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.xml" ContentType="application/vnd.openxmlformats-officedocument.themeOverrid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9.xml" ContentType="application/vnd.openxmlformats-officedocument.themeOverrid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0.xml" ContentType="application/vnd.openxmlformats-officedocument.themeOverrid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1.xml" ContentType="application/vnd.openxmlformats-officedocument.themeOverrid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2.xml" ContentType="application/vnd.openxmlformats-officedocument.themeOverrid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3.xml" ContentType="application/vnd.openxmlformats-officedocument.themeOverrid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4.xml" ContentType="application/vnd.openxmlformats-officedocument.themeOverrid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5.xml" ContentType="application/vnd.openxmlformats-officedocument.themeOverrid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ml.chartshapes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4.xml" ContentType="application/vnd.openxmlformats-officedocument.drawingml.chartshapes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5.xml" ContentType="application/vnd.openxmlformats-officedocument.drawingml.chartshapes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6.xml" ContentType="application/vnd.openxmlformats-officedocument.drawingml.chartshapes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7.xml" ContentType="application/vnd.openxmlformats-officedocument.drawingml.chartshapes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8.xml" ContentType="application/vnd.openxmlformats-officedocument.drawingml.chartshapes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9.xml" ContentType="application/vnd.openxmlformats-officedocument.drawingml.chartshapes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0.xml" ContentType="application/vnd.openxmlformats-officedocument.drawingml.chartshapes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1.xml" ContentType="application/vnd.openxmlformats-officedocument.drawingml.chartshapes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2.xml" ContentType="application/vnd.openxmlformats-officedocument.drawingml.chartshapes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16.xml" ContentType="application/vnd.openxmlformats-officedocument.themeOverrid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7.xml" ContentType="application/vnd.openxmlformats-officedocument.themeOverride+xml"/>
  <Override PartName="/xl/drawings/drawing25.xml" ContentType="application/vnd.openxmlformats-officedocument.drawing+xml"/>
  <Override PartName="/xl/comments3.xml" ContentType="application/vnd.openxmlformats-officedocument.spreadsheetml.comments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18.xml" ContentType="application/vnd.openxmlformats-officedocument.themeOverrid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19.xml" ContentType="application/vnd.openxmlformats-officedocument.themeOverrid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20.xml" ContentType="application/vnd.openxmlformats-officedocument.themeOverrid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21.xml" ContentType="application/vnd.openxmlformats-officedocument.themeOverrid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22.xml" ContentType="application/vnd.openxmlformats-officedocument.themeOverrid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23.xml" ContentType="application/vnd.openxmlformats-officedocument.themeOverrid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24.xml" ContentType="application/vnd.openxmlformats-officedocument.themeOverrid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25.xml" ContentType="application/vnd.openxmlformats-officedocument.themeOverrid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26.xml" ContentType="application/vnd.openxmlformats-officedocument.themeOverrid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27.xml" ContentType="application/vnd.openxmlformats-officedocument.themeOverride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28.xml" ContentType="application/vnd.openxmlformats-officedocument.themeOverrid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29.xml" ContentType="application/vnd.openxmlformats-officedocument.themeOverrid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30.xml" ContentType="application/vnd.openxmlformats-officedocument.themeOverrid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31.xml" ContentType="application/vnd.openxmlformats-officedocument.themeOverride+xml"/>
  <Override PartName="/xl/drawings/drawing26.xml" ContentType="application/vnd.openxmlformats-officedocument.drawing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32.xml" ContentType="application/vnd.openxmlformats-officedocument.themeOverrid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33.xml" ContentType="application/vnd.openxmlformats-officedocument.themeOverrid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34.xml" ContentType="application/vnd.openxmlformats-officedocument.themeOverride+xml"/>
  <Override PartName="/xl/charts/chart56.xml" ContentType="application/vnd.openxmlformats-officedocument.drawingml.chart+xml"/>
  <Override PartName="/xl/theme/themeOverride35.xml" ContentType="application/vnd.openxmlformats-officedocument.themeOverride+xml"/>
  <Override PartName="/xl/charts/chart57.xml" ContentType="application/vnd.openxmlformats-officedocument.drawingml.chart+xml"/>
  <Override PartName="/xl/theme/themeOverride36.xml" ContentType="application/vnd.openxmlformats-officedocument.themeOverride+xml"/>
  <Override PartName="/xl/drawings/drawing27.xml" ContentType="application/vnd.openxmlformats-officedocument.drawing+xml"/>
  <Override PartName="/xl/charts/chart58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37.xml" ContentType="application/vnd.openxmlformats-officedocument.themeOverrid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5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38.xml" ContentType="application/vnd.openxmlformats-officedocument.themeOverride+xml"/>
  <Override PartName="/xl/charts/chart6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3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dn15\Desktop\"/>
    </mc:Choice>
  </mc:AlternateContent>
  <xr:revisionPtr revIDLastSave="0" documentId="13_ncr:1_{7F29BB9A-CB0A-401A-8BFB-E280905CA720}" xr6:coauthVersionLast="47" xr6:coauthVersionMax="47" xr10:uidLastSave="{00000000-0000-0000-0000-000000000000}"/>
  <bookViews>
    <workbookView xWindow="-110" yWindow="-110" windowWidth="19420" windowHeight="10300" tabRatio="643" xr2:uid="{00000000-000D-0000-FFFF-FFFF00000000}"/>
  </bookViews>
  <sheets>
    <sheet name="金猪数据库目录" sheetId="1" r:id="rId1"/>
    <sheet name="规模场出栏" sheetId="12" r:id="rId2"/>
    <sheet name="动保" sheetId="33" r:id="rId3"/>
    <sheet name="官方数据" sheetId="13" r:id="rId4"/>
    <sheet name="消费" sheetId="15" r:id="rId5"/>
    <sheet name="饲料" sheetId="8" r:id="rId6"/>
    <sheet name="冻品" sheetId="16" r:id="rId7"/>
    <sheet name="上市公司销售数据" sheetId="27" r:id="rId8"/>
    <sheet name="屠宰" sheetId="5" r:id="rId9"/>
    <sheet name="价格 " sheetId="11" r:id="rId10"/>
    <sheet name="养殖利润" sheetId="14" r:id="rId11"/>
    <sheet name="猪粮比" sheetId="31" r:id="rId12"/>
    <sheet name="生猪合约价差" sheetId="32" r:id="rId13"/>
  </sheets>
  <definedNames>
    <definedName name="_xlnm._FilterDatabase" localSheetId="1" hidden="1">规模场出栏!$H$10:$AA$32</definedName>
    <definedName name="_xlnm._FilterDatabase" localSheetId="9" hidden="1">'价格 '!$DC$3:$DS$709</definedName>
  </definedNames>
  <calcPr calcId="191029"/>
</workbook>
</file>

<file path=xl/calcChain.xml><?xml version="1.0" encoding="utf-8"?>
<calcChain xmlns="http://schemas.openxmlformats.org/spreadsheetml/2006/main">
  <c r="L3" i="12" l="1"/>
  <c r="O3" i="32"/>
  <c r="P3" i="32"/>
  <c r="Q3" i="32"/>
  <c r="R3" i="32"/>
  <c r="S3" i="32"/>
  <c r="T3" i="32"/>
  <c r="U3" i="32"/>
  <c r="V3" i="32"/>
  <c r="W3" i="32"/>
  <c r="DX5" i="11" l="1"/>
  <c r="EA5" i="11"/>
  <c r="ED5" i="11"/>
  <c r="EG5" i="11"/>
  <c r="EJ5" i="11"/>
  <c r="EM5" i="11"/>
  <c r="EP5" i="11"/>
  <c r="ES5" i="11"/>
  <c r="EV5" i="11"/>
  <c r="EY5" i="11"/>
  <c r="DD4" i="11"/>
  <c r="DE4" i="11"/>
  <c r="DF4" i="11"/>
  <c r="DG4" i="11"/>
  <c r="DH4" i="11"/>
  <c r="DI4" i="11"/>
  <c r="DJ4" i="11"/>
  <c r="DK4" i="11"/>
  <c r="DL4" i="11"/>
  <c r="DM4" i="11"/>
  <c r="DN4" i="11"/>
  <c r="DO4" i="11"/>
  <c r="DP4" i="11"/>
  <c r="DQ4" i="11"/>
  <c r="DR4" i="11"/>
  <c r="DS4" i="11"/>
  <c r="DA4" i="11"/>
  <c r="DA5" i="11"/>
  <c r="AQ4" i="11"/>
  <c r="M3" i="15"/>
  <c r="N3" i="15"/>
  <c r="O3" i="15"/>
  <c r="O4" i="32"/>
  <c r="P4" i="32"/>
  <c r="Q4" i="32"/>
  <c r="R4" i="32"/>
  <c r="S4" i="32"/>
  <c r="T4" i="32"/>
  <c r="U4" i="32"/>
  <c r="V4" i="32"/>
  <c r="W4" i="32"/>
  <c r="DX6" i="11"/>
  <c r="EA6" i="11"/>
  <c r="ED6" i="11"/>
  <c r="EG6" i="11"/>
  <c r="EJ6" i="11"/>
  <c r="EM6" i="11"/>
  <c r="EP6" i="11"/>
  <c r="ES6" i="11"/>
  <c r="EV6" i="11"/>
  <c r="EY6" i="11"/>
  <c r="DD5" i="11"/>
  <c r="DE5" i="11"/>
  <c r="DF5" i="11"/>
  <c r="DG5" i="11"/>
  <c r="DH5" i="11"/>
  <c r="DI5" i="11"/>
  <c r="DJ5" i="11"/>
  <c r="DK5" i="11"/>
  <c r="DL5" i="11"/>
  <c r="DM5" i="11"/>
  <c r="DN5" i="11"/>
  <c r="DO5" i="11"/>
  <c r="DP5" i="11"/>
  <c r="DQ5" i="11"/>
  <c r="DR5" i="11"/>
  <c r="DS5" i="11"/>
  <c r="AQ5" i="11"/>
  <c r="M4" i="15"/>
  <c r="N4" i="15"/>
  <c r="O4" i="15"/>
  <c r="L4" i="12"/>
  <c r="O5" i="32" l="1"/>
  <c r="P5" i="32"/>
  <c r="Q5" i="32"/>
  <c r="R5" i="32"/>
  <c r="S5" i="32"/>
  <c r="T5" i="32"/>
  <c r="U5" i="32"/>
  <c r="V5" i="32"/>
  <c r="W5" i="32"/>
  <c r="L5" i="12" l="1"/>
  <c r="L6" i="12"/>
  <c r="L7" i="12"/>
  <c r="M5" i="15" l="1"/>
  <c r="N5" i="15"/>
  <c r="O5" i="15"/>
  <c r="M6" i="15"/>
  <c r="N6" i="15"/>
  <c r="O6" i="15"/>
  <c r="M7" i="15"/>
  <c r="N7" i="15"/>
  <c r="O7" i="15"/>
  <c r="DX7" i="11" l="1"/>
  <c r="EA7" i="11"/>
  <c r="ED7" i="11"/>
  <c r="EG7" i="11"/>
  <c r="EJ7" i="11"/>
  <c r="EM7" i="11"/>
  <c r="EP7" i="11"/>
  <c r="ES7" i="11"/>
  <c r="EV7" i="11"/>
  <c r="EY7" i="11"/>
  <c r="DX8" i="11"/>
  <c r="EA8" i="11"/>
  <c r="ED8" i="11"/>
  <c r="EG8" i="11"/>
  <c r="EJ8" i="11"/>
  <c r="EM8" i="11"/>
  <c r="EP8" i="11"/>
  <c r="ES8" i="11"/>
  <c r="EV8" i="11"/>
  <c r="EY8" i="11"/>
  <c r="DX9" i="11"/>
  <c r="EA9" i="11"/>
  <c r="ED9" i="11"/>
  <c r="EG9" i="11"/>
  <c r="EJ9" i="11"/>
  <c r="EM9" i="11"/>
  <c r="EP9" i="11"/>
  <c r="ES9" i="11"/>
  <c r="EV9" i="11"/>
  <c r="EY9" i="11"/>
  <c r="DD6" i="11"/>
  <c r="DE6" i="11"/>
  <c r="DF6" i="11"/>
  <c r="DG6" i="11"/>
  <c r="DH6" i="11"/>
  <c r="DI6" i="11"/>
  <c r="DJ6" i="11"/>
  <c r="DK6" i="11"/>
  <c r="DL6" i="11"/>
  <c r="DM6" i="11"/>
  <c r="DN6" i="11"/>
  <c r="DO6" i="11"/>
  <c r="DP6" i="11"/>
  <c r="DQ6" i="11"/>
  <c r="DR6" i="11"/>
  <c r="DS6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A6" i="11"/>
  <c r="DA7" i="11"/>
  <c r="DA8" i="11"/>
  <c r="AQ6" i="11"/>
  <c r="AQ7" i="11"/>
  <c r="AQ8" i="11"/>
  <c r="O6" i="32"/>
  <c r="P6" i="32"/>
  <c r="Q6" i="32"/>
  <c r="R6" i="32"/>
  <c r="S6" i="32"/>
  <c r="T6" i="32"/>
  <c r="U6" i="32"/>
  <c r="V6" i="32"/>
  <c r="W6" i="32"/>
  <c r="DX10" i="11" l="1"/>
  <c r="EA10" i="11"/>
  <c r="ED10" i="11"/>
  <c r="EG10" i="11"/>
  <c r="EJ10" i="11"/>
  <c r="EM10" i="11"/>
  <c r="EP10" i="11"/>
  <c r="ES10" i="11"/>
  <c r="EV10" i="11"/>
  <c r="EY10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A9" i="11"/>
  <c r="BW4" i="11"/>
  <c r="AT4" i="11"/>
  <c r="AQ9" i="11"/>
  <c r="BW4" i="5"/>
  <c r="AO4" i="5"/>
  <c r="M8" i="15" l="1"/>
  <c r="N8" i="15"/>
  <c r="O8" i="15"/>
  <c r="L8" i="12" l="1"/>
  <c r="AQ318" i="11"/>
  <c r="AQ29" i="11"/>
  <c r="AQ35" i="11"/>
  <c r="O7" i="32"/>
  <c r="P7" i="32"/>
  <c r="Q7" i="32"/>
  <c r="R7" i="32"/>
  <c r="S7" i="32"/>
  <c r="T7" i="32"/>
  <c r="U7" i="32"/>
  <c r="V7" i="32"/>
  <c r="W7" i="32"/>
  <c r="DX11" i="11" l="1"/>
  <c r="EA11" i="11"/>
  <c r="ED11" i="11"/>
  <c r="EG11" i="11"/>
  <c r="EJ11" i="11"/>
  <c r="EM11" i="11"/>
  <c r="EP11" i="11"/>
  <c r="ES11" i="11"/>
  <c r="EV11" i="11"/>
  <c r="EY11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A10" i="11"/>
  <c r="AQ10" i="11"/>
  <c r="M9" i="15"/>
  <c r="N9" i="15"/>
  <c r="O9" i="15"/>
  <c r="AD18" i="12"/>
  <c r="AD17" i="12"/>
  <c r="L9" i="12" l="1"/>
  <c r="L10" i="12"/>
  <c r="L11" i="12"/>
  <c r="O8" i="32"/>
  <c r="P8" i="32"/>
  <c r="Q8" i="32"/>
  <c r="R8" i="32"/>
  <c r="S8" i="32"/>
  <c r="T8" i="32"/>
  <c r="U8" i="32"/>
  <c r="V8" i="32"/>
  <c r="W8" i="32"/>
  <c r="DX12" i="11"/>
  <c r="EA12" i="11"/>
  <c r="ED12" i="11"/>
  <c r="EG12" i="11"/>
  <c r="EJ12" i="11"/>
  <c r="EM12" i="11"/>
  <c r="EP12" i="11"/>
  <c r="ES12" i="11"/>
  <c r="EV12" i="11"/>
  <c r="EY12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A11" i="11"/>
  <c r="AQ11" i="11"/>
  <c r="M10" i="15"/>
  <c r="N10" i="15"/>
  <c r="O10" i="15"/>
  <c r="AD16" i="12"/>
  <c r="DX13" i="11" l="1"/>
  <c r="EA13" i="11"/>
  <c r="ED13" i="11"/>
  <c r="EG13" i="11"/>
  <c r="EJ13" i="11"/>
  <c r="EM13" i="11"/>
  <c r="EP13" i="11"/>
  <c r="ES13" i="11"/>
  <c r="EV13" i="11"/>
  <c r="EY13" i="11"/>
  <c r="O9" i="32" l="1"/>
  <c r="P9" i="32"/>
  <c r="Q9" i="32"/>
  <c r="R9" i="32"/>
  <c r="S9" i="32"/>
  <c r="T9" i="32"/>
  <c r="U9" i="32"/>
  <c r="V9" i="32"/>
  <c r="W9" i="32"/>
  <c r="N11" i="15" l="1"/>
  <c r="M11" i="15"/>
  <c r="O11" i="15"/>
  <c r="DA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AQ12" i="11"/>
  <c r="O10" i="32" l="1"/>
  <c r="P10" i="32"/>
  <c r="Q10" i="32"/>
  <c r="R10" i="32"/>
  <c r="S10" i="32"/>
  <c r="T10" i="32"/>
  <c r="U10" i="32"/>
  <c r="V10" i="32"/>
  <c r="W10" i="32"/>
  <c r="EY14" i="11" l="1"/>
  <c r="EY15" i="11"/>
  <c r="EY16" i="11"/>
  <c r="EV14" i="11"/>
  <c r="EV15" i="11"/>
  <c r="EV16" i="11"/>
  <c r="ES14" i="11"/>
  <c r="ES15" i="11"/>
  <c r="ES16" i="11"/>
  <c r="EP14" i="11"/>
  <c r="EP15" i="11"/>
  <c r="EP16" i="11"/>
  <c r="EM14" i="11"/>
  <c r="EM15" i="11"/>
  <c r="EM16" i="11"/>
  <c r="EJ14" i="11"/>
  <c r="EJ15" i="11"/>
  <c r="EJ16" i="11"/>
  <c r="EG14" i="11"/>
  <c r="EG15" i="11"/>
  <c r="EG16" i="11"/>
  <c r="ED14" i="11"/>
  <c r="ED15" i="11"/>
  <c r="ED16" i="11"/>
  <c r="EA14" i="11"/>
  <c r="EA15" i="11"/>
  <c r="EA16" i="11"/>
  <c r="DX16" i="11"/>
  <c r="DX14" i="11"/>
  <c r="DX15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A13" i="11"/>
  <c r="DA14" i="11"/>
  <c r="DA15" i="11"/>
  <c r="AQ13" i="11"/>
  <c r="AQ14" i="11"/>
  <c r="AQ15" i="11"/>
  <c r="AZ39" i="27"/>
  <c r="AZ40" i="27"/>
  <c r="AZ41" i="27"/>
  <c r="BC32" i="27"/>
  <c r="BC42" i="27"/>
  <c r="AX43" i="27"/>
  <c r="AU43" i="27"/>
  <c r="M12" i="15"/>
  <c r="N12" i="15"/>
  <c r="O12" i="15"/>
  <c r="M13" i="15"/>
  <c r="N13" i="15"/>
  <c r="O13" i="15"/>
  <c r="M14" i="15"/>
  <c r="N14" i="15"/>
  <c r="O14" i="15"/>
  <c r="AD15" i="12"/>
  <c r="AD14" i="12"/>
  <c r="AD11" i="12"/>
  <c r="AD12" i="12"/>
  <c r="AD13" i="12"/>
  <c r="L12" i="12" l="1"/>
  <c r="L13" i="12"/>
  <c r="L14" i="12"/>
  <c r="BW5" i="5"/>
  <c r="BW6" i="5"/>
  <c r="AT6" i="11"/>
  <c r="AT5" i="11"/>
  <c r="BW5" i="11"/>
  <c r="AO5" i="5"/>
  <c r="AO6" i="5"/>
  <c r="AO7" i="5"/>
  <c r="O11" i="32" l="1"/>
  <c r="W11" i="32"/>
  <c r="V11" i="32"/>
  <c r="U11" i="32"/>
  <c r="T11" i="32"/>
  <c r="S11" i="32"/>
  <c r="R11" i="32"/>
  <c r="Q11" i="32"/>
  <c r="P11" i="32"/>
  <c r="EA17" i="11"/>
  <c r="ED17" i="11"/>
  <c r="EG17" i="11"/>
  <c r="EJ17" i="11"/>
  <c r="EM17" i="11"/>
  <c r="EP17" i="11"/>
  <c r="ES17" i="11"/>
  <c r="EV17" i="11"/>
  <c r="EY17" i="11"/>
  <c r="DX17" i="11" l="1"/>
  <c r="DD16" i="11" l="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A16" i="11"/>
  <c r="AQ16" i="11"/>
  <c r="M15" i="15"/>
  <c r="N15" i="15"/>
  <c r="O15" i="15"/>
  <c r="L15" i="12"/>
  <c r="L16" i="12"/>
  <c r="M16" i="15"/>
  <c r="N16" i="15"/>
  <c r="O16" i="15"/>
  <c r="O12" i="32"/>
  <c r="P12" i="32"/>
  <c r="Q12" i="32"/>
  <c r="R12" i="32"/>
  <c r="S12" i="32"/>
  <c r="T12" i="32"/>
  <c r="U12" i="32"/>
  <c r="V12" i="32"/>
  <c r="W12" i="32"/>
  <c r="O13" i="32"/>
  <c r="P13" i="32"/>
  <c r="Q13" i="32"/>
  <c r="R13" i="32"/>
  <c r="S13" i="32"/>
  <c r="T13" i="32"/>
  <c r="U13" i="32"/>
  <c r="V13" i="32"/>
  <c r="W13" i="32"/>
  <c r="DX18" i="11" l="1"/>
  <c r="EA18" i="11"/>
  <c r="ED18" i="11"/>
  <c r="EG18" i="11"/>
  <c r="EJ18" i="11"/>
  <c r="EM18" i="11"/>
  <c r="EP18" i="11"/>
  <c r="ES18" i="11"/>
  <c r="EV18" i="11"/>
  <c r="EY18" i="11"/>
  <c r="DA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AQ17" i="11"/>
  <c r="DA18" i="11"/>
  <c r="AD10" i="12"/>
  <c r="L17" i="12"/>
  <c r="M17" i="15"/>
  <c r="N17" i="15"/>
  <c r="O17" i="15"/>
  <c r="DX19" i="11"/>
  <c r="EA19" i="11"/>
  <c r="ED19" i="11"/>
  <c r="EG19" i="11"/>
  <c r="EJ19" i="11"/>
  <c r="EM19" i="11"/>
  <c r="EP19" i="11"/>
  <c r="ES19" i="11"/>
  <c r="EV19" i="11"/>
  <c r="EY19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M22" i="11"/>
  <c r="DN22" i="11"/>
  <c r="AQ18" i="11"/>
  <c r="N18" i="15"/>
  <c r="M18" i="15"/>
  <c r="O18" i="15"/>
  <c r="AD9" i="12"/>
  <c r="L18" i="12"/>
  <c r="DX20" i="11" l="1"/>
  <c r="EA20" i="11"/>
  <c r="ED20" i="11"/>
  <c r="EG20" i="11"/>
  <c r="EJ20" i="11"/>
  <c r="EM20" i="11"/>
  <c r="EP20" i="11"/>
  <c r="ES20" i="11"/>
  <c r="EV20" i="11"/>
  <c r="EY20" i="11"/>
  <c r="DA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AQ19" i="11"/>
  <c r="P14" i="32"/>
  <c r="V14" i="32"/>
  <c r="O14" i="32"/>
  <c r="Q14" i="32"/>
  <c r="R14" i="32"/>
  <c r="S14" i="32"/>
  <c r="T14" i="32"/>
  <c r="U14" i="32"/>
  <c r="W14" i="32"/>
  <c r="O15" i="32"/>
  <c r="P15" i="32"/>
  <c r="Q15" i="32"/>
  <c r="R15" i="32"/>
  <c r="S15" i="32"/>
  <c r="T15" i="32"/>
  <c r="U15" i="32"/>
  <c r="V15" i="32"/>
  <c r="W15" i="32"/>
  <c r="DX21" i="11"/>
  <c r="DX22" i="11"/>
  <c r="DX23" i="11"/>
  <c r="EA21" i="11"/>
  <c r="EA22" i="11"/>
  <c r="EA23" i="11"/>
  <c r="ED21" i="11"/>
  <c r="ED22" i="11"/>
  <c r="ED23" i="11"/>
  <c r="EG21" i="11"/>
  <c r="EG22" i="11"/>
  <c r="EG23" i="11"/>
  <c r="EJ21" i="11"/>
  <c r="EJ22" i="11"/>
  <c r="EJ23" i="11"/>
  <c r="EM21" i="11"/>
  <c r="EM22" i="11"/>
  <c r="EM23" i="11"/>
  <c r="EY21" i="11"/>
  <c r="EY22" i="11"/>
  <c r="EY23" i="11"/>
  <c r="EP21" i="11"/>
  <c r="EP22" i="11"/>
  <c r="EP23" i="11"/>
  <c r="ES21" i="11"/>
  <c r="ES22" i="11"/>
  <c r="ES23" i="11"/>
  <c r="EV21" i="11"/>
  <c r="EV22" i="11"/>
  <c r="EV23" i="11"/>
  <c r="DD20" i="11" l="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D22" i="11"/>
  <c r="DE22" i="11"/>
  <c r="DF22" i="11"/>
  <c r="DG22" i="11"/>
  <c r="DH22" i="11"/>
  <c r="DI22" i="11"/>
  <c r="DJ22" i="11"/>
  <c r="DK22" i="11"/>
  <c r="DL22" i="11"/>
  <c r="DO22" i="11"/>
  <c r="DP22" i="11"/>
  <c r="DQ22" i="11"/>
  <c r="DR22" i="11"/>
  <c r="DS22" i="11"/>
  <c r="DA20" i="11"/>
  <c r="DA21" i="11"/>
  <c r="DA22" i="11"/>
  <c r="AQ20" i="11"/>
  <c r="AQ21" i="11"/>
  <c r="AQ22" i="11"/>
  <c r="BJ6" i="15"/>
  <c r="N19" i="15"/>
  <c r="M19" i="15"/>
  <c r="O19" i="15"/>
  <c r="M20" i="15"/>
  <c r="N20" i="15"/>
  <c r="O20" i="15"/>
  <c r="M21" i="15"/>
  <c r="N21" i="15"/>
  <c r="O21" i="15"/>
  <c r="AV20" i="12"/>
  <c r="AD7" i="12"/>
  <c r="AD5" i="12"/>
  <c r="AD6" i="12"/>
  <c r="AD8" i="12"/>
  <c r="L22" i="12"/>
  <c r="L19" i="12"/>
  <c r="L20" i="12"/>
  <c r="L21" i="12"/>
  <c r="O418" i="32" l="1"/>
  <c r="O417" i="32"/>
  <c r="O416" i="32"/>
  <c r="O415" i="32"/>
  <c r="O414" i="32"/>
  <c r="O413" i="32"/>
  <c r="O412" i="32"/>
  <c r="O411" i="32"/>
  <c r="O410" i="32"/>
  <c r="O409" i="32"/>
  <c r="O408" i="32"/>
  <c r="O407" i="32"/>
  <c r="O406" i="32"/>
  <c r="O405" i="32"/>
  <c r="O404" i="32"/>
  <c r="O403" i="32"/>
  <c r="O402" i="32"/>
  <c r="O401" i="32"/>
  <c r="O400" i="32"/>
  <c r="O399" i="32"/>
  <c r="O398" i="32"/>
  <c r="O397" i="32"/>
  <c r="O396" i="32"/>
  <c r="O395" i="32"/>
  <c r="O394" i="32"/>
  <c r="O393" i="32"/>
  <c r="O392" i="32"/>
  <c r="O391" i="32"/>
  <c r="O390" i="32"/>
  <c r="O389" i="32"/>
  <c r="O388" i="32"/>
  <c r="O387" i="32"/>
  <c r="O386" i="32"/>
  <c r="O385" i="32"/>
  <c r="O384" i="32"/>
  <c r="O383" i="32"/>
  <c r="O382" i="32"/>
  <c r="O381" i="32"/>
  <c r="Q380" i="32"/>
  <c r="P380" i="32"/>
  <c r="O380" i="32"/>
  <c r="Q379" i="32"/>
  <c r="P379" i="32"/>
  <c r="O379" i="32"/>
  <c r="Q378" i="32"/>
  <c r="P378" i="32"/>
  <c r="O378" i="32"/>
  <c r="Q377" i="32"/>
  <c r="P377" i="32"/>
  <c r="O377" i="32"/>
  <c r="Q376" i="32"/>
  <c r="P376" i="32"/>
  <c r="O376" i="32"/>
  <c r="Q375" i="32"/>
  <c r="P375" i="32"/>
  <c r="O375" i="32"/>
  <c r="Q374" i="32"/>
  <c r="P374" i="32"/>
  <c r="O374" i="32"/>
  <c r="Q373" i="32"/>
  <c r="P373" i="32"/>
  <c r="O373" i="32"/>
  <c r="Q372" i="32"/>
  <c r="P372" i="32"/>
  <c r="O372" i="32"/>
  <c r="Q371" i="32"/>
  <c r="P371" i="32"/>
  <c r="O371" i="32"/>
  <c r="Q370" i="32"/>
  <c r="P370" i="32"/>
  <c r="O370" i="32"/>
  <c r="Q369" i="32"/>
  <c r="P369" i="32"/>
  <c r="O369" i="32"/>
  <c r="Q368" i="32"/>
  <c r="P368" i="32"/>
  <c r="O368" i="32"/>
  <c r="Q367" i="32"/>
  <c r="P367" i="32"/>
  <c r="O367" i="32"/>
  <c r="Q366" i="32"/>
  <c r="P366" i="32"/>
  <c r="O366" i="32"/>
  <c r="Q365" i="32"/>
  <c r="P365" i="32"/>
  <c r="O365" i="32"/>
  <c r="Q364" i="32"/>
  <c r="P364" i="32"/>
  <c r="O364" i="32"/>
  <c r="Q363" i="32"/>
  <c r="P363" i="32"/>
  <c r="O363" i="32"/>
  <c r="Q362" i="32"/>
  <c r="P362" i="32"/>
  <c r="O362" i="32"/>
  <c r="Q361" i="32"/>
  <c r="P361" i="32"/>
  <c r="O361" i="32"/>
  <c r="Q360" i="32"/>
  <c r="P360" i="32"/>
  <c r="O360" i="32"/>
  <c r="Q359" i="32"/>
  <c r="P359" i="32"/>
  <c r="O359" i="32"/>
  <c r="Q358" i="32"/>
  <c r="P358" i="32"/>
  <c r="O358" i="32"/>
  <c r="Q357" i="32"/>
  <c r="P357" i="32"/>
  <c r="O357" i="32"/>
  <c r="Q356" i="32"/>
  <c r="P356" i="32"/>
  <c r="O356" i="32"/>
  <c r="Q355" i="32"/>
  <c r="P355" i="32"/>
  <c r="O355" i="32"/>
  <c r="Q354" i="32"/>
  <c r="P354" i="32"/>
  <c r="O354" i="32"/>
  <c r="Q353" i="32"/>
  <c r="P353" i="32"/>
  <c r="O353" i="32"/>
  <c r="Q352" i="32"/>
  <c r="P352" i="32"/>
  <c r="O352" i="32"/>
  <c r="Q351" i="32"/>
  <c r="P351" i="32"/>
  <c r="O351" i="32"/>
  <c r="Q350" i="32"/>
  <c r="P350" i="32"/>
  <c r="O350" i="32"/>
  <c r="Q349" i="32"/>
  <c r="P349" i="32"/>
  <c r="O349" i="32"/>
  <c r="Q348" i="32"/>
  <c r="P348" i="32"/>
  <c r="O348" i="32"/>
  <c r="Q347" i="32"/>
  <c r="P347" i="32"/>
  <c r="O347" i="32"/>
  <c r="Q346" i="32"/>
  <c r="P346" i="32"/>
  <c r="O346" i="32"/>
  <c r="Q345" i="32"/>
  <c r="P345" i="32"/>
  <c r="O345" i="32"/>
  <c r="Q344" i="32"/>
  <c r="P344" i="32"/>
  <c r="O344" i="32"/>
  <c r="Q343" i="32"/>
  <c r="P343" i="32"/>
  <c r="O343" i="32"/>
  <c r="Q342" i="32"/>
  <c r="P342" i="32"/>
  <c r="O342" i="32"/>
  <c r="Q341" i="32"/>
  <c r="P341" i="32"/>
  <c r="O341" i="32"/>
  <c r="Q340" i="32"/>
  <c r="P340" i="32"/>
  <c r="O340" i="32"/>
  <c r="Q339" i="32"/>
  <c r="P339" i="32"/>
  <c r="O339" i="32"/>
  <c r="U338" i="32"/>
  <c r="S338" i="32"/>
  <c r="R338" i="32"/>
  <c r="Q338" i="32"/>
  <c r="P338" i="32"/>
  <c r="O338" i="32"/>
  <c r="U337" i="32"/>
  <c r="S337" i="32"/>
  <c r="R337" i="32"/>
  <c r="Q337" i="32"/>
  <c r="P337" i="32"/>
  <c r="O337" i="32"/>
  <c r="U336" i="32"/>
  <c r="S336" i="32"/>
  <c r="R336" i="32"/>
  <c r="Q336" i="32"/>
  <c r="P336" i="32"/>
  <c r="O336" i="32"/>
  <c r="U335" i="32"/>
  <c r="S335" i="32"/>
  <c r="R335" i="32"/>
  <c r="Q335" i="32"/>
  <c r="P335" i="32"/>
  <c r="O335" i="32"/>
  <c r="U334" i="32"/>
  <c r="S334" i="32"/>
  <c r="R334" i="32"/>
  <c r="Q334" i="32"/>
  <c r="P334" i="32"/>
  <c r="O334" i="32"/>
  <c r="U333" i="32"/>
  <c r="S333" i="32"/>
  <c r="R333" i="32"/>
  <c r="Q333" i="32"/>
  <c r="P333" i="32"/>
  <c r="O333" i="32"/>
  <c r="U332" i="32"/>
  <c r="S332" i="32"/>
  <c r="R332" i="32"/>
  <c r="Q332" i="32"/>
  <c r="P332" i="32"/>
  <c r="O332" i="32"/>
  <c r="U331" i="32"/>
  <c r="S331" i="32"/>
  <c r="R331" i="32"/>
  <c r="Q331" i="32"/>
  <c r="P331" i="32"/>
  <c r="O331" i="32"/>
  <c r="U330" i="32"/>
  <c r="S330" i="32"/>
  <c r="R330" i="32"/>
  <c r="Q330" i="32"/>
  <c r="P330" i="32"/>
  <c r="O330" i="32"/>
  <c r="U329" i="32"/>
  <c r="S329" i="32"/>
  <c r="R329" i="32"/>
  <c r="Q329" i="32"/>
  <c r="P329" i="32"/>
  <c r="O329" i="32"/>
  <c r="U328" i="32"/>
  <c r="S328" i="32"/>
  <c r="R328" i="32"/>
  <c r="Q328" i="32"/>
  <c r="P328" i="32"/>
  <c r="O328" i="32"/>
  <c r="U327" i="32"/>
  <c r="S327" i="32"/>
  <c r="R327" i="32"/>
  <c r="Q327" i="32"/>
  <c r="P327" i="32"/>
  <c r="O327" i="32"/>
  <c r="U326" i="32"/>
  <c r="S326" i="32"/>
  <c r="R326" i="32"/>
  <c r="Q326" i="32"/>
  <c r="P326" i="32"/>
  <c r="O326" i="32"/>
  <c r="U325" i="32"/>
  <c r="S325" i="32"/>
  <c r="R325" i="32"/>
  <c r="Q325" i="32"/>
  <c r="P325" i="32"/>
  <c r="O325" i="32"/>
  <c r="U324" i="32"/>
  <c r="S324" i="32"/>
  <c r="R324" i="32"/>
  <c r="Q324" i="32"/>
  <c r="P324" i="32"/>
  <c r="O324" i="32"/>
  <c r="U323" i="32"/>
  <c r="S323" i="32"/>
  <c r="R323" i="32"/>
  <c r="Q323" i="32"/>
  <c r="P323" i="32"/>
  <c r="O323" i="32"/>
  <c r="U322" i="32"/>
  <c r="S322" i="32"/>
  <c r="R322" i="32"/>
  <c r="Q322" i="32"/>
  <c r="P322" i="32"/>
  <c r="O322" i="32"/>
  <c r="U321" i="32"/>
  <c r="S321" i="32"/>
  <c r="R321" i="32"/>
  <c r="Q321" i="32"/>
  <c r="P321" i="32"/>
  <c r="O321" i="32"/>
  <c r="U320" i="32"/>
  <c r="S320" i="32"/>
  <c r="R320" i="32"/>
  <c r="Q320" i="32"/>
  <c r="P320" i="32"/>
  <c r="O320" i="32"/>
  <c r="U319" i="32"/>
  <c r="S319" i="32"/>
  <c r="R319" i="32"/>
  <c r="Q319" i="32"/>
  <c r="P319" i="32"/>
  <c r="O319" i="32"/>
  <c r="U318" i="32"/>
  <c r="S318" i="32"/>
  <c r="R318" i="32"/>
  <c r="Q318" i="32"/>
  <c r="P318" i="32"/>
  <c r="O318" i="32"/>
  <c r="U317" i="32"/>
  <c r="S317" i="32"/>
  <c r="R317" i="32"/>
  <c r="Q317" i="32"/>
  <c r="P317" i="32"/>
  <c r="O317" i="32"/>
  <c r="U316" i="32"/>
  <c r="S316" i="32"/>
  <c r="R316" i="32"/>
  <c r="Q316" i="32"/>
  <c r="P316" i="32"/>
  <c r="O316" i="32"/>
  <c r="U315" i="32"/>
  <c r="S315" i="32"/>
  <c r="R315" i="32"/>
  <c r="Q315" i="32"/>
  <c r="P315" i="32"/>
  <c r="O315" i="32"/>
  <c r="U314" i="32"/>
  <c r="S314" i="32"/>
  <c r="R314" i="32"/>
  <c r="Q314" i="32"/>
  <c r="P314" i="32"/>
  <c r="O314" i="32"/>
  <c r="U313" i="32"/>
  <c r="S313" i="32"/>
  <c r="R313" i="32"/>
  <c r="Q313" i="32"/>
  <c r="P313" i="32"/>
  <c r="O313" i="32"/>
  <c r="U312" i="32"/>
  <c r="S312" i="32"/>
  <c r="R312" i="32"/>
  <c r="Q312" i="32"/>
  <c r="P312" i="32"/>
  <c r="O312" i="32"/>
  <c r="U311" i="32"/>
  <c r="S311" i="32"/>
  <c r="R311" i="32"/>
  <c r="Q311" i="32"/>
  <c r="P311" i="32"/>
  <c r="O311" i="32"/>
  <c r="U310" i="32"/>
  <c r="S310" i="32"/>
  <c r="R310" i="32"/>
  <c r="Q310" i="32"/>
  <c r="P310" i="32"/>
  <c r="O310" i="32"/>
  <c r="U309" i="32"/>
  <c r="S309" i="32"/>
  <c r="R309" i="32"/>
  <c r="Q309" i="32"/>
  <c r="P309" i="32"/>
  <c r="O309" i="32"/>
  <c r="U308" i="32"/>
  <c r="S308" i="32"/>
  <c r="R308" i="32"/>
  <c r="Q308" i="32"/>
  <c r="P308" i="32"/>
  <c r="O308" i="32"/>
  <c r="U307" i="32"/>
  <c r="S307" i="32"/>
  <c r="R307" i="32"/>
  <c r="Q307" i="32"/>
  <c r="P307" i="32"/>
  <c r="O307" i="32"/>
  <c r="U306" i="32"/>
  <c r="S306" i="32"/>
  <c r="R306" i="32"/>
  <c r="Q306" i="32"/>
  <c r="P306" i="32"/>
  <c r="O306" i="32"/>
  <c r="U305" i="32"/>
  <c r="S305" i="32"/>
  <c r="R305" i="32"/>
  <c r="Q305" i="32"/>
  <c r="P305" i="32"/>
  <c r="O305" i="32"/>
  <c r="U304" i="32"/>
  <c r="S304" i="32"/>
  <c r="R304" i="32"/>
  <c r="Q304" i="32"/>
  <c r="P304" i="32"/>
  <c r="O304" i="32"/>
  <c r="U303" i="32"/>
  <c r="S303" i="32"/>
  <c r="R303" i="32"/>
  <c r="Q303" i="32"/>
  <c r="P303" i="32"/>
  <c r="O303" i="32"/>
  <c r="U302" i="32"/>
  <c r="S302" i="32"/>
  <c r="R302" i="32"/>
  <c r="Q302" i="32"/>
  <c r="P302" i="32"/>
  <c r="O302" i="32"/>
  <c r="U301" i="32"/>
  <c r="S301" i="32"/>
  <c r="R301" i="32"/>
  <c r="Q301" i="32"/>
  <c r="P301" i="32"/>
  <c r="O301" i="32"/>
  <c r="W300" i="32"/>
  <c r="V300" i="32"/>
  <c r="U300" i="32"/>
  <c r="T300" i="32"/>
  <c r="S300" i="32"/>
  <c r="R300" i="32"/>
  <c r="Q300" i="32"/>
  <c r="P300" i="32"/>
  <c r="O300" i="32"/>
  <c r="W299" i="32"/>
  <c r="V299" i="32"/>
  <c r="U299" i="32"/>
  <c r="T299" i="32"/>
  <c r="S299" i="32"/>
  <c r="R299" i="32"/>
  <c r="Q299" i="32"/>
  <c r="P299" i="32"/>
  <c r="O299" i="32"/>
  <c r="W298" i="32"/>
  <c r="V298" i="32"/>
  <c r="U298" i="32"/>
  <c r="T298" i="32"/>
  <c r="S298" i="32"/>
  <c r="R298" i="32"/>
  <c r="Q298" i="32"/>
  <c r="P298" i="32"/>
  <c r="O298" i="32"/>
  <c r="W297" i="32"/>
  <c r="V297" i="32"/>
  <c r="U297" i="32"/>
  <c r="T297" i="32"/>
  <c r="S297" i="32"/>
  <c r="R297" i="32"/>
  <c r="Q297" i="32"/>
  <c r="P297" i="32"/>
  <c r="O297" i="32"/>
  <c r="W296" i="32"/>
  <c r="V296" i="32"/>
  <c r="U296" i="32"/>
  <c r="T296" i="32"/>
  <c r="S296" i="32"/>
  <c r="R296" i="32"/>
  <c r="Q296" i="32"/>
  <c r="P296" i="32"/>
  <c r="O296" i="32"/>
  <c r="W295" i="32"/>
  <c r="V295" i="32"/>
  <c r="U295" i="32"/>
  <c r="T295" i="32"/>
  <c r="S295" i="32"/>
  <c r="R295" i="32"/>
  <c r="Q295" i="32"/>
  <c r="P295" i="32"/>
  <c r="O295" i="32"/>
  <c r="W294" i="32"/>
  <c r="V294" i="32"/>
  <c r="U294" i="32"/>
  <c r="T294" i="32"/>
  <c r="S294" i="32"/>
  <c r="R294" i="32"/>
  <c r="Q294" i="32"/>
  <c r="P294" i="32"/>
  <c r="O294" i="32"/>
  <c r="W293" i="32"/>
  <c r="V293" i="32"/>
  <c r="U293" i="32"/>
  <c r="T293" i="32"/>
  <c r="S293" i="32"/>
  <c r="R293" i="32"/>
  <c r="Q293" i="32"/>
  <c r="P293" i="32"/>
  <c r="O293" i="32"/>
  <c r="W292" i="32"/>
  <c r="V292" i="32"/>
  <c r="U292" i="32"/>
  <c r="T292" i="32"/>
  <c r="S292" i="32"/>
  <c r="R292" i="32"/>
  <c r="Q292" i="32"/>
  <c r="P292" i="32"/>
  <c r="O292" i="32"/>
  <c r="W291" i="32"/>
  <c r="V291" i="32"/>
  <c r="U291" i="32"/>
  <c r="T291" i="32"/>
  <c r="S291" i="32"/>
  <c r="R291" i="32"/>
  <c r="Q291" i="32"/>
  <c r="P291" i="32"/>
  <c r="O291" i="32"/>
  <c r="W290" i="32"/>
  <c r="V290" i="32"/>
  <c r="U290" i="32"/>
  <c r="T290" i="32"/>
  <c r="S290" i="32"/>
  <c r="R290" i="32"/>
  <c r="Q290" i="32"/>
  <c r="P290" i="32"/>
  <c r="O290" i="32"/>
  <c r="W289" i="32"/>
  <c r="V289" i="32"/>
  <c r="U289" i="32"/>
  <c r="T289" i="32"/>
  <c r="S289" i="32"/>
  <c r="R289" i="32"/>
  <c r="Q289" i="32"/>
  <c r="P289" i="32"/>
  <c r="O289" i="32"/>
  <c r="W288" i="32"/>
  <c r="V288" i="32"/>
  <c r="U288" i="32"/>
  <c r="T288" i="32"/>
  <c r="S288" i="32"/>
  <c r="R288" i="32"/>
  <c r="Q288" i="32"/>
  <c r="P288" i="32"/>
  <c r="O288" i="32"/>
  <c r="W287" i="32"/>
  <c r="V287" i="32"/>
  <c r="U287" i="32"/>
  <c r="T287" i="32"/>
  <c r="S287" i="32"/>
  <c r="R287" i="32"/>
  <c r="Q287" i="32"/>
  <c r="P287" i="32"/>
  <c r="O287" i="32"/>
  <c r="W286" i="32"/>
  <c r="V286" i="32"/>
  <c r="U286" i="32"/>
  <c r="T286" i="32"/>
  <c r="S286" i="32"/>
  <c r="R286" i="32"/>
  <c r="Q286" i="32"/>
  <c r="P286" i="32"/>
  <c r="O286" i="32"/>
  <c r="W285" i="32"/>
  <c r="V285" i="32"/>
  <c r="U285" i="32"/>
  <c r="T285" i="32"/>
  <c r="S285" i="32"/>
  <c r="R285" i="32"/>
  <c r="Q285" i="32"/>
  <c r="P285" i="32"/>
  <c r="O285" i="32"/>
  <c r="W284" i="32"/>
  <c r="V284" i="32"/>
  <c r="U284" i="32"/>
  <c r="T284" i="32"/>
  <c r="S284" i="32"/>
  <c r="R284" i="32"/>
  <c r="Q284" i="32"/>
  <c r="P284" i="32"/>
  <c r="O284" i="32"/>
  <c r="W283" i="32"/>
  <c r="V283" i="32"/>
  <c r="U283" i="32"/>
  <c r="T283" i="32"/>
  <c r="S283" i="32"/>
  <c r="R283" i="32"/>
  <c r="Q283" i="32"/>
  <c r="P283" i="32"/>
  <c r="O283" i="32"/>
  <c r="W282" i="32"/>
  <c r="V282" i="32"/>
  <c r="U282" i="32"/>
  <c r="T282" i="32"/>
  <c r="S282" i="32"/>
  <c r="R282" i="32"/>
  <c r="Q282" i="32"/>
  <c r="P282" i="32"/>
  <c r="O282" i="32"/>
  <c r="W281" i="32"/>
  <c r="V281" i="32"/>
  <c r="U281" i="32"/>
  <c r="T281" i="32"/>
  <c r="S281" i="32"/>
  <c r="R281" i="32"/>
  <c r="Q281" i="32"/>
  <c r="P281" i="32"/>
  <c r="O281" i="32"/>
  <c r="W280" i="32"/>
  <c r="V280" i="32"/>
  <c r="U280" i="32"/>
  <c r="T280" i="32"/>
  <c r="S280" i="32"/>
  <c r="R280" i="32"/>
  <c r="Q280" i="32"/>
  <c r="P280" i="32"/>
  <c r="O280" i="32"/>
  <c r="W279" i="32"/>
  <c r="V279" i="32"/>
  <c r="U279" i="32"/>
  <c r="T279" i="32"/>
  <c r="S279" i="32"/>
  <c r="R279" i="32"/>
  <c r="Q279" i="32"/>
  <c r="P279" i="32"/>
  <c r="O279" i="32"/>
  <c r="W278" i="32"/>
  <c r="V278" i="32"/>
  <c r="U278" i="32"/>
  <c r="T278" i="32"/>
  <c r="S278" i="32"/>
  <c r="R278" i="32"/>
  <c r="Q278" i="32"/>
  <c r="P278" i="32"/>
  <c r="O278" i="32"/>
  <c r="W277" i="32"/>
  <c r="V277" i="32"/>
  <c r="U277" i="32"/>
  <c r="T277" i="32"/>
  <c r="S277" i="32"/>
  <c r="R277" i="32"/>
  <c r="Q277" i="32"/>
  <c r="P277" i="32"/>
  <c r="O277" i="32"/>
  <c r="W276" i="32"/>
  <c r="V276" i="32"/>
  <c r="U276" i="32"/>
  <c r="T276" i="32"/>
  <c r="S276" i="32"/>
  <c r="R276" i="32"/>
  <c r="Q276" i="32"/>
  <c r="P276" i="32"/>
  <c r="O276" i="32"/>
  <c r="W275" i="32"/>
  <c r="V275" i="32"/>
  <c r="U275" i="32"/>
  <c r="T275" i="32"/>
  <c r="S275" i="32"/>
  <c r="R275" i="32"/>
  <c r="Q275" i="32"/>
  <c r="P275" i="32"/>
  <c r="O275" i="32"/>
  <c r="W274" i="32"/>
  <c r="V274" i="32"/>
  <c r="U274" i="32"/>
  <c r="T274" i="32"/>
  <c r="S274" i="32"/>
  <c r="R274" i="32"/>
  <c r="Q274" i="32"/>
  <c r="P274" i="32"/>
  <c r="O274" i="32"/>
  <c r="W273" i="32"/>
  <c r="V273" i="32"/>
  <c r="U273" i="32"/>
  <c r="T273" i="32"/>
  <c r="S273" i="32"/>
  <c r="R273" i="32"/>
  <c r="Q273" i="32"/>
  <c r="P273" i="32"/>
  <c r="O273" i="32"/>
  <c r="W272" i="32"/>
  <c r="V272" i="32"/>
  <c r="U272" i="32"/>
  <c r="T272" i="32"/>
  <c r="S272" i="32"/>
  <c r="R272" i="32"/>
  <c r="Q272" i="32"/>
  <c r="P272" i="32"/>
  <c r="O272" i="32"/>
  <c r="W271" i="32"/>
  <c r="V271" i="32"/>
  <c r="U271" i="32"/>
  <c r="T271" i="32"/>
  <c r="S271" i="32"/>
  <c r="R271" i="32"/>
  <c r="Q271" i="32"/>
  <c r="P271" i="32"/>
  <c r="O271" i="32"/>
  <c r="W270" i="32"/>
  <c r="V270" i="32"/>
  <c r="U270" i="32"/>
  <c r="T270" i="32"/>
  <c r="S270" i="32"/>
  <c r="R270" i="32"/>
  <c r="Q270" i="32"/>
  <c r="P270" i="32"/>
  <c r="O270" i="32"/>
  <c r="W269" i="32"/>
  <c r="V269" i="32"/>
  <c r="U269" i="32"/>
  <c r="T269" i="32"/>
  <c r="S269" i="32"/>
  <c r="R269" i="32"/>
  <c r="Q269" i="32"/>
  <c r="P269" i="32"/>
  <c r="O269" i="32"/>
  <c r="W268" i="32"/>
  <c r="V268" i="32"/>
  <c r="U268" i="32"/>
  <c r="T268" i="32"/>
  <c r="S268" i="32"/>
  <c r="R268" i="32"/>
  <c r="Q268" i="32"/>
  <c r="P268" i="32"/>
  <c r="O268" i="32"/>
  <c r="W267" i="32"/>
  <c r="V267" i="32"/>
  <c r="U267" i="32"/>
  <c r="T267" i="32"/>
  <c r="S267" i="32"/>
  <c r="R267" i="32"/>
  <c r="Q267" i="32"/>
  <c r="P267" i="32"/>
  <c r="O267" i="32"/>
  <c r="W266" i="32"/>
  <c r="V266" i="32"/>
  <c r="U266" i="32"/>
  <c r="T266" i="32"/>
  <c r="S266" i="32"/>
  <c r="R266" i="32"/>
  <c r="Q266" i="32"/>
  <c r="P266" i="32"/>
  <c r="O266" i="32"/>
  <c r="W265" i="32"/>
  <c r="V265" i="32"/>
  <c r="U265" i="32"/>
  <c r="T265" i="32"/>
  <c r="S265" i="32"/>
  <c r="R265" i="32"/>
  <c r="Q265" i="32"/>
  <c r="P265" i="32"/>
  <c r="O265" i="32"/>
  <c r="W264" i="32"/>
  <c r="V264" i="32"/>
  <c r="U264" i="32"/>
  <c r="T264" i="32"/>
  <c r="S264" i="32"/>
  <c r="R264" i="32"/>
  <c r="Q264" i="32"/>
  <c r="P264" i="32"/>
  <c r="O264" i="32"/>
  <c r="W263" i="32"/>
  <c r="V263" i="32"/>
  <c r="U263" i="32"/>
  <c r="T263" i="32"/>
  <c r="S263" i="32"/>
  <c r="R263" i="32"/>
  <c r="Q263" i="32"/>
  <c r="P263" i="32"/>
  <c r="O263" i="32"/>
  <c r="W262" i="32"/>
  <c r="V262" i="32"/>
  <c r="U262" i="32"/>
  <c r="T262" i="32"/>
  <c r="S262" i="32"/>
  <c r="R262" i="32"/>
  <c r="Q262" i="32"/>
  <c r="P262" i="32"/>
  <c r="O262" i="32"/>
  <c r="W261" i="32"/>
  <c r="V261" i="32"/>
  <c r="U261" i="32"/>
  <c r="T261" i="32"/>
  <c r="S261" i="32"/>
  <c r="R261" i="32"/>
  <c r="Q261" i="32"/>
  <c r="P261" i="32"/>
  <c r="O261" i="32"/>
  <c r="W260" i="32"/>
  <c r="V260" i="32"/>
  <c r="U260" i="32"/>
  <c r="T260" i="32"/>
  <c r="S260" i="32"/>
  <c r="R260" i="32"/>
  <c r="Q260" i="32"/>
  <c r="P260" i="32"/>
  <c r="O260" i="32"/>
  <c r="W259" i="32"/>
  <c r="V259" i="32"/>
  <c r="U259" i="32"/>
  <c r="T259" i="32"/>
  <c r="S259" i="32"/>
  <c r="R259" i="32"/>
  <c r="Q259" i="32"/>
  <c r="P259" i="32"/>
  <c r="O259" i="32"/>
  <c r="W258" i="32"/>
  <c r="V258" i="32"/>
  <c r="U258" i="32"/>
  <c r="T258" i="32"/>
  <c r="S258" i="32"/>
  <c r="R258" i="32"/>
  <c r="Q258" i="32"/>
  <c r="P258" i="32"/>
  <c r="O258" i="32"/>
  <c r="W257" i="32"/>
  <c r="V257" i="32"/>
  <c r="U257" i="32"/>
  <c r="T257" i="32"/>
  <c r="S257" i="32"/>
  <c r="R257" i="32"/>
  <c r="Q257" i="32"/>
  <c r="P257" i="32"/>
  <c r="O257" i="32"/>
  <c r="W256" i="32"/>
  <c r="V256" i="32"/>
  <c r="U256" i="32"/>
  <c r="T256" i="32"/>
  <c r="S256" i="32"/>
  <c r="R256" i="32"/>
  <c r="Q256" i="32"/>
  <c r="P256" i="32"/>
  <c r="O256" i="32"/>
  <c r="W255" i="32"/>
  <c r="V255" i="32"/>
  <c r="U255" i="32"/>
  <c r="T255" i="32"/>
  <c r="S255" i="32"/>
  <c r="R255" i="32"/>
  <c r="Q255" i="32"/>
  <c r="P255" i="32"/>
  <c r="O255" i="32"/>
  <c r="W254" i="32"/>
  <c r="V254" i="32"/>
  <c r="U254" i="32"/>
  <c r="T254" i="32"/>
  <c r="S254" i="32"/>
  <c r="R254" i="32"/>
  <c r="Q254" i="32"/>
  <c r="P254" i="32"/>
  <c r="O254" i="32"/>
  <c r="W253" i="32"/>
  <c r="V253" i="32"/>
  <c r="U253" i="32"/>
  <c r="T253" i="32"/>
  <c r="S253" i="32"/>
  <c r="R253" i="32"/>
  <c r="Q253" i="32"/>
  <c r="P253" i="32"/>
  <c r="O253" i="32"/>
  <c r="W252" i="32"/>
  <c r="V252" i="32"/>
  <c r="U252" i="32"/>
  <c r="T252" i="32"/>
  <c r="S252" i="32"/>
  <c r="R252" i="32"/>
  <c r="Q252" i="32"/>
  <c r="P252" i="32"/>
  <c r="O252" i="32"/>
  <c r="W251" i="32"/>
  <c r="V251" i="32"/>
  <c r="U251" i="32"/>
  <c r="T251" i="32"/>
  <c r="S251" i="32"/>
  <c r="R251" i="32"/>
  <c r="Q251" i="32"/>
  <c r="P251" i="32"/>
  <c r="O251" i="32"/>
  <c r="W250" i="32"/>
  <c r="V250" i="32"/>
  <c r="U250" i="32"/>
  <c r="T250" i="32"/>
  <c r="S250" i="32"/>
  <c r="R250" i="32"/>
  <c r="Q250" i="32"/>
  <c r="P250" i="32"/>
  <c r="O250" i="32"/>
  <c r="W249" i="32"/>
  <c r="V249" i="32"/>
  <c r="U249" i="32"/>
  <c r="T249" i="32"/>
  <c r="S249" i="32"/>
  <c r="R249" i="32"/>
  <c r="Q249" i="32"/>
  <c r="P249" i="32"/>
  <c r="O249" i="32"/>
  <c r="W248" i="32"/>
  <c r="V248" i="32"/>
  <c r="U248" i="32"/>
  <c r="T248" i="32"/>
  <c r="S248" i="32"/>
  <c r="R248" i="32"/>
  <c r="Q248" i="32"/>
  <c r="P248" i="32"/>
  <c r="O248" i="32"/>
  <c r="W247" i="32"/>
  <c r="V247" i="32"/>
  <c r="U247" i="32"/>
  <c r="T247" i="32"/>
  <c r="S247" i="32"/>
  <c r="R247" i="32"/>
  <c r="Q247" i="32"/>
  <c r="P247" i="32"/>
  <c r="O247" i="32"/>
  <c r="W246" i="32"/>
  <c r="V246" i="32"/>
  <c r="U246" i="32"/>
  <c r="T246" i="32"/>
  <c r="S246" i="32"/>
  <c r="R246" i="32"/>
  <c r="Q246" i="32"/>
  <c r="P246" i="32"/>
  <c r="O246" i="32"/>
  <c r="W245" i="32"/>
  <c r="V245" i="32"/>
  <c r="U245" i="32"/>
  <c r="T245" i="32"/>
  <c r="S245" i="32"/>
  <c r="R245" i="32"/>
  <c r="Q245" i="32"/>
  <c r="P245" i="32"/>
  <c r="O245" i="32"/>
  <c r="W244" i="32"/>
  <c r="V244" i="32"/>
  <c r="U244" i="32"/>
  <c r="T244" i="32"/>
  <c r="S244" i="32"/>
  <c r="R244" i="32"/>
  <c r="Q244" i="32"/>
  <c r="P244" i="32"/>
  <c r="O244" i="32"/>
  <c r="W243" i="32"/>
  <c r="V243" i="32"/>
  <c r="U243" i="32"/>
  <c r="T243" i="32"/>
  <c r="S243" i="32"/>
  <c r="R243" i="32"/>
  <c r="Q243" i="32"/>
  <c r="P243" i="32"/>
  <c r="O243" i="32"/>
  <c r="W242" i="32"/>
  <c r="V242" i="32"/>
  <c r="U242" i="32"/>
  <c r="T242" i="32"/>
  <c r="S242" i="32"/>
  <c r="R242" i="32"/>
  <c r="Q242" i="32"/>
  <c r="P242" i="32"/>
  <c r="O242" i="32"/>
  <c r="W241" i="32"/>
  <c r="V241" i="32"/>
  <c r="U241" i="32"/>
  <c r="T241" i="32"/>
  <c r="S241" i="32"/>
  <c r="R241" i="32"/>
  <c r="Q241" i="32"/>
  <c r="P241" i="32"/>
  <c r="O241" i="32"/>
  <c r="W240" i="32"/>
  <c r="V240" i="32"/>
  <c r="U240" i="32"/>
  <c r="T240" i="32"/>
  <c r="S240" i="32"/>
  <c r="R240" i="32"/>
  <c r="Q240" i="32"/>
  <c r="P240" i="32"/>
  <c r="O240" i="32"/>
  <c r="W239" i="32"/>
  <c r="V239" i="32"/>
  <c r="U239" i="32"/>
  <c r="T239" i="32"/>
  <c r="S239" i="32"/>
  <c r="R239" i="32"/>
  <c r="Q239" i="32"/>
  <c r="P239" i="32"/>
  <c r="O239" i="32"/>
  <c r="W238" i="32"/>
  <c r="V238" i="32"/>
  <c r="U238" i="32"/>
  <c r="T238" i="32"/>
  <c r="S238" i="32"/>
  <c r="R238" i="32"/>
  <c r="Q238" i="32"/>
  <c r="P238" i="32"/>
  <c r="O238" i="32"/>
  <c r="W237" i="32"/>
  <c r="V237" i="32"/>
  <c r="U237" i="32"/>
  <c r="T237" i="32"/>
  <c r="S237" i="32"/>
  <c r="R237" i="32"/>
  <c r="Q237" i="32"/>
  <c r="P237" i="32"/>
  <c r="O237" i="32"/>
  <c r="W236" i="32"/>
  <c r="V236" i="32"/>
  <c r="U236" i="32"/>
  <c r="T236" i="32"/>
  <c r="S236" i="32"/>
  <c r="R236" i="32"/>
  <c r="Q236" i="32"/>
  <c r="P236" i="32"/>
  <c r="O236" i="32"/>
  <c r="W235" i="32"/>
  <c r="V235" i="32"/>
  <c r="U235" i="32"/>
  <c r="T235" i="32"/>
  <c r="S235" i="32"/>
  <c r="R235" i="32"/>
  <c r="Q235" i="32"/>
  <c r="P235" i="32"/>
  <c r="O235" i="32"/>
  <c r="W234" i="32"/>
  <c r="V234" i="32"/>
  <c r="U234" i="32"/>
  <c r="T234" i="32"/>
  <c r="S234" i="32"/>
  <c r="R234" i="32"/>
  <c r="Q234" i="32"/>
  <c r="P234" i="32"/>
  <c r="O234" i="32"/>
  <c r="W233" i="32"/>
  <c r="V233" i="32"/>
  <c r="U233" i="32"/>
  <c r="T233" i="32"/>
  <c r="S233" i="32"/>
  <c r="R233" i="32"/>
  <c r="Q233" i="32"/>
  <c r="P233" i="32"/>
  <c r="O233" i="32"/>
  <c r="W232" i="32"/>
  <c r="V232" i="32"/>
  <c r="U232" i="32"/>
  <c r="T232" i="32"/>
  <c r="S232" i="32"/>
  <c r="R232" i="32"/>
  <c r="Q232" i="32"/>
  <c r="P232" i="32"/>
  <c r="O232" i="32"/>
  <c r="W231" i="32"/>
  <c r="V231" i="32"/>
  <c r="U231" i="32"/>
  <c r="T231" i="32"/>
  <c r="S231" i="32"/>
  <c r="R231" i="32"/>
  <c r="Q231" i="32"/>
  <c r="P231" i="32"/>
  <c r="O231" i="32"/>
  <c r="W230" i="32"/>
  <c r="V230" i="32"/>
  <c r="U230" i="32"/>
  <c r="T230" i="32"/>
  <c r="S230" i="32"/>
  <c r="R230" i="32"/>
  <c r="Q230" i="32"/>
  <c r="P230" i="32"/>
  <c r="O230" i="32"/>
  <c r="W229" i="32"/>
  <c r="V229" i="32"/>
  <c r="U229" i="32"/>
  <c r="T229" i="32"/>
  <c r="S229" i="32"/>
  <c r="R229" i="32"/>
  <c r="Q229" i="32"/>
  <c r="P229" i="32"/>
  <c r="O229" i="32"/>
  <c r="W228" i="32"/>
  <c r="V228" i="32"/>
  <c r="U228" i="32"/>
  <c r="T228" i="32"/>
  <c r="S228" i="32"/>
  <c r="R228" i="32"/>
  <c r="Q228" i="32"/>
  <c r="P228" i="32"/>
  <c r="O228" i="32"/>
  <c r="W227" i="32"/>
  <c r="V227" i="32"/>
  <c r="U227" i="32"/>
  <c r="T227" i="32"/>
  <c r="S227" i="32"/>
  <c r="R227" i="32"/>
  <c r="Q227" i="32"/>
  <c r="P227" i="32"/>
  <c r="O227" i="32"/>
  <c r="W226" i="32"/>
  <c r="V226" i="32"/>
  <c r="U226" i="32"/>
  <c r="T226" i="32"/>
  <c r="S226" i="32"/>
  <c r="R226" i="32"/>
  <c r="Q226" i="32"/>
  <c r="P226" i="32"/>
  <c r="O226" i="32"/>
  <c r="W225" i="32"/>
  <c r="V225" i="32"/>
  <c r="U225" i="32"/>
  <c r="T225" i="32"/>
  <c r="S225" i="32"/>
  <c r="R225" i="32"/>
  <c r="Q225" i="32"/>
  <c r="P225" i="32"/>
  <c r="O225" i="32"/>
  <c r="W224" i="32"/>
  <c r="V224" i="32"/>
  <c r="U224" i="32"/>
  <c r="T224" i="32"/>
  <c r="S224" i="32"/>
  <c r="R224" i="32"/>
  <c r="Q224" i="32"/>
  <c r="P224" i="32"/>
  <c r="O224" i="32"/>
  <c r="W223" i="32"/>
  <c r="V223" i="32"/>
  <c r="U223" i="32"/>
  <c r="T223" i="32"/>
  <c r="S223" i="32"/>
  <c r="R223" i="32"/>
  <c r="Q223" i="32"/>
  <c r="P223" i="32"/>
  <c r="O223" i="32"/>
  <c r="W222" i="32"/>
  <c r="V222" i="32"/>
  <c r="U222" i="32"/>
  <c r="T222" i="32"/>
  <c r="S222" i="32"/>
  <c r="R222" i="32"/>
  <c r="Q222" i="32"/>
  <c r="P222" i="32"/>
  <c r="O222" i="32"/>
  <c r="W221" i="32"/>
  <c r="V221" i="32"/>
  <c r="U221" i="32"/>
  <c r="T221" i="32"/>
  <c r="S221" i="32"/>
  <c r="R221" i="32"/>
  <c r="Q221" i="32"/>
  <c r="P221" i="32"/>
  <c r="O221" i="32"/>
  <c r="W220" i="32"/>
  <c r="V220" i="32"/>
  <c r="U220" i="32"/>
  <c r="T220" i="32"/>
  <c r="S220" i="32"/>
  <c r="R220" i="32"/>
  <c r="Q220" i="32"/>
  <c r="P220" i="32"/>
  <c r="O220" i="32"/>
  <c r="W219" i="32"/>
  <c r="V219" i="32"/>
  <c r="U219" i="32"/>
  <c r="T219" i="32"/>
  <c r="S219" i="32"/>
  <c r="R219" i="32"/>
  <c r="Q219" i="32"/>
  <c r="P219" i="32"/>
  <c r="O219" i="32"/>
  <c r="W218" i="32"/>
  <c r="V218" i="32"/>
  <c r="U218" i="32"/>
  <c r="T218" i="32"/>
  <c r="S218" i="32"/>
  <c r="R218" i="32"/>
  <c r="Q218" i="32"/>
  <c r="P218" i="32"/>
  <c r="O218" i="32"/>
  <c r="W217" i="32"/>
  <c r="V217" i="32"/>
  <c r="U217" i="32"/>
  <c r="T217" i="32"/>
  <c r="S217" i="32"/>
  <c r="R217" i="32"/>
  <c r="Q217" i="32"/>
  <c r="P217" i="32"/>
  <c r="O217" i="32"/>
  <c r="W216" i="32"/>
  <c r="V216" i="32"/>
  <c r="U216" i="32"/>
  <c r="T216" i="32"/>
  <c r="S216" i="32"/>
  <c r="R216" i="32"/>
  <c r="Q216" i="32"/>
  <c r="P216" i="32"/>
  <c r="O216" i="32"/>
  <c r="W215" i="32"/>
  <c r="V215" i="32"/>
  <c r="U215" i="32"/>
  <c r="T215" i="32"/>
  <c r="S215" i="32"/>
  <c r="R215" i="32"/>
  <c r="Q215" i="32"/>
  <c r="P215" i="32"/>
  <c r="O215" i="32"/>
  <c r="W214" i="32"/>
  <c r="V214" i="32"/>
  <c r="U214" i="32"/>
  <c r="T214" i="32"/>
  <c r="S214" i="32"/>
  <c r="R214" i="32"/>
  <c r="Q214" i="32"/>
  <c r="P214" i="32"/>
  <c r="O214" i="32"/>
  <c r="W213" i="32"/>
  <c r="V213" i="32"/>
  <c r="U213" i="32"/>
  <c r="T213" i="32"/>
  <c r="S213" i="32"/>
  <c r="R213" i="32"/>
  <c r="Q213" i="32"/>
  <c r="P213" i="32"/>
  <c r="O213" i="32"/>
  <c r="W212" i="32"/>
  <c r="V212" i="32"/>
  <c r="U212" i="32"/>
  <c r="T212" i="32"/>
  <c r="S212" i="32"/>
  <c r="R212" i="32"/>
  <c r="Q212" i="32"/>
  <c r="P212" i="32"/>
  <c r="O212" i="32"/>
  <c r="W211" i="32"/>
  <c r="V211" i="32"/>
  <c r="U211" i="32"/>
  <c r="T211" i="32"/>
  <c r="S211" i="32"/>
  <c r="R211" i="32"/>
  <c r="Q211" i="32"/>
  <c r="P211" i="32"/>
  <c r="O211" i="32"/>
  <c r="W210" i="32"/>
  <c r="V210" i="32"/>
  <c r="U210" i="32"/>
  <c r="T210" i="32"/>
  <c r="S210" i="32"/>
  <c r="R210" i="32"/>
  <c r="Q210" i="32"/>
  <c r="P210" i="32"/>
  <c r="O210" i="32"/>
  <c r="W209" i="32"/>
  <c r="V209" i="32"/>
  <c r="U209" i="32"/>
  <c r="T209" i="32"/>
  <c r="S209" i="32"/>
  <c r="R209" i="32"/>
  <c r="Q209" i="32"/>
  <c r="P209" i="32"/>
  <c r="O209" i="32"/>
  <c r="W208" i="32"/>
  <c r="V208" i="32"/>
  <c r="U208" i="32"/>
  <c r="T208" i="32"/>
  <c r="S208" i="32"/>
  <c r="R208" i="32"/>
  <c r="Q208" i="32"/>
  <c r="P208" i="32"/>
  <c r="O208" i="32"/>
  <c r="W207" i="32"/>
  <c r="V207" i="32"/>
  <c r="U207" i="32"/>
  <c r="T207" i="32"/>
  <c r="S207" i="32"/>
  <c r="R207" i="32"/>
  <c r="Q207" i="32"/>
  <c r="P207" i="32"/>
  <c r="O207" i="32"/>
  <c r="W206" i="32"/>
  <c r="V206" i="32"/>
  <c r="U206" i="32"/>
  <c r="T206" i="32"/>
  <c r="S206" i="32"/>
  <c r="R206" i="32"/>
  <c r="Q206" i="32"/>
  <c r="P206" i="32"/>
  <c r="O206" i="32"/>
  <c r="W205" i="32"/>
  <c r="V205" i="32"/>
  <c r="U205" i="32"/>
  <c r="T205" i="32"/>
  <c r="S205" i="32"/>
  <c r="R205" i="32"/>
  <c r="Q205" i="32"/>
  <c r="P205" i="32"/>
  <c r="O205" i="32"/>
  <c r="W204" i="32"/>
  <c r="V204" i="32"/>
  <c r="U204" i="32"/>
  <c r="T204" i="32"/>
  <c r="S204" i="32"/>
  <c r="R204" i="32"/>
  <c r="Q204" i="32"/>
  <c r="P204" i="32"/>
  <c r="O204" i="32"/>
  <c r="W203" i="32"/>
  <c r="V203" i="32"/>
  <c r="U203" i="32"/>
  <c r="T203" i="32"/>
  <c r="S203" i="32"/>
  <c r="R203" i="32"/>
  <c r="Q203" i="32"/>
  <c r="P203" i="32"/>
  <c r="O203" i="32"/>
  <c r="W202" i="32"/>
  <c r="V202" i="32"/>
  <c r="U202" i="32"/>
  <c r="T202" i="32"/>
  <c r="S202" i="32"/>
  <c r="R202" i="32"/>
  <c r="Q202" i="32"/>
  <c r="P202" i="32"/>
  <c r="O202" i="32"/>
  <c r="W201" i="32"/>
  <c r="V201" i="32"/>
  <c r="U201" i="32"/>
  <c r="T201" i="32"/>
  <c r="S201" i="32"/>
  <c r="R201" i="32"/>
  <c r="Q201" i="32"/>
  <c r="P201" i="32"/>
  <c r="O201" i="32"/>
  <c r="W200" i="32"/>
  <c r="V200" i="32"/>
  <c r="U200" i="32"/>
  <c r="T200" i="32"/>
  <c r="S200" i="32"/>
  <c r="R200" i="32"/>
  <c r="Q200" i="32"/>
  <c r="P200" i="32"/>
  <c r="O200" i="32"/>
  <c r="W199" i="32"/>
  <c r="V199" i="32"/>
  <c r="U199" i="32"/>
  <c r="T199" i="32"/>
  <c r="S199" i="32"/>
  <c r="R199" i="32"/>
  <c r="Q199" i="32"/>
  <c r="P199" i="32"/>
  <c r="O199" i="32"/>
  <c r="W198" i="32"/>
  <c r="V198" i="32"/>
  <c r="U198" i="32"/>
  <c r="T198" i="32"/>
  <c r="S198" i="32"/>
  <c r="R198" i="32"/>
  <c r="Q198" i="32"/>
  <c r="P198" i="32"/>
  <c r="O198" i="32"/>
  <c r="W197" i="32"/>
  <c r="V197" i="32"/>
  <c r="U197" i="32"/>
  <c r="T197" i="32"/>
  <c r="S197" i="32"/>
  <c r="R197" i="32"/>
  <c r="Q197" i="32"/>
  <c r="P197" i="32"/>
  <c r="O197" i="32"/>
  <c r="W196" i="32"/>
  <c r="V196" i="32"/>
  <c r="U196" i="32"/>
  <c r="T196" i="32"/>
  <c r="S196" i="32"/>
  <c r="R196" i="32"/>
  <c r="Q196" i="32"/>
  <c r="P196" i="32"/>
  <c r="O196" i="32"/>
  <c r="W195" i="32"/>
  <c r="V195" i="32"/>
  <c r="U195" i="32"/>
  <c r="T195" i="32"/>
  <c r="S195" i="32"/>
  <c r="R195" i="32"/>
  <c r="Q195" i="32"/>
  <c r="P195" i="32"/>
  <c r="O195" i="32"/>
  <c r="W194" i="32"/>
  <c r="V194" i="32"/>
  <c r="U194" i="32"/>
  <c r="T194" i="32"/>
  <c r="S194" i="32"/>
  <c r="R194" i="32"/>
  <c r="Q194" i="32"/>
  <c r="P194" i="32"/>
  <c r="O194" i="32"/>
  <c r="W193" i="32"/>
  <c r="V193" i="32"/>
  <c r="U193" i="32"/>
  <c r="T193" i="32"/>
  <c r="S193" i="32"/>
  <c r="R193" i="32"/>
  <c r="Q193" i="32"/>
  <c r="P193" i="32"/>
  <c r="O193" i="32"/>
  <c r="W192" i="32"/>
  <c r="V192" i="32"/>
  <c r="U192" i="32"/>
  <c r="T192" i="32"/>
  <c r="S192" i="32"/>
  <c r="R192" i="32"/>
  <c r="Q192" i="32"/>
  <c r="P192" i="32"/>
  <c r="O192" i="32"/>
  <c r="W191" i="32"/>
  <c r="V191" i="32"/>
  <c r="U191" i="32"/>
  <c r="T191" i="32"/>
  <c r="S191" i="32"/>
  <c r="R191" i="32"/>
  <c r="Q191" i="32"/>
  <c r="P191" i="32"/>
  <c r="O191" i="32"/>
  <c r="W190" i="32"/>
  <c r="V190" i="32"/>
  <c r="U190" i="32"/>
  <c r="T190" i="32"/>
  <c r="S190" i="32"/>
  <c r="R190" i="32"/>
  <c r="Q190" i="32"/>
  <c r="P190" i="32"/>
  <c r="O190" i="32"/>
  <c r="W189" i="32"/>
  <c r="V189" i="32"/>
  <c r="U189" i="32"/>
  <c r="T189" i="32"/>
  <c r="S189" i="32"/>
  <c r="R189" i="32"/>
  <c r="Q189" i="32"/>
  <c r="P189" i="32"/>
  <c r="O189" i="32"/>
  <c r="W188" i="32"/>
  <c r="V188" i="32"/>
  <c r="U188" i="32"/>
  <c r="T188" i="32"/>
  <c r="S188" i="32"/>
  <c r="R188" i="32"/>
  <c r="Q188" i="32"/>
  <c r="P188" i="32"/>
  <c r="O188" i="32"/>
  <c r="W187" i="32"/>
  <c r="V187" i="32"/>
  <c r="U187" i="32"/>
  <c r="T187" i="32"/>
  <c r="S187" i="32"/>
  <c r="R187" i="32"/>
  <c r="Q187" i="32"/>
  <c r="P187" i="32"/>
  <c r="O187" i="32"/>
  <c r="W186" i="32"/>
  <c r="V186" i="32"/>
  <c r="U186" i="32"/>
  <c r="T186" i="32"/>
  <c r="S186" i="32"/>
  <c r="R186" i="32"/>
  <c r="Q186" i="32"/>
  <c r="P186" i="32"/>
  <c r="O186" i="32"/>
  <c r="W185" i="32"/>
  <c r="V185" i="32"/>
  <c r="U185" i="32"/>
  <c r="T185" i="32"/>
  <c r="S185" i="32"/>
  <c r="R185" i="32"/>
  <c r="Q185" i="32"/>
  <c r="P185" i="32"/>
  <c r="O185" i="32"/>
  <c r="W184" i="32"/>
  <c r="V184" i="32"/>
  <c r="U184" i="32"/>
  <c r="T184" i="32"/>
  <c r="S184" i="32"/>
  <c r="R184" i="32"/>
  <c r="Q184" i="32"/>
  <c r="P184" i="32"/>
  <c r="O184" i="32"/>
  <c r="W183" i="32"/>
  <c r="V183" i="32"/>
  <c r="U183" i="32"/>
  <c r="T183" i="32"/>
  <c r="S183" i="32"/>
  <c r="R183" i="32"/>
  <c r="Q183" i="32"/>
  <c r="P183" i="32"/>
  <c r="O183" i="32"/>
  <c r="W182" i="32"/>
  <c r="V182" i="32"/>
  <c r="U182" i="32"/>
  <c r="T182" i="32"/>
  <c r="S182" i="32"/>
  <c r="R182" i="32"/>
  <c r="Q182" i="32"/>
  <c r="P182" i="32"/>
  <c r="O182" i="32"/>
  <c r="W181" i="32"/>
  <c r="V181" i="32"/>
  <c r="U181" i="32"/>
  <c r="T181" i="32"/>
  <c r="S181" i="32"/>
  <c r="R181" i="32"/>
  <c r="Q181" i="32"/>
  <c r="P181" i="32"/>
  <c r="O181" i="32"/>
  <c r="W180" i="32"/>
  <c r="V180" i="32"/>
  <c r="U180" i="32"/>
  <c r="T180" i="32"/>
  <c r="S180" i="32"/>
  <c r="R180" i="32"/>
  <c r="Q180" i="32"/>
  <c r="P180" i="32"/>
  <c r="O180" i="32"/>
  <c r="W179" i="32"/>
  <c r="V179" i="32"/>
  <c r="U179" i="32"/>
  <c r="T179" i="32"/>
  <c r="S179" i="32"/>
  <c r="R179" i="32"/>
  <c r="Q179" i="32"/>
  <c r="P179" i="32"/>
  <c r="O179" i="32"/>
  <c r="W178" i="32"/>
  <c r="V178" i="32"/>
  <c r="U178" i="32"/>
  <c r="T178" i="32"/>
  <c r="S178" i="32"/>
  <c r="R178" i="32"/>
  <c r="Q178" i="32"/>
  <c r="P178" i="32"/>
  <c r="O178" i="32"/>
  <c r="W177" i="32"/>
  <c r="V177" i="32"/>
  <c r="U177" i="32"/>
  <c r="T177" i="32"/>
  <c r="S177" i="32"/>
  <c r="R177" i="32"/>
  <c r="Q177" i="32"/>
  <c r="P177" i="32"/>
  <c r="O177" i="32"/>
  <c r="W176" i="32"/>
  <c r="V176" i="32"/>
  <c r="U176" i="32"/>
  <c r="T176" i="32"/>
  <c r="S176" i="32"/>
  <c r="R176" i="32"/>
  <c r="Q176" i="32"/>
  <c r="P176" i="32"/>
  <c r="O176" i="32"/>
  <c r="W175" i="32"/>
  <c r="V175" i="32"/>
  <c r="U175" i="32"/>
  <c r="T175" i="32"/>
  <c r="S175" i="32"/>
  <c r="R175" i="32"/>
  <c r="Q175" i="32"/>
  <c r="P175" i="32"/>
  <c r="O175" i="32"/>
  <c r="W174" i="32"/>
  <c r="V174" i="32"/>
  <c r="U174" i="32"/>
  <c r="T174" i="32"/>
  <c r="S174" i="32"/>
  <c r="R174" i="32"/>
  <c r="Q174" i="32"/>
  <c r="P174" i="32"/>
  <c r="O174" i="32"/>
  <c r="W173" i="32"/>
  <c r="V173" i="32"/>
  <c r="U173" i="32"/>
  <c r="T173" i="32"/>
  <c r="S173" i="32"/>
  <c r="R173" i="32"/>
  <c r="Q173" i="32"/>
  <c r="P173" i="32"/>
  <c r="O173" i="32"/>
  <c r="W172" i="32"/>
  <c r="V172" i="32"/>
  <c r="U172" i="32"/>
  <c r="T172" i="32"/>
  <c r="S172" i="32"/>
  <c r="R172" i="32"/>
  <c r="Q172" i="32"/>
  <c r="P172" i="32"/>
  <c r="O172" i="32"/>
  <c r="W171" i="32"/>
  <c r="V171" i="32"/>
  <c r="U171" i="32"/>
  <c r="T171" i="32"/>
  <c r="S171" i="32"/>
  <c r="R171" i="32"/>
  <c r="Q171" i="32"/>
  <c r="P171" i="32"/>
  <c r="O171" i="32"/>
  <c r="W170" i="32"/>
  <c r="V170" i="32"/>
  <c r="U170" i="32"/>
  <c r="T170" i="32"/>
  <c r="S170" i="32"/>
  <c r="R170" i="32"/>
  <c r="Q170" i="32"/>
  <c r="P170" i="32"/>
  <c r="O170" i="32"/>
  <c r="W169" i="32"/>
  <c r="V169" i="32"/>
  <c r="U169" i="32"/>
  <c r="T169" i="32"/>
  <c r="S169" i="32"/>
  <c r="R169" i="32"/>
  <c r="Q169" i="32"/>
  <c r="P169" i="32"/>
  <c r="O169" i="32"/>
  <c r="W168" i="32"/>
  <c r="V168" i="32"/>
  <c r="U168" i="32"/>
  <c r="T168" i="32"/>
  <c r="S168" i="32"/>
  <c r="R168" i="32"/>
  <c r="Q168" i="32"/>
  <c r="P168" i="32"/>
  <c r="O168" i="32"/>
  <c r="W167" i="32"/>
  <c r="V167" i="32"/>
  <c r="U167" i="32"/>
  <c r="T167" i="32"/>
  <c r="S167" i="32"/>
  <c r="R167" i="32"/>
  <c r="Q167" i="32"/>
  <c r="P167" i="32"/>
  <c r="O167" i="32"/>
  <c r="W166" i="32"/>
  <c r="V166" i="32"/>
  <c r="U166" i="32"/>
  <c r="T166" i="32"/>
  <c r="S166" i="32"/>
  <c r="R166" i="32"/>
  <c r="Q166" i="32"/>
  <c r="P166" i="32"/>
  <c r="O166" i="32"/>
  <c r="W165" i="32"/>
  <c r="V165" i="32"/>
  <c r="U165" i="32"/>
  <c r="T165" i="32"/>
  <c r="S165" i="32"/>
  <c r="R165" i="32"/>
  <c r="Q165" i="32"/>
  <c r="P165" i="32"/>
  <c r="O165" i="32"/>
  <c r="W164" i="32"/>
  <c r="V164" i="32"/>
  <c r="U164" i="32"/>
  <c r="T164" i="32"/>
  <c r="S164" i="32"/>
  <c r="R164" i="32"/>
  <c r="Q164" i="32"/>
  <c r="P164" i="32"/>
  <c r="O164" i="32"/>
  <c r="W163" i="32"/>
  <c r="V163" i="32"/>
  <c r="U163" i="32"/>
  <c r="T163" i="32"/>
  <c r="S163" i="32"/>
  <c r="R163" i="32"/>
  <c r="Q163" i="32"/>
  <c r="P163" i="32"/>
  <c r="O163" i="32"/>
  <c r="W162" i="32"/>
  <c r="V162" i="32"/>
  <c r="U162" i="32"/>
  <c r="T162" i="32"/>
  <c r="S162" i="32"/>
  <c r="R162" i="32"/>
  <c r="Q162" i="32"/>
  <c r="P162" i="32"/>
  <c r="O162" i="32"/>
  <c r="W161" i="32"/>
  <c r="V161" i="32"/>
  <c r="U161" i="32"/>
  <c r="T161" i="32"/>
  <c r="S161" i="32"/>
  <c r="R161" i="32"/>
  <c r="Q161" i="32"/>
  <c r="P161" i="32"/>
  <c r="O161" i="32"/>
  <c r="W160" i="32"/>
  <c r="V160" i="32"/>
  <c r="U160" i="32"/>
  <c r="T160" i="32"/>
  <c r="S160" i="32"/>
  <c r="R160" i="32"/>
  <c r="Q160" i="32"/>
  <c r="P160" i="32"/>
  <c r="O160" i="32"/>
  <c r="W159" i="32"/>
  <c r="V159" i="32"/>
  <c r="U159" i="32"/>
  <c r="T159" i="32"/>
  <c r="S159" i="32"/>
  <c r="R159" i="32"/>
  <c r="Q159" i="32"/>
  <c r="P159" i="32"/>
  <c r="O159" i="32"/>
  <c r="W158" i="32"/>
  <c r="V158" i="32"/>
  <c r="U158" i="32"/>
  <c r="T158" i="32"/>
  <c r="S158" i="32"/>
  <c r="R158" i="32"/>
  <c r="Q158" i="32"/>
  <c r="P158" i="32"/>
  <c r="O158" i="32"/>
  <c r="W157" i="32"/>
  <c r="V157" i="32"/>
  <c r="U157" i="32"/>
  <c r="T157" i="32"/>
  <c r="S157" i="32"/>
  <c r="R157" i="32"/>
  <c r="Q157" i="32"/>
  <c r="P157" i="32"/>
  <c r="O157" i="32"/>
  <c r="W156" i="32"/>
  <c r="V156" i="32"/>
  <c r="U156" i="32"/>
  <c r="T156" i="32"/>
  <c r="S156" i="32"/>
  <c r="R156" i="32"/>
  <c r="Q156" i="32"/>
  <c r="P156" i="32"/>
  <c r="O156" i="32"/>
  <c r="W155" i="32"/>
  <c r="V155" i="32"/>
  <c r="U155" i="32"/>
  <c r="T155" i="32"/>
  <c r="S155" i="32"/>
  <c r="R155" i="32"/>
  <c r="Q155" i="32"/>
  <c r="P155" i="32"/>
  <c r="O155" i="32"/>
  <c r="W154" i="32"/>
  <c r="V154" i="32"/>
  <c r="U154" i="32"/>
  <c r="T154" i="32"/>
  <c r="S154" i="32"/>
  <c r="R154" i="32"/>
  <c r="Q154" i="32"/>
  <c r="P154" i="32"/>
  <c r="O154" i="32"/>
  <c r="W153" i="32"/>
  <c r="V153" i="32"/>
  <c r="U153" i="32"/>
  <c r="T153" i="32"/>
  <c r="S153" i="32"/>
  <c r="R153" i="32"/>
  <c r="Q153" i="32"/>
  <c r="P153" i="32"/>
  <c r="O153" i="32"/>
  <c r="W152" i="32"/>
  <c r="V152" i="32"/>
  <c r="U152" i="32"/>
  <c r="T152" i="32"/>
  <c r="S152" i="32"/>
  <c r="R152" i="32"/>
  <c r="Q152" i="32"/>
  <c r="P152" i="32"/>
  <c r="O152" i="32"/>
  <c r="W151" i="32"/>
  <c r="V151" i="32"/>
  <c r="U151" i="32"/>
  <c r="T151" i="32"/>
  <c r="S151" i="32"/>
  <c r="R151" i="32"/>
  <c r="Q151" i="32"/>
  <c r="P151" i="32"/>
  <c r="O151" i="32"/>
  <c r="W150" i="32"/>
  <c r="V150" i="32"/>
  <c r="U150" i="32"/>
  <c r="T150" i="32"/>
  <c r="S150" i="32"/>
  <c r="R150" i="32"/>
  <c r="Q150" i="32"/>
  <c r="P150" i="32"/>
  <c r="O150" i="32"/>
  <c r="W149" i="32"/>
  <c r="V149" i="32"/>
  <c r="U149" i="32"/>
  <c r="T149" i="32"/>
  <c r="S149" i="32"/>
  <c r="R149" i="32"/>
  <c r="Q149" i="32"/>
  <c r="P149" i="32"/>
  <c r="O149" i="32"/>
  <c r="W148" i="32"/>
  <c r="V148" i="32"/>
  <c r="U148" i="32"/>
  <c r="T148" i="32"/>
  <c r="S148" i="32"/>
  <c r="R148" i="32"/>
  <c r="Q148" i="32"/>
  <c r="P148" i="32"/>
  <c r="O148" i="32"/>
  <c r="W147" i="32"/>
  <c r="V147" i="32"/>
  <c r="U147" i="32"/>
  <c r="T147" i="32"/>
  <c r="S147" i="32"/>
  <c r="R147" i="32"/>
  <c r="Q147" i="32"/>
  <c r="P147" i="32"/>
  <c r="O147" i="32"/>
  <c r="W146" i="32"/>
  <c r="V146" i="32"/>
  <c r="U146" i="32"/>
  <c r="T146" i="32"/>
  <c r="S146" i="32"/>
  <c r="R146" i="32"/>
  <c r="Q146" i="32"/>
  <c r="P146" i="32"/>
  <c r="O146" i="32"/>
  <c r="W145" i="32"/>
  <c r="V145" i="32"/>
  <c r="U145" i="32"/>
  <c r="T145" i="32"/>
  <c r="S145" i="32"/>
  <c r="R145" i="32"/>
  <c r="Q145" i="32"/>
  <c r="P145" i="32"/>
  <c r="O145" i="32"/>
  <c r="W144" i="32"/>
  <c r="V144" i="32"/>
  <c r="U144" i="32"/>
  <c r="T144" i="32"/>
  <c r="S144" i="32"/>
  <c r="R144" i="32"/>
  <c r="Q144" i="32"/>
  <c r="P144" i="32"/>
  <c r="O144" i="32"/>
  <c r="W143" i="32"/>
  <c r="V143" i="32"/>
  <c r="U143" i="32"/>
  <c r="T143" i="32"/>
  <c r="S143" i="32"/>
  <c r="R143" i="32"/>
  <c r="Q143" i="32"/>
  <c r="P143" i="32"/>
  <c r="O143" i="32"/>
  <c r="W142" i="32"/>
  <c r="V142" i="32"/>
  <c r="U142" i="32"/>
  <c r="T142" i="32"/>
  <c r="S142" i="32"/>
  <c r="R142" i="32"/>
  <c r="Q142" i="32"/>
  <c r="P142" i="32"/>
  <c r="O142" i="32"/>
  <c r="W141" i="32"/>
  <c r="V141" i="32"/>
  <c r="U141" i="32"/>
  <c r="T141" i="32"/>
  <c r="S141" i="32"/>
  <c r="R141" i="32"/>
  <c r="Q141" i="32"/>
  <c r="P141" i="32"/>
  <c r="O141" i="32"/>
  <c r="W140" i="32"/>
  <c r="V140" i="32"/>
  <c r="U140" i="32"/>
  <c r="T140" i="32"/>
  <c r="S140" i="32"/>
  <c r="R140" i="32"/>
  <c r="Q140" i="32"/>
  <c r="P140" i="32"/>
  <c r="O140" i="32"/>
  <c r="W139" i="32"/>
  <c r="V139" i="32"/>
  <c r="U139" i="32"/>
  <c r="T139" i="32"/>
  <c r="S139" i="32"/>
  <c r="R139" i="32"/>
  <c r="Q139" i="32"/>
  <c r="P139" i="32"/>
  <c r="O139" i="32"/>
  <c r="W138" i="32"/>
  <c r="V138" i="32"/>
  <c r="U138" i="32"/>
  <c r="T138" i="32"/>
  <c r="S138" i="32"/>
  <c r="R138" i="32"/>
  <c r="Q138" i="32"/>
  <c r="P138" i="32"/>
  <c r="O138" i="32"/>
  <c r="W137" i="32"/>
  <c r="V137" i="32"/>
  <c r="U137" i="32"/>
  <c r="T137" i="32"/>
  <c r="S137" i="32"/>
  <c r="R137" i="32"/>
  <c r="Q137" i="32"/>
  <c r="P137" i="32"/>
  <c r="O137" i="32"/>
  <c r="W136" i="32"/>
  <c r="V136" i="32"/>
  <c r="U136" i="32"/>
  <c r="T136" i="32"/>
  <c r="S136" i="32"/>
  <c r="R136" i="32"/>
  <c r="Q136" i="32"/>
  <c r="P136" i="32"/>
  <c r="O136" i="32"/>
  <c r="W135" i="32"/>
  <c r="V135" i="32"/>
  <c r="U135" i="32"/>
  <c r="T135" i="32"/>
  <c r="S135" i="32"/>
  <c r="R135" i="32"/>
  <c r="Q135" i="32"/>
  <c r="P135" i="32"/>
  <c r="O135" i="32"/>
  <c r="W134" i="32"/>
  <c r="V134" i="32"/>
  <c r="U134" i="32"/>
  <c r="T134" i="32"/>
  <c r="S134" i="32"/>
  <c r="R134" i="32"/>
  <c r="Q134" i="32"/>
  <c r="P134" i="32"/>
  <c r="O134" i="32"/>
  <c r="W133" i="32"/>
  <c r="V133" i="32"/>
  <c r="U133" i="32"/>
  <c r="T133" i="32"/>
  <c r="S133" i="32"/>
  <c r="R133" i="32"/>
  <c r="Q133" i="32"/>
  <c r="P133" i="32"/>
  <c r="O133" i="32"/>
  <c r="W132" i="32"/>
  <c r="V132" i="32"/>
  <c r="U132" i="32"/>
  <c r="T132" i="32"/>
  <c r="S132" i="32"/>
  <c r="R132" i="32"/>
  <c r="Q132" i="32"/>
  <c r="P132" i="32"/>
  <c r="O132" i="32"/>
  <c r="W131" i="32"/>
  <c r="V131" i="32"/>
  <c r="U131" i="32"/>
  <c r="T131" i="32"/>
  <c r="S131" i="32"/>
  <c r="R131" i="32"/>
  <c r="Q131" i="32"/>
  <c r="P131" i="32"/>
  <c r="O131" i="32"/>
  <c r="W130" i="32"/>
  <c r="V130" i="32"/>
  <c r="U130" i="32"/>
  <c r="T130" i="32"/>
  <c r="S130" i="32"/>
  <c r="R130" i="32"/>
  <c r="Q130" i="32"/>
  <c r="P130" i="32"/>
  <c r="O130" i="32"/>
  <c r="W129" i="32"/>
  <c r="V129" i="32"/>
  <c r="U129" i="32"/>
  <c r="T129" i="32"/>
  <c r="S129" i="32"/>
  <c r="R129" i="32"/>
  <c r="Q129" i="32"/>
  <c r="P129" i="32"/>
  <c r="O129" i="32"/>
  <c r="W128" i="32"/>
  <c r="V128" i="32"/>
  <c r="U128" i="32"/>
  <c r="T128" i="32"/>
  <c r="S128" i="32"/>
  <c r="R128" i="32"/>
  <c r="Q128" i="32"/>
  <c r="P128" i="32"/>
  <c r="O128" i="32"/>
  <c r="W127" i="32"/>
  <c r="V127" i="32"/>
  <c r="U127" i="32"/>
  <c r="T127" i="32"/>
  <c r="S127" i="32"/>
  <c r="R127" i="32"/>
  <c r="Q127" i="32"/>
  <c r="P127" i="32"/>
  <c r="O127" i="32"/>
  <c r="W126" i="32"/>
  <c r="V126" i="32"/>
  <c r="U126" i="32"/>
  <c r="T126" i="32"/>
  <c r="S126" i="32"/>
  <c r="R126" i="32"/>
  <c r="Q126" i="32"/>
  <c r="P126" i="32"/>
  <c r="O126" i="32"/>
  <c r="W125" i="32"/>
  <c r="V125" i="32"/>
  <c r="U125" i="32"/>
  <c r="T125" i="32"/>
  <c r="S125" i="32"/>
  <c r="R125" i="32"/>
  <c r="Q125" i="32"/>
  <c r="P125" i="32"/>
  <c r="O125" i="32"/>
  <c r="W124" i="32"/>
  <c r="V124" i="32"/>
  <c r="U124" i="32"/>
  <c r="T124" i="32"/>
  <c r="S124" i="32"/>
  <c r="R124" i="32"/>
  <c r="Q124" i="32"/>
  <c r="P124" i="32"/>
  <c r="O124" i="32"/>
  <c r="W123" i="32"/>
  <c r="V123" i="32"/>
  <c r="U123" i="32"/>
  <c r="T123" i="32"/>
  <c r="S123" i="32"/>
  <c r="R123" i="32"/>
  <c r="Q123" i="32"/>
  <c r="P123" i="32"/>
  <c r="O123" i="32"/>
  <c r="W122" i="32"/>
  <c r="V122" i="32"/>
  <c r="U122" i="32"/>
  <c r="T122" i="32"/>
  <c r="S122" i="32"/>
  <c r="R122" i="32"/>
  <c r="Q122" i="32"/>
  <c r="P122" i="32"/>
  <c r="O122" i="32"/>
  <c r="W121" i="32"/>
  <c r="V121" i="32"/>
  <c r="U121" i="32"/>
  <c r="T121" i="32"/>
  <c r="S121" i="32"/>
  <c r="R121" i="32"/>
  <c r="Q121" i="32"/>
  <c r="P121" i="32"/>
  <c r="O121" i="32"/>
  <c r="W120" i="32"/>
  <c r="V120" i="32"/>
  <c r="U120" i="32"/>
  <c r="T120" i="32"/>
  <c r="S120" i="32"/>
  <c r="R120" i="32"/>
  <c r="Q120" i="32"/>
  <c r="P120" i="32"/>
  <c r="O120" i="32"/>
  <c r="W119" i="32"/>
  <c r="V119" i="32"/>
  <c r="U119" i="32"/>
  <c r="T119" i="32"/>
  <c r="S119" i="32"/>
  <c r="R119" i="32"/>
  <c r="Q119" i="32"/>
  <c r="P119" i="32"/>
  <c r="O119" i="32"/>
  <c r="W118" i="32"/>
  <c r="V118" i="32"/>
  <c r="U118" i="32"/>
  <c r="T118" i="32"/>
  <c r="S118" i="32"/>
  <c r="R118" i="32"/>
  <c r="Q118" i="32"/>
  <c r="P118" i="32"/>
  <c r="O118" i="32"/>
  <c r="W117" i="32"/>
  <c r="V117" i="32"/>
  <c r="U117" i="32"/>
  <c r="T117" i="32"/>
  <c r="S117" i="32"/>
  <c r="R117" i="32"/>
  <c r="Q117" i="32"/>
  <c r="P117" i="32"/>
  <c r="O117" i="32"/>
  <c r="W116" i="32"/>
  <c r="V116" i="32"/>
  <c r="U116" i="32"/>
  <c r="T116" i="32"/>
  <c r="S116" i="32"/>
  <c r="R116" i="32"/>
  <c r="Q116" i="32"/>
  <c r="P116" i="32"/>
  <c r="O116" i="32"/>
  <c r="W115" i="32"/>
  <c r="V115" i="32"/>
  <c r="U115" i="32"/>
  <c r="T115" i="32"/>
  <c r="S115" i="32"/>
  <c r="R115" i="32"/>
  <c r="Q115" i="32"/>
  <c r="P115" i="32"/>
  <c r="O115" i="32"/>
  <c r="W114" i="32"/>
  <c r="V114" i="32"/>
  <c r="U114" i="32"/>
  <c r="T114" i="32"/>
  <c r="S114" i="32"/>
  <c r="R114" i="32"/>
  <c r="Q114" i="32"/>
  <c r="P114" i="32"/>
  <c r="O114" i="32"/>
  <c r="W113" i="32"/>
  <c r="V113" i="32"/>
  <c r="U113" i="32"/>
  <c r="T113" i="32"/>
  <c r="S113" i="32"/>
  <c r="R113" i="32"/>
  <c r="Q113" i="32"/>
  <c r="P113" i="32"/>
  <c r="O113" i="32"/>
  <c r="W112" i="32"/>
  <c r="V112" i="32"/>
  <c r="U112" i="32"/>
  <c r="T112" i="32"/>
  <c r="S112" i="32"/>
  <c r="R112" i="32"/>
  <c r="Q112" i="32"/>
  <c r="P112" i="32"/>
  <c r="O112" i="32"/>
  <c r="W111" i="32"/>
  <c r="V111" i="32"/>
  <c r="U111" i="32"/>
  <c r="T111" i="32"/>
  <c r="S111" i="32"/>
  <c r="R111" i="32"/>
  <c r="Q111" i="32"/>
  <c r="P111" i="32"/>
  <c r="O111" i="32"/>
  <c r="W110" i="32"/>
  <c r="V110" i="32"/>
  <c r="U110" i="32"/>
  <c r="T110" i="32"/>
  <c r="S110" i="32"/>
  <c r="R110" i="32"/>
  <c r="Q110" i="32"/>
  <c r="P110" i="32"/>
  <c r="O110" i="32"/>
  <c r="W109" i="32"/>
  <c r="V109" i="32"/>
  <c r="U109" i="32"/>
  <c r="T109" i="32"/>
  <c r="S109" i="32"/>
  <c r="R109" i="32"/>
  <c r="Q109" i="32"/>
  <c r="P109" i="32"/>
  <c r="O109" i="32"/>
  <c r="W108" i="32"/>
  <c r="V108" i="32"/>
  <c r="U108" i="32"/>
  <c r="T108" i="32"/>
  <c r="S108" i="32"/>
  <c r="R108" i="32"/>
  <c r="Q108" i="32"/>
  <c r="P108" i="32"/>
  <c r="O108" i="32"/>
  <c r="W107" i="32"/>
  <c r="V107" i="32"/>
  <c r="U107" i="32"/>
  <c r="T107" i="32"/>
  <c r="S107" i="32"/>
  <c r="R107" i="32"/>
  <c r="Q107" i="32"/>
  <c r="P107" i="32"/>
  <c r="O107" i="32"/>
  <c r="W106" i="32"/>
  <c r="V106" i="32"/>
  <c r="U106" i="32"/>
  <c r="T106" i="32"/>
  <c r="S106" i="32"/>
  <c r="R106" i="32"/>
  <c r="Q106" i="32"/>
  <c r="P106" i="32"/>
  <c r="O106" i="32"/>
  <c r="W105" i="32"/>
  <c r="V105" i="32"/>
  <c r="U105" i="32"/>
  <c r="T105" i="32"/>
  <c r="S105" i="32"/>
  <c r="R105" i="32"/>
  <c r="Q105" i="32"/>
  <c r="P105" i="32"/>
  <c r="O105" i="32"/>
  <c r="W104" i="32"/>
  <c r="V104" i="32"/>
  <c r="U104" i="32"/>
  <c r="T104" i="32"/>
  <c r="S104" i="32"/>
  <c r="R104" i="32"/>
  <c r="Q104" i="32"/>
  <c r="P104" i="32"/>
  <c r="O104" i="32"/>
  <c r="W103" i="32"/>
  <c r="V103" i="32"/>
  <c r="U103" i="32"/>
  <c r="T103" i="32"/>
  <c r="S103" i="32"/>
  <c r="R103" i="32"/>
  <c r="Q103" i="32"/>
  <c r="P103" i="32"/>
  <c r="O103" i="32"/>
  <c r="W102" i="32"/>
  <c r="V102" i="32"/>
  <c r="U102" i="32"/>
  <c r="T102" i="32"/>
  <c r="S102" i="32"/>
  <c r="R102" i="32"/>
  <c r="Q102" i="32"/>
  <c r="P102" i="32"/>
  <c r="O102" i="32"/>
  <c r="W101" i="32"/>
  <c r="V101" i="32"/>
  <c r="U101" i="32"/>
  <c r="T101" i="32"/>
  <c r="S101" i="32"/>
  <c r="R101" i="32"/>
  <c r="Q101" i="32"/>
  <c r="P101" i="32"/>
  <c r="O101" i="32"/>
  <c r="W100" i="32"/>
  <c r="V100" i="32"/>
  <c r="U100" i="32"/>
  <c r="T100" i="32"/>
  <c r="S100" i="32"/>
  <c r="R100" i="32"/>
  <c r="Q100" i="32"/>
  <c r="P100" i="32"/>
  <c r="O100" i="32"/>
  <c r="W99" i="32"/>
  <c r="V99" i="32"/>
  <c r="U99" i="32"/>
  <c r="T99" i="32"/>
  <c r="S99" i="32"/>
  <c r="R99" i="32"/>
  <c r="Q99" i="32"/>
  <c r="P99" i="32"/>
  <c r="O99" i="32"/>
  <c r="W98" i="32"/>
  <c r="V98" i="32"/>
  <c r="U98" i="32"/>
  <c r="T98" i="32"/>
  <c r="S98" i="32"/>
  <c r="R98" i="32"/>
  <c r="Q98" i="32"/>
  <c r="P98" i="32"/>
  <c r="O98" i="32"/>
  <c r="W97" i="32"/>
  <c r="V97" i="32"/>
  <c r="U97" i="32"/>
  <c r="T97" i="32"/>
  <c r="S97" i="32"/>
  <c r="R97" i="32"/>
  <c r="Q97" i="32"/>
  <c r="P97" i="32"/>
  <c r="O97" i="32"/>
  <c r="W96" i="32"/>
  <c r="V96" i="32"/>
  <c r="U96" i="32"/>
  <c r="T96" i="32"/>
  <c r="S96" i="32"/>
  <c r="R96" i="32"/>
  <c r="Q96" i="32"/>
  <c r="P96" i="32"/>
  <c r="O96" i="32"/>
  <c r="W95" i="32"/>
  <c r="V95" i="32"/>
  <c r="U95" i="32"/>
  <c r="T95" i="32"/>
  <c r="S95" i="32"/>
  <c r="R95" i="32"/>
  <c r="Q95" i="32"/>
  <c r="P95" i="32"/>
  <c r="O95" i="32"/>
  <c r="W94" i="32"/>
  <c r="V94" i="32"/>
  <c r="U94" i="32"/>
  <c r="T94" i="32"/>
  <c r="S94" i="32"/>
  <c r="R94" i="32"/>
  <c r="Q94" i="32"/>
  <c r="P94" i="32"/>
  <c r="O94" i="32"/>
  <c r="W93" i="32"/>
  <c r="V93" i="32"/>
  <c r="U93" i="32"/>
  <c r="T93" i="32"/>
  <c r="S93" i="32"/>
  <c r="R93" i="32"/>
  <c r="Q93" i="32"/>
  <c r="P93" i="32"/>
  <c r="O93" i="32"/>
  <c r="W92" i="32"/>
  <c r="V92" i="32"/>
  <c r="U92" i="32"/>
  <c r="T92" i="32"/>
  <c r="S92" i="32"/>
  <c r="R92" i="32"/>
  <c r="Q92" i="32"/>
  <c r="P92" i="32"/>
  <c r="O92" i="32"/>
  <c r="W91" i="32"/>
  <c r="V91" i="32"/>
  <c r="U91" i="32"/>
  <c r="T91" i="32"/>
  <c r="S91" i="32"/>
  <c r="R91" i="32"/>
  <c r="Q91" i="32"/>
  <c r="P91" i="32"/>
  <c r="O91" i="32"/>
  <c r="W90" i="32"/>
  <c r="V90" i="32"/>
  <c r="U90" i="32"/>
  <c r="T90" i="32"/>
  <c r="S90" i="32"/>
  <c r="R90" i="32"/>
  <c r="Q90" i="32"/>
  <c r="P90" i="32"/>
  <c r="O90" i="32"/>
  <c r="W89" i="32"/>
  <c r="V89" i="32"/>
  <c r="U89" i="32"/>
  <c r="T89" i="32"/>
  <c r="S89" i="32"/>
  <c r="R89" i="32"/>
  <c r="Q89" i="32"/>
  <c r="P89" i="32"/>
  <c r="O89" i="32"/>
  <c r="W88" i="32"/>
  <c r="V88" i="32"/>
  <c r="U88" i="32"/>
  <c r="T88" i="32"/>
  <c r="S88" i="32"/>
  <c r="R88" i="32"/>
  <c r="Q88" i="32"/>
  <c r="P88" i="32"/>
  <c r="O88" i="32"/>
  <c r="W87" i="32"/>
  <c r="V87" i="32"/>
  <c r="U87" i="32"/>
  <c r="T87" i="32"/>
  <c r="S87" i="32"/>
  <c r="R87" i="32"/>
  <c r="Q87" i="32"/>
  <c r="P87" i="32"/>
  <c r="O87" i="32"/>
  <c r="W86" i="32"/>
  <c r="V86" i="32"/>
  <c r="U86" i="32"/>
  <c r="T86" i="32"/>
  <c r="S86" i="32"/>
  <c r="R86" i="32"/>
  <c r="Q86" i="32"/>
  <c r="P86" i="32"/>
  <c r="O86" i="32"/>
  <c r="W85" i="32"/>
  <c r="V85" i="32"/>
  <c r="U85" i="32"/>
  <c r="T85" i="32"/>
  <c r="S85" i="32"/>
  <c r="R85" i="32"/>
  <c r="Q85" i="32"/>
  <c r="P85" i="32"/>
  <c r="O85" i="32"/>
  <c r="W84" i="32"/>
  <c r="V84" i="32"/>
  <c r="U84" i="32"/>
  <c r="T84" i="32"/>
  <c r="S84" i="32"/>
  <c r="R84" i="32"/>
  <c r="Q84" i="32"/>
  <c r="P84" i="32"/>
  <c r="O84" i="32"/>
  <c r="W83" i="32"/>
  <c r="V83" i="32"/>
  <c r="U83" i="32"/>
  <c r="T83" i="32"/>
  <c r="S83" i="32"/>
  <c r="R83" i="32"/>
  <c r="Q83" i="32"/>
  <c r="P83" i="32"/>
  <c r="O83" i="32"/>
  <c r="W82" i="32"/>
  <c r="V82" i="32"/>
  <c r="U82" i="32"/>
  <c r="T82" i="32"/>
  <c r="S82" i="32"/>
  <c r="R82" i="32"/>
  <c r="Q82" i="32"/>
  <c r="P82" i="32"/>
  <c r="O82" i="32"/>
  <c r="W81" i="32"/>
  <c r="V81" i="32"/>
  <c r="U81" i="32"/>
  <c r="T81" i="32"/>
  <c r="S81" i="32"/>
  <c r="R81" i="32"/>
  <c r="Q81" i="32"/>
  <c r="P81" i="32"/>
  <c r="O81" i="32"/>
  <c r="W80" i="32"/>
  <c r="V80" i="32"/>
  <c r="U80" i="32"/>
  <c r="T80" i="32"/>
  <c r="S80" i="32"/>
  <c r="R80" i="32"/>
  <c r="Q80" i="32"/>
  <c r="P80" i="32"/>
  <c r="O80" i="32"/>
  <c r="W79" i="32"/>
  <c r="V79" i="32"/>
  <c r="U79" i="32"/>
  <c r="T79" i="32"/>
  <c r="S79" i="32"/>
  <c r="R79" i="32"/>
  <c r="Q79" i="32"/>
  <c r="P79" i="32"/>
  <c r="O79" i="32"/>
  <c r="W78" i="32"/>
  <c r="V78" i="32"/>
  <c r="U78" i="32"/>
  <c r="T78" i="32"/>
  <c r="S78" i="32"/>
  <c r="R78" i="32"/>
  <c r="Q78" i="32"/>
  <c r="P78" i="32"/>
  <c r="O78" i="32"/>
  <c r="W77" i="32"/>
  <c r="V77" i="32"/>
  <c r="U77" i="32"/>
  <c r="T77" i="32"/>
  <c r="S77" i="32"/>
  <c r="R77" i="32"/>
  <c r="Q77" i="32"/>
  <c r="P77" i="32"/>
  <c r="O77" i="32"/>
  <c r="W76" i="32"/>
  <c r="V76" i="32"/>
  <c r="U76" i="32"/>
  <c r="T76" i="32"/>
  <c r="S76" i="32"/>
  <c r="R76" i="32"/>
  <c r="Q76" i="32"/>
  <c r="P76" i="32"/>
  <c r="O76" i="32"/>
  <c r="W75" i="32"/>
  <c r="V75" i="32"/>
  <c r="U75" i="32"/>
  <c r="T75" i="32"/>
  <c r="S75" i="32"/>
  <c r="R75" i="32"/>
  <c r="Q75" i="32"/>
  <c r="P75" i="32"/>
  <c r="O75" i="32"/>
  <c r="W74" i="32"/>
  <c r="V74" i="32"/>
  <c r="U74" i="32"/>
  <c r="T74" i="32"/>
  <c r="S74" i="32"/>
  <c r="R74" i="32"/>
  <c r="Q74" i="32"/>
  <c r="P74" i="32"/>
  <c r="O74" i="32"/>
  <c r="W73" i="32"/>
  <c r="V73" i="32"/>
  <c r="U73" i="32"/>
  <c r="T73" i="32"/>
  <c r="S73" i="32"/>
  <c r="R73" i="32"/>
  <c r="Q73" i="32"/>
  <c r="P73" i="32"/>
  <c r="O73" i="32"/>
  <c r="W72" i="32"/>
  <c r="V72" i="32"/>
  <c r="U72" i="32"/>
  <c r="T72" i="32"/>
  <c r="S72" i="32"/>
  <c r="R72" i="32"/>
  <c r="Q72" i="32"/>
  <c r="P72" i="32"/>
  <c r="O72" i="32"/>
  <c r="W71" i="32"/>
  <c r="V71" i="32"/>
  <c r="U71" i="32"/>
  <c r="T71" i="32"/>
  <c r="S71" i="32"/>
  <c r="R71" i="32"/>
  <c r="Q71" i="32"/>
  <c r="P71" i="32"/>
  <c r="O71" i="32"/>
  <c r="W70" i="32"/>
  <c r="V70" i="32"/>
  <c r="U70" i="32"/>
  <c r="T70" i="32"/>
  <c r="S70" i="32"/>
  <c r="R70" i="32"/>
  <c r="Q70" i="32"/>
  <c r="P70" i="32"/>
  <c r="O70" i="32"/>
  <c r="W69" i="32"/>
  <c r="V69" i="32"/>
  <c r="U69" i="32"/>
  <c r="T69" i="32"/>
  <c r="S69" i="32"/>
  <c r="R69" i="32"/>
  <c r="Q69" i="32"/>
  <c r="P69" i="32"/>
  <c r="O69" i="32"/>
  <c r="W68" i="32"/>
  <c r="V68" i="32"/>
  <c r="U68" i="32"/>
  <c r="T68" i="32"/>
  <c r="S68" i="32"/>
  <c r="R68" i="32"/>
  <c r="Q68" i="32"/>
  <c r="P68" i="32"/>
  <c r="O68" i="32"/>
  <c r="W67" i="32"/>
  <c r="V67" i="32"/>
  <c r="U67" i="32"/>
  <c r="T67" i="32"/>
  <c r="S67" i="32"/>
  <c r="R67" i="32"/>
  <c r="Q67" i="32"/>
  <c r="P67" i="32"/>
  <c r="O67" i="32"/>
  <c r="W66" i="32"/>
  <c r="V66" i="32"/>
  <c r="U66" i="32"/>
  <c r="T66" i="32"/>
  <c r="S66" i="32"/>
  <c r="R66" i="32"/>
  <c r="Q66" i="32"/>
  <c r="P66" i="32"/>
  <c r="O66" i="32"/>
  <c r="W65" i="32"/>
  <c r="V65" i="32"/>
  <c r="U65" i="32"/>
  <c r="T65" i="32"/>
  <c r="S65" i="32"/>
  <c r="R65" i="32"/>
  <c r="Q65" i="32"/>
  <c r="P65" i="32"/>
  <c r="O65" i="32"/>
  <c r="W64" i="32"/>
  <c r="V64" i="32"/>
  <c r="U64" i="32"/>
  <c r="T64" i="32"/>
  <c r="S64" i="32"/>
  <c r="R64" i="32"/>
  <c r="Q64" i="32"/>
  <c r="P64" i="32"/>
  <c r="O64" i="32"/>
  <c r="W63" i="32"/>
  <c r="V63" i="32"/>
  <c r="U63" i="32"/>
  <c r="T63" i="32"/>
  <c r="S63" i="32"/>
  <c r="R63" i="32"/>
  <c r="Q63" i="32"/>
  <c r="P63" i="32"/>
  <c r="O63" i="32"/>
  <c r="W62" i="32"/>
  <c r="V62" i="32"/>
  <c r="U62" i="32"/>
  <c r="T62" i="32"/>
  <c r="S62" i="32"/>
  <c r="R62" i="32"/>
  <c r="Q62" i="32"/>
  <c r="P62" i="32"/>
  <c r="O62" i="32"/>
  <c r="W61" i="32"/>
  <c r="V61" i="32"/>
  <c r="U61" i="32"/>
  <c r="T61" i="32"/>
  <c r="S61" i="32"/>
  <c r="R61" i="32"/>
  <c r="Q61" i="32"/>
  <c r="P61" i="32"/>
  <c r="O61" i="32"/>
  <c r="W60" i="32"/>
  <c r="V60" i="32"/>
  <c r="U60" i="32"/>
  <c r="T60" i="32"/>
  <c r="S60" i="32"/>
  <c r="R60" i="32"/>
  <c r="Q60" i="32"/>
  <c r="P60" i="32"/>
  <c r="O60" i="32"/>
  <c r="W59" i="32"/>
  <c r="V59" i="32"/>
  <c r="U59" i="32"/>
  <c r="T59" i="32"/>
  <c r="S59" i="32"/>
  <c r="R59" i="32"/>
  <c r="Q59" i="32"/>
  <c r="P59" i="32"/>
  <c r="O59" i="32"/>
  <c r="W58" i="32"/>
  <c r="V58" i="32"/>
  <c r="U58" i="32"/>
  <c r="T58" i="32"/>
  <c r="S58" i="32"/>
  <c r="R58" i="32"/>
  <c r="Q58" i="32"/>
  <c r="P58" i="32"/>
  <c r="O58" i="32"/>
  <c r="W57" i="32"/>
  <c r="V57" i="32"/>
  <c r="U57" i="32"/>
  <c r="T57" i="32"/>
  <c r="S57" i="32"/>
  <c r="R57" i="32"/>
  <c r="Q57" i="32"/>
  <c r="P57" i="32"/>
  <c r="O57" i="32"/>
  <c r="W56" i="32"/>
  <c r="V56" i="32"/>
  <c r="U56" i="32"/>
  <c r="T56" i="32"/>
  <c r="S56" i="32"/>
  <c r="R56" i="32"/>
  <c r="Q56" i="32"/>
  <c r="P56" i="32"/>
  <c r="O56" i="32"/>
  <c r="W55" i="32"/>
  <c r="V55" i="32"/>
  <c r="U55" i="32"/>
  <c r="T55" i="32"/>
  <c r="S55" i="32"/>
  <c r="R55" i="32"/>
  <c r="Q55" i="32"/>
  <c r="P55" i="32"/>
  <c r="O55" i="32"/>
  <c r="W54" i="32"/>
  <c r="V54" i="32"/>
  <c r="U54" i="32"/>
  <c r="T54" i="32"/>
  <c r="S54" i="32"/>
  <c r="R54" i="32"/>
  <c r="Q54" i="32"/>
  <c r="P54" i="32"/>
  <c r="O54" i="32"/>
  <c r="W53" i="32"/>
  <c r="V53" i="32"/>
  <c r="U53" i="32"/>
  <c r="T53" i="32"/>
  <c r="S53" i="32"/>
  <c r="R53" i="32"/>
  <c r="Q53" i="32"/>
  <c r="P53" i="32"/>
  <c r="O53" i="32"/>
  <c r="W52" i="32"/>
  <c r="V52" i="32"/>
  <c r="U52" i="32"/>
  <c r="T52" i="32"/>
  <c r="S52" i="32"/>
  <c r="R52" i="32"/>
  <c r="Q52" i="32"/>
  <c r="P52" i="32"/>
  <c r="O52" i="32"/>
  <c r="W51" i="32"/>
  <c r="V51" i="32"/>
  <c r="U51" i="32"/>
  <c r="T51" i="32"/>
  <c r="S51" i="32"/>
  <c r="R51" i="32"/>
  <c r="Q51" i="32"/>
  <c r="P51" i="32"/>
  <c r="O51" i="32"/>
  <c r="W50" i="32"/>
  <c r="V50" i="32"/>
  <c r="U50" i="32"/>
  <c r="T50" i="32"/>
  <c r="S50" i="32"/>
  <c r="R50" i="32"/>
  <c r="Q50" i="32"/>
  <c r="P50" i="32"/>
  <c r="O50" i="32"/>
  <c r="W49" i="32"/>
  <c r="V49" i="32"/>
  <c r="U49" i="32"/>
  <c r="T49" i="32"/>
  <c r="S49" i="32"/>
  <c r="R49" i="32"/>
  <c r="Q49" i="32"/>
  <c r="P49" i="32"/>
  <c r="O49" i="32"/>
  <c r="W48" i="32"/>
  <c r="V48" i="32"/>
  <c r="U48" i="32"/>
  <c r="T48" i="32"/>
  <c r="S48" i="32"/>
  <c r="R48" i="32"/>
  <c r="Q48" i="32"/>
  <c r="P48" i="32"/>
  <c r="O48" i="32"/>
  <c r="W47" i="32"/>
  <c r="V47" i="32"/>
  <c r="U47" i="32"/>
  <c r="T47" i="32"/>
  <c r="S47" i="32"/>
  <c r="R47" i="32"/>
  <c r="Q47" i="32"/>
  <c r="P47" i="32"/>
  <c r="O47" i="32"/>
  <c r="W46" i="32"/>
  <c r="V46" i="32"/>
  <c r="U46" i="32"/>
  <c r="T46" i="32"/>
  <c r="S46" i="32"/>
  <c r="R46" i="32"/>
  <c r="Q46" i="32"/>
  <c r="P46" i="32"/>
  <c r="O46" i="32"/>
  <c r="W45" i="32"/>
  <c r="V45" i="32"/>
  <c r="U45" i="32"/>
  <c r="T45" i="32"/>
  <c r="S45" i="32"/>
  <c r="R45" i="32"/>
  <c r="Q45" i="32"/>
  <c r="P45" i="32"/>
  <c r="O45" i="32"/>
  <c r="W44" i="32"/>
  <c r="V44" i="32"/>
  <c r="U44" i="32"/>
  <c r="T44" i="32"/>
  <c r="S44" i="32"/>
  <c r="R44" i="32"/>
  <c r="Q44" i="32"/>
  <c r="P44" i="32"/>
  <c r="O44" i="32"/>
  <c r="W43" i="32"/>
  <c r="V43" i="32"/>
  <c r="U43" i="32"/>
  <c r="T43" i="32"/>
  <c r="S43" i="32"/>
  <c r="R43" i="32"/>
  <c r="Q43" i="32"/>
  <c r="P43" i="32"/>
  <c r="O43" i="32"/>
  <c r="W42" i="32"/>
  <c r="V42" i="32"/>
  <c r="U42" i="32"/>
  <c r="T42" i="32"/>
  <c r="S42" i="32"/>
  <c r="R42" i="32"/>
  <c r="Q42" i="32"/>
  <c r="P42" i="32"/>
  <c r="O42" i="32"/>
  <c r="W41" i="32"/>
  <c r="V41" i="32"/>
  <c r="U41" i="32"/>
  <c r="T41" i="32"/>
  <c r="S41" i="32"/>
  <c r="R41" i="32"/>
  <c r="Q41" i="32"/>
  <c r="P41" i="32"/>
  <c r="O41" i="32"/>
  <c r="W40" i="32"/>
  <c r="V40" i="32"/>
  <c r="U40" i="32"/>
  <c r="T40" i="32"/>
  <c r="S40" i="32"/>
  <c r="R40" i="32"/>
  <c r="Q40" i="32"/>
  <c r="P40" i="32"/>
  <c r="O40" i="32"/>
  <c r="W39" i="32"/>
  <c r="V39" i="32"/>
  <c r="U39" i="32"/>
  <c r="T39" i="32"/>
  <c r="S39" i="32"/>
  <c r="R39" i="32"/>
  <c r="Q39" i="32"/>
  <c r="P39" i="32"/>
  <c r="O39" i="32"/>
  <c r="W38" i="32"/>
  <c r="V38" i="32"/>
  <c r="U38" i="32"/>
  <c r="T38" i="32"/>
  <c r="S38" i="32"/>
  <c r="R38" i="32"/>
  <c r="Q38" i="32"/>
  <c r="P38" i="32"/>
  <c r="O38" i="32"/>
  <c r="W37" i="32"/>
  <c r="V37" i="32"/>
  <c r="U37" i="32"/>
  <c r="T37" i="32"/>
  <c r="S37" i="32"/>
  <c r="R37" i="32"/>
  <c r="Q37" i="32"/>
  <c r="P37" i="32"/>
  <c r="O37" i="32"/>
  <c r="W36" i="32"/>
  <c r="V36" i="32"/>
  <c r="U36" i="32"/>
  <c r="T36" i="32"/>
  <c r="S36" i="32"/>
  <c r="R36" i="32"/>
  <c r="Q36" i="32"/>
  <c r="P36" i="32"/>
  <c r="O36" i="32"/>
  <c r="W35" i="32"/>
  <c r="V35" i="32"/>
  <c r="U35" i="32"/>
  <c r="T35" i="32"/>
  <c r="S35" i="32"/>
  <c r="R35" i="32"/>
  <c r="Q35" i="32"/>
  <c r="P35" i="32"/>
  <c r="O35" i="32"/>
  <c r="W34" i="32"/>
  <c r="V34" i="32"/>
  <c r="U34" i="32"/>
  <c r="T34" i="32"/>
  <c r="S34" i="32"/>
  <c r="R34" i="32"/>
  <c r="Q34" i="32"/>
  <c r="P34" i="32"/>
  <c r="O34" i="32"/>
  <c r="W33" i="32"/>
  <c r="V33" i="32"/>
  <c r="U33" i="32"/>
  <c r="T33" i="32"/>
  <c r="S33" i="32"/>
  <c r="R33" i="32"/>
  <c r="Q33" i="32"/>
  <c r="P33" i="32"/>
  <c r="O33" i="32"/>
  <c r="W32" i="32"/>
  <c r="V32" i="32"/>
  <c r="U32" i="32"/>
  <c r="T32" i="32"/>
  <c r="S32" i="32"/>
  <c r="R32" i="32"/>
  <c r="Q32" i="32"/>
  <c r="P32" i="32"/>
  <c r="O32" i="32"/>
  <c r="W31" i="32"/>
  <c r="V31" i="32"/>
  <c r="U31" i="32"/>
  <c r="T31" i="32"/>
  <c r="S31" i="32"/>
  <c r="R31" i="32"/>
  <c r="Q31" i="32"/>
  <c r="P31" i="32"/>
  <c r="O31" i="32"/>
  <c r="W30" i="32"/>
  <c r="V30" i="32"/>
  <c r="U30" i="32"/>
  <c r="T30" i="32"/>
  <c r="S30" i="32"/>
  <c r="R30" i="32"/>
  <c r="Q30" i="32"/>
  <c r="P30" i="32"/>
  <c r="O30" i="32"/>
  <c r="W29" i="32"/>
  <c r="V29" i="32"/>
  <c r="U29" i="32"/>
  <c r="T29" i="32"/>
  <c r="S29" i="32"/>
  <c r="R29" i="32"/>
  <c r="Q29" i="32"/>
  <c r="P29" i="32"/>
  <c r="O29" i="32"/>
  <c r="W28" i="32"/>
  <c r="V28" i="32"/>
  <c r="U28" i="32"/>
  <c r="T28" i="32"/>
  <c r="S28" i="32"/>
  <c r="R28" i="32"/>
  <c r="Q28" i="32"/>
  <c r="P28" i="32"/>
  <c r="O28" i="32"/>
  <c r="W27" i="32"/>
  <c r="V27" i="32"/>
  <c r="U27" i="32"/>
  <c r="T27" i="32"/>
  <c r="S27" i="32"/>
  <c r="R27" i="32"/>
  <c r="Q27" i="32"/>
  <c r="P27" i="32"/>
  <c r="O27" i="32"/>
  <c r="W26" i="32"/>
  <c r="V26" i="32"/>
  <c r="U26" i="32"/>
  <c r="T26" i="32"/>
  <c r="S26" i="32"/>
  <c r="R26" i="32"/>
  <c r="Q26" i="32"/>
  <c r="P26" i="32"/>
  <c r="O26" i="32"/>
  <c r="W25" i="32"/>
  <c r="V25" i="32"/>
  <c r="U25" i="32"/>
  <c r="T25" i="32"/>
  <c r="S25" i="32"/>
  <c r="R25" i="32"/>
  <c r="Q25" i="32"/>
  <c r="P25" i="32"/>
  <c r="O25" i="32"/>
  <c r="W24" i="32"/>
  <c r="V24" i="32"/>
  <c r="U24" i="32"/>
  <c r="T24" i="32"/>
  <c r="S24" i="32"/>
  <c r="R24" i="32"/>
  <c r="Q24" i="32"/>
  <c r="P24" i="32"/>
  <c r="O24" i="32"/>
  <c r="W23" i="32"/>
  <c r="V23" i="32"/>
  <c r="U23" i="32"/>
  <c r="T23" i="32"/>
  <c r="S23" i="32"/>
  <c r="R23" i="32"/>
  <c r="Q23" i="32"/>
  <c r="P23" i="32"/>
  <c r="O23" i="32"/>
  <c r="W22" i="32"/>
  <c r="V22" i="32"/>
  <c r="U22" i="32"/>
  <c r="T22" i="32"/>
  <c r="S22" i="32"/>
  <c r="R22" i="32"/>
  <c r="Q22" i="32"/>
  <c r="P22" i="32"/>
  <c r="O22" i="32"/>
  <c r="W21" i="32"/>
  <c r="V21" i="32"/>
  <c r="U21" i="32"/>
  <c r="T21" i="32"/>
  <c r="S21" i="32"/>
  <c r="R21" i="32"/>
  <c r="Q21" i="32"/>
  <c r="P21" i="32"/>
  <c r="O21" i="32"/>
  <c r="W20" i="32"/>
  <c r="V20" i="32"/>
  <c r="U20" i="32"/>
  <c r="T20" i="32"/>
  <c r="S20" i="32"/>
  <c r="R20" i="32"/>
  <c r="Q20" i="32"/>
  <c r="P20" i="32"/>
  <c r="O20" i="32"/>
  <c r="W19" i="32"/>
  <c r="V19" i="32"/>
  <c r="U19" i="32"/>
  <c r="T19" i="32"/>
  <c r="S19" i="32"/>
  <c r="R19" i="32"/>
  <c r="Q19" i="32"/>
  <c r="P19" i="32"/>
  <c r="O19" i="32"/>
  <c r="W18" i="32"/>
  <c r="V18" i="32"/>
  <c r="U18" i="32"/>
  <c r="T18" i="32"/>
  <c r="S18" i="32"/>
  <c r="R18" i="32"/>
  <c r="Q18" i="32"/>
  <c r="P18" i="32"/>
  <c r="O18" i="32"/>
  <c r="W17" i="32"/>
  <c r="V17" i="32"/>
  <c r="U17" i="32"/>
  <c r="T17" i="32"/>
  <c r="S17" i="32"/>
  <c r="R17" i="32"/>
  <c r="Q17" i="32"/>
  <c r="P17" i="32"/>
  <c r="O17" i="32"/>
  <c r="W16" i="32"/>
  <c r="V16" i="32"/>
  <c r="U16" i="32"/>
  <c r="T16" i="32"/>
  <c r="S16" i="32"/>
  <c r="R16" i="32"/>
  <c r="Q16" i="32"/>
  <c r="P16" i="32"/>
  <c r="O16" i="32"/>
  <c r="DS730" i="11"/>
  <c r="DR730" i="11"/>
  <c r="DQ730" i="11"/>
  <c r="DP730" i="11"/>
  <c r="DO730" i="11"/>
  <c r="DN730" i="11"/>
  <c r="DM730" i="11"/>
  <c r="DL730" i="11"/>
  <c r="DK730" i="11"/>
  <c r="DJ730" i="11"/>
  <c r="DI730" i="11"/>
  <c r="DH730" i="11"/>
  <c r="DG730" i="11"/>
  <c r="DF730" i="11"/>
  <c r="DE730" i="11"/>
  <c r="DD730" i="11"/>
  <c r="K730" i="11"/>
  <c r="DS729" i="11"/>
  <c r="DR729" i="11"/>
  <c r="DQ729" i="11"/>
  <c r="DP729" i="11"/>
  <c r="DO729" i="11"/>
  <c r="DN729" i="11"/>
  <c r="DM729" i="11"/>
  <c r="DL729" i="11"/>
  <c r="DK729" i="11"/>
  <c r="DJ729" i="11"/>
  <c r="DI729" i="11"/>
  <c r="DH729" i="11"/>
  <c r="DG729" i="11"/>
  <c r="DF729" i="11"/>
  <c r="DE729" i="11"/>
  <c r="DD729" i="11"/>
  <c r="K729" i="11"/>
  <c r="DS728" i="11"/>
  <c r="DR728" i="11"/>
  <c r="DQ728" i="11"/>
  <c r="DP728" i="11"/>
  <c r="DO728" i="11"/>
  <c r="DN728" i="11"/>
  <c r="DM728" i="11"/>
  <c r="DL728" i="11"/>
  <c r="DK728" i="11"/>
  <c r="DJ728" i="11"/>
  <c r="DI728" i="11"/>
  <c r="DH728" i="11"/>
  <c r="DG728" i="11"/>
  <c r="DF728" i="11"/>
  <c r="DE728" i="11"/>
  <c r="DD728" i="11"/>
  <c r="K728" i="11"/>
  <c r="DS727" i="11"/>
  <c r="DR727" i="11"/>
  <c r="DQ727" i="11"/>
  <c r="DP727" i="11"/>
  <c r="DO727" i="11"/>
  <c r="DN727" i="11"/>
  <c r="DM727" i="11"/>
  <c r="DL727" i="11"/>
  <c r="DK727" i="11"/>
  <c r="DJ727" i="11"/>
  <c r="DI727" i="11"/>
  <c r="DH727" i="11"/>
  <c r="DG727" i="11"/>
  <c r="DF727" i="11"/>
  <c r="DE727" i="11"/>
  <c r="DD727" i="11"/>
  <c r="AQ727" i="11"/>
  <c r="K727" i="11"/>
  <c r="DS726" i="11"/>
  <c r="DR726" i="11"/>
  <c r="DQ726" i="11"/>
  <c r="DP726" i="11"/>
  <c r="DO726" i="11"/>
  <c r="DN726" i="11"/>
  <c r="DM726" i="11"/>
  <c r="DL726" i="11"/>
  <c r="DK726" i="11"/>
  <c r="DJ726" i="11"/>
  <c r="DI726" i="11"/>
  <c r="DH726" i="11"/>
  <c r="DG726" i="11"/>
  <c r="DF726" i="11"/>
  <c r="DE726" i="11"/>
  <c r="DD726" i="11"/>
  <c r="AQ726" i="11"/>
  <c r="K726" i="11"/>
  <c r="DS725" i="11"/>
  <c r="DR725" i="11"/>
  <c r="DQ725" i="11"/>
  <c r="DP725" i="11"/>
  <c r="DO725" i="11"/>
  <c r="DN725" i="11"/>
  <c r="DM725" i="11"/>
  <c r="DL725" i="11"/>
  <c r="DK725" i="11"/>
  <c r="DJ725" i="11"/>
  <c r="DI725" i="11"/>
  <c r="DH725" i="11"/>
  <c r="DG725" i="11"/>
  <c r="DF725" i="11"/>
  <c r="DE725" i="11"/>
  <c r="DD725" i="11"/>
  <c r="AQ725" i="11"/>
  <c r="K725" i="11"/>
  <c r="DS724" i="11"/>
  <c r="DR724" i="11"/>
  <c r="DQ724" i="11"/>
  <c r="DP724" i="11"/>
  <c r="DO724" i="11"/>
  <c r="DN724" i="11"/>
  <c r="DM724" i="11"/>
  <c r="DL724" i="11"/>
  <c r="DK724" i="11"/>
  <c r="DJ724" i="11"/>
  <c r="DI724" i="11"/>
  <c r="DH724" i="11"/>
  <c r="DG724" i="11"/>
  <c r="DF724" i="11"/>
  <c r="DE724" i="11"/>
  <c r="DD724" i="11"/>
  <c r="AQ724" i="11"/>
  <c r="K724" i="11"/>
  <c r="DS723" i="11"/>
  <c r="DR723" i="11"/>
  <c r="DQ723" i="11"/>
  <c r="DP723" i="11"/>
  <c r="DO723" i="11"/>
  <c r="DN723" i="11"/>
  <c r="DM723" i="11"/>
  <c r="DL723" i="11"/>
  <c r="DK723" i="11"/>
  <c r="DJ723" i="11"/>
  <c r="DI723" i="11"/>
  <c r="DH723" i="11"/>
  <c r="DG723" i="11"/>
  <c r="DF723" i="11"/>
  <c r="DE723" i="11"/>
  <c r="DD723" i="11"/>
  <c r="AQ723" i="11"/>
  <c r="K723" i="11"/>
  <c r="DS722" i="11"/>
  <c r="DR722" i="11"/>
  <c r="DQ722" i="11"/>
  <c r="DP722" i="11"/>
  <c r="DO722" i="11"/>
  <c r="DN722" i="11"/>
  <c r="DM722" i="11"/>
  <c r="DL722" i="11"/>
  <c r="DK722" i="11"/>
  <c r="DJ722" i="11"/>
  <c r="DI722" i="11"/>
  <c r="DH722" i="11"/>
  <c r="DG722" i="11"/>
  <c r="DF722" i="11"/>
  <c r="DE722" i="11"/>
  <c r="DD722" i="11"/>
  <c r="AQ722" i="11"/>
  <c r="K722" i="11"/>
  <c r="EA721" i="11"/>
  <c r="DS721" i="11"/>
  <c r="DR721" i="11"/>
  <c r="DQ721" i="11"/>
  <c r="DP721" i="11"/>
  <c r="DO721" i="11"/>
  <c r="DN721" i="11"/>
  <c r="DM721" i="11"/>
  <c r="DL721" i="11"/>
  <c r="DK721" i="11"/>
  <c r="DJ721" i="11"/>
  <c r="DI721" i="11"/>
  <c r="DH721" i="11"/>
  <c r="DG721" i="11"/>
  <c r="DF721" i="11"/>
  <c r="DE721" i="11"/>
  <c r="DD721" i="11"/>
  <c r="AQ721" i="11"/>
  <c r="K721" i="11"/>
  <c r="EA720" i="11"/>
  <c r="DS720" i="11"/>
  <c r="DR720" i="11"/>
  <c r="DQ720" i="11"/>
  <c r="DP720" i="11"/>
  <c r="DO720" i="11"/>
  <c r="DN720" i="11"/>
  <c r="DM720" i="11"/>
  <c r="DL720" i="11"/>
  <c r="DK720" i="11"/>
  <c r="DJ720" i="11"/>
  <c r="DI720" i="11"/>
  <c r="DH720" i="11"/>
  <c r="DG720" i="11"/>
  <c r="DF720" i="11"/>
  <c r="DE720" i="11"/>
  <c r="DD720" i="11"/>
  <c r="AQ720" i="11"/>
  <c r="K720" i="11"/>
  <c r="EA719" i="11"/>
  <c r="DS719" i="11"/>
  <c r="DR719" i="11"/>
  <c r="DQ719" i="11"/>
  <c r="DP719" i="11"/>
  <c r="DO719" i="11"/>
  <c r="DN719" i="11"/>
  <c r="DM719" i="11"/>
  <c r="DL719" i="11"/>
  <c r="DK719" i="11"/>
  <c r="DJ719" i="11"/>
  <c r="DI719" i="11"/>
  <c r="DH719" i="11"/>
  <c r="DG719" i="11"/>
  <c r="DF719" i="11"/>
  <c r="DE719" i="11"/>
  <c r="DD719" i="11"/>
  <c r="AQ719" i="11"/>
  <c r="K719" i="11"/>
  <c r="EA718" i="11"/>
  <c r="DS718" i="11"/>
  <c r="DR718" i="11"/>
  <c r="DQ718" i="11"/>
  <c r="DP718" i="11"/>
  <c r="DO718" i="11"/>
  <c r="DN718" i="11"/>
  <c r="DM718" i="11"/>
  <c r="DL718" i="11"/>
  <c r="DK718" i="11"/>
  <c r="DJ718" i="11"/>
  <c r="DI718" i="11"/>
  <c r="DH718" i="11"/>
  <c r="DG718" i="11"/>
  <c r="DF718" i="11"/>
  <c r="DE718" i="11"/>
  <c r="DD718" i="11"/>
  <c r="AQ718" i="11"/>
  <c r="K718" i="11"/>
  <c r="EA717" i="11"/>
  <c r="DS717" i="11"/>
  <c r="DR717" i="11"/>
  <c r="DQ717" i="11"/>
  <c r="DP717" i="11"/>
  <c r="DO717" i="11"/>
  <c r="DN717" i="11"/>
  <c r="DM717" i="11"/>
  <c r="DL717" i="11"/>
  <c r="DK717" i="11"/>
  <c r="DJ717" i="11"/>
  <c r="DI717" i="11"/>
  <c r="DH717" i="11"/>
  <c r="DG717" i="11"/>
  <c r="DF717" i="11"/>
  <c r="DE717" i="11"/>
  <c r="DD717" i="11"/>
  <c r="AQ717" i="11"/>
  <c r="K717" i="11"/>
  <c r="EA716" i="11"/>
  <c r="DS716" i="11"/>
  <c r="DR716" i="11"/>
  <c r="DQ716" i="11"/>
  <c r="DP716" i="11"/>
  <c r="DO716" i="11"/>
  <c r="DN716" i="11"/>
  <c r="DM716" i="11"/>
  <c r="DL716" i="11"/>
  <c r="DK716" i="11"/>
  <c r="DJ716" i="11"/>
  <c r="DI716" i="11"/>
  <c r="DH716" i="11"/>
  <c r="DG716" i="11"/>
  <c r="DF716" i="11"/>
  <c r="DE716" i="11"/>
  <c r="DD716" i="11"/>
  <c r="AQ716" i="11"/>
  <c r="K716" i="11"/>
  <c r="EA715" i="11"/>
  <c r="DS715" i="11"/>
  <c r="DR715" i="11"/>
  <c r="DQ715" i="11"/>
  <c r="DP715" i="11"/>
  <c r="DO715" i="11"/>
  <c r="DN715" i="11"/>
  <c r="DM715" i="11"/>
  <c r="DL715" i="11"/>
  <c r="DK715" i="11"/>
  <c r="DJ715" i="11"/>
  <c r="DI715" i="11"/>
  <c r="DH715" i="11"/>
  <c r="DG715" i="11"/>
  <c r="DF715" i="11"/>
  <c r="DE715" i="11"/>
  <c r="DD715" i="11"/>
  <c r="AQ715" i="11"/>
  <c r="K715" i="11"/>
  <c r="EA714" i="11"/>
  <c r="DS714" i="11"/>
  <c r="DR714" i="11"/>
  <c r="DQ714" i="11"/>
  <c r="DP714" i="11"/>
  <c r="DO714" i="11"/>
  <c r="DN714" i="11"/>
  <c r="DM714" i="11"/>
  <c r="DL714" i="11"/>
  <c r="DK714" i="11"/>
  <c r="DJ714" i="11"/>
  <c r="DI714" i="11"/>
  <c r="DH714" i="11"/>
  <c r="DG714" i="11"/>
  <c r="DF714" i="11"/>
  <c r="DE714" i="11"/>
  <c r="DD714" i="11"/>
  <c r="AQ714" i="11"/>
  <c r="K714" i="11"/>
  <c r="EA713" i="11"/>
  <c r="DS713" i="11"/>
  <c r="DR713" i="11"/>
  <c r="DQ713" i="11"/>
  <c r="DP713" i="11"/>
  <c r="DO713" i="11"/>
  <c r="DN713" i="11"/>
  <c r="DM713" i="11"/>
  <c r="DL713" i="11"/>
  <c r="DK713" i="11"/>
  <c r="DJ713" i="11"/>
  <c r="DI713" i="11"/>
  <c r="DH713" i="11"/>
  <c r="DG713" i="11"/>
  <c r="DF713" i="11"/>
  <c r="DE713" i="11"/>
  <c r="DD713" i="11"/>
  <c r="AQ713" i="11"/>
  <c r="K713" i="11"/>
  <c r="EA712" i="11"/>
  <c r="DS712" i="11"/>
  <c r="DR712" i="11"/>
  <c r="DQ712" i="11"/>
  <c r="DP712" i="11"/>
  <c r="DO712" i="11"/>
  <c r="DN712" i="11"/>
  <c r="DM712" i="11"/>
  <c r="DL712" i="11"/>
  <c r="DK712" i="11"/>
  <c r="DJ712" i="11"/>
  <c r="DI712" i="11"/>
  <c r="DH712" i="11"/>
  <c r="DG712" i="11"/>
  <c r="DF712" i="11"/>
  <c r="DE712" i="11"/>
  <c r="DD712" i="11"/>
  <c r="AQ712" i="11"/>
  <c r="K712" i="11"/>
  <c r="EA711" i="11"/>
  <c r="DS711" i="11"/>
  <c r="DR711" i="11"/>
  <c r="DQ711" i="11"/>
  <c r="DP711" i="11"/>
  <c r="DO711" i="11"/>
  <c r="DN711" i="11"/>
  <c r="DM711" i="11"/>
  <c r="DL711" i="11"/>
  <c r="DK711" i="11"/>
  <c r="DJ711" i="11"/>
  <c r="DI711" i="11"/>
  <c r="DH711" i="11"/>
  <c r="DG711" i="11"/>
  <c r="DF711" i="11"/>
  <c r="DE711" i="11"/>
  <c r="DD711" i="11"/>
  <c r="AQ711" i="11"/>
  <c r="K711" i="11"/>
  <c r="EA710" i="11"/>
  <c r="DS710" i="11"/>
  <c r="DR710" i="11"/>
  <c r="DQ710" i="11"/>
  <c r="DP710" i="11"/>
  <c r="DO710" i="11"/>
  <c r="DN710" i="11"/>
  <c r="DM710" i="11"/>
  <c r="DL710" i="11"/>
  <c r="DK710" i="11"/>
  <c r="DJ710" i="11"/>
  <c r="DI710" i="11"/>
  <c r="DH710" i="11"/>
  <c r="DG710" i="11"/>
  <c r="DF710" i="11"/>
  <c r="DE710" i="11"/>
  <c r="DD710" i="11"/>
  <c r="AQ710" i="11"/>
  <c r="K710" i="11"/>
  <c r="EA709" i="11"/>
  <c r="DS709" i="11"/>
  <c r="DR709" i="11"/>
  <c r="DQ709" i="11"/>
  <c r="DP709" i="11"/>
  <c r="DO709" i="11"/>
  <c r="DN709" i="11"/>
  <c r="DM709" i="11"/>
  <c r="DL709" i="11"/>
  <c r="DK709" i="11"/>
  <c r="DJ709" i="11"/>
  <c r="DI709" i="11"/>
  <c r="DH709" i="11"/>
  <c r="DG709" i="11"/>
  <c r="DF709" i="11"/>
  <c r="DE709" i="11"/>
  <c r="DD709" i="11"/>
  <c r="AQ709" i="11"/>
  <c r="K709" i="11"/>
  <c r="EA708" i="11"/>
  <c r="DS708" i="11"/>
  <c r="DR708" i="11"/>
  <c r="DQ708" i="11"/>
  <c r="DP708" i="11"/>
  <c r="DO708" i="11"/>
  <c r="DN708" i="11"/>
  <c r="DM708" i="11"/>
  <c r="DL708" i="11"/>
  <c r="DK708" i="11"/>
  <c r="DJ708" i="11"/>
  <c r="DI708" i="11"/>
  <c r="DH708" i="11"/>
  <c r="DG708" i="11"/>
  <c r="DF708" i="11"/>
  <c r="DE708" i="11"/>
  <c r="DD708" i="11"/>
  <c r="AQ708" i="11"/>
  <c r="K708" i="11"/>
  <c r="EA707" i="11"/>
  <c r="DS707" i="11"/>
  <c r="DR707" i="11"/>
  <c r="DQ707" i="11"/>
  <c r="DP707" i="11"/>
  <c r="DO707" i="11"/>
  <c r="DN707" i="11"/>
  <c r="DM707" i="11"/>
  <c r="DL707" i="11"/>
  <c r="DK707" i="11"/>
  <c r="DJ707" i="11"/>
  <c r="DI707" i="11"/>
  <c r="DH707" i="11"/>
  <c r="DG707" i="11"/>
  <c r="DF707" i="11"/>
  <c r="DE707" i="11"/>
  <c r="DD707" i="11"/>
  <c r="AQ707" i="11"/>
  <c r="K707" i="11"/>
  <c r="EA706" i="11"/>
  <c r="DS706" i="11"/>
  <c r="DR706" i="11"/>
  <c r="DQ706" i="11"/>
  <c r="DP706" i="11"/>
  <c r="DO706" i="11"/>
  <c r="DN706" i="11"/>
  <c r="DM706" i="11"/>
  <c r="DL706" i="11"/>
  <c r="DK706" i="11"/>
  <c r="DJ706" i="11"/>
  <c r="DI706" i="11"/>
  <c r="DH706" i="11"/>
  <c r="DG706" i="11"/>
  <c r="DF706" i="11"/>
  <c r="DE706" i="11"/>
  <c r="DD706" i="11"/>
  <c r="AQ706" i="11"/>
  <c r="K706" i="11"/>
  <c r="EA705" i="11"/>
  <c r="DS705" i="11"/>
  <c r="DR705" i="11"/>
  <c r="DQ705" i="11"/>
  <c r="DP705" i="11"/>
  <c r="DO705" i="11"/>
  <c r="DN705" i="11"/>
  <c r="DM705" i="11"/>
  <c r="DL705" i="11"/>
  <c r="DK705" i="11"/>
  <c r="DJ705" i="11"/>
  <c r="DI705" i="11"/>
  <c r="DH705" i="11"/>
  <c r="DG705" i="11"/>
  <c r="DF705" i="11"/>
  <c r="DE705" i="11"/>
  <c r="DD705" i="11"/>
  <c r="AQ705" i="11"/>
  <c r="K705" i="11"/>
  <c r="EA704" i="11"/>
  <c r="DS704" i="11"/>
  <c r="DR704" i="11"/>
  <c r="DQ704" i="11"/>
  <c r="DP704" i="11"/>
  <c r="DO704" i="11"/>
  <c r="DN704" i="11"/>
  <c r="DM704" i="11"/>
  <c r="DL704" i="11"/>
  <c r="DK704" i="11"/>
  <c r="DJ704" i="11"/>
  <c r="DI704" i="11"/>
  <c r="DH704" i="11"/>
  <c r="DG704" i="11"/>
  <c r="DF704" i="11"/>
  <c r="DE704" i="11"/>
  <c r="DD704" i="11"/>
  <c r="AQ704" i="11"/>
  <c r="K704" i="11"/>
  <c r="EA703" i="11"/>
  <c r="DS703" i="11"/>
  <c r="DR703" i="11"/>
  <c r="DQ703" i="11"/>
  <c r="DP703" i="11"/>
  <c r="DO703" i="11"/>
  <c r="DN703" i="11"/>
  <c r="DM703" i="11"/>
  <c r="DL703" i="11"/>
  <c r="DK703" i="11"/>
  <c r="DJ703" i="11"/>
  <c r="DI703" i="11"/>
  <c r="DH703" i="11"/>
  <c r="DG703" i="11"/>
  <c r="DF703" i="11"/>
  <c r="DE703" i="11"/>
  <c r="DD703" i="11"/>
  <c r="AQ703" i="11"/>
  <c r="K703" i="11"/>
  <c r="EA702" i="11"/>
  <c r="DS702" i="11"/>
  <c r="DR702" i="11"/>
  <c r="DQ702" i="11"/>
  <c r="DP702" i="11"/>
  <c r="DO702" i="11"/>
  <c r="DN702" i="11"/>
  <c r="DM702" i="11"/>
  <c r="DL702" i="11"/>
  <c r="DK702" i="11"/>
  <c r="DJ702" i="11"/>
  <c r="DI702" i="11"/>
  <c r="DH702" i="11"/>
  <c r="DG702" i="11"/>
  <c r="DF702" i="11"/>
  <c r="DE702" i="11"/>
  <c r="DD702" i="11"/>
  <c r="AQ702" i="11"/>
  <c r="K702" i="11"/>
  <c r="EA701" i="11"/>
  <c r="DS701" i="11"/>
  <c r="DR701" i="11"/>
  <c r="DQ701" i="11"/>
  <c r="DP701" i="11"/>
  <c r="DO701" i="11"/>
  <c r="DN701" i="11"/>
  <c r="DM701" i="11"/>
  <c r="DL701" i="11"/>
  <c r="DK701" i="11"/>
  <c r="DJ701" i="11"/>
  <c r="DI701" i="11"/>
  <c r="DH701" i="11"/>
  <c r="DG701" i="11"/>
  <c r="DF701" i="11"/>
  <c r="DE701" i="11"/>
  <c r="DD701" i="11"/>
  <c r="AQ701" i="11"/>
  <c r="K701" i="11"/>
  <c r="EA700" i="11"/>
  <c r="DS700" i="11"/>
  <c r="DR700" i="11"/>
  <c r="DQ700" i="11"/>
  <c r="DP700" i="11"/>
  <c r="DO700" i="11"/>
  <c r="DN700" i="11"/>
  <c r="DM700" i="11"/>
  <c r="DL700" i="11"/>
  <c r="DK700" i="11"/>
  <c r="DJ700" i="11"/>
  <c r="DI700" i="11"/>
  <c r="DH700" i="11"/>
  <c r="DG700" i="11"/>
  <c r="DF700" i="11"/>
  <c r="DE700" i="11"/>
  <c r="DD700" i="11"/>
  <c r="AQ700" i="11"/>
  <c r="K700" i="11"/>
  <c r="EA699" i="11"/>
  <c r="DS699" i="11"/>
  <c r="DR699" i="11"/>
  <c r="DQ699" i="11"/>
  <c r="DP699" i="11"/>
  <c r="DO699" i="11"/>
  <c r="DN699" i="11"/>
  <c r="DM699" i="11"/>
  <c r="DL699" i="11"/>
  <c r="DK699" i="11"/>
  <c r="DJ699" i="11"/>
  <c r="DI699" i="11"/>
  <c r="DH699" i="11"/>
  <c r="DG699" i="11"/>
  <c r="DF699" i="11"/>
  <c r="DE699" i="11"/>
  <c r="DD699" i="11"/>
  <c r="AQ699" i="11"/>
  <c r="K699" i="11"/>
  <c r="EA698" i="11"/>
  <c r="DS698" i="11"/>
  <c r="DR698" i="11"/>
  <c r="DQ698" i="11"/>
  <c r="DP698" i="11"/>
  <c r="DO698" i="11"/>
  <c r="DN698" i="11"/>
  <c r="DM698" i="11"/>
  <c r="DL698" i="11"/>
  <c r="DK698" i="11"/>
  <c r="DJ698" i="11"/>
  <c r="DI698" i="11"/>
  <c r="DH698" i="11"/>
  <c r="DG698" i="11"/>
  <c r="DF698" i="11"/>
  <c r="DE698" i="11"/>
  <c r="DD698" i="11"/>
  <c r="AQ698" i="11"/>
  <c r="K698" i="11"/>
  <c r="EA697" i="11"/>
  <c r="DS697" i="11"/>
  <c r="DR697" i="11"/>
  <c r="DQ697" i="11"/>
  <c r="DP697" i="11"/>
  <c r="DO697" i="11"/>
  <c r="DN697" i="11"/>
  <c r="DM697" i="11"/>
  <c r="DL697" i="11"/>
  <c r="DK697" i="11"/>
  <c r="DJ697" i="11"/>
  <c r="DI697" i="11"/>
  <c r="DH697" i="11"/>
  <c r="DG697" i="11"/>
  <c r="DF697" i="11"/>
  <c r="DE697" i="11"/>
  <c r="DD697" i="11"/>
  <c r="AQ697" i="11"/>
  <c r="K697" i="11"/>
  <c r="EA696" i="11"/>
  <c r="DS696" i="11"/>
  <c r="DR696" i="11"/>
  <c r="DQ696" i="11"/>
  <c r="DP696" i="11"/>
  <c r="DO696" i="11"/>
  <c r="DN696" i="11"/>
  <c r="DM696" i="11"/>
  <c r="DL696" i="11"/>
  <c r="DK696" i="11"/>
  <c r="DJ696" i="11"/>
  <c r="DI696" i="11"/>
  <c r="DH696" i="11"/>
  <c r="DG696" i="11"/>
  <c r="DF696" i="11"/>
  <c r="DE696" i="11"/>
  <c r="DD696" i="11"/>
  <c r="AQ696" i="11"/>
  <c r="K696" i="11"/>
  <c r="EA695" i="11"/>
  <c r="DS695" i="11"/>
  <c r="DR695" i="11"/>
  <c r="DQ695" i="11"/>
  <c r="DP695" i="11"/>
  <c r="DO695" i="11"/>
  <c r="DN695" i="11"/>
  <c r="DM695" i="11"/>
  <c r="DL695" i="11"/>
  <c r="DK695" i="11"/>
  <c r="DJ695" i="11"/>
  <c r="DI695" i="11"/>
  <c r="DH695" i="11"/>
  <c r="DG695" i="11"/>
  <c r="DF695" i="11"/>
  <c r="DE695" i="11"/>
  <c r="DD695" i="11"/>
  <c r="AQ695" i="11"/>
  <c r="K695" i="11"/>
  <c r="EA694" i="11"/>
  <c r="DS694" i="11"/>
  <c r="DR694" i="11"/>
  <c r="DQ694" i="11"/>
  <c r="DP694" i="11"/>
  <c r="DO694" i="11"/>
  <c r="DN694" i="11"/>
  <c r="DM694" i="11"/>
  <c r="DL694" i="11"/>
  <c r="DK694" i="11"/>
  <c r="DJ694" i="11"/>
  <c r="DI694" i="11"/>
  <c r="DH694" i="11"/>
  <c r="DG694" i="11"/>
  <c r="DF694" i="11"/>
  <c r="DE694" i="11"/>
  <c r="DD694" i="11"/>
  <c r="AQ694" i="11"/>
  <c r="K694" i="11"/>
  <c r="EA693" i="11"/>
  <c r="DS693" i="11"/>
  <c r="DR693" i="11"/>
  <c r="DQ693" i="11"/>
  <c r="DP693" i="11"/>
  <c r="DO693" i="11"/>
  <c r="DN693" i="11"/>
  <c r="DM693" i="11"/>
  <c r="DL693" i="11"/>
  <c r="DK693" i="11"/>
  <c r="DJ693" i="11"/>
  <c r="DI693" i="11"/>
  <c r="DH693" i="11"/>
  <c r="DG693" i="11"/>
  <c r="DF693" i="11"/>
  <c r="DE693" i="11"/>
  <c r="DD693" i="11"/>
  <c r="AQ693" i="11"/>
  <c r="K693" i="11"/>
  <c r="EA692" i="11"/>
  <c r="DS692" i="11"/>
  <c r="DR692" i="11"/>
  <c r="DQ692" i="11"/>
  <c r="DP692" i="11"/>
  <c r="DO692" i="11"/>
  <c r="DN692" i="11"/>
  <c r="DM692" i="11"/>
  <c r="DL692" i="11"/>
  <c r="DK692" i="11"/>
  <c r="DJ692" i="11"/>
  <c r="DI692" i="11"/>
  <c r="DH692" i="11"/>
  <c r="DG692" i="11"/>
  <c r="DF692" i="11"/>
  <c r="DE692" i="11"/>
  <c r="DD692" i="11"/>
  <c r="AQ692" i="11"/>
  <c r="K692" i="11"/>
  <c r="EA691" i="11"/>
  <c r="DS691" i="11"/>
  <c r="DR691" i="11"/>
  <c r="DQ691" i="11"/>
  <c r="DP691" i="11"/>
  <c r="DO691" i="11"/>
  <c r="DN691" i="11"/>
  <c r="DM691" i="11"/>
  <c r="DL691" i="11"/>
  <c r="DK691" i="11"/>
  <c r="DJ691" i="11"/>
  <c r="DI691" i="11"/>
  <c r="DH691" i="11"/>
  <c r="DG691" i="11"/>
  <c r="DF691" i="11"/>
  <c r="DE691" i="11"/>
  <c r="DD691" i="11"/>
  <c r="AQ691" i="11"/>
  <c r="K691" i="11"/>
  <c r="EA690" i="11"/>
  <c r="DS690" i="11"/>
  <c r="DR690" i="11"/>
  <c r="DQ690" i="11"/>
  <c r="DP690" i="11"/>
  <c r="DO690" i="11"/>
  <c r="DN690" i="11"/>
  <c r="DM690" i="11"/>
  <c r="DL690" i="11"/>
  <c r="DK690" i="11"/>
  <c r="DJ690" i="11"/>
  <c r="DI690" i="11"/>
  <c r="DH690" i="11"/>
  <c r="DG690" i="11"/>
  <c r="DF690" i="11"/>
  <c r="DE690" i="11"/>
  <c r="DD690" i="11"/>
  <c r="AQ690" i="11"/>
  <c r="K690" i="11"/>
  <c r="EA689" i="11"/>
  <c r="DS689" i="11"/>
  <c r="DR689" i="11"/>
  <c r="DQ689" i="11"/>
  <c r="DP689" i="11"/>
  <c r="DO689" i="11"/>
  <c r="DN689" i="11"/>
  <c r="DM689" i="11"/>
  <c r="DL689" i="11"/>
  <c r="DK689" i="11"/>
  <c r="DJ689" i="11"/>
  <c r="DI689" i="11"/>
  <c r="DH689" i="11"/>
  <c r="DG689" i="11"/>
  <c r="DF689" i="11"/>
  <c r="DE689" i="11"/>
  <c r="DD689" i="11"/>
  <c r="AQ689" i="11"/>
  <c r="K689" i="11"/>
  <c r="EA688" i="11"/>
  <c r="DS688" i="11"/>
  <c r="DR688" i="11"/>
  <c r="DQ688" i="11"/>
  <c r="DP688" i="11"/>
  <c r="DO688" i="11"/>
  <c r="DN688" i="11"/>
  <c r="DM688" i="11"/>
  <c r="DL688" i="11"/>
  <c r="DK688" i="11"/>
  <c r="DJ688" i="11"/>
  <c r="DI688" i="11"/>
  <c r="DH688" i="11"/>
  <c r="DG688" i="11"/>
  <c r="DF688" i="11"/>
  <c r="DE688" i="11"/>
  <c r="DD688" i="11"/>
  <c r="AQ688" i="11"/>
  <c r="K688" i="11"/>
  <c r="EA687" i="11"/>
  <c r="DS687" i="11"/>
  <c r="DR687" i="11"/>
  <c r="DQ687" i="11"/>
  <c r="DP687" i="11"/>
  <c r="DO687" i="11"/>
  <c r="DN687" i="11"/>
  <c r="DM687" i="11"/>
  <c r="DL687" i="11"/>
  <c r="DK687" i="11"/>
  <c r="DJ687" i="11"/>
  <c r="DI687" i="11"/>
  <c r="DH687" i="11"/>
  <c r="DG687" i="11"/>
  <c r="DF687" i="11"/>
  <c r="DE687" i="11"/>
  <c r="DD687" i="11"/>
  <c r="AQ687" i="11"/>
  <c r="K687" i="11"/>
  <c r="EA686" i="11"/>
  <c r="DS686" i="11"/>
  <c r="DR686" i="11"/>
  <c r="DQ686" i="11"/>
  <c r="DP686" i="11"/>
  <c r="DO686" i="11"/>
  <c r="DN686" i="11"/>
  <c r="DM686" i="11"/>
  <c r="DL686" i="11"/>
  <c r="DK686" i="11"/>
  <c r="DJ686" i="11"/>
  <c r="DI686" i="11"/>
  <c r="DH686" i="11"/>
  <c r="DG686" i="11"/>
  <c r="DF686" i="11"/>
  <c r="DE686" i="11"/>
  <c r="DD686" i="11"/>
  <c r="AQ686" i="11"/>
  <c r="K686" i="11"/>
  <c r="EA685" i="11"/>
  <c r="DS685" i="11"/>
  <c r="DR685" i="11"/>
  <c r="DQ685" i="11"/>
  <c r="DP685" i="11"/>
  <c r="DO685" i="11"/>
  <c r="DN685" i="11"/>
  <c r="DM685" i="11"/>
  <c r="DL685" i="11"/>
  <c r="DK685" i="11"/>
  <c r="DJ685" i="11"/>
  <c r="DI685" i="11"/>
  <c r="DH685" i="11"/>
  <c r="DG685" i="11"/>
  <c r="DF685" i="11"/>
  <c r="DE685" i="11"/>
  <c r="DD685" i="11"/>
  <c r="AQ685" i="11"/>
  <c r="K685" i="11"/>
  <c r="EA684" i="11"/>
  <c r="DS684" i="11"/>
  <c r="DR684" i="11"/>
  <c r="DQ684" i="11"/>
  <c r="DP684" i="11"/>
  <c r="DO684" i="11"/>
  <c r="DN684" i="11"/>
  <c r="DM684" i="11"/>
  <c r="DL684" i="11"/>
  <c r="DK684" i="11"/>
  <c r="DJ684" i="11"/>
  <c r="DI684" i="11"/>
  <c r="DH684" i="11"/>
  <c r="DG684" i="11"/>
  <c r="DF684" i="11"/>
  <c r="DE684" i="11"/>
  <c r="DD684" i="11"/>
  <c r="AQ684" i="11"/>
  <c r="K684" i="11"/>
  <c r="EA683" i="11"/>
  <c r="DS683" i="11"/>
  <c r="DR683" i="11"/>
  <c r="DQ683" i="11"/>
  <c r="DP683" i="11"/>
  <c r="DO683" i="11"/>
  <c r="DN683" i="11"/>
  <c r="DM683" i="11"/>
  <c r="DL683" i="11"/>
  <c r="DK683" i="11"/>
  <c r="DJ683" i="11"/>
  <c r="DI683" i="11"/>
  <c r="DH683" i="11"/>
  <c r="DG683" i="11"/>
  <c r="DF683" i="11"/>
  <c r="DE683" i="11"/>
  <c r="DD683" i="11"/>
  <c r="AQ683" i="11"/>
  <c r="K683" i="11"/>
  <c r="EA682" i="11"/>
  <c r="DS682" i="11"/>
  <c r="DR682" i="11"/>
  <c r="DQ682" i="11"/>
  <c r="DP682" i="11"/>
  <c r="DO682" i="11"/>
  <c r="DN682" i="11"/>
  <c r="DM682" i="11"/>
  <c r="DL682" i="11"/>
  <c r="DK682" i="11"/>
  <c r="DJ682" i="11"/>
  <c r="DI682" i="11"/>
  <c r="DH682" i="11"/>
  <c r="DG682" i="11"/>
  <c r="DF682" i="11"/>
  <c r="DE682" i="11"/>
  <c r="DD682" i="11"/>
  <c r="AQ682" i="11"/>
  <c r="K682" i="11"/>
  <c r="EA681" i="11"/>
  <c r="DS681" i="11"/>
  <c r="DR681" i="11"/>
  <c r="DQ681" i="11"/>
  <c r="DP681" i="11"/>
  <c r="DO681" i="11"/>
  <c r="DN681" i="11"/>
  <c r="DM681" i="11"/>
  <c r="DL681" i="11"/>
  <c r="DK681" i="11"/>
  <c r="DJ681" i="11"/>
  <c r="DI681" i="11"/>
  <c r="DH681" i="11"/>
  <c r="DG681" i="11"/>
  <c r="DF681" i="11"/>
  <c r="DE681" i="11"/>
  <c r="DD681" i="11"/>
  <c r="AQ681" i="11"/>
  <c r="K681" i="11"/>
  <c r="EA680" i="11"/>
  <c r="DS680" i="11"/>
  <c r="DR680" i="11"/>
  <c r="DQ680" i="11"/>
  <c r="DP680" i="11"/>
  <c r="DO680" i="11"/>
  <c r="DN680" i="11"/>
  <c r="DM680" i="11"/>
  <c r="DL680" i="11"/>
  <c r="DK680" i="11"/>
  <c r="DJ680" i="11"/>
  <c r="DI680" i="11"/>
  <c r="DH680" i="11"/>
  <c r="DG680" i="11"/>
  <c r="DF680" i="11"/>
  <c r="DE680" i="11"/>
  <c r="DD680" i="11"/>
  <c r="AQ680" i="11"/>
  <c r="K680" i="11"/>
  <c r="EA679" i="11"/>
  <c r="DS679" i="11"/>
  <c r="DR679" i="11"/>
  <c r="DQ679" i="11"/>
  <c r="DP679" i="11"/>
  <c r="DO679" i="11"/>
  <c r="DN679" i="11"/>
  <c r="DM679" i="11"/>
  <c r="DL679" i="11"/>
  <c r="DK679" i="11"/>
  <c r="DJ679" i="11"/>
  <c r="DI679" i="11"/>
  <c r="DH679" i="11"/>
  <c r="DG679" i="11"/>
  <c r="DF679" i="11"/>
  <c r="DE679" i="11"/>
  <c r="DD679" i="11"/>
  <c r="AQ679" i="11"/>
  <c r="K679" i="11"/>
  <c r="EA678" i="11"/>
  <c r="DS678" i="11"/>
  <c r="DR678" i="11"/>
  <c r="DQ678" i="11"/>
  <c r="DP678" i="11"/>
  <c r="DO678" i="11"/>
  <c r="DN678" i="11"/>
  <c r="DM678" i="11"/>
  <c r="DL678" i="11"/>
  <c r="DK678" i="11"/>
  <c r="DJ678" i="11"/>
  <c r="DI678" i="11"/>
  <c r="DH678" i="11"/>
  <c r="DG678" i="11"/>
  <c r="DF678" i="11"/>
  <c r="DE678" i="11"/>
  <c r="DD678" i="11"/>
  <c r="AQ678" i="11"/>
  <c r="K678" i="11"/>
  <c r="EA677" i="11"/>
  <c r="DS677" i="11"/>
  <c r="DR677" i="11"/>
  <c r="DQ677" i="11"/>
  <c r="DP677" i="11"/>
  <c r="DO677" i="11"/>
  <c r="DN677" i="11"/>
  <c r="DM677" i="11"/>
  <c r="DL677" i="11"/>
  <c r="DK677" i="11"/>
  <c r="DJ677" i="11"/>
  <c r="DI677" i="11"/>
  <c r="DH677" i="11"/>
  <c r="DG677" i="11"/>
  <c r="DF677" i="11"/>
  <c r="DE677" i="11"/>
  <c r="DD677" i="11"/>
  <c r="AQ677" i="11"/>
  <c r="K677" i="11"/>
  <c r="EA676" i="11"/>
  <c r="DS676" i="11"/>
  <c r="DR676" i="11"/>
  <c r="DQ676" i="11"/>
  <c r="DP676" i="11"/>
  <c r="DO676" i="11"/>
  <c r="DN676" i="11"/>
  <c r="DM676" i="11"/>
  <c r="DL676" i="11"/>
  <c r="DK676" i="11"/>
  <c r="DJ676" i="11"/>
  <c r="DI676" i="11"/>
  <c r="DH676" i="11"/>
  <c r="DG676" i="11"/>
  <c r="DF676" i="11"/>
  <c r="DE676" i="11"/>
  <c r="DD676" i="11"/>
  <c r="AQ676" i="11"/>
  <c r="K676" i="11"/>
  <c r="EA675" i="11"/>
  <c r="DS675" i="11"/>
  <c r="DR675" i="11"/>
  <c r="DQ675" i="11"/>
  <c r="DP675" i="11"/>
  <c r="DO675" i="11"/>
  <c r="DN675" i="11"/>
  <c r="DM675" i="11"/>
  <c r="DL675" i="11"/>
  <c r="DK675" i="11"/>
  <c r="DJ675" i="11"/>
  <c r="DI675" i="11"/>
  <c r="DH675" i="11"/>
  <c r="DG675" i="11"/>
  <c r="DF675" i="11"/>
  <c r="DE675" i="11"/>
  <c r="DD675" i="11"/>
  <c r="AQ675" i="11"/>
  <c r="K675" i="11"/>
  <c r="EA674" i="11"/>
  <c r="DS674" i="11"/>
  <c r="DR674" i="11"/>
  <c r="DQ674" i="11"/>
  <c r="DP674" i="11"/>
  <c r="DO674" i="11"/>
  <c r="DN674" i="11"/>
  <c r="DM674" i="11"/>
  <c r="DL674" i="11"/>
  <c r="DK674" i="11"/>
  <c r="DJ674" i="11"/>
  <c r="DI674" i="11"/>
  <c r="DH674" i="11"/>
  <c r="DG674" i="11"/>
  <c r="DF674" i="11"/>
  <c r="DE674" i="11"/>
  <c r="DD674" i="11"/>
  <c r="AQ674" i="11"/>
  <c r="K674" i="11"/>
  <c r="EA673" i="11"/>
  <c r="DS673" i="11"/>
  <c r="DR673" i="11"/>
  <c r="DQ673" i="11"/>
  <c r="DP673" i="11"/>
  <c r="DO673" i="11"/>
  <c r="DN673" i="11"/>
  <c r="DM673" i="11"/>
  <c r="DL673" i="11"/>
  <c r="DK673" i="11"/>
  <c r="DJ673" i="11"/>
  <c r="DI673" i="11"/>
  <c r="DH673" i="11"/>
  <c r="DG673" i="11"/>
  <c r="DF673" i="11"/>
  <c r="DE673" i="11"/>
  <c r="DD673" i="11"/>
  <c r="AQ673" i="11"/>
  <c r="K673" i="11"/>
  <c r="EA672" i="11"/>
  <c r="DS672" i="11"/>
  <c r="DR672" i="11"/>
  <c r="DQ672" i="11"/>
  <c r="DP672" i="11"/>
  <c r="DO672" i="11"/>
  <c r="DN672" i="11"/>
  <c r="DM672" i="11"/>
  <c r="DL672" i="11"/>
  <c r="DK672" i="11"/>
  <c r="DJ672" i="11"/>
  <c r="DI672" i="11"/>
  <c r="DH672" i="11"/>
  <c r="DG672" i="11"/>
  <c r="DF672" i="11"/>
  <c r="DE672" i="11"/>
  <c r="DD672" i="11"/>
  <c r="AQ672" i="11"/>
  <c r="K672" i="11"/>
  <c r="EA671" i="11"/>
  <c r="DS671" i="11"/>
  <c r="DR671" i="11"/>
  <c r="DQ671" i="11"/>
  <c r="DP671" i="11"/>
  <c r="DO671" i="11"/>
  <c r="DN671" i="11"/>
  <c r="DM671" i="11"/>
  <c r="DL671" i="11"/>
  <c r="DK671" i="11"/>
  <c r="DJ671" i="11"/>
  <c r="DI671" i="11"/>
  <c r="DH671" i="11"/>
  <c r="DG671" i="11"/>
  <c r="DF671" i="11"/>
  <c r="DE671" i="11"/>
  <c r="DD671" i="11"/>
  <c r="AQ671" i="11"/>
  <c r="K671" i="11"/>
  <c r="EA670" i="11"/>
  <c r="DS670" i="11"/>
  <c r="DR670" i="11"/>
  <c r="DQ670" i="11"/>
  <c r="DP670" i="11"/>
  <c r="DO670" i="11"/>
  <c r="DN670" i="11"/>
  <c r="DM670" i="11"/>
  <c r="DL670" i="11"/>
  <c r="DK670" i="11"/>
  <c r="DJ670" i="11"/>
  <c r="DI670" i="11"/>
  <c r="DH670" i="11"/>
  <c r="DG670" i="11"/>
  <c r="DF670" i="11"/>
  <c r="DE670" i="11"/>
  <c r="DD670" i="11"/>
  <c r="AQ670" i="11"/>
  <c r="K670" i="11"/>
  <c r="EA669" i="11"/>
  <c r="DS669" i="11"/>
  <c r="DR669" i="11"/>
  <c r="DQ669" i="11"/>
  <c r="DP669" i="11"/>
  <c r="DO669" i="11"/>
  <c r="DN669" i="11"/>
  <c r="DM669" i="11"/>
  <c r="DL669" i="11"/>
  <c r="DK669" i="11"/>
  <c r="DJ669" i="11"/>
  <c r="DI669" i="11"/>
  <c r="DH669" i="11"/>
  <c r="DG669" i="11"/>
  <c r="DF669" i="11"/>
  <c r="DE669" i="11"/>
  <c r="DD669" i="11"/>
  <c r="AQ669" i="11"/>
  <c r="K669" i="11"/>
  <c r="EA668" i="11"/>
  <c r="DS668" i="11"/>
  <c r="DR668" i="11"/>
  <c r="DQ668" i="11"/>
  <c r="DP668" i="11"/>
  <c r="DO668" i="11"/>
  <c r="DN668" i="11"/>
  <c r="DM668" i="11"/>
  <c r="DL668" i="11"/>
  <c r="DK668" i="11"/>
  <c r="DJ668" i="11"/>
  <c r="DI668" i="11"/>
  <c r="DH668" i="11"/>
  <c r="DG668" i="11"/>
  <c r="DF668" i="11"/>
  <c r="DE668" i="11"/>
  <c r="DD668" i="11"/>
  <c r="AQ668" i="11"/>
  <c r="K668" i="11"/>
  <c r="EA667" i="11"/>
  <c r="DS667" i="11"/>
  <c r="DR667" i="11"/>
  <c r="DQ667" i="11"/>
  <c r="DP667" i="11"/>
  <c r="DO667" i="11"/>
  <c r="DN667" i="11"/>
  <c r="DM667" i="11"/>
  <c r="DL667" i="11"/>
  <c r="DK667" i="11"/>
  <c r="DJ667" i="11"/>
  <c r="DI667" i="11"/>
  <c r="DH667" i="11"/>
  <c r="DG667" i="11"/>
  <c r="DF667" i="11"/>
  <c r="DE667" i="11"/>
  <c r="DD667" i="11"/>
  <c r="AQ667" i="11"/>
  <c r="K667" i="11"/>
  <c r="EA666" i="11"/>
  <c r="DS666" i="11"/>
  <c r="DR666" i="11"/>
  <c r="DQ666" i="11"/>
  <c r="DP666" i="11"/>
  <c r="DO666" i="11"/>
  <c r="DN666" i="11"/>
  <c r="DM666" i="11"/>
  <c r="DL666" i="11"/>
  <c r="DK666" i="11"/>
  <c r="DJ666" i="11"/>
  <c r="DI666" i="11"/>
  <c r="DH666" i="11"/>
  <c r="DG666" i="11"/>
  <c r="DF666" i="11"/>
  <c r="DE666" i="11"/>
  <c r="DD666" i="11"/>
  <c r="AQ666" i="11"/>
  <c r="K666" i="11"/>
  <c r="EA665" i="11"/>
  <c r="DS665" i="11"/>
  <c r="DR665" i="11"/>
  <c r="DQ665" i="11"/>
  <c r="DP665" i="11"/>
  <c r="DO665" i="11"/>
  <c r="DN665" i="11"/>
  <c r="DM665" i="11"/>
  <c r="DL665" i="11"/>
  <c r="DK665" i="11"/>
  <c r="DJ665" i="11"/>
  <c r="DI665" i="11"/>
  <c r="DH665" i="11"/>
  <c r="DG665" i="11"/>
  <c r="DF665" i="11"/>
  <c r="DE665" i="11"/>
  <c r="DD665" i="11"/>
  <c r="AQ665" i="11"/>
  <c r="K665" i="11"/>
  <c r="EA664" i="11"/>
  <c r="DS664" i="11"/>
  <c r="DR664" i="11"/>
  <c r="DQ664" i="11"/>
  <c r="DP664" i="11"/>
  <c r="DO664" i="11"/>
  <c r="DN664" i="11"/>
  <c r="DM664" i="11"/>
  <c r="DL664" i="11"/>
  <c r="DK664" i="11"/>
  <c r="DJ664" i="11"/>
  <c r="DI664" i="11"/>
  <c r="DH664" i="11"/>
  <c r="DG664" i="11"/>
  <c r="DF664" i="11"/>
  <c r="DE664" i="11"/>
  <c r="DD664" i="11"/>
  <c r="AQ664" i="11"/>
  <c r="K664" i="11"/>
  <c r="EA663" i="11"/>
  <c r="DS663" i="11"/>
  <c r="DR663" i="11"/>
  <c r="DQ663" i="11"/>
  <c r="DP663" i="11"/>
  <c r="DO663" i="11"/>
  <c r="DN663" i="11"/>
  <c r="DM663" i="11"/>
  <c r="DL663" i="11"/>
  <c r="DK663" i="11"/>
  <c r="DJ663" i="11"/>
  <c r="DI663" i="11"/>
  <c r="DH663" i="11"/>
  <c r="DG663" i="11"/>
  <c r="DF663" i="11"/>
  <c r="DE663" i="11"/>
  <c r="DD663" i="11"/>
  <c r="AQ663" i="11"/>
  <c r="K663" i="11"/>
  <c r="EA662" i="11"/>
  <c r="DS662" i="11"/>
  <c r="DR662" i="11"/>
  <c r="DQ662" i="11"/>
  <c r="DP662" i="11"/>
  <c r="DO662" i="11"/>
  <c r="DN662" i="11"/>
  <c r="DM662" i="11"/>
  <c r="DL662" i="11"/>
  <c r="DK662" i="11"/>
  <c r="DJ662" i="11"/>
  <c r="DI662" i="11"/>
  <c r="DH662" i="11"/>
  <c r="DG662" i="11"/>
  <c r="DF662" i="11"/>
  <c r="DE662" i="11"/>
  <c r="DD662" i="11"/>
  <c r="AQ662" i="11"/>
  <c r="K662" i="11"/>
  <c r="EA661" i="11"/>
  <c r="DS661" i="11"/>
  <c r="DR661" i="11"/>
  <c r="DQ661" i="11"/>
  <c r="DP661" i="11"/>
  <c r="DO661" i="11"/>
  <c r="DN661" i="11"/>
  <c r="DM661" i="11"/>
  <c r="DL661" i="11"/>
  <c r="DK661" i="11"/>
  <c r="DJ661" i="11"/>
  <c r="DI661" i="11"/>
  <c r="DH661" i="11"/>
  <c r="DG661" i="11"/>
  <c r="DF661" i="11"/>
  <c r="DE661" i="11"/>
  <c r="DD661" i="11"/>
  <c r="AQ661" i="11"/>
  <c r="K661" i="11"/>
  <c r="EA660" i="11"/>
  <c r="DS660" i="11"/>
  <c r="DR660" i="11"/>
  <c r="DQ660" i="11"/>
  <c r="DP660" i="11"/>
  <c r="DO660" i="11"/>
  <c r="DN660" i="11"/>
  <c r="DM660" i="11"/>
  <c r="DL660" i="11"/>
  <c r="DK660" i="11"/>
  <c r="DJ660" i="11"/>
  <c r="DI660" i="11"/>
  <c r="DH660" i="11"/>
  <c r="DG660" i="11"/>
  <c r="DF660" i="11"/>
  <c r="DE660" i="11"/>
  <c r="DD660" i="11"/>
  <c r="AQ660" i="11"/>
  <c r="K660" i="11"/>
  <c r="EA659" i="11"/>
  <c r="DS659" i="11"/>
  <c r="DR659" i="11"/>
  <c r="DQ659" i="11"/>
  <c r="DP659" i="11"/>
  <c r="DO659" i="11"/>
  <c r="DN659" i="11"/>
  <c r="DM659" i="11"/>
  <c r="DL659" i="11"/>
  <c r="DK659" i="11"/>
  <c r="DJ659" i="11"/>
  <c r="DI659" i="11"/>
  <c r="DH659" i="11"/>
  <c r="DG659" i="11"/>
  <c r="DF659" i="11"/>
  <c r="DE659" i="11"/>
  <c r="DD659" i="11"/>
  <c r="AQ659" i="11"/>
  <c r="K659" i="11"/>
  <c r="EA658" i="11"/>
  <c r="DS658" i="11"/>
  <c r="DR658" i="11"/>
  <c r="DQ658" i="11"/>
  <c r="DP658" i="11"/>
  <c r="DO658" i="11"/>
  <c r="DN658" i="11"/>
  <c r="DM658" i="11"/>
  <c r="DL658" i="11"/>
  <c r="DK658" i="11"/>
  <c r="DJ658" i="11"/>
  <c r="DI658" i="11"/>
  <c r="DH658" i="11"/>
  <c r="DG658" i="11"/>
  <c r="DF658" i="11"/>
  <c r="DE658" i="11"/>
  <c r="DD658" i="11"/>
  <c r="AQ658" i="11"/>
  <c r="K658" i="11"/>
  <c r="EA657" i="11"/>
  <c r="DS657" i="11"/>
  <c r="DR657" i="11"/>
  <c r="DQ657" i="11"/>
  <c r="DP657" i="11"/>
  <c r="DO657" i="11"/>
  <c r="DN657" i="11"/>
  <c r="DM657" i="11"/>
  <c r="DL657" i="11"/>
  <c r="DK657" i="11"/>
  <c r="DJ657" i="11"/>
  <c r="DI657" i="11"/>
  <c r="DH657" i="11"/>
  <c r="DG657" i="11"/>
  <c r="DF657" i="11"/>
  <c r="DE657" i="11"/>
  <c r="DD657" i="11"/>
  <c r="AQ657" i="11"/>
  <c r="K657" i="11"/>
  <c r="EA656" i="11"/>
  <c r="DS656" i="11"/>
  <c r="DR656" i="11"/>
  <c r="DQ656" i="11"/>
  <c r="DP656" i="11"/>
  <c r="DO656" i="11"/>
  <c r="DN656" i="11"/>
  <c r="DM656" i="11"/>
  <c r="DL656" i="11"/>
  <c r="DK656" i="11"/>
  <c r="DJ656" i="11"/>
  <c r="DI656" i="11"/>
  <c r="DH656" i="11"/>
  <c r="DG656" i="11"/>
  <c r="DF656" i="11"/>
  <c r="DE656" i="11"/>
  <c r="DD656" i="11"/>
  <c r="AQ656" i="11"/>
  <c r="K656" i="11"/>
  <c r="EA655" i="11"/>
  <c r="DS655" i="11"/>
  <c r="DR655" i="11"/>
  <c r="DQ655" i="11"/>
  <c r="DP655" i="11"/>
  <c r="DO655" i="11"/>
  <c r="DN655" i="11"/>
  <c r="DM655" i="11"/>
  <c r="DL655" i="11"/>
  <c r="DK655" i="11"/>
  <c r="DJ655" i="11"/>
  <c r="DI655" i="11"/>
  <c r="DH655" i="11"/>
  <c r="DG655" i="11"/>
  <c r="DF655" i="11"/>
  <c r="DE655" i="11"/>
  <c r="DD655" i="11"/>
  <c r="AQ655" i="11"/>
  <c r="K655" i="11"/>
  <c r="EA654" i="11"/>
  <c r="DS654" i="11"/>
  <c r="DR654" i="11"/>
  <c r="DQ654" i="11"/>
  <c r="DP654" i="11"/>
  <c r="DO654" i="11"/>
  <c r="DN654" i="11"/>
  <c r="DM654" i="11"/>
  <c r="DL654" i="11"/>
  <c r="DK654" i="11"/>
  <c r="DJ654" i="11"/>
  <c r="DI654" i="11"/>
  <c r="DH654" i="11"/>
  <c r="DG654" i="11"/>
  <c r="DF654" i="11"/>
  <c r="DE654" i="11"/>
  <c r="DD654" i="11"/>
  <c r="AQ654" i="11"/>
  <c r="K654" i="11"/>
  <c r="EA653" i="11"/>
  <c r="DS653" i="11"/>
  <c r="DR653" i="11"/>
  <c r="DQ653" i="11"/>
  <c r="DP653" i="11"/>
  <c r="DO653" i="11"/>
  <c r="DN653" i="11"/>
  <c r="DM653" i="11"/>
  <c r="DL653" i="11"/>
  <c r="DK653" i="11"/>
  <c r="DJ653" i="11"/>
  <c r="DI653" i="11"/>
  <c r="DH653" i="11"/>
  <c r="DG653" i="11"/>
  <c r="DF653" i="11"/>
  <c r="DE653" i="11"/>
  <c r="DD653" i="11"/>
  <c r="AQ653" i="11"/>
  <c r="K653" i="11"/>
  <c r="EA652" i="11"/>
  <c r="DS652" i="11"/>
  <c r="DR652" i="11"/>
  <c r="DQ652" i="11"/>
  <c r="DP652" i="11"/>
  <c r="DO652" i="11"/>
  <c r="DN652" i="11"/>
  <c r="DM652" i="11"/>
  <c r="DL652" i="11"/>
  <c r="DK652" i="11"/>
  <c r="DJ652" i="11"/>
  <c r="DI652" i="11"/>
  <c r="DH652" i="11"/>
  <c r="DG652" i="11"/>
  <c r="DF652" i="11"/>
  <c r="DE652" i="11"/>
  <c r="DD652" i="11"/>
  <c r="AQ652" i="11"/>
  <c r="K652" i="11"/>
  <c r="EA651" i="11"/>
  <c r="DS651" i="11"/>
  <c r="DR651" i="11"/>
  <c r="DQ651" i="11"/>
  <c r="DP651" i="11"/>
  <c r="DO651" i="11"/>
  <c r="DN651" i="11"/>
  <c r="DM651" i="11"/>
  <c r="DL651" i="11"/>
  <c r="DK651" i="11"/>
  <c r="DJ651" i="11"/>
  <c r="DI651" i="11"/>
  <c r="DH651" i="11"/>
  <c r="DG651" i="11"/>
  <c r="DF651" i="11"/>
  <c r="DE651" i="11"/>
  <c r="DD651" i="11"/>
  <c r="AQ651" i="11"/>
  <c r="K651" i="11"/>
  <c r="EA650" i="11"/>
  <c r="DS650" i="11"/>
  <c r="DR650" i="11"/>
  <c r="DQ650" i="11"/>
  <c r="DP650" i="11"/>
  <c r="DO650" i="11"/>
  <c r="DN650" i="11"/>
  <c r="DM650" i="11"/>
  <c r="DL650" i="11"/>
  <c r="DK650" i="11"/>
  <c r="DJ650" i="11"/>
  <c r="DI650" i="11"/>
  <c r="DH650" i="11"/>
  <c r="DG650" i="11"/>
  <c r="DF650" i="11"/>
  <c r="DE650" i="11"/>
  <c r="DD650" i="11"/>
  <c r="AQ650" i="11"/>
  <c r="K650" i="11"/>
  <c r="EA649" i="11"/>
  <c r="DS649" i="11"/>
  <c r="DR649" i="11"/>
  <c r="DQ649" i="11"/>
  <c r="DP649" i="11"/>
  <c r="DO649" i="11"/>
  <c r="DN649" i="11"/>
  <c r="DM649" i="11"/>
  <c r="DL649" i="11"/>
  <c r="DK649" i="11"/>
  <c r="DJ649" i="11"/>
  <c r="DI649" i="11"/>
  <c r="DH649" i="11"/>
  <c r="DG649" i="11"/>
  <c r="DF649" i="11"/>
  <c r="DE649" i="11"/>
  <c r="DD649" i="11"/>
  <c r="AQ649" i="11"/>
  <c r="K649" i="11"/>
  <c r="EA648" i="11"/>
  <c r="DS648" i="11"/>
  <c r="DR648" i="11"/>
  <c r="DQ648" i="11"/>
  <c r="DP648" i="11"/>
  <c r="DO648" i="11"/>
  <c r="DN648" i="11"/>
  <c r="DM648" i="11"/>
  <c r="DL648" i="11"/>
  <c r="DK648" i="11"/>
  <c r="DJ648" i="11"/>
  <c r="DI648" i="11"/>
  <c r="DH648" i="11"/>
  <c r="DG648" i="11"/>
  <c r="DF648" i="11"/>
  <c r="DE648" i="11"/>
  <c r="DD648" i="11"/>
  <c r="AQ648" i="11"/>
  <c r="K648" i="11"/>
  <c r="EA647" i="11"/>
  <c r="DS647" i="11"/>
  <c r="DR647" i="11"/>
  <c r="DQ647" i="11"/>
  <c r="DP647" i="11"/>
  <c r="DO647" i="11"/>
  <c r="DN647" i="11"/>
  <c r="DM647" i="11"/>
  <c r="DL647" i="11"/>
  <c r="DK647" i="11"/>
  <c r="DJ647" i="11"/>
  <c r="DI647" i="11"/>
  <c r="DH647" i="11"/>
  <c r="DG647" i="11"/>
  <c r="DF647" i="11"/>
  <c r="DE647" i="11"/>
  <c r="DD647" i="11"/>
  <c r="AQ647" i="11"/>
  <c r="K647" i="11"/>
  <c r="EA646" i="11"/>
  <c r="DS646" i="11"/>
  <c r="DR646" i="11"/>
  <c r="DQ646" i="11"/>
  <c r="DP646" i="11"/>
  <c r="DO646" i="11"/>
  <c r="DN646" i="11"/>
  <c r="DM646" i="11"/>
  <c r="DL646" i="11"/>
  <c r="DK646" i="11"/>
  <c r="DJ646" i="11"/>
  <c r="DI646" i="11"/>
  <c r="DH646" i="11"/>
  <c r="DG646" i="11"/>
  <c r="DF646" i="11"/>
  <c r="DE646" i="11"/>
  <c r="DD646" i="11"/>
  <c r="AQ646" i="11"/>
  <c r="K646" i="11"/>
  <c r="EA645" i="11"/>
  <c r="DS645" i="11"/>
  <c r="DR645" i="11"/>
  <c r="DQ645" i="11"/>
  <c r="DP645" i="11"/>
  <c r="DO645" i="11"/>
  <c r="DN645" i="11"/>
  <c r="DM645" i="11"/>
  <c r="DL645" i="11"/>
  <c r="DK645" i="11"/>
  <c r="DJ645" i="11"/>
  <c r="DI645" i="11"/>
  <c r="DH645" i="11"/>
  <c r="DG645" i="11"/>
  <c r="DF645" i="11"/>
  <c r="DE645" i="11"/>
  <c r="DD645" i="11"/>
  <c r="AQ645" i="11"/>
  <c r="K645" i="11"/>
  <c r="EA644" i="11"/>
  <c r="DS644" i="11"/>
  <c r="DR644" i="11"/>
  <c r="DQ644" i="11"/>
  <c r="DP644" i="11"/>
  <c r="DO644" i="11"/>
  <c r="DN644" i="11"/>
  <c r="DM644" i="11"/>
  <c r="DL644" i="11"/>
  <c r="DK644" i="11"/>
  <c r="DJ644" i="11"/>
  <c r="DI644" i="11"/>
  <c r="DH644" i="11"/>
  <c r="DG644" i="11"/>
  <c r="DF644" i="11"/>
  <c r="DE644" i="11"/>
  <c r="DD644" i="11"/>
  <c r="AQ644" i="11"/>
  <c r="K644" i="11"/>
  <c r="EA643" i="11"/>
  <c r="DS643" i="11"/>
  <c r="DR643" i="11"/>
  <c r="DQ643" i="11"/>
  <c r="DP643" i="11"/>
  <c r="DO643" i="11"/>
  <c r="DN643" i="11"/>
  <c r="DM643" i="11"/>
  <c r="DL643" i="11"/>
  <c r="DK643" i="11"/>
  <c r="DJ643" i="11"/>
  <c r="DI643" i="11"/>
  <c r="DH643" i="11"/>
  <c r="DG643" i="11"/>
  <c r="DF643" i="11"/>
  <c r="DE643" i="11"/>
  <c r="DD643" i="11"/>
  <c r="AQ643" i="11"/>
  <c r="K643" i="11"/>
  <c r="EA642" i="11"/>
  <c r="DS642" i="11"/>
  <c r="DR642" i="11"/>
  <c r="DQ642" i="11"/>
  <c r="DP642" i="11"/>
  <c r="DO642" i="11"/>
  <c r="DN642" i="11"/>
  <c r="DM642" i="11"/>
  <c r="DL642" i="11"/>
  <c r="DK642" i="11"/>
  <c r="DJ642" i="11"/>
  <c r="DI642" i="11"/>
  <c r="DH642" i="11"/>
  <c r="DG642" i="11"/>
  <c r="DF642" i="11"/>
  <c r="DE642" i="11"/>
  <c r="DD642" i="11"/>
  <c r="AQ642" i="11"/>
  <c r="K642" i="11"/>
  <c r="EA641" i="11"/>
  <c r="DS641" i="11"/>
  <c r="DR641" i="11"/>
  <c r="DQ641" i="11"/>
  <c r="DP641" i="11"/>
  <c r="DO641" i="11"/>
  <c r="DN641" i="11"/>
  <c r="DM641" i="11"/>
  <c r="DL641" i="11"/>
  <c r="DK641" i="11"/>
  <c r="DJ641" i="11"/>
  <c r="DI641" i="11"/>
  <c r="DH641" i="11"/>
  <c r="DG641" i="11"/>
  <c r="DF641" i="11"/>
  <c r="DE641" i="11"/>
  <c r="DD641" i="11"/>
  <c r="AQ641" i="11"/>
  <c r="K641" i="11"/>
  <c r="EA640" i="11"/>
  <c r="DS640" i="11"/>
  <c r="DR640" i="11"/>
  <c r="DQ640" i="11"/>
  <c r="DP640" i="11"/>
  <c r="DO640" i="11"/>
  <c r="DN640" i="11"/>
  <c r="DM640" i="11"/>
  <c r="DL640" i="11"/>
  <c r="DK640" i="11"/>
  <c r="DJ640" i="11"/>
  <c r="DI640" i="11"/>
  <c r="DH640" i="11"/>
  <c r="DG640" i="11"/>
  <c r="DF640" i="11"/>
  <c r="DE640" i="11"/>
  <c r="DD640" i="11"/>
  <c r="AQ640" i="11"/>
  <c r="K640" i="11"/>
  <c r="EA639" i="11"/>
  <c r="DS639" i="11"/>
  <c r="DR639" i="11"/>
  <c r="DQ639" i="11"/>
  <c r="DP639" i="11"/>
  <c r="DO639" i="11"/>
  <c r="DN639" i="11"/>
  <c r="DM639" i="11"/>
  <c r="DL639" i="11"/>
  <c r="DK639" i="11"/>
  <c r="DJ639" i="11"/>
  <c r="DI639" i="11"/>
  <c r="DH639" i="11"/>
  <c r="DG639" i="11"/>
  <c r="DF639" i="11"/>
  <c r="DE639" i="11"/>
  <c r="DD639" i="11"/>
  <c r="AQ639" i="11"/>
  <c r="K639" i="11"/>
  <c r="EA638" i="11"/>
  <c r="DS638" i="11"/>
  <c r="DR638" i="11"/>
  <c r="DQ638" i="11"/>
  <c r="DP638" i="11"/>
  <c r="DO638" i="11"/>
  <c r="DN638" i="11"/>
  <c r="DM638" i="11"/>
  <c r="DL638" i="11"/>
  <c r="DK638" i="11"/>
  <c r="DJ638" i="11"/>
  <c r="DI638" i="11"/>
  <c r="DH638" i="11"/>
  <c r="DG638" i="11"/>
  <c r="DF638" i="11"/>
  <c r="DE638" i="11"/>
  <c r="DD638" i="11"/>
  <c r="AQ638" i="11"/>
  <c r="K638" i="11"/>
  <c r="EA637" i="11"/>
  <c r="DS637" i="11"/>
  <c r="DR637" i="11"/>
  <c r="DQ637" i="11"/>
  <c r="DP637" i="11"/>
  <c r="DO637" i="11"/>
  <c r="DN637" i="11"/>
  <c r="DM637" i="11"/>
  <c r="DL637" i="11"/>
  <c r="DK637" i="11"/>
  <c r="DJ637" i="11"/>
  <c r="DI637" i="11"/>
  <c r="DH637" i="11"/>
  <c r="DG637" i="11"/>
  <c r="DF637" i="11"/>
  <c r="DE637" i="11"/>
  <c r="DD637" i="11"/>
  <c r="AQ637" i="11"/>
  <c r="K637" i="11"/>
  <c r="EA636" i="11"/>
  <c r="DS636" i="11"/>
  <c r="DR636" i="11"/>
  <c r="DQ636" i="11"/>
  <c r="DP636" i="11"/>
  <c r="DO636" i="11"/>
  <c r="DN636" i="11"/>
  <c r="DM636" i="11"/>
  <c r="DL636" i="11"/>
  <c r="DK636" i="11"/>
  <c r="DJ636" i="11"/>
  <c r="DI636" i="11"/>
  <c r="DH636" i="11"/>
  <c r="DG636" i="11"/>
  <c r="DF636" i="11"/>
  <c r="DE636" i="11"/>
  <c r="DD636" i="11"/>
  <c r="AQ636" i="11"/>
  <c r="K636" i="11"/>
  <c r="EA635" i="11"/>
  <c r="DS635" i="11"/>
  <c r="DR635" i="11"/>
  <c r="DQ635" i="11"/>
  <c r="DP635" i="11"/>
  <c r="DO635" i="11"/>
  <c r="DN635" i="11"/>
  <c r="DM635" i="11"/>
  <c r="DL635" i="11"/>
  <c r="DK635" i="11"/>
  <c r="DJ635" i="11"/>
  <c r="DI635" i="11"/>
  <c r="DH635" i="11"/>
  <c r="DG635" i="11"/>
  <c r="DF635" i="11"/>
  <c r="DE635" i="11"/>
  <c r="DD635" i="11"/>
  <c r="AQ635" i="11"/>
  <c r="K635" i="11"/>
  <c r="EA634" i="11"/>
  <c r="DS634" i="11"/>
  <c r="DR634" i="11"/>
  <c r="DQ634" i="11"/>
  <c r="DP634" i="11"/>
  <c r="DO634" i="11"/>
  <c r="DN634" i="11"/>
  <c r="DM634" i="11"/>
  <c r="DL634" i="11"/>
  <c r="DK634" i="11"/>
  <c r="DJ634" i="11"/>
  <c r="DI634" i="11"/>
  <c r="DH634" i="11"/>
  <c r="DG634" i="11"/>
  <c r="DF634" i="11"/>
  <c r="DE634" i="11"/>
  <c r="DD634" i="11"/>
  <c r="AQ634" i="11"/>
  <c r="K634" i="11"/>
  <c r="EA633" i="11"/>
  <c r="DS633" i="11"/>
  <c r="DR633" i="11"/>
  <c r="DQ633" i="11"/>
  <c r="DP633" i="11"/>
  <c r="DO633" i="11"/>
  <c r="DN633" i="11"/>
  <c r="DM633" i="11"/>
  <c r="DL633" i="11"/>
  <c r="DK633" i="11"/>
  <c r="DJ633" i="11"/>
  <c r="DI633" i="11"/>
  <c r="DH633" i="11"/>
  <c r="DG633" i="11"/>
  <c r="DF633" i="11"/>
  <c r="DE633" i="11"/>
  <c r="DD633" i="11"/>
  <c r="AQ633" i="11"/>
  <c r="K633" i="11"/>
  <c r="EA632" i="11"/>
  <c r="DS632" i="11"/>
  <c r="DR632" i="11"/>
  <c r="DQ632" i="11"/>
  <c r="DP632" i="11"/>
  <c r="DO632" i="11"/>
  <c r="DN632" i="11"/>
  <c r="DM632" i="11"/>
  <c r="DL632" i="11"/>
  <c r="DK632" i="11"/>
  <c r="DJ632" i="11"/>
  <c r="DI632" i="11"/>
  <c r="DH632" i="11"/>
  <c r="DG632" i="11"/>
  <c r="DF632" i="11"/>
  <c r="DE632" i="11"/>
  <c r="DD632" i="11"/>
  <c r="AQ632" i="11"/>
  <c r="K632" i="11"/>
  <c r="EA631" i="11"/>
  <c r="DS631" i="11"/>
  <c r="DR631" i="11"/>
  <c r="DQ631" i="11"/>
  <c r="DP631" i="11"/>
  <c r="DO631" i="11"/>
  <c r="DN631" i="11"/>
  <c r="DM631" i="11"/>
  <c r="DL631" i="11"/>
  <c r="DK631" i="11"/>
  <c r="DJ631" i="11"/>
  <c r="DI631" i="11"/>
  <c r="DH631" i="11"/>
  <c r="DG631" i="11"/>
  <c r="DF631" i="11"/>
  <c r="DE631" i="11"/>
  <c r="DD631" i="11"/>
  <c r="AQ631" i="11"/>
  <c r="K631" i="11"/>
  <c r="EA630" i="11"/>
  <c r="DS630" i="11"/>
  <c r="DR630" i="11"/>
  <c r="DQ630" i="11"/>
  <c r="DP630" i="11"/>
  <c r="DO630" i="11"/>
  <c r="DN630" i="11"/>
  <c r="DM630" i="11"/>
  <c r="DL630" i="11"/>
  <c r="DK630" i="11"/>
  <c r="DJ630" i="11"/>
  <c r="DI630" i="11"/>
  <c r="DH630" i="11"/>
  <c r="DG630" i="11"/>
  <c r="DF630" i="11"/>
  <c r="DE630" i="11"/>
  <c r="DD630" i="11"/>
  <c r="AQ630" i="11"/>
  <c r="K630" i="11"/>
  <c r="EA629" i="11"/>
  <c r="DS629" i="11"/>
  <c r="DR629" i="11"/>
  <c r="DQ629" i="11"/>
  <c r="DP629" i="11"/>
  <c r="DO629" i="11"/>
  <c r="DN629" i="11"/>
  <c r="DM629" i="11"/>
  <c r="DL629" i="11"/>
  <c r="DK629" i="11"/>
  <c r="DJ629" i="11"/>
  <c r="DI629" i="11"/>
  <c r="DH629" i="11"/>
  <c r="DG629" i="11"/>
  <c r="DF629" i="11"/>
  <c r="DE629" i="11"/>
  <c r="DD629" i="11"/>
  <c r="AQ629" i="11"/>
  <c r="K629" i="11"/>
  <c r="EA628" i="11"/>
  <c r="DS628" i="11"/>
  <c r="DR628" i="11"/>
  <c r="DQ628" i="11"/>
  <c r="DP628" i="11"/>
  <c r="DO628" i="11"/>
  <c r="DN628" i="11"/>
  <c r="DM628" i="11"/>
  <c r="DL628" i="11"/>
  <c r="DK628" i="11"/>
  <c r="DJ628" i="11"/>
  <c r="DI628" i="11"/>
  <c r="DH628" i="11"/>
  <c r="DG628" i="11"/>
  <c r="DF628" i="11"/>
  <c r="DE628" i="11"/>
  <c r="DD628" i="11"/>
  <c r="AQ628" i="11"/>
  <c r="K628" i="11"/>
  <c r="EA627" i="11"/>
  <c r="DS627" i="11"/>
  <c r="DR627" i="11"/>
  <c r="DQ627" i="11"/>
  <c r="DP627" i="11"/>
  <c r="DO627" i="11"/>
  <c r="DN627" i="11"/>
  <c r="DM627" i="11"/>
  <c r="DL627" i="11"/>
  <c r="DK627" i="11"/>
  <c r="DJ627" i="11"/>
  <c r="DI627" i="11"/>
  <c r="DH627" i="11"/>
  <c r="DG627" i="11"/>
  <c r="DF627" i="11"/>
  <c r="DE627" i="11"/>
  <c r="DD627" i="11"/>
  <c r="AQ627" i="11"/>
  <c r="K627" i="11"/>
  <c r="EA626" i="11"/>
  <c r="DS626" i="11"/>
  <c r="DR626" i="11"/>
  <c r="DQ626" i="11"/>
  <c r="DP626" i="11"/>
  <c r="DO626" i="11"/>
  <c r="DN626" i="11"/>
  <c r="DM626" i="11"/>
  <c r="DL626" i="11"/>
  <c r="DK626" i="11"/>
  <c r="DJ626" i="11"/>
  <c r="DI626" i="11"/>
  <c r="DH626" i="11"/>
  <c r="DG626" i="11"/>
  <c r="DF626" i="11"/>
  <c r="DE626" i="11"/>
  <c r="DD626" i="11"/>
  <c r="AQ626" i="11"/>
  <c r="K626" i="11"/>
  <c r="EA625" i="11"/>
  <c r="DS625" i="11"/>
  <c r="DR625" i="11"/>
  <c r="DQ625" i="11"/>
  <c r="DP625" i="11"/>
  <c r="DO625" i="11"/>
  <c r="DN625" i="11"/>
  <c r="DM625" i="11"/>
  <c r="DL625" i="11"/>
  <c r="DK625" i="11"/>
  <c r="DJ625" i="11"/>
  <c r="DI625" i="11"/>
  <c r="DH625" i="11"/>
  <c r="DG625" i="11"/>
  <c r="DF625" i="11"/>
  <c r="DE625" i="11"/>
  <c r="DD625" i="11"/>
  <c r="AQ625" i="11"/>
  <c r="K625" i="11"/>
  <c r="EA624" i="11"/>
  <c r="DS624" i="11"/>
  <c r="DR624" i="11"/>
  <c r="DQ624" i="11"/>
  <c r="DP624" i="11"/>
  <c r="DO624" i="11"/>
  <c r="DN624" i="11"/>
  <c r="DM624" i="11"/>
  <c r="DL624" i="11"/>
  <c r="DK624" i="11"/>
  <c r="DJ624" i="11"/>
  <c r="DI624" i="11"/>
  <c r="DH624" i="11"/>
  <c r="DG624" i="11"/>
  <c r="DF624" i="11"/>
  <c r="DE624" i="11"/>
  <c r="DD624" i="11"/>
  <c r="AQ624" i="11"/>
  <c r="K624" i="11"/>
  <c r="EA623" i="11"/>
  <c r="DS623" i="11"/>
  <c r="DR623" i="11"/>
  <c r="DQ623" i="11"/>
  <c r="DP623" i="11"/>
  <c r="DO623" i="11"/>
  <c r="DN623" i="11"/>
  <c r="DM623" i="11"/>
  <c r="DL623" i="11"/>
  <c r="DK623" i="11"/>
  <c r="DJ623" i="11"/>
  <c r="DI623" i="11"/>
  <c r="DH623" i="11"/>
  <c r="DG623" i="11"/>
  <c r="DF623" i="11"/>
  <c r="DE623" i="11"/>
  <c r="DD623" i="11"/>
  <c r="AQ623" i="11"/>
  <c r="K623" i="11"/>
  <c r="EA622" i="11"/>
  <c r="DS622" i="11"/>
  <c r="DR622" i="11"/>
  <c r="DQ622" i="11"/>
  <c r="DP622" i="11"/>
  <c r="DO622" i="11"/>
  <c r="DN622" i="11"/>
  <c r="DM622" i="11"/>
  <c r="DL622" i="11"/>
  <c r="DK622" i="11"/>
  <c r="DJ622" i="11"/>
  <c r="DI622" i="11"/>
  <c r="DH622" i="11"/>
  <c r="DG622" i="11"/>
  <c r="DF622" i="11"/>
  <c r="DE622" i="11"/>
  <c r="DD622" i="11"/>
  <c r="AQ622" i="11"/>
  <c r="K622" i="11"/>
  <c r="EA621" i="11"/>
  <c r="DS621" i="11"/>
  <c r="DR621" i="11"/>
  <c r="DQ621" i="11"/>
  <c r="DP621" i="11"/>
  <c r="DO621" i="11"/>
  <c r="DN621" i="11"/>
  <c r="DM621" i="11"/>
  <c r="DL621" i="11"/>
  <c r="DK621" i="11"/>
  <c r="DJ621" i="11"/>
  <c r="DI621" i="11"/>
  <c r="DH621" i="11"/>
  <c r="DG621" i="11"/>
  <c r="DF621" i="11"/>
  <c r="DE621" i="11"/>
  <c r="DD621" i="11"/>
  <c r="AQ621" i="11"/>
  <c r="K621" i="11"/>
  <c r="EA620" i="11"/>
  <c r="DS620" i="11"/>
  <c r="DR620" i="11"/>
  <c r="DQ620" i="11"/>
  <c r="DP620" i="11"/>
  <c r="DO620" i="11"/>
  <c r="DN620" i="11"/>
  <c r="DM620" i="11"/>
  <c r="DL620" i="11"/>
  <c r="DK620" i="11"/>
  <c r="DJ620" i="11"/>
  <c r="DI620" i="11"/>
  <c r="DH620" i="11"/>
  <c r="DG620" i="11"/>
  <c r="DF620" i="11"/>
  <c r="DE620" i="11"/>
  <c r="DD620" i="11"/>
  <c r="AQ620" i="11"/>
  <c r="K620" i="11"/>
  <c r="EA619" i="11"/>
  <c r="DS619" i="11"/>
  <c r="DR619" i="11"/>
  <c r="DQ619" i="11"/>
  <c r="DP619" i="11"/>
  <c r="DO619" i="11"/>
  <c r="DN619" i="11"/>
  <c r="DM619" i="11"/>
  <c r="DL619" i="11"/>
  <c r="DK619" i="11"/>
  <c r="DJ619" i="11"/>
  <c r="DI619" i="11"/>
  <c r="DH619" i="11"/>
  <c r="DG619" i="11"/>
  <c r="DF619" i="11"/>
  <c r="DE619" i="11"/>
  <c r="DD619" i="11"/>
  <c r="AQ619" i="11"/>
  <c r="K619" i="11"/>
  <c r="EA618" i="11"/>
  <c r="DS618" i="11"/>
  <c r="DR618" i="11"/>
  <c r="DQ618" i="11"/>
  <c r="DP618" i="11"/>
  <c r="DO618" i="11"/>
  <c r="DN618" i="11"/>
  <c r="DM618" i="11"/>
  <c r="DL618" i="11"/>
  <c r="DK618" i="11"/>
  <c r="DJ618" i="11"/>
  <c r="DI618" i="11"/>
  <c r="DH618" i="11"/>
  <c r="DG618" i="11"/>
  <c r="DF618" i="11"/>
  <c r="DE618" i="11"/>
  <c r="DD618" i="11"/>
  <c r="AQ618" i="11"/>
  <c r="K618" i="11"/>
  <c r="EA617" i="11"/>
  <c r="DS617" i="11"/>
  <c r="DR617" i="11"/>
  <c r="DQ617" i="11"/>
  <c r="DP617" i="11"/>
  <c r="DO617" i="11"/>
  <c r="DN617" i="11"/>
  <c r="DM617" i="11"/>
  <c r="DL617" i="11"/>
  <c r="DK617" i="11"/>
  <c r="DJ617" i="11"/>
  <c r="DI617" i="11"/>
  <c r="DH617" i="11"/>
  <c r="DG617" i="11"/>
  <c r="DF617" i="11"/>
  <c r="DE617" i="11"/>
  <c r="DD617" i="11"/>
  <c r="AQ617" i="11"/>
  <c r="K617" i="11"/>
  <c r="EA616" i="11"/>
  <c r="DS616" i="11"/>
  <c r="DR616" i="11"/>
  <c r="DQ616" i="11"/>
  <c r="DP616" i="11"/>
  <c r="DO616" i="11"/>
  <c r="DN616" i="11"/>
  <c r="DM616" i="11"/>
  <c r="DL616" i="11"/>
  <c r="DK616" i="11"/>
  <c r="DJ616" i="11"/>
  <c r="DI616" i="11"/>
  <c r="DH616" i="11"/>
  <c r="DG616" i="11"/>
  <c r="DF616" i="11"/>
  <c r="DE616" i="11"/>
  <c r="DD616" i="11"/>
  <c r="AQ616" i="11"/>
  <c r="K616" i="11"/>
  <c r="EA615" i="11"/>
  <c r="DS615" i="11"/>
  <c r="DR615" i="11"/>
  <c r="DQ615" i="11"/>
  <c r="DP615" i="11"/>
  <c r="DO615" i="11"/>
  <c r="DN615" i="11"/>
  <c r="DM615" i="11"/>
  <c r="DL615" i="11"/>
  <c r="DK615" i="11"/>
  <c r="DJ615" i="11"/>
  <c r="DI615" i="11"/>
  <c r="DH615" i="11"/>
  <c r="DG615" i="11"/>
  <c r="DF615" i="11"/>
  <c r="DE615" i="11"/>
  <c r="DD615" i="11"/>
  <c r="AQ615" i="11"/>
  <c r="K615" i="11"/>
  <c r="EA614" i="11"/>
  <c r="DS614" i="11"/>
  <c r="DR614" i="11"/>
  <c r="DQ614" i="11"/>
  <c r="DP614" i="11"/>
  <c r="DO614" i="11"/>
  <c r="DN614" i="11"/>
  <c r="DM614" i="11"/>
  <c r="DL614" i="11"/>
  <c r="DK614" i="11"/>
  <c r="DJ614" i="11"/>
  <c r="DI614" i="11"/>
  <c r="DH614" i="11"/>
  <c r="DG614" i="11"/>
  <c r="DF614" i="11"/>
  <c r="DE614" i="11"/>
  <c r="DD614" i="11"/>
  <c r="AQ614" i="11"/>
  <c r="K614" i="11"/>
  <c r="EA613" i="11"/>
  <c r="DS613" i="11"/>
  <c r="DR613" i="11"/>
  <c r="DQ613" i="11"/>
  <c r="DP613" i="11"/>
  <c r="DO613" i="11"/>
  <c r="DN613" i="11"/>
  <c r="DM613" i="11"/>
  <c r="DL613" i="11"/>
  <c r="DK613" i="11"/>
  <c r="DJ613" i="11"/>
  <c r="DI613" i="11"/>
  <c r="DH613" i="11"/>
  <c r="DG613" i="11"/>
  <c r="DF613" i="11"/>
  <c r="DE613" i="11"/>
  <c r="DD613" i="11"/>
  <c r="AQ613" i="11"/>
  <c r="K613" i="11"/>
  <c r="EA612" i="11"/>
  <c r="DS612" i="11"/>
  <c r="DR612" i="11"/>
  <c r="DQ612" i="11"/>
  <c r="DP612" i="11"/>
  <c r="DO612" i="11"/>
  <c r="DN612" i="11"/>
  <c r="DM612" i="11"/>
  <c r="DL612" i="11"/>
  <c r="DK612" i="11"/>
  <c r="DJ612" i="11"/>
  <c r="DI612" i="11"/>
  <c r="DH612" i="11"/>
  <c r="DG612" i="11"/>
  <c r="DF612" i="11"/>
  <c r="DE612" i="11"/>
  <c r="DD612" i="11"/>
  <c r="AQ612" i="11"/>
  <c r="K612" i="11"/>
  <c r="EA611" i="11"/>
  <c r="DS611" i="11"/>
  <c r="DR611" i="11"/>
  <c r="DQ611" i="11"/>
  <c r="DP611" i="11"/>
  <c r="DO611" i="11"/>
  <c r="DN611" i="11"/>
  <c r="DM611" i="11"/>
  <c r="DL611" i="11"/>
  <c r="DK611" i="11"/>
  <c r="DJ611" i="11"/>
  <c r="DI611" i="11"/>
  <c r="DH611" i="11"/>
  <c r="DG611" i="11"/>
  <c r="DF611" i="11"/>
  <c r="DE611" i="11"/>
  <c r="DD611" i="11"/>
  <c r="AQ611" i="11"/>
  <c r="K611" i="11"/>
  <c r="EA610" i="11"/>
  <c r="DS610" i="11"/>
  <c r="DR610" i="11"/>
  <c r="DQ610" i="11"/>
  <c r="DP610" i="11"/>
  <c r="DO610" i="11"/>
  <c r="DN610" i="11"/>
  <c r="DM610" i="11"/>
  <c r="DL610" i="11"/>
  <c r="DK610" i="11"/>
  <c r="DJ610" i="11"/>
  <c r="DI610" i="11"/>
  <c r="DH610" i="11"/>
  <c r="DG610" i="11"/>
  <c r="DF610" i="11"/>
  <c r="DE610" i="11"/>
  <c r="DD610" i="11"/>
  <c r="AQ610" i="11"/>
  <c r="K610" i="11"/>
  <c r="EA609" i="11"/>
  <c r="DS609" i="11"/>
  <c r="DR609" i="11"/>
  <c r="DQ609" i="11"/>
  <c r="DP609" i="11"/>
  <c r="DO609" i="11"/>
  <c r="DN609" i="11"/>
  <c r="DM609" i="11"/>
  <c r="DL609" i="11"/>
  <c r="DK609" i="11"/>
  <c r="DJ609" i="11"/>
  <c r="DI609" i="11"/>
  <c r="DH609" i="11"/>
  <c r="DG609" i="11"/>
  <c r="DF609" i="11"/>
  <c r="DE609" i="11"/>
  <c r="DD609" i="11"/>
  <c r="AQ609" i="11"/>
  <c r="K609" i="11"/>
  <c r="EA608" i="11"/>
  <c r="DS608" i="11"/>
  <c r="DR608" i="11"/>
  <c r="DQ608" i="11"/>
  <c r="DP608" i="11"/>
  <c r="DO608" i="11"/>
  <c r="DN608" i="11"/>
  <c r="DM608" i="11"/>
  <c r="DL608" i="11"/>
  <c r="DK608" i="11"/>
  <c r="DJ608" i="11"/>
  <c r="DI608" i="11"/>
  <c r="DH608" i="11"/>
  <c r="DG608" i="11"/>
  <c r="DF608" i="11"/>
  <c r="DE608" i="11"/>
  <c r="DD608" i="11"/>
  <c r="AQ608" i="11"/>
  <c r="K608" i="11"/>
  <c r="EA607" i="11"/>
  <c r="DS607" i="11"/>
  <c r="DR607" i="11"/>
  <c r="DQ607" i="11"/>
  <c r="DP607" i="11"/>
  <c r="DO607" i="11"/>
  <c r="DN607" i="11"/>
  <c r="DM607" i="11"/>
  <c r="DL607" i="11"/>
  <c r="DK607" i="11"/>
  <c r="DJ607" i="11"/>
  <c r="DI607" i="11"/>
  <c r="DH607" i="11"/>
  <c r="DG607" i="11"/>
  <c r="DF607" i="11"/>
  <c r="DE607" i="11"/>
  <c r="DD607" i="11"/>
  <c r="AQ607" i="11"/>
  <c r="K607" i="11"/>
  <c r="EA606" i="11"/>
  <c r="DS606" i="11"/>
  <c r="DR606" i="11"/>
  <c r="DQ606" i="11"/>
  <c r="DP606" i="11"/>
  <c r="DO606" i="11"/>
  <c r="DN606" i="11"/>
  <c r="DM606" i="11"/>
  <c r="DL606" i="11"/>
  <c r="DK606" i="11"/>
  <c r="DJ606" i="11"/>
  <c r="DI606" i="11"/>
  <c r="DH606" i="11"/>
  <c r="DG606" i="11"/>
  <c r="DF606" i="11"/>
  <c r="DE606" i="11"/>
  <c r="DD606" i="11"/>
  <c r="AQ606" i="11"/>
  <c r="K606" i="11"/>
  <c r="EA605" i="11"/>
  <c r="DS605" i="11"/>
  <c r="DR605" i="11"/>
  <c r="DQ605" i="11"/>
  <c r="DP605" i="11"/>
  <c r="DO605" i="11"/>
  <c r="DN605" i="11"/>
  <c r="DM605" i="11"/>
  <c r="DL605" i="11"/>
  <c r="DK605" i="11"/>
  <c r="DJ605" i="11"/>
  <c r="DI605" i="11"/>
  <c r="DH605" i="11"/>
  <c r="DG605" i="11"/>
  <c r="DF605" i="11"/>
  <c r="DE605" i="11"/>
  <c r="DD605" i="11"/>
  <c r="AQ605" i="11"/>
  <c r="K605" i="11"/>
  <c r="EA604" i="11"/>
  <c r="DS604" i="11"/>
  <c r="DR604" i="11"/>
  <c r="DQ604" i="11"/>
  <c r="DP604" i="11"/>
  <c r="DO604" i="11"/>
  <c r="DN604" i="11"/>
  <c r="DM604" i="11"/>
  <c r="DL604" i="11"/>
  <c r="DK604" i="11"/>
  <c r="DJ604" i="11"/>
  <c r="DI604" i="11"/>
  <c r="DH604" i="11"/>
  <c r="DG604" i="11"/>
  <c r="DF604" i="11"/>
  <c r="DE604" i="11"/>
  <c r="DD604" i="11"/>
  <c r="DA604" i="11"/>
  <c r="AQ604" i="11"/>
  <c r="K604" i="11"/>
  <c r="EA603" i="11"/>
  <c r="DS603" i="11"/>
  <c r="DR603" i="11"/>
  <c r="DQ603" i="11"/>
  <c r="DP603" i="11"/>
  <c r="DO603" i="11"/>
  <c r="DN603" i="11"/>
  <c r="DM603" i="11"/>
  <c r="DL603" i="11"/>
  <c r="DK603" i="11"/>
  <c r="DJ603" i="11"/>
  <c r="DI603" i="11"/>
  <c r="DH603" i="11"/>
  <c r="DG603" i="11"/>
  <c r="DF603" i="11"/>
  <c r="DE603" i="11"/>
  <c r="DD603" i="11"/>
  <c r="DA603" i="11"/>
  <c r="AQ603" i="11"/>
  <c r="K603" i="11"/>
  <c r="EA602" i="11"/>
  <c r="DS602" i="11"/>
  <c r="DR602" i="11"/>
  <c r="DQ602" i="11"/>
  <c r="DP602" i="11"/>
  <c r="DO602" i="11"/>
  <c r="DN602" i="11"/>
  <c r="DM602" i="11"/>
  <c r="DL602" i="11"/>
  <c r="DK602" i="11"/>
  <c r="DJ602" i="11"/>
  <c r="DI602" i="11"/>
  <c r="DH602" i="11"/>
  <c r="DG602" i="11"/>
  <c r="DF602" i="11"/>
  <c r="DE602" i="11"/>
  <c r="DD602" i="11"/>
  <c r="DA602" i="11"/>
  <c r="AQ602" i="11"/>
  <c r="K602" i="11"/>
  <c r="EA601" i="11"/>
  <c r="DS601" i="11"/>
  <c r="DR601" i="11"/>
  <c r="DQ601" i="11"/>
  <c r="DP601" i="11"/>
  <c r="DO601" i="11"/>
  <c r="DN601" i="11"/>
  <c r="DM601" i="11"/>
  <c r="DL601" i="11"/>
  <c r="DK601" i="11"/>
  <c r="DJ601" i="11"/>
  <c r="DI601" i="11"/>
  <c r="DH601" i="11"/>
  <c r="DG601" i="11"/>
  <c r="DF601" i="11"/>
  <c r="DE601" i="11"/>
  <c r="DD601" i="11"/>
  <c r="DA601" i="11"/>
  <c r="AQ601" i="11"/>
  <c r="K601" i="11"/>
  <c r="EA600" i="11"/>
  <c r="DS600" i="11"/>
  <c r="DR600" i="11"/>
  <c r="DQ600" i="11"/>
  <c r="DP600" i="11"/>
  <c r="DO600" i="11"/>
  <c r="DN600" i="11"/>
  <c r="DM600" i="11"/>
  <c r="DL600" i="11"/>
  <c r="DK600" i="11"/>
  <c r="DJ600" i="11"/>
  <c r="DI600" i="11"/>
  <c r="DH600" i="11"/>
  <c r="DG600" i="11"/>
  <c r="DF600" i="11"/>
  <c r="DE600" i="11"/>
  <c r="DD600" i="11"/>
  <c r="DA600" i="11"/>
  <c r="AQ600" i="11"/>
  <c r="K600" i="11"/>
  <c r="EA599" i="11"/>
  <c r="DS599" i="11"/>
  <c r="DR599" i="11"/>
  <c r="DQ599" i="11"/>
  <c r="DP599" i="11"/>
  <c r="DO599" i="11"/>
  <c r="DN599" i="11"/>
  <c r="DM599" i="11"/>
  <c r="DL599" i="11"/>
  <c r="DK599" i="11"/>
  <c r="DJ599" i="11"/>
  <c r="DI599" i="11"/>
  <c r="DH599" i="11"/>
  <c r="DG599" i="11"/>
  <c r="DF599" i="11"/>
  <c r="DE599" i="11"/>
  <c r="DD599" i="11"/>
  <c r="DA599" i="11"/>
  <c r="AQ599" i="11"/>
  <c r="K599" i="11"/>
  <c r="EA598" i="11"/>
  <c r="DS598" i="11"/>
  <c r="DR598" i="11"/>
  <c r="DQ598" i="11"/>
  <c r="DP598" i="11"/>
  <c r="DO598" i="11"/>
  <c r="DN598" i="11"/>
  <c r="DM598" i="11"/>
  <c r="DL598" i="11"/>
  <c r="DK598" i="11"/>
  <c r="DJ598" i="11"/>
  <c r="DI598" i="11"/>
  <c r="DH598" i="11"/>
  <c r="DG598" i="11"/>
  <c r="DF598" i="11"/>
  <c r="DE598" i="11"/>
  <c r="DD598" i="11"/>
  <c r="DA598" i="11"/>
  <c r="AQ598" i="11"/>
  <c r="K598" i="11"/>
  <c r="EA597" i="11"/>
  <c r="DS597" i="11"/>
  <c r="DR597" i="11"/>
  <c r="DQ597" i="11"/>
  <c r="DP597" i="11"/>
  <c r="DO597" i="11"/>
  <c r="DN597" i="11"/>
  <c r="DM597" i="11"/>
  <c r="DL597" i="11"/>
  <c r="DK597" i="11"/>
  <c r="DJ597" i="11"/>
  <c r="DI597" i="11"/>
  <c r="DH597" i="11"/>
  <c r="DG597" i="11"/>
  <c r="DF597" i="11"/>
  <c r="DE597" i="11"/>
  <c r="DD597" i="11"/>
  <c r="DA597" i="11"/>
  <c r="AQ597" i="11"/>
  <c r="K597" i="11"/>
  <c r="EA596" i="11"/>
  <c r="DS596" i="11"/>
  <c r="DR596" i="11"/>
  <c r="DQ596" i="11"/>
  <c r="DP596" i="11"/>
  <c r="DO596" i="11"/>
  <c r="DN596" i="11"/>
  <c r="DM596" i="11"/>
  <c r="DL596" i="11"/>
  <c r="DK596" i="11"/>
  <c r="DJ596" i="11"/>
  <c r="DI596" i="11"/>
  <c r="DH596" i="11"/>
  <c r="DG596" i="11"/>
  <c r="DF596" i="11"/>
  <c r="DE596" i="11"/>
  <c r="DD596" i="11"/>
  <c r="DA596" i="11"/>
  <c r="AQ596" i="11"/>
  <c r="K596" i="11"/>
  <c r="EA595" i="11"/>
  <c r="DS595" i="11"/>
  <c r="DR595" i="11"/>
  <c r="DQ595" i="11"/>
  <c r="DP595" i="11"/>
  <c r="DO595" i="11"/>
  <c r="DN595" i="11"/>
  <c r="DM595" i="11"/>
  <c r="DL595" i="11"/>
  <c r="DK595" i="11"/>
  <c r="DJ595" i="11"/>
  <c r="DI595" i="11"/>
  <c r="DH595" i="11"/>
  <c r="DG595" i="11"/>
  <c r="DF595" i="11"/>
  <c r="DE595" i="11"/>
  <c r="DD595" i="11"/>
  <c r="DA595" i="11"/>
  <c r="AQ595" i="11"/>
  <c r="K595" i="11"/>
  <c r="EA594" i="11"/>
  <c r="DS594" i="11"/>
  <c r="DR594" i="11"/>
  <c r="DQ594" i="11"/>
  <c r="DP594" i="11"/>
  <c r="DO594" i="11"/>
  <c r="DN594" i="11"/>
  <c r="DM594" i="11"/>
  <c r="DL594" i="11"/>
  <c r="DK594" i="11"/>
  <c r="DJ594" i="11"/>
  <c r="DI594" i="11"/>
  <c r="DH594" i="11"/>
  <c r="DG594" i="11"/>
  <c r="DF594" i="11"/>
  <c r="DE594" i="11"/>
  <c r="DD594" i="11"/>
  <c r="DA594" i="11"/>
  <c r="AQ594" i="11"/>
  <c r="K594" i="11"/>
  <c r="EA593" i="11"/>
  <c r="DS593" i="11"/>
  <c r="DR593" i="11"/>
  <c r="DQ593" i="11"/>
  <c r="DP593" i="11"/>
  <c r="DO593" i="11"/>
  <c r="DN593" i="11"/>
  <c r="DM593" i="11"/>
  <c r="DL593" i="11"/>
  <c r="DK593" i="11"/>
  <c r="DJ593" i="11"/>
  <c r="DI593" i="11"/>
  <c r="DH593" i="11"/>
  <c r="DG593" i="11"/>
  <c r="DF593" i="11"/>
  <c r="DE593" i="11"/>
  <c r="DD593" i="11"/>
  <c r="DA593" i="11"/>
  <c r="AQ593" i="11"/>
  <c r="K593" i="11"/>
  <c r="EA592" i="11"/>
  <c r="DS592" i="11"/>
  <c r="DR592" i="11"/>
  <c r="DQ592" i="11"/>
  <c r="DP592" i="11"/>
  <c r="DO592" i="11"/>
  <c r="DN592" i="11"/>
  <c r="DM592" i="11"/>
  <c r="DL592" i="11"/>
  <c r="DK592" i="11"/>
  <c r="DJ592" i="11"/>
  <c r="DI592" i="11"/>
  <c r="DH592" i="11"/>
  <c r="DG592" i="11"/>
  <c r="DF592" i="11"/>
  <c r="DE592" i="11"/>
  <c r="DD592" i="11"/>
  <c r="DA592" i="11"/>
  <c r="AQ592" i="11"/>
  <c r="K592" i="11"/>
  <c r="EA591" i="11"/>
  <c r="DS591" i="11"/>
  <c r="DR591" i="11"/>
  <c r="DQ591" i="11"/>
  <c r="DP591" i="11"/>
  <c r="DO591" i="11"/>
  <c r="DN591" i="11"/>
  <c r="DM591" i="11"/>
  <c r="DL591" i="11"/>
  <c r="DK591" i="11"/>
  <c r="DJ591" i="11"/>
  <c r="DI591" i="11"/>
  <c r="DH591" i="11"/>
  <c r="DG591" i="11"/>
  <c r="DF591" i="11"/>
  <c r="DE591" i="11"/>
  <c r="DD591" i="11"/>
  <c r="DA591" i="11"/>
  <c r="AQ591" i="11"/>
  <c r="K591" i="11"/>
  <c r="EA590" i="11"/>
  <c r="DS590" i="11"/>
  <c r="DR590" i="11"/>
  <c r="DQ590" i="11"/>
  <c r="DP590" i="11"/>
  <c r="DO590" i="11"/>
  <c r="DN590" i="11"/>
  <c r="DM590" i="11"/>
  <c r="DL590" i="11"/>
  <c r="DK590" i="11"/>
  <c r="DJ590" i="11"/>
  <c r="DI590" i="11"/>
  <c r="DH590" i="11"/>
  <c r="DG590" i="11"/>
  <c r="DF590" i="11"/>
  <c r="DE590" i="11"/>
  <c r="DD590" i="11"/>
  <c r="DA590" i="11"/>
  <c r="AQ590" i="11"/>
  <c r="K590" i="11"/>
  <c r="EA589" i="11"/>
  <c r="DS589" i="11"/>
  <c r="DR589" i="11"/>
  <c r="DQ589" i="11"/>
  <c r="DP589" i="11"/>
  <c r="DO589" i="11"/>
  <c r="DN589" i="11"/>
  <c r="DM589" i="11"/>
  <c r="DL589" i="11"/>
  <c r="DK589" i="11"/>
  <c r="DJ589" i="11"/>
  <c r="DI589" i="11"/>
  <c r="DH589" i="11"/>
  <c r="DG589" i="11"/>
  <c r="DF589" i="11"/>
  <c r="DE589" i="11"/>
  <c r="DD589" i="11"/>
  <c r="DA589" i="11"/>
  <c r="AQ589" i="11"/>
  <c r="K589" i="11"/>
  <c r="EA588" i="11"/>
  <c r="DS588" i="11"/>
  <c r="DR588" i="11"/>
  <c r="DQ588" i="11"/>
  <c r="DP588" i="11"/>
  <c r="DO588" i="11"/>
  <c r="DN588" i="11"/>
  <c r="DM588" i="11"/>
  <c r="DL588" i="11"/>
  <c r="DK588" i="11"/>
  <c r="DJ588" i="11"/>
  <c r="DI588" i="11"/>
  <c r="DH588" i="11"/>
  <c r="DG588" i="11"/>
  <c r="DF588" i="11"/>
  <c r="DE588" i="11"/>
  <c r="DD588" i="11"/>
  <c r="DA588" i="11"/>
  <c r="AQ588" i="11"/>
  <c r="K588" i="11"/>
  <c r="EA587" i="11"/>
  <c r="DS587" i="11"/>
  <c r="DR587" i="11"/>
  <c r="DQ587" i="11"/>
  <c r="DP587" i="11"/>
  <c r="DO587" i="11"/>
  <c r="DN587" i="11"/>
  <c r="DM587" i="11"/>
  <c r="DL587" i="11"/>
  <c r="DK587" i="11"/>
  <c r="DJ587" i="11"/>
  <c r="DI587" i="11"/>
  <c r="DH587" i="11"/>
  <c r="DG587" i="11"/>
  <c r="DF587" i="11"/>
  <c r="DE587" i="11"/>
  <c r="DD587" i="11"/>
  <c r="DA587" i="11"/>
  <c r="AQ587" i="11"/>
  <c r="K587" i="11"/>
  <c r="EA586" i="11"/>
  <c r="DS586" i="11"/>
  <c r="DR586" i="11"/>
  <c r="DQ586" i="11"/>
  <c r="DP586" i="11"/>
  <c r="DO586" i="11"/>
  <c r="DN586" i="11"/>
  <c r="DM586" i="11"/>
  <c r="DL586" i="11"/>
  <c r="DK586" i="11"/>
  <c r="DJ586" i="11"/>
  <c r="DI586" i="11"/>
  <c r="DH586" i="11"/>
  <c r="DG586" i="11"/>
  <c r="DF586" i="11"/>
  <c r="DE586" i="11"/>
  <c r="DD586" i="11"/>
  <c r="DA586" i="11"/>
  <c r="AQ586" i="11"/>
  <c r="K586" i="11"/>
  <c r="EA585" i="11"/>
  <c r="DS585" i="11"/>
  <c r="DR585" i="11"/>
  <c r="DQ585" i="11"/>
  <c r="DP585" i="11"/>
  <c r="DO585" i="11"/>
  <c r="DN585" i="11"/>
  <c r="DM585" i="11"/>
  <c r="DL585" i="11"/>
  <c r="DK585" i="11"/>
  <c r="DJ585" i="11"/>
  <c r="DI585" i="11"/>
  <c r="DH585" i="11"/>
  <c r="DG585" i="11"/>
  <c r="DF585" i="11"/>
  <c r="DE585" i="11"/>
  <c r="DD585" i="11"/>
  <c r="DA585" i="11"/>
  <c r="AQ585" i="11"/>
  <c r="K585" i="11"/>
  <c r="EA584" i="11"/>
  <c r="DS584" i="11"/>
  <c r="DR584" i="11"/>
  <c r="DQ584" i="11"/>
  <c r="DP584" i="11"/>
  <c r="DO584" i="11"/>
  <c r="DN584" i="11"/>
  <c r="DM584" i="11"/>
  <c r="DL584" i="11"/>
  <c r="DK584" i="11"/>
  <c r="DJ584" i="11"/>
  <c r="DI584" i="11"/>
  <c r="DH584" i="11"/>
  <c r="DG584" i="11"/>
  <c r="DF584" i="11"/>
  <c r="DE584" i="11"/>
  <c r="DD584" i="11"/>
  <c r="DA584" i="11"/>
  <c r="AQ584" i="11"/>
  <c r="K584" i="11"/>
  <c r="EA583" i="11"/>
  <c r="DS583" i="11"/>
  <c r="DR583" i="11"/>
  <c r="DQ583" i="11"/>
  <c r="DP583" i="11"/>
  <c r="DO583" i="11"/>
  <c r="DN583" i="11"/>
  <c r="DM583" i="11"/>
  <c r="DL583" i="11"/>
  <c r="DK583" i="11"/>
  <c r="DJ583" i="11"/>
  <c r="DI583" i="11"/>
  <c r="DH583" i="11"/>
  <c r="DG583" i="11"/>
  <c r="DF583" i="11"/>
  <c r="DE583" i="11"/>
  <c r="DD583" i="11"/>
  <c r="DA583" i="11"/>
  <c r="AQ583" i="11"/>
  <c r="K583" i="11"/>
  <c r="EA582" i="11"/>
  <c r="DS582" i="11"/>
  <c r="DR582" i="11"/>
  <c r="DQ582" i="11"/>
  <c r="DP582" i="11"/>
  <c r="DO582" i="11"/>
  <c r="DN582" i="11"/>
  <c r="DM582" i="11"/>
  <c r="DL582" i="11"/>
  <c r="DK582" i="11"/>
  <c r="DJ582" i="11"/>
  <c r="DI582" i="11"/>
  <c r="DH582" i="11"/>
  <c r="DG582" i="11"/>
  <c r="DF582" i="11"/>
  <c r="DE582" i="11"/>
  <c r="DD582" i="11"/>
  <c r="DA582" i="11"/>
  <c r="AQ582" i="11"/>
  <c r="K582" i="11"/>
  <c r="EA581" i="11"/>
  <c r="DS581" i="11"/>
  <c r="DR581" i="11"/>
  <c r="DQ581" i="11"/>
  <c r="DP581" i="11"/>
  <c r="DO581" i="11"/>
  <c r="DN581" i="11"/>
  <c r="DM581" i="11"/>
  <c r="DL581" i="11"/>
  <c r="DK581" i="11"/>
  <c r="DJ581" i="11"/>
  <c r="DI581" i="11"/>
  <c r="DH581" i="11"/>
  <c r="DG581" i="11"/>
  <c r="DF581" i="11"/>
  <c r="DE581" i="11"/>
  <c r="DD581" i="11"/>
  <c r="DA581" i="11"/>
  <c r="AQ581" i="11"/>
  <c r="K581" i="11"/>
  <c r="EA580" i="11"/>
  <c r="DS580" i="11"/>
  <c r="DR580" i="11"/>
  <c r="DQ580" i="11"/>
  <c r="DP580" i="11"/>
  <c r="DO580" i="11"/>
  <c r="DN580" i="11"/>
  <c r="DM580" i="11"/>
  <c r="DL580" i="11"/>
  <c r="DK580" i="11"/>
  <c r="DJ580" i="11"/>
  <c r="DI580" i="11"/>
  <c r="DH580" i="11"/>
  <c r="DG580" i="11"/>
  <c r="DF580" i="11"/>
  <c r="DE580" i="11"/>
  <c r="DD580" i="11"/>
  <c r="DA580" i="11"/>
  <c r="AQ580" i="11"/>
  <c r="K580" i="11"/>
  <c r="EA579" i="11"/>
  <c r="DS579" i="11"/>
  <c r="DR579" i="11"/>
  <c r="DQ579" i="11"/>
  <c r="DP579" i="11"/>
  <c r="DO579" i="11"/>
  <c r="DN579" i="11"/>
  <c r="DM579" i="11"/>
  <c r="DL579" i="11"/>
  <c r="DK579" i="11"/>
  <c r="DJ579" i="11"/>
  <c r="DI579" i="11"/>
  <c r="DH579" i="11"/>
  <c r="DG579" i="11"/>
  <c r="DF579" i="11"/>
  <c r="DE579" i="11"/>
  <c r="DD579" i="11"/>
  <c r="DA579" i="11"/>
  <c r="AQ579" i="11"/>
  <c r="K579" i="11"/>
  <c r="EA578" i="11"/>
  <c r="DS578" i="11"/>
  <c r="DR578" i="11"/>
  <c r="DQ578" i="11"/>
  <c r="DP578" i="11"/>
  <c r="DO578" i="11"/>
  <c r="DN578" i="11"/>
  <c r="DM578" i="11"/>
  <c r="DL578" i="11"/>
  <c r="DK578" i="11"/>
  <c r="DJ578" i="11"/>
  <c r="DI578" i="11"/>
  <c r="DH578" i="11"/>
  <c r="DG578" i="11"/>
  <c r="DF578" i="11"/>
  <c r="DE578" i="11"/>
  <c r="DD578" i="11"/>
  <c r="DA578" i="11"/>
  <c r="AQ578" i="11"/>
  <c r="T578" i="11"/>
  <c r="K578" i="11" s="1"/>
  <c r="EA577" i="11"/>
  <c r="DS577" i="11"/>
  <c r="DR577" i="11"/>
  <c r="DQ577" i="11"/>
  <c r="DP577" i="11"/>
  <c r="DO577" i="11"/>
  <c r="DN577" i="11"/>
  <c r="DM577" i="11"/>
  <c r="DL577" i="11"/>
  <c r="DK577" i="11"/>
  <c r="DJ577" i="11"/>
  <c r="DI577" i="11"/>
  <c r="DH577" i="11"/>
  <c r="DG577" i="11"/>
  <c r="DF577" i="11"/>
  <c r="DE577" i="11"/>
  <c r="DD577" i="11"/>
  <c r="DA577" i="11"/>
  <c r="AQ577" i="11"/>
  <c r="K577" i="11"/>
  <c r="EA576" i="11"/>
  <c r="DS576" i="11"/>
  <c r="DR576" i="11"/>
  <c r="DQ576" i="11"/>
  <c r="DP576" i="11"/>
  <c r="DO576" i="11"/>
  <c r="DN576" i="11"/>
  <c r="DM576" i="11"/>
  <c r="DL576" i="11"/>
  <c r="DK576" i="11"/>
  <c r="DJ576" i="11"/>
  <c r="DI576" i="11"/>
  <c r="DH576" i="11"/>
  <c r="DG576" i="11"/>
  <c r="DF576" i="11"/>
  <c r="DE576" i="11"/>
  <c r="DD576" i="11"/>
  <c r="DA576" i="11"/>
  <c r="AQ576" i="11"/>
  <c r="K576" i="11"/>
  <c r="EA575" i="11"/>
  <c r="DS575" i="11"/>
  <c r="DR575" i="11"/>
  <c r="DQ575" i="11"/>
  <c r="DP575" i="11"/>
  <c r="DO575" i="11"/>
  <c r="DN575" i="11"/>
  <c r="DM575" i="11"/>
  <c r="DL575" i="11"/>
  <c r="DK575" i="11"/>
  <c r="DJ575" i="11"/>
  <c r="DI575" i="11"/>
  <c r="DH575" i="11"/>
  <c r="DG575" i="11"/>
  <c r="DF575" i="11"/>
  <c r="DE575" i="11"/>
  <c r="DD575" i="11"/>
  <c r="DA575" i="11"/>
  <c r="AQ575" i="11"/>
  <c r="K575" i="11"/>
  <c r="EA574" i="11"/>
  <c r="DS574" i="11"/>
  <c r="DR574" i="11"/>
  <c r="DQ574" i="11"/>
  <c r="DP574" i="11"/>
  <c r="DO574" i="11"/>
  <c r="DN574" i="11"/>
  <c r="DM574" i="11"/>
  <c r="DL574" i="11"/>
  <c r="DK574" i="11"/>
  <c r="DJ574" i="11"/>
  <c r="DI574" i="11"/>
  <c r="DH574" i="11"/>
  <c r="DG574" i="11"/>
  <c r="DF574" i="11"/>
  <c r="DE574" i="11"/>
  <c r="DD574" i="11"/>
  <c r="DA574" i="11"/>
  <c r="AQ574" i="11"/>
  <c r="K574" i="11"/>
  <c r="EA573" i="11"/>
  <c r="DS573" i="11"/>
  <c r="DR573" i="11"/>
  <c r="DQ573" i="11"/>
  <c r="DP573" i="11"/>
  <c r="DO573" i="11"/>
  <c r="DN573" i="11"/>
  <c r="DM573" i="11"/>
  <c r="DL573" i="11"/>
  <c r="DK573" i="11"/>
  <c r="DJ573" i="11"/>
  <c r="DI573" i="11"/>
  <c r="DH573" i="11"/>
  <c r="DG573" i="11"/>
  <c r="DF573" i="11"/>
  <c r="DE573" i="11"/>
  <c r="DD573" i="11"/>
  <c r="DA573" i="11"/>
  <c r="AQ573" i="11"/>
  <c r="K573" i="11"/>
  <c r="EA572" i="11"/>
  <c r="DS572" i="11"/>
  <c r="DR572" i="11"/>
  <c r="DQ572" i="11"/>
  <c r="DP572" i="11"/>
  <c r="DO572" i="11"/>
  <c r="DN572" i="11"/>
  <c r="DM572" i="11"/>
  <c r="DL572" i="11"/>
  <c r="DK572" i="11"/>
  <c r="DJ572" i="11"/>
  <c r="DI572" i="11"/>
  <c r="DH572" i="11"/>
  <c r="DG572" i="11"/>
  <c r="DF572" i="11"/>
  <c r="DE572" i="11"/>
  <c r="DD572" i="11"/>
  <c r="DA572" i="11"/>
  <c r="AQ572" i="11"/>
  <c r="K572" i="11"/>
  <c r="EA571" i="11"/>
  <c r="DS571" i="11"/>
  <c r="DR571" i="11"/>
  <c r="DQ571" i="11"/>
  <c r="DP571" i="11"/>
  <c r="DO571" i="11"/>
  <c r="DN571" i="11"/>
  <c r="DM571" i="11"/>
  <c r="DL571" i="11"/>
  <c r="DK571" i="11"/>
  <c r="DJ571" i="11"/>
  <c r="DI571" i="11"/>
  <c r="DH571" i="11"/>
  <c r="DG571" i="11"/>
  <c r="DF571" i="11"/>
  <c r="DE571" i="11"/>
  <c r="DD571" i="11"/>
  <c r="DA571" i="11"/>
  <c r="AQ571" i="11"/>
  <c r="K571" i="11"/>
  <c r="EA570" i="11"/>
  <c r="DS570" i="11"/>
  <c r="DR570" i="11"/>
  <c r="DQ570" i="11"/>
  <c r="DP570" i="11"/>
  <c r="DO570" i="11"/>
  <c r="DN570" i="11"/>
  <c r="DM570" i="11"/>
  <c r="DL570" i="11"/>
  <c r="DK570" i="11"/>
  <c r="DJ570" i="11"/>
  <c r="DI570" i="11"/>
  <c r="DH570" i="11"/>
  <c r="DG570" i="11"/>
  <c r="DF570" i="11"/>
  <c r="DE570" i="11"/>
  <c r="DD570" i="11"/>
  <c r="DA570" i="11"/>
  <c r="AQ570" i="11"/>
  <c r="K570" i="11"/>
  <c r="EA569" i="11"/>
  <c r="DS569" i="11"/>
  <c r="DR569" i="11"/>
  <c r="DQ569" i="11"/>
  <c r="DP569" i="11"/>
  <c r="DO569" i="11"/>
  <c r="DN569" i="11"/>
  <c r="DM569" i="11"/>
  <c r="DL569" i="11"/>
  <c r="DK569" i="11"/>
  <c r="DJ569" i="11"/>
  <c r="DI569" i="11"/>
  <c r="DH569" i="11"/>
  <c r="DG569" i="11"/>
  <c r="DF569" i="11"/>
  <c r="DE569" i="11"/>
  <c r="DD569" i="11"/>
  <c r="DA569" i="11"/>
  <c r="AQ569" i="11"/>
  <c r="K569" i="11"/>
  <c r="EA568" i="11"/>
  <c r="DS568" i="11"/>
  <c r="DR568" i="11"/>
  <c r="DQ568" i="11"/>
  <c r="DP568" i="11"/>
  <c r="DO568" i="11"/>
  <c r="DN568" i="11"/>
  <c r="DM568" i="11"/>
  <c r="DL568" i="11"/>
  <c r="DK568" i="11"/>
  <c r="DJ568" i="11"/>
  <c r="DI568" i="11"/>
  <c r="DH568" i="11"/>
  <c r="DG568" i="11"/>
  <c r="DF568" i="11"/>
  <c r="DE568" i="11"/>
  <c r="DD568" i="11"/>
  <c r="DA568" i="11"/>
  <c r="AQ568" i="11"/>
  <c r="K568" i="11"/>
  <c r="EA567" i="11"/>
  <c r="DS567" i="11"/>
  <c r="DR567" i="11"/>
  <c r="DQ567" i="11"/>
  <c r="DP567" i="11"/>
  <c r="DO567" i="11"/>
  <c r="DN567" i="11"/>
  <c r="DM567" i="11"/>
  <c r="DL567" i="11"/>
  <c r="DK567" i="11"/>
  <c r="DJ567" i="11"/>
  <c r="DI567" i="11"/>
  <c r="DH567" i="11"/>
  <c r="DG567" i="11"/>
  <c r="DF567" i="11"/>
  <c r="DE567" i="11"/>
  <c r="DD567" i="11"/>
  <c r="DA567" i="11"/>
  <c r="AQ567" i="11"/>
  <c r="K567" i="11"/>
  <c r="EA566" i="11"/>
  <c r="DS566" i="11"/>
  <c r="DR566" i="11"/>
  <c r="DQ566" i="11"/>
  <c r="DP566" i="11"/>
  <c r="DO566" i="11"/>
  <c r="DN566" i="11"/>
  <c r="DM566" i="11"/>
  <c r="DL566" i="11"/>
  <c r="DK566" i="11"/>
  <c r="DJ566" i="11"/>
  <c r="DI566" i="11"/>
  <c r="DH566" i="11"/>
  <c r="DG566" i="11"/>
  <c r="DF566" i="11"/>
  <c r="DE566" i="11"/>
  <c r="DD566" i="11"/>
  <c r="DA566" i="11"/>
  <c r="AQ566" i="11"/>
  <c r="K566" i="11"/>
  <c r="EA565" i="11"/>
  <c r="DS565" i="11"/>
  <c r="DR565" i="11"/>
  <c r="DQ565" i="11"/>
  <c r="DP565" i="11"/>
  <c r="DO565" i="11"/>
  <c r="DN565" i="11"/>
  <c r="DM565" i="11"/>
  <c r="DL565" i="11"/>
  <c r="DK565" i="11"/>
  <c r="DJ565" i="11"/>
  <c r="DI565" i="11"/>
  <c r="DH565" i="11"/>
  <c r="DG565" i="11"/>
  <c r="DF565" i="11"/>
  <c r="DE565" i="11"/>
  <c r="DD565" i="11"/>
  <c r="DA565" i="11"/>
  <c r="AQ565" i="11"/>
  <c r="K565" i="11"/>
  <c r="EA564" i="11"/>
  <c r="DS564" i="11"/>
  <c r="DR564" i="11"/>
  <c r="DQ564" i="11"/>
  <c r="DP564" i="11"/>
  <c r="DO564" i="11"/>
  <c r="DN564" i="11"/>
  <c r="DM564" i="11"/>
  <c r="DL564" i="11"/>
  <c r="DK564" i="11"/>
  <c r="DJ564" i="11"/>
  <c r="DI564" i="11"/>
  <c r="DH564" i="11"/>
  <c r="DG564" i="11"/>
  <c r="DF564" i="11"/>
  <c r="DE564" i="11"/>
  <c r="DD564" i="11"/>
  <c r="DA564" i="11"/>
  <c r="AQ564" i="11"/>
  <c r="K564" i="11"/>
  <c r="EA563" i="11"/>
  <c r="DS563" i="11"/>
  <c r="DR563" i="11"/>
  <c r="DQ563" i="11"/>
  <c r="DP563" i="11"/>
  <c r="DO563" i="11"/>
  <c r="DN563" i="11"/>
  <c r="DM563" i="11"/>
  <c r="DL563" i="11"/>
  <c r="DK563" i="11"/>
  <c r="DJ563" i="11"/>
  <c r="DI563" i="11"/>
  <c r="DH563" i="11"/>
  <c r="DG563" i="11"/>
  <c r="DF563" i="11"/>
  <c r="DE563" i="11"/>
  <c r="DD563" i="11"/>
  <c r="DA563" i="11"/>
  <c r="AQ563" i="11"/>
  <c r="K563" i="11"/>
  <c r="EA562" i="11"/>
  <c r="DS562" i="11"/>
  <c r="DR562" i="11"/>
  <c r="DQ562" i="11"/>
  <c r="DP562" i="11"/>
  <c r="DO562" i="11"/>
  <c r="DN562" i="11"/>
  <c r="DM562" i="11"/>
  <c r="DL562" i="11"/>
  <c r="DK562" i="11"/>
  <c r="DJ562" i="11"/>
  <c r="DI562" i="11"/>
  <c r="DH562" i="11"/>
  <c r="DG562" i="11"/>
  <c r="DF562" i="11"/>
  <c r="DE562" i="11"/>
  <c r="DD562" i="11"/>
  <c r="DA562" i="11"/>
  <c r="AQ562" i="11"/>
  <c r="K562" i="11"/>
  <c r="EA561" i="11"/>
  <c r="DS561" i="11"/>
  <c r="DR561" i="11"/>
  <c r="DQ561" i="11"/>
  <c r="DP561" i="11"/>
  <c r="DO561" i="11"/>
  <c r="DN561" i="11"/>
  <c r="DM561" i="11"/>
  <c r="DL561" i="11"/>
  <c r="DK561" i="11"/>
  <c r="DJ561" i="11"/>
  <c r="DI561" i="11"/>
  <c r="DH561" i="11"/>
  <c r="DG561" i="11"/>
  <c r="DF561" i="11"/>
  <c r="DE561" i="11"/>
  <c r="DD561" i="11"/>
  <c r="DA561" i="11"/>
  <c r="AQ561" i="11"/>
  <c r="K561" i="11"/>
  <c r="EA560" i="11"/>
  <c r="DS560" i="11"/>
  <c r="DR560" i="11"/>
  <c r="DQ560" i="11"/>
  <c r="DP560" i="11"/>
  <c r="DO560" i="11"/>
  <c r="DN560" i="11"/>
  <c r="DM560" i="11"/>
  <c r="DL560" i="11"/>
  <c r="DK560" i="11"/>
  <c r="DJ560" i="11"/>
  <c r="DI560" i="11"/>
  <c r="DH560" i="11"/>
  <c r="DG560" i="11"/>
  <c r="DF560" i="11"/>
  <c r="DE560" i="11"/>
  <c r="DD560" i="11"/>
  <c r="DA560" i="11"/>
  <c r="AQ560" i="11"/>
  <c r="K560" i="11"/>
  <c r="EA559" i="11"/>
  <c r="DS559" i="11"/>
  <c r="DR559" i="11"/>
  <c r="DQ559" i="11"/>
  <c r="DP559" i="11"/>
  <c r="DO559" i="11"/>
  <c r="DN559" i="11"/>
  <c r="DM559" i="11"/>
  <c r="DL559" i="11"/>
  <c r="DK559" i="11"/>
  <c r="DJ559" i="11"/>
  <c r="DI559" i="11"/>
  <c r="DH559" i="11"/>
  <c r="DG559" i="11"/>
  <c r="DF559" i="11"/>
  <c r="DE559" i="11"/>
  <c r="DD559" i="11"/>
  <c r="DA559" i="11"/>
  <c r="AQ559" i="11"/>
  <c r="K559" i="11"/>
  <c r="EA558" i="11"/>
  <c r="DS558" i="11"/>
  <c r="DR558" i="11"/>
  <c r="DQ558" i="11"/>
  <c r="DP558" i="11"/>
  <c r="DO558" i="11"/>
  <c r="DN558" i="11"/>
  <c r="DM558" i="11"/>
  <c r="DL558" i="11"/>
  <c r="DK558" i="11"/>
  <c r="DJ558" i="11"/>
  <c r="DI558" i="11"/>
  <c r="DH558" i="11"/>
  <c r="DG558" i="11"/>
  <c r="DF558" i="11"/>
  <c r="DE558" i="11"/>
  <c r="DD558" i="11"/>
  <c r="DA558" i="11"/>
  <c r="AQ558" i="11"/>
  <c r="K558" i="11"/>
  <c r="EA557" i="11"/>
  <c r="DS557" i="11"/>
  <c r="DR557" i="11"/>
  <c r="DQ557" i="11"/>
  <c r="DP557" i="11"/>
  <c r="DO557" i="11"/>
  <c r="DN557" i="11"/>
  <c r="DM557" i="11"/>
  <c r="DL557" i="11"/>
  <c r="DK557" i="11"/>
  <c r="DJ557" i="11"/>
  <c r="DI557" i="11"/>
  <c r="DH557" i="11"/>
  <c r="DG557" i="11"/>
  <c r="DF557" i="11"/>
  <c r="DE557" i="11"/>
  <c r="DD557" i="11"/>
  <c r="DA557" i="11"/>
  <c r="AQ557" i="11"/>
  <c r="K557" i="11"/>
  <c r="EA556" i="11"/>
  <c r="DS556" i="11"/>
  <c r="DR556" i="11"/>
  <c r="DQ556" i="11"/>
  <c r="DP556" i="11"/>
  <c r="DO556" i="11"/>
  <c r="DN556" i="11"/>
  <c r="DM556" i="11"/>
  <c r="DL556" i="11"/>
  <c r="DK556" i="11"/>
  <c r="DJ556" i="11"/>
  <c r="DI556" i="11"/>
  <c r="DH556" i="11"/>
  <c r="DG556" i="11"/>
  <c r="DF556" i="11"/>
  <c r="DE556" i="11"/>
  <c r="DD556" i="11"/>
  <c r="DA556" i="11"/>
  <c r="AQ556" i="11"/>
  <c r="K556" i="11"/>
  <c r="EA555" i="11"/>
  <c r="DS555" i="11"/>
  <c r="DR555" i="11"/>
  <c r="DQ555" i="11"/>
  <c r="DP555" i="11"/>
  <c r="DO555" i="11"/>
  <c r="DN555" i="11"/>
  <c r="DM555" i="11"/>
  <c r="DL555" i="11"/>
  <c r="DK555" i="11"/>
  <c r="DJ555" i="11"/>
  <c r="DI555" i="11"/>
  <c r="DH555" i="11"/>
  <c r="DG555" i="11"/>
  <c r="DF555" i="11"/>
  <c r="DE555" i="11"/>
  <c r="DD555" i="11"/>
  <c r="DA555" i="11"/>
  <c r="AQ555" i="11"/>
  <c r="K555" i="11"/>
  <c r="EA554" i="11"/>
  <c r="DS554" i="11"/>
  <c r="DR554" i="11"/>
  <c r="DQ554" i="11"/>
  <c r="DP554" i="11"/>
  <c r="DO554" i="11"/>
  <c r="DN554" i="11"/>
  <c r="DM554" i="11"/>
  <c r="DL554" i="11"/>
  <c r="DK554" i="11"/>
  <c r="DJ554" i="11"/>
  <c r="DI554" i="11"/>
  <c r="DH554" i="11"/>
  <c r="DG554" i="11"/>
  <c r="DF554" i="11"/>
  <c r="DE554" i="11"/>
  <c r="DD554" i="11"/>
  <c r="DA554" i="11"/>
  <c r="AQ554" i="11"/>
  <c r="K554" i="11"/>
  <c r="EA553" i="11"/>
  <c r="DS553" i="11"/>
  <c r="DR553" i="11"/>
  <c r="DQ553" i="11"/>
  <c r="DP553" i="11"/>
  <c r="DO553" i="11"/>
  <c r="DN553" i="11"/>
  <c r="DM553" i="11"/>
  <c r="DL553" i="11"/>
  <c r="DK553" i="11"/>
  <c r="DJ553" i="11"/>
  <c r="DI553" i="11"/>
  <c r="DH553" i="11"/>
  <c r="DG553" i="11"/>
  <c r="DF553" i="11"/>
  <c r="DE553" i="11"/>
  <c r="DD553" i="11"/>
  <c r="DA553" i="11"/>
  <c r="AQ553" i="11"/>
  <c r="K553" i="11"/>
  <c r="EA552" i="11"/>
  <c r="DS552" i="11"/>
  <c r="DR552" i="11"/>
  <c r="DQ552" i="11"/>
  <c r="DP552" i="11"/>
  <c r="DO552" i="11"/>
  <c r="DN552" i="11"/>
  <c r="DM552" i="11"/>
  <c r="DL552" i="11"/>
  <c r="DK552" i="11"/>
  <c r="DJ552" i="11"/>
  <c r="DI552" i="11"/>
  <c r="DH552" i="11"/>
  <c r="DG552" i="11"/>
  <c r="DF552" i="11"/>
  <c r="DE552" i="11"/>
  <c r="DD552" i="11"/>
  <c r="DA552" i="11"/>
  <c r="AQ552" i="11"/>
  <c r="K552" i="11"/>
  <c r="EA551" i="11"/>
  <c r="DS551" i="11"/>
  <c r="DR551" i="11"/>
  <c r="DQ551" i="11"/>
  <c r="DP551" i="11"/>
  <c r="DO551" i="11"/>
  <c r="DN551" i="11"/>
  <c r="DM551" i="11"/>
  <c r="DL551" i="11"/>
  <c r="DK551" i="11"/>
  <c r="DJ551" i="11"/>
  <c r="DI551" i="11"/>
  <c r="DH551" i="11"/>
  <c r="DG551" i="11"/>
  <c r="DF551" i="11"/>
  <c r="DE551" i="11"/>
  <c r="DD551" i="11"/>
  <c r="DA551" i="11"/>
  <c r="AQ551" i="11"/>
  <c r="K551" i="11"/>
  <c r="EA550" i="11"/>
  <c r="DS550" i="11"/>
  <c r="DR550" i="11"/>
  <c r="DQ550" i="11"/>
  <c r="DP550" i="11"/>
  <c r="DO550" i="11"/>
  <c r="DN550" i="11"/>
  <c r="DM550" i="11"/>
  <c r="DL550" i="11"/>
  <c r="DK550" i="11"/>
  <c r="DJ550" i="11"/>
  <c r="DI550" i="11"/>
  <c r="DH550" i="11"/>
  <c r="DG550" i="11"/>
  <c r="DF550" i="11"/>
  <c r="DE550" i="11"/>
  <c r="DD550" i="11"/>
  <c r="DA550" i="11"/>
  <c r="AQ550" i="11"/>
  <c r="K550" i="11"/>
  <c r="EA549" i="11"/>
  <c r="DS549" i="11"/>
  <c r="DR549" i="11"/>
  <c r="DQ549" i="11"/>
  <c r="DP549" i="11"/>
  <c r="DO549" i="11"/>
  <c r="DN549" i="11"/>
  <c r="DM549" i="11"/>
  <c r="DL549" i="11"/>
  <c r="DK549" i="11"/>
  <c r="DJ549" i="11"/>
  <c r="DI549" i="11"/>
  <c r="DH549" i="11"/>
  <c r="DG549" i="11"/>
  <c r="DF549" i="11"/>
  <c r="DE549" i="11"/>
  <c r="DD549" i="11"/>
  <c r="DA549" i="11"/>
  <c r="AQ549" i="11"/>
  <c r="K549" i="11"/>
  <c r="EA548" i="11"/>
  <c r="DS548" i="11"/>
  <c r="DR548" i="11"/>
  <c r="DQ548" i="11"/>
  <c r="DP548" i="11"/>
  <c r="DO548" i="11"/>
  <c r="DN548" i="11"/>
  <c r="DM548" i="11"/>
  <c r="DL548" i="11"/>
  <c r="DK548" i="11"/>
  <c r="DJ548" i="11"/>
  <c r="DI548" i="11"/>
  <c r="DH548" i="11"/>
  <c r="DG548" i="11"/>
  <c r="DF548" i="11"/>
  <c r="DE548" i="11"/>
  <c r="DD548" i="11"/>
  <c r="DA548" i="11"/>
  <c r="AQ548" i="11"/>
  <c r="K548" i="11"/>
  <c r="EA547" i="11"/>
  <c r="DS547" i="11"/>
  <c r="DR547" i="11"/>
  <c r="DQ547" i="11"/>
  <c r="DP547" i="11"/>
  <c r="DO547" i="11"/>
  <c r="DN547" i="11"/>
  <c r="DM547" i="11"/>
  <c r="DL547" i="11"/>
  <c r="DK547" i="11"/>
  <c r="DJ547" i="11"/>
  <c r="DI547" i="11"/>
  <c r="DH547" i="11"/>
  <c r="DG547" i="11"/>
  <c r="DF547" i="11"/>
  <c r="DE547" i="11"/>
  <c r="DD547" i="11"/>
  <c r="DA547" i="11"/>
  <c r="AQ547" i="11"/>
  <c r="K547" i="11"/>
  <c r="EA546" i="11"/>
  <c r="DS546" i="11"/>
  <c r="DR546" i="11"/>
  <c r="DQ546" i="11"/>
  <c r="DP546" i="11"/>
  <c r="DO546" i="11"/>
  <c r="DN546" i="11"/>
  <c r="DM546" i="11"/>
  <c r="DL546" i="11"/>
  <c r="DK546" i="11"/>
  <c r="DJ546" i="11"/>
  <c r="DI546" i="11"/>
  <c r="DH546" i="11"/>
  <c r="DG546" i="11"/>
  <c r="DF546" i="11"/>
  <c r="DE546" i="11"/>
  <c r="DD546" i="11"/>
  <c r="DA546" i="11"/>
  <c r="AQ546" i="11"/>
  <c r="K546" i="11"/>
  <c r="EA545" i="11"/>
  <c r="DS545" i="11"/>
  <c r="DR545" i="11"/>
  <c r="DQ545" i="11"/>
  <c r="DP545" i="11"/>
  <c r="DO545" i="11"/>
  <c r="DN545" i="11"/>
  <c r="DM545" i="11"/>
  <c r="DL545" i="11"/>
  <c r="DK545" i="11"/>
  <c r="DJ545" i="11"/>
  <c r="DI545" i="11"/>
  <c r="DH545" i="11"/>
  <c r="DG545" i="11"/>
  <c r="DF545" i="11"/>
  <c r="DE545" i="11"/>
  <c r="DD545" i="11"/>
  <c r="DA545" i="11"/>
  <c r="AQ545" i="11"/>
  <c r="K545" i="11"/>
  <c r="EA544" i="11"/>
  <c r="DS544" i="11"/>
  <c r="DR544" i="11"/>
  <c r="DQ544" i="11"/>
  <c r="DP544" i="11"/>
  <c r="DO544" i="11"/>
  <c r="DN544" i="11"/>
  <c r="DM544" i="11"/>
  <c r="DL544" i="11"/>
  <c r="DK544" i="11"/>
  <c r="DJ544" i="11"/>
  <c r="DI544" i="11"/>
  <c r="DH544" i="11"/>
  <c r="DG544" i="11"/>
  <c r="DF544" i="11"/>
  <c r="DE544" i="11"/>
  <c r="DD544" i="11"/>
  <c r="DA544" i="11"/>
  <c r="AQ544" i="11"/>
  <c r="K544" i="11"/>
  <c r="EA543" i="11"/>
  <c r="DS543" i="11"/>
  <c r="DR543" i="11"/>
  <c r="DQ543" i="11"/>
  <c r="DP543" i="11"/>
  <c r="DO543" i="11"/>
  <c r="DN543" i="11"/>
  <c r="DM543" i="11"/>
  <c r="DL543" i="11"/>
  <c r="DK543" i="11"/>
  <c r="DJ543" i="11"/>
  <c r="DI543" i="11"/>
  <c r="DH543" i="11"/>
  <c r="DG543" i="11"/>
  <c r="DF543" i="11"/>
  <c r="DE543" i="11"/>
  <c r="DD543" i="11"/>
  <c r="DA543" i="11"/>
  <c r="AQ543" i="11"/>
  <c r="K543" i="11"/>
  <c r="EA542" i="11"/>
  <c r="DS542" i="11"/>
  <c r="DR542" i="11"/>
  <c r="DQ542" i="11"/>
  <c r="DP542" i="11"/>
  <c r="DO542" i="11"/>
  <c r="DN542" i="11"/>
  <c r="DM542" i="11"/>
  <c r="DL542" i="11"/>
  <c r="DK542" i="11"/>
  <c r="DJ542" i="11"/>
  <c r="DI542" i="11"/>
  <c r="DH542" i="11"/>
  <c r="DG542" i="11"/>
  <c r="DF542" i="11"/>
  <c r="DE542" i="11"/>
  <c r="DD542" i="11"/>
  <c r="DA542" i="11"/>
  <c r="AQ542" i="11"/>
  <c r="K542" i="11"/>
  <c r="EA541" i="11"/>
  <c r="DS541" i="11"/>
  <c r="DR541" i="11"/>
  <c r="DQ541" i="11"/>
  <c r="DP541" i="11"/>
  <c r="DO541" i="11"/>
  <c r="DN541" i="11"/>
  <c r="DM541" i="11"/>
  <c r="DL541" i="11"/>
  <c r="DK541" i="11"/>
  <c r="DJ541" i="11"/>
  <c r="DI541" i="11"/>
  <c r="DH541" i="11"/>
  <c r="DG541" i="11"/>
  <c r="DF541" i="11"/>
  <c r="DE541" i="11"/>
  <c r="DD541" i="11"/>
  <c r="DA541" i="11"/>
  <c r="AQ541" i="11"/>
  <c r="K541" i="11"/>
  <c r="EA540" i="11"/>
  <c r="DS540" i="11"/>
  <c r="DR540" i="11"/>
  <c r="DQ540" i="11"/>
  <c r="DP540" i="11"/>
  <c r="DO540" i="11"/>
  <c r="DN540" i="11"/>
  <c r="DM540" i="11"/>
  <c r="DL540" i="11"/>
  <c r="DK540" i="11"/>
  <c r="DJ540" i="11"/>
  <c r="DI540" i="11"/>
  <c r="DH540" i="11"/>
  <c r="DG540" i="11"/>
  <c r="DF540" i="11"/>
  <c r="DE540" i="11"/>
  <c r="DD540" i="11"/>
  <c r="DA540" i="11"/>
  <c r="AQ540" i="11"/>
  <c r="K540" i="11"/>
  <c r="EA539" i="11"/>
  <c r="DS539" i="11"/>
  <c r="DR539" i="11"/>
  <c r="DQ539" i="11"/>
  <c r="DP539" i="11"/>
  <c r="DO539" i="11"/>
  <c r="DN539" i="11"/>
  <c r="DM539" i="11"/>
  <c r="DL539" i="11"/>
  <c r="DK539" i="11"/>
  <c r="DJ539" i="11"/>
  <c r="DI539" i="11"/>
  <c r="DH539" i="11"/>
  <c r="DG539" i="11"/>
  <c r="DF539" i="11"/>
  <c r="DE539" i="11"/>
  <c r="DD539" i="11"/>
  <c r="DA539" i="11"/>
  <c r="AQ539" i="11"/>
  <c r="K539" i="11"/>
  <c r="EA538" i="11"/>
  <c r="DS538" i="11"/>
  <c r="DR538" i="11"/>
  <c r="DQ538" i="11"/>
  <c r="DP538" i="11"/>
  <c r="DO538" i="11"/>
  <c r="DN538" i="11"/>
  <c r="DM538" i="11"/>
  <c r="DL538" i="11"/>
  <c r="DK538" i="11"/>
  <c r="DJ538" i="11"/>
  <c r="DI538" i="11"/>
  <c r="DH538" i="11"/>
  <c r="DG538" i="11"/>
  <c r="DF538" i="11"/>
  <c r="DE538" i="11"/>
  <c r="DD538" i="11"/>
  <c r="DA538" i="11"/>
  <c r="AQ538" i="11"/>
  <c r="K538" i="11"/>
  <c r="EA537" i="11"/>
  <c r="DS537" i="11"/>
  <c r="DR537" i="11"/>
  <c r="DQ537" i="11"/>
  <c r="DP537" i="11"/>
  <c r="DO537" i="11"/>
  <c r="DN537" i="11"/>
  <c r="DM537" i="11"/>
  <c r="DL537" i="11"/>
  <c r="DK537" i="11"/>
  <c r="DJ537" i="11"/>
  <c r="DI537" i="11"/>
  <c r="DH537" i="11"/>
  <c r="DG537" i="11"/>
  <c r="DF537" i="11"/>
  <c r="DE537" i="11"/>
  <c r="DD537" i="11"/>
  <c r="DA537" i="11"/>
  <c r="AQ537" i="11"/>
  <c r="K537" i="11"/>
  <c r="EA536" i="11"/>
  <c r="DS536" i="11"/>
  <c r="DR536" i="11"/>
  <c r="DQ536" i="11"/>
  <c r="DP536" i="11"/>
  <c r="DO536" i="11"/>
  <c r="DN536" i="11"/>
  <c r="DM536" i="11"/>
  <c r="DL536" i="11"/>
  <c r="DK536" i="11"/>
  <c r="DJ536" i="11"/>
  <c r="DI536" i="11"/>
  <c r="DH536" i="11"/>
  <c r="DG536" i="11"/>
  <c r="DF536" i="11"/>
  <c r="DE536" i="11"/>
  <c r="DD536" i="11"/>
  <c r="DA536" i="11"/>
  <c r="AQ536" i="11"/>
  <c r="K536" i="11"/>
  <c r="EA535" i="11"/>
  <c r="DS535" i="11"/>
  <c r="DR535" i="11"/>
  <c r="DQ535" i="11"/>
  <c r="DP535" i="11"/>
  <c r="DO535" i="11"/>
  <c r="DN535" i="11"/>
  <c r="DM535" i="11"/>
  <c r="DL535" i="11"/>
  <c r="DK535" i="11"/>
  <c r="DJ535" i="11"/>
  <c r="DI535" i="11"/>
  <c r="DH535" i="11"/>
  <c r="DG535" i="11"/>
  <c r="DF535" i="11"/>
  <c r="DE535" i="11"/>
  <c r="DD535" i="11"/>
  <c r="DA535" i="11"/>
  <c r="AQ535" i="11"/>
  <c r="K535" i="11"/>
  <c r="EA534" i="11"/>
  <c r="DS534" i="11"/>
  <c r="DR534" i="11"/>
  <c r="DQ534" i="11"/>
  <c r="DP534" i="11"/>
  <c r="DO534" i="11"/>
  <c r="DN534" i="11"/>
  <c r="DM534" i="11"/>
  <c r="DL534" i="11"/>
  <c r="DK534" i="11"/>
  <c r="DJ534" i="11"/>
  <c r="DI534" i="11"/>
  <c r="DH534" i="11"/>
  <c r="DG534" i="11"/>
  <c r="DF534" i="11"/>
  <c r="DE534" i="11"/>
  <c r="DD534" i="11"/>
  <c r="DA534" i="11"/>
  <c r="AQ534" i="11"/>
  <c r="K534" i="11"/>
  <c r="EA533" i="11"/>
  <c r="DS533" i="11"/>
  <c r="DR533" i="11"/>
  <c r="DQ533" i="11"/>
  <c r="DP533" i="11"/>
  <c r="DO533" i="11"/>
  <c r="DN533" i="11"/>
  <c r="DM533" i="11"/>
  <c r="DL533" i="11"/>
  <c r="DK533" i="11"/>
  <c r="DJ533" i="11"/>
  <c r="DI533" i="11"/>
  <c r="DH533" i="11"/>
  <c r="DG533" i="11"/>
  <c r="DF533" i="11"/>
  <c r="DE533" i="11"/>
  <c r="DD533" i="11"/>
  <c r="DA533" i="11"/>
  <c r="AQ533" i="11"/>
  <c r="K533" i="11"/>
  <c r="EA532" i="11"/>
  <c r="DS532" i="11"/>
  <c r="DR532" i="11"/>
  <c r="DQ532" i="11"/>
  <c r="DP532" i="11"/>
  <c r="DO532" i="11"/>
  <c r="DN532" i="11"/>
  <c r="DM532" i="11"/>
  <c r="DL532" i="11"/>
  <c r="DK532" i="11"/>
  <c r="DJ532" i="11"/>
  <c r="DI532" i="11"/>
  <c r="DH532" i="11"/>
  <c r="DG532" i="11"/>
  <c r="DF532" i="11"/>
  <c r="DE532" i="11"/>
  <c r="DD532" i="11"/>
  <c r="DA532" i="11"/>
  <c r="AQ532" i="11"/>
  <c r="K532" i="11"/>
  <c r="EA531" i="11"/>
  <c r="DS531" i="11"/>
  <c r="DR531" i="11"/>
  <c r="DQ531" i="11"/>
  <c r="DP531" i="11"/>
  <c r="DO531" i="11"/>
  <c r="DN531" i="11"/>
  <c r="DM531" i="11"/>
  <c r="DL531" i="11"/>
  <c r="DK531" i="11"/>
  <c r="DJ531" i="11"/>
  <c r="DI531" i="11"/>
  <c r="DH531" i="11"/>
  <c r="DG531" i="11"/>
  <c r="DF531" i="11"/>
  <c r="DE531" i="11"/>
  <c r="DD531" i="11"/>
  <c r="DA531" i="11"/>
  <c r="AQ531" i="11"/>
  <c r="K531" i="11"/>
  <c r="EA530" i="11"/>
  <c r="DS530" i="11"/>
  <c r="DR530" i="11"/>
  <c r="DQ530" i="11"/>
  <c r="DP530" i="11"/>
  <c r="DO530" i="11"/>
  <c r="DN530" i="11"/>
  <c r="DM530" i="11"/>
  <c r="DL530" i="11"/>
  <c r="DK530" i="11"/>
  <c r="DJ530" i="11"/>
  <c r="DI530" i="11"/>
  <c r="DH530" i="11"/>
  <c r="DG530" i="11"/>
  <c r="DF530" i="11"/>
  <c r="DE530" i="11"/>
  <c r="DD530" i="11"/>
  <c r="DA530" i="11"/>
  <c r="AQ530" i="11"/>
  <c r="K530" i="11"/>
  <c r="EA529" i="11"/>
  <c r="DS529" i="11"/>
  <c r="DR529" i="11"/>
  <c r="DQ529" i="11"/>
  <c r="DP529" i="11"/>
  <c r="DO529" i="11"/>
  <c r="DN529" i="11"/>
  <c r="DM529" i="11"/>
  <c r="DL529" i="11"/>
  <c r="DK529" i="11"/>
  <c r="DJ529" i="11"/>
  <c r="DI529" i="11"/>
  <c r="DH529" i="11"/>
  <c r="DG529" i="11"/>
  <c r="DF529" i="11"/>
  <c r="DE529" i="11"/>
  <c r="DD529" i="11"/>
  <c r="DA529" i="11"/>
  <c r="AQ529" i="11"/>
  <c r="K529" i="11"/>
  <c r="EA528" i="11"/>
  <c r="DS528" i="11"/>
  <c r="DR528" i="11"/>
  <c r="DQ528" i="11"/>
  <c r="DP528" i="11"/>
  <c r="DO528" i="11"/>
  <c r="DN528" i="11"/>
  <c r="DM528" i="11"/>
  <c r="DL528" i="11"/>
  <c r="DK528" i="11"/>
  <c r="DJ528" i="11"/>
  <c r="DI528" i="11"/>
  <c r="DH528" i="11"/>
  <c r="DG528" i="11"/>
  <c r="DF528" i="11"/>
  <c r="DE528" i="11"/>
  <c r="DD528" i="11"/>
  <c r="DA528" i="11"/>
  <c r="AQ528" i="11"/>
  <c r="K528" i="11"/>
  <c r="EA527" i="11"/>
  <c r="DS527" i="11"/>
  <c r="DR527" i="11"/>
  <c r="DQ527" i="11"/>
  <c r="DP527" i="11"/>
  <c r="DO527" i="11"/>
  <c r="DN527" i="11"/>
  <c r="DM527" i="11"/>
  <c r="DL527" i="11"/>
  <c r="DK527" i="11"/>
  <c r="DJ527" i="11"/>
  <c r="DI527" i="11"/>
  <c r="DH527" i="11"/>
  <c r="DG527" i="11"/>
  <c r="DF527" i="11"/>
  <c r="DE527" i="11"/>
  <c r="DD527" i="11"/>
  <c r="DA527" i="11"/>
  <c r="AQ527" i="11"/>
  <c r="K527" i="11"/>
  <c r="EA526" i="11"/>
  <c r="DS526" i="11"/>
  <c r="DR526" i="11"/>
  <c r="DQ526" i="11"/>
  <c r="DP526" i="11"/>
  <c r="DO526" i="11"/>
  <c r="DN526" i="11"/>
  <c r="DM526" i="11"/>
  <c r="DL526" i="11"/>
  <c r="DK526" i="11"/>
  <c r="DJ526" i="11"/>
  <c r="DI526" i="11"/>
  <c r="DH526" i="11"/>
  <c r="DG526" i="11"/>
  <c r="DF526" i="11"/>
  <c r="DE526" i="11"/>
  <c r="DD526" i="11"/>
  <c r="DA526" i="11"/>
  <c r="AQ526" i="11"/>
  <c r="K526" i="11"/>
  <c r="EA525" i="11"/>
  <c r="DS525" i="11"/>
  <c r="DR525" i="11"/>
  <c r="DQ525" i="11"/>
  <c r="DP525" i="11"/>
  <c r="DO525" i="11"/>
  <c r="DN525" i="11"/>
  <c r="DM525" i="11"/>
  <c r="DL525" i="11"/>
  <c r="DK525" i="11"/>
  <c r="DJ525" i="11"/>
  <c r="DI525" i="11"/>
  <c r="DH525" i="11"/>
  <c r="DG525" i="11"/>
  <c r="DF525" i="11"/>
  <c r="DE525" i="11"/>
  <c r="DD525" i="11"/>
  <c r="DA525" i="11"/>
  <c r="AQ525" i="11"/>
  <c r="K525" i="11"/>
  <c r="EA524" i="11"/>
  <c r="DS524" i="11"/>
  <c r="DR524" i="11"/>
  <c r="DQ524" i="11"/>
  <c r="DP524" i="11"/>
  <c r="DO524" i="11"/>
  <c r="DN524" i="11"/>
  <c r="DM524" i="11"/>
  <c r="DL524" i="11"/>
  <c r="DK524" i="11"/>
  <c r="DJ524" i="11"/>
  <c r="DI524" i="11"/>
  <c r="DH524" i="11"/>
  <c r="DG524" i="11"/>
  <c r="DF524" i="11"/>
  <c r="DE524" i="11"/>
  <c r="DD524" i="11"/>
  <c r="DA524" i="11"/>
  <c r="AQ524" i="11"/>
  <c r="K524" i="11"/>
  <c r="EA523" i="11"/>
  <c r="DS523" i="11"/>
  <c r="DR523" i="11"/>
  <c r="DQ523" i="11"/>
  <c r="DP523" i="11"/>
  <c r="DO523" i="11"/>
  <c r="DN523" i="11"/>
  <c r="DM523" i="11"/>
  <c r="DL523" i="11"/>
  <c r="DK523" i="11"/>
  <c r="DJ523" i="11"/>
  <c r="DI523" i="11"/>
  <c r="DH523" i="11"/>
  <c r="DG523" i="11"/>
  <c r="DF523" i="11"/>
  <c r="DE523" i="11"/>
  <c r="DD523" i="11"/>
  <c r="DA523" i="11"/>
  <c r="AQ523" i="11"/>
  <c r="K523" i="11"/>
  <c r="EA522" i="11"/>
  <c r="DS522" i="11"/>
  <c r="DR522" i="11"/>
  <c r="DQ522" i="11"/>
  <c r="DP522" i="11"/>
  <c r="DO522" i="11"/>
  <c r="DN522" i="11"/>
  <c r="DM522" i="11"/>
  <c r="DL522" i="11"/>
  <c r="DK522" i="11"/>
  <c r="DJ522" i="11"/>
  <c r="DI522" i="11"/>
  <c r="DH522" i="11"/>
  <c r="DG522" i="11"/>
  <c r="DF522" i="11"/>
  <c r="DE522" i="11"/>
  <c r="DD522" i="11"/>
  <c r="DA522" i="11"/>
  <c r="AQ522" i="11"/>
  <c r="K522" i="11"/>
  <c r="EA521" i="11"/>
  <c r="DS521" i="11"/>
  <c r="DR521" i="11"/>
  <c r="DQ521" i="11"/>
  <c r="DP521" i="11"/>
  <c r="DO521" i="11"/>
  <c r="DN521" i="11"/>
  <c r="DM521" i="11"/>
  <c r="DL521" i="11"/>
  <c r="DK521" i="11"/>
  <c r="DJ521" i="11"/>
  <c r="DI521" i="11"/>
  <c r="DH521" i="11"/>
  <c r="DG521" i="11"/>
  <c r="DF521" i="11"/>
  <c r="DE521" i="11"/>
  <c r="DD521" i="11"/>
  <c r="DA521" i="11"/>
  <c r="AQ521" i="11"/>
  <c r="K521" i="11"/>
  <c r="EA520" i="11"/>
  <c r="DS520" i="11"/>
  <c r="DR520" i="11"/>
  <c r="DQ520" i="11"/>
  <c r="DP520" i="11"/>
  <c r="DO520" i="11"/>
  <c r="DN520" i="11"/>
  <c r="DM520" i="11"/>
  <c r="DL520" i="11"/>
  <c r="DK520" i="11"/>
  <c r="DJ520" i="11"/>
  <c r="DI520" i="11"/>
  <c r="DH520" i="11"/>
  <c r="DG520" i="11"/>
  <c r="DF520" i="11"/>
  <c r="DE520" i="11"/>
  <c r="DD520" i="11"/>
  <c r="DA520" i="11"/>
  <c r="AQ520" i="11"/>
  <c r="K520" i="11"/>
  <c r="EA519" i="11"/>
  <c r="DS519" i="11"/>
  <c r="DR519" i="11"/>
  <c r="DQ519" i="11"/>
  <c r="DP519" i="11"/>
  <c r="DO519" i="11"/>
  <c r="DN519" i="11"/>
  <c r="DM519" i="11"/>
  <c r="DL519" i="11"/>
  <c r="DK519" i="11"/>
  <c r="DJ519" i="11"/>
  <c r="DI519" i="11"/>
  <c r="DH519" i="11"/>
  <c r="DG519" i="11"/>
  <c r="DF519" i="11"/>
  <c r="DE519" i="11"/>
  <c r="DD519" i="11"/>
  <c r="DA519" i="11"/>
  <c r="AQ519" i="11"/>
  <c r="K519" i="11"/>
  <c r="EA518" i="11"/>
  <c r="DS518" i="11"/>
  <c r="DR518" i="11"/>
  <c r="DQ518" i="11"/>
  <c r="DP518" i="11"/>
  <c r="DO518" i="11"/>
  <c r="DN518" i="11"/>
  <c r="DM518" i="11"/>
  <c r="DL518" i="11"/>
  <c r="DK518" i="11"/>
  <c r="DJ518" i="11"/>
  <c r="DI518" i="11"/>
  <c r="DH518" i="11"/>
  <c r="DG518" i="11"/>
  <c r="DF518" i="11"/>
  <c r="DE518" i="11"/>
  <c r="DD518" i="11"/>
  <c r="DA518" i="11"/>
  <c r="AQ518" i="11"/>
  <c r="K518" i="11"/>
  <c r="EA517" i="11"/>
  <c r="DS517" i="11"/>
  <c r="DR517" i="11"/>
  <c r="DQ517" i="11"/>
  <c r="DP517" i="11"/>
  <c r="DO517" i="11"/>
  <c r="DN517" i="11"/>
  <c r="DM517" i="11"/>
  <c r="DL517" i="11"/>
  <c r="DK517" i="11"/>
  <c r="DJ517" i="11"/>
  <c r="DI517" i="11"/>
  <c r="DH517" i="11"/>
  <c r="DG517" i="11"/>
  <c r="DF517" i="11"/>
  <c r="DE517" i="11"/>
  <c r="DD517" i="11"/>
  <c r="DA517" i="11"/>
  <c r="AQ517" i="11"/>
  <c r="K517" i="11"/>
  <c r="EA516" i="11"/>
  <c r="DS516" i="11"/>
  <c r="DR516" i="11"/>
  <c r="DQ516" i="11"/>
  <c r="DP516" i="11"/>
  <c r="DO516" i="11"/>
  <c r="DN516" i="11"/>
  <c r="DM516" i="11"/>
  <c r="DL516" i="11"/>
  <c r="DK516" i="11"/>
  <c r="DJ516" i="11"/>
  <c r="DI516" i="11"/>
  <c r="DH516" i="11"/>
  <c r="DG516" i="11"/>
  <c r="DF516" i="11"/>
  <c r="DE516" i="11"/>
  <c r="DD516" i="11"/>
  <c r="DA516" i="11"/>
  <c r="AQ516" i="11"/>
  <c r="K516" i="11"/>
  <c r="EA515" i="11"/>
  <c r="DS515" i="11"/>
  <c r="DR515" i="11"/>
  <c r="DQ515" i="11"/>
  <c r="DP515" i="11"/>
  <c r="DO515" i="11"/>
  <c r="DN515" i="11"/>
  <c r="DM515" i="11"/>
  <c r="DL515" i="11"/>
  <c r="DK515" i="11"/>
  <c r="DJ515" i="11"/>
  <c r="DI515" i="11"/>
  <c r="DH515" i="11"/>
  <c r="DG515" i="11"/>
  <c r="DF515" i="11"/>
  <c r="DE515" i="11"/>
  <c r="DD515" i="11"/>
  <c r="DA515" i="11"/>
  <c r="AQ515" i="11"/>
  <c r="K515" i="11"/>
  <c r="EA514" i="11"/>
  <c r="DS514" i="11"/>
  <c r="DR514" i="11"/>
  <c r="DQ514" i="11"/>
  <c r="DP514" i="11"/>
  <c r="DO514" i="11"/>
  <c r="DN514" i="11"/>
  <c r="DM514" i="11"/>
  <c r="DL514" i="11"/>
  <c r="DK514" i="11"/>
  <c r="DJ514" i="11"/>
  <c r="DI514" i="11"/>
  <c r="DH514" i="11"/>
  <c r="DG514" i="11"/>
  <c r="DF514" i="11"/>
  <c r="DE514" i="11"/>
  <c r="DD514" i="11"/>
  <c r="DA514" i="11"/>
  <c r="AQ514" i="11"/>
  <c r="K514" i="11"/>
  <c r="EA513" i="11"/>
  <c r="DS513" i="11"/>
  <c r="DR513" i="11"/>
  <c r="DQ513" i="11"/>
  <c r="DP513" i="11"/>
  <c r="DO513" i="11"/>
  <c r="DN513" i="11"/>
  <c r="DM513" i="11"/>
  <c r="DL513" i="11"/>
  <c r="DK513" i="11"/>
  <c r="DJ513" i="11"/>
  <c r="DI513" i="11"/>
  <c r="DH513" i="11"/>
  <c r="DG513" i="11"/>
  <c r="DF513" i="11"/>
  <c r="DE513" i="11"/>
  <c r="DD513" i="11"/>
  <c r="DA513" i="11"/>
  <c r="AQ513" i="11"/>
  <c r="K513" i="11"/>
  <c r="EA512" i="11"/>
  <c r="DS512" i="11"/>
  <c r="DR512" i="11"/>
  <c r="DQ512" i="11"/>
  <c r="DP512" i="11"/>
  <c r="DO512" i="11"/>
  <c r="DN512" i="11"/>
  <c r="DM512" i="11"/>
  <c r="DL512" i="11"/>
  <c r="DK512" i="11"/>
  <c r="DJ512" i="11"/>
  <c r="DI512" i="11"/>
  <c r="DH512" i="11"/>
  <c r="DG512" i="11"/>
  <c r="DF512" i="11"/>
  <c r="DE512" i="11"/>
  <c r="DD512" i="11"/>
  <c r="DA512" i="11"/>
  <c r="AQ512" i="11"/>
  <c r="K512" i="11"/>
  <c r="EA511" i="11"/>
  <c r="DS511" i="11"/>
  <c r="DR511" i="11"/>
  <c r="DQ511" i="11"/>
  <c r="DP511" i="11"/>
  <c r="DO511" i="11"/>
  <c r="DN511" i="11"/>
  <c r="DM511" i="11"/>
  <c r="DL511" i="11"/>
  <c r="DK511" i="11"/>
  <c r="DJ511" i="11"/>
  <c r="DI511" i="11"/>
  <c r="DH511" i="11"/>
  <c r="DG511" i="11"/>
  <c r="DF511" i="11"/>
  <c r="DE511" i="11"/>
  <c r="DD511" i="11"/>
  <c r="DA511" i="11"/>
  <c r="AQ511" i="11"/>
  <c r="K511" i="11"/>
  <c r="EA510" i="11"/>
  <c r="DS510" i="11"/>
  <c r="DR510" i="11"/>
  <c r="DQ510" i="11"/>
  <c r="DP510" i="11"/>
  <c r="DO510" i="11"/>
  <c r="DN510" i="11"/>
  <c r="DM510" i="11"/>
  <c r="DL510" i="11"/>
  <c r="DK510" i="11"/>
  <c r="DJ510" i="11"/>
  <c r="DI510" i="11"/>
  <c r="DH510" i="11"/>
  <c r="DG510" i="11"/>
  <c r="DF510" i="11"/>
  <c r="DE510" i="11"/>
  <c r="DD510" i="11"/>
  <c r="DA510" i="11"/>
  <c r="AQ510" i="11"/>
  <c r="K510" i="11"/>
  <c r="EA509" i="11"/>
  <c r="DS509" i="11"/>
  <c r="DR509" i="11"/>
  <c r="DQ509" i="11"/>
  <c r="DP509" i="11"/>
  <c r="DO509" i="11"/>
  <c r="DN509" i="11"/>
  <c r="DM509" i="11"/>
  <c r="DL509" i="11"/>
  <c r="DK509" i="11"/>
  <c r="DJ509" i="11"/>
  <c r="DI509" i="11"/>
  <c r="DH509" i="11"/>
  <c r="DG509" i="11"/>
  <c r="DF509" i="11"/>
  <c r="DE509" i="11"/>
  <c r="DD509" i="11"/>
  <c r="DA509" i="11"/>
  <c r="AQ509" i="11"/>
  <c r="K509" i="11"/>
  <c r="EA508" i="11"/>
  <c r="DS508" i="11"/>
  <c r="DR508" i="11"/>
  <c r="DQ508" i="11"/>
  <c r="DP508" i="11"/>
  <c r="DO508" i="11"/>
  <c r="DN508" i="11"/>
  <c r="DM508" i="11"/>
  <c r="DL508" i="11"/>
  <c r="DK508" i="11"/>
  <c r="DJ508" i="11"/>
  <c r="DI508" i="11"/>
  <c r="DH508" i="11"/>
  <c r="DG508" i="11"/>
  <c r="DF508" i="11"/>
  <c r="DE508" i="11"/>
  <c r="DD508" i="11"/>
  <c r="DA508" i="11"/>
  <c r="AQ508" i="11"/>
  <c r="K508" i="11"/>
  <c r="EA507" i="11"/>
  <c r="DS507" i="11"/>
  <c r="DR507" i="11"/>
  <c r="DQ507" i="11"/>
  <c r="DP507" i="11"/>
  <c r="DO507" i="11"/>
  <c r="DN507" i="11"/>
  <c r="DM507" i="11"/>
  <c r="DL507" i="11"/>
  <c r="DK507" i="11"/>
  <c r="DJ507" i="11"/>
  <c r="DI507" i="11"/>
  <c r="DH507" i="11"/>
  <c r="DG507" i="11"/>
  <c r="DF507" i="11"/>
  <c r="DE507" i="11"/>
  <c r="DD507" i="11"/>
  <c r="DA507" i="11"/>
  <c r="AQ507" i="11"/>
  <c r="K507" i="11"/>
  <c r="EA506" i="11"/>
  <c r="DS506" i="11"/>
  <c r="DR506" i="11"/>
  <c r="DQ506" i="11"/>
  <c r="DP506" i="11"/>
  <c r="DO506" i="11"/>
  <c r="DN506" i="11"/>
  <c r="DM506" i="11"/>
  <c r="DL506" i="11"/>
  <c r="DK506" i="11"/>
  <c r="DJ506" i="11"/>
  <c r="DI506" i="11"/>
  <c r="DH506" i="11"/>
  <c r="DG506" i="11"/>
  <c r="DF506" i="11"/>
  <c r="DE506" i="11"/>
  <c r="DD506" i="11"/>
  <c r="DA506" i="11"/>
  <c r="AQ506" i="11"/>
  <c r="K506" i="11"/>
  <c r="EA505" i="11"/>
  <c r="DS505" i="11"/>
  <c r="DR505" i="11"/>
  <c r="DQ505" i="11"/>
  <c r="DP505" i="11"/>
  <c r="DO505" i="11"/>
  <c r="DN505" i="11"/>
  <c r="DM505" i="11"/>
  <c r="DL505" i="11"/>
  <c r="DK505" i="11"/>
  <c r="DJ505" i="11"/>
  <c r="DI505" i="11"/>
  <c r="DH505" i="11"/>
  <c r="DG505" i="11"/>
  <c r="DF505" i="11"/>
  <c r="DE505" i="11"/>
  <c r="DD505" i="11"/>
  <c r="DA505" i="11"/>
  <c r="AQ505" i="11"/>
  <c r="K505" i="11"/>
  <c r="EA504" i="11"/>
  <c r="DS504" i="11"/>
  <c r="DR504" i="11"/>
  <c r="DQ504" i="11"/>
  <c r="DP504" i="11"/>
  <c r="DO504" i="11"/>
  <c r="DN504" i="11"/>
  <c r="DM504" i="11"/>
  <c r="DL504" i="11"/>
  <c r="DK504" i="11"/>
  <c r="DJ504" i="11"/>
  <c r="DI504" i="11"/>
  <c r="DH504" i="11"/>
  <c r="DG504" i="11"/>
  <c r="DF504" i="11"/>
  <c r="DE504" i="11"/>
  <c r="DD504" i="11"/>
  <c r="DA504" i="11"/>
  <c r="AQ504" i="11"/>
  <c r="K504" i="11"/>
  <c r="EA503" i="11"/>
  <c r="DS503" i="11"/>
  <c r="DR503" i="11"/>
  <c r="DQ503" i="11"/>
  <c r="DP503" i="11"/>
  <c r="DO503" i="11"/>
  <c r="DN503" i="11"/>
  <c r="DM503" i="11"/>
  <c r="DL503" i="11"/>
  <c r="DK503" i="11"/>
  <c r="DJ503" i="11"/>
  <c r="DI503" i="11"/>
  <c r="DH503" i="11"/>
  <c r="DG503" i="11"/>
  <c r="DF503" i="11"/>
  <c r="DE503" i="11"/>
  <c r="DD503" i="11"/>
  <c r="DA503" i="11"/>
  <c r="AQ503" i="11"/>
  <c r="K503" i="11"/>
  <c r="EA502" i="11"/>
  <c r="DS502" i="11"/>
  <c r="DR502" i="11"/>
  <c r="DQ502" i="11"/>
  <c r="DP502" i="11"/>
  <c r="DO502" i="11"/>
  <c r="DN502" i="11"/>
  <c r="DM502" i="11"/>
  <c r="DL502" i="11"/>
  <c r="DK502" i="11"/>
  <c r="DJ502" i="11"/>
  <c r="DI502" i="11"/>
  <c r="DH502" i="11"/>
  <c r="DG502" i="11"/>
  <c r="DF502" i="11"/>
  <c r="DE502" i="11"/>
  <c r="DD502" i="11"/>
  <c r="DA502" i="11"/>
  <c r="AQ502" i="11"/>
  <c r="K502" i="11"/>
  <c r="EA501" i="11"/>
  <c r="DS501" i="11"/>
  <c r="DR501" i="11"/>
  <c r="DQ501" i="11"/>
  <c r="DP501" i="11"/>
  <c r="DO501" i="11"/>
  <c r="DN501" i="11"/>
  <c r="DM501" i="11"/>
  <c r="DL501" i="11"/>
  <c r="DK501" i="11"/>
  <c r="DJ501" i="11"/>
  <c r="DI501" i="11"/>
  <c r="DH501" i="11"/>
  <c r="DG501" i="11"/>
  <c r="DF501" i="11"/>
  <c r="DE501" i="11"/>
  <c r="DD501" i="11"/>
  <c r="DA501" i="11"/>
  <c r="AQ501" i="11"/>
  <c r="K501" i="11"/>
  <c r="EA500" i="11"/>
  <c r="DS500" i="11"/>
  <c r="DR500" i="11"/>
  <c r="DQ500" i="11"/>
  <c r="DP500" i="11"/>
  <c r="DO500" i="11"/>
  <c r="DN500" i="11"/>
  <c r="DM500" i="11"/>
  <c r="DL500" i="11"/>
  <c r="DK500" i="11"/>
  <c r="DJ500" i="11"/>
  <c r="DI500" i="11"/>
  <c r="DH500" i="11"/>
  <c r="DG500" i="11"/>
  <c r="DF500" i="11"/>
  <c r="DE500" i="11"/>
  <c r="DD500" i="11"/>
  <c r="DA500" i="11"/>
  <c r="AQ500" i="11"/>
  <c r="K500" i="11"/>
  <c r="EA499" i="11"/>
  <c r="DS499" i="11"/>
  <c r="DR499" i="11"/>
  <c r="DQ499" i="11"/>
  <c r="DP499" i="11"/>
  <c r="DO499" i="11"/>
  <c r="DN499" i="11"/>
  <c r="DM499" i="11"/>
  <c r="DL499" i="11"/>
  <c r="DK499" i="11"/>
  <c r="DJ499" i="11"/>
  <c r="DI499" i="11"/>
  <c r="DH499" i="11"/>
  <c r="DG499" i="11"/>
  <c r="DF499" i="11"/>
  <c r="DE499" i="11"/>
  <c r="DD499" i="11"/>
  <c r="DA499" i="11"/>
  <c r="AQ499" i="11"/>
  <c r="K499" i="11"/>
  <c r="EA498" i="11"/>
  <c r="DS498" i="11"/>
  <c r="DR498" i="11"/>
  <c r="DQ498" i="11"/>
  <c r="DP498" i="11"/>
  <c r="DO498" i="11"/>
  <c r="DN498" i="11"/>
  <c r="DM498" i="11"/>
  <c r="DL498" i="11"/>
  <c r="DK498" i="11"/>
  <c r="DJ498" i="11"/>
  <c r="DI498" i="11"/>
  <c r="DH498" i="11"/>
  <c r="DG498" i="11"/>
  <c r="DF498" i="11"/>
  <c r="DE498" i="11"/>
  <c r="DD498" i="11"/>
  <c r="DA498" i="11"/>
  <c r="AQ498" i="11"/>
  <c r="K498" i="11"/>
  <c r="EA497" i="11"/>
  <c r="DS497" i="11"/>
  <c r="DR497" i="11"/>
  <c r="DQ497" i="11"/>
  <c r="DP497" i="11"/>
  <c r="DO497" i="11"/>
  <c r="DN497" i="11"/>
  <c r="DM497" i="11"/>
  <c r="DL497" i="11"/>
  <c r="DK497" i="11"/>
  <c r="DJ497" i="11"/>
  <c r="DI497" i="11"/>
  <c r="DH497" i="11"/>
  <c r="DG497" i="11"/>
  <c r="DF497" i="11"/>
  <c r="DE497" i="11"/>
  <c r="DD497" i="11"/>
  <c r="DA497" i="11"/>
  <c r="AQ497" i="11"/>
  <c r="K497" i="11"/>
  <c r="EA496" i="11"/>
  <c r="DS496" i="11"/>
  <c r="DR496" i="11"/>
  <c r="DQ496" i="11"/>
  <c r="DP496" i="11"/>
  <c r="DO496" i="11"/>
  <c r="DN496" i="11"/>
  <c r="DM496" i="11"/>
  <c r="DL496" i="11"/>
  <c r="DK496" i="11"/>
  <c r="DJ496" i="11"/>
  <c r="DI496" i="11"/>
  <c r="DH496" i="11"/>
  <c r="DG496" i="11"/>
  <c r="DF496" i="11"/>
  <c r="DE496" i="11"/>
  <c r="DD496" i="11"/>
  <c r="DA496" i="11"/>
  <c r="AQ496" i="11"/>
  <c r="K496" i="11"/>
  <c r="EA495" i="11"/>
  <c r="DS495" i="11"/>
  <c r="DR495" i="11"/>
  <c r="DQ495" i="11"/>
  <c r="DP495" i="11"/>
  <c r="DO495" i="11"/>
  <c r="DN495" i="11"/>
  <c r="DM495" i="11"/>
  <c r="DL495" i="11"/>
  <c r="DK495" i="11"/>
  <c r="DJ495" i="11"/>
  <c r="DI495" i="11"/>
  <c r="DH495" i="11"/>
  <c r="DG495" i="11"/>
  <c r="DF495" i="11"/>
  <c r="DE495" i="11"/>
  <c r="DD495" i="11"/>
  <c r="DA495" i="11"/>
  <c r="AQ495" i="11"/>
  <c r="K495" i="11"/>
  <c r="EA494" i="11"/>
  <c r="DS494" i="11"/>
  <c r="DR494" i="11"/>
  <c r="DQ494" i="11"/>
  <c r="DP494" i="11"/>
  <c r="DO494" i="11"/>
  <c r="DN494" i="11"/>
  <c r="DM494" i="11"/>
  <c r="DL494" i="11"/>
  <c r="DK494" i="11"/>
  <c r="DJ494" i="11"/>
  <c r="DI494" i="11"/>
  <c r="DH494" i="11"/>
  <c r="DG494" i="11"/>
  <c r="DF494" i="11"/>
  <c r="DE494" i="11"/>
  <c r="DD494" i="11"/>
  <c r="DA494" i="11"/>
  <c r="AQ494" i="11"/>
  <c r="K494" i="11"/>
  <c r="EA493" i="11"/>
  <c r="DS493" i="11"/>
  <c r="DR493" i="11"/>
  <c r="DQ493" i="11"/>
  <c r="DP493" i="11"/>
  <c r="DO493" i="11"/>
  <c r="DN493" i="11"/>
  <c r="DM493" i="11"/>
  <c r="DL493" i="11"/>
  <c r="DK493" i="11"/>
  <c r="DJ493" i="11"/>
  <c r="DI493" i="11"/>
  <c r="DH493" i="11"/>
  <c r="DG493" i="11"/>
  <c r="DF493" i="11"/>
  <c r="DE493" i="11"/>
  <c r="DD493" i="11"/>
  <c r="DA493" i="11"/>
  <c r="AQ493" i="11"/>
  <c r="K493" i="11"/>
  <c r="EA492" i="11"/>
  <c r="DS492" i="11"/>
  <c r="DR492" i="11"/>
  <c r="DQ492" i="11"/>
  <c r="DP492" i="11"/>
  <c r="DO492" i="11"/>
  <c r="DN492" i="11"/>
  <c r="DM492" i="11"/>
  <c r="DL492" i="11"/>
  <c r="DK492" i="11"/>
  <c r="DJ492" i="11"/>
  <c r="DI492" i="11"/>
  <c r="DH492" i="11"/>
  <c r="DG492" i="11"/>
  <c r="DF492" i="11"/>
  <c r="DE492" i="11"/>
  <c r="DD492" i="11"/>
  <c r="DA492" i="11"/>
  <c r="AQ492" i="11"/>
  <c r="K492" i="11"/>
  <c r="EA491" i="11"/>
  <c r="DS491" i="11"/>
  <c r="DR491" i="11"/>
  <c r="DQ491" i="11"/>
  <c r="DP491" i="11"/>
  <c r="DO491" i="11"/>
  <c r="DN491" i="11"/>
  <c r="DM491" i="11"/>
  <c r="DL491" i="11"/>
  <c r="DK491" i="11"/>
  <c r="DJ491" i="11"/>
  <c r="DI491" i="11"/>
  <c r="DH491" i="11"/>
  <c r="DG491" i="11"/>
  <c r="DF491" i="11"/>
  <c r="DE491" i="11"/>
  <c r="DD491" i="11"/>
  <c r="DA491" i="11"/>
  <c r="AQ491" i="11"/>
  <c r="K491" i="11"/>
  <c r="EA490" i="11"/>
  <c r="DS490" i="11"/>
  <c r="DR490" i="11"/>
  <c r="DQ490" i="11"/>
  <c r="DP490" i="11"/>
  <c r="DO490" i="11"/>
  <c r="DN490" i="11"/>
  <c r="DM490" i="11"/>
  <c r="DL490" i="11"/>
  <c r="DK490" i="11"/>
  <c r="DJ490" i="11"/>
  <c r="DI490" i="11"/>
  <c r="DH490" i="11"/>
  <c r="DG490" i="11"/>
  <c r="DF490" i="11"/>
  <c r="DE490" i="11"/>
  <c r="DD490" i="11"/>
  <c r="DA490" i="11"/>
  <c r="AQ490" i="11"/>
  <c r="K490" i="11"/>
  <c r="EA489" i="11"/>
  <c r="DS489" i="11"/>
  <c r="DR489" i="11"/>
  <c r="DQ489" i="11"/>
  <c r="DP489" i="11"/>
  <c r="DO489" i="11"/>
  <c r="DN489" i="11"/>
  <c r="DM489" i="11"/>
  <c r="DL489" i="11"/>
  <c r="DK489" i="11"/>
  <c r="DJ489" i="11"/>
  <c r="DI489" i="11"/>
  <c r="DH489" i="11"/>
  <c r="DG489" i="11"/>
  <c r="DF489" i="11"/>
  <c r="DE489" i="11"/>
  <c r="DD489" i="11"/>
  <c r="DA489" i="11"/>
  <c r="AQ489" i="11"/>
  <c r="K489" i="11"/>
  <c r="EA488" i="11"/>
  <c r="DS488" i="11"/>
  <c r="DR488" i="11"/>
  <c r="DQ488" i="11"/>
  <c r="DP488" i="11"/>
  <c r="DO488" i="11"/>
  <c r="DN488" i="11"/>
  <c r="DM488" i="11"/>
  <c r="DL488" i="11"/>
  <c r="DK488" i="11"/>
  <c r="DJ488" i="11"/>
  <c r="DI488" i="11"/>
  <c r="DH488" i="11"/>
  <c r="DG488" i="11"/>
  <c r="DF488" i="11"/>
  <c r="DE488" i="11"/>
  <c r="DD488" i="11"/>
  <c r="DA488" i="11"/>
  <c r="AQ488" i="11"/>
  <c r="K488" i="11"/>
  <c r="EA487" i="11"/>
  <c r="DS487" i="11"/>
  <c r="DR487" i="11"/>
  <c r="DQ487" i="11"/>
  <c r="DP487" i="11"/>
  <c r="DO487" i="11"/>
  <c r="DN487" i="11"/>
  <c r="DM487" i="11"/>
  <c r="DL487" i="11"/>
  <c r="DK487" i="11"/>
  <c r="DJ487" i="11"/>
  <c r="DI487" i="11"/>
  <c r="DH487" i="11"/>
  <c r="DG487" i="11"/>
  <c r="DF487" i="11"/>
  <c r="DE487" i="11"/>
  <c r="DD487" i="11"/>
  <c r="DA487" i="11"/>
  <c r="AQ487" i="11"/>
  <c r="K487" i="11"/>
  <c r="EA486" i="11"/>
  <c r="DS486" i="11"/>
  <c r="DR486" i="11"/>
  <c r="DQ486" i="11"/>
  <c r="DP486" i="11"/>
  <c r="DO486" i="11"/>
  <c r="DN486" i="11"/>
  <c r="DM486" i="11"/>
  <c r="DL486" i="11"/>
  <c r="DK486" i="11"/>
  <c r="DJ486" i="11"/>
  <c r="DI486" i="11"/>
  <c r="DH486" i="11"/>
  <c r="DG486" i="11"/>
  <c r="DF486" i="11"/>
  <c r="DE486" i="11"/>
  <c r="DD486" i="11"/>
  <c r="DA486" i="11"/>
  <c r="AQ486" i="11"/>
  <c r="K486" i="11"/>
  <c r="EA485" i="11"/>
  <c r="DS485" i="11"/>
  <c r="DR485" i="11"/>
  <c r="DQ485" i="11"/>
  <c r="DP485" i="11"/>
  <c r="DO485" i="11"/>
  <c r="DN485" i="11"/>
  <c r="DM485" i="11"/>
  <c r="DL485" i="11"/>
  <c r="DK485" i="11"/>
  <c r="DJ485" i="11"/>
  <c r="DI485" i="11"/>
  <c r="DH485" i="11"/>
  <c r="DG485" i="11"/>
  <c r="DF485" i="11"/>
  <c r="DE485" i="11"/>
  <c r="DD485" i="11"/>
  <c r="DA485" i="11"/>
  <c r="AQ485" i="11"/>
  <c r="K485" i="11"/>
  <c r="EA484" i="11"/>
  <c r="DS484" i="11"/>
  <c r="DR484" i="11"/>
  <c r="DQ484" i="11"/>
  <c r="DP484" i="11"/>
  <c r="DO484" i="11"/>
  <c r="DN484" i="11"/>
  <c r="DM484" i="11"/>
  <c r="DL484" i="11"/>
  <c r="DK484" i="11"/>
  <c r="DJ484" i="11"/>
  <c r="DI484" i="11"/>
  <c r="DH484" i="11"/>
  <c r="DG484" i="11"/>
  <c r="DF484" i="11"/>
  <c r="DE484" i="11"/>
  <c r="DD484" i="11"/>
  <c r="DA484" i="11"/>
  <c r="AQ484" i="11"/>
  <c r="K484" i="11"/>
  <c r="EA483" i="11"/>
  <c r="DS483" i="11"/>
  <c r="DR483" i="11"/>
  <c r="DQ483" i="11"/>
  <c r="DP483" i="11"/>
  <c r="DO483" i="11"/>
  <c r="DN483" i="11"/>
  <c r="DM483" i="11"/>
  <c r="DL483" i="11"/>
  <c r="DK483" i="11"/>
  <c r="DJ483" i="11"/>
  <c r="DI483" i="11"/>
  <c r="DH483" i="11"/>
  <c r="DG483" i="11"/>
  <c r="DF483" i="11"/>
  <c r="DE483" i="11"/>
  <c r="DD483" i="11"/>
  <c r="DA483" i="11"/>
  <c r="AQ483" i="11"/>
  <c r="K483" i="11"/>
  <c r="EA482" i="11"/>
  <c r="DS482" i="11"/>
  <c r="DR482" i="11"/>
  <c r="DQ482" i="11"/>
  <c r="DP482" i="11"/>
  <c r="DO482" i="11"/>
  <c r="DN482" i="11"/>
  <c r="DM482" i="11"/>
  <c r="DL482" i="11"/>
  <c r="DK482" i="11"/>
  <c r="DJ482" i="11"/>
  <c r="DI482" i="11"/>
  <c r="DH482" i="11"/>
  <c r="DG482" i="11"/>
  <c r="DF482" i="11"/>
  <c r="DE482" i="11"/>
  <c r="DD482" i="11"/>
  <c r="DA482" i="11"/>
  <c r="AQ482" i="11"/>
  <c r="K482" i="11"/>
  <c r="EA481" i="11"/>
  <c r="DS481" i="11"/>
  <c r="DR481" i="11"/>
  <c r="DQ481" i="11"/>
  <c r="DP481" i="11"/>
  <c r="DO481" i="11"/>
  <c r="DN481" i="11"/>
  <c r="DM481" i="11"/>
  <c r="DL481" i="11"/>
  <c r="DK481" i="11"/>
  <c r="DJ481" i="11"/>
  <c r="DI481" i="11"/>
  <c r="DH481" i="11"/>
  <c r="DG481" i="11"/>
  <c r="DF481" i="11"/>
  <c r="DE481" i="11"/>
  <c r="DD481" i="11"/>
  <c r="DA481" i="11"/>
  <c r="AQ481" i="11"/>
  <c r="K481" i="11"/>
  <c r="EA480" i="11"/>
  <c r="DS480" i="11"/>
  <c r="DR480" i="11"/>
  <c r="DQ480" i="11"/>
  <c r="DP480" i="11"/>
  <c r="DO480" i="11"/>
  <c r="DN480" i="11"/>
  <c r="DM480" i="11"/>
  <c r="DL480" i="11"/>
  <c r="DK480" i="11"/>
  <c r="DJ480" i="11"/>
  <c r="DI480" i="11"/>
  <c r="DH480" i="11"/>
  <c r="DG480" i="11"/>
  <c r="DF480" i="11"/>
  <c r="DE480" i="11"/>
  <c r="DD480" i="11"/>
  <c r="DA480" i="11"/>
  <c r="AQ480" i="11"/>
  <c r="K480" i="11"/>
  <c r="EA479" i="11"/>
  <c r="DS479" i="11"/>
  <c r="DR479" i="11"/>
  <c r="DQ479" i="11"/>
  <c r="DP479" i="11"/>
  <c r="DO479" i="11"/>
  <c r="DN479" i="11"/>
  <c r="DM479" i="11"/>
  <c r="DL479" i="11"/>
  <c r="DK479" i="11"/>
  <c r="DJ479" i="11"/>
  <c r="DI479" i="11"/>
  <c r="DH479" i="11"/>
  <c r="DG479" i="11"/>
  <c r="DF479" i="11"/>
  <c r="DE479" i="11"/>
  <c r="DD479" i="11"/>
  <c r="DA479" i="11"/>
  <c r="AQ479" i="11"/>
  <c r="K479" i="11"/>
  <c r="EA478" i="11"/>
  <c r="DS478" i="11"/>
  <c r="DR478" i="11"/>
  <c r="DQ478" i="11"/>
  <c r="DP478" i="11"/>
  <c r="DO478" i="11"/>
  <c r="DN478" i="11"/>
  <c r="DM478" i="11"/>
  <c r="DL478" i="11"/>
  <c r="DK478" i="11"/>
  <c r="DJ478" i="11"/>
  <c r="DI478" i="11"/>
  <c r="DH478" i="11"/>
  <c r="DG478" i="11"/>
  <c r="DF478" i="11"/>
  <c r="DE478" i="11"/>
  <c r="DD478" i="11"/>
  <c r="DA478" i="11"/>
  <c r="AQ478" i="11"/>
  <c r="K478" i="11"/>
  <c r="EA477" i="11"/>
  <c r="DS477" i="11"/>
  <c r="DR477" i="11"/>
  <c r="DQ477" i="11"/>
  <c r="DP477" i="11"/>
  <c r="DO477" i="11"/>
  <c r="DN477" i="11"/>
  <c r="DM477" i="11"/>
  <c r="DL477" i="11"/>
  <c r="DK477" i="11"/>
  <c r="DJ477" i="11"/>
  <c r="DI477" i="11"/>
  <c r="DH477" i="11"/>
  <c r="DG477" i="11"/>
  <c r="DF477" i="11"/>
  <c r="DE477" i="11"/>
  <c r="DD477" i="11"/>
  <c r="DA477" i="11"/>
  <c r="AQ477" i="11"/>
  <c r="K477" i="11"/>
  <c r="EA476" i="11"/>
  <c r="DS476" i="11"/>
  <c r="DR476" i="11"/>
  <c r="DQ476" i="11"/>
  <c r="DP476" i="11"/>
  <c r="DO476" i="11"/>
  <c r="DN476" i="11"/>
  <c r="DM476" i="11"/>
  <c r="DL476" i="11"/>
  <c r="DK476" i="11"/>
  <c r="DJ476" i="11"/>
  <c r="DI476" i="11"/>
  <c r="DH476" i="11"/>
  <c r="DG476" i="11"/>
  <c r="DF476" i="11"/>
  <c r="DE476" i="11"/>
  <c r="DD476" i="11"/>
  <c r="DA476" i="11"/>
  <c r="AQ476" i="11"/>
  <c r="K476" i="11"/>
  <c r="EA475" i="11"/>
  <c r="DS475" i="11"/>
  <c r="DR475" i="11"/>
  <c r="DQ475" i="11"/>
  <c r="DP475" i="11"/>
  <c r="DO475" i="11"/>
  <c r="DN475" i="11"/>
  <c r="DM475" i="11"/>
  <c r="DL475" i="11"/>
  <c r="DK475" i="11"/>
  <c r="DJ475" i="11"/>
  <c r="DI475" i="11"/>
  <c r="DH475" i="11"/>
  <c r="DG475" i="11"/>
  <c r="DF475" i="11"/>
  <c r="DE475" i="11"/>
  <c r="DD475" i="11"/>
  <c r="DA475" i="11"/>
  <c r="AQ475" i="11"/>
  <c r="K475" i="11"/>
  <c r="EA474" i="11"/>
  <c r="DS474" i="11"/>
  <c r="DR474" i="11"/>
  <c r="DQ474" i="11"/>
  <c r="DP474" i="11"/>
  <c r="DO474" i="11"/>
  <c r="DN474" i="11"/>
  <c r="DM474" i="11"/>
  <c r="DL474" i="11"/>
  <c r="DK474" i="11"/>
  <c r="DJ474" i="11"/>
  <c r="DI474" i="11"/>
  <c r="DH474" i="11"/>
  <c r="DG474" i="11"/>
  <c r="DF474" i="11"/>
  <c r="DE474" i="11"/>
  <c r="DD474" i="11"/>
  <c r="DA474" i="11"/>
  <c r="AQ474" i="11"/>
  <c r="K474" i="11"/>
  <c r="EA473" i="11"/>
  <c r="DS473" i="11"/>
  <c r="DR473" i="11"/>
  <c r="DQ473" i="11"/>
  <c r="DP473" i="11"/>
  <c r="DO473" i="11"/>
  <c r="DN473" i="11"/>
  <c r="DM473" i="11"/>
  <c r="DL473" i="11"/>
  <c r="DK473" i="11"/>
  <c r="DJ473" i="11"/>
  <c r="DI473" i="11"/>
  <c r="DH473" i="11"/>
  <c r="DG473" i="11"/>
  <c r="DF473" i="11"/>
  <c r="DE473" i="11"/>
  <c r="DD473" i="11"/>
  <c r="DA473" i="11"/>
  <c r="AQ473" i="11"/>
  <c r="K473" i="11"/>
  <c r="EA472" i="11"/>
  <c r="DS472" i="11"/>
  <c r="DR472" i="11"/>
  <c r="DQ472" i="11"/>
  <c r="DP472" i="11"/>
  <c r="DO472" i="11"/>
  <c r="DN472" i="11"/>
  <c r="DM472" i="11"/>
  <c r="DL472" i="11"/>
  <c r="DK472" i="11"/>
  <c r="DJ472" i="11"/>
  <c r="DI472" i="11"/>
  <c r="DH472" i="11"/>
  <c r="DG472" i="11"/>
  <c r="DF472" i="11"/>
  <c r="DE472" i="11"/>
  <c r="DD472" i="11"/>
  <c r="DA472" i="11"/>
  <c r="AQ472" i="11"/>
  <c r="K472" i="11"/>
  <c r="EA471" i="11"/>
  <c r="DS471" i="11"/>
  <c r="DR471" i="11"/>
  <c r="DQ471" i="11"/>
  <c r="DP471" i="11"/>
  <c r="DO471" i="11"/>
  <c r="DN471" i="11"/>
  <c r="DM471" i="11"/>
  <c r="DL471" i="11"/>
  <c r="DK471" i="11"/>
  <c r="DJ471" i="11"/>
  <c r="DI471" i="11"/>
  <c r="DH471" i="11"/>
  <c r="DG471" i="11"/>
  <c r="DF471" i="11"/>
  <c r="DE471" i="11"/>
  <c r="DD471" i="11"/>
  <c r="DA471" i="11"/>
  <c r="AQ471" i="11"/>
  <c r="K471" i="11"/>
  <c r="EA470" i="11"/>
  <c r="DS470" i="11"/>
  <c r="DR470" i="11"/>
  <c r="DQ470" i="11"/>
  <c r="DP470" i="11"/>
  <c r="DO470" i="11"/>
  <c r="DN470" i="11"/>
  <c r="DM470" i="11"/>
  <c r="DL470" i="11"/>
  <c r="DK470" i="11"/>
  <c r="DJ470" i="11"/>
  <c r="DI470" i="11"/>
  <c r="DH470" i="11"/>
  <c r="DG470" i="11"/>
  <c r="DF470" i="11"/>
  <c r="DE470" i="11"/>
  <c r="DD470" i="11"/>
  <c r="DA470" i="11"/>
  <c r="AQ470" i="11"/>
  <c r="K470" i="11"/>
  <c r="EA469" i="11"/>
  <c r="DS469" i="11"/>
  <c r="DR469" i="11"/>
  <c r="DQ469" i="11"/>
  <c r="DP469" i="11"/>
  <c r="DO469" i="11"/>
  <c r="DN469" i="11"/>
  <c r="DM469" i="11"/>
  <c r="DL469" i="11"/>
  <c r="DK469" i="11"/>
  <c r="DJ469" i="11"/>
  <c r="DI469" i="11"/>
  <c r="DH469" i="11"/>
  <c r="DG469" i="11"/>
  <c r="DF469" i="11"/>
  <c r="DE469" i="11"/>
  <c r="DD469" i="11"/>
  <c r="DA469" i="11"/>
  <c r="AQ469" i="11"/>
  <c r="K469" i="11"/>
  <c r="EA468" i="11"/>
  <c r="DS468" i="11"/>
  <c r="DR468" i="11"/>
  <c r="DQ468" i="11"/>
  <c r="DP468" i="11"/>
  <c r="DO468" i="11"/>
  <c r="DN468" i="11"/>
  <c r="DM468" i="11"/>
  <c r="DL468" i="11"/>
  <c r="DK468" i="11"/>
  <c r="DJ468" i="11"/>
  <c r="DI468" i="11"/>
  <c r="DH468" i="11"/>
  <c r="DG468" i="11"/>
  <c r="DF468" i="11"/>
  <c r="DE468" i="11"/>
  <c r="DD468" i="11"/>
  <c r="DA468" i="11"/>
  <c r="AQ468" i="11"/>
  <c r="K468" i="11"/>
  <c r="EA467" i="11"/>
  <c r="DS467" i="11"/>
  <c r="DR467" i="11"/>
  <c r="DQ467" i="11"/>
  <c r="DP467" i="11"/>
  <c r="DO467" i="11"/>
  <c r="DN467" i="11"/>
  <c r="DM467" i="11"/>
  <c r="DL467" i="11"/>
  <c r="DK467" i="11"/>
  <c r="DJ467" i="11"/>
  <c r="DI467" i="11"/>
  <c r="DH467" i="11"/>
  <c r="DG467" i="11"/>
  <c r="DF467" i="11"/>
  <c r="DE467" i="11"/>
  <c r="DD467" i="11"/>
  <c r="DA467" i="11"/>
  <c r="AQ467" i="11"/>
  <c r="K467" i="11"/>
  <c r="EA466" i="11"/>
  <c r="DS466" i="11"/>
  <c r="DR466" i="11"/>
  <c r="DQ466" i="11"/>
  <c r="DP466" i="11"/>
  <c r="DO466" i="11"/>
  <c r="DN466" i="11"/>
  <c r="DM466" i="11"/>
  <c r="DL466" i="11"/>
  <c r="DK466" i="11"/>
  <c r="DJ466" i="11"/>
  <c r="DI466" i="11"/>
  <c r="DH466" i="11"/>
  <c r="DG466" i="11"/>
  <c r="DF466" i="11"/>
  <c r="DE466" i="11"/>
  <c r="DD466" i="11"/>
  <c r="DA466" i="11"/>
  <c r="AQ466" i="11"/>
  <c r="K466" i="11"/>
  <c r="EA465" i="11"/>
  <c r="DS465" i="11"/>
  <c r="DR465" i="11"/>
  <c r="DQ465" i="11"/>
  <c r="DP465" i="11"/>
  <c r="DO465" i="11"/>
  <c r="DN465" i="11"/>
  <c r="DM465" i="11"/>
  <c r="DL465" i="11"/>
  <c r="DK465" i="11"/>
  <c r="DJ465" i="11"/>
  <c r="DI465" i="11"/>
  <c r="DH465" i="11"/>
  <c r="DG465" i="11"/>
  <c r="DF465" i="11"/>
  <c r="DE465" i="11"/>
  <c r="DD465" i="11"/>
  <c r="DA465" i="11"/>
  <c r="AQ465" i="11"/>
  <c r="K465" i="11"/>
  <c r="EA464" i="11"/>
  <c r="DS464" i="11"/>
  <c r="DR464" i="11"/>
  <c r="DQ464" i="11"/>
  <c r="DP464" i="11"/>
  <c r="DO464" i="11"/>
  <c r="DN464" i="11"/>
  <c r="DM464" i="11"/>
  <c r="DL464" i="11"/>
  <c r="DK464" i="11"/>
  <c r="DJ464" i="11"/>
  <c r="DI464" i="11"/>
  <c r="DH464" i="11"/>
  <c r="DG464" i="11"/>
  <c r="DF464" i="11"/>
  <c r="DE464" i="11"/>
  <c r="DD464" i="11"/>
  <c r="DA464" i="11"/>
  <c r="AQ464" i="11"/>
  <c r="K464" i="11"/>
  <c r="EA463" i="11"/>
  <c r="DS463" i="11"/>
  <c r="DR463" i="11"/>
  <c r="DQ463" i="11"/>
  <c r="DP463" i="11"/>
  <c r="DO463" i="11"/>
  <c r="DN463" i="11"/>
  <c r="DM463" i="11"/>
  <c r="DL463" i="11"/>
  <c r="DK463" i="11"/>
  <c r="DJ463" i="11"/>
  <c r="DI463" i="11"/>
  <c r="DH463" i="11"/>
  <c r="DG463" i="11"/>
  <c r="DF463" i="11"/>
  <c r="DE463" i="11"/>
  <c r="DD463" i="11"/>
  <c r="DA463" i="11"/>
  <c r="AQ463" i="11"/>
  <c r="K463" i="11"/>
  <c r="EA462" i="11"/>
  <c r="DS462" i="11"/>
  <c r="DR462" i="11"/>
  <c r="DQ462" i="11"/>
  <c r="DP462" i="11"/>
  <c r="DO462" i="11"/>
  <c r="DN462" i="11"/>
  <c r="DM462" i="11"/>
  <c r="DL462" i="11"/>
  <c r="DK462" i="11"/>
  <c r="DJ462" i="11"/>
  <c r="DI462" i="11"/>
  <c r="DH462" i="11"/>
  <c r="DG462" i="11"/>
  <c r="DF462" i="11"/>
  <c r="DE462" i="11"/>
  <c r="DD462" i="11"/>
  <c r="DA462" i="11"/>
  <c r="AQ462" i="11"/>
  <c r="K462" i="11"/>
  <c r="EA461" i="11"/>
  <c r="DS461" i="11"/>
  <c r="DR461" i="11"/>
  <c r="DQ461" i="11"/>
  <c r="DP461" i="11"/>
  <c r="DO461" i="11"/>
  <c r="DN461" i="11"/>
  <c r="DM461" i="11"/>
  <c r="DL461" i="11"/>
  <c r="DK461" i="11"/>
  <c r="DJ461" i="11"/>
  <c r="DI461" i="11"/>
  <c r="DH461" i="11"/>
  <c r="DG461" i="11"/>
  <c r="DF461" i="11"/>
  <c r="DE461" i="11"/>
  <c r="DD461" i="11"/>
  <c r="DA461" i="11"/>
  <c r="AQ461" i="11"/>
  <c r="K461" i="11"/>
  <c r="EA460" i="11"/>
  <c r="DS460" i="11"/>
  <c r="DR460" i="11"/>
  <c r="DQ460" i="11"/>
  <c r="DP460" i="11"/>
  <c r="DO460" i="11"/>
  <c r="DN460" i="11"/>
  <c r="DM460" i="11"/>
  <c r="DL460" i="11"/>
  <c r="DK460" i="11"/>
  <c r="DJ460" i="11"/>
  <c r="DI460" i="11"/>
  <c r="DH460" i="11"/>
  <c r="DG460" i="11"/>
  <c r="DF460" i="11"/>
  <c r="DE460" i="11"/>
  <c r="DD460" i="11"/>
  <c r="DA460" i="11"/>
  <c r="AQ460" i="11"/>
  <c r="K460" i="11"/>
  <c r="EA459" i="11"/>
  <c r="DS459" i="11"/>
  <c r="DR459" i="11"/>
  <c r="DQ459" i="11"/>
  <c r="DP459" i="11"/>
  <c r="DO459" i="11"/>
  <c r="DN459" i="11"/>
  <c r="DM459" i="11"/>
  <c r="DL459" i="11"/>
  <c r="DK459" i="11"/>
  <c r="DJ459" i="11"/>
  <c r="DI459" i="11"/>
  <c r="DH459" i="11"/>
  <c r="DG459" i="11"/>
  <c r="DF459" i="11"/>
  <c r="DE459" i="11"/>
  <c r="DD459" i="11"/>
  <c r="DA459" i="11"/>
  <c r="AQ459" i="11"/>
  <c r="K459" i="11"/>
  <c r="EA458" i="11"/>
  <c r="DS458" i="11"/>
  <c r="DR458" i="11"/>
  <c r="DQ458" i="11"/>
  <c r="DP458" i="11"/>
  <c r="DO458" i="11"/>
  <c r="DN458" i="11"/>
  <c r="DM458" i="11"/>
  <c r="DL458" i="11"/>
  <c r="DK458" i="11"/>
  <c r="DJ458" i="11"/>
  <c r="DI458" i="11"/>
  <c r="DH458" i="11"/>
  <c r="DG458" i="11"/>
  <c r="DF458" i="11"/>
  <c r="DE458" i="11"/>
  <c r="DD458" i="11"/>
  <c r="DA458" i="11"/>
  <c r="AQ458" i="11"/>
  <c r="K458" i="11"/>
  <c r="EA457" i="11"/>
  <c r="DS457" i="11"/>
  <c r="DR457" i="11"/>
  <c r="DQ457" i="11"/>
  <c r="DP457" i="11"/>
  <c r="DO457" i="11"/>
  <c r="DN457" i="11"/>
  <c r="DM457" i="11"/>
  <c r="DL457" i="11"/>
  <c r="DK457" i="11"/>
  <c r="DJ457" i="11"/>
  <c r="DI457" i="11"/>
  <c r="DH457" i="11"/>
  <c r="DG457" i="11"/>
  <c r="DF457" i="11"/>
  <c r="DE457" i="11"/>
  <c r="DD457" i="11"/>
  <c r="DA457" i="11"/>
  <c r="AQ457" i="11"/>
  <c r="K457" i="11"/>
  <c r="EA456" i="11"/>
  <c r="DS456" i="11"/>
  <c r="DR456" i="11"/>
  <c r="DQ456" i="11"/>
  <c r="DP456" i="11"/>
  <c r="DO456" i="11"/>
  <c r="DN456" i="11"/>
  <c r="DM456" i="11"/>
  <c r="DL456" i="11"/>
  <c r="DK456" i="11"/>
  <c r="DJ456" i="11"/>
  <c r="DI456" i="11"/>
  <c r="DH456" i="11"/>
  <c r="DG456" i="11"/>
  <c r="DF456" i="11"/>
  <c r="DE456" i="11"/>
  <c r="DD456" i="11"/>
  <c r="DA456" i="11"/>
  <c r="AQ456" i="11"/>
  <c r="K456" i="11"/>
  <c r="EA455" i="11"/>
  <c r="DS455" i="11"/>
  <c r="DR455" i="11"/>
  <c r="DQ455" i="11"/>
  <c r="DP455" i="11"/>
  <c r="DO455" i="11"/>
  <c r="DN455" i="11"/>
  <c r="DM455" i="11"/>
  <c r="DL455" i="11"/>
  <c r="DK455" i="11"/>
  <c r="DJ455" i="11"/>
  <c r="DI455" i="11"/>
  <c r="DH455" i="11"/>
  <c r="DG455" i="11"/>
  <c r="DF455" i="11"/>
  <c r="DE455" i="11"/>
  <c r="DD455" i="11"/>
  <c r="DA455" i="11"/>
  <c r="AQ455" i="11"/>
  <c r="K455" i="11"/>
  <c r="EA454" i="11"/>
  <c r="DS454" i="11"/>
  <c r="DR454" i="11"/>
  <c r="DQ454" i="11"/>
  <c r="DP454" i="11"/>
  <c r="DO454" i="11"/>
  <c r="DN454" i="11"/>
  <c r="DM454" i="11"/>
  <c r="DL454" i="11"/>
  <c r="DK454" i="11"/>
  <c r="DJ454" i="11"/>
  <c r="DI454" i="11"/>
  <c r="DH454" i="11"/>
  <c r="DG454" i="11"/>
  <c r="DF454" i="11"/>
  <c r="DE454" i="11"/>
  <c r="DD454" i="11"/>
  <c r="DA454" i="11"/>
  <c r="AQ454" i="11"/>
  <c r="K454" i="11"/>
  <c r="EA453" i="11"/>
  <c r="DS453" i="11"/>
  <c r="DR453" i="11"/>
  <c r="DQ453" i="11"/>
  <c r="DP453" i="11"/>
  <c r="DO453" i="11"/>
  <c r="DN453" i="11"/>
  <c r="DM453" i="11"/>
  <c r="DL453" i="11"/>
  <c r="DK453" i="11"/>
  <c r="DJ453" i="11"/>
  <c r="DI453" i="11"/>
  <c r="DH453" i="11"/>
  <c r="DG453" i="11"/>
  <c r="DF453" i="11"/>
  <c r="DE453" i="11"/>
  <c r="DD453" i="11"/>
  <c r="DA453" i="11"/>
  <c r="AQ453" i="11"/>
  <c r="K453" i="11"/>
  <c r="ES452" i="11"/>
  <c r="EJ452" i="11"/>
  <c r="EA452" i="11"/>
  <c r="DX452" i="11"/>
  <c r="DS452" i="11"/>
  <c r="DR452" i="11"/>
  <c r="DQ452" i="11"/>
  <c r="DP452" i="11"/>
  <c r="DO452" i="11"/>
  <c r="DN452" i="11"/>
  <c r="DM452" i="11"/>
  <c r="DL452" i="11"/>
  <c r="DK452" i="11"/>
  <c r="DJ452" i="11"/>
  <c r="DI452" i="11"/>
  <c r="DH452" i="11"/>
  <c r="DG452" i="11"/>
  <c r="DF452" i="11"/>
  <c r="DE452" i="11"/>
  <c r="DD452" i="11"/>
  <c r="DA452" i="11"/>
  <c r="AQ452" i="11"/>
  <c r="K452" i="11"/>
  <c r="ES451" i="11"/>
  <c r="EJ451" i="11"/>
  <c r="EA451" i="11"/>
  <c r="DX451" i="11"/>
  <c r="DS451" i="11"/>
  <c r="DR451" i="11"/>
  <c r="DQ451" i="11"/>
  <c r="DP451" i="11"/>
  <c r="DO451" i="11"/>
  <c r="DN451" i="11"/>
  <c r="DM451" i="11"/>
  <c r="DL451" i="11"/>
  <c r="DK451" i="11"/>
  <c r="DJ451" i="11"/>
  <c r="DI451" i="11"/>
  <c r="DH451" i="11"/>
  <c r="DG451" i="11"/>
  <c r="DF451" i="11"/>
  <c r="DE451" i="11"/>
  <c r="DD451" i="11"/>
  <c r="DA451" i="11"/>
  <c r="AQ451" i="11"/>
  <c r="K451" i="11"/>
  <c r="ES450" i="11"/>
  <c r="EJ450" i="11"/>
  <c r="EA450" i="11"/>
  <c r="DX450" i="11"/>
  <c r="DS450" i="11"/>
  <c r="DR450" i="11"/>
  <c r="DQ450" i="11"/>
  <c r="DP450" i="11"/>
  <c r="DO450" i="11"/>
  <c r="DN450" i="11"/>
  <c r="DM450" i="11"/>
  <c r="DL450" i="11"/>
  <c r="DK450" i="11"/>
  <c r="DJ450" i="11"/>
  <c r="DI450" i="11"/>
  <c r="DH450" i="11"/>
  <c r="DG450" i="11"/>
  <c r="DF450" i="11"/>
  <c r="DE450" i="11"/>
  <c r="DD450" i="11"/>
  <c r="DA450" i="11"/>
  <c r="AQ450" i="11"/>
  <c r="K450" i="11"/>
  <c r="ES449" i="11"/>
  <c r="EJ449" i="11"/>
  <c r="EA449" i="11"/>
  <c r="DX449" i="11"/>
  <c r="DS449" i="11"/>
  <c r="DR449" i="11"/>
  <c r="DQ449" i="11"/>
  <c r="DP449" i="11"/>
  <c r="DO449" i="11"/>
  <c r="DN449" i="11"/>
  <c r="DM449" i="11"/>
  <c r="DL449" i="11"/>
  <c r="DK449" i="11"/>
  <c r="DJ449" i="11"/>
  <c r="DI449" i="11"/>
  <c r="DH449" i="11"/>
  <c r="DG449" i="11"/>
  <c r="DF449" i="11"/>
  <c r="DE449" i="11"/>
  <c r="DD449" i="11"/>
  <c r="DA449" i="11"/>
  <c r="AQ449" i="11"/>
  <c r="K449" i="11"/>
  <c r="ES448" i="11"/>
  <c r="EJ448" i="11"/>
  <c r="EA448" i="11"/>
  <c r="DX448" i="11"/>
  <c r="DS448" i="11"/>
  <c r="DR448" i="11"/>
  <c r="DQ448" i="11"/>
  <c r="DP448" i="11"/>
  <c r="DO448" i="11"/>
  <c r="DN448" i="11"/>
  <c r="DM448" i="11"/>
  <c r="DL448" i="11"/>
  <c r="DK448" i="11"/>
  <c r="DJ448" i="11"/>
  <c r="DI448" i="11"/>
  <c r="DH448" i="11"/>
  <c r="DG448" i="11"/>
  <c r="DF448" i="11"/>
  <c r="DE448" i="11"/>
  <c r="DD448" i="11"/>
  <c r="DA448" i="11"/>
  <c r="AQ448" i="11"/>
  <c r="K448" i="11"/>
  <c r="ES447" i="11"/>
  <c r="EJ447" i="11"/>
  <c r="EA447" i="11"/>
  <c r="DX447" i="11"/>
  <c r="DS447" i="11"/>
  <c r="DR447" i="11"/>
  <c r="DQ447" i="11"/>
  <c r="DP447" i="11"/>
  <c r="DO447" i="11"/>
  <c r="DN447" i="11"/>
  <c r="DM447" i="11"/>
  <c r="DL447" i="11"/>
  <c r="DK447" i="11"/>
  <c r="DJ447" i="11"/>
  <c r="DI447" i="11"/>
  <c r="DH447" i="11"/>
  <c r="DG447" i="11"/>
  <c r="DF447" i="11"/>
  <c r="DE447" i="11"/>
  <c r="DD447" i="11"/>
  <c r="DA447" i="11"/>
  <c r="AQ447" i="11"/>
  <c r="K447" i="11"/>
  <c r="ES446" i="11"/>
  <c r="EJ446" i="11"/>
  <c r="EA446" i="11"/>
  <c r="DX446" i="11"/>
  <c r="DS446" i="11"/>
  <c r="DR446" i="11"/>
  <c r="DQ446" i="11"/>
  <c r="DP446" i="11"/>
  <c r="DO446" i="11"/>
  <c r="DN446" i="11"/>
  <c r="DM446" i="11"/>
  <c r="DL446" i="11"/>
  <c r="DK446" i="11"/>
  <c r="DJ446" i="11"/>
  <c r="DI446" i="11"/>
  <c r="DH446" i="11"/>
  <c r="DG446" i="11"/>
  <c r="DF446" i="11"/>
  <c r="DE446" i="11"/>
  <c r="DD446" i="11"/>
  <c r="DA446" i="11"/>
  <c r="AQ446" i="11"/>
  <c r="K446" i="11"/>
  <c r="ES445" i="11"/>
  <c r="EJ445" i="11"/>
  <c r="EA445" i="11"/>
  <c r="DX445" i="11"/>
  <c r="DS445" i="11"/>
  <c r="DR445" i="11"/>
  <c r="DQ445" i="11"/>
  <c r="DP445" i="11"/>
  <c r="DO445" i="11"/>
  <c r="DN445" i="11"/>
  <c r="DM445" i="11"/>
  <c r="DL445" i="11"/>
  <c r="DK445" i="11"/>
  <c r="DJ445" i="11"/>
  <c r="DI445" i="11"/>
  <c r="DH445" i="11"/>
  <c r="DG445" i="11"/>
  <c r="DF445" i="11"/>
  <c r="DE445" i="11"/>
  <c r="DD445" i="11"/>
  <c r="DA445" i="11"/>
  <c r="AQ445" i="11"/>
  <c r="K445" i="11"/>
  <c r="ES444" i="11"/>
  <c r="EJ444" i="11"/>
  <c r="EA444" i="11"/>
  <c r="DX444" i="11"/>
  <c r="DS444" i="11"/>
  <c r="DR444" i="11"/>
  <c r="DQ444" i="11"/>
  <c r="DP444" i="11"/>
  <c r="DO444" i="11"/>
  <c r="DN444" i="11"/>
  <c r="DM444" i="11"/>
  <c r="DL444" i="11"/>
  <c r="DK444" i="11"/>
  <c r="DJ444" i="11"/>
  <c r="DI444" i="11"/>
  <c r="DH444" i="11"/>
  <c r="DG444" i="11"/>
  <c r="DF444" i="11"/>
  <c r="DE444" i="11"/>
  <c r="DD444" i="11"/>
  <c r="DA444" i="11"/>
  <c r="AQ444" i="11"/>
  <c r="K444" i="11"/>
  <c r="ES443" i="11"/>
  <c r="EJ443" i="11"/>
  <c r="EA443" i="11"/>
  <c r="DX443" i="11"/>
  <c r="DS443" i="11"/>
  <c r="DR443" i="11"/>
  <c r="DQ443" i="11"/>
  <c r="DP443" i="11"/>
  <c r="DO443" i="11"/>
  <c r="DN443" i="11"/>
  <c r="DM443" i="11"/>
  <c r="DL443" i="11"/>
  <c r="DK443" i="11"/>
  <c r="DJ443" i="11"/>
  <c r="DI443" i="11"/>
  <c r="DH443" i="11"/>
  <c r="DG443" i="11"/>
  <c r="DF443" i="11"/>
  <c r="DE443" i="11"/>
  <c r="DD443" i="11"/>
  <c r="DA443" i="11"/>
  <c r="AQ443" i="11"/>
  <c r="K443" i="11"/>
  <c r="ES442" i="11"/>
  <c r="EJ442" i="11"/>
  <c r="EA442" i="11"/>
  <c r="DX442" i="11"/>
  <c r="DS442" i="11"/>
  <c r="DR442" i="11"/>
  <c r="DQ442" i="11"/>
  <c r="DP442" i="11"/>
  <c r="DO442" i="11"/>
  <c r="DN442" i="11"/>
  <c r="DM442" i="11"/>
  <c r="DL442" i="11"/>
  <c r="DK442" i="11"/>
  <c r="DJ442" i="11"/>
  <c r="DI442" i="11"/>
  <c r="DH442" i="11"/>
  <c r="DG442" i="11"/>
  <c r="DF442" i="11"/>
  <c r="DE442" i="11"/>
  <c r="DD442" i="11"/>
  <c r="DA442" i="11"/>
  <c r="AQ442" i="11"/>
  <c r="K442" i="11"/>
  <c r="ES441" i="11"/>
  <c r="EJ441" i="11"/>
  <c r="EA441" i="11"/>
  <c r="DX441" i="11"/>
  <c r="DS441" i="11"/>
  <c r="DR441" i="11"/>
  <c r="DQ441" i="11"/>
  <c r="DP441" i="11"/>
  <c r="DO441" i="11"/>
  <c r="DN441" i="11"/>
  <c r="DM441" i="11"/>
  <c r="DL441" i="11"/>
  <c r="DK441" i="11"/>
  <c r="DJ441" i="11"/>
  <c r="DI441" i="11"/>
  <c r="DH441" i="11"/>
  <c r="DG441" i="11"/>
  <c r="DF441" i="11"/>
  <c r="DE441" i="11"/>
  <c r="DD441" i="11"/>
  <c r="DA441" i="11"/>
  <c r="AQ441" i="11"/>
  <c r="K441" i="11"/>
  <c r="ES440" i="11"/>
  <c r="EJ440" i="11"/>
  <c r="EA440" i="11"/>
  <c r="DX440" i="11"/>
  <c r="DS440" i="11"/>
  <c r="DR440" i="11"/>
  <c r="DQ440" i="11"/>
  <c r="DP440" i="11"/>
  <c r="DO440" i="11"/>
  <c r="DN440" i="11"/>
  <c r="DM440" i="11"/>
  <c r="DL440" i="11"/>
  <c r="DK440" i="11"/>
  <c r="DJ440" i="11"/>
  <c r="DI440" i="11"/>
  <c r="DH440" i="11"/>
  <c r="DG440" i="11"/>
  <c r="DF440" i="11"/>
  <c r="DE440" i="11"/>
  <c r="DD440" i="11"/>
  <c r="DA440" i="11"/>
  <c r="AQ440" i="11"/>
  <c r="K440" i="11"/>
  <c r="ES439" i="11"/>
  <c r="EJ439" i="11"/>
  <c r="EA439" i="11"/>
  <c r="DX439" i="11"/>
  <c r="DS439" i="11"/>
  <c r="DR439" i="11"/>
  <c r="DQ439" i="11"/>
  <c r="DP439" i="11"/>
  <c r="DO439" i="11"/>
  <c r="DN439" i="11"/>
  <c r="DM439" i="11"/>
  <c r="DL439" i="11"/>
  <c r="DK439" i="11"/>
  <c r="DJ439" i="11"/>
  <c r="DI439" i="11"/>
  <c r="DH439" i="11"/>
  <c r="DG439" i="11"/>
  <c r="DF439" i="11"/>
  <c r="DE439" i="11"/>
  <c r="DD439" i="11"/>
  <c r="DA439" i="11"/>
  <c r="AQ439" i="11"/>
  <c r="K439" i="11"/>
  <c r="ES438" i="11"/>
  <c r="EJ438" i="11"/>
  <c r="EA438" i="11"/>
  <c r="DX438" i="11"/>
  <c r="DS438" i="11"/>
  <c r="DR438" i="11"/>
  <c r="DQ438" i="11"/>
  <c r="DP438" i="11"/>
  <c r="DO438" i="11"/>
  <c r="DN438" i="11"/>
  <c r="DM438" i="11"/>
  <c r="DL438" i="11"/>
  <c r="DK438" i="11"/>
  <c r="DJ438" i="11"/>
  <c r="DI438" i="11"/>
  <c r="DH438" i="11"/>
  <c r="DG438" i="11"/>
  <c r="DF438" i="11"/>
  <c r="DE438" i="11"/>
  <c r="DD438" i="11"/>
  <c r="DA438" i="11"/>
  <c r="AQ438" i="11"/>
  <c r="K438" i="11"/>
  <c r="ES437" i="11"/>
  <c r="EJ437" i="11"/>
  <c r="EA437" i="11"/>
  <c r="DX437" i="11"/>
  <c r="DS437" i="11"/>
  <c r="DR437" i="11"/>
  <c r="DQ437" i="11"/>
  <c r="DP437" i="11"/>
  <c r="DO437" i="11"/>
  <c r="DN437" i="11"/>
  <c r="DM437" i="11"/>
  <c r="DL437" i="11"/>
  <c r="DK437" i="11"/>
  <c r="DJ437" i="11"/>
  <c r="DI437" i="11"/>
  <c r="DH437" i="11"/>
  <c r="DG437" i="11"/>
  <c r="DF437" i="11"/>
  <c r="DE437" i="11"/>
  <c r="DD437" i="11"/>
  <c r="DA437" i="11"/>
  <c r="AQ437" i="11"/>
  <c r="K437" i="11"/>
  <c r="ES436" i="11"/>
  <c r="EJ436" i="11"/>
  <c r="EA436" i="11"/>
  <c r="DX436" i="11"/>
  <c r="DS436" i="11"/>
  <c r="DR436" i="11"/>
  <c r="DQ436" i="11"/>
  <c r="DP436" i="11"/>
  <c r="DO436" i="11"/>
  <c r="DN436" i="11"/>
  <c r="DM436" i="11"/>
  <c r="DL436" i="11"/>
  <c r="DK436" i="11"/>
  <c r="DJ436" i="11"/>
  <c r="DI436" i="11"/>
  <c r="DH436" i="11"/>
  <c r="DG436" i="11"/>
  <c r="DF436" i="11"/>
  <c r="DE436" i="11"/>
  <c r="DD436" i="11"/>
  <c r="DA436" i="11"/>
  <c r="AQ436" i="11"/>
  <c r="K436" i="11"/>
  <c r="ES435" i="11"/>
  <c r="EJ435" i="11"/>
  <c r="EA435" i="11"/>
  <c r="DX435" i="11"/>
  <c r="DS435" i="11"/>
  <c r="DR435" i="11"/>
  <c r="DQ435" i="11"/>
  <c r="DP435" i="11"/>
  <c r="DO435" i="11"/>
  <c r="DN435" i="11"/>
  <c r="DM435" i="11"/>
  <c r="DL435" i="11"/>
  <c r="DK435" i="11"/>
  <c r="DJ435" i="11"/>
  <c r="DI435" i="11"/>
  <c r="DH435" i="11"/>
  <c r="DG435" i="11"/>
  <c r="DF435" i="11"/>
  <c r="DE435" i="11"/>
  <c r="DD435" i="11"/>
  <c r="DA435" i="11"/>
  <c r="AQ435" i="11"/>
  <c r="K435" i="11"/>
  <c r="ES434" i="11"/>
  <c r="EJ434" i="11"/>
  <c r="EA434" i="11"/>
  <c r="DX434" i="11"/>
  <c r="DS434" i="11"/>
  <c r="DR434" i="11"/>
  <c r="DQ434" i="11"/>
  <c r="DP434" i="11"/>
  <c r="DO434" i="11"/>
  <c r="DN434" i="11"/>
  <c r="DM434" i="11"/>
  <c r="DL434" i="11"/>
  <c r="DK434" i="11"/>
  <c r="DJ434" i="11"/>
  <c r="DI434" i="11"/>
  <c r="DH434" i="11"/>
  <c r="DG434" i="11"/>
  <c r="DF434" i="11"/>
  <c r="DE434" i="11"/>
  <c r="DD434" i="11"/>
  <c r="DA434" i="11"/>
  <c r="AQ434" i="11"/>
  <c r="K434" i="11"/>
  <c r="ES433" i="11"/>
  <c r="EJ433" i="11"/>
  <c r="EA433" i="11"/>
  <c r="DX433" i="11"/>
  <c r="DS433" i="11"/>
  <c r="DR433" i="11"/>
  <c r="DQ433" i="11"/>
  <c r="DP433" i="11"/>
  <c r="DO433" i="11"/>
  <c r="DN433" i="11"/>
  <c r="DM433" i="11"/>
  <c r="DL433" i="11"/>
  <c r="DK433" i="11"/>
  <c r="DJ433" i="11"/>
  <c r="DI433" i="11"/>
  <c r="DH433" i="11"/>
  <c r="DG433" i="11"/>
  <c r="DF433" i="11"/>
  <c r="DE433" i="11"/>
  <c r="DD433" i="11"/>
  <c r="DA433" i="11"/>
  <c r="AQ433" i="11"/>
  <c r="K433" i="11"/>
  <c r="ES432" i="11"/>
  <c r="EJ432" i="11"/>
  <c r="EA432" i="11"/>
  <c r="DX432" i="11"/>
  <c r="DS432" i="11"/>
  <c r="DR432" i="11"/>
  <c r="DQ432" i="11"/>
  <c r="DP432" i="11"/>
  <c r="DO432" i="11"/>
  <c r="DN432" i="11"/>
  <c r="DM432" i="11"/>
  <c r="DL432" i="11"/>
  <c r="DK432" i="11"/>
  <c r="DJ432" i="11"/>
  <c r="DI432" i="11"/>
  <c r="DH432" i="11"/>
  <c r="DG432" i="11"/>
  <c r="DF432" i="11"/>
  <c r="DE432" i="11"/>
  <c r="DD432" i="11"/>
  <c r="DA432" i="11"/>
  <c r="AQ432" i="11"/>
  <c r="K432" i="11"/>
  <c r="ES431" i="11"/>
  <c r="EJ431" i="11"/>
  <c r="EA431" i="11"/>
  <c r="DX431" i="11"/>
  <c r="DS431" i="11"/>
  <c r="DR431" i="11"/>
  <c r="DQ431" i="11"/>
  <c r="DP431" i="11"/>
  <c r="DO431" i="11"/>
  <c r="DN431" i="11"/>
  <c r="DM431" i="11"/>
  <c r="DL431" i="11"/>
  <c r="DK431" i="11"/>
  <c r="DJ431" i="11"/>
  <c r="DI431" i="11"/>
  <c r="DH431" i="11"/>
  <c r="DG431" i="11"/>
  <c r="DF431" i="11"/>
  <c r="DE431" i="11"/>
  <c r="DD431" i="11"/>
  <c r="DA431" i="11"/>
  <c r="AQ431" i="11"/>
  <c r="K431" i="11"/>
  <c r="ES430" i="11"/>
  <c r="EJ430" i="11"/>
  <c r="EA430" i="11"/>
  <c r="DX430" i="11"/>
  <c r="DS430" i="11"/>
  <c r="DR430" i="11"/>
  <c r="DQ430" i="11"/>
  <c r="DP430" i="11"/>
  <c r="DO430" i="11"/>
  <c r="DN430" i="11"/>
  <c r="DM430" i="11"/>
  <c r="DL430" i="11"/>
  <c r="DK430" i="11"/>
  <c r="DJ430" i="11"/>
  <c r="DI430" i="11"/>
  <c r="DH430" i="11"/>
  <c r="DG430" i="11"/>
  <c r="DF430" i="11"/>
  <c r="DE430" i="11"/>
  <c r="DD430" i="11"/>
  <c r="DA430" i="11"/>
  <c r="AQ430" i="11"/>
  <c r="K430" i="11"/>
  <c r="ES429" i="11"/>
  <c r="EJ429" i="11"/>
  <c r="EA429" i="11"/>
  <c r="DX429" i="11"/>
  <c r="DS429" i="11"/>
  <c r="DR429" i="11"/>
  <c r="DQ429" i="11"/>
  <c r="DP429" i="11"/>
  <c r="DO429" i="11"/>
  <c r="DN429" i="11"/>
  <c r="DM429" i="11"/>
  <c r="DL429" i="11"/>
  <c r="DK429" i="11"/>
  <c r="DJ429" i="11"/>
  <c r="DI429" i="11"/>
  <c r="DH429" i="11"/>
  <c r="DG429" i="11"/>
  <c r="DF429" i="11"/>
  <c r="DE429" i="11"/>
  <c r="DD429" i="11"/>
  <c r="DA429" i="11"/>
  <c r="AQ429" i="11"/>
  <c r="K429" i="11"/>
  <c r="ES428" i="11"/>
  <c r="EJ428" i="11"/>
  <c r="EA428" i="11"/>
  <c r="DX428" i="11"/>
  <c r="DS428" i="11"/>
  <c r="DR428" i="11"/>
  <c r="DQ428" i="11"/>
  <c r="DP428" i="11"/>
  <c r="DO428" i="11"/>
  <c r="DN428" i="11"/>
  <c r="DM428" i="11"/>
  <c r="DL428" i="11"/>
  <c r="DK428" i="11"/>
  <c r="DJ428" i="11"/>
  <c r="DI428" i="11"/>
  <c r="DH428" i="11"/>
  <c r="DG428" i="11"/>
  <c r="DF428" i="11"/>
  <c r="DE428" i="11"/>
  <c r="DD428" i="11"/>
  <c r="DA428" i="11"/>
  <c r="AQ428" i="11"/>
  <c r="K428" i="11"/>
  <c r="ES427" i="11"/>
  <c r="EJ427" i="11"/>
  <c r="EA427" i="11"/>
  <c r="DX427" i="11"/>
  <c r="DS427" i="11"/>
  <c r="DR427" i="11"/>
  <c r="DQ427" i="11"/>
  <c r="DP427" i="11"/>
  <c r="DO427" i="11"/>
  <c r="DN427" i="11"/>
  <c r="DM427" i="11"/>
  <c r="DL427" i="11"/>
  <c r="DK427" i="11"/>
  <c r="DJ427" i="11"/>
  <c r="DI427" i="11"/>
  <c r="DH427" i="11"/>
  <c r="DG427" i="11"/>
  <c r="DF427" i="11"/>
  <c r="DE427" i="11"/>
  <c r="DD427" i="11"/>
  <c r="DA427" i="11"/>
  <c r="AQ427" i="11"/>
  <c r="K427" i="11"/>
  <c r="ES426" i="11"/>
  <c r="EJ426" i="11"/>
  <c r="EA426" i="11"/>
  <c r="DX426" i="11"/>
  <c r="DS426" i="11"/>
  <c r="DR426" i="11"/>
  <c r="DQ426" i="11"/>
  <c r="DP426" i="11"/>
  <c r="DO426" i="11"/>
  <c r="DN426" i="11"/>
  <c r="DM426" i="11"/>
  <c r="DL426" i="11"/>
  <c r="DK426" i="11"/>
  <c r="DJ426" i="11"/>
  <c r="DI426" i="11"/>
  <c r="DH426" i="11"/>
  <c r="DG426" i="11"/>
  <c r="DF426" i="11"/>
  <c r="DE426" i="11"/>
  <c r="DD426" i="11"/>
  <c r="DA426" i="11"/>
  <c r="AQ426" i="11"/>
  <c r="K426" i="11"/>
  <c r="ES425" i="11"/>
  <c r="EJ425" i="11"/>
  <c r="EA425" i="11"/>
  <c r="DX425" i="11"/>
  <c r="DS425" i="11"/>
  <c r="DR425" i="11"/>
  <c r="DQ425" i="11"/>
  <c r="DP425" i="11"/>
  <c r="DO425" i="11"/>
  <c r="DN425" i="11"/>
  <c r="DM425" i="11"/>
  <c r="DL425" i="11"/>
  <c r="DK425" i="11"/>
  <c r="DJ425" i="11"/>
  <c r="DI425" i="11"/>
  <c r="DH425" i="11"/>
  <c r="DG425" i="11"/>
  <c r="DF425" i="11"/>
  <c r="DE425" i="11"/>
  <c r="DD425" i="11"/>
  <c r="DA425" i="11"/>
  <c r="AQ425" i="11"/>
  <c r="K425" i="11"/>
  <c r="ES424" i="11"/>
  <c r="EJ424" i="11"/>
  <c r="EA424" i="11"/>
  <c r="DX424" i="11"/>
  <c r="DS424" i="11"/>
  <c r="DR424" i="11"/>
  <c r="DQ424" i="11"/>
  <c r="DP424" i="11"/>
  <c r="DO424" i="11"/>
  <c r="DN424" i="11"/>
  <c r="DM424" i="11"/>
  <c r="DL424" i="11"/>
  <c r="DK424" i="11"/>
  <c r="DJ424" i="11"/>
  <c r="DI424" i="11"/>
  <c r="DH424" i="11"/>
  <c r="DG424" i="11"/>
  <c r="DF424" i="11"/>
  <c r="DE424" i="11"/>
  <c r="DD424" i="11"/>
  <c r="DA424" i="11"/>
  <c r="AQ424" i="11"/>
  <c r="K424" i="11"/>
  <c r="ES423" i="11"/>
  <c r="EJ423" i="11"/>
  <c r="EA423" i="11"/>
  <c r="DX423" i="11"/>
  <c r="DS423" i="11"/>
  <c r="DR423" i="11"/>
  <c r="DQ423" i="11"/>
  <c r="DP423" i="11"/>
  <c r="DO423" i="11"/>
  <c r="DN423" i="11"/>
  <c r="DM423" i="11"/>
  <c r="DL423" i="11"/>
  <c r="DK423" i="11"/>
  <c r="DJ423" i="11"/>
  <c r="DI423" i="11"/>
  <c r="DH423" i="11"/>
  <c r="DG423" i="11"/>
  <c r="DF423" i="11"/>
  <c r="DE423" i="11"/>
  <c r="DD423" i="11"/>
  <c r="DA423" i="11"/>
  <c r="AQ423" i="11"/>
  <c r="K423" i="11"/>
  <c r="ES422" i="11"/>
  <c r="EJ422" i="11"/>
  <c r="EA422" i="11"/>
  <c r="DX422" i="11"/>
  <c r="DS422" i="11"/>
  <c r="DR422" i="11"/>
  <c r="DQ422" i="11"/>
  <c r="DP422" i="11"/>
  <c r="DO422" i="11"/>
  <c r="DN422" i="11"/>
  <c r="DM422" i="11"/>
  <c r="DL422" i="11"/>
  <c r="DK422" i="11"/>
  <c r="DJ422" i="11"/>
  <c r="DI422" i="11"/>
  <c r="DH422" i="11"/>
  <c r="DG422" i="11"/>
  <c r="DF422" i="11"/>
  <c r="DE422" i="11"/>
  <c r="DD422" i="11"/>
  <c r="DA422" i="11"/>
  <c r="AQ422" i="11"/>
  <c r="K422" i="11"/>
  <c r="ES421" i="11"/>
  <c r="EJ421" i="11"/>
  <c r="EA421" i="11"/>
  <c r="DX421" i="11"/>
  <c r="DS421" i="11"/>
  <c r="DR421" i="11"/>
  <c r="DQ421" i="11"/>
  <c r="DP421" i="11"/>
  <c r="DO421" i="11"/>
  <c r="DN421" i="11"/>
  <c r="DM421" i="11"/>
  <c r="DL421" i="11"/>
  <c r="DK421" i="11"/>
  <c r="DJ421" i="11"/>
  <c r="DI421" i="11"/>
  <c r="DH421" i="11"/>
  <c r="DG421" i="11"/>
  <c r="DF421" i="11"/>
  <c r="DE421" i="11"/>
  <c r="DD421" i="11"/>
  <c r="DA421" i="11"/>
  <c r="AQ421" i="11"/>
  <c r="K421" i="11"/>
  <c r="ES420" i="11"/>
  <c r="EJ420" i="11"/>
  <c r="EA420" i="11"/>
  <c r="DX420" i="11"/>
  <c r="DS420" i="11"/>
  <c r="DR420" i="11"/>
  <c r="DQ420" i="11"/>
  <c r="DP420" i="11"/>
  <c r="DO420" i="11"/>
  <c r="DN420" i="11"/>
  <c r="DM420" i="11"/>
  <c r="DL420" i="11"/>
  <c r="DK420" i="11"/>
  <c r="DJ420" i="11"/>
  <c r="DI420" i="11"/>
  <c r="DH420" i="11"/>
  <c r="DG420" i="11"/>
  <c r="DF420" i="11"/>
  <c r="DE420" i="11"/>
  <c r="DD420" i="11"/>
  <c r="DA420" i="11"/>
  <c r="AQ420" i="11"/>
  <c r="K420" i="11"/>
  <c r="ES419" i="11"/>
  <c r="EJ419" i="11"/>
  <c r="EA419" i="11"/>
  <c r="DX419" i="11"/>
  <c r="DS419" i="11"/>
  <c r="DR419" i="11"/>
  <c r="DQ419" i="11"/>
  <c r="DP419" i="11"/>
  <c r="DO419" i="11"/>
  <c r="DN419" i="11"/>
  <c r="DM419" i="11"/>
  <c r="DL419" i="11"/>
  <c r="DK419" i="11"/>
  <c r="DJ419" i="11"/>
  <c r="DI419" i="11"/>
  <c r="DH419" i="11"/>
  <c r="DG419" i="11"/>
  <c r="DF419" i="11"/>
  <c r="DE419" i="11"/>
  <c r="DD419" i="11"/>
  <c r="DA419" i="11"/>
  <c r="AQ419" i="11"/>
  <c r="K419" i="11"/>
  <c r="ES418" i="11"/>
  <c r="EJ418" i="11"/>
  <c r="EA418" i="11"/>
  <c r="DX418" i="11"/>
  <c r="DS418" i="11"/>
  <c r="DR418" i="11"/>
  <c r="DQ418" i="11"/>
  <c r="DP418" i="11"/>
  <c r="DO418" i="11"/>
  <c r="DN418" i="11"/>
  <c r="DM418" i="11"/>
  <c r="DL418" i="11"/>
  <c r="DK418" i="11"/>
  <c r="DJ418" i="11"/>
  <c r="DI418" i="11"/>
  <c r="DH418" i="11"/>
  <c r="DG418" i="11"/>
  <c r="DF418" i="11"/>
  <c r="DE418" i="11"/>
  <c r="DD418" i="11"/>
  <c r="DA418" i="11"/>
  <c r="AQ418" i="11"/>
  <c r="K418" i="11"/>
  <c r="ES417" i="11"/>
  <c r="EJ417" i="11"/>
  <c r="EA417" i="11"/>
  <c r="DX417" i="11"/>
  <c r="DS417" i="11"/>
  <c r="DR417" i="11"/>
  <c r="DQ417" i="11"/>
  <c r="DP417" i="11"/>
  <c r="DO417" i="11"/>
  <c r="DN417" i="11"/>
  <c r="DM417" i="11"/>
  <c r="DL417" i="11"/>
  <c r="DK417" i="11"/>
  <c r="DJ417" i="11"/>
  <c r="DI417" i="11"/>
  <c r="DH417" i="11"/>
  <c r="DG417" i="11"/>
  <c r="DF417" i="11"/>
  <c r="DE417" i="11"/>
  <c r="DD417" i="11"/>
  <c r="DA417" i="11"/>
  <c r="AQ417" i="11"/>
  <c r="K417" i="11"/>
  <c r="ES416" i="11"/>
  <c r="EJ416" i="11"/>
  <c r="EA416" i="11"/>
  <c r="DX416" i="11"/>
  <c r="DS416" i="11"/>
  <c r="DR416" i="11"/>
  <c r="DQ416" i="11"/>
  <c r="DP416" i="11"/>
  <c r="DO416" i="11"/>
  <c r="DN416" i="11"/>
  <c r="DM416" i="11"/>
  <c r="DL416" i="11"/>
  <c r="DK416" i="11"/>
  <c r="DJ416" i="11"/>
  <c r="DI416" i="11"/>
  <c r="DH416" i="11"/>
  <c r="DG416" i="11"/>
  <c r="DF416" i="11"/>
  <c r="DE416" i="11"/>
  <c r="DD416" i="11"/>
  <c r="DA416" i="11"/>
  <c r="AQ416" i="11"/>
  <c r="K416" i="11"/>
  <c r="ES415" i="11"/>
  <c r="EJ415" i="11"/>
  <c r="EA415" i="11"/>
  <c r="DX415" i="11"/>
  <c r="DS415" i="11"/>
  <c r="DR415" i="11"/>
  <c r="DQ415" i="11"/>
  <c r="DP415" i="11"/>
  <c r="DO415" i="11"/>
  <c r="DN415" i="11"/>
  <c r="DM415" i="11"/>
  <c r="DL415" i="11"/>
  <c r="DK415" i="11"/>
  <c r="DJ415" i="11"/>
  <c r="DI415" i="11"/>
  <c r="DH415" i="11"/>
  <c r="DG415" i="11"/>
  <c r="DF415" i="11"/>
  <c r="DE415" i="11"/>
  <c r="DD415" i="11"/>
  <c r="DA415" i="11"/>
  <c r="AQ415" i="11"/>
  <c r="K415" i="11"/>
  <c r="ES414" i="11"/>
  <c r="EJ414" i="11"/>
  <c r="EA414" i="11"/>
  <c r="DX414" i="11"/>
  <c r="DS414" i="11"/>
  <c r="DR414" i="11"/>
  <c r="DQ414" i="11"/>
  <c r="DP414" i="11"/>
  <c r="DO414" i="11"/>
  <c r="DN414" i="11"/>
  <c r="DM414" i="11"/>
  <c r="DL414" i="11"/>
  <c r="DK414" i="11"/>
  <c r="DJ414" i="11"/>
  <c r="DI414" i="11"/>
  <c r="DH414" i="11"/>
  <c r="DG414" i="11"/>
  <c r="DF414" i="11"/>
  <c r="DE414" i="11"/>
  <c r="DD414" i="11"/>
  <c r="DA414" i="11"/>
  <c r="AQ414" i="11"/>
  <c r="K414" i="11"/>
  <c r="ES413" i="11"/>
  <c r="EJ413" i="11"/>
  <c r="EA413" i="11"/>
  <c r="DX413" i="11"/>
  <c r="DS413" i="11"/>
  <c r="DR413" i="11"/>
  <c r="DQ413" i="11"/>
  <c r="DP413" i="11"/>
  <c r="DO413" i="11"/>
  <c r="DN413" i="11"/>
  <c r="DM413" i="11"/>
  <c r="DL413" i="11"/>
  <c r="DK413" i="11"/>
  <c r="DJ413" i="11"/>
  <c r="DI413" i="11"/>
  <c r="DH413" i="11"/>
  <c r="DG413" i="11"/>
  <c r="DF413" i="11"/>
  <c r="DE413" i="11"/>
  <c r="DD413" i="11"/>
  <c r="DA413" i="11"/>
  <c r="AQ413" i="11"/>
  <c r="K413" i="11"/>
  <c r="ES412" i="11"/>
  <c r="EJ412" i="11"/>
  <c r="EA412" i="11"/>
  <c r="DX412" i="11"/>
  <c r="DS412" i="11"/>
  <c r="DR412" i="11"/>
  <c r="DQ412" i="11"/>
  <c r="DP412" i="11"/>
  <c r="DO412" i="11"/>
  <c r="DN412" i="11"/>
  <c r="DM412" i="11"/>
  <c r="DL412" i="11"/>
  <c r="DK412" i="11"/>
  <c r="DJ412" i="11"/>
  <c r="DI412" i="11"/>
  <c r="DH412" i="11"/>
  <c r="DG412" i="11"/>
  <c r="DF412" i="11"/>
  <c r="DE412" i="11"/>
  <c r="DD412" i="11"/>
  <c r="DA412" i="11"/>
  <c r="AQ412" i="11"/>
  <c r="K412" i="11"/>
  <c r="ES411" i="11"/>
  <c r="EJ411" i="11"/>
  <c r="EA411" i="11"/>
  <c r="DX411" i="11"/>
  <c r="DS411" i="11"/>
  <c r="DR411" i="11"/>
  <c r="DQ411" i="11"/>
  <c r="DP411" i="11"/>
  <c r="DO411" i="11"/>
  <c r="DN411" i="11"/>
  <c r="DM411" i="11"/>
  <c r="DL411" i="11"/>
  <c r="DK411" i="11"/>
  <c r="DJ411" i="11"/>
  <c r="DI411" i="11"/>
  <c r="DH411" i="11"/>
  <c r="DG411" i="11"/>
  <c r="DF411" i="11"/>
  <c r="DE411" i="11"/>
  <c r="DD411" i="11"/>
  <c r="DA411" i="11"/>
  <c r="AQ411" i="11"/>
  <c r="K411" i="11"/>
  <c r="ES410" i="11"/>
  <c r="EJ410" i="11"/>
  <c r="EA410" i="11"/>
  <c r="DX410" i="11"/>
  <c r="DS410" i="11"/>
  <c r="DR410" i="11"/>
  <c r="DQ410" i="11"/>
  <c r="DP410" i="11"/>
  <c r="DO410" i="11"/>
  <c r="DN410" i="11"/>
  <c r="DM410" i="11"/>
  <c r="DL410" i="11"/>
  <c r="DK410" i="11"/>
  <c r="DJ410" i="11"/>
  <c r="DI410" i="11"/>
  <c r="DH410" i="11"/>
  <c r="DG410" i="11"/>
  <c r="DF410" i="11"/>
  <c r="DE410" i="11"/>
  <c r="DD410" i="11"/>
  <c r="DA410" i="11"/>
  <c r="AQ410" i="11"/>
  <c r="K410" i="11"/>
  <c r="ES409" i="11"/>
  <c r="EJ409" i="11"/>
  <c r="EA409" i="11"/>
  <c r="DX409" i="11"/>
  <c r="DS409" i="11"/>
  <c r="DR409" i="11"/>
  <c r="DQ409" i="11"/>
  <c r="DP409" i="11"/>
  <c r="DO409" i="11"/>
  <c r="DN409" i="11"/>
  <c r="DM409" i="11"/>
  <c r="DL409" i="11"/>
  <c r="DK409" i="11"/>
  <c r="DJ409" i="11"/>
  <c r="DI409" i="11"/>
  <c r="DH409" i="11"/>
  <c r="DG409" i="11"/>
  <c r="DF409" i="11"/>
  <c r="DE409" i="11"/>
  <c r="DD409" i="11"/>
  <c r="DA409" i="11"/>
  <c r="AQ409" i="11"/>
  <c r="K409" i="11"/>
  <c r="ES408" i="11"/>
  <c r="EJ408" i="11"/>
  <c r="EA408" i="11"/>
  <c r="DX408" i="11"/>
  <c r="DS408" i="11"/>
  <c r="DR408" i="11"/>
  <c r="DQ408" i="11"/>
  <c r="DP408" i="11"/>
  <c r="DO408" i="11"/>
  <c r="DN408" i="11"/>
  <c r="DM408" i="11"/>
  <c r="DL408" i="11"/>
  <c r="DK408" i="11"/>
  <c r="DJ408" i="11"/>
  <c r="DI408" i="11"/>
  <c r="DH408" i="11"/>
  <c r="DG408" i="11"/>
  <c r="DF408" i="11"/>
  <c r="DE408" i="11"/>
  <c r="DD408" i="11"/>
  <c r="DA408" i="11"/>
  <c r="AQ408" i="11"/>
  <c r="K408" i="11"/>
  <c r="ES407" i="11"/>
  <c r="EJ407" i="11"/>
  <c r="EA407" i="11"/>
  <c r="DX407" i="11"/>
  <c r="DS407" i="11"/>
  <c r="DR407" i="11"/>
  <c r="DQ407" i="11"/>
  <c r="DP407" i="11"/>
  <c r="DO407" i="11"/>
  <c r="DN407" i="11"/>
  <c r="DM407" i="11"/>
  <c r="DL407" i="11"/>
  <c r="DK407" i="11"/>
  <c r="DJ407" i="11"/>
  <c r="DI407" i="11"/>
  <c r="DH407" i="11"/>
  <c r="DG407" i="11"/>
  <c r="DF407" i="11"/>
  <c r="DE407" i="11"/>
  <c r="DD407" i="11"/>
  <c r="DA407" i="11"/>
  <c r="AQ407" i="11"/>
  <c r="K407" i="11"/>
  <c r="ES406" i="11"/>
  <c r="EJ406" i="11"/>
  <c r="EA406" i="11"/>
  <c r="DX406" i="11"/>
  <c r="DS406" i="11"/>
  <c r="DR406" i="11"/>
  <c r="DQ406" i="11"/>
  <c r="DP406" i="11"/>
  <c r="DO406" i="11"/>
  <c r="DN406" i="11"/>
  <c r="DM406" i="11"/>
  <c r="DL406" i="11"/>
  <c r="DK406" i="11"/>
  <c r="DJ406" i="11"/>
  <c r="DI406" i="11"/>
  <c r="DH406" i="11"/>
  <c r="DG406" i="11"/>
  <c r="DF406" i="11"/>
  <c r="DE406" i="11"/>
  <c r="DD406" i="11"/>
  <c r="DA406" i="11"/>
  <c r="AQ406" i="11"/>
  <c r="K406" i="11"/>
  <c r="ES405" i="11"/>
  <c r="EJ405" i="11"/>
  <c r="EA405" i="11"/>
  <c r="DX405" i="11"/>
  <c r="DS405" i="11"/>
  <c r="DR405" i="11"/>
  <c r="DQ405" i="11"/>
  <c r="DP405" i="11"/>
  <c r="DO405" i="11"/>
  <c r="DN405" i="11"/>
  <c r="DM405" i="11"/>
  <c r="DL405" i="11"/>
  <c r="DK405" i="11"/>
  <c r="DJ405" i="11"/>
  <c r="DI405" i="11"/>
  <c r="DH405" i="11"/>
  <c r="DG405" i="11"/>
  <c r="DF405" i="11"/>
  <c r="DE405" i="11"/>
  <c r="DD405" i="11"/>
  <c r="DA405" i="11"/>
  <c r="AQ405" i="11"/>
  <c r="K405" i="11"/>
  <c r="ES404" i="11"/>
  <c r="EJ404" i="11"/>
  <c r="EA404" i="11"/>
  <c r="DX404" i="11"/>
  <c r="DS404" i="11"/>
  <c r="DR404" i="11"/>
  <c r="DQ404" i="11"/>
  <c r="DP404" i="11"/>
  <c r="DO404" i="11"/>
  <c r="DN404" i="11"/>
  <c r="DM404" i="11"/>
  <c r="DL404" i="11"/>
  <c r="DK404" i="11"/>
  <c r="DJ404" i="11"/>
  <c r="DI404" i="11"/>
  <c r="DH404" i="11"/>
  <c r="DG404" i="11"/>
  <c r="DF404" i="11"/>
  <c r="DE404" i="11"/>
  <c r="DD404" i="11"/>
  <c r="DA404" i="11"/>
  <c r="AQ404" i="11"/>
  <c r="K404" i="11"/>
  <c r="ES403" i="11"/>
  <c r="EJ403" i="11"/>
  <c r="EA403" i="11"/>
  <c r="DX403" i="11"/>
  <c r="DS403" i="11"/>
  <c r="DR403" i="11"/>
  <c r="DQ403" i="11"/>
  <c r="DP403" i="11"/>
  <c r="DO403" i="11"/>
  <c r="DN403" i="11"/>
  <c r="DM403" i="11"/>
  <c r="DL403" i="11"/>
  <c r="DK403" i="11"/>
  <c r="DJ403" i="11"/>
  <c r="DI403" i="11"/>
  <c r="DH403" i="11"/>
  <c r="DG403" i="11"/>
  <c r="DF403" i="11"/>
  <c r="DE403" i="11"/>
  <c r="DD403" i="11"/>
  <c r="DA403" i="11"/>
  <c r="AQ403" i="11"/>
  <c r="K403" i="11"/>
  <c r="ES402" i="11"/>
  <c r="EJ402" i="11"/>
  <c r="EA402" i="11"/>
  <c r="DX402" i="11"/>
  <c r="DS402" i="11"/>
  <c r="DR402" i="11"/>
  <c r="DQ402" i="11"/>
  <c r="DP402" i="11"/>
  <c r="DO402" i="11"/>
  <c r="DN402" i="11"/>
  <c r="DM402" i="11"/>
  <c r="DL402" i="11"/>
  <c r="DK402" i="11"/>
  <c r="DJ402" i="11"/>
  <c r="DI402" i="11"/>
  <c r="DH402" i="11"/>
  <c r="DG402" i="11"/>
  <c r="DF402" i="11"/>
  <c r="DE402" i="11"/>
  <c r="DD402" i="11"/>
  <c r="DA402" i="11"/>
  <c r="AQ402" i="11"/>
  <c r="K402" i="11"/>
  <c r="ES401" i="11"/>
  <c r="EJ401" i="11"/>
  <c r="EA401" i="11"/>
  <c r="DX401" i="11"/>
  <c r="DS401" i="11"/>
  <c r="DR401" i="11"/>
  <c r="DQ401" i="11"/>
  <c r="DP401" i="11"/>
  <c r="DO401" i="11"/>
  <c r="DN401" i="11"/>
  <c r="DM401" i="11"/>
  <c r="DL401" i="11"/>
  <c r="DK401" i="11"/>
  <c r="DJ401" i="11"/>
  <c r="DI401" i="11"/>
  <c r="DH401" i="11"/>
  <c r="DG401" i="11"/>
  <c r="DF401" i="11"/>
  <c r="DE401" i="11"/>
  <c r="DD401" i="11"/>
  <c r="DA401" i="11"/>
  <c r="AQ401" i="11"/>
  <c r="K401" i="11"/>
  <c r="ES400" i="11"/>
  <c r="EJ400" i="11"/>
  <c r="EA400" i="11"/>
  <c r="DX400" i="11"/>
  <c r="DS400" i="11"/>
  <c r="DR400" i="11"/>
  <c r="DQ400" i="11"/>
  <c r="DP400" i="11"/>
  <c r="DO400" i="11"/>
  <c r="DN400" i="11"/>
  <c r="DM400" i="11"/>
  <c r="DL400" i="11"/>
  <c r="DK400" i="11"/>
  <c r="DJ400" i="11"/>
  <c r="DI400" i="11"/>
  <c r="DH400" i="11"/>
  <c r="DG400" i="11"/>
  <c r="DF400" i="11"/>
  <c r="DE400" i="11"/>
  <c r="DD400" i="11"/>
  <c r="DA400" i="11"/>
  <c r="AQ400" i="11"/>
  <c r="K400" i="11"/>
  <c r="ES399" i="11"/>
  <c r="EJ399" i="11"/>
  <c r="EA399" i="11"/>
  <c r="DX399" i="11"/>
  <c r="DS399" i="11"/>
  <c r="DR399" i="11"/>
  <c r="DQ399" i="11"/>
  <c r="DP399" i="11"/>
  <c r="DO399" i="11"/>
  <c r="DN399" i="11"/>
  <c r="DM399" i="11"/>
  <c r="DL399" i="11"/>
  <c r="DK399" i="11"/>
  <c r="DJ399" i="11"/>
  <c r="DI399" i="11"/>
  <c r="DH399" i="11"/>
  <c r="DG399" i="11"/>
  <c r="DF399" i="11"/>
  <c r="DE399" i="11"/>
  <c r="DD399" i="11"/>
  <c r="DA399" i="11"/>
  <c r="AQ399" i="11"/>
  <c r="K399" i="11"/>
  <c r="ES398" i="11"/>
  <c r="EJ398" i="11"/>
  <c r="EA398" i="11"/>
  <c r="DX398" i="11"/>
  <c r="DS398" i="11"/>
  <c r="DR398" i="11"/>
  <c r="DQ398" i="11"/>
  <c r="DP398" i="11"/>
  <c r="DO398" i="11"/>
  <c r="DN398" i="11"/>
  <c r="DM398" i="11"/>
  <c r="DL398" i="11"/>
  <c r="DK398" i="11"/>
  <c r="DJ398" i="11"/>
  <c r="DI398" i="11"/>
  <c r="DH398" i="11"/>
  <c r="DG398" i="11"/>
  <c r="DF398" i="11"/>
  <c r="DE398" i="11"/>
  <c r="DD398" i="11"/>
  <c r="DA398" i="11"/>
  <c r="AQ398" i="11"/>
  <c r="K398" i="11"/>
  <c r="ES397" i="11"/>
  <c r="EJ397" i="11"/>
  <c r="EA397" i="11"/>
  <c r="DX397" i="11"/>
  <c r="DS397" i="11"/>
  <c r="DR397" i="11"/>
  <c r="DQ397" i="11"/>
  <c r="DP397" i="11"/>
  <c r="DO397" i="11"/>
  <c r="DN397" i="11"/>
  <c r="DM397" i="11"/>
  <c r="DL397" i="11"/>
  <c r="DK397" i="11"/>
  <c r="DJ397" i="11"/>
  <c r="DI397" i="11"/>
  <c r="DH397" i="11"/>
  <c r="DG397" i="11"/>
  <c r="DF397" i="11"/>
  <c r="DE397" i="11"/>
  <c r="DD397" i="11"/>
  <c r="DA397" i="11"/>
  <c r="AQ397" i="11"/>
  <c r="K397" i="11"/>
  <c r="ES396" i="11"/>
  <c r="EJ396" i="11"/>
  <c r="EA396" i="11"/>
  <c r="DX396" i="11"/>
  <c r="DS396" i="11"/>
  <c r="DR396" i="11"/>
  <c r="DQ396" i="11"/>
  <c r="DP396" i="11"/>
  <c r="DO396" i="11"/>
  <c r="DN396" i="11"/>
  <c r="DM396" i="11"/>
  <c r="DL396" i="11"/>
  <c r="DK396" i="11"/>
  <c r="DJ396" i="11"/>
  <c r="DI396" i="11"/>
  <c r="DH396" i="11"/>
  <c r="DG396" i="11"/>
  <c r="DF396" i="11"/>
  <c r="DE396" i="11"/>
  <c r="DD396" i="11"/>
  <c r="DA396" i="11"/>
  <c r="AQ396" i="11"/>
  <c r="K396" i="11"/>
  <c r="ES395" i="11"/>
  <c r="EJ395" i="11"/>
  <c r="EA395" i="11"/>
  <c r="DX395" i="11"/>
  <c r="DS395" i="11"/>
  <c r="DR395" i="11"/>
  <c r="DQ395" i="11"/>
  <c r="DP395" i="11"/>
  <c r="DO395" i="11"/>
  <c r="DN395" i="11"/>
  <c r="DM395" i="11"/>
  <c r="DL395" i="11"/>
  <c r="DK395" i="11"/>
  <c r="DJ395" i="11"/>
  <c r="DI395" i="11"/>
  <c r="DH395" i="11"/>
  <c r="DG395" i="11"/>
  <c r="DF395" i="11"/>
  <c r="DE395" i="11"/>
  <c r="DD395" i="11"/>
  <c r="DA395" i="11"/>
  <c r="AQ395" i="11"/>
  <c r="K395" i="11"/>
  <c r="ES394" i="11"/>
  <c r="EJ394" i="11"/>
  <c r="EA394" i="11"/>
  <c r="DX394" i="11"/>
  <c r="DS394" i="11"/>
  <c r="DR394" i="11"/>
  <c r="DQ394" i="11"/>
  <c r="DP394" i="11"/>
  <c r="DO394" i="11"/>
  <c r="DN394" i="11"/>
  <c r="DM394" i="11"/>
  <c r="DL394" i="11"/>
  <c r="DK394" i="11"/>
  <c r="DJ394" i="11"/>
  <c r="DI394" i="11"/>
  <c r="DH394" i="11"/>
  <c r="DG394" i="11"/>
  <c r="DF394" i="11"/>
  <c r="DE394" i="11"/>
  <c r="DD394" i="11"/>
  <c r="DA394" i="11"/>
  <c r="AQ394" i="11"/>
  <c r="K394" i="11"/>
  <c r="ES393" i="11"/>
  <c r="EJ393" i="11"/>
  <c r="EA393" i="11"/>
  <c r="DX393" i="11"/>
  <c r="DS393" i="11"/>
  <c r="DR393" i="11"/>
  <c r="DQ393" i="11"/>
  <c r="DP393" i="11"/>
  <c r="DO393" i="11"/>
  <c r="DN393" i="11"/>
  <c r="DM393" i="11"/>
  <c r="DL393" i="11"/>
  <c r="DK393" i="11"/>
  <c r="DJ393" i="11"/>
  <c r="DI393" i="11"/>
  <c r="DH393" i="11"/>
  <c r="DG393" i="11"/>
  <c r="DF393" i="11"/>
  <c r="DE393" i="11"/>
  <c r="DD393" i="11"/>
  <c r="DA393" i="11"/>
  <c r="AQ393" i="11"/>
  <c r="K393" i="11"/>
  <c r="ES392" i="11"/>
  <c r="EJ392" i="11"/>
  <c r="EA392" i="11"/>
  <c r="DX392" i="11"/>
  <c r="DS392" i="11"/>
  <c r="DR392" i="11"/>
  <c r="DQ392" i="11"/>
  <c r="DP392" i="11"/>
  <c r="DO392" i="11"/>
  <c r="DN392" i="11"/>
  <c r="DM392" i="11"/>
  <c r="DL392" i="11"/>
  <c r="DK392" i="11"/>
  <c r="DJ392" i="11"/>
  <c r="DI392" i="11"/>
  <c r="DH392" i="11"/>
  <c r="DG392" i="11"/>
  <c r="DF392" i="11"/>
  <c r="DE392" i="11"/>
  <c r="DD392" i="11"/>
  <c r="DA392" i="11"/>
  <c r="AQ392" i="11"/>
  <c r="K392" i="11"/>
  <c r="ES391" i="11"/>
  <c r="EJ391" i="11"/>
  <c r="EA391" i="11"/>
  <c r="DX391" i="11"/>
  <c r="DS391" i="11"/>
  <c r="DR391" i="11"/>
  <c r="DQ391" i="11"/>
  <c r="DP391" i="11"/>
  <c r="DO391" i="11"/>
  <c r="DN391" i="11"/>
  <c r="DM391" i="11"/>
  <c r="DL391" i="11"/>
  <c r="DK391" i="11"/>
  <c r="DJ391" i="11"/>
  <c r="DI391" i="11"/>
  <c r="DH391" i="11"/>
  <c r="DG391" i="11"/>
  <c r="DF391" i="11"/>
  <c r="DE391" i="11"/>
  <c r="DD391" i="11"/>
  <c r="DA391" i="11"/>
  <c r="AQ391" i="11"/>
  <c r="K391" i="11"/>
  <c r="ES390" i="11"/>
  <c r="EJ390" i="11"/>
  <c r="EA390" i="11"/>
  <c r="DX390" i="11"/>
  <c r="DS390" i="11"/>
  <c r="DR390" i="11"/>
  <c r="DQ390" i="11"/>
  <c r="DP390" i="11"/>
  <c r="DO390" i="11"/>
  <c r="DN390" i="11"/>
  <c r="DM390" i="11"/>
  <c r="DL390" i="11"/>
  <c r="DK390" i="11"/>
  <c r="DJ390" i="11"/>
  <c r="DI390" i="11"/>
  <c r="DH390" i="11"/>
  <c r="DG390" i="11"/>
  <c r="DF390" i="11"/>
  <c r="DE390" i="11"/>
  <c r="DD390" i="11"/>
  <c r="DA390" i="11"/>
  <c r="AQ390" i="11"/>
  <c r="K390" i="11"/>
  <c r="ES389" i="11"/>
  <c r="EJ389" i="11"/>
  <c r="EA389" i="11"/>
  <c r="DX389" i="11"/>
  <c r="DS389" i="11"/>
  <c r="DR389" i="11"/>
  <c r="DQ389" i="11"/>
  <c r="DP389" i="11"/>
  <c r="DO389" i="11"/>
  <c r="DN389" i="11"/>
  <c r="DM389" i="11"/>
  <c r="DL389" i="11"/>
  <c r="DK389" i="11"/>
  <c r="DJ389" i="11"/>
  <c r="DI389" i="11"/>
  <c r="DH389" i="11"/>
  <c r="DG389" i="11"/>
  <c r="DF389" i="11"/>
  <c r="DE389" i="11"/>
  <c r="DD389" i="11"/>
  <c r="DA389" i="11"/>
  <c r="AQ389" i="11"/>
  <c r="K389" i="11"/>
  <c r="ES388" i="11"/>
  <c r="EJ388" i="11"/>
  <c r="EA388" i="11"/>
  <c r="DX388" i="11"/>
  <c r="DS388" i="11"/>
  <c r="DR388" i="11"/>
  <c r="DQ388" i="11"/>
  <c r="DP388" i="11"/>
  <c r="DO388" i="11"/>
  <c r="DN388" i="11"/>
  <c r="DM388" i="11"/>
  <c r="DL388" i="11"/>
  <c r="DK388" i="11"/>
  <c r="DJ388" i="11"/>
  <c r="DI388" i="11"/>
  <c r="DH388" i="11"/>
  <c r="DG388" i="11"/>
  <c r="DF388" i="11"/>
  <c r="DE388" i="11"/>
  <c r="DD388" i="11"/>
  <c r="DA388" i="11"/>
  <c r="AQ388" i="11"/>
  <c r="K388" i="11"/>
  <c r="ES387" i="11"/>
  <c r="EJ387" i="11"/>
  <c r="EA387" i="11"/>
  <c r="DX387" i="11"/>
  <c r="DS387" i="11"/>
  <c r="DR387" i="11"/>
  <c r="DQ387" i="11"/>
  <c r="DP387" i="11"/>
  <c r="DO387" i="11"/>
  <c r="DN387" i="11"/>
  <c r="DM387" i="11"/>
  <c r="DL387" i="11"/>
  <c r="DK387" i="11"/>
  <c r="DJ387" i="11"/>
  <c r="DI387" i="11"/>
  <c r="DH387" i="11"/>
  <c r="DG387" i="11"/>
  <c r="DF387" i="11"/>
  <c r="DE387" i="11"/>
  <c r="DD387" i="11"/>
  <c r="DA387" i="11"/>
  <c r="AQ387" i="11"/>
  <c r="K387" i="11"/>
  <c r="ES386" i="11"/>
  <c r="EJ386" i="11"/>
  <c r="EA386" i="11"/>
  <c r="DX386" i="11"/>
  <c r="DS386" i="11"/>
  <c r="DR386" i="11"/>
  <c r="DQ386" i="11"/>
  <c r="DP386" i="11"/>
  <c r="DO386" i="11"/>
  <c r="DN386" i="11"/>
  <c r="DM386" i="11"/>
  <c r="DL386" i="11"/>
  <c r="DK386" i="11"/>
  <c r="DJ386" i="11"/>
  <c r="DI386" i="11"/>
  <c r="DH386" i="11"/>
  <c r="DG386" i="11"/>
  <c r="DF386" i="11"/>
  <c r="DE386" i="11"/>
  <c r="DD386" i="11"/>
  <c r="DA386" i="11"/>
  <c r="AQ386" i="11"/>
  <c r="K386" i="11"/>
  <c r="ES385" i="11"/>
  <c r="EJ385" i="11"/>
  <c r="EA385" i="11"/>
  <c r="DX385" i="11"/>
  <c r="DS385" i="11"/>
  <c r="DR385" i="11"/>
  <c r="DQ385" i="11"/>
  <c r="DP385" i="11"/>
  <c r="DO385" i="11"/>
  <c r="DN385" i="11"/>
  <c r="DM385" i="11"/>
  <c r="DL385" i="11"/>
  <c r="DK385" i="11"/>
  <c r="DJ385" i="11"/>
  <c r="DI385" i="11"/>
  <c r="DH385" i="11"/>
  <c r="DG385" i="11"/>
  <c r="DF385" i="11"/>
  <c r="DE385" i="11"/>
  <c r="DD385" i="11"/>
  <c r="DA385" i="11"/>
  <c r="AQ385" i="11"/>
  <c r="K385" i="11"/>
  <c r="ES384" i="11"/>
  <c r="EJ384" i="11"/>
  <c r="EA384" i="11"/>
  <c r="DX384" i="11"/>
  <c r="DS384" i="11"/>
  <c r="DR384" i="11"/>
  <c r="DQ384" i="11"/>
  <c r="DP384" i="11"/>
  <c r="DO384" i="11"/>
  <c r="DN384" i="11"/>
  <c r="DM384" i="11"/>
  <c r="DL384" i="11"/>
  <c r="DK384" i="11"/>
  <c r="DJ384" i="11"/>
  <c r="DI384" i="11"/>
  <c r="DH384" i="11"/>
  <c r="DG384" i="11"/>
  <c r="DF384" i="11"/>
  <c r="DE384" i="11"/>
  <c r="DD384" i="11"/>
  <c r="DA384" i="11"/>
  <c r="AQ384" i="11"/>
  <c r="K384" i="11"/>
  <c r="ES383" i="11"/>
  <c r="EJ383" i="11"/>
  <c r="EA383" i="11"/>
  <c r="DX383" i="11"/>
  <c r="DS383" i="11"/>
  <c r="DR383" i="11"/>
  <c r="DQ383" i="11"/>
  <c r="DP383" i="11"/>
  <c r="DO383" i="11"/>
  <c r="DN383" i="11"/>
  <c r="DM383" i="11"/>
  <c r="DL383" i="11"/>
  <c r="DK383" i="11"/>
  <c r="DJ383" i="11"/>
  <c r="DI383" i="11"/>
  <c r="DH383" i="11"/>
  <c r="DG383" i="11"/>
  <c r="DF383" i="11"/>
  <c r="DE383" i="11"/>
  <c r="DD383" i="11"/>
  <c r="DA383" i="11"/>
  <c r="AQ383" i="11"/>
  <c r="K383" i="11"/>
  <c r="ES382" i="11"/>
  <c r="EJ382" i="11"/>
  <c r="EA382" i="11"/>
  <c r="DX382" i="11"/>
  <c r="DS382" i="11"/>
  <c r="DR382" i="11"/>
  <c r="DQ382" i="11"/>
  <c r="DP382" i="11"/>
  <c r="DO382" i="11"/>
  <c r="DN382" i="11"/>
  <c r="DM382" i="11"/>
  <c r="DL382" i="11"/>
  <c r="DK382" i="11"/>
  <c r="DJ382" i="11"/>
  <c r="DI382" i="11"/>
  <c r="DH382" i="11"/>
  <c r="DG382" i="11"/>
  <c r="DF382" i="11"/>
  <c r="DE382" i="11"/>
  <c r="DD382" i="11"/>
  <c r="DA382" i="11"/>
  <c r="AQ382" i="11"/>
  <c r="K382" i="11"/>
  <c r="ES381" i="11"/>
  <c r="EJ381" i="11"/>
  <c r="EA381" i="11"/>
  <c r="DX381" i="11"/>
  <c r="DS381" i="11"/>
  <c r="DR381" i="11"/>
  <c r="DQ381" i="11"/>
  <c r="DP381" i="11"/>
  <c r="DO381" i="11"/>
  <c r="DN381" i="11"/>
  <c r="DM381" i="11"/>
  <c r="DL381" i="11"/>
  <c r="DK381" i="11"/>
  <c r="DJ381" i="11"/>
  <c r="DI381" i="11"/>
  <c r="DH381" i="11"/>
  <c r="DG381" i="11"/>
  <c r="DF381" i="11"/>
  <c r="DE381" i="11"/>
  <c r="DD381" i="11"/>
  <c r="DA381" i="11"/>
  <c r="AQ381" i="11"/>
  <c r="K381" i="11"/>
  <c r="ES380" i="11"/>
  <c r="EJ380" i="11"/>
  <c r="EA380" i="11"/>
  <c r="DX380" i="11"/>
  <c r="DS380" i="11"/>
  <c r="DR380" i="11"/>
  <c r="DQ380" i="11"/>
  <c r="DP380" i="11"/>
  <c r="DO380" i="11"/>
  <c r="DN380" i="11"/>
  <c r="DM380" i="11"/>
  <c r="DL380" i="11"/>
  <c r="DK380" i="11"/>
  <c r="DJ380" i="11"/>
  <c r="DI380" i="11"/>
  <c r="DH380" i="11"/>
  <c r="DG380" i="11"/>
  <c r="DF380" i="11"/>
  <c r="DE380" i="11"/>
  <c r="DD380" i="11"/>
  <c r="DA380" i="11"/>
  <c r="AQ380" i="11"/>
  <c r="K380" i="11"/>
  <c r="ES379" i="11"/>
  <c r="EJ379" i="11"/>
  <c r="EA379" i="11"/>
  <c r="DX379" i="11"/>
  <c r="DS379" i="11"/>
  <c r="DR379" i="11"/>
  <c r="DQ379" i="11"/>
  <c r="DP379" i="11"/>
  <c r="DO379" i="11"/>
  <c r="DN379" i="11"/>
  <c r="DM379" i="11"/>
  <c r="DL379" i="11"/>
  <c r="DK379" i="11"/>
  <c r="DJ379" i="11"/>
  <c r="DI379" i="11"/>
  <c r="DH379" i="11"/>
  <c r="DG379" i="11"/>
  <c r="DF379" i="11"/>
  <c r="DE379" i="11"/>
  <c r="DD379" i="11"/>
  <c r="DA379" i="11"/>
  <c r="AQ379" i="11"/>
  <c r="K379" i="11"/>
  <c r="ES378" i="11"/>
  <c r="EJ378" i="11"/>
  <c r="EA378" i="11"/>
  <c r="DX378" i="11"/>
  <c r="DS378" i="11"/>
  <c r="DR378" i="11"/>
  <c r="DQ378" i="11"/>
  <c r="DP378" i="11"/>
  <c r="DO378" i="11"/>
  <c r="DN378" i="11"/>
  <c r="DM378" i="11"/>
  <c r="DL378" i="11"/>
  <c r="DK378" i="11"/>
  <c r="DJ378" i="11"/>
  <c r="DI378" i="11"/>
  <c r="DH378" i="11"/>
  <c r="DG378" i="11"/>
  <c r="DF378" i="11"/>
  <c r="DE378" i="11"/>
  <c r="DD378" i="11"/>
  <c r="DA378" i="11"/>
  <c r="AQ378" i="11"/>
  <c r="K378" i="11"/>
  <c r="ES377" i="11"/>
  <c r="EJ377" i="11"/>
  <c r="EA377" i="11"/>
  <c r="DX377" i="11"/>
  <c r="DS377" i="11"/>
  <c r="DR377" i="11"/>
  <c r="DQ377" i="11"/>
  <c r="DP377" i="11"/>
  <c r="DO377" i="11"/>
  <c r="DN377" i="11"/>
  <c r="DM377" i="11"/>
  <c r="DL377" i="11"/>
  <c r="DK377" i="11"/>
  <c r="DJ377" i="11"/>
  <c r="DI377" i="11"/>
  <c r="DH377" i="11"/>
  <c r="DG377" i="11"/>
  <c r="DF377" i="11"/>
  <c r="DE377" i="11"/>
  <c r="DD377" i="11"/>
  <c r="DA377" i="11"/>
  <c r="AQ377" i="11"/>
  <c r="K377" i="11"/>
  <c r="ES376" i="11"/>
  <c r="EJ376" i="11"/>
  <c r="EA376" i="11"/>
  <c r="DX376" i="11"/>
  <c r="DS376" i="11"/>
  <c r="DR376" i="11"/>
  <c r="DQ376" i="11"/>
  <c r="DP376" i="11"/>
  <c r="DO376" i="11"/>
  <c r="DN376" i="11"/>
  <c r="DM376" i="11"/>
  <c r="DL376" i="11"/>
  <c r="DK376" i="11"/>
  <c r="DJ376" i="11"/>
  <c r="DI376" i="11"/>
  <c r="DH376" i="11"/>
  <c r="DG376" i="11"/>
  <c r="DF376" i="11"/>
  <c r="DE376" i="11"/>
  <c r="DD376" i="11"/>
  <c r="DA376" i="11"/>
  <c r="AQ376" i="11"/>
  <c r="K376" i="11"/>
  <c r="ES375" i="11"/>
  <c r="EJ375" i="11"/>
  <c r="EA375" i="11"/>
  <c r="DX375" i="11"/>
  <c r="DS375" i="11"/>
  <c r="DR375" i="11"/>
  <c r="DQ375" i="11"/>
  <c r="DP375" i="11"/>
  <c r="DO375" i="11"/>
  <c r="DN375" i="11"/>
  <c r="DM375" i="11"/>
  <c r="DL375" i="11"/>
  <c r="DK375" i="11"/>
  <c r="DJ375" i="11"/>
  <c r="DI375" i="11"/>
  <c r="DH375" i="11"/>
  <c r="DG375" i="11"/>
  <c r="DF375" i="11"/>
  <c r="DE375" i="11"/>
  <c r="DD375" i="11"/>
  <c r="DA375" i="11"/>
  <c r="AQ375" i="11"/>
  <c r="K375" i="11"/>
  <c r="ES374" i="11"/>
  <c r="EJ374" i="11"/>
  <c r="EA374" i="11"/>
  <c r="DX374" i="11"/>
  <c r="DS374" i="11"/>
  <c r="DR374" i="11"/>
  <c r="DQ374" i="11"/>
  <c r="DP374" i="11"/>
  <c r="DO374" i="11"/>
  <c r="DN374" i="11"/>
  <c r="DM374" i="11"/>
  <c r="DL374" i="11"/>
  <c r="DK374" i="11"/>
  <c r="DJ374" i="11"/>
  <c r="DI374" i="11"/>
  <c r="DH374" i="11"/>
  <c r="DG374" i="11"/>
  <c r="DF374" i="11"/>
  <c r="DE374" i="11"/>
  <c r="DD374" i="11"/>
  <c r="DA374" i="11"/>
  <c r="AQ374" i="11"/>
  <c r="K374" i="11"/>
  <c r="ES373" i="11"/>
  <c r="EJ373" i="11"/>
  <c r="EA373" i="11"/>
  <c r="DX373" i="11"/>
  <c r="DS373" i="11"/>
  <c r="DR373" i="11"/>
  <c r="DQ373" i="11"/>
  <c r="DP373" i="11"/>
  <c r="DO373" i="11"/>
  <c r="DN373" i="11"/>
  <c r="DM373" i="11"/>
  <c r="DL373" i="11"/>
  <c r="DK373" i="11"/>
  <c r="DJ373" i="11"/>
  <c r="DI373" i="11"/>
  <c r="DH373" i="11"/>
  <c r="DG373" i="11"/>
  <c r="DF373" i="11"/>
  <c r="DE373" i="11"/>
  <c r="DD373" i="11"/>
  <c r="DA373" i="11"/>
  <c r="AQ373" i="11"/>
  <c r="K373" i="11"/>
  <c r="ES372" i="11"/>
  <c r="EJ372" i="11"/>
  <c r="EA372" i="11"/>
  <c r="DX372" i="11"/>
  <c r="DS372" i="11"/>
  <c r="DR372" i="11"/>
  <c r="DQ372" i="11"/>
  <c r="DP372" i="11"/>
  <c r="DO372" i="11"/>
  <c r="DN372" i="11"/>
  <c r="DM372" i="11"/>
  <c r="DL372" i="11"/>
  <c r="DK372" i="11"/>
  <c r="DJ372" i="11"/>
  <c r="DI372" i="11"/>
  <c r="DH372" i="11"/>
  <c r="DG372" i="11"/>
  <c r="DF372" i="11"/>
  <c r="DE372" i="11"/>
  <c r="DD372" i="11"/>
  <c r="DA372" i="11"/>
  <c r="AQ372" i="11"/>
  <c r="K372" i="11"/>
  <c r="ES371" i="11"/>
  <c r="EJ371" i="11"/>
  <c r="EA371" i="11"/>
  <c r="DX371" i="11"/>
  <c r="DS371" i="11"/>
  <c r="DR371" i="11"/>
  <c r="DQ371" i="11"/>
  <c r="DP371" i="11"/>
  <c r="DO371" i="11"/>
  <c r="DN371" i="11"/>
  <c r="DM371" i="11"/>
  <c r="DL371" i="11"/>
  <c r="DK371" i="11"/>
  <c r="DJ371" i="11"/>
  <c r="DI371" i="11"/>
  <c r="DH371" i="11"/>
  <c r="DG371" i="11"/>
  <c r="DF371" i="11"/>
  <c r="DE371" i="11"/>
  <c r="DD371" i="11"/>
  <c r="DA371" i="11"/>
  <c r="AQ371" i="11"/>
  <c r="K371" i="11"/>
  <c r="ES370" i="11"/>
  <c r="EJ370" i="11"/>
  <c r="EA370" i="11"/>
  <c r="DX370" i="11"/>
  <c r="DS370" i="11"/>
  <c r="DR370" i="11"/>
  <c r="DQ370" i="11"/>
  <c r="DP370" i="11"/>
  <c r="DO370" i="11"/>
  <c r="DN370" i="11"/>
  <c r="DM370" i="11"/>
  <c r="DL370" i="11"/>
  <c r="DK370" i="11"/>
  <c r="DJ370" i="11"/>
  <c r="DI370" i="11"/>
  <c r="DH370" i="11"/>
  <c r="DG370" i="11"/>
  <c r="DF370" i="11"/>
  <c r="DE370" i="11"/>
  <c r="DD370" i="11"/>
  <c r="DA370" i="11"/>
  <c r="AQ370" i="11"/>
  <c r="K370" i="11"/>
  <c r="ES369" i="11"/>
  <c r="EJ369" i="11"/>
  <c r="EA369" i="11"/>
  <c r="DX369" i="11"/>
  <c r="DS369" i="11"/>
  <c r="DR369" i="11"/>
  <c r="DQ369" i="11"/>
  <c r="DP369" i="11"/>
  <c r="DO369" i="11"/>
  <c r="DN369" i="11"/>
  <c r="DM369" i="11"/>
  <c r="DL369" i="11"/>
  <c r="DK369" i="11"/>
  <c r="DJ369" i="11"/>
  <c r="DI369" i="11"/>
  <c r="DH369" i="11"/>
  <c r="DG369" i="11"/>
  <c r="DF369" i="11"/>
  <c r="DE369" i="11"/>
  <c r="DD369" i="11"/>
  <c r="DA369" i="11"/>
  <c r="AQ369" i="11"/>
  <c r="K369" i="11"/>
  <c r="ES368" i="11"/>
  <c r="EJ368" i="11"/>
  <c r="EA368" i="11"/>
  <c r="DX368" i="11"/>
  <c r="DS368" i="11"/>
  <c r="DR368" i="11"/>
  <c r="DQ368" i="11"/>
  <c r="DP368" i="11"/>
  <c r="DO368" i="11"/>
  <c r="DN368" i="11"/>
  <c r="DM368" i="11"/>
  <c r="DL368" i="11"/>
  <c r="DK368" i="11"/>
  <c r="DJ368" i="11"/>
  <c r="DI368" i="11"/>
  <c r="DH368" i="11"/>
  <c r="DG368" i="11"/>
  <c r="DF368" i="11"/>
  <c r="DE368" i="11"/>
  <c r="DD368" i="11"/>
  <c r="DA368" i="11"/>
  <c r="AQ368" i="11"/>
  <c r="K368" i="11"/>
  <c r="ES367" i="11"/>
  <c r="EJ367" i="11"/>
  <c r="EA367" i="11"/>
  <c r="DX367" i="11"/>
  <c r="DS367" i="11"/>
  <c r="DR367" i="11"/>
  <c r="DQ367" i="11"/>
  <c r="DP367" i="11"/>
  <c r="DO367" i="11"/>
  <c r="DN367" i="11"/>
  <c r="DM367" i="11"/>
  <c r="DL367" i="11"/>
  <c r="DK367" i="11"/>
  <c r="DJ367" i="11"/>
  <c r="DI367" i="11"/>
  <c r="DH367" i="11"/>
  <c r="DG367" i="11"/>
  <c r="DF367" i="11"/>
  <c r="DE367" i="11"/>
  <c r="DD367" i="11"/>
  <c r="DA367" i="11"/>
  <c r="AQ367" i="11"/>
  <c r="K367" i="11"/>
  <c r="ES366" i="11"/>
  <c r="EJ366" i="11"/>
  <c r="EA366" i="11"/>
  <c r="DX366" i="11"/>
  <c r="DS366" i="11"/>
  <c r="DR366" i="11"/>
  <c r="DQ366" i="11"/>
  <c r="DP366" i="11"/>
  <c r="DO366" i="11"/>
  <c r="DN366" i="11"/>
  <c r="DM366" i="11"/>
  <c r="DL366" i="11"/>
  <c r="DK366" i="11"/>
  <c r="DJ366" i="11"/>
  <c r="DI366" i="11"/>
  <c r="DH366" i="11"/>
  <c r="DG366" i="11"/>
  <c r="DF366" i="11"/>
  <c r="DE366" i="11"/>
  <c r="DD366" i="11"/>
  <c r="DA366" i="11"/>
  <c r="AQ366" i="11"/>
  <c r="K366" i="11"/>
  <c r="ES365" i="11"/>
  <c r="EJ365" i="11"/>
  <c r="EA365" i="11"/>
  <c r="DX365" i="11"/>
  <c r="DS365" i="11"/>
  <c r="DR365" i="11"/>
  <c r="DQ365" i="11"/>
  <c r="DP365" i="11"/>
  <c r="DO365" i="11"/>
  <c r="DN365" i="11"/>
  <c r="DM365" i="11"/>
  <c r="DL365" i="11"/>
  <c r="DK365" i="11"/>
  <c r="DJ365" i="11"/>
  <c r="DI365" i="11"/>
  <c r="DH365" i="11"/>
  <c r="DG365" i="11"/>
  <c r="DF365" i="11"/>
  <c r="DE365" i="11"/>
  <c r="DD365" i="11"/>
  <c r="DA365" i="11"/>
  <c r="AQ365" i="11"/>
  <c r="K365" i="11"/>
  <c r="ES364" i="11"/>
  <c r="EJ364" i="11"/>
  <c r="EA364" i="11"/>
  <c r="DX364" i="11"/>
  <c r="DS364" i="11"/>
  <c r="DR364" i="11"/>
  <c r="DQ364" i="11"/>
  <c r="DP364" i="11"/>
  <c r="DO364" i="11"/>
  <c r="DN364" i="11"/>
  <c r="DM364" i="11"/>
  <c r="DL364" i="11"/>
  <c r="DK364" i="11"/>
  <c r="DJ364" i="11"/>
  <c r="DI364" i="11"/>
  <c r="DH364" i="11"/>
  <c r="DG364" i="11"/>
  <c r="DF364" i="11"/>
  <c r="DE364" i="11"/>
  <c r="DD364" i="11"/>
  <c r="DA364" i="11"/>
  <c r="AQ364" i="11"/>
  <c r="K364" i="11"/>
  <c r="ES363" i="11"/>
  <c r="EJ363" i="11"/>
  <c r="EA363" i="11"/>
  <c r="DX363" i="11"/>
  <c r="DS363" i="11"/>
  <c r="DR363" i="11"/>
  <c r="DQ363" i="11"/>
  <c r="DP363" i="11"/>
  <c r="DO363" i="11"/>
  <c r="DN363" i="11"/>
  <c r="DM363" i="11"/>
  <c r="DL363" i="11"/>
  <c r="DK363" i="11"/>
  <c r="DJ363" i="11"/>
  <c r="DI363" i="11"/>
  <c r="DH363" i="11"/>
  <c r="DG363" i="11"/>
  <c r="DF363" i="11"/>
  <c r="DE363" i="11"/>
  <c r="DD363" i="11"/>
  <c r="DA363" i="11"/>
  <c r="AQ363" i="11"/>
  <c r="K363" i="11"/>
  <c r="ES362" i="11"/>
  <c r="EJ362" i="11"/>
  <c r="EA362" i="11"/>
  <c r="DX362" i="11"/>
  <c r="DS362" i="11"/>
  <c r="DR362" i="11"/>
  <c r="DQ362" i="11"/>
  <c r="DP362" i="11"/>
  <c r="DO362" i="11"/>
  <c r="DN362" i="11"/>
  <c r="DM362" i="11"/>
  <c r="DL362" i="11"/>
  <c r="DK362" i="11"/>
  <c r="DJ362" i="11"/>
  <c r="DI362" i="11"/>
  <c r="DH362" i="11"/>
  <c r="DG362" i="11"/>
  <c r="DF362" i="11"/>
  <c r="DE362" i="11"/>
  <c r="DD362" i="11"/>
  <c r="DA362" i="11"/>
  <c r="AQ362" i="11"/>
  <c r="K362" i="11"/>
  <c r="ES361" i="11"/>
  <c r="EJ361" i="11"/>
  <c r="EA361" i="11"/>
  <c r="DX361" i="11"/>
  <c r="DS361" i="11"/>
  <c r="DR361" i="11"/>
  <c r="DQ361" i="11"/>
  <c r="DP361" i="11"/>
  <c r="DO361" i="11"/>
  <c r="DN361" i="11"/>
  <c r="DM361" i="11"/>
  <c r="DL361" i="11"/>
  <c r="DK361" i="11"/>
  <c r="DJ361" i="11"/>
  <c r="DI361" i="11"/>
  <c r="DH361" i="11"/>
  <c r="DG361" i="11"/>
  <c r="DF361" i="11"/>
  <c r="DE361" i="11"/>
  <c r="DD361" i="11"/>
  <c r="DA361" i="11"/>
  <c r="AQ361" i="11"/>
  <c r="K361" i="11"/>
  <c r="ES360" i="11"/>
  <c r="EJ360" i="11"/>
  <c r="EA360" i="11"/>
  <c r="DX360" i="11"/>
  <c r="DS360" i="11"/>
  <c r="DR360" i="11"/>
  <c r="DQ360" i="11"/>
  <c r="DP360" i="11"/>
  <c r="DO360" i="11"/>
  <c r="DN360" i="11"/>
  <c r="DM360" i="11"/>
  <c r="DL360" i="11"/>
  <c r="DK360" i="11"/>
  <c r="DJ360" i="11"/>
  <c r="DI360" i="11"/>
  <c r="DH360" i="11"/>
  <c r="DG360" i="11"/>
  <c r="DF360" i="11"/>
  <c r="DE360" i="11"/>
  <c r="DD360" i="11"/>
  <c r="DA360" i="11"/>
  <c r="AQ360" i="11"/>
  <c r="K360" i="11"/>
  <c r="ES359" i="11"/>
  <c r="EJ359" i="11"/>
  <c r="EA359" i="11"/>
  <c r="DX359" i="11"/>
  <c r="DS359" i="11"/>
  <c r="DR359" i="11"/>
  <c r="DQ359" i="11"/>
  <c r="DP359" i="11"/>
  <c r="DO359" i="11"/>
  <c r="DN359" i="11"/>
  <c r="DM359" i="11"/>
  <c r="DL359" i="11"/>
  <c r="DK359" i="11"/>
  <c r="DJ359" i="11"/>
  <c r="DI359" i="11"/>
  <c r="DH359" i="11"/>
  <c r="DG359" i="11"/>
  <c r="DF359" i="11"/>
  <c r="DE359" i="11"/>
  <c r="DD359" i="11"/>
  <c r="DA359" i="11"/>
  <c r="AQ359" i="11"/>
  <c r="K359" i="11"/>
  <c r="ES358" i="11"/>
  <c r="EJ358" i="11"/>
  <c r="EA358" i="11"/>
  <c r="DX358" i="11"/>
  <c r="DS358" i="11"/>
  <c r="DR358" i="11"/>
  <c r="DQ358" i="11"/>
  <c r="DP358" i="11"/>
  <c r="DO358" i="11"/>
  <c r="DN358" i="11"/>
  <c r="DM358" i="11"/>
  <c r="DL358" i="11"/>
  <c r="DK358" i="11"/>
  <c r="DJ358" i="11"/>
  <c r="DI358" i="11"/>
  <c r="DH358" i="11"/>
  <c r="DG358" i="11"/>
  <c r="DF358" i="11"/>
  <c r="DE358" i="11"/>
  <c r="DD358" i="11"/>
  <c r="DA358" i="11"/>
  <c r="AQ358" i="11"/>
  <c r="K358" i="11"/>
  <c r="ES357" i="11"/>
  <c r="EJ357" i="11"/>
  <c r="EA357" i="11"/>
  <c r="DX357" i="11"/>
  <c r="DS357" i="11"/>
  <c r="DR357" i="11"/>
  <c r="DQ357" i="11"/>
  <c r="DP357" i="11"/>
  <c r="DO357" i="11"/>
  <c r="DN357" i="11"/>
  <c r="DM357" i="11"/>
  <c r="DL357" i="11"/>
  <c r="DK357" i="11"/>
  <c r="DJ357" i="11"/>
  <c r="DI357" i="11"/>
  <c r="DH357" i="11"/>
  <c r="DG357" i="11"/>
  <c r="DF357" i="11"/>
  <c r="DE357" i="11"/>
  <c r="DD357" i="11"/>
  <c r="DA357" i="11"/>
  <c r="AQ357" i="11"/>
  <c r="K357" i="11"/>
  <c r="ES356" i="11"/>
  <c r="EJ356" i="11"/>
  <c r="EA356" i="11"/>
  <c r="DX356" i="11"/>
  <c r="DS356" i="11"/>
  <c r="DR356" i="11"/>
  <c r="DQ356" i="11"/>
  <c r="DP356" i="11"/>
  <c r="DO356" i="11"/>
  <c r="DN356" i="11"/>
  <c r="DM356" i="11"/>
  <c r="DL356" i="11"/>
  <c r="DK356" i="11"/>
  <c r="DJ356" i="11"/>
  <c r="DI356" i="11"/>
  <c r="DH356" i="11"/>
  <c r="DG356" i="11"/>
  <c r="DF356" i="11"/>
  <c r="DE356" i="11"/>
  <c r="DD356" i="11"/>
  <c r="DA356" i="11"/>
  <c r="AQ356" i="11"/>
  <c r="K356" i="11"/>
  <c r="ES355" i="11"/>
  <c r="EJ355" i="11"/>
  <c r="EA355" i="11"/>
  <c r="DX355" i="11"/>
  <c r="DS355" i="11"/>
  <c r="DR355" i="11"/>
  <c r="DQ355" i="11"/>
  <c r="DP355" i="11"/>
  <c r="DO355" i="11"/>
  <c r="DN355" i="11"/>
  <c r="DM355" i="11"/>
  <c r="DL355" i="11"/>
  <c r="DK355" i="11"/>
  <c r="DJ355" i="11"/>
  <c r="DI355" i="11"/>
  <c r="DH355" i="11"/>
  <c r="DG355" i="11"/>
  <c r="DF355" i="11"/>
  <c r="DE355" i="11"/>
  <c r="DD355" i="11"/>
  <c r="DA355" i="11"/>
  <c r="AQ355" i="11"/>
  <c r="K355" i="11"/>
  <c r="ES354" i="11"/>
  <c r="EJ354" i="11"/>
  <c r="EA354" i="11"/>
  <c r="DX354" i="11"/>
  <c r="DS354" i="11"/>
  <c r="DR354" i="11"/>
  <c r="DQ354" i="11"/>
  <c r="DP354" i="11"/>
  <c r="DO354" i="11"/>
  <c r="DN354" i="11"/>
  <c r="DM354" i="11"/>
  <c r="DL354" i="11"/>
  <c r="DK354" i="11"/>
  <c r="DJ354" i="11"/>
  <c r="DI354" i="11"/>
  <c r="DH354" i="11"/>
  <c r="DG354" i="11"/>
  <c r="DF354" i="11"/>
  <c r="DE354" i="11"/>
  <c r="DD354" i="11"/>
  <c r="DA354" i="11"/>
  <c r="AQ354" i="11"/>
  <c r="K354" i="11"/>
  <c r="ES353" i="11"/>
  <c r="EJ353" i="11"/>
  <c r="EA353" i="11"/>
  <c r="DX353" i="11"/>
  <c r="DS353" i="11"/>
  <c r="DR353" i="11"/>
  <c r="DQ353" i="11"/>
  <c r="DP353" i="11"/>
  <c r="DO353" i="11"/>
  <c r="DN353" i="11"/>
  <c r="DM353" i="11"/>
  <c r="DL353" i="11"/>
  <c r="DK353" i="11"/>
  <c r="DJ353" i="11"/>
  <c r="DI353" i="11"/>
  <c r="DH353" i="11"/>
  <c r="DG353" i="11"/>
  <c r="DF353" i="11"/>
  <c r="DE353" i="11"/>
  <c r="DD353" i="11"/>
  <c r="DA353" i="11"/>
  <c r="AQ353" i="11"/>
  <c r="K353" i="11"/>
  <c r="EJ352" i="11"/>
  <c r="DS352" i="11"/>
  <c r="DR352" i="11"/>
  <c r="DQ352" i="11"/>
  <c r="DP352" i="11"/>
  <c r="DO352" i="11"/>
  <c r="DN352" i="11"/>
  <c r="DM352" i="11"/>
  <c r="DL352" i="11"/>
  <c r="DK352" i="11"/>
  <c r="DJ352" i="11"/>
  <c r="DI352" i="11"/>
  <c r="DH352" i="11"/>
  <c r="DG352" i="11"/>
  <c r="DF352" i="11"/>
  <c r="DE352" i="11"/>
  <c r="DD352" i="11"/>
  <c r="DA352" i="11"/>
  <c r="AQ352" i="11"/>
  <c r="K352" i="11"/>
  <c r="ES351" i="11"/>
  <c r="EJ351" i="11"/>
  <c r="EA351" i="11"/>
  <c r="DX351" i="11"/>
  <c r="DS351" i="11"/>
  <c r="DR351" i="11"/>
  <c r="DQ351" i="11"/>
  <c r="DP351" i="11"/>
  <c r="DO351" i="11"/>
  <c r="DN351" i="11"/>
  <c r="DM351" i="11"/>
  <c r="DL351" i="11"/>
  <c r="DK351" i="11"/>
  <c r="DJ351" i="11"/>
  <c r="DI351" i="11"/>
  <c r="DH351" i="11"/>
  <c r="DG351" i="11"/>
  <c r="DF351" i="11"/>
  <c r="DE351" i="11"/>
  <c r="DD351" i="11"/>
  <c r="DA351" i="11"/>
  <c r="AQ351" i="11"/>
  <c r="K351" i="11"/>
  <c r="ES350" i="11"/>
  <c r="EJ350" i="11"/>
  <c r="EA350" i="11"/>
  <c r="DX350" i="11"/>
  <c r="DS350" i="11"/>
  <c r="DR350" i="11"/>
  <c r="DQ350" i="11"/>
  <c r="DP350" i="11"/>
  <c r="DO350" i="11"/>
  <c r="DN350" i="11"/>
  <c r="DM350" i="11"/>
  <c r="DL350" i="11"/>
  <c r="DK350" i="11"/>
  <c r="DJ350" i="11"/>
  <c r="DI350" i="11"/>
  <c r="DH350" i="11"/>
  <c r="DG350" i="11"/>
  <c r="DF350" i="11"/>
  <c r="DE350" i="11"/>
  <c r="DD350" i="11"/>
  <c r="DA350" i="11"/>
  <c r="AQ350" i="11"/>
  <c r="K350" i="11"/>
  <c r="ES349" i="11"/>
  <c r="EJ349" i="11"/>
  <c r="EA349" i="11"/>
  <c r="DX349" i="11"/>
  <c r="DS349" i="11"/>
  <c r="DR349" i="11"/>
  <c r="DQ349" i="11"/>
  <c r="DP349" i="11"/>
  <c r="DO349" i="11"/>
  <c r="DN349" i="11"/>
  <c r="DM349" i="11"/>
  <c r="DL349" i="11"/>
  <c r="DK349" i="11"/>
  <c r="DJ349" i="11"/>
  <c r="DI349" i="11"/>
  <c r="DH349" i="11"/>
  <c r="DG349" i="11"/>
  <c r="DF349" i="11"/>
  <c r="DE349" i="11"/>
  <c r="DD349" i="11"/>
  <c r="DA349" i="11"/>
  <c r="AQ349" i="11"/>
  <c r="K349" i="11"/>
  <c r="ES348" i="11"/>
  <c r="EJ348" i="11"/>
  <c r="EA348" i="11"/>
  <c r="DX348" i="11"/>
  <c r="DS348" i="11"/>
  <c r="DR348" i="11"/>
  <c r="DQ348" i="11"/>
  <c r="DP348" i="11"/>
  <c r="DO348" i="11"/>
  <c r="DN348" i="11"/>
  <c r="DM348" i="11"/>
  <c r="DL348" i="11"/>
  <c r="DK348" i="11"/>
  <c r="DJ348" i="11"/>
  <c r="DI348" i="11"/>
  <c r="DH348" i="11"/>
  <c r="DG348" i="11"/>
  <c r="DF348" i="11"/>
  <c r="DE348" i="11"/>
  <c r="DD348" i="11"/>
  <c r="DA348" i="11"/>
  <c r="AQ348" i="11"/>
  <c r="K348" i="11"/>
  <c r="ES347" i="11"/>
  <c r="EJ347" i="11"/>
  <c r="EA347" i="11"/>
  <c r="DX347" i="11"/>
  <c r="DS347" i="11"/>
  <c r="DR347" i="11"/>
  <c r="DQ347" i="11"/>
  <c r="DP347" i="11"/>
  <c r="DO347" i="11"/>
  <c r="DN347" i="11"/>
  <c r="DM347" i="11"/>
  <c r="DL347" i="11"/>
  <c r="DK347" i="11"/>
  <c r="DJ347" i="11"/>
  <c r="DI347" i="11"/>
  <c r="DH347" i="11"/>
  <c r="DG347" i="11"/>
  <c r="DF347" i="11"/>
  <c r="DE347" i="11"/>
  <c r="DD347" i="11"/>
  <c r="DA347" i="11"/>
  <c r="AQ347" i="11"/>
  <c r="K347" i="11"/>
  <c r="ES346" i="11"/>
  <c r="EJ346" i="11"/>
  <c r="EA346" i="11"/>
  <c r="DX346" i="11"/>
  <c r="DS346" i="11"/>
  <c r="DR346" i="11"/>
  <c r="DQ346" i="11"/>
  <c r="DP346" i="11"/>
  <c r="DO346" i="11"/>
  <c r="DN346" i="11"/>
  <c r="DM346" i="11"/>
  <c r="DL346" i="11"/>
  <c r="DK346" i="11"/>
  <c r="DJ346" i="11"/>
  <c r="DI346" i="11"/>
  <c r="DH346" i="11"/>
  <c r="DG346" i="11"/>
  <c r="DF346" i="11"/>
  <c r="DE346" i="11"/>
  <c r="DD346" i="11"/>
  <c r="DA346" i="11"/>
  <c r="AQ346" i="11"/>
  <c r="K346" i="11"/>
  <c r="ES345" i="11"/>
  <c r="EJ345" i="11"/>
  <c r="EA345" i="11"/>
  <c r="DX345" i="11"/>
  <c r="DS345" i="11"/>
  <c r="DR345" i="11"/>
  <c r="DQ345" i="11"/>
  <c r="DP345" i="11"/>
  <c r="DO345" i="11"/>
  <c r="DN345" i="11"/>
  <c r="DM345" i="11"/>
  <c r="DL345" i="11"/>
  <c r="DK345" i="11"/>
  <c r="DJ345" i="11"/>
  <c r="DI345" i="11"/>
  <c r="DH345" i="11"/>
  <c r="DG345" i="11"/>
  <c r="DF345" i="11"/>
  <c r="DE345" i="11"/>
  <c r="DD345" i="11"/>
  <c r="DA345" i="11"/>
  <c r="AQ345" i="11"/>
  <c r="K345" i="11"/>
  <c r="ES344" i="11"/>
  <c r="EJ344" i="11"/>
  <c r="EA344" i="11"/>
  <c r="DX344" i="11"/>
  <c r="DS344" i="11"/>
  <c r="DR344" i="11"/>
  <c r="DQ344" i="11"/>
  <c r="DP344" i="11"/>
  <c r="DO344" i="11"/>
  <c r="DN344" i="11"/>
  <c r="DM344" i="11"/>
  <c r="DL344" i="11"/>
  <c r="DK344" i="11"/>
  <c r="DJ344" i="11"/>
  <c r="DI344" i="11"/>
  <c r="DH344" i="11"/>
  <c r="DG344" i="11"/>
  <c r="DF344" i="11"/>
  <c r="DE344" i="11"/>
  <c r="DD344" i="11"/>
  <c r="DA344" i="11"/>
  <c r="AQ344" i="11"/>
  <c r="K344" i="11"/>
  <c r="ES343" i="11"/>
  <c r="EJ343" i="11"/>
  <c r="EA343" i="11"/>
  <c r="DX343" i="11"/>
  <c r="DS343" i="11"/>
  <c r="DR343" i="11"/>
  <c r="DQ343" i="11"/>
  <c r="DP343" i="11"/>
  <c r="DO343" i="11"/>
  <c r="DN343" i="11"/>
  <c r="DM343" i="11"/>
  <c r="DL343" i="11"/>
  <c r="DK343" i="11"/>
  <c r="DJ343" i="11"/>
  <c r="DI343" i="11"/>
  <c r="DH343" i="11"/>
  <c r="DG343" i="11"/>
  <c r="DF343" i="11"/>
  <c r="DE343" i="11"/>
  <c r="DD343" i="11"/>
  <c r="DA343" i="11"/>
  <c r="AQ343" i="11"/>
  <c r="K343" i="11"/>
  <c r="ES342" i="11"/>
  <c r="EJ342" i="11"/>
  <c r="EA342" i="11"/>
  <c r="DX342" i="11"/>
  <c r="DS342" i="11"/>
  <c r="DR342" i="11"/>
  <c r="DQ342" i="11"/>
  <c r="DP342" i="11"/>
  <c r="DO342" i="11"/>
  <c r="DN342" i="11"/>
  <c r="DM342" i="11"/>
  <c r="DL342" i="11"/>
  <c r="DK342" i="11"/>
  <c r="DJ342" i="11"/>
  <c r="DI342" i="11"/>
  <c r="DH342" i="11"/>
  <c r="DG342" i="11"/>
  <c r="DF342" i="11"/>
  <c r="DE342" i="11"/>
  <c r="DD342" i="11"/>
  <c r="DA342" i="11"/>
  <c r="AQ342" i="11"/>
  <c r="K342" i="11"/>
  <c r="ES341" i="11"/>
  <c r="EJ341" i="11"/>
  <c r="EA341" i="11"/>
  <c r="DX341" i="11"/>
  <c r="DS341" i="11"/>
  <c r="DR341" i="11"/>
  <c r="DQ341" i="11"/>
  <c r="DP341" i="11"/>
  <c r="DO341" i="11"/>
  <c r="DN341" i="11"/>
  <c r="DM341" i="11"/>
  <c r="DL341" i="11"/>
  <c r="DK341" i="11"/>
  <c r="DJ341" i="11"/>
  <c r="DI341" i="11"/>
  <c r="DH341" i="11"/>
  <c r="DG341" i="11"/>
  <c r="DF341" i="11"/>
  <c r="DE341" i="11"/>
  <c r="DD341" i="11"/>
  <c r="DA341" i="11"/>
  <c r="AQ341" i="11"/>
  <c r="K341" i="11"/>
  <c r="ES340" i="11"/>
  <c r="EJ340" i="11"/>
  <c r="EA340" i="11"/>
  <c r="DX340" i="11"/>
  <c r="DS340" i="11"/>
  <c r="DR340" i="11"/>
  <c r="DQ340" i="11"/>
  <c r="DP340" i="11"/>
  <c r="DO340" i="11"/>
  <c r="DN340" i="11"/>
  <c r="DM340" i="11"/>
  <c r="DL340" i="11"/>
  <c r="DK340" i="11"/>
  <c r="DJ340" i="11"/>
  <c r="DI340" i="11"/>
  <c r="DH340" i="11"/>
  <c r="DG340" i="11"/>
  <c r="DF340" i="11"/>
  <c r="DE340" i="11"/>
  <c r="DD340" i="11"/>
  <c r="DA340" i="11"/>
  <c r="AQ340" i="11"/>
  <c r="K340" i="11"/>
  <c r="ES339" i="11"/>
  <c r="EJ339" i="11"/>
  <c r="EA339" i="11"/>
  <c r="DX339" i="11"/>
  <c r="DS339" i="11"/>
  <c r="DR339" i="11"/>
  <c r="DQ339" i="11"/>
  <c r="DP339" i="11"/>
  <c r="DO339" i="11"/>
  <c r="DN339" i="11"/>
  <c r="DM339" i="11"/>
  <c r="DL339" i="11"/>
  <c r="DK339" i="11"/>
  <c r="DJ339" i="11"/>
  <c r="DI339" i="11"/>
  <c r="DH339" i="11"/>
  <c r="DG339" i="11"/>
  <c r="DF339" i="11"/>
  <c r="DE339" i="11"/>
  <c r="DD339" i="11"/>
  <c r="DA339" i="11"/>
  <c r="AQ339" i="11"/>
  <c r="K339" i="11"/>
  <c r="ES338" i="11"/>
  <c r="EJ338" i="11"/>
  <c r="EA338" i="11"/>
  <c r="DX338" i="11"/>
  <c r="DS338" i="11"/>
  <c r="DR338" i="11"/>
  <c r="DQ338" i="11"/>
  <c r="DP338" i="11"/>
  <c r="DO338" i="11"/>
  <c r="DN338" i="11"/>
  <c r="DM338" i="11"/>
  <c r="DL338" i="11"/>
  <c r="DK338" i="11"/>
  <c r="DJ338" i="11"/>
  <c r="DI338" i="11"/>
  <c r="DH338" i="11"/>
  <c r="DG338" i="11"/>
  <c r="DF338" i="11"/>
  <c r="DE338" i="11"/>
  <c r="DD338" i="11"/>
  <c r="DA338" i="11"/>
  <c r="AQ338" i="11"/>
  <c r="K338" i="11"/>
  <c r="ES337" i="11"/>
  <c r="EJ337" i="11"/>
  <c r="EA337" i="11"/>
  <c r="DX337" i="11"/>
  <c r="DS337" i="11"/>
  <c r="DR337" i="11"/>
  <c r="DQ337" i="11"/>
  <c r="DP337" i="11"/>
  <c r="DO337" i="11"/>
  <c r="DN337" i="11"/>
  <c r="DM337" i="11"/>
  <c r="DL337" i="11"/>
  <c r="DK337" i="11"/>
  <c r="DJ337" i="11"/>
  <c r="DI337" i="11"/>
  <c r="DH337" i="11"/>
  <c r="DG337" i="11"/>
  <c r="DF337" i="11"/>
  <c r="DE337" i="11"/>
  <c r="DD337" i="11"/>
  <c r="DA337" i="11"/>
  <c r="AQ337" i="11"/>
  <c r="K337" i="11"/>
  <c r="ES336" i="11"/>
  <c r="EJ336" i="11"/>
  <c r="EA336" i="11"/>
  <c r="DX336" i="11"/>
  <c r="DS336" i="11"/>
  <c r="DR336" i="11"/>
  <c r="DQ336" i="11"/>
  <c r="DP336" i="11"/>
  <c r="DO336" i="11"/>
  <c r="DN336" i="11"/>
  <c r="DM336" i="11"/>
  <c r="DL336" i="11"/>
  <c r="DK336" i="11"/>
  <c r="DJ336" i="11"/>
  <c r="DI336" i="11"/>
  <c r="DH336" i="11"/>
  <c r="DG336" i="11"/>
  <c r="DF336" i="11"/>
  <c r="DE336" i="11"/>
  <c r="DD336" i="11"/>
  <c r="DA336" i="11"/>
  <c r="AQ336" i="11"/>
  <c r="K336" i="11"/>
  <c r="ES335" i="11"/>
  <c r="EJ335" i="11"/>
  <c r="EA335" i="11"/>
  <c r="DX335" i="11"/>
  <c r="DS335" i="11"/>
  <c r="DR335" i="11"/>
  <c r="DQ335" i="11"/>
  <c r="DP335" i="11"/>
  <c r="DO335" i="11"/>
  <c r="DN335" i="11"/>
  <c r="DM335" i="11"/>
  <c r="DL335" i="11"/>
  <c r="DK335" i="11"/>
  <c r="DJ335" i="11"/>
  <c r="DI335" i="11"/>
  <c r="DH335" i="11"/>
  <c r="DG335" i="11"/>
  <c r="DF335" i="11"/>
  <c r="DE335" i="11"/>
  <c r="DD335" i="11"/>
  <c r="DA335" i="11"/>
  <c r="AQ335" i="11"/>
  <c r="K335" i="11"/>
  <c r="ES334" i="11"/>
  <c r="EJ334" i="11"/>
  <c r="EA334" i="11"/>
  <c r="DX334" i="11"/>
  <c r="DS334" i="11"/>
  <c r="DR334" i="11"/>
  <c r="DQ334" i="11"/>
  <c r="DP334" i="11"/>
  <c r="DO334" i="11"/>
  <c r="DN334" i="11"/>
  <c r="DM334" i="11"/>
  <c r="DL334" i="11"/>
  <c r="DK334" i="11"/>
  <c r="DJ334" i="11"/>
  <c r="DI334" i="11"/>
  <c r="DH334" i="11"/>
  <c r="DG334" i="11"/>
  <c r="DF334" i="11"/>
  <c r="DE334" i="11"/>
  <c r="DD334" i="11"/>
  <c r="DA334" i="11"/>
  <c r="AQ334" i="11"/>
  <c r="K334" i="11"/>
  <c r="ES333" i="11"/>
  <c r="EJ333" i="11"/>
  <c r="EA333" i="11"/>
  <c r="DX333" i="11"/>
  <c r="DS333" i="11"/>
  <c r="DR333" i="11"/>
  <c r="DQ333" i="11"/>
  <c r="DP333" i="11"/>
  <c r="DO333" i="11"/>
  <c r="DN333" i="11"/>
  <c r="DM333" i="11"/>
  <c r="DL333" i="11"/>
  <c r="DK333" i="11"/>
  <c r="DJ333" i="11"/>
  <c r="DI333" i="11"/>
  <c r="DH333" i="11"/>
  <c r="DG333" i="11"/>
  <c r="DF333" i="11"/>
  <c r="DE333" i="11"/>
  <c r="DD333" i="11"/>
  <c r="DA333" i="11"/>
  <c r="AQ333" i="11"/>
  <c r="K333" i="11"/>
  <c r="ES332" i="11"/>
  <c r="EJ332" i="11"/>
  <c r="EA332" i="11"/>
  <c r="DX332" i="11"/>
  <c r="DS332" i="11"/>
  <c r="DR332" i="11"/>
  <c r="DQ332" i="11"/>
  <c r="DP332" i="11"/>
  <c r="DO332" i="11"/>
  <c r="DN332" i="11"/>
  <c r="DM332" i="11"/>
  <c r="DL332" i="11"/>
  <c r="DK332" i="11"/>
  <c r="DJ332" i="11"/>
  <c r="DI332" i="11"/>
  <c r="DH332" i="11"/>
  <c r="DG332" i="11"/>
  <c r="DF332" i="11"/>
  <c r="DE332" i="11"/>
  <c r="DD332" i="11"/>
  <c r="DA332" i="11"/>
  <c r="AQ332" i="11"/>
  <c r="K332" i="11"/>
  <c r="ES331" i="11"/>
  <c r="EJ331" i="11"/>
  <c r="EA331" i="11"/>
  <c r="DX331" i="11"/>
  <c r="DS331" i="11"/>
  <c r="DR331" i="11"/>
  <c r="DQ331" i="11"/>
  <c r="DP331" i="11"/>
  <c r="DO331" i="11"/>
  <c r="DN331" i="11"/>
  <c r="DM331" i="11"/>
  <c r="DL331" i="11"/>
  <c r="DK331" i="11"/>
  <c r="DJ331" i="11"/>
  <c r="DI331" i="11"/>
  <c r="DH331" i="11"/>
  <c r="DG331" i="11"/>
  <c r="DF331" i="11"/>
  <c r="DE331" i="11"/>
  <c r="DD331" i="11"/>
  <c r="DA331" i="11"/>
  <c r="AQ331" i="11"/>
  <c r="K331" i="11"/>
  <c r="ES330" i="11"/>
  <c r="EJ330" i="11"/>
  <c r="EA330" i="11"/>
  <c r="DX330" i="11"/>
  <c r="DS330" i="11"/>
  <c r="DR330" i="11"/>
  <c r="DQ330" i="11"/>
  <c r="DP330" i="11"/>
  <c r="DO330" i="11"/>
  <c r="DN330" i="11"/>
  <c r="DM330" i="11"/>
  <c r="DL330" i="11"/>
  <c r="DK330" i="11"/>
  <c r="DJ330" i="11"/>
  <c r="DI330" i="11"/>
  <c r="DH330" i="11"/>
  <c r="DG330" i="11"/>
  <c r="DF330" i="11"/>
  <c r="DE330" i="11"/>
  <c r="DD330" i="11"/>
  <c r="DA330" i="11"/>
  <c r="AQ330" i="11"/>
  <c r="K330" i="11"/>
  <c r="ES329" i="11"/>
  <c r="EJ329" i="11"/>
  <c r="EA329" i="11"/>
  <c r="DX329" i="11"/>
  <c r="DS329" i="11"/>
  <c r="DR329" i="11"/>
  <c r="DQ329" i="11"/>
  <c r="DP329" i="11"/>
  <c r="DO329" i="11"/>
  <c r="DN329" i="11"/>
  <c r="DM329" i="11"/>
  <c r="DL329" i="11"/>
  <c r="DK329" i="11"/>
  <c r="DJ329" i="11"/>
  <c r="DI329" i="11"/>
  <c r="DH329" i="11"/>
  <c r="DG329" i="11"/>
  <c r="DF329" i="11"/>
  <c r="DE329" i="11"/>
  <c r="DD329" i="11"/>
  <c r="DA329" i="11"/>
  <c r="AQ329" i="11"/>
  <c r="K329" i="11"/>
  <c r="ES328" i="11"/>
  <c r="EJ328" i="11"/>
  <c r="EA328" i="11"/>
  <c r="DX328" i="11"/>
  <c r="DS328" i="11"/>
  <c r="DR328" i="11"/>
  <c r="DQ328" i="11"/>
  <c r="DP328" i="11"/>
  <c r="DO328" i="11"/>
  <c r="DN328" i="11"/>
  <c r="DM328" i="11"/>
  <c r="DL328" i="11"/>
  <c r="DK328" i="11"/>
  <c r="DJ328" i="11"/>
  <c r="DI328" i="11"/>
  <c r="DH328" i="11"/>
  <c r="DG328" i="11"/>
  <c r="DF328" i="11"/>
  <c r="DE328" i="11"/>
  <c r="DD328" i="11"/>
  <c r="DA328" i="11"/>
  <c r="AQ328" i="11"/>
  <c r="K328" i="11"/>
  <c r="ES327" i="11"/>
  <c r="EJ327" i="11"/>
  <c r="EA327" i="11"/>
  <c r="DX327" i="11"/>
  <c r="DS327" i="11"/>
  <c r="DR327" i="11"/>
  <c r="DQ327" i="11"/>
  <c r="DP327" i="11"/>
  <c r="DO327" i="11"/>
  <c r="DN327" i="11"/>
  <c r="DM327" i="11"/>
  <c r="DL327" i="11"/>
  <c r="DK327" i="11"/>
  <c r="DJ327" i="11"/>
  <c r="DI327" i="11"/>
  <c r="DH327" i="11"/>
  <c r="DG327" i="11"/>
  <c r="DF327" i="11"/>
  <c r="DE327" i="11"/>
  <c r="DD327" i="11"/>
  <c r="DA327" i="11"/>
  <c r="AQ327" i="11"/>
  <c r="K327" i="11"/>
  <c r="ES326" i="11"/>
  <c r="EJ326" i="11"/>
  <c r="EA326" i="11"/>
  <c r="DX326" i="11"/>
  <c r="DS326" i="11"/>
  <c r="DR326" i="11"/>
  <c r="DQ326" i="11"/>
  <c r="DP326" i="11"/>
  <c r="DO326" i="11"/>
  <c r="DN326" i="11"/>
  <c r="DM326" i="11"/>
  <c r="DL326" i="11"/>
  <c r="DK326" i="11"/>
  <c r="DJ326" i="11"/>
  <c r="DI326" i="11"/>
  <c r="DH326" i="11"/>
  <c r="DG326" i="11"/>
  <c r="DF326" i="11"/>
  <c r="DE326" i="11"/>
  <c r="DD326" i="11"/>
  <c r="DA326" i="11"/>
  <c r="AQ326" i="11"/>
  <c r="K326" i="11"/>
  <c r="ES325" i="11"/>
  <c r="EJ325" i="11"/>
  <c r="EA325" i="11"/>
  <c r="DX325" i="11"/>
  <c r="DS325" i="11"/>
  <c r="DR325" i="11"/>
  <c r="DQ325" i="11"/>
  <c r="DP325" i="11"/>
  <c r="DO325" i="11"/>
  <c r="DN325" i="11"/>
  <c r="DM325" i="11"/>
  <c r="DL325" i="11"/>
  <c r="DK325" i="11"/>
  <c r="DJ325" i="11"/>
  <c r="DI325" i="11"/>
  <c r="DH325" i="11"/>
  <c r="DG325" i="11"/>
  <c r="DF325" i="11"/>
  <c r="DE325" i="11"/>
  <c r="DD325" i="11"/>
  <c r="DA325" i="11"/>
  <c r="AQ325" i="11"/>
  <c r="K325" i="11"/>
  <c r="ES324" i="11"/>
  <c r="EJ324" i="11"/>
  <c r="EA324" i="11"/>
  <c r="DX324" i="11"/>
  <c r="DS324" i="11"/>
  <c r="DR324" i="11"/>
  <c r="DQ324" i="11"/>
  <c r="DP324" i="11"/>
  <c r="DO324" i="11"/>
  <c r="DN324" i="11"/>
  <c r="DM324" i="11"/>
  <c r="DL324" i="11"/>
  <c r="DK324" i="11"/>
  <c r="DJ324" i="11"/>
  <c r="DI324" i="11"/>
  <c r="DH324" i="11"/>
  <c r="DG324" i="11"/>
  <c r="DF324" i="11"/>
  <c r="DE324" i="11"/>
  <c r="DD324" i="11"/>
  <c r="DA324" i="11"/>
  <c r="AQ324" i="11"/>
  <c r="K324" i="11"/>
  <c r="ES323" i="11"/>
  <c r="EJ323" i="11"/>
  <c r="EA323" i="11"/>
  <c r="DX323" i="11"/>
  <c r="DS323" i="11"/>
  <c r="DR323" i="11"/>
  <c r="DQ323" i="11"/>
  <c r="DP323" i="11"/>
  <c r="DO323" i="11"/>
  <c r="DN323" i="11"/>
  <c r="DM323" i="11"/>
  <c r="DL323" i="11"/>
  <c r="DK323" i="11"/>
  <c r="DJ323" i="11"/>
  <c r="DI323" i="11"/>
  <c r="DH323" i="11"/>
  <c r="DG323" i="11"/>
  <c r="DF323" i="11"/>
  <c r="DE323" i="11"/>
  <c r="DD323" i="11"/>
  <c r="DA323" i="11"/>
  <c r="AQ323" i="11"/>
  <c r="K323" i="11"/>
  <c r="ES322" i="11"/>
  <c r="EJ322" i="11"/>
  <c r="EA322" i="11"/>
  <c r="DX322" i="11"/>
  <c r="DS322" i="11"/>
  <c r="DR322" i="11"/>
  <c r="DQ322" i="11"/>
  <c r="DP322" i="11"/>
  <c r="DO322" i="11"/>
  <c r="DN322" i="11"/>
  <c r="DM322" i="11"/>
  <c r="DL322" i="11"/>
  <c r="DK322" i="11"/>
  <c r="DJ322" i="11"/>
  <c r="DI322" i="11"/>
  <c r="DH322" i="11"/>
  <c r="DG322" i="11"/>
  <c r="DF322" i="11"/>
  <c r="DE322" i="11"/>
  <c r="DD322" i="11"/>
  <c r="DA322" i="11"/>
  <c r="AQ322" i="11"/>
  <c r="K322" i="11"/>
  <c r="ES321" i="11"/>
  <c r="EJ321" i="11"/>
  <c r="EA321" i="11"/>
  <c r="DX321" i="11"/>
  <c r="DS321" i="11"/>
  <c r="DR321" i="11"/>
  <c r="DQ321" i="11"/>
  <c r="DP321" i="11"/>
  <c r="DO321" i="11"/>
  <c r="DN321" i="11"/>
  <c r="DM321" i="11"/>
  <c r="DL321" i="11"/>
  <c r="DK321" i="11"/>
  <c r="DJ321" i="11"/>
  <c r="DI321" i="11"/>
  <c r="DH321" i="11"/>
  <c r="DG321" i="11"/>
  <c r="DF321" i="11"/>
  <c r="DE321" i="11"/>
  <c r="DD321" i="11"/>
  <c r="DA321" i="11"/>
  <c r="AQ321" i="11"/>
  <c r="K321" i="11"/>
  <c r="ES320" i="11"/>
  <c r="EJ320" i="11"/>
  <c r="EA320" i="11"/>
  <c r="DX320" i="11"/>
  <c r="DS320" i="11"/>
  <c r="DR320" i="11"/>
  <c r="DQ320" i="11"/>
  <c r="DP320" i="11"/>
  <c r="DO320" i="11"/>
  <c r="DN320" i="11"/>
  <c r="DM320" i="11"/>
  <c r="DL320" i="11"/>
  <c r="DK320" i="11"/>
  <c r="DJ320" i="11"/>
  <c r="DI320" i="11"/>
  <c r="DH320" i="11"/>
  <c r="DG320" i="11"/>
  <c r="DF320" i="11"/>
  <c r="DE320" i="11"/>
  <c r="DD320" i="11"/>
  <c r="DA320" i="11"/>
  <c r="AQ320" i="11"/>
  <c r="K320" i="11"/>
  <c r="ES319" i="11"/>
  <c r="EJ319" i="11"/>
  <c r="EA319" i="11"/>
  <c r="DX319" i="11"/>
  <c r="DS319" i="11"/>
  <c r="DR319" i="11"/>
  <c r="DQ319" i="11"/>
  <c r="DP319" i="11"/>
  <c r="DO319" i="11"/>
  <c r="DN319" i="11"/>
  <c r="DM319" i="11"/>
  <c r="DL319" i="11"/>
  <c r="DK319" i="11"/>
  <c r="DJ319" i="11"/>
  <c r="DI319" i="11"/>
  <c r="DH319" i="11"/>
  <c r="DG319" i="11"/>
  <c r="DF319" i="11"/>
  <c r="DE319" i="11"/>
  <c r="DD319" i="11"/>
  <c r="DA319" i="11"/>
  <c r="AQ319" i="11"/>
  <c r="K319" i="11"/>
  <c r="ES318" i="11"/>
  <c r="EJ318" i="11"/>
  <c r="EA318" i="11"/>
  <c r="DX318" i="11"/>
  <c r="DS318" i="11"/>
  <c r="DR318" i="11"/>
  <c r="DQ318" i="11"/>
  <c r="DP318" i="11"/>
  <c r="DO318" i="11"/>
  <c r="DN318" i="11"/>
  <c r="DM318" i="11"/>
  <c r="DL318" i="11"/>
  <c r="DK318" i="11"/>
  <c r="DJ318" i="11"/>
  <c r="DI318" i="11"/>
  <c r="DH318" i="11"/>
  <c r="DG318" i="11"/>
  <c r="DF318" i="11"/>
  <c r="DE318" i="11"/>
  <c r="DD318" i="11"/>
  <c r="DA318" i="11"/>
  <c r="K318" i="11"/>
  <c r="ES317" i="11"/>
  <c r="EJ317" i="11"/>
  <c r="EA317" i="11"/>
  <c r="DX317" i="11"/>
  <c r="DS317" i="11"/>
  <c r="DR317" i="11"/>
  <c r="DQ317" i="11"/>
  <c r="DP317" i="11"/>
  <c r="DO317" i="11"/>
  <c r="DN317" i="11"/>
  <c r="DM317" i="11"/>
  <c r="DL317" i="11"/>
  <c r="DK317" i="11"/>
  <c r="DJ317" i="11"/>
  <c r="DI317" i="11"/>
  <c r="DH317" i="11"/>
  <c r="DG317" i="11"/>
  <c r="DF317" i="11"/>
  <c r="DE317" i="11"/>
  <c r="DD317" i="11"/>
  <c r="DA317" i="11"/>
  <c r="AQ317" i="11"/>
  <c r="K317" i="11"/>
  <c r="ES316" i="11"/>
  <c r="EJ316" i="11"/>
  <c r="EA316" i="11"/>
  <c r="DX316" i="11"/>
  <c r="DS316" i="11"/>
  <c r="DR316" i="11"/>
  <c r="DQ316" i="11"/>
  <c r="DP316" i="11"/>
  <c r="DO316" i="11"/>
  <c r="DN316" i="11"/>
  <c r="DM316" i="11"/>
  <c r="DL316" i="11"/>
  <c r="DK316" i="11"/>
  <c r="DJ316" i="11"/>
  <c r="DI316" i="11"/>
  <c r="DH316" i="11"/>
  <c r="DG316" i="11"/>
  <c r="DF316" i="11"/>
  <c r="DE316" i="11"/>
  <c r="DD316" i="11"/>
  <c r="DA316" i="11"/>
  <c r="AQ316" i="11"/>
  <c r="K316" i="11"/>
  <c r="ES315" i="11"/>
  <c r="EJ315" i="11"/>
  <c r="EA315" i="11"/>
  <c r="DX315" i="11"/>
  <c r="DS315" i="11"/>
  <c r="DR315" i="11"/>
  <c r="DQ315" i="11"/>
  <c r="DP315" i="11"/>
  <c r="DO315" i="11"/>
  <c r="DN315" i="11"/>
  <c r="DM315" i="11"/>
  <c r="DL315" i="11"/>
  <c r="DK315" i="11"/>
  <c r="DJ315" i="11"/>
  <c r="DI315" i="11"/>
  <c r="DH315" i="11"/>
  <c r="DG315" i="11"/>
  <c r="DF315" i="11"/>
  <c r="DE315" i="11"/>
  <c r="DD315" i="11"/>
  <c r="DA315" i="11"/>
  <c r="AQ315" i="11"/>
  <c r="K315" i="11"/>
  <c r="ES314" i="11"/>
  <c r="EJ314" i="11"/>
  <c r="EA314" i="11"/>
  <c r="DX314" i="11"/>
  <c r="DS314" i="11"/>
  <c r="DR314" i="11"/>
  <c r="DQ314" i="11"/>
  <c r="DP314" i="11"/>
  <c r="DO314" i="11"/>
  <c r="DN314" i="11"/>
  <c r="DM314" i="11"/>
  <c r="DL314" i="11"/>
  <c r="DK314" i="11"/>
  <c r="DJ314" i="11"/>
  <c r="DI314" i="11"/>
  <c r="DH314" i="11"/>
  <c r="DG314" i="11"/>
  <c r="DF314" i="11"/>
  <c r="DE314" i="11"/>
  <c r="DD314" i="11"/>
  <c r="DA314" i="11"/>
  <c r="AQ314" i="11"/>
  <c r="K314" i="11"/>
  <c r="ES313" i="11"/>
  <c r="EJ313" i="11"/>
  <c r="EA313" i="11"/>
  <c r="DX313" i="11"/>
  <c r="DS313" i="11"/>
  <c r="DR313" i="11"/>
  <c r="DQ313" i="11"/>
  <c r="DP313" i="11"/>
  <c r="DO313" i="11"/>
  <c r="DN313" i="11"/>
  <c r="DM313" i="11"/>
  <c r="DL313" i="11"/>
  <c r="DK313" i="11"/>
  <c r="DJ313" i="11"/>
  <c r="DI313" i="11"/>
  <c r="DH313" i="11"/>
  <c r="DG313" i="11"/>
  <c r="DF313" i="11"/>
  <c r="DE313" i="11"/>
  <c r="DD313" i="11"/>
  <c r="DA313" i="11"/>
  <c r="AQ313" i="11"/>
  <c r="K313" i="11"/>
  <c r="ES312" i="11"/>
  <c r="EJ312" i="11"/>
  <c r="EA312" i="11"/>
  <c r="DX312" i="11"/>
  <c r="DS312" i="11"/>
  <c r="DR312" i="11"/>
  <c r="DQ312" i="11"/>
  <c r="DP312" i="11"/>
  <c r="DO312" i="11"/>
  <c r="DN312" i="11"/>
  <c r="DM312" i="11"/>
  <c r="DL312" i="11"/>
  <c r="DK312" i="11"/>
  <c r="DJ312" i="11"/>
  <c r="DI312" i="11"/>
  <c r="DH312" i="11"/>
  <c r="DG312" i="11"/>
  <c r="DF312" i="11"/>
  <c r="DE312" i="11"/>
  <c r="DD312" i="11"/>
  <c r="DA312" i="11"/>
  <c r="AQ312" i="11"/>
  <c r="K312" i="11"/>
  <c r="ES311" i="11"/>
  <c r="EJ311" i="11"/>
  <c r="EA311" i="11"/>
  <c r="DX311" i="11"/>
  <c r="DS311" i="11"/>
  <c r="DR311" i="11"/>
  <c r="DQ311" i="11"/>
  <c r="DP311" i="11"/>
  <c r="DO311" i="11"/>
  <c r="DN311" i="11"/>
  <c r="DM311" i="11"/>
  <c r="DL311" i="11"/>
  <c r="DK311" i="11"/>
  <c r="DJ311" i="11"/>
  <c r="DI311" i="11"/>
  <c r="DH311" i="11"/>
  <c r="DG311" i="11"/>
  <c r="DF311" i="11"/>
  <c r="DE311" i="11"/>
  <c r="DD311" i="11"/>
  <c r="DA311" i="11"/>
  <c r="AQ311" i="11"/>
  <c r="K311" i="11"/>
  <c r="ES310" i="11"/>
  <c r="EJ310" i="11"/>
  <c r="EA310" i="11"/>
  <c r="DX310" i="11"/>
  <c r="DS310" i="11"/>
  <c r="DR310" i="11"/>
  <c r="DQ310" i="11"/>
  <c r="DP310" i="11"/>
  <c r="DO310" i="11"/>
  <c r="DN310" i="11"/>
  <c r="DM310" i="11"/>
  <c r="DL310" i="11"/>
  <c r="DK310" i="11"/>
  <c r="DJ310" i="11"/>
  <c r="DI310" i="11"/>
  <c r="DH310" i="11"/>
  <c r="DG310" i="11"/>
  <c r="DF310" i="11"/>
  <c r="DE310" i="11"/>
  <c r="DD310" i="11"/>
  <c r="DA310" i="11"/>
  <c r="AQ310" i="11"/>
  <c r="K310" i="11"/>
  <c r="ES309" i="11"/>
  <c r="EJ309" i="11"/>
  <c r="EA309" i="11"/>
  <c r="DX309" i="11"/>
  <c r="DS309" i="11"/>
  <c r="DR309" i="11"/>
  <c r="DQ309" i="11"/>
  <c r="DP309" i="11"/>
  <c r="DO309" i="11"/>
  <c r="DN309" i="11"/>
  <c r="DM309" i="11"/>
  <c r="DL309" i="11"/>
  <c r="DK309" i="11"/>
  <c r="DJ309" i="11"/>
  <c r="DI309" i="11"/>
  <c r="DH309" i="11"/>
  <c r="DG309" i="11"/>
  <c r="DF309" i="11"/>
  <c r="DE309" i="11"/>
  <c r="DD309" i="11"/>
  <c r="DA309" i="11"/>
  <c r="AQ309" i="11"/>
  <c r="K309" i="11"/>
  <c r="ES308" i="11"/>
  <c r="EJ308" i="11"/>
  <c r="EA308" i="11"/>
  <c r="DX308" i="11"/>
  <c r="DS308" i="11"/>
  <c r="DR308" i="11"/>
  <c r="DQ308" i="11"/>
  <c r="DP308" i="11"/>
  <c r="DO308" i="11"/>
  <c r="DN308" i="11"/>
  <c r="DM308" i="11"/>
  <c r="DL308" i="11"/>
  <c r="DK308" i="11"/>
  <c r="DJ308" i="11"/>
  <c r="DI308" i="11"/>
  <c r="DH308" i="11"/>
  <c r="DG308" i="11"/>
  <c r="DF308" i="11"/>
  <c r="DE308" i="11"/>
  <c r="DD308" i="11"/>
  <c r="DA308" i="11"/>
  <c r="AQ308" i="11"/>
  <c r="K308" i="11"/>
  <c r="ES307" i="11"/>
  <c r="EJ307" i="11"/>
  <c r="EA307" i="11"/>
  <c r="DX307" i="11"/>
  <c r="DS307" i="11"/>
  <c r="DR307" i="11"/>
  <c r="DQ307" i="11"/>
  <c r="DP307" i="11"/>
  <c r="DO307" i="11"/>
  <c r="DN307" i="11"/>
  <c r="DM307" i="11"/>
  <c r="DL307" i="11"/>
  <c r="DK307" i="11"/>
  <c r="DJ307" i="11"/>
  <c r="DI307" i="11"/>
  <c r="DH307" i="11"/>
  <c r="DG307" i="11"/>
  <c r="DF307" i="11"/>
  <c r="DE307" i="11"/>
  <c r="DD307" i="11"/>
  <c r="DA307" i="11"/>
  <c r="AQ307" i="11"/>
  <c r="K307" i="11"/>
  <c r="ES306" i="11"/>
  <c r="EJ306" i="11"/>
  <c r="EA306" i="11"/>
  <c r="DX306" i="11"/>
  <c r="DS306" i="11"/>
  <c r="DR306" i="11"/>
  <c r="DQ306" i="11"/>
  <c r="DP306" i="11"/>
  <c r="DO306" i="11"/>
  <c r="DN306" i="11"/>
  <c r="DM306" i="11"/>
  <c r="DL306" i="11"/>
  <c r="DK306" i="11"/>
  <c r="DJ306" i="11"/>
  <c r="DI306" i="11"/>
  <c r="DH306" i="11"/>
  <c r="DG306" i="11"/>
  <c r="DF306" i="11"/>
  <c r="DE306" i="11"/>
  <c r="DD306" i="11"/>
  <c r="DA306" i="11"/>
  <c r="AQ306" i="11"/>
  <c r="K306" i="11"/>
  <c r="ES305" i="11"/>
  <c r="EJ305" i="11"/>
  <c r="EA305" i="11"/>
  <c r="DX305" i="11"/>
  <c r="DS305" i="11"/>
  <c r="DR305" i="11"/>
  <c r="DQ305" i="11"/>
  <c r="DP305" i="11"/>
  <c r="DO305" i="11"/>
  <c r="DN305" i="11"/>
  <c r="DM305" i="11"/>
  <c r="DL305" i="11"/>
  <c r="DK305" i="11"/>
  <c r="DJ305" i="11"/>
  <c r="DI305" i="11"/>
  <c r="DH305" i="11"/>
  <c r="DG305" i="11"/>
  <c r="DF305" i="11"/>
  <c r="DE305" i="11"/>
  <c r="DD305" i="11"/>
  <c r="DA305" i="11"/>
  <c r="AQ305" i="11"/>
  <c r="K305" i="11"/>
  <c r="ES304" i="11"/>
  <c r="EJ304" i="11"/>
  <c r="EA304" i="11"/>
  <c r="DX304" i="11"/>
  <c r="DS304" i="11"/>
  <c r="DR304" i="11"/>
  <c r="DQ304" i="11"/>
  <c r="DP304" i="11"/>
  <c r="DO304" i="11"/>
  <c r="DN304" i="11"/>
  <c r="DM304" i="11"/>
  <c r="DL304" i="11"/>
  <c r="DK304" i="11"/>
  <c r="DJ304" i="11"/>
  <c r="DI304" i="11"/>
  <c r="DH304" i="11"/>
  <c r="DG304" i="11"/>
  <c r="DF304" i="11"/>
  <c r="DE304" i="11"/>
  <c r="DD304" i="11"/>
  <c r="DA304" i="11"/>
  <c r="AQ304" i="11"/>
  <c r="K304" i="11"/>
  <c r="ES303" i="11"/>
  <c r="EJ303" i="11"/>
  <c r="EA303" i="11"/>
  <c r="DX303" i="11"/>
  <c r="DS303" i="11"/>
  <c r="DR303" i="11"/>
  <c r="DQ303" i="11"/>
  <c r="DP303" i="11"/>
  <c r="DO303" i="11"/>
  <c r="DN303" i="11"/>
  <c r="DM303" i="11"/>
  <c r="DL303" i="11"/>
  <c r="DK303" i="11"/>
  <c r="DJ303" i="11"/>
  <c r="DI303" i="11"/>
  <c r="DH303" i="11"/>
  <c r="DG303" i="11"/>
  <c r="DF303" i="11"/>
  <c r="DE303" i="11"/>
  <c r="DD303" i="11"/>
  <c r="DA303" i="11"/>
  <c r="AQ303" i="11"/>
  <c r="K303" i="11"/>
  <c r="ES302" i="11"/>
  <c r="EJ302" i="11"/>
  <c r="EA302" i="11"/>
  <c r="DX302" i="11"/>
  <c r="DS302" i="11"/>
  <c r="DR302" i="11"/>
  <c r="DQ302" i="11"/>
  <c r="DP302" i="11"/>
  <c r="DO302" i="11"/>
  <c r="DN302" i="11"/>
  <c r="DM302" i="11"/>
  <c r="DL302" i="11"/>
  <c r="DK302" i="11"/>
  <c r="DJ302" i="11"/>
  <c r="DI302" i="11"/>
  <c r="DH302" i="11"/>
  <c r="DG302" i="11"/>
  <c r="DF302" i="11"/>
  <c r="DE302" i="11"/>
  <c r="DD302" i="11"/>
  <c r="DA302" i="11"/>
  <c r="AQ302" i="11"/>
  <c r="K302" i="11"/>
  <c r="ES301" i="11"/>
  <c r="EJ301" i="11"/>
  <c r="EA301" i="11"/>
  <c r="DX301" i="11"/>
  <c r="DS301" i="11"/>
  <c r="DR301" i="11"/>
  <c r="DQ301" i="11"/>
  <c r="DP301" i="11"/>
  <c r="DO301" i="11"/>
  <c r="DN301" i="11"/>
  <c r="DM301" i="11"/>
  <c r="DL301" i="11"/>
  <c r="DK301" i="11"/>
  <c r="DJ301" i="11"/>
  <c r="DI301" i="11"/>
  <c r="DH301" i="11"/>
  <c r="DG301" i="11"/>
  <c r="DF301" i="11"/>
  <c r="DE301" i="11"/>
  <c r="DD301" i="11"/>
  <c r="DA301" i="11"/>
  <c r="AQ301" i="11"/>
  <c r="K301" i="11"/>
  <c r="ES300" i="11"/>
  <c r="EJ300" i="11"/>
  <c r="EA300" i="11"/>
  <c r="DX300" i="11"/>
  <c r="DS300" i="11"/>
  <c r="DR300" i="11"/>
  <c r="DQ300" i="11"/>
  <c r="DP300" i="11"/>
  <c r="DO300" i="11"/>
  <c r="DN300" i="11"/>
  <c r="DM300" i="11"/>
  <c r="DL300" i="11"/>
  <c r="DK300" i="11"/>
  <c r="DJ300" i="11"/>
  <c r="DI300" i="11"/>
  <c r="DH300" i="11"/>
  <c r="DG300" i="11"/>
  <c r="DF300" i="11"/>
  <c r="DE300" i="11"/>
  <c r="DD300" i="11"/>
  <c r="DA300" i="11"/>
  <c r="AQ300" i="11"/>
  <c r="K300" i="11"/>
  <c r="ES299" i="11"/>
  <c r="EJ299" i="11"/>
  <c r="EA299" i="11"/>
  <c r="DX299" i="11"/>
  <c r="DS299" i="11"/>
  <c r="DR299" i="11"/>
  <c r="DQ299" i="11"/>
  <c r="DP299" i="11"/>
  <c r="DO299" i="11"/>
  <c r="DN299" i="11"/>
  <c r="DM299" i="11"/>
  <c r="DL299" i="11"/>
  <c r="DK299" i="11"/>
  <c r="DJ299" i="11"/>
  <c r="DI299" i="11"/>
  <c r="DH299" i="11"/>
  <c r="DG299" i="11"/>
  <c r="DF299" i="11"/>
  <c r="DE299" i="11"/>
  <c r="DD299" i="11"/>
  <c r="DA299" i="11"/>
  <c r="AQ299" i="11"/>
  <c r="K299" i="11"/>
  <c r="ES298" i="11"/>
  <c r="EJ298" i="11"/>
  <c r="EA298" i="11"/>
  <c r="DX298" i="11"/>
  <c r="DS298" i="11"/>
  <c r="DR298" i="11"/>
  <c r="DQ298" i="11"/>
  <c r="DP298" i="11"/>
  <c r="DO298" i="11"/>
  <c r="DN298" i="11"/>
  <c r="DM298" i="11"/>
  <c r="DL298" i="11"/>
  <c r="DK298" i="11"/>
  <c r="DJ298" i="11"/>
  <c r="DI298" i="11"/>
  <c r="DH298" i="11"/>
  <c r="DG298" i="11"/>
  <c r="DF298" i="11"/>
  <c r="DE298" i="11"/>
  <c r="DD298" i="11"/>
  <c r="DA298" i="11"/>
  <c r="AQ298" i="11"/>
  <c r="K298" i="11"/>
  <c r="ES297" i="11"/>
  <c r="EJ297" i="11"/>
  <c r="EA297" i="11"/>
  <c r="DX297" i="11"/>
  <c r="DS297" i="11"/>
  <c r="DR297" i="11"/>
  <c r="DQ297" i="11"/>
  <c r="DP297" i="11"/>
  <c r="DO297" i="11"/>
  <c r="DN297" i="11"/>
  <c r="DM297" i="11"/>
  <c r="DL297" i="11"/>
  <c r="DK297" i="11"/>
  <c r="DJ297" i="11"/>
  <c r="DI297" i="11"/>
  <c r="DH297" i="11"/>
  <c r="DG297" i="11"/>
  <c r="DF297" i="11"/>
  <c r="DE297" i="11"/>
  <c r="DD297" i="11"/>
  <c r="DA297" i="11"/>
  <c r="AQ297" i="11"/>
  <c r="K297" i="11"/>
  <c r="ES296" i="11"/>
  <c r="EJ296" i="11"/>
  <c r="EA296" i="11"/>
  <c r="DX296" i="11"/>
  <c r="DS296" i="11"/>
  <c r="DR296" i="11"/>
  <c r="DQ296" i="11"/>
  <c r="DP296" i="11"/>
  <c r="DO296" i="11"/>
  <c r="DN296" i="11"/>
  <c r="DM296" i="11"/>
  <c r="DL296" i="11"/>
  <c r="DK296" i="11"/>
  <c r="DJ296" i="11"/>
  <c r="DI296" i="11"/>
  <c r="DH296" i="11"/>
  <c r="DG296" i="11"/>
  <c r="DF296" i="11"/>
  <c r="DE296" i="11"/>
  <c r="DD296" i="11"/>
  <c r="DA296" i="11"/>
  <c r="AQ296" i="11"/>
  <c r="K296" i="11"/>
  <c r="ES295" i="11"/>
  <c r="EJ295" i="11"/>
  <c r="EA295" i="11"/>
  <c r="DX295" i="11"/>
  <c r="DS295" i="11"/>
  <c r="DR295" i="11"/>
  <c r="DQ295" i="11"/>
  <c r="DP295" i="11"/>
  <c r="DO295" i="11"/>
  <c r="DN295" i="11"/>
  <c r="DM295" i="11"/>
  <c r="DL295" i="11"/>
  <c r="DK295" i="11"/>
  <c r="DJ295" i="11"/>
  <c r="DI295" i="11"/>
  <c r="DH295" i="11"/>
  <c r="DG295" i="11"/>
  <c r="DF295" i="11"/>
  <c r="DE295" i="11"/>
  <c r="DD295" i="11"/>
  <c r="DA295" i="11"/>
  <c r="AQ295" i="11"/>
  <c r="K295" i="11"/>
  <c r="EY294" i="11"/>
  <c r="EV294" i="11"/>
  <c r="ES294" i="11"/>
  <c r="EP294" i="11"/>
  <c r="EM294" i="11"/>
  <c r="EJ294" i="11"/>
  <c r="EG294" i="11"/>
  <c r="ED294" i="11"/>
  <c r="EA294" i="11"/>
  <c r="DX294" i="11"/>
  <c r="DS294" i="11"/>
  <c r="DR294" i="11"/>
  <c r="DQ294" i="11"/>
  <c r="DP294" i="11"/>
  <c r="DO294" i="11"/>
  <c r="DN294" i="11"/>
  <c r="DM294" i="11"/>
  <c r="DL294" i="11"/>
  <c r="DK294" i="11"/>
  <c r="DJ294" i="11"/>
  <c r="DI294" i="11"/>
  <c r="DH294" i="11"/>
  <c r="DG294" i="11"/>
  <c r="DF294" i="11"/>
  <c r="DE294" i="11"/>
  <c r="DD294" i="11"/>
  <c r="DA294" i="11"/>
  <c r="AQ294" i="11"/>
  <c r="K294" i="11"/>
  <c r="EY293" i="11"/>
  <c r="EV293" i="11"/>
  <c r="ES293" i="11"/>
  <c r="EP293" i="11"/>
  <c r="EM293" i="11"/>
  <c r="EJ293" i="11"/>
  <c r="EG293" i="11"/>
  <c r="ED293" i="11"/>
  <c r="EA293" i="11"/>
  <c r="DX293" i="11"/>
  <c r="DS293" i="11"/>
  <c r="DR293" i="11"/>
  <c r="DQ293" i="11"/>
  <c r="DP293" i="11"/>
  <c r="DO293" i="11"/>
  <c r="DN293" i="11"/>
  <c r="DM293" i="11"/>
  <c r="DL293" i="11"/>
  <c r="DK293" i="11"/>
  <c r="DJ293" i="11"/>
  <c r="DI293" i="11"/>
  <c r="DH293" i="11"/>
  <c r="DG293" i="11"/>
  <c r="DF293" i="11"/>
  <c r="DE293" i="11"/>
  <c r="DD293" i="11"/>
  <c r="DA293" i="11"/>
  <c r="AQ293" i="11"/>
  <c r="K293" i="11"/>
  <c r="EY292" i="11"/>
  <c r="EV292" i="11"/>
  <c r="ES292" i="11"/>
  <c r="EP292" i="11"/>
  <c r="EM292" i="11"/>
  <c r="EJ292" i="11"/>
  <c r="EG292" i="11"/>
  <c r="ED292" i="11"/>
  <c r="EA292" i="11"/>
  <c r="DX292" i="11"/>
  <c r="DS292" i="11"/>
  <c r="DR292" i="11"/>
  <c r="DQ292" i="11"/>
  <c r="DP292" i="11"/>
  <c r="DO292" i="11"/>
  <c r="DN292" i="11"/>
  <c r="DM292" i="11"/>
  <c r="DL292" i="11"/>
  <c r="DK292" i="11"/>
  <c r="DJ292" i="11"/>
  <c r="DI292" i="11"/>
  <c r="DH292" i="11"/>
  <c r="DG292" i="11"/>
  <c r="DF292" i="11"/>
  <c r="DE292" i="11"/>
  <c r="DD292" i="11"/>
  <c r="DA292" i="11"/>
  <c r="AQ292" i="11"/>
  <c r="K292" i="11"/>
  <c r="EY291" i="11"/>
  <c r="EV291" i="11"/>
  <c r="ES291" i="11"/>
  <c r="EP291" i="11"/>
  <c r="EM291" i="11"/>
  <c r="EJ291" i="11"/>
  <c r="EG291" i="11"/>
  <c r="ED291" i="11"/>
  <c r="EA291" i="11"/>
  <c r="DX291" i="11"/>
  <c r="DS291" i="11"/>
  <c r="DR291" i="11"/>
  <c r="DQ291" i="11"/>
  <c r="DP291" i="11"/>
  <c r="DO291" i="11"/>
  <c r="DN291" i="11"/>
  <c r="DM291" i="11"/>
  <c r="DL291" i="11"/>
  <c r="DK291" i="11"/>
  <c r="DJ291" i="11"/>
  <c r="DI291" i="11"/>
  <c r="DH291" i="11"/>
  <c r="DG291" i="11"/>
  <c r="DF291" i="11"/>
  <c r="DE291" i="11"/>
  <c r="DD291" i="11"/>
  <c r="DA291" i="11"/>
  <c r="AQ291" i="11"/>
  <c r="K291" i="11"/>
  <c r="EY290" i="11"/>
  <c r="EV290" i="11"/>
  <c r="ES290" i="11"/>
  <c r="EP290" i="11"/>
  <c r="EM290" i="11"/>
  <c r="EJ290" i="11"/>
  <c r="EG290" i="11"/>
  <c r="ED290" i="11"/>
  <c r="EA290" i="11"/>
  <c r="DX290" i="11"/>
  <c r="DS290" i="11"/>
  <c r="DR290" i="11"/>
  <c r="DQ290" i="11"/>
  <c r="DP290" i="11"/>
  <c r="DO290" i="11"/>
  <c r="DN290" i="11"/>
  <c r="DM290" i="11"/>
  <c r="DL290" i="11"/>
  <c r="DK290" i="11"/>
  <c r="DJ290" i="11"/>
  <c r="DI290" i="11"/>
  <c r="DH290" i="11"/>
  <c r="DG290" i="11"/>
  <c r="DF290" i="11"/>
  <c r="DE290" i="11"/>
  <c r="DD290" i="11"/>
  <c r="DA290" i="11"/>
  <c r="AQ290" i="11"/>
  <c r="K290" i="11"/>
  <c r="EY289" i="11"/>
  <c r="EV289" i="11"/>
  <c r="ES289" i="11"/>
  <c r="EP289" i="11"/>
  <c r="EM289" i="11"/>
  <c r="EJ289" i="11"/>
  <c r="EG289" i="11"/>
  <c r="ED289" i="11"/>
  <c r="EA289" i="11"/>
  <c r="DX289" i="11"/>
  <c r="DS289" i="11"/>
  <c r="DR289" i="11"/>
  <c r="DQ289" i="11"/>
  <c r="DP289" i="11"/>
  <c r="DO289" i="11"/>
  <c r="DN289" i="11"/>
  <c r="DM289" i="11"/>
  <c r="DL289" i="11"/>
  <c r="DK289" i="11"/>
  <c r="DJ289" i="11"/>
  <c r="DI289" i="11"/>
  <c r="DH289" i="11"/>
  <c r="DG289" i="11"/>
  <c r="DF289" i="11"/>
  <c r="DE289" i="11"/>
  <c r="DD289" i="11"/>
  <c r="DA289" i="11"/>
  <c r="AQ289" i="11"/>
  <c r="K289" i="11"/>
  <c r="EY288" i="11"/>
  <c r="EV288" i="11"/>
  <c r="ES288" i="11"/>
  <c r="EP288" i="11"/>
  <c r="EM288" i="11"/>
  <c r="EJ288" i="11"/>
  <c r="EG288" i="11"/>
  <c r="ED288" i="11"/>
  <c r="EA288" i="11"/>
  <c r="DX288" i="11"/>
  <c r="DS288" i="11"/>
  <c r="DR288" i="11"/>
  <c r="DQ288" i="11"/>
  <c r="DP288" i="11"/>
  <c r="DO288" i="11"/>
  <c r="DN288" i="11"/>
  <c r="DM288" i="11"/>
  <c r="DL288" i="11"/>
  <c r="DK288" i="11"/>
  <c r="DJ288" i="11"/>
  <c r="DI288" i="11"/>
  <c r="DH288" i="11"/>
  <c r="DG288" i="11"/>
  <c r="DF288" i="11"/>
  <c r="DE288" i="11"/>
  <c r="DD288" i="11"/>
  <c r="DA288" i="11"/>
  <c r="AQ288" i="11"/>
  <c r="K288" i="11"/>
  <c r="EY287" i="11"/>
  <c r="EV287" i="11"/>
  <c r="ES287" i="11"/>
  <c r="EP287" i="11"/>
  <c r="EM287" i="11"/>
  <c r="EJ287" i="11"/>
  <c r="EG287" i="11"/>
  <c r="ED287" i="11"/>
  <c r="EA287" i="11"/>
  <c r="DX287" i="11"/>
  <c r="DS287" i="11"/>
  <c r="DR287" i="11"/>
  <c r="DQ287" i="11"/>
  <c r="DP287" i="11"/>
  <c r="DO287" i="11"/>
  <c r="DN287" i="11"/>
  <c r="DM287" i="11"/>
  <c r="DL287" i="11"/>
  <c r="DK287" i="11"/>
  <c r="DJ287" i="11"/>
  <c r="DI287" i="11"/>
  <c r="DH287" i="11"/>
  <c r="DG287" i="11"/>
  <c r="DF287" i="11"/>
  <c r="DE287" i="11"/>
  <c r="DD287" i="11"/>
  <c r="DA287" i="11"/>
  <c r="AQ287" i="11"/>
  <c r="K287" i="11"/>
  <c r="EY286" i="11"/>
  <c r="EV286" i="11"/>
  <c r="ES286" i="11"/>
  <c r="EP286" i="11"/>
  <c r="EM286" i="11"/>
  <c r="EJ286" i="11"/>
  <c r="EG286" i="11"/>
  <c r="ED286" i="11"/>
  <c r="EA286" i="11"/>
  <c r="DX286" i="11"/>
  <c r="DS286" i="11"/>
  <c r="DR286" i="11"/>
  <c r="DQ286" i="11"/>
  <c r="DP286" i="11"/>
  <c r="DO286" i="11"/>
  <c r="DN286" i="11"/>
  <c r="DM286" i="11"/>
  <c r="DL286" i="11"/>
  <c r="DK286" i="11"/>
  <c r="DJ286" i="11"/>
  <c r="DI286" i="11"/>
  <c r="DH286" i="11"/>
  <c r="DG286" i="11"/>
  <c r="DF286" i="11"/>
  <c r="DE286" i="11"/>
  <c r="DD286" i="11"/>
  <c r="DA286" i="11"/>
  <c r="AQ286" i="11"/>
  <c r="K286" i="11"/>
  <c r="EY285" i="11"/>
  <c r="EV285" i="11"/>
  <c r="ES285" i="11"/>
  <c r="EP285" i="11"/>
  <c r="EM285" i="11"/>
  <c r="EJ285" i="11"/>
  <c r="EG285" i="11"/>
  <c r="ED285" i="11"/>
  <c r="EA285" i="11"/>
  <c r="DX285" i="11"/>
  <c r="DS285" i="11"/>
  <c r="DR285" i="11"/>
  <c r="DQ285" i="11"/>
  <c r="DP285" i="11"/>
  <c r="DO285" i="11"/>
  <c r="DN285" i="11"/>
  <c r="DM285" i="11"/>
  <c r="DL285" i="11"/>
  <c r="DK285" i="11"/>
  <c r="DJ285" i="11"/>
  <c r="DI285" i="11"/>
  <c r="DH285" i="11"/>
  <c r="DG285" i="11"/>
  <c r="DF285" i="11"/>
  <c r="DE285" i="11"/>
  <c r="DD285" i="11"/>
  <c r="DA285" i="11"/>
  <c r="AQ285" i="11"/>
  <c r="K285" i="11"/>
  <c r="EY284" i="11"/>
  <c r="EV284" i="11"/>
  <c r="ES284" i="11"/>
  <c r="EP284" i="11"/>
  <c r="EM284" i="11"/>
  <c r="EJ284" i="11"/>
  <c r="EG284" i="11"/>
  <c r="ED284" i="11"/>
  <c r="EA284" i="11"/>
  <c r="DX284" i="11"/>
  <c r="DS284" i="11"/>
  <c r="DR284" i="11"/>
  <c r="DQ284" i="11"/>
  <c r="DP284" i="11"/>
  <c r="DO284" i="11"/>
  <c r="DN284" i="11"/>
  <c r="DM284" i="11"/>
  <c r="DL284" i="11"/>
  <c r="DK284" i="11"/>
  <c r="DJ284" i="11"/>
  <c r="DI284" i="11"/>
  <c r="DH284" i="11"/>
  <c r="DG284" i="11"/>
  <c r="DF284" i="11"/>
  <c r="DE284" i="11"/>
  <c r="DD284" i="11"/>
  <c r="DA284" i="11"/>
  <c r="AQ284" i="11"/>
  <c r="K284" i="11"/>
  <c r="EY283" i="11"/>
  <c r="EV283" i="11"/>
  <c r="ES283" i="11"/>
  <c r="EP283" i="11"/>
  <c r="EM283" i="11"/>
  <c r="EJ283" i="11"/>
  <c r="EG283" i="11"/>
  <c r="ED283" i="11"/>
  <c r="EA283" i="11"/>
  <c r="DX283" i="11"/>
  <c r="DS283" i="11"/>
  <c r="DR283" i="11"/>
  <c r="DQ283" i="11"/>
  <c r="DP283" i="11"/>
  <c r="DO283" i="11"/>
  <c r="DN283" i="11"/>
  <c r="DM283" i="11"/>
  <c r="DL283" i="11"/>
  <c r="DK283" i="11"/>
  <c r="DJ283" i="11"/>
  <c r="DI283" i="11"/>
  <c r="DH283" i="11"/>
  <c r="DG283" i="11"/>
  <c r="DF283" i="11"/>
  <c r="DE283" i="11"/>
  <c r="DD283" i="11"/>
  <c r="DA283" i="11"/>
  <c r="AQ283" i="11"/>
  <c r="K283" i="11"/>
  <c r="EY282" i="11"/>
  <c r="EV282" i="11"/>
  <c r="ES282" i="11"/>
  <c r="EP282" i="11"/>
  <c r="EM282" i="11"/>
  <c r="EJ282" i="11"/>
  <c r="EG282" i="11"/>
  <c r="ED282" i="11"/>
  <c r="EA282" i="11"/>
  <c r="DX282" i="11"/>
  <c r="DS282" i="11"/>
  <c r="DR282" i="11"/>
  <c r="DQ282" i="11"/>
  <c r="DP282" i="11"/>
  <c r="DO282" i="11"/>
  <c r="DN282" i="11"/>
  <c r="DM282" i="11"/>
  <c r="DL282" i="11"/>
  <c r="DK282" i="11"/>
  <c r="DJ282" i="11"/>
  <c r="DI282" i="11"/>
  <c r="DH282" i="11"/>
  <c r="DG282" i="11"/>
  <c r="DF282" i="11"/>
  <c r="DE282" i="11"/>
  <c r="DD282" i="11"/>
  <c r="DA282" i="11"/>
  <c r="AQ282" i="11"/>
  <c r="K282" i="11"/>
  <c r="EY281" i="11"/>
  <c r="EV281" i="11"/>
  <c r="ES281" i="11"/>
  <c r="EP281" i="11"/>
  <c r="EM281" i="11"/>
  <c r="EJ281" i="11"/>
  <c r="EG281" i="11"/>
  <c r="ED281" i="11"/>
  <c r="EA281" i="11"/>
  <c r="DX281" i="11"/>
  <c r="DS281" i="11"/>
  <c r="DR281" i="11"/>
  <c r="DQ281" i="11"/>
  <c r="DP281" i="11"/>
  <c r="DO281" i="11"/>
  <c r="DN281" i="11"/>
  <c r="DM281" i="11"/>
  <c r="DL281" i="11"/>
  <c r="DK281" i="11"/>
  <c r="DJ281" i="11"/>
  <c r="DI281" i="11"/>
  <c r="DH281" i="11"/>
  <c r="DG281" i="11"/>
  <c r="DF281" i="11"/>
  <c r="DE281" i="11"/>
  <c r="DD281" i="11"/>
  <c r="DA281" i="11"/>
  <c r="AQ281" i="11"/>
  <c r="K281" i="11"/>
  <c r="EY280" i="11"/>
  <c r="EV280" i="11"/>
  <c r="ES280" i="11"/>
  <c r="EP280" i="11"/>
  <c r="EM280" i="11"/>
  <c r="EJ280" i="11"/>
  <c r="EG280" i="11"/>
  <c r="ED280" i="11"/>
  <c r="EA280" i="11"/>
  <c r="DX280" i="11"/>
  <c r="DS280" i="11"/>
  <c r="DR280" i="11"/>
  <c r="DQ280" i="11"/>
  <c r="DP280" i="11"/>
  <c r="DO280" i="11"/>
  <c r="DN280" i="11"/>
  <c r="DM280" i="11"/>
  <c r="DL280" i="11"/>
  <c r="DK280" i="11"/>
  <c r="DJ280" i="11"/>
  <c r="DI280" i="11"/>
  <c r="DH280" i="11"/>
  <c r="DG280" i="11"/>
  <c r="DF280" i="11"/>
  <c r="DE280" i="11"/>
  <c r="DD280" i="11"/>
  <c r="DA280" i="11"/>
  <c r="AQ280" i="11"/>
  <c r="K280" i="11"/>
  <c r="EY279" i="11"/>
  <c r="EV279" i="11"/>
  <c r="ES279" i="11"/>
  <c r="EP279" i="11"/>
  <c r="EM279" i="11"/>
  <c r="EJ279" i="11"/>
  <c r="EG279" i="11"/>
  <c r="ED279" i="11"/>
  <c r="EA279" i="11"/>
  <c r="DX279" i="11"/>
  <c r="DS279" i="11"/>
  <c r="DR279" i="11"/>
  <c r="DQ279" i="11"/>
  <c r="DP279" i="11"/>
  <c r="DO279" i="11"/>
  <c r="DN279" i="11"/>
  <c r="DM279" i="11"/>
  <c r="DL279" i="11"/>
  <c r="DK279" i="11"/>
  <c r="DJ279" i="11"/>
  <c r="DI279" i="11"/>
  <c r="DH279" i="11"/>
  <c r="DG279" i="11"/>
  <c r="DF279" i="11"/>
  <c r="DE279" i="11"/>
  <c r="DD279" i="11"/>
  <c r="DA279" i="11"/>
  <c r="AQ279" i="11"/>
  <c r="K279" i="11"/>
  <c r="EY278" i="11"/>
  <c r="EV278" i="11"/>
  <c r="ES278" i="11"/>
  <c r="EP278" i="11"/>
  <c r="EM278" i="11"/>
  <c r="EJ278" i="11"/>
  <c r="EG278" i="11"/>
  <c r="ED278" i="11"/>
  <c r="EA278" i="11"/>
  <c r="DX278" i="11"/>
  <c r="DS278" i="11"/>
  <c r="DR278" i="11"/>
  <c r="DQ278" i="11"/>
  <c r="DP278" i="11"/>
  <c r="DO278" i="11"/>
  <c r="DN278" i="11"/>
  <c r="DM278" i="11"/>
  <c r="DL278" i="11"/>
  <c r="DK278" i="11"/>
  <c r="DJ278" i="11"/>
  <c r="DI278" i="11"/>
  <c r="DH278" i="11"/>
  <c r="DG278" i="11"/>
  <c r="DF278" i="11"/>
  <c r="DE278" i="11"/>
  <c r="DD278" i="11"/>
  <c r="DA278" i="11"/>
  <c r="AQ278" i="11"/>
  <c r="K278" i="11"/>
  <c r="EY277" i="11"/>
  <c r="EV277" i="11"/>
  <c r="ES277" i="11"/>
  <c r="EP277" i="11"/>
  <c r="EM277" i="11"/>
  <c r="EJ277" i="11"/>
  <c r="EG277" i="11"/>
  <c r="ED277" i="11"/>
  <c r="EA277" i="11"/>
  <c r="DX277" i="11"/>
  <c r="DS277" i="11"/>
  <c r="DR277" i="11"/>
  <c r="DQ277" i="11"/>
  <c r="DP277" i="11"/>
  <c r="DO277" i="11"/>
  <c r="DN277" i="11"/>
  <c r="DM277" i="11"/>
  <c r="DL277" i="11"/>
  <c r="DK277" i="11"/>
  <c r="DJ277" i="11"/>
  <c r="DI277" i="11"/>
  <c r="DH277" i="11"/>
  <c r="DG277" i="11"/>
  <c r="DF277" i="11"/>
  <c r="DE277" i="11"/>
  <c r="DD277" i="11"/>
  <c r="DA277" i="11"/>
  <c r="AQ277" i="11"/>
  <c r="K277" i="11"/>
  <c r="EY276" i="11"/>
  <c r="EV276" i="11"/>
  <c r="ES276" i="11"/>
  <c r="EP276" i="11"/>
  <c r="EM276" i="11"/>
  <c r="EJ276" i="11"/>
  <c r="EG276" i="11"/>
  <c r="ED276" i="11"/>
  <c r="EA276" i="11"/>
  <c r="DX276" i="11"/>
  <c r="DS276" i="11"/>
  <c r="DR276" i="11"/>
  <c r="DQ276" i="11"/>
  <c r="DP276" i="11"/>
  <c r="DO276" i="11"/>
  <c r="DN276" i="11"/>
  <c r="DM276" i="11"/>
  <c r="DL276" i="11"/>
  <c r="DK276" i="11"/>
  <c r="DJ276" i="11"/>
  <c r="DI276" i="11"/>
  <c r="DH276" i="11"/>
  <c r="DG276" i="11"/>
  <c r="DF276" i="11"/>
  <c r="DE276" i="11"/>
  <c r="DD276" i="11"/>
  <c r="DA276" i="11"/>
  <c r="AQ276" i="11"/>
  <c r="K276" i="11"/>
  <c r="EJ275" i="11"/>
  <c r="EA275" i="11"/>
  <c r="DX275" i="11"/>
  <c r="DS275" i="11"/>
  <c r="DR275" i="11"/>
  <c r="DQ275" i="11"/>
  <c r="DP275" i="11"/>
  <c r="DO275" i="11"/>
  <c r="DN275" i="11"/>
  <c r="DM275" i="11"/>
  <c r="DL275" i="11"/>
  <c r="DK275" i="11"/>
  <c r="DJ275" i="11"/>
  <c r="DI275" i="11"/>
  <c r="DH275" i="11"/>
  <c r="DG275" i="11"/>
  <c r="DF275" i="11"/>
  <c r="DE275" i="11"/>
  <c r="DD275" i="11"/>
  <c r="DA275" i="11"/>
  <c r="AQ275" i="11"/>
  <c r="K275" i="11"/>
  <c r="EY274" i="11"/>
  <c r="EV274" i="11"/>
  <c r="ES274" i="11"/>
  <c r="EP274" i="11"/>
  <c r="EM274" i="11"/>
  <c r="EJ274" i="11"/>
  <c r="EG274" i="11"/>
  <c r="ED274" i="11"/>
  <c r="EA274" i="11"/>
  <c r="DX274" i="11"/>
  <c r="DS274" i="11"/>
  <c r="DR274" i="11"/>
  <c r="DQ274" i="11"/>
  <c r="DP274" i="11"/>
  <c r="DO274" i="11"/>
  <c r="DN274" i="11"/>
  <c r="DM274" i="11"/>
  <c r="DL274" i="11"/>
  <c r="DK274" i="11"/>
  <c r="DJ274" i="11"/>
  <c r="DI274" i="11"/>
  <c r="DH274" i="11"/>
  <c r="DG274" i="11"/>
  <c r="DF274" i="11"/>
  <c r="DE274" i="11"/>
  <c r="DD274" i="11"/>
  <c r="DA274" i="11"/>
  <c r="AQ274" i="11"/>
  <c r="K274" i="11"/>
  <c r="EY273" i="11"/>
  <c r="EV273" i="11"/>
  <c r="ES273" i="11"/>
  <c r="EP273" i="11"/>
  <c r="EM273" i="11"/>
  <c r="EJ273" i="11"/>
  <c r="EG273" i="11"/>
  <c r="ED273" i="11"/>
  <c r="EA273" i="11"/>
  <c r="DX273" i="11"/>
  <c r="DS273" i="11"/>
  <c r="DR273" i="11"/>
  <c r="DQ273" i="11"/>
  <c r="DP273" i="11"/>
  <c r="DO273" i="11"/>
  <c r="DN273" i="11"/>
  <c r="DM273" i="11"/>
  <c r="DL273" i="11"/>
  <c r="DK273" i="11"/>
  <c r="DJ273" i="11"/>
  <c r="DI273" i="11"/>
  <c r="DH273" i="11"/>
  <c r="DG273" i="11"/>
  <c r="DF273" i="11"/>
  <c r="DE273" i="11"/>
  <c r="DD273" i="11"/>
  <c r="DA273" i="11"/>
  <c r="AQ273" i="11"/>
  <c r="K273" i="11"/>
  <c r="EY272" i="11"/>
  <c r="EV272" i="11"/>
  <c r="ES272" i="11"/>
  <c r="EP272" i="11"/>
  <c r="EM272" i="11"/>
  <c r="EJ272" i="11"/>
  <c r="EG272" i="11"/>
  <c r="ED272" i="11"/>
  <c r="EA272" i="11"/>
  <c r="DX272" i="11"/>
  <c r="DS272" i="11"/>
  <c r="DR272" i="11"/>
  <c r="DQ272" i="11"/>
  <c r="DP272" i="11"/>
  <c r="DO272" i="11"/>
  <c r="DN272" i="11"/>
  <c r="DM272" i="11"/>
  <c r="DL272" i="11"/>
  <c r="DK272" i="11"/>
  <c r="DJ272" i="11"/>
  <c r="DI272" i="11"/>
  <c r="DH272" i="11"/>
  <c r="DG272" i="11"/>
  <c r="DF272" i="11"/>
  <c r="DE272" i="11"/>
  <c r="DD272" i="11"/>
  <c r="DA272" i="11"/>
  <c r="AQ272" i="11"/>
  <c r="K272" i="11"/>
  <c r="EY271" i="11"/>
  <c r="EV271" i="11"/>
  <c r="ES271" i="11"/>
  <c r="EP271" i="11"/>
  <c r="EM271" i="11"/>
  <c r="EJ271" i="11"/>
  <c r="EG271" i="11"/>
  <c r="ED271" i="11"/>
  <c r="EA271" i="11"/>
  <c r="DX271" i="11"/>
  <c r="DS271" i="11"/>
  <c r="DR271" i="11"/>
  <c r="DQ271" i="11"/>
  <c r="DP271" i="11"/>
  <c r="DO271" i="11"/>
  <c r="DN271" i="11"/>
  <c r="DM271" i="11"/>
  <c r="DL271" i="11"/>
  <c r="DK271" i="11"/>
  <c r="DJ271" i="11"/>
  <c r="DI271" i="11"/>
  <c r="DH271" i="11"/>
  <c r="DG271" i="11"/>
  <c r="DF271" i="11"/>
  <c r="DE271" i="11"/>
  <c r="DD271" i="11"/>
  <c r="DA271" i="11"/>
  <c r="AQ271" i="11"/>
  <c r="K271" i="11"/>
  <c r="EY270" i="11"/>
  <c r="EV270" i="11"/>
  <c r="ES270" i="11"/>
  <c r="EP270" i="11"/>
  <c r="EM270" i="11"/>
  <c r="EJ270" i="11"/>
  <c r="EG270" i="11"/>
  <c r="ED270" i="11"/>
  <c r="EA270" i="11"/>
  <c r="DX270" i="11"/>
  <c r="DS270" i="11"/>
  <c r="DR270" i="11"/>
  <c r="DQ270" i="11"/>
  <c r="DP270" i="11"/>
  <c r="DO270" i="11"/>
  <c r="DN270" i="11"/>
  <c r="DM270" i="11"/>
  <c r="DL270" i="11"/>
  <c r="DK270" i="11"/>
  <c r="DJ270" i="11"/>
  <c r="DI270" i="11"/>
  <c r="DH270" i="11"/>
  <c r="DG270" i="11"/>
  <c r="DF270" i="11"/>
  <c r="DE270" i="11"/>
  <c r="DD270" i="11"/>
  <c r="DA270" i="11"/>
  <c r="AQ270" i="11"/>
  <c r="K270" i="11"/>
  <c r="EY269" i="11"/>
  <c r="EV269" i="11"/>
  <c r="ES269" i="11"/>
  <c r="EP269" i="11"/>
  <c r="EM269" i="11"/>
  <c r="EJ269" i="11"/>
  <c r="EG269" i="11"/>
  <c r="ED269" i="11"/>
  <c r="EA269" i="11"/>
  <c r="DX269" i="11"/>
  <c r="DS269" i="11"/>
  <c r="DR269" i="11"/>
  <c r="DQ269" i="11"/>
  <c r="DP269" i="11"/>
  <c r="DO269" i="11"/>
  <c r="DN269" i="11"/>
  <c r="DM269" i="11"/>
  <c r="DL269" i="11"/>
  <c r="DK269" i="11"/>
  <c r="DJ269" i="11"/>
  <c r="DI269" i="11"/>
  <c r="DH269" i="11"/>
  <c r="DG269" i="11"/>
  <c r="DF269" i="11"/>
  <c r="DE269" i="11"/>
  <c r="DD269" i="11"/>
  <c r="DA269" i="11"/>
  <c r="AQ269" i="11"/>
  <c r="K269" i="11"/>
  <c r="EY268" i="11"/>
  <c r="EV268" i="11"/>
  <c r="ES268" i="11"/>
  <c r="EP268" i="11"/>
  <c r="EM268" i="11"/>
  <c r="EJ268" i="11"/>
  <c r="EG268" i="11"/>
  <c r="ED268" i="11"/>
  <c r="EA268" i="11"/>
  <c r="DX268" i="11"/>
  <c r="DS268" i="11"/>
  <c r="DR268" i="11"/>
  <c r="DQ268" i="11"/>
  <c r="DP268" i="11"/>
  <c r="DO268" i="11"/>
  <c r="DN268" i="11"/>
  <c r="DM268" i="11"/>
  <c r="DL268" i="11"/>
  <c r="DK268" i="11"/>
  <c r="DJ268" i="11"/>
  <c r="DI268" i="11"/>
  <c r="DH268" i="11"/>
  <c r="DG268" i="11"/>
  <c r="DF268" i="11"/>
  <c r="DE268" i="11"/>
  <c r="DD268" i="11"/>
  <c r="DA268" i="11"/>
  <c r="AQ268" i="11"/>
  <c r="K268" i="11"/>
  <c r="EY267" i="11"/>
  <c r="EV267" i="11"/>
  <c r="ES267" i="11"/>
  <c r="EP267" i="11"/>
  <c r="EM267" i="11"/>
  <c r="EJ267" i="11"/>
  <c r="EG267" i="11"/>
  <c r="ED267" i="11"/>
  <c r="EA267" i="11"/>
  <c r="DX267" i="11"/>
  <c r="DS267" i="11"/>
  <c r="DR267" i="11"/>
  <c r="DQ267" i="11"/>
  <c r="DP267" i="11"/>
  <c r="DO267" i="11"/>
  <c r="DN267" i="11"/>
  <c r="DM267" i="11"/>
  <c r="DL267" i="11"/>
  <c r="DK267" i="11"/>
  <c r="DJ267" i="11"/>
  <c r="DI267" i="11"/>
  <c r="DH267" i="11"/>
  <c r="DG267" i="11"/>
  <c r="DF267" i="11"/>
  <c r="DE267" i="11"/>
  <c r="DD267" i="11"/>
  <c r="DA267" i="11"/>
  <c r="AQ267" i="11"/>
  <c r="K267" i="11"/>
  <c r="EY266" i="11"/>
  <c r="EV266" i="11"/>
  <c r="ES266" i="11"/>
  <c r="EP266" i="11"/>
  <c r="EM266" i="11"/>
  <c r="EJ266" i="11"/>
  <c r="EG266" i="11"/>
  <c r="ED266" i="11"/>
  <c r="EA266" i="11"/>
  <c r="DX266" i="11"/>
  <c r="DS266" i="11"/>
  <c r="DR266" i="11"/>
  <c r="DQ266" i="11"/>
  <c r="DP266" i="11"/>
  <c r="DO266" i="11"/>
  <c r="DN266" i="11"/>
  <c r="DM266" i="11"/>
  <c r="DL266" i="11"/>
  <c r="DK266" i="11"/>
  <c r="DJ266" i="11"/>
  <c r="DI266" i="11"/>
  <c r="DH266" i="11"/>
  <c r="DG266" i="11"/>
  <c r="DF266" i="11"/>
  <c r="DE266" i="11"/>
  <c r="DD266" i="11"/>
  <c r="DA266" i="11"/>
  <c r="AQ266" i="11"/>
  <c r="K266" i="11"/>
  <c r="EY265" i="11"/>
  <c r="EV265" i="11"/>
  <c r="ES265" i="11"/>
  <c r="EP265" i="11"/>
  <c r="EM265" i="11"/>
  <c r="EJ265" i="11"/>
  <c r="EG265" i="11"/>
  <c r="ED265" i="11"/>
  <c r="EA265" i="11"/>
  <c r="DX265" i="11"/>
  <c r="DS265" i="11"/>
  <c r="DR265" i="11"/>
  <c r="DQ265" i="11"/>
  <c r="DP265" i="11"/>
  <c r="DO265" i="11"/>
  <c r="DN265" i="11"/>
  <c r="DM265" i="11"/>
  <c r="DL265" i="11"/>
  <c r="DK265" i="11"/>
  <c r="DJ265" i="11"/>
  <c r="DI265" i="11"/>
  <c r="DH265" i="11"/>
  <c r="DG265" i="11"/>
  <c r="DF265" i="11"/>
  <c r="DE265" i="11"/>
  <c r="DD265" i="11"/>
  <c r="DA265" i="11"/>
  <c r="AQ265" i="11"/>
  <c r="K265" i="11"/>
  <c r="EY264" i="11"/>
  <c r="EV264" i="11"/>
  <c r="ES264" i="11"/>
  <c r="EP264" i="11"/>
  <c r="EM264" i="11"/>
  <c r="EJ264" i="11"/>
  <c r="EG264" i="11"/>
  <c r="ED264" i="11"/>
  <c r="EA264" i="11"/>
  <c r="DX264" i="11"/>
  <c r="DS264" i="11"/>
  <c r="DR264" i="11"/>
  <c r="DQ264" i="11"/>
  <c r="DP264" i="11"/>
  <c r="DO264" i="11"/>
  <c r="DN264" i="11"/>
  <c r="DM264" i="11"/>
  <c r="DL264" i="11"/>
  <c r="DK264" i="11"/>
  <c r="DJ264" i="11"/>
  <c r="DI264" i="11"/>
  <c r="DH264" i="11"/>
  <c r="DG264" i="11"/>
  <c r="DF264" i="11"/>
  <c r="DE264" i="11"/>
  <c r="DD264" i="11"/>
  <c r="DA264" i="11"/>
  <c r="AQ264" i="11"/>
  <c r="K264" i="11"/>
  <c r="EY263" i="11"/>
  <c r="EV263" i="11"/>
  <c r="ES263" i="11"/>
  <c r="EP263" i="11"/>
  <c r="EM263" i="11"/>
  <c r="EJ263" i="11"/>
  <c r="EG263" i="11"/>
  <c r="ED263" i="11"/>
  <c r="EA263" i="11"/>
  <c r="DX263" i="11"/>
  <c r="DS263" i="11"/>
  <c r="DR263" i="11"/>
  <c r="DQ263" i="11"/>
  <c r="DP263" i="11"/>
  <c r="DO263" i="11"/>
  <c r="DN263" i="11"/>
  <c r="DM263" i="11"/>
  <c r="DL263" i="11"/>
  <c r="DK263" i="11"/>
  <c r="DJ263" i="11"/>
  <c r="DI263" i="11"/>
  <c r="DH263" i="11"/>
  <c r="DG263" i="11"/>
  <c r="DF263" i="11"/>
  <c r="DE263" i="11"/>
  <c r="DD263" i="11"/>
  <c r="DA263" i="11"/>
  <c r="AQ263" i="11"/>
  <c r="K263" i="11"/>
  <c r="EY262" i="11"/>
  <c r="EV262" i="11"/>
  <c r="ES262" i="11"/>
  <c r="EP262" i="11"/>
  <c r="EM262" i="11"/>
  <c r="EJ262" i="11"/>
  <c r="EG262" i="11"/>
  <c r="ED262" i="11"/>
  <c r="EA262" i="11"/>
  <c r="DX262" i="11"/>
  <c r="DS262" i="11"/>
  <c r="DR262" i="11"/>
  <c r="DQ262" i="11"/>
  <c r="DP262" i="11"/>
  <c r="DO262" i="11"/>
  <c r="DN262" i="11"/>
  <c r="DM262" i="11"/>
  <c r="DL262" i="11"/>
  <c r="DK262" i="11"/>
  <c r="DJ262" i="11"/>
  <c r="DI262" i="11"/>
  <c r="DH262" i="11"/>
  <c r="DG262" i="11"/>
  <c r="DF262" i="11"/>
  <c r="DE262" i="11"/>
  <c r="DD262" i="11"/>
  <c r="DA262" i="11"/>
  <c r="AQ262" i="11"/>
  <c r="K262" i="11"/>
  <c r="EY261" i="11"/>
  <c r="EV261" i="11"/>
  <c r="ES261" i="11"/>
  <c r="EP261" i="11"/>
  <c r="EM261" i="11"/>
  <c r="EJ261" i="11"/>
  <c r="EG261" i="11"/>
  <c r="ED261" i="11"/>
  <c r="EA261" i="11"/>
  <c r="DX261" i="11"/>
  <c r="DS261" i="11"/>
  <c r="DR261" i="11"/>
  <c r="DQ261" i="11"/>
  <c r="DP261" i="11"/>
  <c r="DO261" i="11"/>
  <c r="DN261" i="11"/>
  <c r="DM261" i="11"/>
  <c r="DL261" i="11"/>
  <c r="DK261" i="11"/>
  <c r="DJ261" i="11"/>
  <c r="DI261" i="11"/>
  <c r="DH261" i="11"/>
  <c r="DG261" i="11"/>
  <c r="DF261" i="11"/>
  <c r="DE261" i="11"/>
  <c r="DD261" i="11"/>
  <c r="DA261" i="11"/>
  <c r="AQ261" i="11"/>
  <c r="K261" i="11"/>
  <c r="EY260" i="11"/>
  <c r="EV260" i="11"/>
  <c r="ES260" i="11"/>
  <c r="EP260" i="11"/>
  <c r="EM260" i="11"/>
  <c r="EJ260" i="11"/>
  <c r="EG260" i="11"/>
  <c r="ED260" i="11"/>
  <c r="EA260" i="11"/>
  <c r="DX260" i="11"/>
  <c r="DS260" i="11"/>
  <c r="DR260" i="11"/>
  <c r="DQ260" i="11"/>
  <c r="DP260" i="11"/>
  <c r="DO260" i="11"/>
  <c r="DN260" i="11"/>
  <c r="DM260" i="11"/>
  <c r="DL260" i="11"/>
  <c r="DK260" i="11"/>
  <c r="DJ260" i="11"/>
  <c r="DI260" i="11"/>
  <c r="DH260" i="11"/>
  <c r="DG260" i="11"/>
  <c r="DF260" i="11"/>
  <c r="DE260" i="11"/>
  <c r="DD260" i="11"/>
  <c r="DA260" i="11"/>
  <c r="AQ260" i="11"/>
  <c r="K260" i="11"/>
  <c r="EY259" i="11"/>
  <c r="EV259" i="11"/>
  <c r="ES259" i="11"/>
  <c r="EP259" i="11"/>
  <c r="EM259" i="11"/>
  <c r="EJ259" i="11"/>
  <c r="EG259" i="11"/>
  <c r="ED259" i="11"/>
  <c r="EA259" i="11"/>
  <c r="DX259" i="11"/>
  <c r="DS259" i="11"/>
  <c r="DR259" i="11"/>
  <c r="DQ259" i="11"/>
  <c r="DP259" i="11"/>
  <c r="DO259" i="11"/>
  <c r="DN259" i="11"/>
  <c r="DM259" i="11"/>
  <c r="DL259" i="11"/>
  <c r="DK259" i="11"/>
  <c r="DJ259" i="11"/>
  <c r="DI259" i="11"/>
  <c r="DH259" i="11"/>
  <c r="DG259" i="11"/>
  <c r="DF259" i="11"/>
  <c r="DE259" i="11"/>
  <c r="DD259" i="11"/>
  <c r="DA259" i="11"/>
  <c r="AQ259" i="11"/>
  <c r="K259" i="11"/>
  <c r="EY258" i="11"/>
  <c r="EV258" i="11"/>
  <c r="ES258" i="11"/>
  <c r="EP258" i="11"/>
  <c r="EM258" i="11"/>
  <c r="EJ258" i="11"/>
  <c r="EG258" i="11"/>
  <c r="ED258" i="11"/>
  <c r="EA258" i="11"/>
  <c r="DX258" i="11"/>
  <c r="DS258" i="11"/>
  <c r="DR258" i="11"/>
  <c r="DQ258" i="11"/>
  <c r="DP258" i="11"/>
  <c r="DO258" i="11"/>
  <c r="DN258" i="11"/>
  <c r="DM258" i="11"/>
  <c r="DL258" i="11"/>
  <c r="DK258" i="11"/>
  <c r="DJ258" i="11"/>
  <c r="DI258" i="11"/>
  <c r="DH258" i="11"/>
  <c r="DG258" i="11"/>
  <c r="DF258" i="11"/>
  <c r="DE258" i="11"/>
  <c r="DD258" i="11"/>
  <c r="DA258" i="11"/>
  <c r="AQ258" i="11"/>
  <c r="K258" i="11"/>
  <c r="EY257" i="11"/>
  <c r="EV257" i="11"/>
  <c r="ES257" i="11"/>
  <c r="EP257" i="11"/>
  <c r="EM257" i="11"/>
  <c r="EJ257" i="11"/>
  <c r="EG257" i="11"/>
  <c r="ED257" i="11"/>
  <c r="EA257" i="11"/>
  <c r="DX257" i="11"/>
  <c r="DS257" i="11"/>
  <c r="DR257" i="11"/>
  <c r="DQ257" i="11"/>
  <c r="DP257" i="11"/>
  <c r="DO257" i="11"/>
  <c r="DN257" i="11"/>
  <c r="DM257" i="11"/>
  <c r="DL257" i="11"/>
  <c r="DK257" i="11"/>
  <c r="DJ257" i="11"/>
  <c r="DI257" i="11"/>
  <c r="DH257" i="11"/>
  <c r="DG257" i="11"/>
  <c r="DF257" i="11"/>
  <c r="DE257" i="11"/>
  <c r="DD257" i="11"/>
  <c r="DA257" i="11"/>
  <c r="AQ257" i="11"/>
  <c r="K257" i="11"/>
  <c r="EY256" i="11"/>
  <c r="EV256" i="11"/>
  <c r="ES256" i="11"/>
  <c r="EP256" i="11"/>
  <c r="EM256" i="11"/>
  <c r="EJ256" i="11"/>
  <c r="EG256" i="11"/>
  <c r="ED256" i="11"/>
  <c r="EA256" i="11"/>
  <c r="DX256" i="11"/>
  <c r="DS256" i="11"/>
  <c r="DR256" i="11"/>
  <c r="DQ256" i="11"/>
  <c r="DP256" i="11"/>
  <c r="DO256" i="11"/>
  <c r="DN256" i="11"/>
  <c r="DM256" i="11"/>
  <c r="DL256" i="11"/>
  <c r="DK256" i="11"/>
  <c r="DJ256" i="11"/>
  <c r="DI256" i="11"/>
  <c r="DH256" i="11"/>
  <c r="DG256" i="11"/>
  <c r="DF256" i="11"/>
  <c r="DE256" i="11"/>
  <c r="DD256" i="11"/>
  <c r="DA256" i="11"/>
  <c r="AQ256" i="11"/>
  <c r="K256" i="11"/>
  <c r="EY255" i="11"/>
  <c r="EV255" i="11"/>
  <c r="ES255" i="11"/>
  <c r="EP255" i="11"/>
  <c r="EM255" i="11"/>
  <c r="EJ255" i="11"/>
  <c r="EG255" i="11"/>
  <c r="ED255" i="11"/>
  <c r="EA255" i="11"/>
  <c r="DX255" i="11"/>
  <c r="DS255" i="11"/>
  <c r="DR255" i="11"/>
  <c r="DQ255" i="11"/>
  <c r="DP255" i="11"/>
  <c r="DO255" i="11"/>
  <c r="DN255" i="11"/>
  <c r="DM255" i="11"/>
  <c r="DL255" i="11"/>
  <c r="DK255" i="11"/>
  <c r="DJ255" i="11"/>
  <c r="DI255" i="11"/>
  <c r="DH255" i="11"/>
  <c r="DG255" i="11"/>
  <c r="DF255" i="11"/>
  <c r="DE255" i="11"/>
  <c r="DD255" i="11"/>
  <c r="DA255" i="11"/>
  <c r="AQ255" i="11"/>
  <c r="K255" i="11"/>
  <c r="EY254" i="11"/>
  <c r="EV254" i="11"/>
  <c r="ES254" i="11"/>
  <c r="EP254" i="11"/>
  <c r="EM254" i="11"/>
  <c r="EJ254" i="11"/>
  <c r="EG254" i="11"/>
  <c r="ED254" i="11"/>
  <c r="EA254" i="11"/>
  <c r="DX254" i="11"/>
  <c r="DS254" i="11"/>
  <c r="DR254" i="11"/>
  <c r="DQ254" i="11"/>
  <c r="DP254" i="11"/>
  <c r="DO254" i="11"/>
  <c r="DN254" i="11"/>
  <c r="DM254" i="11"/>
  <c r="DL254" i="11"/>
  <c r="DK254" i="11"/>
  <c r="DJ254" i="11"/>
  <c r="DI254" i="11"/>
  <c r="DH254" i="11"/>
  <c r="DG254" i="11"/>
  <c r="DF254" i="11"/>
  <c r="DE254" i="11"/>
  <c r="DD254" i="11"/>
  <c r="DA254" i="11"/>
  <c r="AQ254" i="11"/>
  <c r="K254" i="11"/>
  <c r="EY253" i="11"/>
  <c r="EV253" i="11"/>
  <c r="ES253" i="11"/>
  <c r="EP253" i="11"/>
  <c r="EM253" i="11"/>
  <c r="EJ253" i="11"/>
  <c r="EG253" i="11"/>
  <c r="ED253" i="11"/>
  <c r="EA253" i="11"/>
  <c r="DX253" i="11"/>
  <c r="DS253" i="11"/>
  <c r="DR253" i="11"/>
  <c r="DQ253" i="11"/>
  <c r="DP253" i="11"/>
  <c r="DO253" i="11"/>
  <c r="DN253" i="11"/>
  <c r="DM253" i="11"/>
  <c r="DL253" i="11"/>
  <c r="DK253" i="11"/>
  <c r="DJ253" i="11"/>
  <c r="DI253" i="11"/>
  <c r="DH253" i="11"/>
  <c r="DG253" i="11"/>
  <c r="DF253" i="11"/>
  <c r="DE253" i="11"/>
  <c r="DD253" i="11"/>
  <c r="DA253" i="11"/>
  <c r="AQ253" i="11"/>
  <c r="K253" i="11"/>
  <c r="EY252" i="11"/>
  <c r="EV252" i="11"/>
  <c r="ES252" i="11"/>
  <c r="EP252" i="11"/>
  <c r="EM252" i="11"/>
  <c r="EJ252" i="11"/>
  <c r="EG252" i="11"/>
  <c r="ED252" i="11"/>
  <c r="EA252" i="11"/>
  <c r="DX252" i="11"/>
  <c r="DS252" i="11"/>
  <c r="DR252" i="11"/>
  <c r="DQ252" i="11"/>
  <c r="DP252" i="11"/>
  <c r="DO252" i="11"/>
  <c r="DN252" i="11"/>
  <c r="DM252" i="11"/>
  <c r="DL252" i="11"/>
  <c r="DK252" i="11"/>
  <c r="DJ252" i="11"/>
  <c r="DI252" i="11"/>
  <c r="DH252" i="11"/>
  <c r="DG252" i="11"/>
  <c r="DF252" i="11"/>
  <c r="DE252" i="11"/>
  <c r="DD252" i="11"/>
  <c r="DA252" i="11"/>
  <c r="AQ252" i="11"/>
  <c r="K252" i="11"/>
  <c r="EY251" i="11"/>
  <c r="EV251" i="11"/>
  <c r="ES251" i="11"/>
  <c r="EP251" i="11"/>
  <c r="EM251" i="11"/>
  <c r="EJ251" i="11"/>
  <c r="EG251" i="11"/>
  <c r="ED251" i="11"/>
  <c r="EA251" i="11"/>
  <c r="DX251" i="11"/>
  <c r="DS251" i="11"/>
  <c r="DR251" i="11"/>
  <c r="DQ251" i="11"/>
  <c r="DP251" i="11"/>
  <c r="DO251" i="11"/>
  <c r="DN251" i="11"/>
  <c r="DM251" i="11"/>
  <c r="DL251" i="11"/>
  <c r="DK251" i="11"/>
  <c r="DJ251" i="11"/>
  <c r="DI251" i="11"/>
  <c r="DH251" i="11"/>
  <c r="DG251" i="11"/>
  <c r="DF251" i="11"/>
  <c r="DE251" i="11"/>
  <c r="DD251" i="11"/>
  <c r="DA251" i="11"/>
  <c r="AQ251" i="11"/>
  <c r="K251" i="11"/>
  <c r="EY250" i="11"/>
  <c r="EV250" i="11"/>
  <c r="ES250" i="11"/>
  <c r="EP250" i="11"/>
  <c r="EM250" i="11"/>
  <c r="EJ250" i="11"/>
  <c r="EG250" i="11"/>
  <c r="ED250" i="11"/>
  <c r="EA250" i="11"/>
  <c r="DX250" i="11"/>
  <c r="DS250" i="11"/>
  <c r="DR250" i="11"/>
  <c r="DQ250" i="11"/>
  <c r="DP250" i="11"/>
  <c r="DO250" i="11"/>
  <c r="DN250" i="11"/>
  <c r="DM250" i="11"/>
  <c r="DL250" i="11"/>
  <c r="DK250" i="11"/>
  <c r="DJ250" i="11"/>
  <c r="DI250" i="11"/>
  <c r="DH250" i="11"/>
  <c r="DG250" i="11"/>
  <c r="DF250" i="11"/>
  <c r="DE250" i="11"/>
  <c r="DD250" i="11"/>
  <c r="DA250" i="11"/>
  <c r="AQ250" i="11"/>
  <c r="K250" i="11"/>
  <c r="EY249" i="11"/>
  <c r="EV249" i="11"/>
  <c r="ES249" i="11"/>
  <c r="EP249" i="11"/>
  <c r="EM249" i="11"/>
  <c r="EJ249" i="11"/>
  <c r="EG249" i="11"/>
  <c r="ED249" i="11"/>
  <c r="EA249" i="11"/>
  <c r="DX249" i="11"/>
  <c r="DS249" i="11"/>
  <c r="DR249" i="11"/>
  <c r="DQ249" i="11"/>
  <c r="DP249" i="11"/>
  <c r="DO249" i="11"/>
  <c r="DN249" i="11"/>
  <c r="DM249" i="11"/>
  <c r="DL249" i="11"/>
  <c r="DK249" i="11"/>
  <c r="DJ249" i="11"/>
  <c r="DI249" i="11"/>
  <c r="DH249" i="11"/>
  <c r="DG249" i="11"/>
  <c r="DF249" i="11"/>
  <c r="DE249" i="11"/>
  <c r="DD249" i="11"/>
  <c r="DA249" i="11"/>
  <c r="AQ249" i="11"/>
  <c r="K249" i="11"/>
  <c r="EY248" i="11"/>
  <c r="EV248" i="11"/>
  <c r="ES248" i="11"/>
  <c r="EP248" i="11"/>
  <c r="EM248" i="11"/>
  <c r="EJ248" i="11"/>
  <c r="EG248" i="11"/>
  <c r="ED248" i="11"/>
  <c r="EA248" i="11"/>
  <c r="DX248" i="11"/>
  <c r="DS248" i="11"/>
  <c r="DR248" i="11"/>
  <c r="DQ248" i="11"/>
  <c r="DP248" i="11"/>
  <c r="DO248" i="11"/>
  <c r="DN248" i="11"/>
  <c r="DM248" i="11"/>
  <c r="DL248" i="11"/>
  <c r="DK248" i="11"/>
  <c r="DJ248" i="11"/>
  <c r="DI248" i="11"/>
  <c r="DH248" i="11"/>
  <c r="DG248" i="11"/>
  <c r="DF248" i="11"/>
  <c r="DE248" i="11"/>
  <c r="DD248" i="11"/>
  <c r="DA248" i="11"/>
  <c r="AQ248" i="11"/>
  <c r="K248" i="11"/>
  <c r="EY247" i="11"/>
  <c r="EV247" i="11"/>
  <c r="ES247" i="11"/>
  <c r="EP247" i="11"/>
  <c r="EM247" i="11"/>
  <c r="EJ247" i="11"/>
  <c r="EG247" i="11"/>
  <c r="ED247" i="11"/>
  <c r="EA247" i="11"/>
  <c r="DX247" i="11"/>
  <c r="DS247" i="11"/>
  <c r="DR247" i="11"/>
  <c r="DQ247" i="11"/>
  <c r="DP247" i="11"/>
  <c r="DO247" i="11"/>
  <c r="DN247" i="11"/>
  <c r="DM247" i="11"/>
  <c r="DL247" i="11"/>
  <c r="DK247" i="11"/>
  <c r="DJ247" i="11"/>
  <c r="DI247" i="11"/>
  <c r="DH247" i="11"/>
  <c r="DG247" i="11"/>
  <c r="DF247" i="11"/>
  <c r="DE247" i="11"/>
  <c r="DD247" i="11"/>
  <c r="DA247" i="11"/>
  <c r="AQ247" i="11"/>
  <c r="K247" i="11"/>
  <c r="EY246" i="11"/>
  <c r="EV246" i="11"/>
  <c r="ES246" i="11"/>
  <c r="EP246" i="11"/>
  <c r="EM246" i="11"/>
  <c r="EJ246" i="11"/>
  <c r="EG246" i="11"/>
  <c r="ED246" i="11"/>
  <c r="EA246" i="11"/>
  <c r="DX246" i="11"/>
  <c r="DS246" i="11"/>
  <c r="DR246" i="11"/>
  <c r="DQ246" i="11"/>
  <c r="DP246" i="11"/>
  <c r="DO246" i="11"/>
  <c r="DN246" i="11"/>
  <c r="DM246" i="11"/>
  <c r="DL246" i="11"/>
  <c r="DK246" i="11"/>
  <c r="DJ246" i="11"/>
  <c r="DI246" i="11"/>
  <c r="DH246" i="11"/>
  <c r="DG246" i="11"/>
  <c r="DF246" i="11"/>
  <c r="DE246" i="11"/>
  <c r="DD246" i="11"/>
  <c r="DA246" i="11"/>
  <c r="AQ246" i="11"/>
  <c r="K246" i="11"/>
  <c r="EY245" i="11"/>
  <c r="EV245" i="11"/>
  <c r="ES245" i="11"/>
  <c r="EP245" i="11"/>
  <c r="EM245" i="11"/>
  <c r="EJ245" i="11"/>
  <c r="EG245" i="11"/>
  <c r="ED245" i="11"/>
  <c r="EA245" i="11"/>
  <c r="DX245" i="11"/>
  <c r="DS245" i="11"/>
  <c r="DR245" i="11"/>
  <c r="DQ245" i="11"/>
  <c r="DP245" i="11"/>
  <c r="DO245" i="11"/>
  <c r="DN245" i="11"/>
  <c r="DM245" i="11"/>
  <c r="DL245" i="11"/>
  <c r="DK245" i="11"/>
  <c r="DJ245" i="11"/>
  <c r="DI245" i="11"/>
  <c r="DH245" i="11"/>
  <c r="DG245" i="11"/>
  <c r="DF245" i="11"/>
  <c r="DE245" i="11"/>
  <c r="DD245" i="11"/>
  <c r="DA245" i="11"/>
  <c r="AQ245" i="11"/>
  <c r="K245" i="11"/>
  <c r="EY244" i="11"/>
  <c r="EV244" i="11"/>
  <c r="ES244" i="11"/>
  <c r="EP244" i="11"/>
  <c r="EM244" i="11"/>
  <c r="EJ244" i="11"/>
  <c r="EG244" i="11"/>
  <c r="ED244" i="11"/>
  <c r="EA244" i="11"/>
  <c r="DX244" i="11"/>
  <c r="DS244" i="11"/>
  <c r="DR244" i="11"/>
  <c r="DQ244" i="11"/>
  <c r="DP244" i="11"/>
  <c r="DO244" i="11"/>
  <c r="DN244" i="11"/>
  <c r="DM244" i="11"/>
  <c r="DL244" i="11"/>
  <c r="DK244" i="11"/>
  <c r="DJ244" i="11"/>
  <c r="DI244" i="11"/>
  <c r="DH244" i="11"/>
  <c r="DG244" i="11"/>
  <c r="DF244" i="11"/>
  <c r="DE244" i="11"/>
  <c r="DD244" i="11"/>
  <c r="DA244" i="11"/>
  <c r="AQ244" i="11"/>
  <c r="K244" i="11"/>
  <c r="EY243" i="11"/>
  <c r="EV243" i="11"/>
  <c r="ES243" i="11"/>
  <c r="EP243" i="11"/>
  <c r="EM243" i="11"/>
  <c r="EJ243" i="11"/>
  <c r="EG243" i="11"/>
  <c r="ED243" i="11"/>
  <c r="EA243" i="11"/>
  <c r="DX243" i="11"/>
  <c r="DS243" i="11"/>
  <c r="DR243" i="11"/>
  <c r="DQ243" i="11"/>
  <c r="DP243" i="11"/>
  <c r="DO243" i="11"/>
  <c r="DN243" i="11"/>
  <c r="DM243" i="11"/>
  <c r="DL243" i="11"/>
  <c r="DK243" i="11"/>
  <c r="DJ243" i="11"/>
  <c r="DI243" i="11"/>
  <c r="DH243" i="11"/>
  <c r="DG243" i="11"/>
  <c r="DF243" i="11"/>
  <c r="DE243" i="11"/>
  <c r="DD243" i="11"/>
  <c r="DA243" i="11"/>
  <c r="AQ243" i="11"/>
  <c r="K243" i="11"/>
  <c r="EY242" i="11"/>
  <c r="EV242" i="11"/>
  <c r="ES242" i="11"/>
  <c r="EP242" i="11"/>
  <c r="EM242" i="11"/>
  <c r="EJ242" i="11"/>
  <c r="EG242" i="11"/>
  <c r="ED242" i="11"/>
  <c r="EA242" i="11"/>
  <c r="DX242" i="11"/>
  <c r="DS242" i="11"/>
  <c r="DR242" i="11"/>
  <c r="DQ242" i="11"/>
  <c r="DP242" i="11"/>
  <c r="DO242" i="11"/>
  <c r="DN242" i="11"/>
  <c r="DM242" i="11"/>
  <c r="DL242" i="11"/>
  <c r="DK242" i="11"/>
  <c r="DJ242" i="11"/>
  <c r="DI242" i="11"/>
  <c r="DH242" i="11"/>
  <c r="DG242" i="11"/>
  <c r="DF242" i="11"/>
  <c r="DE242" i="11"/>
  <c r="DD242" i="11"/>
  <c r="DA242" i="11"/>
  <c r="AQ242" i="11"/>
  <c r="K242" i="11"/>
  <c r="EY241" i="11"/>
  <c r="EV241" i="11"/>
  <c r="ES241" i="11"/>
  <c r="EP241" i="11"/>
  <c r="EM241" i="11"/>
  <c r="EJ241" i="11"/>
  <c r="EG241" i="11"/>
  <c r="ED241" i="11"/>
  <c r="EA241" i="11"/>
  <c r="DX241" i="11"/>
  <c r="DS241" i="11"/>
  <c r="DR241" i="11"/>
  <c r="DQ241" i="11"/>
  <c r="DP241" i="11"/>
  <c r="DO241" i="11"/>
  <c r="DN241" i="11"/>
  <c r="DM241" i="11"/>
  <c r="DL241" i="11"/>
  <c r="DK241" i="11"/>
  <c r="DJ241" i="11"/>
  <c r="DI241" i="11"/>
  <c r="DH241" i="11"/>
  <c r="DG241" i="11"/>
  <c r="DF241" i="11"/>
  <c r="DE241" i="11"/>
  <c r="DD241" i="11"/>
  <c r="DA241" i="11"/>
  <c r="AQ241" i="11"/>
  <c r="K241" i="11"/>
  <c r="EY240" i="11"/>
  <c r="EV240" i="11"/>
  <c r="ES240" i="11"/>
  <c r="EP240" i="11"/>
  <c r="EM240" i="11"/>
  <c r="EJ240" i="11"/>
  <c r="EG240" i="11"/>
  <c r="ED240" i="11"/>
  <c r="EA240" i="11"/>
  <c r="DX240" i="11"/>
  <c r="DS240" i="11"/>
  <c r="DR240" i="11"/>
  <c r="DQ240" i="11"/>
  <c r="DP240" i="11"/>
  <c r="DO240" i="11"/>
  <c r="DN240" i="11"/>
  <c r="DM240" i="11"/>
  <c r="DL240" i="11"/>
  <c r="DK240" i="11"/>
  <c r="DJ240" i="11"/>
  <c r="DI240" i="11"/>
  <c r="DH240" i="11"/>
  <c r="DG240" i="11"/>
  <c r="DF240" i="11"/>
  <c r="DE240" i="11"/>
  <c r="DD240" i="11"/>
  <c r="DA240" i="11"/>
  <c r="AQ240" i="11"/>
  <c r="K240" i="11"/>
  <c r="EY239" i="11"/>
  <c r="EV239" i="11"/>
  <c r="ES239" i="11"/>
  <c r="EP239" i="11"/>
  <c r="EM239" i="11"/>
  <c r="EJ239" i="11"/>
  <c r="EG239" i="11"/>
  <c r="ED239" i="11"/>
  <c r="EA239" i="11"/>
  <c r="DX239" i="11"/>
  <c r="DS239" i="11"/>
  <c r="DR239" i="11"/>
  <c r="DQ239" i="11"/>
  <c r="DP239" i="11"/>
  <c r="DO239" i="11"/>
  <c r="DN239" i="11"/>
  <c r="DM239" i="11"/>
  <c r="DL239" i="11"/>
  <c r="DK239" i="11"/>
  <c r="DJ239" i="11"/>
  <c r="DI239" i="11"/>
  <c r="DH239" i="11"/>
  <c r="DG239" i="11"/>
  <c r="DF239" i="11"/>
  <c r="DE239" i="11"/>
  <c r="DD239" i="11"/>
  <c r="DA239" i="11"/>
  <c r="AQ239" i="11"/>
  <c r="K239" i="11"/>
  <c r="EY238" i="11"/>
  <c r="EV238" i="11"/>
  <c r="ES238" i="11"/>
  <c r="EP238" i="11"/>
  <c r="EM238" i="11"/>
  <c r="EJ238" i="11"/>
  <c r="EG238" i="11"/>
  <c r="ED238" i="11"/>
  <c r="EA238" i="11"/>
  <c r="DX238" i="11"/>
  <c r="DS238" i="11"/>
  <c r="DR238" i="11"/>
  <c r="DQ238" i="11"/>
  <c r="DP238" i="11"/>
  <c r="DO238" i="11"/>
  <c r="DN238" i="11"/>
  <c r="DM238" i="11"/>
  <c r="DL238" i="11"/>
  <c r="DK238" i="11"/>
  <c r="DJ238" i="11"/>
  <c r="DI238" i="11"/>
  <c r="DH238" i="11"/>
  <c r="DG238" i="11"/>
  <c r="DF238" i="11"/>
  <c r="DE238" i="11"/>
  <c r="DD238" i="11"/>
  <c r="DA238" i="11"/>
  <c r="AQ238" i="11"/>
  <c r="K238" i="11"/>
  <c r="EY237" i="11"/>
  <c r="EV237" i="11"/>
  <c r="ES237" i="11"/>
  <c r="EP237" i="11"/>
  <c r="EM237" i="11"/>
  <c r="EJ237" i="11"/>
  <c r="EG237" i="11"/>
  <c r="ED237" i="11"/>
  <c r="EA237" i="11"/>
  <c r="DX237" i="11"/>
  <c r="DS237" i="11"/>
  <c r="DR237" i="11"/>
  <c r="DQ237" i="11"/>
  <c r="DP237" i="11"/>
  <c r="DO237" i="11"/>
  <c r="DN237" i="11"/>
  <c r="DM237" i="11"/>
  <c r="DL237" i="11"/>
  <c r="DK237" i="11"/>
  <c r="DJ237" i="11"/>
  <c r="DI237" i="11"/>
  <c r="DH237" i="11"/>
  <c r="DG237" i="11"/>
  <c r="DF237" i="11"/>
  <c r="DE237" i="11"/>
  <c r="DD237" i="11"/>
  <c r="DA237" i="11"/>
  <c r="AQ237" i="11"/>
  <c r="K237" i="11"/>
  <c r="EY236" i="11"/>
  <c r="EV236" i="11"/>
  <c r="ES236" i="11"/>
  <c r="EP236" i="11"/>
  <c r="EM236" i="11"/>
  <c r="EJ236" i="11"/>
  <c r="EG236" i="11"/>
  <c r="ED236" i="11"/>
  <c r="EA236" i="11"/>
  <c r="DX236" i="11"/>
  <c r="DS236" i="11"/>
  <c r="DR236" i="11"/>
  <c r="DQ236" i="11"/>
  <c r="DP236" i="11"/>
  <c r="DO236" i="11"/>
  <c r="DN236" i="11"/>
  <c r="DM236" i="11"/>
  <c r="DL236" i="11"/>
  <c r="DK236" i="11"/>
  <c r="DJ236" i="11"/>
  <c r="DI236" i="11"/>
  <c r="DH236" i="11"/>
  <c r="DG236" i="11"/>
  <c r="DF236" i="11"/>
  <c r="DE236" i="11"/>
  <c r="DD236" i="11"/>
  <c r="DA236" i="11"/>
  <c r="AQ236" i="11"/>
  <c r="K236" i="11"/>
  <c r="EY235" i="11"/>
  <c r="EV235" i="11"/>
  <c r="ES235" i="11"/>
  <c r="EP235" i="11"/>
  <c r="EM235" i="11"/>
  <c r="EJ235" i="11"/>
  <c r="EG235" i="11"/>
  <c r="ED235" i="11"/>
  <c r="EA235" i="11"/>
  <c r="DX235" i="11"/>
  <c r="DS235" i="11"/>
  <c r="DR235" i="11"/>
  <c r="DQ235" i="11"/>
  <c r="DP235" i="11"/>
  <c r="DO235" i="11"/>
  <c r="DN235" i="11"/>
  <c r="DM235" i="11"/>
  <c r="DL235" i="11"/>
  <c r="DK235" i="11"/>
  <c r="DJ235" i="11"/>
  <c r="DI235" i="11"/>
  <c r="DH235" i="11"/>
  <c r="DG235" i="11"/>
  <c r="DF235" i="11"/>
  <c r="DE235" i="11"/>
  <c r="DD235" i="11"/>
  <c r="DA235" i="11"/>
  <c r="AQ235" i="11"/>
  <c r="K235" i="11"/>
  <c r="EY234" i="11"/>
  <c r="EV234" i="11"/>
  <c r="ES234" i="11"/>
  <c r="EP234" i="11"/>
  <c r="EM234" i="11"/>
  <c r="EJ234" i="11"/>
  <c r="EG234" i="11"/>
  <c r="ED234" i="11"/>
  <c r="EA234" i="11"/>
  <c r="DX234" i="11"/>
  <c r="DS234" i="11"/>
  <c r="DR234" i="11"/>
  <c r="DQ234" i="11"/>
  <c r="DP234" i="11"/>
  <c r="DO234" i="11"/>
  <c r="DN234" i="11"/>
  <c r="DM234" i="11"/>
  <c r="DL234" i="11"/>
  <c r="DK234" i="11"/>
  <c r="DJ234" i="11"/>
  <c r="DI234" i="11"/>
  <c r="DH234" i="11"/>
  <c r="DG234" i="11"/>
  <c r="DF234" i="11"/>
  <c r="DE234" i="11"/>
  <c r="DD234" i="11"/>
  <c r="DA234" i="11"/>
  <c r="AQ234" i="11"/>
  <c r="K234" i="11"/>
  <c r="EY233" i="11"/>
  <c r="EV233" i="11"/>
  <c r="ES233" i="11"/>
  <c r="EP233" i="11"/>
  <c r="EM233" i="11"/>
  <c r="EJ233" i="11"/>
  <c r="EG233" i="11"/>
  <c r="ED233" i="11"/>
  <c r="EA233" i="11"/>
  <c r="DX233" i="11"/>
  <c r="DS233" i="11"/>
  <c r="DR233" i="11"/>
  <c r="DQ233" i="11"/>
  <c r="DP233" i="11"/>
  <c r="DO233" i="11"/>
  <c r="DN233" i="11"/>
  <c r="DM233" i="11"/>
  <c r="DL233" i="11"/>
  <c r="DK233" i="11"/>
  <c r="DJ233" i="11"/>
  <c r="DI233" i="11"/>
  <c r="DH233" i="11"/>
  <c r="DG233" i="11"/>
  <c r="DF233" i="11"/>
  <c r="DE233" i="11"/>
  <c r="DD233" i="11"/>
  <c r="DA233" i="11"/>
  <c r="AQ233" i="11"/>
  <c r="K233" i="11"/>
  <c r="EY232" i="11"/>
  <c r="EV232" i="11"/>
  <c r="ES232" i="11"/>
  <c r="EP232" i="11"/>
  <c r="EM232" i="11"/>
  <c r="EJ232" i="11"/>
  <c r="EG232" i="11"/>
  <c r="ED232" i="11"/>
  <c r="EA232" i="11"/>
  <c r="DX232" i="11"/>
  <c r="DS232" i="11"/>
  <c r="DR232" i="11"/>
  <c r="DQ232" i="11"/>
  <c r="DP232" i="11"/>
  <c r="DO232" i="11"/>
  <c r="DN232" i="11"/>
  <c r="DM232" i="11"/>
  <c r="DL232" i="11"/>
  <c r="DK232" i="11"/>
  <c r="DJ232" i="11"/>
  <c r="DI232" i="11"/>
  <c r="DH232" i="11"/>
  <c r="DG232" i="11"/>
  <c r="DF232" i="11"/>
  <c r="DE232" i="11"/>
  <c r="DD232" i="11"/>
  <c r="DA232" i="11"/>
  <c r="AQ232" i="11"/>
  <c r="K232" i="11"/>
  <c r="EY231" i="11"/>
  <c r="EV231" i="11"/>
  <c r="ES231" i="11"/>
  <c r="EP231" i="11"/>
  <c r="EM231" i="11"/>
  <c r="EJ231" i="11"/>
  <c r="EG231" i="11"/>
  <c r="ED231" i="11"/>
  <c r="EA231" i="11"/>
  <c r="DX231" i="11"/>
  <c r="DS231" i="11"/>
  <c r="DR231" i="11"/>
  <c r="DQ231" i="11"/>
  <c r="DP231" i="11"/>
  <c r="DO231" i="11"/>
  <c r="DN231" i="11"/>
  <c r="DM231" i="11"/>
  <c r="DL231" i="11"/>
  <c r="DK231" i="11"/>
  <c r="DJ231" i="11"/>
  <c r="DI231" i="11"/>
  <c r="DH231" i="11"/>
  <c r="DG231" i="11"/>
  <c r="DF231" i="11"/>
  <c r="DE231" i="11"/>
  <c r="DD231" i="11"/>
  <c r="DA231" i="11"/>
  <c r="AQ231" i="11"/>
  <c r="K231" i="11"/>
  <c r="EY230" i="11"/>
  <c r="EV230" i="11"/>
  <c r="ES230" i="11"/>
  <c r="EP230" i="11"/>
  <c r="EM230" i="11"/>
  <c r="EJ230" i="11"/>
  <c r="EG230" i="11"/>
  <c r="ED230" i="11"/>
  <c r="EA230" i="11"/>
  <c r="DX230" i="11"/>
  <c r="DS230" i="11"/>
  <c r="DR230" i="11"/>
  <c r="DQ230" i="11"/>
  <c r="DP230" i="11"/>
  <c r="DO230" i="11"/>
  <c r="DN230" i="11"/>
  <c r="DM230" i="11"/>
  <c r="DL230" i="11"/>
  <c r="DK230" i="11"/>
  <c r="DJ230" i="11"/>
  <c r="DI230" i="11"/>
  <c r="DH230" i="11"/>
  <c r="DG230" i="11"/>
  <c r="DF230" i="11"/>
  <c r="DE230" i="11"/>
  <c r="DD230" i="11"/>
  <c r="DA230" i="11"/>
  <c r="AQ230" i="11"/>
  <c r="K230" i="11"/>
  <c r="EY229" i="11"/>
  <c r="EV229" i="11"/>
  <c r="ES229" i="11"/>
  <c r="EP229" i="11"/>
  <c r="EM229" i="11"/>
  <c r="EJ229" i="11"/>
  <c r="EG229" i="11"/>
  <c r="ED229" i="11"/>
  <c r="EA229" i="11"/>
  <c r="DX229" i="11"/>
  <c r="DS229" i="11"/>
  <c r="DR229" i="11"/>
  <c r="DQ229" i="11"/>
  <c r="DP229" i="11"/>
  <c r="DO229" i="11"/>
  <c r="DN229" i="11"/>
  <c r="DM229" i="11"/>
  <c r="DL229" i="11"/>
  <c r="DK229" i="11"/>
  <c r="DJ229" i="11"/>
  <c r="DI229" i="11"/>
  <c r="DH229" i="11"/>
  <c r="DG229" i="11"/>
  <c r="DF229" i="11"/>
  <c r="DE229" i="11"/>
  <c r="DD229" i="11"/>
  <c r="DA229" i="11"/>
  <c r="AQ229" i="11"/>
  <c r="K229" i="11"/>
  <c r="EY228" i="11"/>
  <c r="EV228" i="11"/>
  <c r="ES228" i="11"/>
  <c r="EP228" i="11"/>
  <c r="EM228" i="11"/>
  <c r="EJ228" i="11"/>
  <c r="EG228" i="11"/>
  <c r="ED228" i="11"/>
  <c r="EA228" i="11"/>
  <c r="DX228" i="11"/>
  <c r="DS228" i="11"/>
  <c r="DR228" i="11"/>
  <c r="DQ228" i="11"/>
  <c r="DP228" i="11"/>
  <c r="DO228" i="11"/>
  <c r="DN228" i="11"/>
  <c r="DM228" i="11"/>
  <c r="DL228" i="11"/>
  <c r="DK228" i="11"/>
  <c r="DJ228" i="11"/>
  <c r="DI228" i="11"/>
  <c r="DH228" i="11"/>
  <c r="DG228" i="11"/>
  <c r="DF228" i="11"/>
  <c r="DE228" i="11"/>
  <c r="DD228" i="11"/>
  <c r="DA228" i="11"/>
  <c r="AQ228" i="11"/>
  <c r="K228" i="11"/>
  <c r="EY227" i="11"/>
  <c r="EV227" i="11"/>
  <c r="ES227" i="11"/>
  <c r="EP227" i="11"/>
  <c r="EM227" i="11"/>
  <c r="EJ227" i="11"/>
  <c r="EG227" i="11"/>
  <c r="ED227" i="11"/>
  <c r="EA227" i="11"/>
  <c r="DX227" i="11"/>
  <c r="DS227" i="11"/>
  <c r="DR227" i="11"/>
  <c r="DQ227" i="11"/>
  <c r="DP227" i="11"/>
  <c r="DO227" i="11"/>
  <c r="DN227" i="11"/>
  <c r="DM227" i="11"/>
  <c r="DL227" i="11"/>
  <c r="DK227" i="11"/>
  <c r="DJ227" i="11"/>
  <c r="DI227" i="11"/>
  <c r="DH227" i="11"/>
  <c r="DG227" i="11"/>
  <c r="DF227" i="11"/>
  <c r="DE227" i="11"/>
  <c r="DD227" i="11"/>
  <c r="DA227" i="11"/>
  <c r="AQ227" i="11"/>
  <c r="K227" i="11"/>
  <c r="EY226" i="11"/>
  <c r="EV226" i="11"/>
  <c r="ES226" i="11"/>
  <c r="EP226" i="11"/>
  <c r="EM226" i="11"/>
  <c r="EJ226" i="11"/>
  <c r="EG226" i="11"/>
  <c r="ED226" i="11"/>
  <c r="EA226" i="11"/>
  <c r="DX226" i="11"/>
  <c r="DS226" i="11"/>
  <c r="DR226" i="11"/>
  <c r="DQ226" i="11"/>
  <c r="DP226" i="11"/>
  <c r="DO226" i="11"/>
  <c r="DN226" i="11"/>
  <c r="DM226" i="11"/>
  <c r="DL226" i="11"/>
  <c r="DK226" i="11"/>
  <c r="DJ226" i="11"/>
  <c r="DI226" i="11"/>
  <c r="DH226" i="11"/>
  <c r="DG226" i="11"/>
  <c r="DF226" i="11"/>
  <c r="DE226" i="11"/>
  <c r="DD226" i="11"/>
  <c r="DA226" i="11"/>
  <c r="AQ226" i="11"/>
  <c r="K226" i="11"/>
  <c r="EY225" i="11"/>
  <c r="EV225" i="11"/>
  <c r="ES225" i="11"/>
  <c r="EP225" i="11"/>
  <c r="EM225" i="11"/>
  <c r="EJ225" i="11"/>
  <c r="EG225" i="11"/>
  <c r="ED225" i="11"/>
  <c r="EA225" i="11"/>
  <c r="DX225" i="11"/>
  <c r="DS225" i="11"/>
  <c r="DR225" i="11"/>
  <c r="DQ225" i="11"/>
  <c r="DP225" i="11"/>
  <c r="DO225" i="11"/>
  <c r="DN225" i="11"/>
  <c r="DM225" i="11"/>
  <c r="DL225" i="11"/>
  <c r="DK225" i="11"/>
  <c r="DJ225" i="11"/>
  <c r="DI225" i="11"/>
  <c r="DH225" i="11"/>
  <c r="DG225" i="11"/>
  <c r="DF225" i="11"/>
  <c r="DE225" i="11"/>
  <c r="DD225" i="11"/>
  <c r="DA225" i="11"/>
  <c r="AQ225" i="11"/>
  <c r="K225" i="11"/>
  <c r="EY224" i="11"/>
  <c r="EV224" i="11"/>
  <c r="ES224" i="11"/>
  <c r="EP224" i="11"/>
  <c r="EM224" i="11"/>
  <c r="EJ224" i="11"/>
  <c r="EG224" i="11"/>
  <c r="ED224" i="11"/>
  <c r="EA224" i="11"/>
  <c r="DX224" i="11"/>
  <c r="DS224" i="11"/>
  <c r="DR224" i="11"/>
  <c r="DQ224" i="11"/>
  <c r="DP224" i="11"/>
  <c r="DO224" i="11"/>
  <c r="DN224" i="11"/>
  <c r="DM224" i="11"/>
  <c r="DL224" i="11"/>
  <c r="DK224" i="11"/>
  <c r="DJ224" i="11"/>
  <c r="DI224" i="11"/>
  <c r="DH224" i="11"/>
  <c r="DG224" i="11"/>
  <c r="DF224" i="11"/>
  <c r="DE224" i="11"/>
  <c r="DD224" i="11"/>
  <c r="DA224" i="11"/>
  <c r="AQ224" i="11"/>
  <c r="K224" i="11"/>
  <c r="EY223" i="11"/>
  <c r="EV223" i="11"/>
  <c r="ES223" i="11"/>
  <c r="EP223" i="11"/>
  <c r="EM223" i="11"/>
  <c r="EJ223" i="11"/>
  <c r="EG223" i="11"/>
  <c r="ED223" i="11"/>
  <c r="EA223" i="11"/>
  <c r="DX223" i="11"/>
  <c r="DS223" i="11"/>
  <c r="DR223" i="11"/>
  <c r="DQ223" i="11"/>
  <c r="DP223" i="11"/>
  <c r="DO223" i="11"/>
  <c r="DN223" i="11"/>
  <c r="DM223" i="11"/>
  <c r="DL223" i="11"/>
  <c r="DK223" i="11"/>
  <c r="DJ223" i="11"/>
  <c r="DI223" i="11"/>
  <c r="DH223" i="11"/>
  <c r="DG223" i="11"/>
  <c r="DF223" i="11"/>
  <c r="DE223" i="11"/>
  <c r="DD223" i="11"/>
  <c r="DA223" i="11"/>
  <c r="AQ223" i="11"/>
  <c r="K223" i="11"/>
  <c r="EY222" i="11"/>
  <c r="EV222" i="11"/>
  <c r="ES222" i="11"/>
  <c r="EP222" i="11"/>
  <c r="EM222" i="11"/>
  <c r="EJ222" i="11"/>
  <c r="EG222" i="11"/>
  <c r="ED222" i="11"/>
  <c r="EA222" i="11"/>
  <c r="DX222" i="11"/>
  <c r="DS222" i="11"/>
  <c r="DR222" i="11"/>
  <c r="DQ222" i="11"/>
  <c r="DP222" i="11"/>
  <c r="DO222" i="11"/>
  <c r="DN222" i="11"/>
  <c r="DM222" i="11"/>
  <c r="DL222" i="11"/>
  <c r="DK222" i="11"/>
  <c r="DJ222" i="11"/>
  <c r="DI222" i="11"/>
  <c r="DH222" i="11"/>
  <c r="DG222" i="11"/>
  <c r="DF222" i="11"/>
  <c r="DE222" i="11"/>
  <c r="DD222" i="11"/>
  <c r="DA222" i="11"/>
  <c r="AQ222" i="11"/>
  <c r="K222" i="11"/>
  <c r="EY221" i="11"/>
  <c r="EV221" i="11"/>
  <c r="ES221" i="11"/>
  <c r="EP221" i="11"/>
  <c r="EM221" i="11"/>
  <c r="EJ221" i="11"/>
  <c r="EG221" i="11"/>
  <c r="ED221" i="11"/>
  <c r="EA221" i="11"/>
  <c r="DX221" i="11"/>
  <c r="DS221" i="11"/>
  <c r="DR221" i="11"/>
  <c r="DQ221" i="11"/>
  <c r="DP221" i="11"/>
  <c r="DO221" i="11"/>
  <c r="DN221" i="11"/>
  <c r="DM221" i="11"/>
  <c r="DL221" i="11"/>
  <c r="DK221" i="11"/>
  <c r="DJ221" i="11"/>
  <c r="DI221" i="11"/>
  <c r="DH221" i="11"/>
  <c r="DG221" i="11"/>
  <c r="DF221" i="11"/>
  <c r="DE221" i="11"/>
  <c r="DD221" i="11"/>
  <c r="DA221" i="11"/>
  <c r="AQ221" i="11"/>
  <c r="K221" i="11"/>
  <c r="EY220" i="11"/>
  <c r="EV220" i="11"/>
  <c r="ES220" i="11"/>
  <c r="EP220" i="11"/>
  <c r="EM220" i="11"/>
  <c r="EJ220" i="11"/>
  <c r="EG220" i="11"/>
  <c r="ED220" i="11"/>
  <c r="EA220" i="11"/>
  <c r="DX220" i="11"/>
  <c r="DS220" i="11"/>
  <c r="DR220" i="11"/>
  <c r="DQ220" i="11"/>
  <c r="DP220" i="11"/>
  <c r="DO220" i="11"/>
  <c r="DN220" i="11"/>
  <c r="DM220" i="11"/>
  <c r="DL220" i="11"/>
  <c r="DK220" i="11"/>
  <c r="DJ220" i="11"/>
  <c r="DI220" i="11"/>
  <c r="DH220" i="11"/>
  <c r="DG220" i="11"/>
  <c r="DF220" i="11"/>
  <c r="DE220" i="11"/>
  <c r="DD220" i="11"/>
  <c r="DA220" i="11"/>
  <c r="AQ220" i="11"/>
  <c r="K220" i="11"/>
  <c r="EY219" i="11"/>
  <c r="EV219" i="11"/>
  <c r="ES219" i="11"/>
  <c r="EP219" i="11"/>
  <c r="EM219" i="11"/>
  <c r="EJ219" i="11"/>
  <c r="EG219" i="11"/>
  <c r="ED219" i="11"/>
  <c r="EA219" i="11"/>
  <c r="DX219" i="11"/>
  <c r="DS219" i="11"/>
  <c r="DR219" i="11"/>
  <c r="DQ219" i="11"/>
  <c r="DP219" i="11"/>
  <c r="DO219" i="11"/>
  <c r="DN219" i="11"/>
  <c r="DM219" i="11"/>
  <c r="DL219" i="11"/>
  <c r="DK219" i="11"/>
  <c r="DJ219" i="11"/>
  <c r="DI219" i="11"/>
  <c r="DH219" i="11"/>
  <c r="DG219" i="11"/>
  <c r="DF219" i="11"/>
  <c r="DE219" i="11"/>
  <c r="DD219" i="11"/>
  <c r="DA219" i="11"/>
  <c r="AQ219" i="11"/>
  <c r="K219" i="11"/>
  <c r="EY218" i="11"/>
  <c r="EV218" i="11"/>
  <c r="ES218" i="11"/>
  <c r="EP218" i="11"/>
  <c r="EM218" i="11"/>
  <c r="EJ218" i="11"/>
  <c r="EG218" i="11"/>
  <c r="ED218" i="11"/>
  <c r="EA218" i="11"/>
  <c r="DX218" i="11"/>
  <c r="DS218" i="11"/>
  <c r="DR218" i="11"/>
  <c r="DQ218" i="11"/>
  <c r="DP218" i="11"/>
  <c r="DO218" i="11"/>
  <c r="DN218" i="11"/>
  <c r="DM218" i="11"/>
  <c r="DL218" i="11"/>
  <c r="DK218" i="11"/>
  <c r="DJ218" i="11"/>
  <c r="DI218" i="11"/>
  <c r="DH218" i="11"/>
  <c r="DG218" i="11"/>
  <c r="DF218" i="11"/>
  <c r="DE218" i="11"/>
  <c r="DD218" i="11"/>
  <c r="DA218" i="11"/>
  <c r="AQ218" i="11"/>
  <c r="K218" i="11"/>
  <c r="EY217" i="11"/>
  <c r="EV217" i="11"/>
  <c r="ES217" i="11"/>
  <c r="EP217" i="11"/>
  <c r="EM217" i="11"/>
  <c r="EJ217" i="11"/>
  <c r="EG217" i="11"/>
  <c r="ED217" i="11"/>
  <c r="EA217" i="11"/>
  <c r="DX217" i="11"/>
  <c r="DS217" i="11"/>
  <c r="DR217" i="11"/>
  <c r="DQ217" i="11"/>
  <c r="DP217" i="11"/>
  <c r="DO217" i="11"/>
  <c r="DN217" i="11"/>
  <c r="DM217" i="11"/>
  <c r="DL217" i="11"/>
  <c r="DK217" i="11"/>
  <c r="DJ217" i="11"/>
  <c r="DI217" i="11"/>
  <c r="DH217" i="11"/>
  <c r="DG217" i="11"/>
  <c r="DF217" i="11"/>
  <c r="DE217" i="11"/>
  <c r="DD217" i="11"/>
  <c r="DA217" i="11"/>
  <c r="AQ217" i="11"/>
  <c r="K217" i="11"/>
  <c r="EY216" i="11"/>
  <c r="EV216" i="11"/>
  <c r="ES216" i="11"/>
  <c r="EP216" i="11"/>
  <c r="EM216" i="11"/>
  <c r="EJ216" i="11"/>
  <c r="EG216" i="11"/>
  <c r="ED216" i="11"/>
  <c r="EA216" i="11"/>
  <c r="DX216" i="11"/>
  <c r="DS216" i="11"/>
  <c r="DR216" i="11"/>
  <c r="DQ216" i="11"/>
  <c r="DP216" i="11"/>
  <c r="DO216" i="11"/>
  <c r="DN216" i="11"/>
  <c r="DM216" i="11"/>
  <c r="DL216" i="11"/>
  <c r="DK216" i="11"/>
  <c r="DJ216" i="11"/>
  <c r="DI216" i="11"/>
  <c r="DH216" i="11"/>
  <c r="DG216" i="11"/>
  <c r="DF216" i="11"/>
  <c r="DE216" i="11"/>
  <c r="DD216" i="11"/>
  <c r="DA216" i="11"/>
  <c r="AQ216" i="11"/>
  <c r="K216" i="11"/>
  <c r="EY215" i="11"/>
  <c r="EV215" i="11"/>
  <c r="ES215" i="11"/>
  <c r="EP215" i="11"/>
  <c r="EM215" i="11"/>
  <c r="EJ215" i="11"/>
  <c r="EG215" i="11"/>
  <c r="ED215" i="11"/>
  <c r="EA215" i="11"/>
  <c r="DX215" i="11"/>
  <c r="DS215" i="11"/>
  <c r="DR215" i="11"/>
  <c r="DQ215" i="11"/>
  <c r="DP215" i="11"/>
  <c r="DO215" i="11"/>
  <c r="DN215" i="11"/>
  <c r="DM215" i="11"/>
  <c r="DL215" i="11"/>
  <c r="DK215" i="11"/>
  <c r="DJ215" i="11"/>
  <c r="DI215" i="11"/>
  <c r="DH215" i="11"/>
  <c r="DG215" i="11"/>
  <c r="DF215" i="11"/>
  <c r="DE215" i="11"/>
  <c r="DD215" i="11"/>
  <c r="DA215" i="11"/>
  <c r="AQ215" i="11"/>
  <c r="K215" i="11"/>
  <c r="EY214" i="11"/>
  <c r="EV214" i="11"/>
  <c r="ES214" i="11"/>
  <c r="EP214" i="11"/>
  <c r="EM214" i="11"/>
  <c r="EJ214" i="11"/>
  <c r="EG214" i="11"/>
  <c r="ED214" i="11"/>
  <c r="EA214" i="11"/>
  <c r="DX214" i="11"/>
  <c r="DS214" i="11"/>
  <c r="DR214" i="11"/>
  <c r="DQ214" i="11"/>
  <c r="DP214" i="11"/>
  <c r="DO214" i="11"/>
  <c r="DN214" i="11"/>
  <c r="DM214" i="11"/>
  <c r="DL214" i="11"/>
  <c r="DK214" i="11"/>
  <c r="DJ214" i="11"/>
  <c r="DI214" i="11"/>
  <c r="DH214" i="11"/>
  <c r="DG214" i="11"/>
  <c r="DF214" i="11"/>
  <c r="DE214" i="11"/>
  <c r="DD214" i="11"/>
  <c r="DA214" i="11"/>
  <c r="AQ214" i="11"/>
  <c r="K214" i="11"/>
  <c r="EY213" i="11"/>
  <c r="EV213" i="11"/>
  <c r="ES213" i="11"/>
  <c r="EP213" i="11"/>
  <c r="EM213" i="11"/>
  <c r="EJ213" i="11"/>
  <c r="EG213" i="11"/>
  <c r="ED213" i="11"/>
  <c r="EA213" i="11"/>
  <c r="DX213" i="11"/>
  <c r="DS213" i="11"/>
  <c r="DR213" i="11"/>
  <c r="DQ213" i="11"/>
  <c r="DP213" i="11"/>
  <c r="DO213" i="11"/>
  <c r="DN213" i="11"/>
  <c r="DM213" i="11"/>
  <c r="DL213" i="11"/>
  <c r="DK213" i="11"/>
  <c r="DJ213" i="11"/>
  <c r="DI213" i="11"/>
  <c r="DH213" i="11"/>
  <c r="DG213" i="11"/>
  <c r="DF213" i="11"/>
  <c r="DE213" i="11"/>
  <c r="DD213" i="11"/>
  <c r="DA213" i="11"/>
  <c r="AQ213" i="11"/>
  <c r="K213" i="11"/>
  <c r="EY212" i="11"/>
  <c r="EV212" i="11"/>
  <c r="ES212" i="11"/>
  <c r="EP212" i="11"/>
  <c r="EM212" i="11"/>
  <c r="EJ212" i="11"/>
  <c r="EG212" i="11"/>
  <c r="ED212" i="11"/>
  <c r="EA212" i="11"/>
  <c r="DX212" i="11"/>
  <c r="DS212" i="11"/>
  <c r="DR212" i="11"/>
  <c r="DQ212" i="11"/>
  <c r="DP212" i="11"/>
  <c r="DO212" i="11"/>
  <c r="DN212" i="11"/>
  <c r="DM212" i="11"/>
  <c r="DL212" i="11"/>
  <c r="DK212" i="11"/>
  <c r="DJ212" i="11"/>
  <c r="DI212" i="11"/>
  <c r="DH212" i="11"/>
  <c r="DG212" i="11"/>
  <c r="DF212" i="11"/>
  <c r="DE212" i="11"/>
  <c r="DD212" i="11"/>
  <c r="DA212" i="11"/>
  <c r="AQ212" i="11"/>
  <c r="K212" i="11"/>
  <c r="EY211" i="11"/>
  <c r="EV211" i="11"/>
  <c r="ES211" i="11"/>
  <c r="EP211" i="11"/>
  <c r="EM211" i="11"/>
  <c r="EJ211" i="11"/>
  <c r="EG211" i="11"/>
  <c r="ED211" i="11"/>
  <c r="EA211" i="11"/>
  <c r="DX211" i="11"/>
  <c r="DS211" i="11"/>
  <c r="DR211" i="11"/>
  <c r="DQ211" i="11"/>
  <c r="DP211" i="11"/>
  <c r="DO211" i="11"/>
  <c r="DN211" i="11"/>
  <c r="DM211" i="11"/>
  <c r="DL211" i="11"/>
  <c r="DK211" i="11"/>
  <c r="DJ211" i="11"/>
  <c r="DI211" i="11"/>
  <c r="DH211" i="11"/>
  <c r="DG211" i="11"/>
  <c r="DF211" i="11"/>
  <c r="DE211" i="11"/>
  <c r="DD211" i="11"/>
  <c r="DA211" i="11"/>
  <c r="AQ211" i="11"/>
  <c r="K211" i="11"/>
  <c r="EY210" i="11"/>
  <c r="EV210" i="11"/>
  <c r="ES210" i="11"/>
  <c r="EP210" i="11"/>
  <c r="EM210" i="11"/>
  <c r="EJ210" i="11"/>
  <c r="EG210" i="11"/>
  <c r="ED210" i="11"/>
  <c r="EA210" i="11"/>
  <c r="DX210" i="11"/>
  <c r="DS210" i="11"/>
  <c r="DR210" i="11"/>
  <c r="DQ210" i="11"/>
  <c r="DP210" i="11"/>
  <c r="DO210" i="11"/>
  <c r="DN210" i="11"/>
  <c r="DM210" i="11"/>
  <c r="DL210" i="11"/>
  <c r="DK210" i="11"/>
  <c r="DJ210" i="11"/>
  <c r="DI210" i="11"/>
  <c r="DH210" i="11"/>
  <c r="DG210" i="11"/>
  <c r="DF210" i="11"/>
  <c r="DE210" i="11"/>
  <c r="DD210" i="11"/>
  <c r="DA210" i="11"/>
  <c r="AQ210" i="11"/>
  <c r="K210" i="11"/>
  <c r="EY209" i="11"/>
  <c r="EV209" i="11"/>
  <c r="ES209" i="11"/>
  <c r="EP209" i="11"/>
  <c r="EM209" i="11"/>
  <c r="EJ209" i="11"/>
  <c r="EG209" i="11"/>
  <c r="ED209" i="11"/>
  <c r="EA209" i="11"/>
  <c r="DX209" i="11"/>
  <c r="DS209" i="11"/>
  <c r="DR209" i="11"/>
  <c r="DQ209" i="11"/>
  <c r="DP209" i="11"/>
  <c r="DO209" i="11"/>
  <c r="DN209" i="11"/>
  <c r="DM209" i="11"/>
  <c r="DL209" i="11"/>
  <c r="DK209" i="11"/>
  <c r="DJ209" i="11"/>
  <c r="DI209" i="11"/>
  <c r="DH209" i="11"/>
  <c r="DG209" i="11"/>
  <c r="DF209" i="11"/>
  <c r="DE209" i="11"/>
  <c r="DD209" i="11"/>
  <c r="DA209" i="11"/>
  <c r="AQ209" i="11"/>
  <c r="K209" i="11"/>
  <c r="EY208" i="11"/>
  <c r="EV208" i="11"/>
  <c r="ES208" i="11"/>
  <c r="EP208" i="11"/>
  <c r="EM208" i="11"/>
  <c r="EJ208" i="11"/>
  <c r="EG208" i="11"/>
  <c r="ED208" i="11"/>
  <c r="EA208" i="11"/>
  <c r="DX208" i="11"/>
  <c r="DS208" i="11"/>
  <c r="DR208" i="11"/>
  <c r="DQ208" i="11"/>
  <c r="DP208" i="11"/>
  <c r="DO208" i="11"/>
  <c r="DN208" i="11"/>
  <c r="DM208" i="11"/>
  <c r="DL208" i="11"/>
  <c r="DK208" i="11"/>
  <c r="DJ208" i="11"/>
  <c r="DI208" i="11"/>
  <c r="DH208" i="11"/>
  <c r="DG208" i="11"/>
  <c r="DF208" i="11"/>
  <c r="DE208" i="11"/>
  <c r="DD208" i="11"/>
  <c r="DA208" i="11"/>
  <c r="AQ208" i="11"/>
  <c r="K208" i="11"/>
  <c r="EY207" i="11"/>
  <c r="EV207" i="11"/>
  <c r="ES207" i="11"/>
  <c r="EP207" i="11"/>
  <c r="EM207" i="11"/>
  <c r="EJ207" i="11"/>
  <c r="EG207" i="11"/>
  <c r="ED207" i="11"/>
  <c r="EA207" i="11"/>
  <c r="DX207" i="11"/>
  <c r="DS207" i="11"/>
  <c r="DR207" i="11"/>
  <c r="DQ207" i="11"/>
  <c r="DP207" i="11"/>
  <c r="DO207" i="11"/>
  <c r="DN207" i="11"/>
  <c r="DM207" i="11"/>
  <c r="DL207" i="11"/>
  <c r="DK207" i="11"/>
  <c r="DJ207" i="11"/>
  <c r="DI207" i="11"/>
  <c r="DH207" i="11"/>
  <c r="DG207" i="11"/>
  <c r="DF207" i="11"/>
  <c r="DE207" i="11"/>
  <c r="DD207" i="11"/>
  <c r="DA207" i="11"/>
  <c r="AQ207" i="11"/>
  <c r="K207" i="11"/>
  <c r="EY206" i="11"/>
  <c r="EV206" i="11"/>
  <c r="ES206" i="11"/>
  <c r="EP206" i="11"/>
  <c r="EM206" i="11"/>
  <c r="EJ206" i="11"/>
  <c r="EG206" i="11"/>
  <c r="ED206" i="11"/>
  <c r="EA206" i="11"/>
  <c r="DX206" i="11"/>
  <c r="DS206" i="11"/>
  <c r="DR206" i="11"/>
  <c r="DQ206" i="11"/>
  <c r="DP206" i="11"/>
  <c r="DO206" i="11"/>
  <c r="DN206" i="11"/>
  <c r="DM206" i="11"/>
  <c r="DL206" i="11"/>
  <c r="DK206" i="11"/>
  <c r="DJ206" i="11"/>
  <c r="DI206" i="11"/>
  <c r="DH206" i="11"/>
  <c r="DG206" i="11"/>
  <c r="DF206" i="11"/>
  <c r="DE206" i="11"/>
  <c r="DD206" i="11"/>
  <c r="DA206" i="11"/>
  <c r="AQ206" i="11"/>
  <c r="K206" i="11"/>
  <c r="EY205" i="11"/>
  <c r="EV205" i="11"/>
  <c r="ES205" i="11"/>
  <c r="EP205" i="11"/>
  <c r="EM205" i="11"/>
  <c r="EJ205" i="11"/>
  <c r="EG205" i="11"/>
  <c r="ED205" i="11"/>
  <c r="EA205" i="11"/>
  <c r="DX205" i="11"/>
  <c r="DS205" i="11"/>
  <c r="DR205" i="11"/>
  <c r="DQ205" i="11"/>
  <c r="DP205" i="11"/>
  <c r="DO205" i="11"/>
  <c r="DN205" i="11"/>
  <c r="DM205" i="11"/>
  <c r="DL205" i="11"/>
  <c r="DK205" i="11"/>
  <c r="DJ205" i="11"/>
  <c r="DI205" i="11"/>
  <c r="DH205" i="11"/>
  <c r="DG205" i="11"/>
  <c r="DF205" i="11"/>
  <c r="DE205" i="11"/>
  <c r="DD205" i="11"/>
  <c r="DA205" i="11"/>
  <c r="AQ205" i="11"/>
  <c r="K205" i="11"/>
  <c r="EY204" i="11"/>
  <c r="EV204" i="11"/>
  <c r="ES204" i="11"/>
  <c r="EP204" i="11"/>
  <c r="EM204" i="11"/>
  <c r="EJ204" i="11"/>
  <c r="EG204" i="11"/>
  <c r="ED204" i="11"/>
  <c r="EA204" i="11"/>
  <c r="DX204" i="11"/>
  <c r="DS204" i="11"/>
  <c r="DR204" i="11"/>
  <c r="DQ204" i="11"/>
  <c r="DP204" i="11"/>
  <c r="DO204" i="11"/>
  <c r="DN204" i="11"/>
  <c r="DM204" i="11"/>
  <c r="DL204" i="11"/>
  <c r="DK204" i="11"/>
  <c r="DJ204" i="11"/>
  <c r="DI204" i="11"/>
  <c r="DH204" i="11"/>
  <c r="DG204" i="11"/>
  <c r="DF204" i="11"/>
  <c r="DE204" i="11"/>
  <c r="DD204" i="11"/>
  <c r="DA204" i="11"/>
  <c r="AQ204" i="11"/>
  <c r="K204" i="11"/>
  <c r="EY203" i="11"/>
  <c r="EV203" i="11"/>
  <c r="ES203" i="11"/>
  <c r="EP203" i="11"/>
  <c r="EM203" i="11"/>
  <c r="EJ203" i="11"/>
  <c r="EG203" i="11"/>
  <c r="ED203" i="11"/>
  <c r="EA203" i="11"/>
  <c r="DX203" i="11"/>
  <c r="DS203" i="11"/>
  <c r="DR203" i="11"/>
  <c r="DQ203" i="11"/>
  <c r="DP203" i="11"/>
  <c r="DO203" i="11"/>
  <c r="DN203" i="11"/>
  <c r="DM203" i="11"/>
  <c r="DL203" i="11"/>
  <c r="DK203" i="11"/>
  <c r="DJ203" i="11"/>
  <c r="DI203" i="11"/>
  <c r="DH203" i="11"/>
  <c r="DG203" i="11"/>
  <c r="DF203" i="11"/>
  <c r="DE203" i="11"/>
  <c r="DD203" i="11"/>
  <c r="DA203" i="11"/>
  <c r="AQ203" i="11"/>
  <c r="K203" i="11"/>
  <c r="EY202" i="11"/>
  <c r="EV202" i="11"/>
  <c r="ES202" i="11"/>
  <c r="EP202" i="11"/>
  <c r="EM202" i="11"/>
  <c r="EJ202" i="11"/>
  <c r="EG202" i="11"/>
  <c r="ED202" i="11"/>
  <c r="EA202" i="11"/>
  <c r="DX202" i="11"/>
  <c r="DS202" i="11"/>
  <c r="DR202" i="11"/>
  <c r="DQ202" i="11"/>
  <c r="DP202" i="11"/>
  <c r="DO202" i="11"/>
  <c r="DN202" i="11"/>
  <c r="DM202" i="11"/>
  <c r="DL202" i="11"/>
  <c r="DK202" i="11"/>
  <c r="DJ202" i="11"/>
  <c r="DI202" i="11"/>
  <c r="DH202" i="11"/>
  <c r="DG202" i="11"/>
  <c r="DF202" i="11"/>
  <c r="DE202" i="11"/>
  <c r="DD202" i="11"/>
  <c r="DA202" i="11"/>
  <c r="AQ202" i="11"/>
  <c r="K202" i="11"/>
  <c r="EY201" i="11"/>
  <c r="EV201" i="11"/>
  <c r="ES201" i="11"/>
  <c r="EP201" i="11"/>
  <c r="EM201" i="11"/>
  <c r="EJ201" i="11"/>
  <c r="EG201" i="11"/>
  <c r="ED201" i="11"/>
  <c r="EA201" i="11"/>
  <c r="DX201" i="11"/>
  <c r="DS201" i="11"/>
  <c r="DR201" i="11"/>
  <c r="DQ201" i="11"/>
  <c r="DP201" i="11"/>
  <c r="DO201" i="11"/>
  <c r="DN201" i="11"/>
  <c r="DM201" i="11"/>
  <c r="DL201" i="11"/>
  <c r="DK201" i="11"/>
  <c r="DJ201" i="11"/>
  <c r="DI201" i="11"/>
  <c r="DH201" i="11"/>
  <c r="DG201" i="11"/>
  <c r="DF201" i="11"/>
  <c r="DE201" i="11"/>
  <c r="DD201" i="11"/>
  <c r="DA201" i="11"/>
  <c r="AQ201" i="11"/>
  <c r="K201" i="11"/>
  <c r="EY200" i="11"/>
  <c r="EV200" i="11"/>
  <c r="ES200" i="11"/>
  <c r="EP200" i="11"/>
  <c r="EM200" i="11"/>
  <c r="EJ200" i="11"/>
  <c r="EG200" i="11"/>
  <c r="ED200" i="11"/>
  <c r="EA200" i="11"/>
  <c r="DX200" i="11"/>
  <c r="DS200" i="11"/>
  <c r="DR200" i="11"/>
  <c r="DQ200" i="11"/>
  <c r="DP200" i="11"/>
  <c r="DO200" i="11"/>
  <c r="DN200" i="11"/>
  <c r="DM200" i="11"/>
  <c r="DL200" i="11"/>
  <c r="DK200" i="11"/>
  <c r="DJ200" i="11"/>
  <c r="DI200" i="11"/>
  <c r="DH200" i="11"/>
  <c r="DG200" i="11"/>
  <c r="DF200" i="11"/>
  <c r="DE200" i="11"/>
  <c r="DD200" i="11"/>
  <c r="DA200" i="11"/>
  <c r="AQ200" i="11"/>
  <c r="K200" i="11"/>
  <c r="EY199" i="11"/>
  <c r="EV199" i="11"/>
  <c r="ES199" i="11"/>
  <c r="EP199" i="11"/>
  <c r="EM199" i="11"/>
  <c r="EJ199" i="11"/>
  <c r="EG199" i="11"/>
  <c r="ED199" i="11"/>
  <c r="EA199" i="11"/>
  <c r="DX199" i="11"/>
  <c r="DS199" i="11"/>
  <c r="DR199" i="11"/>
  <c r="DQ199" i="11"/>
  <c r="DP199" i="11"/>
  <c r="DO199" i="11"/>
  <c r="DN199" i="11"/>
  <c r="DM199" i="11"/>
  <c r="DL199" i="11"/>
  <c r="DK199" i="11"/>
  <c r="DJ199" i="11"/>
  <c r="DI199" i="11"/>
  <c r="DH199" i="11"/>
  <c r="DG199" i="11"/>
  <c r="DF199" i="11"/>
  <c r="DE199" i="11"/>
  <c r="DD199" i="11"/>
  <c r="DA199" i="11"/>
  <c r="AQ199" i="11"/>
  <c r="K199" i="11"/>
  <c r="EY198" i="11"/>
  <c r="EV198" i="11"/>
  <c r="ES198" i="11"/>
  <c r="EP198" i="11"/>
  <c r="EM198" i="11"/>
  <c r="EJ198" i="11"/>
  <c r="EG198" i="11"/>
  <c r="ED198" i="11"/>
  <c r="EA198" i="11"/>
  <c r="DX198" i="11"/>
  <c r="DS198" i="11"/>
  <c r="DR198" i="11"/>
  <c r="DQ198" i="11"/>
  <c r="DP198" i="11"/>
  <c r="DO198" i="11"/>
  <c r="DN198" i="11"/>
  <c r="DM198" i="11"/>
  <c r="DL198" i="11"/>
  <c r="DK198" i="11"/>
  <c r="DJ198" i="11"/>
  <c r="DI198" i="11"/>
  <c r="DH198" i="11"/>
  <c r="DG198" i="11"/>
  <c r="DF198" i="11"/>
  <c r="DE198" i="11"/>
  <c r="DD198" i="11"/>
  <c r="DA198" i="11"/>
  <c r="AQ198" i="11"/>
  <c r="K198" i="11"/>
  <c r="EY197" i="11"/>
  <c r="EV197" i="11"/>
  <c r="ES197" i="11"/>
  <c r="EP197" i="11"/>
  <c r="EM197" i="11"/>
  <c r="EJ197" i="11"/>
  <c r="EG197" i="11"/>
  <c r="ED197" i="11"/>
  <c r="EA197" i="11"/>
  <c r="DX197" i="11"/>
  <c r="DS197" i="11"/>
  <c r="DR197" i="11"/>
  <c r="DQ197" i="11"/>
  <c r="DP197" i="11"/>
  <c r="DO197" i="11"/>
  <c r="DN197" i="11"/>
  <c r="DM197" i="11"/>
  <c r="DL197" i="11"/>
  <c r="DK197" i="11"/>
  <c r="DJ197" i="11"/>
  <c r="DI197" i="11"/>
  <c r="DH197" i="11"/>
  <c r="DG197" i="11"/>
  <c r="DF197" i="11"/>
  <c r="DE197" i="11"/>
  <c r="DD197" i="11"/>
  <c r="DA197" i="11"/>
  <c r="AQ197" i="11"/>
  <c r="K197" i="11"/>
  <c r="EY196" i="11"/>
  <c r="EV196" i="11"/>
  <c r="ES196" i="11"/>
  <c r="EP196" i="11"/>
  <c r="EM196" i="11"/>
  <c r="EJ196" i="11"/>
  <c r="EG196" i="11"/>
  <c r="ED196" i="11"/>
  <c r="EA196" i="11"/>
  <c r="DX196" i="11"/>
  <c r="DS196" i="11"/>
  <c r="DR196" i="11"/>
  <c r="DQ196" i="11"/>
  <c r="DP196" i="11"/>
  <c r="DO196" i="11"/>
  <c r="DN196" i="11"/>
  <c r="DM196" i="11"/>
  <c r="DL196" i="11"/>
  <c r="DK196" i="11"/>
  <c r="DJ196" i="11"/>
  <c r="DI196" i="11"/>
  <c r="DH196" i="11"/>
  <c r="DG196" i="11"/>
  <c r="DF196" i="11"/>
  <c r="DE196" i="11"/>
  <c r="DD196" i="11"/>
  <c r="DA196" i="11"/>
  <c r="AQ196" i="11"/>
  <c r="K196" i="11"/>
  <c r="EY195" i="11"/>
  <c r="EV195" i="11"/>
  <c r="ES195" i="11"/>
  <c r="EP195" i="11"/>
  <c r="EM195" i="11"/>
  <c r="EJ195" i="11"/>
  <c r="EG195" i="11"/>
  <c r="ED195" i="11"/>
  <c r="EA195" i="11"/>
  <c r="DX195" i="11"/>
  <c r="DS195" i="11"/>
  <c r="DR195" i="11"/>
  <c r="DQ195" i="11"/>
  <c r="DP195" i="11"/>
  <c r="DO195" i="11"/>
  <c r="DN195" i="11"/>
  <c r="DM195" i="11"/>
  <c r="DL195" i="11"/>
  <c r="DK195" i="11"/>
  <c r="DJ195" i="11"/>
  <c r="DI195" i="11"/>
  <c r="DH195" i="11"/>
  <c r="DG195" i="11"/>
  <c r="DF195" i="11"/>
  <c r="DE195" i="11"/>
  <c r="DD195" i="11"/>
  <c r="DA195" i="11"/>
  <c r="AQ195" i="11"/>
  <c r="K195" i="11"/>
  <c r="EY194" i="11"/>
  <c r="EV194" i="11"/>
  <c r="ES194" i="11"/>
  <c r="EP194" i="11"/>
  <c r="EM194" i="11"/>
  <c r="EJ194" i="11"/>
  <c r="EG194" i="11"/>
  <c r="ED194" i="11"/>
  <c r="EA194" i="11"/>
  <c r="DX194" i="11"/>
  <c r="DS194" i="11"/>
  <c r="DR194" i="11"/>
  <c r="DQ194" i="11"/>
  <c r="DP194" i="11"/>
  <c r="DO194" i="11"/>
  <c r="DN194" i="11"/>
  <c r="DM194" i="11"/>
  <c r="DL194" i="11"/>
  <c r="DK194" i="11"/>
  <c r="DJ194" i="11"/>
  <c r="DI194" i="11"/>
  <c r="DH194" i="11"/>
  <c r="DG194" i="11"/>
  <c r="DF194" i="11"/>
  <c r="DE194" i="11"/>
  <c r="DD194" i="11"/>
  <c r="DA194" i="11"/>
  <c r="AQ194" i="11"/>
  <c r="K194" i="11"/>
  <c r="EY193" i="11"/>
  <c r="EV193" i="11"/>
  <c r="ES193" i="11"/>
  <c r="EP193" i="11"/>
  <c r="EM193" i="11"/>
  <c r="EJ193" i="11"/>
  <c r="EG193" i="11"/>
  <c r="ED193" i="11"/>
  <c r="EA193" i="11"/>
  <c r="DX193" i="11"/>
  <c r="DS193" i="11"/>
  <c r="DR193" i="11"/>
  <c r="DQ193" i="11"/>
  <c r="DP193" i="11"/>
  <c r="DO193" i="11"/>
  <c r="DN193" i="11"/>
  <c r="DM193" i="11"/>
  <c r="DL193" i="11"/>
  <c r="DK193" i="11"/>
  <c r="DJ193" i="11"/>
  <c r="DI193" i="11"/>
  <c r="DH193" i="11"/>
  <c r="DG193" i="11"/>
  <c r="DF193" i="11"/>
  <c r="DE193" i="11"/>
  <c r="DD193" i="11"/>
  <c r="DA193" i="11"/>
  <c r="AQ193" i="11"/>
  <c r="K193" i="11"/>
  <c r="EY192" i="11"/>
  <c r="EV192" i="11"/>
  <c r="ES192" i="11"/>
  <c r="EP192" i="11"/>
  <c r="EM192" i="11"/>
  <c r="EJ192" i="11"/>
  <c r="EG192" i="11"/>
  <c r="ED192" i="11"/>
  <c r="EA192" i="11"/>
  <c r="DX192" i="11"/>
  <c r="DS192" i="11"/>
  <c r="DR192" i="11"/>
  <c r="DQ192" i="11"/>
  <c r="DP192" i="11"/>
  <c r="DO192" i="11"/>
  <c r="DN192" i="11"/>
  <c r="DM192" i="11"/>
  <c r="DL192" i="11"/>
  <c r="DK192" i="11"/>
  <c r="DJ192" i="11"/>
  <c r="DI192" i="11"/>
  <c r="DH192" i="11"/>
  <c r="DG192" i="11"/>
  <c r="DF192" i="11"/>
  <c r="DE192" i="11"/>
  <c r="DD192" i="11"/>
  <c r="DA192" i="11"/>
  <c r="AQ192" i="11"/>
  <c r="K192" i="11"/>
  <c r="EY191" i="11"/>
  <c r="EV191" i="11"/>
  <c r="ES191" i="11"/>
  <c r="EP191" i="11"/>
  <c r="EM191" i="11"/>
  <c r="EJ191" i="11"/>
  <c r="EG191" i="11"/>
  <c r="ED191" i="11"/>
  <c r="EA191" i="11"/>
  <c r="DX191" i="11"/>
  <c r="DS191" i="11"/>
  <c r="DR191" i="11"/>
  <c r="DQ191" i="11"/>
  <c r="DP191" i="11"/>
  <c r="DO191" i="11"/>
  <c r="DN191" i="11"/>
  <c r="DM191" i="11"/>
  <c r="DL191" i="11"/>
  <c r="DK191" i="11"/>
  <c r="DJ191" i="11"/>
  <c r="DI191" i="11"/>
  <c r="DH191" i="11"/>
  <c r="DG191" i="11"/>
  <c r="DF191" i="11"/>
  <c r="DE191" i="11"/>
  <c r="DD191" i="11"/>
  <c r="DA191" i="11"/>
  <c r="AQ191" i="11"/>
  <c r="K191" i="11"/>
  <c r="EY190" i="11"/>
  <c r="EV190" i="11"/>
  <c r="ES190" i="11"/>
  <c r="EP190" i="11"/>
  <c r="EM190" i="11"/>
  <c r="EJ190" i="11"/>
  <c r="EG190" i="11"/>
  <c r="ED190" i="11"/>
  <c r="EA190" i="11"/>
  <c r="DX190" i="11"/>
  <c r="DS190" i="11"/>
  <c r="DR190" i="11"/>
  <c r="DQ190" i="11"/>
  <c r="DP190" i="11"/>
  <c r="DO190" i="11"/>
  <c r="DN190" i="11"/>
  <c r="DM190" i="11"/>
  <c r="DL190" i="11"/>
  <c r="DK190" i="11"/>
  <c r="DJ190" i="11"/>
  <c r="DI190" i="11"/>
  <c r="DH190" i="11"/>
  <c r="DG190" i="11"/>
  <c r="DF190" i="11"/>
  <c r="DE190" i="11"/>
  <c r="DD190" i="11"/>
  <c r="DA190" i="11"/>
  <c r="AQ190" i="11"/>
  <c r="K190" i="11"/>
  <c r="EY189" i="11"/>
  <c r="EV189" i="11"/>
  <c r="ES189" i="11"/>
  <c r="EP189" i="11"/>
  <c r="EM189" i="11"/>
  <c r="EJ189" i="11"/>
  <c r="EG189" i="11"/>
  <c r="ED189" i="11"/>
  <c r="EA189" i="11"/>
  <c r="DX189" i="11"/>
  <c r="DS189" i="11"/>
  <c r="DR189" i="11"/>
  <c r="DQ189" i="11"/>
  <c r="DP189" i="11"/>
  <c r="DO189" i="11"/>
  <c r="DN189" i="11"/>
  <c r="DM189" i="11"/>
  <c r="DL189" i="11"/>
  <c r="DK189" i="11"/>
  <c r="DJ189" i="11"/>
  <c r="DI189" i="11"/>
  <c r="DH189" i="11"/>
  <c r="DG189" i="11"/>
  <c r="DF189" i="11"/>
  <c r="DE189" i="11"/>
  <c r="DD189" i="11"/>
  <c r="DA189" i="11"/>
  <c r="AQ189" i="11"/>
  <c r="K189" i="11"/>
  <c r="EY188" i="11"/>
  <c r="EV188" i="11"/>
  <c r="ES188" i="11"/>
  <c r="EP188" i="11"/>
  <c r="EM188" i="11"/>
  <c r="EJ188" i="11"/>
  <c r="EG188" i="11"/>
  <c r="ED188" i="11"/>
  <c r="EA188" i="11"/>
  <c r="DX188" i="11"/>
  <c r="DS188" i="11"/>
  <c r="DR188" i="11"/>
  <c r="DQ188" i="11"/>
  <c r="DP188" i="11"/>
  <c r="DO188" i="11"/>
  <c r="DN188" i="11"/>
  <c r="DM188" i="11"/>
  <c r="DL188" i="11"/>
  <c r="DK188" i="11"/>
  <c r="DJ188" i="11"/>
  <c r="DI188" i="11"/>
  <c r="DH188" i="11"/>
  <c r="DG188" i="11"/>
  <c r="DF188" i="11"/>
  <c r="DE188" i="11"/>
  <c r="DD188" i="11"/>
  <c r="DA188" i="11"/>
  <c r="AQ188" i="11"/>
  <c r="K188" i="11"/>
  <c r="EY187" i="11"/>
  <c r="EV187" i="11"/>
  <c r="ES187" i="11"/>
  <c r="EP187" i="11"/>
  <c r="EM187" i="11"/>
  <c r="EJ187" i="11"/>
  <c r="EG187" i="11"/>
  <c r="ED187" i="11"/>
  <c r="EA187" i="11"/>
  <c r="DX187" i="11"/>
  <c r="DS187" i="11"/>
  <c r="DR187" i="11"/>
  <c r="DQ187" i="11"/>
  <c r="DP187" i="11"/>
  <c r="DO187" i="11"/>
  <c r="DN187" i="11"/>
  <c r="DM187" i="11"/>
  <c r="DL187" i="11"/>
  <c r="DK187" i="11"/>
  <c r="DJ187" i="11"/>
  <c r="DI187" i="11"/>
  <c r="DH187" i="11"/>
  <c r="DG187" i="11"/>
  <c r="DF187" i="11"/>
  <c r="DE187" i="11"/>
  <c r="DD187" i="11"/>
  <c r="DA187" i="11"/>
  <c r="AQ187" i="11"/>
  <c r="K187" i="11"/>
  <c r="EY186" i="11"/>
  <c r="EV186" i="11"/>
  <c r="ES186" i="11"/>
  <c r="EP186" i="11"/>
  <c r="EM186" i="11"/>
  <c r="EJ186" i="11"/>
  <c r="EG186" i="11"/>
  <c r="ED186" i="11"/>
  <c r="EA186" i="11"/>
  <c r="DX186" i="11"/>
  <c r="DS186" i="11"/>
  <c r="DR186" i="11"/>
  <c r="DQ186" i="11"/>
  <c r="DP186" i="11"/>
  <c r="DO186" i="11"/>
  <c r="DN186" i="11"/>
  <c r="DM186" i="11"/>
  <c r="DL186" i="11"/>
  <c r="DK186" i="11"/>
  <c r="DJ186" i="11"/>
  <c r="DI186" i="11"/>
  <c r="DH186" i="11"/>
  <c r="DG186" i="11"/>
  <c r="DF186" i="11"/>
  <c r="DE186" i="11"/>
  <c r="DD186" i="11"/>
  <c r="DA186" i="11"/>
  <c r="AQ186" i="11"/>
  <c r="K186" i="11"/>
  <c r="EY185" i="11"/>
  <c r="EV185" i="11"/>
  <c r="ES185" i="11"/>
  <c r="EP185" i="11"/>
  <c r="EM185" i="11"/>
  <c r="EJ185" i="11"/>
  <c r="EG185" i="11"/>
  <c r="ED185" i="11"/>
  <c r="EA185" i="11"/>
  <c r="DX185" i="11"/>
  <c r="DS185" i="11"/>
  <c r="DR185" i="11"/>
  <c r="DQ185" i="11"/>
  <c r="DP185" i="11"/>
  <c r="DO185" i="11"/>
  <c r="DN185" i="11"/>
  <c r="DM185" i="11"/>
  <c r="DL185" i="11"/>
  <c r="DK185" i="11"/>
  <c r="DJ185" i="11"/>
  <c r="DI185" i="11"/>
  <c r="DH185" i="11"/>
  <c r="DG185" i="11"/>
  <c r="DF185" i="11"/>
  <c r="DE185" i="11"/>
  <c r="DD185" i="11"/>
  <c r="DA185" i="11"/>
  <c r="AQ185" i="11"/>
  <c r="K185" i="11"/>
  <c r="EY184" i="11"/>
  <c r="EV184" i="11"/>
  <c r="ES184" i="11"/>
  <c r="EP184" i="11"/>
  <c r="EM184" i="11"/>
  <c r="EJ184" i="11"/>
  <c r="EG184" i="11"/>
  <c r="ED184" i="11"/>
  <c r="EA184" i="11"/>
  <c r="DX184" i="11"/>
  <c r="DS184" i="11"/>
  <c r="DR184" i="11"/>
  <c r="DQ184" i="11"/>
  <c r="DP184" i="11"/>
  <c r="DO184" i="11"/>
  <c r="DN184" i="11"/>
  <c r="DM184" i="11"/>
  <c r="DL184" i="11"/>
  <c r="DK184" i="11"/>
  <c r="DJ184" i="11"/>
  <c r="DI184" i="11"/>
  <c r="DH184" i="11"/>
  <c r="DG184" i="11"/>
  <c r="DF184" i="11"/>
  <c r="DE184" i="11"/>
  <c r="DD184" i="11"/>
  <c r="DA184" i="11"/>
  <c r="AQ184" i="11"/>
  <c r="K184" i="11"/>
  <c r="EY183" i="11"/>
  <c r="EV183" i="11"/>
  <c r="ES183" i="11"/>
  <c r="EP183" i="11"/>
  <c r="EM183" i="11"/>
  <c r="EJ183" i="11"/>
  <c r="EG183" i="11"/>
  <c r="ED183" i="11"/>
  <c r="EA183" i="11"/>
  <c r="DX183" i="11"/>
  <c r="DS183" i="11"/>
  <c r="DR183" i="11"/>
  <c r="DQ183" i="11"/>
  <c r="DP183" i="11"/>
  <c r="DO183" i="11"/>
  <c r="DN183" i="11"/>
  <c r="DM183" i="11"/>
  <c r="DL183" i="11"/>
  <c r="DK183" i="11"/>
  <c r="DJ183" i="11"/>
  <c r="DI183" i="11"/>
  <c r="DH183" i="11"/>
  <c r="DG183" i="11"/>
  <c r="DF183" i="11"/>
  <c r="DE183" i="11"/>
  <c r="DD183" i="11"/>
  <c r="DA183" i="11"/>
  <c r="AQ183" i="11"/>
  <c r="K183" i="11"/>
  <c r="EY182" i="11"/>
  <c r="EV182" i="11"/>
  <c r="ES182" i="11"/>
  <c r="EP182" i="11"/>
  <c r="EM182" i="11"/>
  <c r="EJ182" i="11"/>
  <c r="EG182" i="11"/>
  <c r="ED182" i="11"/>
  <c r="EA182" i="11"/>
  <c r="DX182" i="11"/>
  <c r="DS182" i="11"/>
  <c r="DR182" i="11"/>
  <c r="DQ182" i="11"/>
  <c r="DP182" i="11"/>
  <c r="DO182" i="11"/>
  <c r="DN182" i="11"/>
  <c r="DM182" i="11"/>
  <c r="DL182" i="11"/>
  <c r="DK182" i="11"/>
  <c r="DJ182" i="11"/>
  <c r="DI182" i="11"/>
  <c r="DH182" i="11"/>
  <c r="DG182" i="11"/>
  <c r="DF182" i="11"/>
  <c r="DE182" i="11"/>
  <c r="DD182" i="11"/>
  <c r="DA182" i="11"/>
  <c r="AQ182" i="11"/>
  <c r="K182" i="11"/>
  <c r="EY181" i="11"/>
  <c r="EV181" i="11"/>
  <c r="ES181" i="11"/>
  <c r="EP181" i="11"/>
  <c r="EM181" i="11"/>
  <c r="EJ181" i="11"/>
  <c r="EG181" i="11"/>
  <c r="ED181" i="11"/>
  <c r="EA181" i="11"/>
  <c r="DX181" i="11"/>
  <c r="DS181" i="11"/>
  <c r="DR181" i="11"/>
  <c r="DQ181" i="11"/>
  <c r="DP181" i="11"/>
  <c r="DO181" i="11"/>
  <c r="DN181" i="11"/>
  <c r="DM181" i="11"/>
  <c r="DL181" i="11"/>
  <c r="DK181" i="11"/>
  <c r="DJ181" i="11"/>
  <c r="DI181" i="11"/>
  <c r="DH181" i="11"/>
  <c r="DG181" i="11"/>
  <c r="DF181" i="11"/>
  <c r="DE181" i="11"/>
  <c r="DD181" i="11"/>
  <c r="DA181" i="11"/>
  <c r="AQ181" i="11"/>
  <c r="K181" i="11"/>
  <c r="EY180" i="11"/>
  <c r="EV180" i="11"/>
  <c r="ES180" i="11"/>
  <c r="EP180" i="11"/>
  <c r="EM180" i="11"/>
  <c r="EJ180" i="11"/>
  <c r="EG180" i="11"/>
  <c r="ED180" i="11"/>
  <c r="EA180" i="11"/>
  <c r="DX180" i="11"/>
  <c r="DS180" i="11"/>
  <c r="DR180" i="11"/>
  <c r="DQ180" i="11"/>
  <c r="DP180" i="11"/>
  <c r="DO180" i="11"/>
  <c r="DN180" i="11"/>
  <c r="DM180" i="11"/>
  <c r="DL180" i="11"/>
  <c r="DK180" i="11"/>
  <c r="DJ180" i="11"/>
  <c r="DI180" i="11"/>
  <c r="DH180" i="11"/>
  <c r="DG180" i="11"/>
  <c r="DF180" i="11"/>
  <c r="DE180" i="11"/>
  <c r="DD180" i="11"/>
  <c r="DA180" i="11"/>
  <c r="AQ180" i="11"/>
  <c r="K180" i="11"/>
  <c r="EY179" i="11"/>
  <c r="EV179" i="11"/>
  <c r="ES179" i="11"/>
  <c r="EP179" i="11"/>
  <c r="EM179" i="11"/>
  <c r="EJ179" i="11"/>
  <c r="EG179" i="11"/>
  <c r="ED179" i="11"/>
  <c r="EA179" i="11"/>
  <c r="DX179" i="11"/>
  <c r="DS179" i="11"/>
  <c r="DR179" i="11"/>
  <c r="DQ179" i="11"/>
  <c r="DP179" i="11"/>
  <c r="DO179" i="11"/>
  <c r="DN179" i="11"/>
  <c r="DM179" i="11"/>
  <c r="DL179" i="11"/>
  <c r="DK179" i="11"/>
  <c r="DJ179" i="11"/>
  <c r="DI179" i="11"/>
  <c r="DH179" i="11"/>
  <c r="DG179" i="11"/>
  <c r="DF179" i="11"/>
  <c r="DE179" i="11"/>
  <c r="DD179" i="11"/>
  <c r="DA179" i="11"/>
  <c r="AQ179" i="11"/>
  <c r="K179" i="11"/>
  <c r="EY178" i="11"/>
  <c r="EV178" i="11"/>
  <c r="ES178" i="11"/>
  <c r="EP178" i="11"/>
  <c r="EM178" i="11"/>
  <c r="EJ178" i="11"/>
  <c r="EG178" i="11"/>
  <c r="ED178" i="11"/>
  <c r="EA178" i="11"/>
  <c r="DX178" i="11"/>
  <c r="DS178" i="11"/>
  <c r="DR178" i="11"/>
  <c r="DQ178" i="11"/>
  <c r="DP178" i="11"/>
  <c r="DO178" i="11"/>
  <c r="DN178" i="11"/>
  <c r="DM178" i="11"/>
  <c r="DL178" i="11"/>
  <c r="DK178" i="11"/>
  <c r="DJ178" i="11"/>
  <c r="DI178" i="11"/>
  <c r="DH178" i="11"/>
  <c r="DG178" i="11"/>
  <c r="DF178" i="11"/>
  <c r="DE178" i="11"/>
  <c r="DD178" i="11"/>
  <c r="DA178" i="11"/>
  <c r="AQ178" i="11"/>
  <c r="K178" i="11"/>
  <c r="EY177" i="11"/>
  <c r="EV177" i="11"/>
  <c r="ES177" i="11"/>
  <c r="EP177" i="11"/>
  <c r="EM177" i="11"/>
  <c r="EJ177" i="11"/>
  <c r="EG177" i="11"/>
  <c r="ED177" i="11"/>
  <c r="EA177" i="11"/>
  <c r="DX177" i="11"/>
  <c r="DS177" i="11"/>
  <c r="DR177" i="11"/>
  <c r="DQ177" i="11"/>
  <c r="DP177" i="11"/>
  <c r="DO177" i="11"/>
  <c r="DN177" i="11"/>
  <c r="DM177" i="11"/>
  <c r="DL177" i="11"/>
  <c r="DK177" i="11"/>
  <c r="DJ177" i="11"/>
  <c r="DI177" i="11"/>
  <c r="DH177" i="11"/>
  <c r="DG177" i="11"/>
  <c r="DF177" i="11"/>
  <c r="DE177" i="11"/>
  <c r="DD177" i="11"/>
  <c r="DA177" i="11"/>
  <c r="AQ177" i="11"/>
  <c r="K177" i="11"/>
  <c r="EY176" i="11"/>
  <c r="EV176" i="11"/>
  <c r="ES176" i="11"/>
  <c r="EP176" i="11"/>
  <c r="EM176" i="11"/>
  <c r="EJ176" i="11"/>
  <c r="EG176" i="11"/>
  <c r="ED176" i="11"/>
  <c r="EA176" i="11"/>
  <c r="DX176" i="11"/>
  <c r="DS176" i="11"/>
  <c r="DR176" i="11"/>
  <c r="DQ176" i="11"/>
  <c r="DP176" i="11"/>
  <c r="DO176" i="11"/>
  <c r="DN176" i="11"/>
  <c r="DM176" i="11"/>
  <c r="DL176" i="11"/>
  <c r="DK176" i="11"/>
  <c r="DJ176" i="11"/>
  <c r="DI176" i="11"/>
  <c r="DH176" i="11"/>
  <c r="DG176" i="11"/>
  <c r="DF176" i="11"/>
  <c r="DE176" i="11"/>
  <c r="DD176" i="11"/>
  <c r="DA176" i="11"/>
  <c r="AQ176" i="11"/>
  <c r="K176" i="11"/>
  <c r="EY175" i="11"/>
  <c r="EV175" i="11"/>
  <c r="ES175" i="11"/>
  <c r="EP175" i="11"/>
  <c r="EM175" i="11"/>
  <c r="EJ175" i="11"/>
  <c r="EG175" i="11"/>
  <c r="ED175" i="11"/>
  <c r="EA175" i="11"/>
  <c r="DX175" i="11"/>
  <c r="DS175" i="11"/>
  <c r="DR175" i="11"/>
  <c r="DQ175" i="11"/>
  <c r="DP175" i="11"/>
  <c r="DO175" i="11"/>
  <c r="DN175" i="11"/>
  <c r="DM175" i="11"/>
  <c r="DL175" i="11"/>
  <c r="DK175" i="11"/>
  <c r="DJ175" i="11"/>
  <c r="DI175" i="11"/>
  <c r="DH175" i="11"/>
  <c r="DG175" i="11"/>
  <c r="DF175" i="11"/>
  <c r="DE175" i="11"/>
  <c r="DD175" i="11"/>
  <c r="DA175" i="11"/>
  <c r="AQ175" i="11"/>
  <c r="K175" i="11"/>
  <c r="EY174" i="11"/>
  <c r="EV174" i="11"/>
  <c r="ES174" i="11"/>
  <c r="EP174" i="11"/>
  <c r="EM174" i="11"/>
  <c r="EJ174" i="11"/>
  <c r="EG174" i="11"/>
  <c r="ED174" i="11"/>
  <c r="EA174" i="11"/>
  <c r="DX174" i="11"/>
  <c r="DS174" i="11"/>
  <c r="DR174" i="11"/>
  <c r="DQ174" i="11"/>
  <c r="DP174" i="11"/>
  <c r="DO174" i="11"/>
  <c r="DN174" i="11"/>
  <c r="DM174" i="11"/>
  <c r="DL174" i="11"/>
  <c r="DK174" i="11"/>
  <c r="DJ174" i="11"/>
  <c r="DI174" i="11"/>
  <c r="DH174" i="11"/>
  <c r="DG174" i="11"/>
  <c r="DF174" i="11"/>
  <c r="DE174" i="11"/>
  <c r="DD174" i="11"/>
  <c r="DA174" i="11"/>
  <c r="AQ174" i="11"/>
  <c r="K174" i="11"/>
  <c r="EY173" i="11"/>
  <c r="EV173" i="11"/>
  <c r="ES173" i="11"/>
  <c r="EP173" i="11"/>
  <c r="EM173" i="11"/>
  <c r="EJ173" i="11"/>
  <c r="EG173" i="11"/>
  <c r="ED173" i="11"/>
  <c r="EA173" i="11"/>
  <c r="DX173" i="11"/>
  <c r="DS173" i="11"/>
  <c r="DR173" i="11"/>
  <c r="DQ173" i="11"/>
  <c r="DP173" i="11"/>
  <c r="DO173" i="11"/>
  <c r="DN173" i="11"/>
  <c r="DM173" i="11"/>
  <c r="DL173" i="11"/>
  <c r="DK173" i="11"/>
  <c r="DJ173" i="11"/>
  <c r="DI173" i="11"/>
  <c r="DH173" i="11"/>
  <c r="DG173" i="11"/>
  <c r="DF173" i="11"/>
  <c r="DE173" i="11"/>
  <c r="DD173" i="11"/>
  <c r="DA173" i="11"/>
  <c r="AQ173" i="11"/>
  <c r="K173" i="11"/>
  <c r="EY172" i="11"/>
  <c r="EV172" i="11"/>
  <c r="ES172" i="11"/>
  <c r="EP172" i="11"/>
  <c r="EM172" i="11"/>
  <c r="EJ172" i="11"/>
  <c r="EG172" i="11"/>
  <c r="ED172" i="11"/>
  <c r="EA172" i="11"/>
  <c r="DX172" i="11"/>
  <c r="DS172" i="11"/>
  <c r="DR172" i="11"/>
  <c r="DQ172" i="11"/>
  <c r="DP172" i="11"/>
  <c r="DO172" i="11"/>
  <c r="DN172" i="11"/>
  <c r="DM172" i="11"/>
  <c r="DL172" i="11"/>
  <c r="DK172" i="11"/>
  <c r="DJ172" i="11"/>
  <c r="DI172" i="11"/>
  <c r="DH172" i="11"/>
  <c r="DG172" i="11"/>
  <c r="DF172" i="11"/>
  <c r="DE172" i="11"/>
  <c r="DD172" i="11"/>
  <c r="DA172" i="11"/>
  <c r="AQ172" i="11"/>
  <c r="K172" i="11"/>
  <c r="EY171" i="11"/>
  <c r="EV171" i="11"/>
  <c r="ES171" i="11"/>
  <c r="EP171" i="11"/>
  <c r="EM171" i="11"/>
  <c r="EJ171" i="11"/>
  <c r="EG171" i="11"/>
  <c r="ED171" i="11"/>
  <c r="EA171" i="11"/>
  <c r="DX171" i="11"/>
  <c r="DS171" i="11"/>
  <c r="DR171" i="11"/>
  <c r="DQ171" i="11"/>
  <c r="DP171" i="11"/>
  <c r="DO171" i="11"/>
  <c r="DN171" i="11"/>
  <c r="DM171" i="11"/>
  <c r="DL171" i="11"/>
  <c r="DK171" i="11"/>
  <c r="DJ171" i="11"/>
  <c r="DI171" i="11"/>
  <c r="DH171" i="11"/>
  <c r="DG171" i="11"/>
  <c r="DF171" i="11"/>
  <c r="DE171" i="11"/>
  <c r="DD171" i="11"/>
  <c r="DA171" i="11"/>
  <c r="AQ171" i="11"/>
  <c r="K171" i="11"/>
  <c r="EY170" i="11"/>
  <c r="EV170" i="11"/>
  <c r="ES170" i="11"/>
  <c r="EP170" i="11"/>
  <c r="EM170" i="11"/>
  <c r="EJ170" i="11"/>
  <c r="EG170" i="11"/>
  <c r="ED170" i="11"/>
  <c r="EA170" i="11"/>
  <c r="DX170" i="11"/>
  <c r="DS170" i="11"/>
  <c r="DR170" i="11"/>
  <c r="DQ170" i="11"/>
  <c r="DP170" i="11"/>
  <c r="DO170" i="11"/>
  <c r="DN170" i="11"/>
  <c r="DM170" i="11"/>
  <c r="DL170" i="11"/>
  <c r="DK170" i="11"/>
  <c r="DJ170" i="11"/>
  <c r="DI170" i="11"/>
  <c r="DH170" i="11"/>
  <c r="DG170" i="11"/>
  <c r="DF170" i="11"/>
  <c r="DE170" i="11"/>
  <c r="DD170" i="11"/>
  <c r="DA170" i="11"/>
  <c r="AQ170" i="11"/>
  <c r="K170" i="11"/>
  <c r="EY169" i="11"/>
  <c r="EV169" i="11"/>
  <c r="ES169" i="11"/>
  <c r="EP169" i="11"/>
  <c r="EM169" i="11"/>
  <c r="EJ169" i="11"/>
  <c r="EG169" i="11"/>
  <c r="ED169" i="11"/>
  <c r="EA169" i="11"/>
  <c r="DX169" i="11"/>
  <c r="DS169" i="11"/>
  <c r="DR169" i="11"/>
  <c r="DQ169" i="11"/>
  <c r="DP169" i="11"/>
  <c r="DO169" i="11"/>
  <c r="DN169" i="11"/>
  <c r="DM169" i="11"/>
  <c r="DL169" i="11"/>
  <c r="DK169" i="11"/>
  <c r="DJ169" i="11"/>
  <c r="DI169" i="11"/>
  <c r="DH169" i="11"/>
  <c r="DG169" i="11"/>
  <c r="DF169" i="11"/>
  <c r="DE169" i="11"/>
  <c r="DD169" i="11"/>
  <c r="DA169" i="11"/>
  <c r="AQ169" i="11"/>
  <c r="K169" i="11"/>
  <c r="EY168" i="11"/>
  <c r="EV168" i="11"/>
  <c r="ES168" i="11"/>
  <c r="EP168" i="11"/>
  <c r="EM168" i="11"/>
  <c r="EJ168" i="11"/>
  <c r="EG168" i="11"/>
  <c r="ED168" i="11"/>
  <c r="EA168" i="11"/>
  <c r="DX168" i="11"/>
  <c r="DS168" i="11"/>
  <c r="DR168" i="11"/>
  <c r="DQ168" i="11"/>
  <c r="DP168" i="11"/>
  <c r="DO168" i="11"/>
  <c r="DN168" i="11"/>
  <c r="DM168" i="11"/>
  <c r="DL168" i="11"/>
  <c r="DK168" i="11"/>
  <c r="DJ168" i="11"/>
  <c r="DI168" i="11"/>
  <c r="DH168" i="11"/>
  <c r="DG168" i="11"/>
  <c r="DF168" i="11"/>
  <c r="DE168" i="11"/>
  <c r="DD168" i="11"/>
  <c r="DA168" i="11"/>
  <c r="AQ168" i="11"/>
  <c r="K168" i="11"/>
  <c r="EY167" i="11"/>
  <c r="EV167" i="11"/>
  <c r="ES167" i="11"/>
  <c r="EP167" i="11"/>
  <c r="EM167" i="11"/>
  <c r="EJ167" i="11"/>
  <c r="EG167" i="11"/>
  <c r="ED167" i="11"/>
  <c r="EA167" i="11"/>
  <c r="DX167" i="11"/>
  <c r="DS167" i="11"/>
  <c r="DR167" i="11"/>
  <c r="DQ167" i="11"/>
  <c r="DP167" i="11"/>
  <c r="DO167" i="11"/>
  <c r="DN167" i="11"/>
  <c r="DM167" i="11"/>
  <c r="DL167" i="11"/>
  <c r="DK167" i="11"/>
  <c r="DJ167" i="11"/>
  <c r="DI167" i="11"/>
  <c r="DH167" i="11"/>
  <c r="DG167" i="11"/>
  <c r="DF167" i="11"/>
  <c r="DE167" i="11"/>
  <c r="DD167" i="11"/>
  <c r="DA167" i="11"/>
  <c r="AQ167" i="11"/>
  <c r="K167" i="11"/>
  <c r="EY166" i="11"/>
  <c r="EV166" i="11"/>
  <c r="ES166" i="11"/>
  <c r="EP166" i="11"/>
  <c r="EM166" i="11"/>
  <c r="EJ166" i="11"/>
  <c r="EG166" i="11"/>
  <c r="ED166" i="11"/>
  <c r="EA166" i="11"/>
  <c r="DX166" i="11"/>
  <c r="DS166" i="11"/>
  <c r="DR166" i="11"/>
  <c r="DQ166" i="11"/>
  <c r="DP166" i="11"/>
  <c r="DO166" i="11"/>
  <c r="DN166" i="11"/>
  <c r="DM166" i="11"/>
  <c r="DL166" i="11"/>
  <c r="DK166" i="11"/>
  <c r="DJ166" i="11"/>
  <c r="DI166" i="11"/>
  <c r="DH166" i="11"/>
  <c r="DG166" i="11"/>
  <c r="DF166" i="11"/>
  <c r="DE166" i="11"/>
  <c r="DD166" i="11"/>
  <c r="DA166" i="11"/>
  <c r="AQ166" i="11"/>
  <c r="K166" i="11"/>
  <c r="EY165" i="11"/>
  <c r="EV165" i="11"/>
  <c r="ES165" i="11"/>
  <c r="EP165" i="11"/>
  <c r="EM165" i="11"/>
  <c r="EJ165" i="11"/>
  <c r="EG165" i="11"/>
  <c r="ED165" i="11"/>
  <c r="EA165" i="11"/>
  <c r="DX165" i="11"/>
  <c r="DS165" i="11"/>
  <c r="DR165" i="11"/>
  <c r="DQ165" i="11"/>
  <c r="DP165" i="11"/>
  <c r="DO165" i="11"/>
  <c r="DN165" i="11"/>
  <c r="DM165" i="11"/>
  <c r="DL165" i="11"/>
  <c r="DK165" i="11"/>
  <c r="DJ165" i="11"/>
  <c r="DI165" i="11"/>
  <c r="DH165" i="11"/>
  <c r="DG165" i="11"/>
  <c r="DF165" i="11"/>
  <c r="DE165" i="11"/>
  <c r="DD165" i="11"/>
  <c r="DA165" i="11"/>
  <c r="AQ165" i="11"/>
  <c r="K165" i="11"/>
  <c r="EY164" i="11"/>
  <c r="EV164" i="11"/>
  <c r="ES164" i="11"/>
  <c r="EP164" i="11"/>
  <c r="EM164" i="11"/>
  <c r="EJ164" i="11"/>
  <c r="EG164" i="11"/>
  <c r="ED164" i="11"/>
  <c r="EA164" i="11"/>
  <c r="DX164" i="11"/>
  <c r="DS164" i="11"/>
  <c r="DR164" i="11"/>
  <c r="DQ164" i="11"/>
  <c r="DP164" i="11"/>
  <c r="DO164" i="11"/>
  <c r="DN164" i="11"/>
  <c r="DM164" i="11"/>
  <c r="DL164" i="11"/>
  <c r="DK164" i="11"/>
  <c r="DJ164" i="11"/>
  <c r="DI164" i="11"/>
  <c r="DH164" i="11"/>
  <c r="DG164" i="11"/>
  <c r="DF164" i="11"/>
  <c r="DE164" i="11"/>
  <c r="DD164" i="11"/>
  <c r="DA164" i="11"/>
  <c r="AQ164" i="11"/>
  <c r="K164" i="11"/>
  <c r="EY163" i="11"/>
  <c r="EV163" i="11"/>
  <c r="ES163" i="11"/>
  <c r="EP163" i="11"/>
  <c r="EM163" i="11"/>
  <c r="EJ163" i="11"/>
  <c r="EG163" i="11"/>
  <c r="ED163" i="11"/>
  <c r="EA163" i="11"/>
  <c r="DX163" i="11"/>
  <c r="DS163" i="11"/>
  <c r="DR163" i="11"/>
  <c r="DQ163" i="11"/>
  <c r="DP163" i="11"/>
  <c r="DO163" i="11"/>
  <c r="DN163" i="11"/>
  <c r="DM163" i="11"/>
  <c r="DL163" i="11"/>
  <c r="DK163" i="11"/>
  <c r="DJ163" i="11"/>
  <c r="DI163" i="11"/>
  <c r="DH163" i="11"/>
  <c r="DG163" i="11"/>
  <c r="DF163" i="11"/>
  <c r="DE163" i="11"/>
  <c r="DD163" i="11"/>
  <c r="DA163" i="11"/>
  <c r="AQ163" i="11"/>
  <c r="K163" i="11"/>
  <c r="EY162" i="11"/>
  <c r="EV162" i="11"/>
  <c r="ES162" i="11"/>
  <c r="EP162" i="11"/>
  <c r="EM162" i="11"/>
  <c r="EJ162" i="11"/>
  <c r="EG162" i="11"/>
  <c r="ED162" i="11"/>
  <c r="EA162" i="11"/>
  <c r="DX162" i="11"/>
  <c r="DS162" i="11"/>
  <c r="DR162" i="11"/>
  <c r="DQ162" i="11"/>
  <c r="DP162" i="11"/>
  <c r="DO162" i="11"/>
  <c r="DN162" i="11"/>
  <c r="DM162" i="11"/>
  <c r="DL162" i="11"/>
  <c r="DK162" i="11"/>
  <c r="DJ162" i="11"/>
  <c r="DI162" i="11"/>
  <c r="DH162" i="11"/>
  <c r="DG162" i="11"/>
  <c r="DF162" i="11"/>
  <c r="DE162" i="11"/>
  <c r="DD162" i="11"/>
  <c r="DA162" i="11"/>
  <c r="AQ162" i="11"/>
  <c r="K162" i="11"/>
  <c r="EY161" i="11"/>
  <c r="EV161" i="11"/>
  <c r="ES161" i="11"/>
  <c r="EP161" i="11"/>
  <c r="EM161" i="11"/>
  <c r="EJ161" i="11"/>
  <c r="EG161" i="11"/>
  <c r="ED161" i="11"/>
  <c r="EA161" i="11"/>
  <c r="DX161" i="11"/>
  <c r="DS161" i="11"/>
  <c r="DR161" i="11"/>
  <c r="DQ161" i="11"/>
  <c r="DP161" i="11"/>
  <c r="DO161" i="11"/>
  <c r="DN161" i="11"/>
  <c r="DM161" i="11"/>
  <c r="DL161" i="11"/>
  <c r="DK161" i="11"/>
  <c r="DJ161" i="11"/>
  <c r="DI161" i="11"/>
  <c r="DH161" i="11"/>
  <c r="DG161" i="11"/>
  <c r="DF161" i="11"/>
  <c r="DE161" i="11"/>
  <c r="DD161" i="11"/>
  <c r="DA161" i="11"/>
  <c r="AQ161" i="11"/>
  <c r="K161" i="11"/>
  <c r="EY160" i="11"/>
  <c r="EV160" i="11"/>
  <c r="ES160" i="11"/>
  <c r="EP160" i="11"/>
  <c r="EM160" i="11"/>
  <c r="EJ160" i="11"/>
  <c r="EG160" i="11"/>
  <c r="ED160" i="11"/>
  <c r="EA160" i="11"/>
  <c r="DX160" i="11"/>
  <c r="DS160" i="11"/>
  <c r="DR160" i="11"/>
  <c r="DQ160" i="11"/>
  <c r="DP160" i="11"/>
  <c r="DO160" i="11"/>
  <c r="DN160" i="11"/>
  <c r="DM160" i="11"/>
  <c r="DL160" i="11"/>
  <c r="DK160" i="11"/>
  <c r="DJ160" i="11"/>
  <c r="DI160" i="11"/>
  <c r="DH160" i="11"/>
  <c r="DG160" i="11"/>
  <c r="DF160" i="11"/>
  <c r="DE160" i="11"/>
  <c r="DD160" i="11"/>
  <c r="DA160" i="11"/>
  <c r="AQ160" i="11"/>
  <c r="K160" i="11"/>
  <c r="EY159" i="11"/>
  <c r="EV159" i="11"/>
  <c r="ES159" i="11"/>
  <c r="EP159" i="11"/>
  <c r="EM159" i="11"/>
  <c r="EJ159" i="11"/>
  <c r="EG159" i="11"/>
  <c r="ED159" i="11"/>
  <c r="EA159" i="11"/>
  <c r="DX159" i="11"/>
  <c r="DS159" i="11"/>
  <c r="DR159" i="11"/>
  <c r="DQ159" i="11"/>
  <c r="DP159" i="11"/>
  <c r="DO159" i="11"/>
  <c r="DN159" i="11"/>
  <c r="DM159" i="11"/>
  <c r="DL159" i="11"/>
  <c r="DK159" i="11"/>
  <c r="DJ159" i="11"/>
  <c r="DI159" i="11"/>
  <c r="DH159" i="11"/>
  <c r="DG159" i="11"/>
  <c r="DF159" i="11"/>
  <c r="DE159" i="11"/>
  <c r="DD159" i="11"/>
  <c r="DA159" i="11"/>
  <c r="AQ159" i="11"/>
  <c r="K159" i="11"/>
  <c r="EY158" i="11"/>
  <c r="EV158" i="11"/>
  <c r="ES158" i="11"/>
  <c r="EP158" i="11"/>
  <c r="EM158" i="11"/>
  <c r="EJ158" i="11"/>
  <c r="EG158" i="11"/>
  <c r="ED158" i="11"/>
  <c r="EA158" i="11"/>
  <c r="DX158" i="11"/>
  <c r="DS158" i="11"/>
  <c r="DR158" i="11"/>
  <c r="DQ158" i="11"/>
  <c r="DP158" i="11"/>
  <c r="DO158" i="11"/>
  <c r="DN158" i="11"/>
  <c r="DM158" i="11"/>
  <c r="DL158" i="11"/>
  <c r="DK158" i="11"/>
  <c r="DJ158" i="11"/>
  <c r="DI158" i="11"/>
  <c r="DH158" i="11"/>
  <c r="DG158" i="11"/>
  <c r="DF158" i="11"/>
  <c r="DE158" i="11"/>
  <c r="DD158" i="11"/>
  <c r="DA158" i="11"/>
  <c r="AQ158" i="11"/>
  <c r="K158" i="11"/>
  <c r="EY157" i="11"/>
  <c r="EV157" i="11"/>
  <c r="ES157" i="11"/>
  <c r="EP157" i="11"/>
  <c r="EM157" i="11"/>
  <c r="EJ157" i="11"/>
  <c r="EG157" i="11"/>
  <c r="ED157" i="11"/>
  <c r="EA157" i="11"/>
  <c r="DX157" i="11"/>
  <c r="DS157" i="11"/>
  <c r="DR157" i="11"/>
  <c r="DQ157" i="11"/>
  <c r="DP157" i="11"/>
  <c r="DO157" i="11"/>
  <c r="DN157" i="11"/>
  <c r="DM157" i="11"/>
  <c r="DL157" i="11"/>
  <c r="DK157" i="11"/>
  <c r="DJ157" i="11"/>
  <c r="DI157" i="11"/>
  <c r="DH157" i="11"/>
  <c r="DG157" i="11"/>
  <c r="DF157" i="11"/>
  <c r="DE157" i="11"/>
  <c r="DD157" i="11"/>
  <c r="DA157" i="11"/>
  <c r="AQ157" i="11"/>
  <c r="K157" i="11"/>
  <c r="EY156" i="11"/>
  <c r="EV156" i="11"/>
  <c r="ES156" i="11"/>
  <c r="EP156" i="11"/>
  <c r="EM156" i="11"/>
  <c r="EJ156" i="11"/>
  <c r="EG156" i="11"/>
  <c r="ED156" i="11"/>
  <c r="EA156" i="11"/>
  <c r="DX156" i="11"/>
  <c r="DS156" i="11"/>
  <c r="DR156" i="11"/>
  <c r="DQ156" i="11"/>
  <c r="DP156" i="11"/>
  <c r="DO156" i="11"/>
  <c r="DN156" i="11"/>
  <c r="DM156" i="11"/>
  <c r="DL156" i="11"/>
  <c r="DK156" i="11"/>
  <c r="DJ156" i="11"/>
  <c r="DI156" i="11"/>
  <c r="DH156" i="11"/>
  <c r="DG156" i="11"/>
  <c r="DF156" i="11"/>
  <c r="DE156" i="11"/>
  <c r="DD156" i="11"/>
  <c r="DA156" i="11"/>
  <c r="AQ156" i="11"/>
  <c r="K156" i="11"/>
  <c r="EY155" i="11"/>
  <c r="EV155" i="11"/>
  <c r="ES155" i="11"/>
  <c r="EP155" i="11"/>
  <c r="EM155" i="11"/>
  <c r="EJ155" i="11"/>
  <c r="EG155" i="11"/>
  <c r="ED155" i="11"/>
  <c r="EA155" i="11"/>
  <c r="DX155" i="11"/>
  <c r="DS155" i="11"/>
  <c r="DR155" i="11"/>
  <c r="DQ155" i="11"/>
  <c r="DP155" i="11"/>
  <c r="DO155" i="11"/>
  <c r="DN155" i="11"/>
  <c r="DM155" i="11"/>
  <c r="DL155" i="11"/>
  <c r="DK155" i="11"/>
  <c r="DJ155" i="11"/>
  <c r="DI155" i="11"/>
  <c r="DH155" i="11"/>
  <c r="DG155" i="11"/>
  <c r="DF155" i="11"/>
  <c r="DE155" i="11"/>
  <c r="DD155" i="11"/>
  <c r="DA155" i="11"/>
  <c r="AQ155" i="11"/>
  <c r="K155" i="11"/>
  <c r="EY154" i="11"/>
  <c r="EV154" i="11"/>
  <c r="ES154" i="11"/>
  <c r="EP154" i="11"/>
  <c r="EM154" i="11"/>
  <c r="EJ154" i="11"/>
  <c r="EG154" i="11"/>
  <c r="ED154" i="11"/>
  <c r="EA154" i="11"/>
  <c r="DX154" i="11"/>
  <c r="DS154" i="11"/>
  <c r="DR154" i="11"/>
  <c r="DQ154" i="11"/>
  <c r="DP154" i="11"/>
  <c r="DO154" i="11"/>
  <c r="DN154" i="11"/>
  <c r="DM154" i="11"/>
  <c r="DL154" i="11"/>
  <c r="DK154" i="11"/>
  <c r="DJ154" i="11"/>
  <c r="DI154" i="11"/>
  <c r="DH154" i="11"/>
  <c r="DG154" i="11"/>
  <c r="DF154" i="11"/>
  <c r="DE154" i="11"/>
  <c r="DD154" i="11"/>
  <c r="DA154" i="11"/>
  <c r="AQ154" i="11"/>
  <c r="K154" i="11"/>
  <c r="EY153" i="11"/>
  <c r="EV153" i="11"/>
  <c r="ES153" i="11"/>
  <c r="EP153" i="11"/>
  <c r="EM153" i="11"/>
  <c r="EJ153" i="11"/>
  <c r="EG153" i="11"/>
  <c r="ED153" i="11"/>
  <c r="EA153" i="11"/>
  <c r="DX153" i="11"/>
  <c r="DS153" i="11"/>
  <c r="DR153" i="11"/>
  <c r="DQ153" i="11"/>
  <c r="DP153" i="11"/>
  <c r="DO153" i="11"/>
  <c r="DN153" i="11"/>
  <c r="DM153" i="11"/>
  <c r="DL153" i="11"/>
  <c r="DK153" i="11"/>
  <c r="DJ153" i="11"/>
  <c r="DI153" i="11"/>
  <c r="DH153" i="11"/>
  <c r="DG153" i="11"/>
  <c r="DF153" i="11"/>
  <c r="DE153" i="11"/>
  <c r="DD153" i="11"/>
  <c r="DA153" i="11"/>
  <c r="AQ153" i="11"/>
  <c r="K153" i="11"/>
  <c r="EY152" i="11"/>
  <c r="EV152" i="11"/>
  <c r="ES152" i="11"/>
  <c r="EP152" i="11"/>
  <c r="EM152" i="11"/>
  <c r="EJ152" i="11"/>
  <c r="EG152" i="11"/>
  <c r="ED152" i="11"/>
  <c r="EA152" i="11"/>
  <c r="DX152" i="11"/>
  <c r="DS152" i="11"/>
  <c r="DR152" i="11"/>
  <c r="DQ152" i="11"/>
  <c r="DP152" i="11"/>
  <c r="DO152" i="11"/>
  <c r="DN152" i="11"/>
  <c r="DM152" i="11"/>
  <c r="DL152" i="11"/>
  <c r="DK152" i="11"/>
  <c r="DJ152" i="11"/>
  <c r="DI152" i="11"/>
  <c r="DH152" i="11"/>
  <c r="DG152" i="11"/>
  <c r="DF152" i="11"/>
  <c r="DE152" i="11"/>
  <c r="DD152" i="11"/>
  <c r="DA152" i="11"/>
  <c r="AQ152" i="11"/>
  <c r="K152" i="11"/>
  <c r="EY151" i="11"/>
  <c r="EV151" i="11"/>
  <c r="ES151" i="11"/>
  <c r="EP151" i="11"/>
  <c r="EM151" i="11"/>
  <c r="EJ151" i="11"/>
  <c r="EG151" i="11"/>
  <c r="ED151" i="11"/>
  <c r="EA151" i="11"/>
  <c r="DX151" i="11"/>
  <c r="DS151" i="11"/>
  <c r="DR151" i="11"/>
  <c r="DQ151" i="11"/>
  <c r="DP151" i="11"/>
  <c r="DO151" i="11"/>
  <c r="DN151" i="11"/>
  <c r="DM151" i="11"/>
  <c r="DL151" i="11"/>
  <c r="DK151" i="11"/>
  <c r="DJ151" i="11"/>
  <c r="DI151" i="11"/>
  <c r="DH151" i="11"/>
  <c r="DG151" i="11"/>
  <c r="DF151" i="11"/>
  <c r="DE151" i="11"/>
  <c r="DD151" i="11"/>
  <c r="DA151" i="11"/>
  <c r="AQ151" i="11"/>
  <c r="K151" i="11"/>
  <c r="EY150" i="11"/>
  <c r="EV150" i="11"/>
  <c r="ES150" i="11"/>
  <c r="EP150" i="11"/>
  <c r="EM150" i="11"/>
  <c r="EJ150" i="11"/>
  <c r="EG150" i="11"/>
  <c r="ED150" i="11"/>
  <c r="EA150" i="11"/>
  <c r="DX150" i="11"/>
  <c r="DS150" i="11"/>
  <c r="DR150" i="11"/>
  <c r="DQ150" i="11"/>
  <c r="DP150" i="11"/>
  <c r="DO150" i="11"/>
  <c r="DN150" i="11"/>
  <c r="DM150" i="11"/>
  <c r="DL150" i="11"/>
  <c r="DK150" i="11"/>
  <c r="DJ150" i="11"/>
  <c r="DI150" i="11"/>
  <c r="DH150" i="11"/>
  <c r="DG150" i="11"/>
  <c r="DF150" i="11"/>
  <c r="DE150" i="11"/>
  <c r="DD150" i="11"/>
  <c r="DA150" i="11"/>
  <c r="AQ150" i="11"/>
  <c r="K150" i="11"/>
  <c r="EY149" i="11"/>
  <c r="EV149" i="11"/>
  <c r="ES149" i="11"/>
  <c r="EP149" i="11"/>
  <c r="EM149" i="11"/>
  <c r="EJ149" i="11"/>
  <c r="EG149" i="11"/>
  <c r="ED149" i="11"/>
  <c r="EA149" i="11"/>
  <c r="DX149" i="11"/>
  <c r="DS149" i="11"/>
  <c r="DR149" i="11"/>
  <c r="DQ149" i="11"/>
  <c r="DP149" i="11"/>
  <c r="DO149" i="11"/>
  <c r="DN149" i="11"/>
  <c r="DM149" i="11"/>
  <c r="DL149" i="11"/>
  <c r="DK149" i="11"/>
  <c r="DJ149" i="11"/>
  <c r="DI149" i="11"/>
  <c r="DH149" i="11"/>
  <c r="DG149" i="11"/>
  <c r="DF149" i="11"/>
  <c r="DE149" i="11"/>
  <c r="DD149" i="11"/>
  <c r="DA149" i="11"/>
  <c r="AQ149" i="11"/>
  <c r="K149" i="11"/>
  <c r="EY148" i="11"/>
  <c r="EV148" i="11"/>
  <c r="ES148" i="11"/>
  <c r="EP148" i="11"/>
  <c r="EM148" i="11"/>
  <c r="EJ148" i="11"/>
  <c r="EG148" i="11"/>
  <c r="ED148" i="11"/>
  <c r="EA148" i="11"/>
  <c r="DX148" i="11"/>
  <c r="DS148" i="11"/>
  <c r="DR148" i="11"/>
  <c r="DQ148" i="11"/>
  <c r="DP148" i="11"/>
  <c r="DO148" i="11"/>
  <c r="DN148" i="11"/>
  <c r="DM148" i="11"/>
  <c r="DL148" i="11"/>
  <c r="DK148" i="11"/>
  <c r="DJ148" i="11"/>
  <c r="DI148" i="11"/>
  <c r="DH148" i="11"/>
  <c r="DG148" i="11"/>
  <c r="DF148" i="11"/>
  <c r="DE148" i="11"/>
  <c r="DD148" i="11"/>
  <c r="DA148" i="11"/>
  <c r="AQ148" i="11"/>
  <c r="K148" i="11"/>
  <c r="EY147" i="11"/>
  <c r="EV147" i="11"/>
  <c r="ES147" i="11"/>
  <c r="EP147" i="11"/>
  <c r="EM147" i="11"/>
  <c r="EJ147" i="11"/>
  <c r="EG147" i="11"/>
  <c r="ED147" i="11"/>
  <c r="EA147" i="11"/>
  <c r="DX147" i="11"/>
  <c r="DS147" i="11"/>
  <c r="DR147" i="11"/>
  <c r="DQ147" i="11"/>
  <c r="DP147" i="11"/>
  <c r="DO147" i="11"/>
  <c r="DN147" i="11"/>
  <c r="DM147" i="11"/>
  <c r="DL147" i="11"/>
  <c r="DK147" i="11"/>
  <c r="DJ147" i="11"/>
  <c r="DI147" i="11"/>
  <c r="DH147" i="11"/>
  <c r="DG147" i="11"/>
  <c r="DF147" i="11"/>
  <c r="DE147" i="11"/>
  <c r="DD147" i="11"/>
  <c r="DA147" i="11"/>
  <c r="AQ147" i="11"/>
  <c r="K147" i="11"/>
  <c r="EY146" i="11"/>
  <c r="EV146" i="11"/>
  <c r="ES146" i="11"/>
  <c r="EP146" i="11"/>
  <c r="EM146" i="11"/>
  <c r="EJ146" i="11"/>
  <c r="EG146" i="11"/>
  <c r="ED146" i="11"/>
  <c r="EA146" i="11"/>
  <c r="DX146" i="11"/>
  <c r="DS146" i="11"/>
  <c r="DR146" i="11"/>
  <c r="DQ146" i="11"/>
  <c r="DP146" i="11"/>
  <c r="DO146" i="11"/>
  <c r="DN146" i="11"/>
  <c r="DM146" i="11"/>
  <c r="DL146" i="11"/>
  <c r="DK146" i="11"/>
  <c r="DJ146" i="11"/>
  <c r="DI146" i="11"/>
  <c r="DH146" i="11"/>
  <c r="DG146" i="11"/>
  <c r="DF146" i="11"/>
  <c r="DE146" i="11"/>
  <c r="DD146" i="11"/>
  <c r="DA146" i="11"/>
  <c r="AQ146" i="11"/>
  <c r="K146" i="11"/>
  <c r="EY145" i="11"/>
  <c r="EV145" i="11"/>
  <c r="ES145" i="11"/>
  <c r="EP145" i="11"/>
  <c r="EM145" i="11"/>
  <c r="EJ145" i="11"/>
  <c r="EG145" i="11"/>
  <c r="ED145" i="11"/>
  <c r="EA145" i="11"/>
  <c r="DX145" i="11"/>
  <c r="DS145" i="11"/>
  <c r="DR145" i="11"/>
  <c r="DQ145" i="11"/>
  <c r="DP145" i="11"/>
  <c r="DO145" i="11"/>
  <c r="DN145" i="11"/>
  <c r="DM145" i="11"/>
  <c r="DL145" i="11"/>
  <c r="DK145" i="11"/>
  <c r="DJ145" i="11"/>
  <c r="DI145" i="11"/>
  <c r="DH145" i="11"/>
  <c r="DG145" i="11"/>
  <c r="DF145" i="11"/>
  <c r="DE145" i="11"/>
  <c r="DD145" i="11"/>
  <c r="DA145" i="11"/>
  <c r="AQ145" i="11"/>
  <c r="K145" i="11"/>
  <c r="EY144" i="11"/>
  <c r="EV144" i="11"/>
  <c r="ES144" i="11"/>
  <c r="EP144" i="11"/>
  <c r="EM144" i="11"/>
  <c r="EJ144" i="11"/>
  <c r="EG144" i="11"/>
  <c r="ED144" i="11"/>
  <c r="EA144" i="11"/>
  <c r="DX144" i="11"/>
  <c r="DS144" i="11"/>
  <c r="DR144" i="11"/>
  <c r="DQ144" i="11"/>
  <c r="DP144" i="11"/>
  <c r="DO144" i="11"/>
  <c r="DN144" i="11"/>
  <c r="DM144" i="11"/>
  <c r="DL144" i="11"/>
  <c r="DK144" i="11"/>
  <c r="DJ144" i="11"/>
  <c r="DI144" i="11"/>
  <c r="DH144" i="11"/>
  <c r="DG144" i="11"/>
  <c r="DF144" i="11"/>
  <c r="DE144" i="11"/>
  <c r="DD144" i="11"/>
  <c r="DA144" i="11"/>
  <c r="AQ144" i="11"/>
  <c r="K144" i="11"/>
  <c r="EY143" i="11"/>
  <c r="EV143" i="11"/>
  <c r="ES143" i="11"/>
  <c r="EP143" i="11"/>
  <c r="EM143" i="11"/>
  <c r="EJ143" i="11"/>
  <c r="EG143" i="11"/>
  <c r="ED143" i="11"/>
  <c r="EA143" i="11"/>
  <c r="DX143" i="11"/>
  <c r="DS143" i="11"/>
  <c r="DR143" i="11"/>
  <c r="DQ143" i="11"/>
  <c r="DP143" i="11"/>
  <c r="DO143" i="11"/>
  <c r="DN143" i="11"/>
  <c r="DM143" i="11"/>
  <c r="DL143" i="11"/>
  <c r="DK143" i="11"/>
  <c r="DJ143" i="11"/>
  <c r="DI143" i="11"/>
  <c r="DH143" i="11"/>
  <c r="DG143" i="11"/>
  <c r="DF143" i="11"/>
  <c r="DE143" i="11"/>
  <c r="DD143" i="11"/>
  <c r="DA143" i="11"/>
  <c r="AQ143" i="11"/>
  <c r="K143" i="11"/>
  <c r="EY142" i="11"/>
  <c r="EV142" i="11"/>
  <c r="ES142" i="11"/>
  <c r="EP142" i="11"/>
  <c r="EM142" i="11"/>
  <c r="EJ142" i="11"/>
  <c r="EG142" i="11"/>
  <c r="ED142" i="11"/>
  <c r="EA142" i="11"/>
  <c r="DX142" i="11"/>
  <c r="DS142" i="11"/>
  <c r="DR142" i="11"/>
  <c r="DQ142" i="11"/>
  <c r="DP142" i="11"/>
  <c r="DO142" i="11"/>
  <c r="DN142" i="11"/>
  <c r="DM142" i="11"/>
  <c r="DL142" i="11"/>
  <c r="DK142" i="11"/>
  <c r="DJ142" i="11"/>
  <c r="DI142" i="11"/>
  <c r="DH142" i="11"/>
  <c r="DG142" i="11"/>
  <c r="DF142" i="11"/>
  <c r="DE142" i="11"/>
  <c r="DD142" i="11"/>
  <c r="DA142" i="11"/>
  <c r="AQ142" i="11"/>
  <c r="K142" i="11"/>
  <c r="EY141" i="11"/>
  <c r="EV141" i="11"/>
  <c r="ES141" i="11"/>
  <c r="EP141" i="11"/>
  <c r="EM141" i="11"/>
  <c r="EJ141" i="11"/>
  <c r="EG141" i="11"/>
  <c r="ED141" i="11"/>
  <c r="EA141" i="11"/>
  <c r="DX141" i="11"/>
  <c r="DS141" i="11"/>
  <c r="DR141" i="11"/>
  <c r="DQ141" i="11"/>
  <c r="DP141" i="11"/>
  <c r="DO141" i="11"/>
  <c r="DN141" i="11"/>
  <c r="DM141" i="11"/>
  <c r="DL141" i="11"/>
  <c r="DK141" i="11"/>
  <c r="DJ141" i="11"/>
  <c r="DI141" i="11"/>
  <c r="DH141" i="11"/>
  <c r="DG141" i="11"/>
  <c r="DF141" i="11"/>
  <c r="DE141" i="11"/>
  <c r="DD141" i="11"/>
  <c r="DA141" i="11"/>
  <c r="AQ141" i="11"/>
  <c r="K141" i="11"/>
  <c r="EY140" i="11"/>
  <c r="EV140" i="11"/>
  <c r="ES140" i="11"/>
  <c r="EP140" i="11"/>
  <c r="EM140" i="11"/>
  <c r="EJ140" i="11"/>
  <c r="EG140" i="11"/>
  <c r="ED140" i="11"/>
  <c r="EA140" i="11"/>
  <c r="DX140" i="11"/>
  <c r="DS140" i="11"/>
  <c r="DR140" i="11"/>
  <c r="DQ140" i="11"/>
  <c r="DP140" i="11"/>
  <c r="DO140" i="11"/>
  <c r="DN140" i="11"/>
  <c r="DM140" i="11"/>
  <c r="DL140" i="11"/>
  <c r="DK140" i="11"/>
  <c r="DJ140" i="11"/>
  <c r="DI140" i="11"/>
  <c r="DH140" i="11"/>
  <c r="DG140" i="11"/>
  <c r="DF140" i="11"/>
  <c r="DE140" i="11"/>
  <c r="DD140" i="11"/>
  <c r="DA140" i="11"/>
  <c r="AQ140" i="11"/>
  <c r="K140" i="11"/>
  <c r="EY139" i="11"/>
  <c r="EV139" i="11"/>
  <c r="ES139" i="11"/>
  <c r="EP139" i="11"/>
  <c r="EM139" i="11"/>
  <c r="EJ139" i="11"/>
  <c r="EG139" i="11"/>
  <c r="ED139" i="11"/>
  <c r="EA139" i="11"/>
  <c r="DX139" i="11"/>
  <c r="DS139" i="11"/>
  <c r="DR139" i="11"/>
  <c r="DQ139" i="11"/>
  <c r="DP139" i="11"/>
  <c r="DO139" i="11"/>
  <c r="DN139" i="11"/>
  <c r="DM139" i="11"/>
  <c r="DL139" i="11"/>
  <c r="DK139" i="11"/>
  <c r="DJ139" i="11"/>
  <c r="DI139" i="11"/>
  <c r="DH139" i="11"/>
  <c r="DG139" i="11"/>
  <c r="DF139" i="11"/>
  <c r="DE139" i="11"/>
  <c r="DD139" i="11"/>
  <c r="DA139" i="11"/>
  <c r="AQ139" i="11"/>
  <c r="K139" i="11"/>
  <c r="EY138" i="11"/>
  <c r="EV138" i="11"/>
  <c r="ES138" i="11"/>
  <c r="EP138" i="11"/>
  <c r="EM138" i="11"/>
  <c r="EJ138" i="11"/>
  <c r="EG138" i="11"/>
  <c r="ED138" i="11"/>
  <c r="EA138" i="11"/>
  <c r="DX138" i="11"/>
  <c r="DS138" i="11"/>
  <c r="DR138" i="11"/>
  <c r="DQ138" i="11"/>
  <c r="DP138" i="11"/>
  <c r="DO138" i="11"/>
  <c r="DN138" i="11"/>
  <c r="DM138" i="11"/>
  <c r="DL138" i="11"/>
  <c r="DK138" i="11"/>
  <c r="DJ138" i="11"/>
  <c r="DI138" i="11"/>
  <c r="DH138" i="11"/>
  <c r="DG138" i="11"/>
  <c r="DF138" i="11"/>
  <c r="DE138" i="11"/>
  <c r="DD138" i="11"/>
  <c r="DA138" i="11"/>
  <c r="AQ138" i="11"/>
  <c r="K138" i="11"/>
  <c r="EY137" i="11"/>
  <c r="EV137" i="11"/>
  <c r="ES137" i="11"/>
  <c r="EP137" i="11"/>
  <c r="EM137" i="11"/>
  <c r="EJ137" i="11"/>
  <c r="EG137" i="11"/>
  <c r="ED137" i="11"/>
  <c r="EA137" i="11"/>
  <c r="DX137" i="11"/>
  <c r="DS137" i="11"/>
  <c r="DR137" i="11"/>
  <c r="DQ137" i="11"/>
  <c r="DP137" i="11"/>
  <c r="DO137" i="11"/>
  <c r="DN137" i="11"/>
  <c r="DM137" i="11"/>
  <c r="DL137" i="11"/>
  <c r="DK137" i="11"/>
  <c r="DJ137" i="11"/>
  <c r="DI137" i="11"/>
  <c r="DH137" i="11"/>
  <c r="DG137" i="11"/>
  <c r="DF137" i="11"/>
  <c r="DE137" i="11"/>
  <c r="DD137" i="11"/>
  <c r="DA137" i="11"/>
  <c r="AQ137" i="11"/>
  <c r="K137" i="11"/>
  <c r="EY136" i="11"/>
  <c r="EV136" i="11"/>
  <c r="ES136" i="11"/>
  <c r="EP136" i="11"/>
  <c r="EM136" i="11"/>
  <c r="EJ136" i="11"/>
  <c r="EG136" i="11"/>
  <c r="ED136" i="11"/>
  <c r="EA136" i="11"/>
  <c r="DX136" i="11"/>
  <c r="DS136" i="11"/>
  <c r="DR136" i="11"/>
  <c r="DQ136" i="11"/>
  <c r="DP136" i="11"/>
  <c r="DO136" i="11"/>
  <c r="DN136" i="11"/>
  <c r="DM136" i="11"/>
  <c r="DL136" i="11"/>
  <c r="DK136" i="11"/>
  <c r="DJ136" i="11"/>
  <c r="DI136" i="11"/>
  <c r="DH136" i="11"/>
  <c r="DG136" i="11"/>
  <c r="DF136" i="11"/>
  <c r="DE136" i="11"/>
  <c r="DD136" i="11"/>
  <c r="DA136" i="11"/>
  <c r="AQ136" i="11"/>
  <c r="K136" i="11"/>
  <c r="EY135" i="11"/>
  <c r="EV135" i="11"/>
  <c r="ES135" i="11"/>
  <c r="EP135" i="11"/>
  <c r="EM135" i="11"/>
  <c r="EJ135" i="11"/>
  <c r="EG135" i="11"/>
  <c r="ED135" i="11"/>
  <c r="EA135" i="11"/>
  <c r="DX135" i="11"/>
  <c r="DS135" i="11"/>
  <c r="DR135" i="11"/>
  <c r="DQ135" i="11"/>
  <c r="DP135" i="11"/>
  <c r="DO135" i="11"/>
  <c r="DN135" i="11"/>
  <c r="DM135" i="11"/>
  <c r="DL135" i="11"/>
  <c r="DK135" i="11"/>
  <c r="DJ135" i="11"/>
  <c r="DI135" i="11"/>
  <c r="DH135" i="11"/>
  <c r="DG135" i="11"/>
  <c r="DF135" i="11"/>
  <c r="DE135" i="11"/>
  <c r="DD135" i="11"/>
  <c r="DA135" i="11"/>
  <c r="AQ135" i="11"/>
  <c r="K135" i="11"/>
  <c r="EY134" i="11"/>
  <c r="EV134" i="11"/>
  <c r="ES134" i="11"/>
  <c r="EP134" i="11"/>
  <c r="EM134" i="11"/>
  <c r="EJ134" i="11"/>
  <c r="EG134" i="11"/>
  <c r="ED134" i="11"/>
  <c r="EA134" i="11"/>
  <c r="DX134" i="11"/>
  <c r="DS134" i="11"/>
  <c r="DR134" i="11"/>
  <c r="DQ134" i="11"/>
  <c r="DP134" i="11"/>
  <c r="DO134" i="11"/>
  <c r="DN134" i="11"/>
  <c r="DM134" i="11"/>
  <c r="DL134" i="11"/>
  <c r="DK134" i="11"/>
  <c r="DJ134" i="11"/>
  <c r="DI134" i="11"/>
  <c r="DH134" i="11"/>
  <c r="DG134" i="11"/>
  <c r="DF134" i="11"/>
  <c r="DE134" i="11"/>
  <c r="DD134" i="11"/>
  <c r="DA134" i="11"/>
  <c r="AQ134" i="11"/>
  <c r="K134" i="11"/>
  <c r="EY133" i="11"/>
  <c r="EV133" i="11"/>
  <c r="ES133" i="11"/>
  <c r="EP133" i="11"/>
  <c r="EM133" i="11"/>
  <c r="EJ133" i="11"/>
  <c r="EG133" i="11"/>
  <c r="ED133" i="11"/>
  <c r="EA133" i="11"/>
  <c r="DX133" i="11"/>
  <c r="DS133" i="11"/>
  <c r="DR133" i="11"/>
  <c r="DQ133" i="11"/>
  <c r="DP133" i="11"/>
  <c r="DO133" i="11"/>
  <c r="DN133" i="11"/>
  <c r="DM133" i="11"/>
  <c r="DL133" i="11"/>
  <c r="DK133" i="11"/>
  <c r="DJ133" i="11"/>
  <c r="DI133" i="11"/>
  <c r="DH133" i="11"/>
  <c r="DG133" i="11"/>
  <c r="DF133" i="11"/>
  <c r="DE133" i="11"/>
  <c r="DD133" i="11"/>
  <c r="DA133" i="11"/>
  <c r="AQ133" i="11"/>
  <c r="K133" i="11"/>
  <c r="EY132" i="11"/>
  <c r="EV132" i="11"/>
  <c r="ES132" i="11"/>
  <c r="EP132" i="11"/>
  <c r="EM132" i="11"/>
  <c r="EJ132" i="11"/>
  <c r="EG132" i="11"/>
  <c r="ED132" i="11"/>
  <c r="EA132" i="11"/>
  <c r="DX132" i="11"/>
  <c r="DS132" i="11"/>
  <c r="DR132" i="11"/>
  <c r="DQ132" i="11"/>
  <c r="DP132" i="11"/>
  <c r="DO132" i="11"/>
  <c r="DN132" i="11"/>
  <c r="DM132" i="11"/>
  <c r="DL132" i="11"/>
  <c r="DK132" i="11"/>
  <c r="DJ132" i="11"/>
  <c r="DI132" i="11"/>
  <c r="DH132" i="11"/>
  <c r="DG132" i="11"/>
  <c r="DF132" i="11"/>
  <c r="DE132" i="11"/>
  <c r="DD132" i="11"/>
  <c r="DA132" i="11"/>
  <c r="AQ132" i="11"/>
  <c r="K132" i="11"/>
  <c r="EY131" i="11"/>
  <c r="EV131" i="11"/>
  <c r="ES131" i="11"/>
  <c r="EP131" i="11"/>
  <c r="EM131" i="11"/>
  <c r="EJ131" i="11"/>
  <c r="EG131" i="11"/>
  <c r="ED131" i="11"/>
  <c r="EA131" i="11"/>
  <c r="DX131" i="11"/>
  <c r="DS131" i="11"/>
  <c r="DR131" i="11"/>
  <c r="DQ131" i="11"/>
  <c r="DP131" i="11"/>
  <c r="DO131" i="11"/>
  <c r="DN131" i="11"/>
  <c r="DM131" i="11"/>
  <c r="DL131" i="11"/>
  <c r="DK131" i="11"/>
  <c r="DJ131" i="11"/>
  <c r="DI131" i="11"/>
  <c r="DH131" i="11"/>
  <c r="DG131" i="11"/>
  <c r="DF131" i="11"/>
  <c r="DE131" i="11"/>
  <c r="DD131" i="11"/>
  <c r="DA131" i="11"/>
  <c r="AQ131" i="11"/>
  <c r="K131" i="11"/>
  <c r="EY130" i="11"/>
  <c r="EV130" i="11"/>
  <c r="ES130" i="11"/>
  <c r="EP130" i="11"/>
  <c r="EM130" i="11"/>
  <c r="EJ130" i="11"/>
  <c r="EG130" i="11"/>
  <c r="ED130" i="11"/>
  <c r="EA130" i="11"/>
  <c r="DX130" i="11"/>
  <c r="DS130" i="11"/>
  <c r="DR130" i="11"/>
  <c r="DQ130" i="11"/>
  <c r="DP130" i="11"/>
  <c r="DO130" i="11"/>
  <c r="DN130" i="11"/>
  <c r="DM130" i="11"/>
  <c r="DL130" i="11"/>
  <c r="DK130" i="11"/>
  <c r="DJ130" i="11"/>
  <c r="DI130" i="11"/>
  <c r="DH130" i="11"/>
  <c r="DG130" i="11"/>
  <c r="DF130" i="11"/>
  <c r="DE130" i="11"/>
  <c r="DD130" i="11"/>
  <c r="DA130" i="11"/>
  <c r="AQ130" i="11"/>
  <c r="K130" i="11"/>
  <c r="EY129" i="11"/>
  <c r="EV129" i="11"/>
  <c r="ES129" i="11"/>
  <c r="EP129" i="11"/>
  <c r="EM129" i="11"/>
  <c r="EJ129" i="11"/>
  <c r="EG129" i="11"/>
  <c r="ED129" i="11"/>
  <c r="EA129" i="11"/>
  <c r="DX129" i="11"/>
  <c r="DS129" i="11"/>
  <c r="DR129" i="11"/>
  <c r="DQ129" i="11"/>
  <c r="DP129" i="11"/>
  <c r="DO129" i="11"/>
  <c r="DN129" i="11"/>
  <c r="DM129" i="11"/>
  <c r="DL129" i="11"/>
  <c r="DK129" i="11"/>
  <c r="DJ129" i="11"/>
  <c r="DI129" i="11"/>
  <c r="DH129" i="11"/>
  <c r="DG129" i="11"/>
  <c r="DF129" i="11"/>
  <c r="DE129" i="11"/>
  <c r="DD129" i="11"/>
  <c r="DA129" i="11"/>
  <c r="AQ129" i="11"/>
  <c r="K129" i="11"/>
  <c r="EY128" i="11"/>
  <c r="EV128" i="11"/>
  <c r="ES128" i="11"/>
  <c r="EP128" i="11"/>
  <c r="EM128" i="11"/>
  <c r="EJ128" i="11"/>
  <c r="EG128" i="11"/>
  <c r="ED128" i="11"/>
  <c r="EA128" i="11"/>
  <c r="DX128" i="11"/>
  <c r="DS128" i="11"/>
  <c r="DR128" i="11"/>
  <c r="DQ128" i="11"/>
  <c r="DP128" i="11"/>
  <c r="DO128" i="11"/>
  <c r="DN128" i="11"/>
  <c r="DM128" i="11"/>
  <c r="DL128" i="11"/>
  <c r="DK128" i="11"/>
  <c r="DJ128" i="11"/>
  <c r="DI128" i="11"/>
  <c r="DH128" i="11"/>
  <c r="DG128" i="11"/>
  <c r="DF128" i="11"/>
  <c r="DE128" i="11"/>
  <c r="DD128" i="11"/>
  <c r="DA128" i="11"/>
  <c r="AQ128" i="11"/>
  <c r="K128" i="11"/>
  <c r="EY127" i="11"/>
  <c r="EV127" i="11"/>
  <c r="ES127" i="11"/>
  <c r="EP127" i="11"/>
  <c r="EM127" i="11"/>
  <c r="EJ127" i="11"/>
  <c r="EG127" i="11"/>
  <c r="ED127" i="11"/>
  <c r="EA127" i="11"/>
  <c r="DX127" i="11"/>
  <c r="DS127" i="11"/>
  <c r="DR127" i="11"/>
  <c r="DQ127" i="11"/>
  <c r="DP127" i="11"/>
  <c r="DO127" i="11"/>
  <c r="DN127" i="11"/>
  <c r="DM127" i="11"/>
  <c r="DL127" i="11"/>
  <c r="DK127" i="11"/>
  <c r="DJ127" i="11"/>
  <c r="DI127" i="11"/>
  <c r="DH127" i="11"/>
  <c r="DG127" i="11"/>
  <c r="DF127" i="11"/>
  <c r="DE127" i="11"/>
  <c r="DD127" i="11"/>
  <c r="DA127" i="11"/>
  <c r="AQ127" i="11"/>
  <c r="K127" i="11"/>
  <c r="EY126" i="11"/>
  <c r="EV126" i="11"/>
  <c r="ES126" i="11"/>
  <c r="EP126" i="11"/>
  <c r="EM126" i="11"/>
  <c r="EJ126" i="11"/>
  <c r="EG126" i="11"/>
  <c r="ED126" i="11"/>
  <c r="EA126" i="11"/>
  <c r="DX126" i="11"/>
  <c r="DS126" i="11"/>
  <c r="DR126" i="11"/>
  <c r="DQ126" i="11"/>
  <c r="DP126" i="11"/>
  <c r="DO126" i="11"/>
  <c r="DN126" i="11"/>
  <c r="DM126" i="11"/>
  <c r="DL126" i="11"/>
  <c r="DK126" i="11"/>
  <c r="DJ126" i="11"/>
  <c r="DI126" i="11"/>
  <c r="DH126" i="11"/>
  <c r="DG126" i="11"/>
  <c r="DF126" i="11"/>
  <c r="DE126" i="11"/>
  <c r="DD126" i="11"/>
  <c r="DA126" i="11"/>
  <c r="AQ126" i="11"/>
  <c r="K126" i="11"/>
  <c r="EY125" i="11"/>
  <c r="EV125" i="11"/>
  <c r="ES125" i="11"/>
  <c r="EP125" i="11"/>
  <c r="EM125" i="11"/>
  <c r="EJ125" i="11"/>
  <c r="EG125" i="11"/>
  <c r="ED125" i="11"/>
  <c r="EA125" i="11"/>
  <c r="DX125" i="11"/>
  <c r="DS125" i="11"/>
  <c r="DR125" i="11"/>
  <c r="DQ125" i="11"/>
  <c r="DP125" i="11"/>
  <c r="DO125" i="11"/>
  <c r="DN125" i="11"/>
  <c r="DM125" i="11"/>
  <c r="DL125" i="11"/>
  <c r="DK125" i="11"/>
  <c r="DJ125" i="11"/>
  <c r="DI125" i="11"/>
  <c r="DH125" i="11"/>
  <c r="DG125" i="11"/>
  <c r="DF125" i="11"/>
  <c r="DE125" i="11"/>
  <c r="DD125" i="11"/>
  <c r="DA125" i="11"/>
  <c r="AQ125" i="11"/>
  <c r="K125" i="11"/>
  <c r="EY124" i="11"/>
  <c r="EV124" i="11"/>
  <c r="ES124" i="11"/>
  <c r="EP124" i="11"/>
  <c r="EM124" i="11"/>
  <c r="EJ124" i="11"/>
  <c r="EG124" i="11"/>
  <c r="ED124" i="11"/>
  <c r="EA124" i="11"/>
  <c r="DX124" i="11"/>
  <c r="DS124" i="11"/>
  <c r="DR124" i="11"/>
  <c r="DQ124" i="11"/>
  <c r="DP124" i="11"/>
  <c r="DO124" i="11"/>
  <c r="DN124" i="11"/>
  <c r="DM124" i="11"/>
  <c r="DL124" i="11"/>
  <c r="DK124" i="11"/>
  <c r="DJ124" i="11"/>
  <c r="DI124" i="11"/>
  <c r="DH124" i="11"/>
  <c r="DG124" i="11"/>
  <c r="DF124" i="11"/>
  <c r="DE124" i="11"/>
  <c r="DD124" i="11"/>
  <c r="DA124" i="11"/>
  <c r="BW107" i="11"/>
  <c r="AT107" i="11"/>
  <c r="AQ124" i="11"/>
  <c r="K124" i="11"/>
  <c r="EY123" i="11"/>
  <c r="EV123" i="11"/>
  <c r="ES123" i="11"/>
  <c r="EP123" i="11"/>
  <c r="EM123" i="11"/>
  <c r="EJ123" i="11"/>
  <c r="EG123" i="11"/>
  <c r="ED123" i="11"/>
  <c r="EA123" i="11"/>
  <c r="DX123" i="11"/>
  <c r="DS123" i="11"/>
  <c r="DR123" i="11"/>
  <c r="DQ123" i="11"/>
  <c r="DP123" i="11"/>
  <c r="DO123" i="11"/>
  <c r="DN123" i="11"/>
  <c r="DM123" i="11"/>
  <c r="DL123" i="11"/>
  <c r="DK123" i="11"/>
  <c r="DJ123" i="11"/>
  <c r="DI123" i="11"/>
  <c r="DH123" i="11"/>
  <c r="DG123" i="11"/>
  <c r="DF123" i="11"/>
  <c r="DE123" i="11"/>
  <c r="DD123" i="11"/>
  <c r="DA123" i="11"/>
  <c r="BW106" i="11"/>
  <c r="AT106" i="11"/>
  <c r="AQ123" i="11"/>
  <c r="K123" i="11"/>
  <c r="EY122" i="11"/>
  <c r="EV122" i="11"/>
  <c r="ES122" i="11"/>
  <c r="EP122" i="11"/>
  <c r="EM122" i="11"/>
  <c r="EJ122" i="11"/>
  <c r="EG122" i="11"/>
  <c r="ED122" i="11"/>
  <c r="EA122" i="11"/>
  <c r="DX122" i="11"/>
  <c r="DS122" i="11"/>
  <c r="DR122" i="11"/>
  <c r="DQ122" i="11"/>
  <c r="DP122" i="11"/>
  <c r="DO122" i="11"/>
  <c r="DN122" i="11"/>
  <c r="DM122" i="11"/>
  <c r="DL122" i="11"/>
  <c r="DK122" i="11"/>
  <c r="DJ122" i="11"/>
  <c r="DI122" i="11"/>
  <c r="DH122" i="11"/>
  <c r="DG122" i="11"/>
  <c r="DF122" i="11"/>
  <c r="DE122" i="11"/>
  <c r="DD122" i="11"/>
  <c r="DA122" i="11"/>
  <c r="BW105" i="11"/>
  <c r="AT105" i="11"/>
  <c r="AQ122" i="11"/>
  <c r="K122" i="11"/>
  <c r="EY121" i="11"/>
  <c r="EV121" i="11"/>
  <c r="ES121" i="11"/>
  <c r="EP121" i="11"/>
  <c r="EM121" i="11"/>
  <c r="EJ121" i="11"/>
  <c r="EG121" i="11"/>
  <c r="ED121" i="11"/>
  <c r="EA121" i="11"/>
  <c r="DX121" i="11"/>
  <c r="DS121" i="11"/>
  <c r="DR121" i="11"/>
  <c r="DQ121" i="11"/>
  <c r="DP121" i="11"/>
  <c r="DO121" i="11"/>
  <c r="DN121" i="11"/>
  <c r="DM121" i="11"/>
  <c r="DL121" i="11"/>
  <c r="DK121" i="11"/>
  <c r="DJ121" i="11"/>
  <c r="DI121" i="11"/>
  <c r="DH121" i="11"/>
  <c r="DG121" i="11"/>
  <c r="DF121" i="11"/>
  <c r="DE121" i="11"/>
  <c r="DD121" i="11"/>
  <c r="DA121" i="11"/>
  <c r="BW104" i="11"/>
  <c r="AT104" i="11"/>
  <c r="AQ121" i="11"/>
  <c r="K121" i="11"/>
  <c r="EY120" i="11"/>
  <c r="EV120" i="11"/>
  <c r="ES120" i="11"/>
  <c r="EP120" i="11"/>
  <c r="EM120" i="11"/>
  <c r="EJ120" i="11"/>
  <c r="EG120" i="11"/>
  <c r="ED120" i="11"/>
  <c r="EA120" i="11"/>
  <c r="DX120" i="11"/>
  <c r="DS120" i="11"/>
  <c r="DR120" i="11"/>
  <c r="DQ120" i="11"/>
  <c r="DP120" i="11"/>
  <c r="DO120" i="11"/>
  <c r="DN120" i="11"/>
  <c r="DM120" i="11"/>
  <c r="DL120" i="11"/>
  <c r="DK120" i="11"/>
  <c r="DJ120" i="11"/>
  <c r="DI120" i="11"/>
  <c r="DH120" i="11"/>
  <c r="DG120" i="11"/>
  <c r="DF120" i="11"/>
  <c r="DE120" i="11"/>
  <c r="DD120" i="11"/>
  <c r="DA120" i="11"/>
  <c r="BW103" i="11"/>
  <c r="AT103" i="11"/>
  <c r="AQ120" i="11"/>
  <c r="K120" i="11"/>
  <c r="EY119" i="11"/>
  <c r="EV119" i="11"/>
  <c r="ES119" i="11"/>
  <c r="EP119" i="11"/>
  <c r="EM119" i="11"/>
  <c r="EJ119" i="11"/>
  <c r="EG119" i="11"/>
  <c r="ED119" i="11"/>
  <c r="EA119" i="11"/>
  <c r="DX119" i="11"/>
  <c r="DS119" i="11"/>
  <c r="DR119" i="11"/>
  <c r="DQ119" i="11"/>
  <c r="DP119" i="11"/>
  <c r="DO119" i="11"/>
  <c r="DN119" i="11"/>
  <c r="DM119" i="11"/>
  <c r="DL119" i="11"/>
  <c r="DK119" i="11"/>
  <c r="DJ119" i="11"/>
  <c r="DI119" i="11"/>
  <c r="DH119" i="11"/>
  <c r="DG119" i="11"/>
  <c r="DF119" i="11"/>
  <c r="DE119" i="11"/>
  <c r="DD119" i="11"/>
  <c r="DA119" i="11"/>
  <c r="BW102" i="11"/>
  <c r="AT102" i="11"/>
  <c r="AQ119" i="11"/>
  <c r="K119" i="11"/>
  <c r="EY118" i="11"/>
  <c r="EV118" i="11"/>
  <c r="ES118" i="11"/>
  <c r="EP118" i="11"/>
  <c r="EM118" i="11"/>
  <c r="EJ118" i="11"/>
  <c r="EG118" i="11"/>
  <c r="ED118" i="11"/>
  <c r="EA118" i="11"/>
  <c r="DX118" i="11"/>
  <c r="DS118" i="11"/>
  <c r="DR118" i="11"/>
  <c r="DQ118" i="11"/>
  <c r="DP118" i="11"/>
  <c r="DO118" i="11"/>
  <c r="DN118" i="11"/>
  <c r="DM118" i="11"/>
  <c r="DL118" i="11"/>
  <c r="DK118" i="11"/>
  <c r="DJ118" i="11"/>
  <c r="DI118" i="11"/>
  <c r="DH118" i="11"/>
  <c r="DG118" i="11"/>
  <c r="DF118" i="11"/>
  <c r="DE118" i="11"/>
  <c r="DD118" i="11"/>
  <c r="DA118" i="11"/>
  <c r="BW101" i="11"/>
  <c r="AT101" i="11"/>
  <c r="AQ118" i="11"/>
  <c r="K118" i="11"/>
  <c r="EY117" i="11"/>
  <c r="EV117" i="11"/>
  <c r="ES117" i="11"/>
  <c r="EP117" i="11"/>
  <c r="EM117" i="11"/>
  <c r="EJ117" i="11"/>
  <c r="EG117" i="11"/>
  <c r="ED117" i="11"/>
  <c r="EA117" i="11"/>
  <c r="DX117" i="11"/>
  <c r="DS117" i="11"/>
  <c r="DR117" i="11"/>
  <c r="DQ117" i="11"/>
  <c r="DP117" i="11"/>
  <c r="DO117" i="11"/>
  <c r="DN117" i="11"/>
  <c r="DM117" i="11"/>
  <c r="DL117" i="11"/>
  <c r="DK117" i="11"/>
  <c r="DJ117" i="11"/>
  <c r="DI117" i="11"/>
  <c r="DH117" i="11"/>
  <c r="DG117" i="11"/>
  <c r="DF117" i="11"/>
  <c r="DE117" i="11"/>
  <c r="DD117" i="11"/>
  <c r="DA117" i="11"/>
  <c r="BW100" i="11"/>
  <c r="AT100" i="11"/>
  <c r="AQ117" i="11"/>
  <c r="K117" i="11"/>
  <c r="EY116" i="11"/>
  <c r="EV116" i="11"/>
  <c r="ES116" i="11"/>
  <c r="EP116" i="11"/>
  <c r="EM116" i="11"/>
  <c r="EJ116" i="11"/>
  <c r="EG116" i="11"/>
  <c r="ED116" i="11"/>
  <c r="EA116" i="11"/>
  <c r="DX116" i="11"/>
  <c r="DS116" i="11"/>
  <c r="DR116" i="11"/>
  <c r="DQ116" i="11"/>
  <c r="DP116" i="11"/>
  <c r="DO116" i="11"/>
  <c r="DN116" i="11"/>
  <c r="DM116" i="11"/>
  <c r="DL116" i="11"/>
  <c r="DK116" i="11"/>
  <c r="DJ116" i="11"/>
  <c r="DI116" i="11"/>
  <c r="DH116" i="11"/>
  <c r="DG116" i="11"/>
  <c r="DF116" i="11"/>
  <c r="DE116" i="11"/>
  <c r="DD116" i="11"/>
  <c r="DA116" i="11"/>
  <c r="BW99" i="11"/>
  <c r="AT99" i="11"/>
  <c r="AQ116" i="11"/>
  <c r="K116" i="11"/>
  <c r="EY115" i="11"/>
  <c r="EV115" i="11"/>
  <c r="ES115" i="11"/>
  <c r="EP115" i="11"/>
  <c r="EM115" i="11"/>
  <c r="EJ115" i="11"/>
  <c r="EG115" i="11"/>
  <c r="ED115" i="11"/>
  <c r="EA115" i="11"/>
  <c r="DX115" i="11"/>
  <c r="DS115" i="11"/>
  <c r="DR115" i="11"/>
  <c r="DQ115" i="11"/>
  <c r="DP115" i="11"/>
  <c r="DO115" i="11"/>
  <c r="DN115" i="11"/>
  <c r="DM115" i="11"/>
  <c r="DL115" i="11"/>
  <c r="DK115" i="11"/>
  <c r="DJ115" i="11"/>
  <c r="DI115" i="11"/>
  <c r="DH115" i="11"/>
  <c r="DG115" i="11"/>
  <c r="DF115" i="11"/>
  <c r="DE115" i="11"/>
  <c r="DD115" i="11"/>
  <c r="DA115" i="11"/>
  <c r="BW98" i="11"/>
  <c r="AT98" i="11"/>
  <c r="AQ115" i="11"/>
  <c r="K115" i="11"/>
  <c r="EY114" i="11"/>
  <c r="EV114" i="11"/>
  <c r="ES114" i="11"/>
  <c r="EP114" i="11"/>
  <c r="EM114" i="11"/>
  <c r="EJ114" i="11"/>
  <c r="EG114" i="11"/>
  <c r="ED114" i="11"/>
  <c r="EA114" i="11"/>
  <c r="DX114" i="11"/>
  <c r="DS114" i="11"/>
  <c r="DR114" i="11"/>
  <c r="DQ114" i="11"/>
  <c r="DP114" i="11"/>
  <c r="DO114" i="11"/>
  <c r="DN114" i="11"/>
  <c r="DM114" i="11"/>
  <c r="DL114" i="11"/>
  <c r="DK114" i="11"/>
  <c r="DJ114" i="11"/>
  <c r="DI114" i="11"/>
  <c r="DH114" i="11"/>
  <c r="DG114" i="11"/>
  <c r="DF114" i="11"/>
  <c r="DE114" i="11"/>
  <c r="DD114" i="11"/>
  <c r="DA114" i="11"/>
  <c r="BW97" i="11"/>
  <c r="AT97" i="11"/>
  <c r="AQ114" i="11"/>
  <c r="K114" i="11"/>
  <c r="EY113" i="11"/>
  <c r="EV113" i="11"/>
  <c r="ES113" i="11"/>
  <c r="EP113" i="11"/>
  <c r="EM113" i="11"/>
  <c r="EJ113" i="11"/>
  <c r="EG113" i="11"/>
  <c r="ED113" i="11"/>
  <c r="EA113" i="11"/>
  <c r="DX113" i="11"/>
  <c r="DS113" i="11"/>
  <c r="DR113" i="11"/>
  <c r="DQ113" i="11"/>
  <c r="DP113" i="11"/>
  <c r="DO113" i="11"/>
  <c r="DN113" i="11"/>
  <c r="DM113" i="11"/>
  <c r="DL113" i="11"/>
  <c r="DK113" i="11"/>
  <c r="DJ113" i="11"/>
  <c r="DI113" i="11"/>
  <c r="DH113" i="11"/>
  <c r="DG113" i="11"/>
  <c r="DF113" i="11"/>
  <c r="DE113" i="11"/>
  <c r="DD113" i="11"/>
  <c r="DA113" i="11"/>
  <c r="BW96" i="11"/>
  <c r="AT96" i="11"/>
  <c r="AQ113" i="11"/>
  <c r="K113" i="11"/>
  <c r="EY112" i="11"/>
  <c r="EV112" i="11"/>
  <c r="ES112" i="11"/>
  <c r="EP112" i="11"/>
  <c r="EM112" i="11"/>
  <c r="EJ112" i="11"/>
  <c r="EG112" i="11"/>
  <c r="ED112" i="11"/>
  <c r="EA112" i="11"/>
  <c r="DX112" i="11"/>
  <c r="DS112" i="11"/>
  <c r="DR112" i="11"/>
  <c r="DQ112" i="11"/>
  <c r="DP112" i="11"/>
  <c r="DO112" i="11"/>
  <c r="DN112" i="11"/>
  <c r="DM112" i="11"/>
  <c r="DL112" i="11"/>
  <c r="DK112" i="11"/>
  <c r="DJ112" i="11"/>
  <c r="DI112" i="11"/>
  <c r="DH112" i="11"/>
  <c r="DG112" i="11"/>
  <c r="DF112" i="11"/>
  <c r="DE112" i="11"/>
  <c r="DD112" i="11"/>
  <c r="DA112" i="11"/>
  <c r="AT95" i="11"/>
  <c r="AQ112" i="11"/>
  <c r="K112" i="11"/>
  <c r="EY111" i="11"/>
  <c r="EV111" i="11"/>
  <c r="ES111" i="11"/>
  <c r="EP111" i="11"/>
  <c r="EM111" i="11"/>
  <c r="EJ111" i="11"/>
  <c r="EG111" i="11"/>
  <c r="ED111" i="11"/>
  <c r="EA111" i="11"/>
  <c r="DX111" i="11"/>
  <c r="DS111" i="11"/>
  <c r="DR111" i="11"/>
  <c r="DQ111" i="11"/>
  <c r="DP111" i="11"/>
  <c r="DO111" i="11"/>
  <c r="DN111" i="11"/>
  <c r="DM111" i="11"/>
  <c r="DL111" i="11"/>
  <c r="DK111" i="11"/>
  <c r="DJ111" i="11"/>
  <c r="DI111" i="11"/>
  <c r="DH111" i="11"/>
  <c r="DG111" i="11"/>
  <c r="DF111" i="11"/>
  <c r="DE111" i="11"/>
  <c r="DD111" i="11"/>
  <c r="DA111" i="11"/>
  <c r="AT94" i="11"/>
  <c r="AQ111" i="11"/>
  <c r="K111" i="11"/>
  <c r="EY110" i="11"/>
  <c r="EV110" i="11"/>
  <c r="ES110" i="11"/>
  <c r="EP110" i="11"/>
  <c r="EM110" i="11"/>
  <c r="EJ110" i="11"/>
  <c r="EG110" i="11"/>
  <c r="ED110" i="11"/>
  <c r="EA110" i="11"/>
  <c r="DX110" i="11"/>
  <c r="DS110" i="11"/>
  <c r="DR110" i="11"/>
  <c r="DQ110" i="11"/>
  <c r="DP110" i="11"/>
  <c r="DO110" i="11"/>
  <c r="DN110" i="11"/>
  <c r="DM110" i="11"/>
  <c r="DL110" i="11"/>
  <c r="DK110" i="11"/>
  <c r="DJ110" i="11"/>
  <c r="DI110" i="11"/>
  <c r="DH110" i="11"/>
  <c r="DG110" i="11"/>
  <c r="DF110" i="11"/>
  <c r="DE110" i="11"/>
  <c r="DD110" i="11"/>
  <c r="DA110" i="11"/>
  <c r="AT93" i="11"/>
  <c r="AQ110" i="11"/>
  <c r="K110" i="11"/>
  <c r="EY109" i="11"/>
  <c r="EV109" i="11"/>
  <c r="ES109" i="11"/>
  <c r="EP109" i="11"/>
  <c r="EM109" i="11"/>
  <c r="EJ109" i="11"/>
  <c r="EG109" i="11"/>
  <c r="ED109" i="11"/>
  <c r="EA109" i="11"/>
  <c r="DX109" i="11"/>
  <c r="DS109" i="11"/>
  <c r="DR109" i="11"/>
  <c r="DQ109" i="11"/>
  <c r="DP109" i="11"/>
  <c r="DO109" i="11"/>
  <c r="DN109" i="11"/>
  <c r="DM109" i="11"/>
  <c r="DL109" i="11"/>
  <c r="DK109" i="11"/>
  <c r="DJ109" i="11"/>
  <c r="DI109" i="11"/>
  <c r="DH109" i="11"/>
  <c r="DG109" i="11"/>
  <c r="DF109" i="11"/>
  <c r="DE109" i="11"/>
  <c r="DD109" i="11"/>
  <c r="DA109" i="11"/>
  <c r="AT92" i="11"/>
  <c r="AQ109" i="11"/>
  <c r="K109" i="11"/>
  <c r="EY108" i="11"/>
  <c r="EV108" i="11"/>
  <c r="ES108" i="11"/>
  <c r="EP108" i="11"/>
  <c r="EM108" i="11"/>
  <c r="EJ108" i="11"/>
  <c r="EG108" i="11"/>
  <c r="ED108" i="11"/>
  <c r="EA108" i="11"/>
  <c r="DX108" i="11"/>
  <c r="DS108" i="11"/>
  <c r="DR108" i="11"/>
  <c r="DQ108" i="11"/>
  <c r="DP108" i="11"/>
  <c r="DO108" i="11"/>
  <c r="DN108" i="11"/>
  <c r="DM108" i="11"/>
  <c r="DL108" i="11"/>
  <c r="DK108" i="11"/>
  <c r="DJ108" i="11"/>
  <c r="DI108" i="11"/>
  <c r="DH108" i="11"/>
  <c r="DG108" i="11"/>
  <c r="DF108" i="11"/>
  <c r="DE108" i="11"/>
  <c r="DD108" i="11"/>
  <c r="DA108" i="11"/>
  <c r="AT91" i="11"/>
  <c r="AQ108" i="11"/>
  <c r="K108" i="11"/>
  <c r="EY107" i="11"/>
  <c r="EV107" i="11"/>
  <c r="ES107" i="11"/>
  <c r="EP107" i="11"/>
  <c r="EM107" i="11"/>
  <c r="EJ107" i="11"/>
  <c r="EG107" i="11"/>
  <c r="ED107" i="11"/>
  <c r="EA107" i="11"/>
  <c r="DX107" i="11"/>
  <c r="DS107" i="11"/>
  <c r="DR107" i="11"/>
  <c r="DQ107" i="11"/>
  <c r="DP107" i="11"/>
  <c r="DO107" i="11"/>
  <c r="DN107" i="11"/>
  <c r="DM107" i="11"/>
  <c r="DL107" i="11"/>
  <c r="DK107" i="11"/>
  <c r="DJ107" i="11"/>
  <c r="DI107" i="11"/>
  <c r="DH107" i="11"/>
  <c r="DG107" i="11"/>
  <c r="DF107" i="11"/>
  <c r="DE107" i="11"/>
  <c r="DD107" i="11"/>
  <c r="DA107" i="11"/>
  <c r="AT90" i="11"/>
  <c r="AQ107" i="11"/>
  <c r="K107" i="11"/>
  <c r="EY106" i="11"/>
  <c r="EV106" i="11"/>
  <c r="ES106" i="11"/>
  <c r="EP106" i="11"/>
  <c r="EM106" i="11"/>
  <c r="EJ106" i="11"/>
  <c r="EG106" i="11"/>
  <c r="ED106" i="11"/>
  <c r="EA106" i="11"/>
  <c r="DX106" i="11"/>
  <c r="DS106" i="11"/>
  <c r="DR106" i="11"/>
  <c r="DQ106" i="11"/>
  <c r="DP106" i="11"/>
  <c r="DO106" i="11"/>
  <c r="DN106" i="11"/>
  <c r="DM106" i="11"/>
  <c r="DL106" i="11"/>
  <c r="DK106" i="11"/>
  <c r="DJ106" i="11"/>
  <c r="DI106" i="11"/>
  <c r="DH106" i="11"/>
  <c r="DG106" i="11"/>
  <c r="DF106" i="11"/>
  <c r="DE106" i="11"/>
  <c r="DD106" i="11"/>
  <c r="DA106" i="11"/>
  <c r="AT89" i="11"/>
  <c r="AQ106" i="11"/>
  <c r="K106" i="11"/>
  <c r="EY105" i="11"/>
  <c r="EV105" i="11"/>
  <c r="ES105" i="11"/>
  <c r="EP105" i="11"/>
  <c r="EM105" i="11"/>
  <c r="EJ105" i="11"/>
  <c r="EG105" i="11"/>
  <c r="ED105" i="11"/>
  <c r="EA105" i="11"/>
  <c r="DX105" i="11"/>
  <c r="DS105" i="11"/>
  <c r="DR105" i="11"/>
  <c r="DQ105" i="11"/>
  <c r="DP105" i="11"/>
  <c r="DO105" i="11"/>
  <c r="DN105" i="11"/>
  <c r="DM105" i="11"/>
  <c r="DL105" i="11"/>
  <c r="DK105" i="11"/>
  <c r="DJ105" i="11"/>
  <c r="DI105" i="11"/>
  <c r="DH105" i="11"/>
  <c r="DG105" i="11"/>
  <c r="DF105" i="11"/>
  <c r="DE105" i="11"/>
  <c r="DD105" i="11"/>
  <c r="DA105" i="11"/>
  <c r="AT88" i="11"/>
  <c r="AQ105" i="11"/>
  <c r="K105" i="11"/>
  <c r="EY104" i="11"/>
  <c r="EV104" i="11"/>
  <c r="ES104" i="11"/>
  <c r="EP104" i="11"/>
  <c r="EM104" i="11"/>
  <c r="EJ104" i="11"/>
  <c r="EG104" i="11"/>
  <c r="ED104" i="11"/>
  <c r="EA104" i="11"/>
  <c r="DX104" i="11"/>
  <c r="DS104" i="11"/>
  <c r="DR104" i="11"/>
  <c r="DQ104" i="11"/>
  <c r="DP104" i="11"/>
  <c r="DO104" i="11"/>
  <c r="DN104" i="11"/>
  <c r="DM104" i="11"/>
  <c r="DL104" i="11"/>
  <c r="DK104" i="11"/>
  <c r="DJ104" i="11"/>
  <c r="DI104" i="11"/>
  <c r="DH104" i="11"/>
  <c r="DG104" i="11"/>
  <c r="DF104" i="11"/>
  <c r="DE104" i="11"/>
  <c r="DD104" i="11"/>
  <c r="DA104" i="11"/>
  <c r="AT87" i="11"/>
  <c r="AQ104" i="11"/>
  <c r="K104" i="11"/>
  <c r="EY103" i="11"/>
  <c r="EV103" i="11"/>
  <c r="ES103" i="11"/>
  <c r="EP103" i="11"/>
  <c r="EM103" i="11"/>
  <c r="EJ103" i="11"/>
  <c r="EG103" i="11"/>
  <c r="ED103" i="11"/>
  <c r="EA103" i="11"/>
  <c r="DX103" i="11"/>
  <c r="DS103" i="11"/>
  <c r="DR103" i="11"/>
  <c r="DQ103" i="11"/>
  <c r="DP103" i="11"/>
  <c r="DO103" i="11"/>
  <c r="DN103" i="11"/>
  <c r="DM103" i="11"/>
  <c r="DL103" i="11"/>
  <c r="DK103" i="11"/>
  <c r="DJ103" i="11"/>
  <c r="DI103" i="11"/>
  <c r="DH103" i="11"/>
  <c r="DG103" i="11"/>
  <c r="DF103" i="11"/>
  <c r="DE103" i="11"/>
  <c r="DD103" i="11"/>
  <c r="DA103" i="11"/>
  <c r="AT86" i="11"/>
  <c r="AQ103" i="11"/>
  <c r="K103" i="11"/>
  <c r="EY102" i="11"/>
  <c r="EV102" i="11"/>
  <c r="ES102" i="11"/>
  <c r="EP102" i="11"/>
  <c r="EM102" i="11"/>
  <c r="EJ102" i="11"/>
  <c r="EG102" i="11"/>
  <c r="ED102" i="11"/>
  <c r="EA102" i="11"/>
  <c r="DX102" i="11"/>
  <c r="DS102" i="11"/>
  <c r="DR102" i="11"/>
  <c r="DQ102" i="11"/>
  <c r="DP102" i="11"/>
  <c r="DO102" i="11"/>
  <c r="DN102" i="11"/>
  <c r="DM102" i="11"/>
  <c r="DL102" i="11"/>
  <c r="DK102" i="11"/>
  <c r="DJ102" i="11"/>
  <c r="DI102" i="11"/>
  <c r="DH102" i="11"/>
  <c r="DG102" i="11"/>
  <c r="DF102" i="11"/>
  <c r="DE102" i="11"/>
  <c r="DD102" i="11"/>
  <c r="DA102" i="11"/>
  <c r="AT85" i="11"/>
  <c r="AQ102" i="11"/>
  <c r="K102" i="11"/>
  <c r="EY101" i="11"/>
  <c r="EV101" i="11"/>
  <c r="ES101" i="11"/>
  <c r="EP101" i="11"/>
  <c r="EM101" i="11"/>
  <c r="EJ101" i="11"/>
  <c r="EG101" i="11"/>
  <c r="ED101" i="11"/>
  <c r="EA101" i="11"/>
  <c r="DX101" i="11"/>
  <c r="DS101" i="11"/>
  <c r="DR101" i="11"/>
  <c r="DQ101" i="11"/>
  <c r="DP101" i="11"/>
  <c r="DO101" i="11"/>
  <c r="DN101" i="11"/>
  <c r="DM101" i="11"/>
  <c r="DL101" i="11"/>
  <c r="DK101" i="11"/>
  <c r="DJ101" i="11"/>
  <c r="DI101" i="11"/>
  <c r="DH101" i="11"/>
  <c r="DG101" i="11"/>
  <c r="DF101" i="11"/>
  <c r="DE101" i="11"/>
  <c r="DD101" i="11"/>
  <c r="DA101" i="11"/>
  <c r="AT84" i="11"/>
  <c r="AQ101" i="11"/>
  <c r="K101" i="11"/>
  <c r="EY100" i="11"/>
  <c r="EV100" i="11"/>
  <c r="ES100" i="11"/>
  <c r="EP100" i="11"/>
  <c r="EM100" i="11"/>
  <c r="EJ100" i="11"/>
  <c r="EG100" i="11"/>
  <c r="ED100" i="11"/>
  <c r="EA100" i="11"/>
  <c r="DX100" i="11"/>
  <c r="DS100" i="11"/>
  <c r="DR100" i="11"/>
  <c r="DQ100" i="11"/>
  <c r="DP100" i="11"/>
  <c r="DO100" i="11"/>
  <c r="DN100" i="11"/>
  <c r="DM100" i="11"/>
  <c r="DL100" i="11"/>
  <c r="DK100" i="11"/>
  <c r="DJ100" i="11"/>
  <c r="DI100" i="11"/>
  <c r="DH100" i="11"/>
  <c r="DG100" i="11"/>
  <c r="DF100" i="11"/>
  <c r="DE100" i="11"/>
  <c r="DD100" i="11"/>
  <c r="DA100" i="11"/>
  <c r="AT83" i="11"/>
  <c r="AQ100" i="11"/>
  <c r="K100" i="11"/>
  <c r="EY99" i="11"/>
  <c r="EV99" i="11"/>
  <c r="ES99" i="11"/>
  <c r="EP99" i="11"/>
  <c r="EM99" i="11"/>
  <c r="EJ99" i="11"/>
  <c r="EG99" i="11"/>
  <c r="ED99" i="11"/>
  <c r="EA99" i="11"/>
  <c r="DX99" i="11"/>
  <c r="DS99" i="11"/>
  <c r="DR99" i="11"/>
  <c r="DQ99" i="11"/>
  <c r="DP99" i="11"/>
  <c r="DO99" i="11"/>
  <c r="DN99" i="11"/>
  <c r="DM99" i="11"/>
  <c r="DL99" i="11"/>
  <c r="DK99" i="11"/>
  <c r="DJ99" i="11"/>
  <c r="DI99" i="11"/>
  <c r="DH99" i="11"/>
  <c r="DG99" i="11"/>
  <c r="DF99" i="11"/>
  <c r="DE99" i="11"/>
  <c r="DD99" i="11"/>
  <c r="DA99" i="11"/>
  <c r="AT82" i="11"/>
  <c r="AQ99" i="11"/>
  <c r="K99" i="11"/>
  <c r="EY98" i="11"/>
  <c r="EV98" i="11"/>
  <c r="ES98" i="11"/>
  <c r="EP98" i="11"/>
  <c r="EM98" i="11"/>
  <c r="EJ98" i="11"/>
  <c r="EG98" i="11"/>
  <c r="ED98" i="11"/>
  <c r="EA98" i="11"/>
  <c r="DX98" i="11"/>
  <c r="DS98" i="11"/>
  <c r="DR98" i="11"/>
  <c r="DQ98" i="11"/>
  <c r="DP98" i="11"/>
  <c r="DO98" i="11"/>
  <c r="DN98" i="11"/>
  <c r="DM98" i="11"/>
  <c r="DL98" i="11"/>
  <c r="DK98" i="11"/>
  <c r="DJ98" i="11"/>
  <c r="DI98" i="11"/>
  <c r="DH98" i="11"/>
  <c r="DG98" i="11"/>
  <c r="DF98" i="11"/>
  <c r="DE98" i="11"/>
  <c r="DD98" i="11"/>
  <c r="DA98" i="11"/>
  <c r="AT81" i="11"/>
  <c r="AQ98" i="11"/>
  <c r="K98" i="11"/>
  <c r="EY97" i="11"/>
  <c r="EV97" i="11"/>
  <c r="ES97" i="11"/>
  <c r="EP97" i="11"/>
  <c r="EM97" i="11"/>
  <c r="EJ97" i="11"/>
  <c r="EG97" i="11"/>
  <c r="ED97" i="11"/>
  <c r="EA97" i="11"/>
  <c r="DX97" i="11"/>
  <c r="DS97" i="11"/>
  <c r="DR97" i="11"/>
  <c r="DQ97" i="11"/>
  <c r="DP97" i="11"/>
  <c r="DO97" i="11"/>
  <c r="DN97" i="11"/>
  <c r="DM97" i="11"/>
  <c r="DL97" i="11"/>
  <c r="DK97" i="11"/>
  <c r="DJ97" i="11"/>
  <c r="DI97" i="11"/>
  <c r="DH97" i="11"/>
  <c r="DG97" i="11"/>
  <c r="DF97" i="11"/>
  <c r="DE97" i="11"/>
  <c r="DD97" i="11"/>
  <c r="DA97" i="11"/>
  <c r="AT80" i="11"/>
  <c r="AQ97" i="11"/>
  <c r="K97" i="11"/>
  <c r="EY96" i="11"/>
  <c r="EV96" i="11"/>
  <c r="ES96" i="11"/>
  <c r="EP96" i="11"/>
  <c r="EM96" i="11"/>
  <c r="EJ96" i="11"/>
  <c r="EG96" i="11"/>
  <c r="ED96" i="11"/>
  <c r="EA96" i="11"/>
  <c r="DX96" i="11"/>
  <c r="DS96" i="11"/>
  <c r="DR96" i="11"/>
  <c r="DQ96" i="11"/>
  <c r="DP96" i="11"/>
  <c r="DO96" i="11"/>
  <c r="DN96" i="11"/>
  <c r="DM96" i="11"/>
  <c r="DL96" i="11"/>
  <c r="DK96" i="11"/>
  <c r="DJ96" i="11"/>
  <c r="DI96" i="11"/>
  <c r="DH96" i="11"/>
  <c r="DG96" i="11"/>
  <c r="DF96" i="11"/>
  <c r="DE96" i="11"/>
  <c r="DD96" i="11"/>
  <c r="DA96" i="11"/>
  <c r="AT79" i="11"/>
  <c r="AQ96" i="11"/>
  <c r="K96" i="11"/>
  <c r="EY95" i="11"/>
  <c r="EV95" i="11"/>
  <c r="ES95" i="11"/>
  <c r="EP95" i="11"/>
  <c r="EM95" i="11"/>
  <c r="EJ95" i="11"/>
  <c r="EG95" i="11"/>
  <c r="ED95" i="11"/>
  <c r="EA95" i="11"/>
  <c r="DX95" i="11"/>
  <c r="DS95" i="11"/>
  <c r="DR95" i="11"/>
  <c r="DQ95" i="11"/>
  <c r="DP95" i="11"/>
  <c r="DO95" i="11"/>
  <c r="DN95" i="11"/>
  <c r="DM95" i="11"/>
  <c r="DL95" i="11"/>
  <c r="DK95" i="11"/>
  <c r="DJ95" i="11"/>
  <c r="DI95" i="11"/>
  <c r="DH95" i="11"/>
  <c r="DG95" i="11"/>
  <c r="DF95" i="11"/>
  <c r="DE95" i="11"/>
  <c r="DD95" i="11"/>
  <c r="DA95" i="11"/>
  <c r="AT78" i="11"/>
  <c r="AQ95" i="11"/>
  <c r="K95" i="11"/>
  <c r="EY94" i="11"/>
  <c r="EV94" i="11"/>
  <c r="ES94" i="11"/>
  <c r="EP94" i="11"/>
  <c r="EM94" i="11"/>
  <c r="EJ94" i="11"/>
  <c r="EG94" i="11"/>
  <c r="ED94" i="11"/>
  <c r="EA94" i="11"/>
  <c r="DX94" i="11"/>
  <c r="DS94" i="11"/>
  <c r="DR94" i="11"/>
  <c r="DQ94" i="11"/>
  <c r="DP94" i="11"/>
  <c r="DO94" i="11"/>
  <c r="DN94" i="11"/>
  <c r="DM94" i="11"/>
  <c r="DL94" i="11"/>
  <c r="DK94" i="11"/>
  <c r="DJ94" i="11"/>
  <c r="DI94" i="11"/>
  <c r="DH94" i="11"/>
  <c r="DG94" i="11"/>
  <c r="DF94" i="11"/>
  <c r="DE94" i="11"/>
  <c r="DD94" i="11"/>
  <c r="DA94" i="11"/>
  <c r="AT77" i="11"/>
  <c r="AQ94" i="11"/>
  <c r="K94" i="11"/>
  <c r="EY93" i="11"/>
  <c r="EV93" i="11"/>
  <c r="ES93" i="11"/>
  <c r="EP93" i="11"/>
  <c r="EM93" i="11"/>
  <c r="EJ93" i="11"/>
  <c r="EG93" i="11"/>
  <c r="ED93" i="11"/>
  <c r="EA93" i="11"/>
  <c r="DX93" i="11"/>
  <c r="DS93" i="11"/>
  <c r="DR93" i="11"/>
  <c r="DQ93" i="11"/>
  <c r="DP93" i="11"/>
  <c r="DO93" i="11"/>
  <c r="DN93" i="11"/>
  <c r="DM93" i="11"/>
  <c r="DL93" i="11"/>
  <c r="DK93" i="11"/>
  <c r="DJ93" i="11"/>
  <c r="DI93" i="11"/>
  <c r="DH93" i="11"/>
  <c r="DG93" i="11"/>
  <c r="DF93" i="11"/>
  <c r="DE93" i="11"/>
  <c r="DD93" i="11"/>
  <c r="DA93" i="11"/>
  <c r="AT76" i="11"/>
  <c r="AQ93" i="11"/>
  <c r="K93" i="11"/>
  <c r="EY92" i="11"/>
  <c r="EV92" i="11"/>
  <c r="ES92" i="11"/>
  <c r="EP92" i="11"/>
  <c r="EM92" i="11"/>
  <c r="EJ92" i="11"/>
  <c r="EG92" i="11"/>
  <c r="ED92" i="11"/>
  <c r="EA92" i="11"/>
  <c r="DX92" i="11"/>
  <c r="DS92" i="11"/>
  <c r="DR92" i="11"/>
  <c r="DQ92" i="11"/>
  <c r="DP92" i="11"/>
  <c r="DO92" i="11"/>
  <c r="DN92" i="11"/>
  <c r="DM92" i="11"/>
  <c r="DL92" i="11"/>
  <c r="DK92" i="11"/>
  <c r="DJ92" i="11"/>
  <c r="DI92" i="11"/>
  <c r="DH92" i="11"/>
  <c r="DG92" i="11"/>
  <c r="DF92" i="11"/>
  <c r="DE92" i="11"/>
  <c r="DD92" i="11"/>
  <c r="DA92" i="11"/>
  <c r="AT75" i="11"/>
  <c r="AQ92" i="11"/>
  <c r="K92" i="11"/>
  <c r="EY91" i="11"/>
  <c r="EV91" i="11"/>
  <c r="ES91" i="11"/>
  <c r="EP91" i="11"/>
  <c r="EM91" i="11"/>
  <c r="EJ91" i="11"/>
  <c r="EG91" i="11"/>
  <c r="ED91" i="11"/>
  <c r="EA91" i="11"/>
  <c r="DX91" i="11"/>
  <c r="DS91" i="11"/>
  <c r="DR91" i="11"/>
  <c r="DQ91" i="11"/>
  <c r="DP91" i="11"/>
  <c r="DO91" i="11"/>
  <c r="DN91" i="11"/>
  <c r="DM91" i="11"/>
  <c r="DL91" i="11"/>
  <c r="DK91" i="11"/>
  <c r="DJ91" i="11"/>
  <c r="DI91" i="11"/>
  <c r="DH91" i="11"/>
  <c r="DG91" i="11"/>
  <c r="DF91" i="11"/>
  <c r="DE91" i="11"/>
  <c r="DD91" i="11"/>
  <c r="DA91" i="11"/>
  <c r="AT74" i="11"/>
  <c r="AQ91" i="11"/>
  <c r="K91" i="11"/>
  <c r="EY90" i="11"/>
  <c r="EV90" i="11"/>
  <c r="ES90" i="11"/>
  <c r="EP90" i="11"/>
  <c r="EM90" i="11"/>
  <c r="EJ90" i="11"/>
  <c r="EG90" i="11"/>
  <c r="ED90" i="11"/>
  <c r="EA90" i="11"/>
  <c r="DX90" i="11"/>
  <c r="DS90" i="11"/>
  <c r="DR90" i="11"/>
  <c r="DQ90" i="11"/>
  <c r="DP90" i="11"/>
  <c r="DO90" i="11"/>
  <c r="DN90" i="11"/>
  <c r="DM90" i="11"/>
  <c r="DL90" i="11"/>
  <c r="DK90" i="11"/>
  <c r="DJ90" i="11"/>
  <c r="DI90" i="11"/>
  <c r="DH90" i="11"/>
  <c r="DG90" i="11"/>
  <c r="DF90" i="11"/>
  <c r="DE90" i="11"/>
  <c r="DD90" i="11"/>
  <c r="DA90" i="11"/>
  <c r="AQ90" i="11"/>
  <c r="K90" i="11"/>
  <c r="EY89" i="11"/>
  <c r="EV89" i="11"/>
  <c r="ES89" i="11"/>
  <c r="EP89" i="11"/>
  <c r="EM89" i="11"/>
  <c r="EJ89" i="11"/>
  <c r="EG89" i="11"/>
  <c r="ED89" i="11"/>
  <c r="EA89" i="11"/>
  <c r="DX89" i="11"/>
  <c r="DS89" i="11"/>
  <c r="DR89" i="11"/>
  <c r="DQ89" i="11"/>
  <c r="DP89" i="11"/>
  <c r="DO89" i="11"/>
  <c r="DN89" i="11"/>
  <c r="DM89" i="11"/>
  <c r="DL89" i="11"/>
  <c r="DK89" i="11"/>
  <c r="DJ89" i="11"/>
  <c r="DI89" i="11"/>
  <c r="DH89" i="11"/>
  <c r="DG89" i="11"/>
  <c r="DF89" i="11"/>
  <c r="DE89" i="11"/>
  <c r="DD89" i="11"/>
  <c r="DA89" i="11"/>
  <c r="AT72" i="11"/>
  <c r="AQ89" i="11"/>
  <c r="K89" i="11"/>
  <c r="EY88" i="11"/>
  <c r="EV88" i="11"/>
  <c r="ES88" i="11"/>
  <c r="EP88" i="11"/>
  <c r="EM88" i="11"/>
  <c r="EJ88" i="11"/>
  <c r="EG88" i="11"/>
  <c r="ED88" i="11"/>
  <c r="EA88" i="11"/>
  <c r="DX88" i="11"/>
  <c r="DS88" i="11"/>
  <c r="DR88" i="11"/>
  <c r="DQ88" i="11"/>
  <c r="DP88" i="11"/>
  <c r="DO88" i="11"/>
  <c r="DN88" i="11"/>
  <c r="DM88" i="11"/>
  <c r="DL88" i="11"/>
  <c r="DK88" i="11"/>
  <c r="DJ88" i="11"/>
  <c r="DI88" i="11"/>
  <c r="DH88" i="11"/>
  <c r="DG88" i="11"/>
  <c r="DF88" i="11"/>
  <c r="DE88" i="11"/>
  <c r="DD88" i="11"/>
  <c r="DA88" i="11"/>
  <c r="AT71" i="11"/>
  <c r="AQ88" i="11"/>
  <c r="K88" i="11"/>
  <c r="EY87" i="11"/>
  <c r="EV87" i="11"/>
  <c r="ES87" i="11"/>
  <c r="EP87" i="11"/>
  <c r="EM87" i="11"/>
  <c r="EJ87" i="11"/>
  <c r="EG87" i="11"/>
  <c r="ED87" i="11"/>
  <c r="EA87" i="11"/>
  <c r="DX87" i="11"/>
  <c r="DS87" i="11"/>
  <c r="DR87" i="11"/>
  <c r="DQ87" i="11"/>
  <c r="DP87" i="11"/>
  <c r="DO87" i="11"/>
  <c r="DN87" i="11"/>
  <c r="DM87" i="11"/>
  <c r="DL87" i="11"/>
  <c r="DK87" i="11"/>
  <c r="DJ87" i="11"/>
  <c r="DI87" i="11"/>
  <c r="DH87" i="11"/>
  <c r="DG87" i="11"/>
  <c r="DF87" i="11"/>
  <c r="DE87" i="11"/>
  <c r="DD87" i="11"/>
  <c r="DA87" i="11"/>
  <c r="AT70" i="11"/>
  <c r="AQ87" i="11"/>
  <c r="K87" i="11"/>
  <c r="EY86" i="11"/>
  <c r="EV86" i="11"/>
  <c r="ES86" i="11"/>
  <c r="EP86" i="11"/>
  <c r="EM86" i="11"/>
  <c r="EJ86" i="11"/>
  <c r="EG86" i="11"/>
  <c r="ED86" i="11"/>
  <c r="EA86" i="11"/>
  <c r="DX86" i="11"/>
  <c r="DS86" i="11"/>
  <c r="DR86" i="11"/>
  <c r="DQ86" i="11"/>
  <c r="DP86" i="11"/>
  <c r="DO86" i="11"/>
  <c r="DN86" i="11"/>
  <c r="DM86" i="11"/>
  <c r="DL86" i="11"/>
  <c r="DK86" i="11"/>
  <c r="DJ86" i="11"/>
  <c r="DI86" i="11"/>
  <c r="DH86" i="11"/>
  <c r="DG86" i="11"/>
  <c r="DF86" i="11"/>
  <c r="DE86" i="11"/>
  <c r="DD86" i="11"/>
  <c r="DA86" i="11"/>
  <c r="AT69" i="11"/>
  <c r="AQ86" i="11"/>
  <c r="K86" i="11"/>
  <c r="EY85" i="11"/>
  <c r="EV85" i="11"/>
  <c r="ES85" i="11"/>
  <c r="EP85" i="11"/>
  <c r="EM85" i="11"/>
  <c r="EJ85" i="11"/>
  <c r="EG85" i="11"/>
  <c r="ED85" i="11"/>
  <c r="EA85" i="11"/>
  <c r="DX85" i="11"/>
  <c r="DS85" i="11"/>
  <c r="DR85" i="11"/>
  <c r="DQ85" i="11"/>
  <c r="DP85" i="11"/>
  <c r="DO85" i="11"/>
  <c r="DN85" i="11"/>
  <c r="DM85" i="11"/>
  <c r="DL85" i="11"/>
  <c r="DK85" i="11"/>
  <c r="DJ85" i="11"/>
  <c r="DI85" i="11"/>
  <c r="DH85" i="11"/>
  <c r="DG85" i="11"/>
  <c r="DF85" i="11"/>
  <c r="DE85" i="11"/>
  <c r="DD85" i="11"/>
  <c r="DA85" i="11"/>
  <c r="AT68" i="11"/>
  <c r="AQ85" i="11"/>
  <c r="K85" i="11"/>
  <c r="EY84" i="11"/>
  <c r="EV84" i="11"/>
  <c r="ES84" i="11"/>
  <c r="EP84" i="11"/>
  <c r="EM84" i="11"/>
  <c r="EJ84" i="11"/>
  <c r="EG84" i="11"/>
  <c r="ED84" i="11"/>
  <c r="EA84" i="11"/>
  <c r="DX84" i="11"/>
  <c r="DS84" i="11"/>
  <c r="DR84" i="11"/>
  <c r="DQ84" i="11"/>
  <c r="DP84" i="11"/>
  <c r="DO84" i="11"/>
  <c r="DN84" i="11"/>
  <c r="DM84" i="11"/>
  <c r="DL84" i="11"/>
  <c r="DK84" i="11"/>
  <c r="DJ84" i="11"/>
  <c r="DI84" i="11"/>
  <c r="DH84" i="11"/>
  <c r="DG84" i="11"/>
  <c r="DF84" i="11"/>
  <c r="DE84" i="11"/>
  <c r="DD84" i="11"/>
  <c r="DA84" i="11"/>
  <c r="AT67" i="11"/>
  <c r="AQ84" i="11"/>
  <c r="K84" i="11"/>
  <c r="EY83" i="11"/>
  <c r="EV83" i="11"/>
  <c r="ES83" i="11"/>
  <c r="EP83" i="11"/>
  <c r="EM83" i="11"/>
  <c r="EJ83" i="11"/>
  <c r="EG83" i="11"/>
  <c r="ED83" i="11"/>
  <c r="EA83" i="11"/>
  <c r="DX83" i="11"/>
  <c r="DS83" i="11"/>
  <c r="DR83" i="11"/>
  <c r="DQ83" i="11"/>
  <c r="DP83" i="11"/>
  <c r="DO83" i="11"/>
  <c r="DN83" i="11"/>
  <c r="DM83" i="11"/>
  <c r="DL83" i="11"/>
  <c r="DK83" i="11"/>
  <c r="DJ83" i="11"/>
  <c r="DI83" i="11"/>
  <c r="DH83" i="11"/>
  <c r="DG83" i="11"/>
  <c r="DF83" i="11"/>
  <c r="DE83" i="11"/>
  <c r="DD83" i="11"/>
  <c r="DA83" i="11"/>
  <c r="AT66" i="11"/>
  <c r="AQ83" i="11"/>
  <c r="K83" i="11"/>
  <c r="EY82" i="11"/>
  <c r="EV82" i="11"/>
  <c r="ES82" i="11"/>
  <c r="EP82" i="11"/>
  <c r="EM82" i="11"/>
  <c r="EJ82" i="11"/>
  <c r="EG82" i="11"/>
  <c r="ED82" i="11"/>
  <c r="EA82" i="11"/>
  <c r="DX82" i="11"/>
  <c r="DS82" i="11"/>
  <c r="DR82" i="11"/>
  <c r="DQ82" i="11"/>
  <c r="DP82" i="11"/>
  <c r="DO82" i="11"/>
  <c r="DN82" i="11"/>
  <c r="DM82" i="11"/>
  <c r="DL82" i="11"/>
  <c r="DK82" i="11"/>
  <c r="DJ82" i="11"/>
  <c r="DI82" i="11"/>
  <c r="DH82" i="11"/>
  <c r="DG82" i="11"/>
  <c r="DF82" i="11"/>
  <c r="DE82" i="11"/>
  <c r="DD82" i="11"/>
  <c r="DA82" i="11"/>
  <c r="AT65" i="11"/>
  <c r="AQ82" i="11"/>
  <c r="K82" i="11"/>
  <c r="EY81" i="11"/>
  <c r="EV81" i="11"/>
  <c r="ES81" i="11"/>
  <c r="EP81" i="11"/>
  <c r="EM81" i="11"/>
  <c r="EJ81" i="11"/>
  <c r="EG81" i="11"/>
  <c r="ED81" i="11"/>
  <c r="EA81" i="11"/>
  <c r="DX81" i="11"/>
  <c r="DS81" i="11"/>
  <c r="DR81" i="11"/>
  <c r="DQ81" i="11"/>
  <c r="DP81" i="11"/>
  <c r="DO81" i="11"/>
  <c r="DN81" i="11"/>
  <c r="DM81" i="11"/>
  <c r="DL81" i="11"/>
  <c r="DK81" i="11"/>
  <c r="DJ81" i="11"/>
  <c r="DI81" i="11"/>
  <c r="DH81" i="11"/>
  <c r="DG81" i="11"/>
  <c r="DF81" i="11"/>
  <c r="DE81" i="11"/>
  <c r="DD81" i="11"/>
  <c r="DA81" i="11"/>
  <c r="AT64" i="11"/>
  <c r="AQ81" i="11"/>
  <c r="K81" i="11"/>
  <c r="EY80" i="11"/>
  <c r="EV80" i="11"/>
  <c r="ES80" i="11"/>
  <c r="EP80" i="11"/>
  <c r="EM80" i="11"/>
  <c r="EJ80" i="11"/>
  <c r="EG80" i="11"/>
  <c r="ED80" i="11"/>
  <c r="EA80" i="11"/>
  <c r="DX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A80" i="11"/>
  <c r="AT63" i="11"/>
  <c r="AQ80" i="11"/>
  <c r="K80" i="11"/>
  <c r="EY79" i="11"/>
  <c r="EV79" i="11"/>
  <c r="ES79" i="11"/>
  <c r="EP79" i="11"/>
  <c r="EM79" i="11"/>
  <c r="EJ79" i="11"/>
  <c r="EG79" i="11"/>
  <c r="ED79" i="11"/>
  <c r="EA79" i="11"/>
  <c r="DX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A79" i="11"/>
  <c r="AT62" i="11"/>
  <c r="AQ79" i="11"/>
  <c r="K79" i="11"/>
  <c r="EY78" i="11"/>
  <c r="EV78" i="11"/>
  <c r="ES78" i="11"/>
  <c r="EP78" i="11"/>
  <c r="EM78" i="11"/>
  <c r="EJ78" i="11"/>
  <c r="EG78" i="11"/>
  <c r="ED78" i="11"/>
  <c r="EA78" i="11"/>
  <c r="DX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A78" i="11"/>
  <c r="AT61" i="11"/>
  <c r="AQ78" i="11"/>
  <c r="K78" i="11"/>
  <c r="EY77" i="11"/>
  <c r="EV77" i="11"/>
  <c r="ES77" i="11"/>
  <c r="EP77" i="11"/>
  <c r="EM77" i="11"/>
  <c r="EJ77" i="11"/>
  <c r="EG77" i="11"/>
  <c r="ED77" i="11"/>
  <c r="EA77" i="11"/>
  <c r="DX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A77" i="11"/>
  <c r="AT60" i="11"/>
  <c r="AQ77" i="11"/>
  <c r="K77" i="11"/>
  <c r="EY76" i="11"/>
  <c r="EV76" i="11"/>
  <c r="ES76" i="11"/>
  <c r="EP76" i="11"/>
  <c r="EM76" i="11"/>
  <c r="EJ76" i="11"/>
  <c r="EG76" i="11"/>
  <c r="ED76" i="11"/>
  <c r="EA76" i="11"/>
  <c r="DX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A76" i="11"/>
  <c r="AQ76" i="11"/>
  <c r="K76" i="11"/>
  <c r="EY75" i="11"/>
  <c r="EV75" i="11"/>
  <c r="ES75" i="11"/>
  <c r="EP75" i="11"/>
  <c r="EM75" i="11"/>
  <c r="EJ75" i="11"/>
  <c r="EG75" i="11"/>
  <c r="ED75" i="11"/>
  <c r="EA75" i="11"/>
  <c r="DX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A75" i="11"/>
  <c r="AT58" i="11"/>
  <c r="AQ75" i="11"/>
  <c r="K75" i="11"/>
  <c r="EY74" i="11"/>
  <c r="EV74" i="11"/>
  <c r="ES74" i="11"/>
  <c r="EP74" i="11"/>
  <c r="EM74" i="11"/>
  <c r="EJ74" i="11"/>
  <c r="EG74" i="11"/>
  <c r="ED74" i="11"/>
  <c r="EA74" i="11"/>
  <c r="DX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A74" i="11"/>
  <c r="AT57" i="11"/>
  <c r="AQ74" i="11"/>
  <c r="K74" i="11"/>
  <c r="EY73" i="11"/>
  <c r="EV73" i="11"/>
  <c r="ES73" i="11"/>
  <c r="EP73" i="11"/>
  <c r="EM73" i="11"/>
  <c r="EJ73" i="11"/>
  <c r="EG73" i="11"/>
  <c r="ED73" i="11"/>
  <c r="EA73" i="11"/>
  <c r="DX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A73" i="11"/>
  <c r="AT56" i="11"/>
  <c r="AQ73" i="11"/>
  <c r="K73" i="11"/>
  <c r="EY72" i="11"/>
  <c r="EV72" i="11"/>
  <c r="ES72" i="11"/>
  <c r="EP72" i="11"/>
  <c r="EM72" i="11"/>
  <c r="EJ72" i="11"/>
  <c r="EG72" i="11"/>
  <c r="ED72" i="11"/>
  <c r="EA72" i="11"/>
  <c r="DX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A72" i="11"/>
  <c r="AT55" i="11"/>
  <c r="AQ72" i="11"/>
  <c r="K72" i="11"/>
  <c r="ES71" i="11"/>
  <c r="EP71" i="11"/>
  <c r="EM71" i="11"/>
  <c r="EJ71" i="11"/>
  <c r="EG71" i="11"/>
  <c r="ED71" i="11"/>
  <c r="EA71" i="11"/>
  <c r="DX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A71" i="11"/>
  <c r="AT54" i="11"/>
  <c r="AQ71" i="11"/>
  <c r="K71" i="11"/>
  <c r="EY70" i="11"/>
  <c r="ES70" i="11"/>
  <c r="EP70" i="11"/>
  <c r="EM70" i="11"/>
  <c r="EJ70" i="11"/>
  <c r="EG70" i="11"/>
  <c r="ED70" i="11"/>
  <c r="EA70" i="11"/>
  <c r="DX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A70" i="11"/>
  <c r="AT53" i="11"/>
  <c r="AQ70" i="11"/>
  <c r="K70" i="11"/>
  <c r="EY69" i="11"/>
  <c r="ES69" i="11"/>
  <c r="EP69" i="11"/>
  <c r="EM69" i="11"/>
  <c r="EJ69" i="11"/>
  <c r="EG69" i="11"/>
  <c r="ED69" i="11"/>
  <c r="EA69" i="11"/>
  <c r="DX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A69" i="11"/>
  <c r="AT52" i="11"/>
  <c r="AQ69" i="11"/>
  <c r="K69" i="11"/>
  <c r="EY68" i="11"/>
  <c r="EV68" i="11"/>
  <c r="ES68" i="11"/>
  <c r="EP68" i="11"/>
  <c r="EM68" i="11"/>
  <c r="EJ68" i="11"/>
  <c r="EG68" i="11"/>
  <c r="ED68" i="11"/>
  <c r="EA68" i="11"/>
  <c r="DX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A68" i="11"/>
  <c r="AT51" i="11"/>
  <c r="AQ68" i="11"/>
  <c r="K68" i="11"/>
  <c r="EY67" i="11"/>
  <c r="EV67" i="11"/>
  <c r="ES67" i="11"/>
  <c r="EP67" i="11"/>
  <c r="EM67" i="11"/>
  <c r="EJ67" i="11"/>
  <c r="EG67" i="11"/>
  <c r="ED67" i="11"/>
  <c r="EA67" i="11"/>
  <c r="DX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A67" i="11"/>
  <c r="AT50" i="11"/>
  <c r="AQ67" i="11"/>
  <c r="K67" i="11"/>
  <c r="EY66" i="11"/>
  <c r="EV66" i="11"/>
  <c r="ES66" i="11"/>
  <c r="EP66" i="11"/>
  <c r="EM66" i="11"/>
  <c r="EJ66" i="11"/>
  <c r="EG66" i="11"/>
  <c r="ED66" i="11"/>
  <c r="EA66" i="11"/>
  <c r="DX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A66" i="11"/>
  <c r="AT49" i="11"/>
  <c r="AQ66" i="11"/>
  <c r="K66" i="11"/>
  <c r="EY65" i="11"/>
  <c r="EV65" i="11"/>
  <c r="ES65" i="11"/>
  <c r="EP65" i="11"/>
  <c r="EM65" i="11"/>
  <c r="EJ65" i="11"/>
  <c r="EG65" i="11"/>
  <c r="ED65" i="11"/>
  <c r="EA65" i="11"/>
  <c r="DX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A65" i="11"/>
  <c r="AT48" i="11"/>
  <c r="AQ65" i="11"/>
  <c r="K65" i="11"/>
  <c r="EY64" i="11"/>
  <c r="EV64" i="11"/>
  <c r="ES64" i="11"/>
  <c r="EP64" i="11"/>
  <c r="EM64" i="11"/>
  <c r="EJ64" i="11"/>
  <c r="EG64" i="11"/>
  <c r="ED64" i="11"/>
  <c r="EA64" i="11"/>
  <c r="DX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A64" i="11"/>
  <c r="AT47" i="11"/>
  <c r="AQ64" i="11"/>
  <c r="K64" i="11"/>
  <c r="EY63" i="11"/>
  <c r="EV63" i="11"/>
  <c r="ES63" i="11"/>
  <c r="EP63" i="11"/>
  <c r="EM63" i="11"/>
  <c r="EJ63" i="11"/>
  <c r="EG63" i="11"/>
  <c r="ED63" i="11"/>
  <c r="EA63" i="11"/>
  <c r="DX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A63" i="11"/>
  <c r="AT46" i="11"/>
  <c r="AQ63" i="11"/>
  <c r="K63" i="11"/>
  <c r="EY62" i="11"/>
  <c r="EV62" i="11"/>
  <c r="ES62" i="11"/>
  <c r="EP62" i="11"/>
  <c r="EM62" i="11"/>
  <c r="EJ62" i="11"/>
  <c r="EG62" i="11"/>
  <c r="ED62" i="11"/>
  <c r="EA62" i="11"/>
  <c r="DX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A62" i="11"/>
  <c r="AT45" i="11"/>
  <c r="AQ62" i="11"/>
  <c r="K62" i="11"/>
  <c r="EY61" i="11"/>
  <c r="EV61" i="11"/>
  <c r="ES61" i="11"/>
  <c r="EP61" i="11"/>
  <c r="EM61" i="11"/>
  <c r="EJ61" i="11"/>
  <c r="EG61" i="11"/>
  <c r="ED61" i="11"/>
  <c r="EA61" i="11"/>
  <c r="DX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A61" i="11"/>
  <c r="AT44" i="11"/>
  <c r="AQ61" i="11"/>
  <c r="K61" i="11"/>
  <c r="EY60" i="11"/>
  <c r="EV60" i="11"/>
  <c r="ES60" i="11"/>
  <c r="EP60" i="11"/>
  <c r="EM60" i="11"/>
  <c r="EJ60" i="11"/>
  <c r="EG60" i="11"/>
  <c r="ED60" i="11"/>
  <c r="EA60" i="11"/>
  <c r="DX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A60" i="11"/>
  <c r="AT43" i="11"/>
  <c r="AQ60" i="11"/>
  <c r="K60" i="11"/>
  <c r="EY59" i="11"/>
  <c r="EV59" i="11"/>
  <c r="ES59" i="11"/>
  <c r="EP59" i="11"/>
  <c r="EM59" i="11"/>
  <c r="EJ59" i="11"/>
  <c r="EG59" i="11"/>
  <c r="ED59" i="11"/>
  <c r="EA59" i="11"/>
  <c r="DX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A59" i="11"/>
  <c r="AT42" i="11"/>
  <c r="AQ59" i="11"/>
  <c r="K59" i="11"/>
  <c r="EY58" i="11"/>
  <c r="EV58" i="11"/>
  <c r="ES58" i="11"/>
  <c r="EP58" i="11"/>
  <c r="EM58" i="11"/>
  <c r="EJ58" i="11"/>
  <c r="EG58" i="11"/>
  <c r="ED58" i="11"/>
  <c r="EA58" i="11"/>
  <c r="DX58" i="11"/>
  <c r="DS58" i="11"/>
  <c r="DR58" i="11"/>
  <c r="DQ58" i="11"/>
  <c r="DP58" i="11"/>
  <c r="DO58" i="11"/>
  <c r="DN58" i="11"/>
  <c r="DM58" i="11"/>
  <c r="DL58" i="11"/>
  <c r="DK58" i="11"/>
  <c r="DJ58" i="11"/>
  <c r="DI58" i="11"/>
  <c r="DH58" i="11"/>
  <c r="DG58" i="11"/>
  <c r="DF58" i="11"/>
  <c r="DE58" i="11"/>
  <c r="DD58" i="11"/>
  <c r="DA58" i="11"/>
  <c r="AT41" i="11"/>
  <c r="AQ58" i="11"/>
  <c r="K58" i="11"/>
  <c r="EY57" i="11"/>
  <c r="EV57" i="11"/>
  <c r="ES57" i="11"/>
  <c r="EP57" i="11"/>
  <c r="EM57" i="11"/>
  <c r="EJ57" i="11"/>
  <c r="EG57" i="11"/>
  <c r="ED57" i="11"/>
  <c r="EA57" i="11"/>
  <c r="DX57" i="11"/>
  <c r="DS57" i="11"/>
  <c r="DR57" i="11"/>
  <c r="DQ57" i="11"/>
  <c r="DP57" i="11"/>
  <c r="DO57" i="11"/>
  <c r="DN57" i="11"/>
  <c r="DM57" i="11"/>
  <c r="DL57" i="11"/>
  <c r="DK57" i="11"/>
  <c r="DJ57" i="11"/>
  <c r="DI57" i="11"/>
  <c r="DH57" i="11"/>
  <c r="DG57" i="11"/>
  <c r="DF57" i="11"/>
  <c r="DE57" i="11"/>
  <c r="DD57" i="11"/>
  <c r="DA57" i="11"/>
  <c r="AT40" i="11"/>
  <c r="AQ57" i="11"/>
  <c r="K57" i="11"/>
  <c r="EY56" i="11"/>
  <c r="EV56" i="11"/>
  <c r="ES56" i="11"/>
  <c r="EP56" i="11"/>
  <c r="EM56" i="11"/>
  <c r="EJ56" i="11"/>
  <c r="EG56" i="11"/>
  <c r="ED56" i="11"/>
  <c r="EA56" i="11"/>
  <c r="DX56" i="11"/>
  <c r="DS56" i="11"/>
  <c r="DR56" i="11"/>
  <c r="DQ56" i="11"/>
  <c r="DP56" i="11"/>
  <c r="DO56" i="11"/>
  <c r="DN56" i="11"/>
  <c r="DM56" i="11"/>
  <c r="DL56" i="11"/>
  <c r="DK56" i="11"/>
  <c r="DJ56" i="11"/>
  <c r="DI56" i="11"/>
  <c r="DH56" i="11"/>
  <c r="DG56" i="11"/>
  <c r="DF56" i="11"/>
  <c r="DE56" i="11"/>
  <c r="DD56" i="11"/>
  <c r="DA56" i="11"/>
  <c r="AT39" i="11"/>
  <c r="AQ56" i="11"/>
  <c r="K56" i="11"/>
  <c r="EY55" i="11"/>
  <c r="EV55" i="11"/>
  <c r="ES55" i="11"/>
  <c r="EP55" i="11"/>
  <c r="EM55" i="11"/>
  <c r="EJ55" i="11"/>
  <c r="EG55" i="11"/>
  <c r="ED55" i="11"/>
  <c r="EA55" i="11"/>
  <c r="DX55" i="11"/>
  <c r="DS55" i="11"/>
  <c r="DR55" i="11"/>
  <c r="DQ55" i="11"/>
  <c r="DP55" i="11"/>
  <c r="DO55" i="11"/>
  <c r="DN55" i="11"/>
  <c r="DM55" i="11"/>
  <c r="DL55" i="11"/>
  <c r="DK55" i="11"/>
  <c r="DJ55" i="11"/>
  <c r="DI55" i="11"/>
  <c r="DH55" i="11"/>
  <c r="DG55" i="11"/>
  <c r="DF55" i="11"/>
  <c r="DE55" i="11"/>
  <c r="DD55" i="11"/>
  <c r="DA55" i="11"/>
  <c r="AT38" i="11"/>
  <c r="AQ55" i="11"/>
  <c r="K55" i="11"/>
  <c r="EY54" i="11"/>
  <c r="EV54" i="11"/>
  <c r="ES54" i="11"/>
  <c r="EP54" i="11"/>
  <c r="EM54" i="11"/>
  <c r="EJ54" i="11"/>
  <c r="EG54" i="11"/>
  <c r="ED54" i="11"/>
  <c r="EA54" i="11"/>
  <c r="DX54" i="11"/>
  <c r="DS54" i="11"/>
  <c r="DR54" i="11"/>
  <c r="DQ54" i="11"/>
  <c r="DP54" i="11"/>
  <c r="DO54" i="11"/>
  <c r="DN54" i="11"/>
  <c r="DM54" i="11"/>
  <c r="DL54" i="11"/>
  <c r="DK54" i="11"/>
  <c r="DJ54" i="11"/>
  <c r="DI54" i="11"/>
  <c r="DH54" i="11"/>
  <c r="DG54" i="11"/>
  <c r="DF54" i="11"/>
  <c r="DE54" i="11"/>
  <c r="DD54" i="11"/>
  <c r="DA54" i="11"/>
  <c r="BW37" i="11"/>
  <c r="AT37" i="11"/>
  <c r="AQ54" i="11"/>
  <c r="K54" i="11"/>
  <c r="EY53" i="11"/>
  <c r="EV53" i="11"/>
  <c r="ES53" i="11"/>
  <c r="EP53" i="11"/>
  <c r="EM53" i="11"/>
  <c r="EJ53" i="11"/>
  <c r="EG53" i="11"/>
  <c r="ED53" i="11"/>
  <c r="EA53" i="11"/>
  <c r="DX53" i="11"/>
  <c r="DS53" i="11"/>
  <c r="DR53" i="11"/>
  <c r="DQ53" i="11"/>
  <c r="DP53" i="11"/>
  <c r="DO53" i="11"/>
  <c r="DN53" i="11"/>
  <c r="DM53" i="11"/>
  <c r="DL53" i="11"/>
  <c r="DK53" i="11"/>
  <c r="DJ53" i="11"/>
  <c r="DI53" i="11"/>
  <c r="DH53" i="11"/>
  <c r="DG53" i="11"/>
  <c r="DF53" i="11"/>
  <c r="DE53" i="11"/>
  <c r="DD53" i="11"/>
  <c r="DA53" i="11"/>
  <c r="BW36" i="11"/>
  <c r="AT36" i="11"/>
  <c r="AQ53" i="11"/>
  <c r="K53" i="11"/>
  <c r="EY52" i="11"/>
  <c r="EV52" i="11"/>
  <c r="ES52" i="11"/>
  <c r="EP52" i="11"/>
  <c r="EM52" i="11"/>
  <c r="EJ52" i="11"/>
  <c r="EG52" i="11"/>
  <c r="ED52" i="11"/>
  <c r="EA52" i="11"/>
  <c r="DX52" i="11"/>
  <c r="DS52" i="11"/>
  <c r="DR52" i="11"/>
  <c r="DQ52" i="11"/>
  <c r="DP52" i="11"/>
  <c r="DO52" i="11"/>
  <c r="DN52" i="11"/>
  <c r="DM52" i="11"/>
  <c r="DL52" i="11"/>
  <c r="DK52" i="11"/>
  <c r="DJ52" i="11"/>
  <c r="DI52" i="11"/>
  <c r="DH52" i="11"/>
  <c r="DG52" i="11"/>
  <c r="DF52" i="11"/>
  <c r="DE52" i="11"/>
  <c r="DD52" i="11"/>
  <c r="DA52" i="11"/>
  <c r="BW35" i="11"/>
  <c r="AT35" i="11"/>
  <c r="AQ52" i="11"/>
  <c r="K52" i="11"/>
  <c r="EY51" i="11"/>
  <c r="EV51" i="11"/>
  <c r="ES51" i="11"/>
  <c r="EP51" i="11"/>
  <c r="EM51" i="11"/>
  <c r="EJ51" i="11"/>
  <c r="EG51" i="11"/>
  <c r="ED51" i="11"/>
  <c r="EA51" i="11"/>
  <c r="DX51" i="11"/>
  <c r="DS51" i="11"/>
  <c r="DR51" i="11"/>
  <c r="DQ51" i="11"/>
  <c r="DP51" i="11"/>
  <c r="DO51" i="11"/>
  <c r="DN51" i="11"/>
  <c r="DM51" i="11"/>
  <c r="DL51" i="11"/>
  <c r="DK51" i="11"/>
  <c r="DJ51" i="11"/>
  <c r="DI51" i="11"/>
  <c r="DH51" i="11"/>
  <c r="DG51" i="11"/>
  <c r="DF51" i="11"/>
  <c r="DE51" i="11"/>
  <c r="DD51" i="11"/>
  <c r="DA51" i="11"/>
  <c r="BW34" i="11"/>
  <c r="AT34" i="11"/>
  <c r="AQ51" i="11"/>
  <c r="K51" i="11"/>
  <c r="EY50" i="11"/>
  <c r="EV50" i="11"/>
  <c r="ES50" i="11"/>
  <c r="EP50" i="11"/>
  <c r="EM50" i="11"/>
  <c r="EJ50" i="11"/>
  <c r="EG50" i="11"/>
  <c r="ED50" i="11"/>
  <c r="DX50" i="11"/>
  <c r="DS50" i="11"/>
  <c r="DR50" i="11"/>
  <c r="DQ50" i="11"/>
  <c r="DP50" i="11"/>
  <c r="DO50" i="11"/>
  <c r="DN50" i="11"/>
  <c r="DM50" i="11"/>
  <c r="DL50" i="11"/>
  <c r="DK50" i="11"/>
  <c r="DJ50" i="11"/>
  <c r="DI50" i="11"/>
  <c r="DH50" i="11"/>
  <c r="DG50" i="11"/>
  <c r="DF50" i="11"/>
  <c r="DE50" i="11"/>
  <c r="DD50" i="11"/>
  <c r="DA50" i="11"/>
  <c r="BW33" i="11"/>
  <c r="AT33" i="11"/>
  <c r="AQ50" i="11"/>
  <c r="K50" i="11"/>
  <c r="EY49" i="11"/>
  <c r="EV49" i="11"/>
  <c r="ES49" i="11"/>
  <c r="EP49" i="11"/>
  <c r="EM49" i="11"/>
  <c r="EJ49" i="11"/>
  <c r="EG49" i="11"/>
  <c r="ED49" i="11"/>
  <c r="DX49" i="11"/>
  <c r="DS49" i="11"/>
  <c r="DR49" i="11"/>
  <c r="DQ49" i="11"/>
  <c r="DP49" i="11"/>
  <c r="DO49" i="11"/>
  <c r="DN49" i="11"/>
  <c r="DM49" i="11"/>
  <c r="DL49" i="11"/>
  <c r="DK49" i="11"/>
  <c r="DJ49" i="11"/>
  <c r="DI49" i="11"/>
  <c r="DH49" i="11"/>
  <c r="DG49" i="11"/>
  <c r="DF49" i="11"/>
  <c r="DE49" i="11"/>
  <c r="DD49" i="11"/>
  <c r="DA49" i="11"/>
  <c r="BW32" i="11"/>
  <c r="AT32" i="11"/>
  <c r="AQ49" i="11"/>
  <c r="K49" i="11"/>
  <c r="EY48" i="11"/>
  <c r="EV48" i="11"/>
  <c r="ES48" i="11"/>
  <c r="EP48" i="11"/>
  <c r="EM48" i="11"/>
  <c r="EJ48" i="11"/>
  <c r="EG48" i="11"/>
  <c r="ED48" i="11"/>
  <c r="DX48" i="11"/>
  <c r="DS48" i="11"/>
  <c r="DR48" i="11"/>
  <c r="DQ48" i="11"/>
  <c r="DP48" i="11"/>
  <c r="DO48" i="11"/>
  <c r="DN48" i="11"/>
  <c r="DM48" i="11"/>
  <c r="DL48" i="11"/>
  <c r="DK48" i="11"/>
  <c r="DJ48" i="11"/>
  <c r="DI48" i="11"/>
  <c r="DH48" i="11"/>
  <c r="DG48" i="11"/>
  <c r="DF48" i="11"/>
  <c r="DE48" i="11"/>
  <c r="DD48" i="11"/>
  <c r="DA48" i="11"/>
  <c r="BW31" i="11"/>
  <c r="AT31" i="11"/>
  <c r="AQ48" i="11"/>
  <c r="K48" i="11"/>
  <c r="EY47" i="11"/>
  <c r="EV47" i="11"/>
  <c r="ES47" i="11"/>
  <c r="EP47" i="11"/>
  <c r="EM47" i="11"/>
  <c r="EJ47" i="11"/>
  <c r="EG47" i="11"/>
  <c r="ED47" i="11"/>
  <c r="EA47" i="11"/>
  <c r="DX47" i="11"/>
  <c r="DS47" i="11"/>
  <c r="DR47" i="11"/>
  <c r="DQ47" i="11"/>
  <c r="DP47" i="11"/>
  <c r="DO47" i="11"/>
  <c r="DN47" i="11"/>
  <c r="DM47" i="11"/>
  <c r="DL47" i="11"/>
  <c r="DK47" i="11"/>
  <c r="DJ47" i="11"/>
  <c r="DI47" i="11"/>
  <c r="DH47" i="11"/>
  <c r="DG47" i="11"/>
  <c r="DF47" i="11"/>
  <c r="DE47" i="11"/>
  <c r="DD47" i="11"/>
  <c r="DA47" i="11"/>
  <c r="BW30" i="11"/>
  <c r="AT30" i="11"/>
  <c r="AQ47" i="11"/>
  <c r="K47" i="11"/>
  <c r="EY46" i="11"/>
  <c r="EV46" i="11"/>
  <c r="ES46" i="11"/>
  <c r="EP46" i="11"/>
  <c r="EM46" i="11"/>
  <c r="EJ46" i="11"/>
  <c r="EG46" i="11"/>
  <c r="ED46" i="11"/>
  <c r="EA46" i="11"/>
  <c r="DX46" i="11"/>
  <c r="DS46" i="11"/>
  <c r="DR46" i="11"/>
  <c r="DQ46" i="11"/>
  <c r="DP46" i="11"/>
  <c r="DO46" i="11"/>
  <c r="DN46" i="11"/>
  <c r="DM46" i="11"/>
  <c r="DL46" i="11"/>
  <c r="DK46" i="11"/>
  <c r="DJ46" i="11"/>
  <c r="DI46" i="11"/>
  <c r="DH46" i="11"/>
  <c r="DG46" i="11"/>
  <c r="DF46" i="11"/>
  <c r="DE46" i="11"/>
  <c r="DD46" i="11"/>
  <c r="DA46" i="11"/>
  <c r="BW29" i="11"/>
  <c r="AT29" i="11"/>
  <c r="AQ46" i="11"/>
  <c r="K46" i="11"/>
  <c r="EY45" i="11"/>
  <c r="EV45" i="11"/>
  <c r="ES45" i="11"/>
  <c r="EP45" i="11"/>
  <c r="EM45" i="11"/>
  <c r="EJ45" i="11"/>
  <c r="EG45" i="11"/>
  <c r="ED45" i="11"/>
  <c r="EA45" i="11"/>
  <c r="DX45" i="11"/>
  <c r="DS45" i="11"/>
  <c r="DR45" i="11"/>
  <c r="DQ45" i="11"/>
  <c r="DP45" i="11"/>
  <c r="DO45" i="11"/>
  <c r="DN45" i="11"/>
  <c r="DM45" i="11"/>
  <c r="DL45" i="11"/>
  <c r="DK45" i="11"/>
  <c r="DJ45" i="11"/>
  <c r="DI45" i="11"/>
  <c r="DH45" i="11"/>
  <c r="DG45" i="11"/>
  <c r="DF45" i="11"/>
  <c r="DE45" i="11"/>
  <c r="DD45" i="11"/>
  <c r="DA45" i="11"/>
  <c r="BW28" i="11"/>
  <c r="AT28" i="11"/>
  <c r="AQ45" i="11"/>
  <c r="K45" i="11"/>
  <c r="EY44" i="11"/>
  <c r="EV44" i="11"/>
  <c r="ES44" i="11"/>
  <c r="EP44" i="11"/>
  <c r="EM44" i="11"/>
  <c r="EJ44" i="11"/>
  <c r="EG44" i="11"/>
  <c r="ED44" i="11"/>
  <c r="EA44" i="11"/>
  <c r="DX44" i="11"/>
  <c r="DS44" i="11"/>
  <c r="DR44" i="11"/>
  <c r="DQ44" i="11"/>
  <c r="DP44" i="11"/>
  <c r="DO44" i="11"/>
  <c r="DN44" i="11"/>
  <c r="DM44" i="11"/>
  <c r="DL44" i="11"/>
  <c r="DK44" i="11"/>
  <c r="DJ44" i="11"/>
  <c r="DI44" i="11"/>
  <c r="DH44" i="11"/>
  <c r="DG44" i="11"/>
  <c r="DF44" i="11"/>
  <c r="DE44" i="11"/>
  <c r="DD44" i="11"/>
  <c r="DA44" i="11"/>
  <c r="BW27" i="11"/>
  <c r="AT27" i="11"/>
  <c r="AQ44" i="11"/>
  <c r="K44" i="11"/>
  <c r="EY43" i="11"/>
  <c r="EV43" i="11"/>
  <c r="ES43" i="11"/>
  <c r="EP43" i="11"/>
  <c r="EM43" i="11"/>
  <c r="EJ43" i="11"/>
  <c r="EG43" i="11"/>
  <c r="ED43" i="11"/>
  <c r="EA43" i="11"/>
  <c r="DX43" i="11"/>
  <c r="DS43" i="11"/>
  <c r="DR43" i="11"/>
  <c r="DQ43" i="11"/>
  <c r="DP43" i="11"/>
  <c r="DO43" i="11"/>
  <c r="DN43" i="11"/>
  <c r="DM43" i="11"/>
  <c r="DL43" i="11"/>
  <c r="DK43" i="11"/>
  <c r="DJ43" i="11"/>
  <c r="DI43" i="11"/>
  <c r="DH43" i="11"/>
  <c r="DG43" i="11"/>
  <c r="DF43" i="11"/>
  <c r="DE43" i="11"/>
  <c r="DD43" i="11"/>
  <c r="DA43" i="11"/>
  <c r="BW26" i="11"/>
  <c r="AT26" i="11"/>
  <c r="AQ43" i="11"/>
  <c r="K43" i="11"/>
  <c r="EY42" i="11"/>
  <c r="EV42" i="11"/>
  <c r="ES42" i="11"/>
  <c r="EP42" i="11"/>
  <c r="EM42" i="11"/>
  <c r="EJ42" i="11"/>
  <c r="EG42" i="11"/>
  <c r="ED42" i="11"/>
  <c r="EA42" i="11"/>
  <c r="DX42" i="11"/>
  <c r="DS42" i="11"/>
  <c r="DR42" i="11"/>
  <c r="DQ42" i="11"/>
  <c r="DP42" i="11"/>
  <c r="DO42" i="11"/>
  <c r="DN42" i="11"/>
  <c r="DM42" i="11"/>
  <c r="DL42" i="11"/>
  <c r="DK42" i="11"/>
  <c r="DJ42" i="11"/>
  <c r="DI42" i="11"/>
  <c r="DH42" i="11"/>
  <c r="DG42" i="11"/>
  <c r="DF42" i="11"/>
  <c r="DE42" i="11"/>
  <c r="DD42" i="11"/>
  <c r="DA42" i="11"/>
  <c r="BW25" i="11"/>
  <c r="AT25" i="11"/>
  <c r="AQ42" i="11"/>
  <c r="K42" i="11"/>
  <c r="EY41" i="11"/>
  <c r="EV41" i="11"/>
  <c r="ES41" i="11"/>
  <c r="EP41" i="11"/>
  <c r="EM41" i="11"/>
  <c r="EJ41" i="11"/>
  <c r="EG41" i="11"/>
  <c r="ED41" i="11"/>
  <c r="EA41" i="11"/>
  <c r="DX41" i="11"/>
  <c r="DS41" i="11"/>
  <c r="DR41" i="11"/>
  <c r="DQ41" i="11"/>
  <c r="DP41" i="11"/>
  <c r="DO41" i="11"/>
  <c r="DN41" i="11"/>
  <c r="DM41" i="11"/>
  <c r="DL41" i="11"/>
  <c r="DK41" i="11"/>
  <c r="DJ41" i="11"/>
  <c r="DI41" i="11"/>
  <c r="DH41" i="11"/>
  <c r="DG41" i="11"/>
  <c r="DF41" i="11"/>
  <c r="DE41" i="11"/>
  <c r="DD41" i="11"/>
  <c r="DA41" i="11"/>
  <c r="BW24" i="11"/>
  <c r="AT24" i="11"/>
  <c r="AQ41" i="11"/>
  <c r="K41" i="11"/>
  <c r="EY40" i="11"/>
  <c r="EV40" i="11"/>
  <c r="ES40" i="11"/>
  <c r="EP40" i="11"/>
  <c r="EM40" i="11"/>
  <c r="EJ40" i="11"/>
  <c r="EG40" i="11"/>
  <c r="ED40" i="11"/>
  <c r="EA40" i="11"/>
  <c r="DX40" i="11"/>
  <c r="DS40" i="11"/>
  <c r="DR40" i="11"/>
  <c r="DQ40" i="11"/>
  <c r="DP40" i="11"/>
  <c r="DO40" i="11"/>
  <c r="DN40" i="11"/>
  <c r="DM40" i="11"/>
  <c r="DL40" i="11"/>
  <c r="DK40" i="11"/>
  <c r="DJ40" i="11"/>
  <c r="DI40" i="11"/>
  <c r="DH40" i="11"/>
  <c r="DG40" i="11"/>
  <c r="DF40" i="11"/>
  <c r="DE40" i="11"/>
  <c r="DD40" i="11"/>
  <c r="DA40" i="11"/>
  <c r="BW23" i="11"/>
  <c r="AT23" i="11"/>
  <c r="AQ40" i="11"/>
  <c r="K40" i="11"/>
  <c r="EY39" i="11"/>
  <c r="EV39" i="11"/>
  <c r="ES39" i="11"/>
  <c r="EP39" i="11"/>
  <c r="EM39" i="11"/>
  <c r="EJ39" i="11"/>
  <c r="EG39" i="11"/>
  <c r="ED39" i="11"/>
  <c r="EA39" i="11"/>
  <c r="DX39" i="11"/>
  <c r="DS39" i="11"/>
  <c r="DR39" i="11"/>
  <c r="DQ39" i="11"/>
  <c r="DP39" i="11"/>
  <c r="DO39" i="11"/>
  <c r="DN39" i="11"/>
  <c r="DM39" i="11"/>
  <c r="DL39" i="11"/>
  <c r="DK39" i="11"/>
  <c r="DJ39" i="11"/>
  <c r="DI39" i="11"/>
  <c r="DH39" i="11"/>
  <c r="DG39" i="11"/>
  <c r="DF39" i="11"/>
  <c r="DE39" i="11"/>
  <c r="DD39" i="11"/>
  <c r="DA39" i="11"/>
  <c r="BW22" i="11"/>
  <c r="AT22" i="11"/>
  <c r="AQ39" i="11"/>
  <c r="K39" i="11"/>
  <c r="EY38" i="11"/>
  <c r="EV38" i="11"/>
  <c r="ES38" i="11"/>
  <c r="EP38" i="11"/>
  <c r="EM38" i="11"/>
  <c r="EJ38" i="11"/>
  <c r="EG38" i="11"/>
  <c r="ED38" i="11"/>
  <c r="EA38" i="11"/>
  <c r="DX38" i="11"/>
  <c r="DS38" i="11"/>
  <c r="DR38" i="11"/>
  <c r="DQ38" i="11"/>
  <c r="DP38" i="11"/>
  <c r="DO38" i="11"/>
  <c r="DN38" i="11"/>
  <c r="DM38" i="11"/>
  <c r="DL38" i="11"/>
  <c r="DK38" i="11"/>
  <c r="DJ38" i="11"/>
  <c r="DI38" i="11"/>
  <c r="DH38" i="11"/>
  <c r="DG38" i="11"/>
  <c r="DF38" i="11"/>
  <c r="DE38" i="11"/>
  <c r="DD38" i="11"/>
  <c r="DA38" i="11"/>
  <c r="BW21" i="11"/>
  <c r="AT21" i="11"/>
  <c r="AQ38" i="11"/>
  <c r="K38" i="11"/>
  <c r="EY37" i="11"/>
  <c r="EV37" i="11"/>
  <c r="ES37" i="11"/>
  <c r="EP37" i="11"/>
  <c r="EM37" i="11"/>
  <c r="EJ37" i="11"/>
  <c r="EG37" i="11"/>
  <c r="ED37" i="11"/>
  <c r="EA37" i="11"/>
  <c r="DX37" i="11"/>
  <c r="DS37" i="11"/>
  <c r="DR37" i="11"/>
  <c r="DQ37" i="11"/>
  <c r="DP37" i="11"/>
  <c r="DO37" i="11"/>
  <c r="DN37" i="11"/>
  <c r="DM37" i="11"/>
  <c r="DL37" i="11"/>
  <c r="DK37" i="11"/>
  <c r="DJ37" i="11"/>
  <c r="DI37" i="11"/>
  <c r="DH37" i="11"/>
  <c r="DG37" i="11"/>
  <c r="DF37" i="11"/>
  <c r="DE37" i="11"/>
  <c r="DD37" i="11"/>
  <c r="DA37" i="11"/>
  <c r="BW20" i="11"/>
  <c r="AT20" i="11"/>
  <c r="AQ37" i="11"/>
  <c r="K37" i="11"/>
  <c r="EY36" i="11"/>
  <c r="EV36" i="11"/>
  <c r="ES36" i="11"/>
  <c r="EP36" i="11"/>
  <c r="EM36" i="11"/>
  <c r="EJ36" i="11"/>
  <c r="EG36" i="11"/>
  <c r="ED36" i="11"/>
  <c r="EA36" i="11"/>
  <c r="DX36" i="11"/>
  <c r="DS36" i="11"/>
  <c r="DR36" i="11"/>
  <c r="DQ36" i="11"/>
  <c r="DP36" i="11"/>
  <c r="DO36" i="11"/>
  <c r="DN36" i="11"/>
  <c r="DM36" i="11"/>
  <c r="DL36" i="11"/>
  <c r="DK36" i="11"/>
  <c r="DJ36" i="11"/>
  <c r="DI36" i="11"/>
  <c r="DH36" i="11"/>
  <c r="DG36" i="11"/>
  <c r="DF36" i="11"/>
  <c r="DE36" i="11"/>
  <c r="DD36" i="11"/>
  <c r="DA36" i="11"/>
  <c r="BW19" i="11"/>
  <c r="AT19" i="11"/>
  <c r="AQ36" i="11"/>
  <c r="K36" i="11"/>
  <c r="EY35" i="11"/>
  <c r="EV35" i="11"/>
  <c r="ES35" i="11"/>
  <c r="EP35" i="11"/>
  <c r="EM35" i="11"/>
  <c r="EJ35" i="11"/>
  <c r="EG35" i="11"/>
  <c r="ED35" i="11"/>
  <c r="EA35" i="11"/>
  <c r="DX35" i="11"/>
  <c r="DS35" i="11"/>
  <c r="DR35" i="11"/>
  <c r="DQ35" i="11"/>
  <c r="DP35" i="11"/>
  <c r="DO35" i="11"/>
  <c r="DN35" i="11"/>
  <c r="DM35" i="11"/>
  <c r="DL35" i="11"/>
  <c r="DK35" i="11"/>
  <c r="DJ35" i="11"/>
  <c r="DI35" i="11"/>
  <c r="DH35" i="11"/>
  <c r="DG35" i="11"/>
  <c r="DF35" i="11"/>
  <c r="DE35" i="11"/>
  <c r="DD35" i="11"/>
  <c r="DA35" i="11"/>
  <c r="BW18" i="11"/>
  <c r="AT18" i="11"/>
  <c r="K35" i="11"/>
  <c r="EY34" i="11"/>
  <c r="EV34" i="11"/>
  <c r="ES34" i="11"/>
  <c r="EP34" i="11"/>
  <c r="EM34" i="11"/>
  <c r="EJ34" i="11"/>
  <c r="EG34" i="11"/>
  <c r="ED34" i="11"/>
  <c r="EA34" i="11"/>
  <c r="DX34" i="11"/>
  <c r="DS34" i="11"/>
  <c r="DR34" i="11"/>
  <c r="DQ34" i="11"/>
  <c r="DP34" i="11"/>
  <c r="DO34" i="11"/>
  <c r="DN34" i="11"/>
  <c r="DM34" i="11"/>
  <c r="DL34" i="11"/>
  <c r="DK34" i="11"/>
  <c r="DJ34" i="11"/>
  <c r="DI34" i="11"/>
  <c r="DH34" i="11"/>
  <c r="DG34" i="11"/>
  <c r="DF34" i="11"/>
  <c r="DE34" i="11"/>
  <c r="DD34" i="11"/>
  <c r="DA34" i="11"/>
  <c r="BW17" i="11"/>
  <c r="AT17" i="11"/>
  <c r="AQ34" i="11"/>
  <c r="K34" i="11"/>
  <c r="EY33" i="11"/>
  <c r="EV33" i="11"/>
  <c r="ES33" i="11"/>
  <c r="EP33" i="11"/>
  <c r="EM33" i="11"/>
  <c r="EJ33" i="11"/>
  <c r="EG33" i="11"/>
  <c r="ED33" i="11"/>
  <c r="EA33" i="11"/>
  <c r="DX33" i="11"/>
  <c r="DS33" i="11"/>
  <c r="DR33" i="11"/>
  <c r="DQ33" i="11"/>
  <c r="DP33" i="11"/>
  <c r="DO33" i="11"/>
  <c r="DN33" i="11"/>
  <c r="DM33" i="11"/>
  <c r="DL33" i="11"/>
  <c r="DK33" i="11"/>
  <c r="DJ33" i="11"/>
  <c r="DI33" i="11"/>
  <c r="DH33" i="11"/>
  <c r="DG33" i="11"/>
  <c r="DF33" i="11"/>
  <c r="DE33" i="11"/>
  <c r="DD33" i="11"/>
  <c r="DA33" i="11"/>
  <c r="BW16" i="11"/>
  <c r="AT16" i="11"/>
  <c r="AQ33" i="11"/>
  <c r="K33" i="11"/>
  <c r="EY32" i="11"/>
  <c r="EV32" i="11"/>
  <c r="ES32" i="11"/>
  <c r="EP32" i="11"/>
  <c r="EM32" i="11"/>
  <c r="EJ32" i="11"/>
  <c r="EG32" i="11"/>
  <c r="ED32" i="11"/>
  <c r="EA32" i="11"/>
  <c r="DX32" i="11"/>
  <c r="DS32" i="11"/>
  <c r="DR32" i="11"/>
  <c r="DQ32" i="11"/>
  <c r="DP32" i="11"/>
  <c r="DO32" i="11"/>
  <c r="DN32" i="11"/>
  <c r="DM32" i="11"/>
  <c r="DL32" i="11"/>
  <c r="DK32" i="11"/>
  <c r="DJ32" i="11"/>
  <c r="DI32" i="11"/>
  <c r="DH32" i="11"/>
  <c r="DG32" i="11"/>
  <c r="DF32" i="11"/>
  <c r="DE32" i="11"/>
  <c r="DD32" i="11"/>
  <c r="DA32" i="11"/>
  <c r="BW15" i="11"/>
  <c r="AT15" i="11"/>
  <c r="AQ32" i="11"/>
  <c r="K32" i="11"/>
  <c r="EY31" i="11"/>
  <c r="EV31" i="11"/>
  <c r="ES31" i="11"/>
  <c r="EP31" i="11"/>
  <c r="EM31" i="11"/>
  <c r="EJ31" i="11"/>
  <c r="EG31" i="11"/>
  <c r="ED31" i="11"/>
  <c r="EA31" i="11"/>
  <c r="DX31" i="11"/>
  <c r="DS31" i="11"/>
  <c r="DR31" i="11"/>
  <c r="DQ31" i="11"/>
  <c r="DP31" i="11"/>
  <c r="DO31" i="11"/>
  <c r="DN31" i="11"/>
  <c r="DM31" i="11"/>
  <c r="DL31" i="11"/>
  <c r="DK31" i="11"/>
  <c r="DJ31" i="11"/>
  <c r="DI31" i="11"/>
  <c r="DH31" i="11"/>
  <c r="DG31" i="11"/>
  <c r="DF31" i="11"/>
  <c r="DE31" i="11"/>
  <c r="DD31" i="11"/>
  <c r="DA31" i="11"/>
  <c r="BW14" i="11"/>
  <c r="AT14" i="11"/>
  <c r="AQ31" i="11"/>
  <c r="K31" i="11"/>
  <c r="EY30" i="11"/>
  <c r="EV30" i="11"/>
  <c r="ES30" i="11"/>
  <c r="EP30" i="11"/>
  <c r="EM30" i="11"/>
  <c r="EJ30" i="11"/>
  <c r="EG30" i="11"/>
  <c r="ED30" i="11"/>
  <c r="EA30" i="11"/>
  <c r="DX30" i="11"/>
  <c r="DS30" i="11"/>
  <c r="DR30" i="11"/>
  <c r="DQ30" i="11"/>
  <c r="DP30" i="11"/>
  <c r="DO30" i="11"/>
  <c r="DN30" i="11"/>
  <c r="DM30" i="11"/>
  <c r="DL30" i="11"/>
  <c r="DK30" i="11"/>
  <c r="DJ30" i="11"/>
  <c r="DI30" i="11"/>
  <c r="DH30" i="11"/>
  <c r="DG30" i="11"/>
  <c r="DF30" i="11"/>
  <c r="DE30" i="11"/>
  <c r="DD30" i="11"/>
  <c r="DA30" i="11"/>
  <c r="BW13" i="11"/>
  <c r="AT13" i="11"/>
  <c r="AQ30" i="11"/>
  <c r="K30" i="11"/>
  <c r="EY29" i="11"/>
  <c r="EV29" i="11"/>
  <c r="ES29" i="11"/>
  <c r="EP29" i="11"/>
  <c r="EM29" i="11"/>
  <c r="EJ29" i="11"/>
  <c r="EG29" i="11"/>
  <c r="ED29" i="11"/>
  <c r="EA29" i="11"/>
  <c r="DX29" i="11"/>
  <c r="DS29" i="11"/>
  <c r="DR29" i="11"/>
  <c r="DQ29" i="11"/>
  <c r="DP29" i="11"/>
  <c r="DO29" i="11"/>
  <c r="DN29" i="11"/>
  <c r="DM29" i="11"/>
  <c r="DL29" i="11"/>
  <c r="DK29" i="11"/>
  <c r="DJ29" i="11"/>
  <c r="DI29" i="11"/>
  <c r="DH29" i="11"/>
  <c r="DG29" i="11"/>
  <c r="DF29" i="11"/>
  <c r="DE29" i="11"/>
  <c r="DD29" i="11"/>
  <c r="DA29" i="11"/>
  <c r="BW12" i="11"/>
  <c r="AT12" i="11"/>
  <c r="K29" i="11"/>
  <c r="EY28" i="11"/>
  <c r="EV28" i="11"/>
  <c r="ES28" i="11"/>
  <c r="EP28" i="11"/>
  <c r="EM28" i="11"/>
  <c r="EJ28" i="11"/>
  <c r="EG28" i="11"/>
  <c r="ED28" i="11"/>
  <c r="EA28" i="11"/>
  <c r="DX28" i="11"/>
  <c r="DS28" i="11"/>
  <c r="DR28" i="11"/>
  <c r="DQ28" i="11"/>
  <c r="DP28" i="11"/>
  <c r="DO28" i="11"/>
  <c r="DN28" i="11"/>
  <c r="DM28" i="11"/>
  <c r="DL28" i="11"/>
  <c r="DK28" i="11"/>
  <c r="DJ28" i="11"/>
  <c r="DI28" i="11"/>
  <c r="DH28" i="11"/>
  <c r="DG28" i="11"/>
  <c r="DF28" i="11"/>
  <c r="DE28" i="11"/>
  <c r="DD28" i="11"/>
  <c r="DA28" i="11"/>
  <c r="BW11" i="11"/>
  <c r="AT11" i="11"/>
  <c r="AQ28" i="11"/>
  <c r="K28" i="11"/>
  <c r="EY27" i="11"/>
  <c r="EV27" i="11"/>
  <c r="ES27" i="11"/>
  <c r="EP27" i="11"/>
  <c r="EM27" i="11"/>
  <c r="EJ27" i="11"/>
  <c r="EG27" i="11"/>
  <c r="ED27" i="11"/>
  <c r="EA27" i="11"/>
  <c r="DX27" i="11"/>
  <c r="DS27" i="11"/>
  <c r="DR27" i="11"/>
  <c r="DQ27" i="11"/>
  <c r="DP27" i="11"/>
  <c r="DO27" i="11"/>
  <c r="DN27" i="11"/>
  <c r="DM27" i="11"/>
  <c r="DL27" i="11"/>
  <c r="DK27" i="11"/>
  <c r="DJ27" i="11"/>
  <c r="DI27" i="11"/>
  <c r="DH27" i="11"/>
  <c r="DG27" i="11"/>
  <c r="DF27" i="11"/>
  <c r="DE27" i="11"/>
  <c r="DD27" i="11"/>
  <c r="DA27" i="11"/>
  <c r="BW10" i="11"/>
  <c r="AT10" i="11"/>
  <c r="AQ27" i="11"/>
  <c r="K27" i="11"/>
  <c r="EY26" i="11"/>
  <c r="EV26" i="11"/>
  <c r="ES26" i="11"/>
  <c r="EP26" i="11"/>
  <c r="EM26" i="11"/>
  <c r="EJ26" i="11"/>
  <c r="EG26" i="11"/>
  <c r="ED26" i="11"/>
  <c r="EA26" i="11"/>
  <c r="DX26" i="11"/>
  <c r="DS26" i="11"/>
  <c r="DR26" i="11"/>
  <c r="DQ26" i="11"/>
  <c r="DP26" i="11"/>
  <c r="DO26" i="11"/>
  <c r="DN26" i="11"/>
  <c r="DM26" i="11"/>
  <c r="DL26" i="11"/>
  <c r="DK26" i="11"/>
  <c r="DJ26" i="11"/>
  <c r="DI26" i="11"/>
  <c r="DH26" i="11"/>
  <c r="DG26" i="11"/>
  <c r="DF26" i="11"/>
  <c r="DE26" i="11"/>
  <c r="DD26" i="11"/>
  <c r="DA26" i="11"/>
  <c r="BW9" i="11"/>
  <c r="AT9" i="11"/>
  <c r="AQ26" i="11"/>
  <c r="EY25" i="11"/>
  <c r="EV25" i="11"/>
  <c r="ES25" i="11"/>
  <c r="EP25" i="11"/>
  <c r="EM25" i="11"/>
  <c r="EJ25" i="11"/>
  <c r="EG25" i="11"/>
  <c r="ED25" i="11"/>
  <c r="EA25" i="11"/>
  <c r="DX25" i="11"/>
  <c r="DS25" i="11"/>
  <c r="DR25" i="11"/>
  <c r="DQ25" i="11"/>
  <c r="DP25" i="11"/>
  <c r="DO25" i="11"/>
  <c r="DN25" i="11"/>
  <c r="DM25" i="11"/>
  <c r="DL25" i="11"/>
  <c r="DK25" i="11"/>
  <c r="DJ25" i="11"/>
  <c r="DI25" i="11"/>
  <c r="DH25" i="11"/>
  <c r="DG25" i="11"/>
  <c r="DF25" i="11"/>
  <c r="DE25" i="11"/>
  <c r="DD25" i="11"/>
  <c r="DA25" i="11"/>
  <c r="BW8" i="11"/>
  <c r="AT8" i="11"/>
  <c r="AQ25" i="11"/>
  <c r="K25" i="11"/>
  <c r="EY24" i="11"/>
  <c r="EV24" i="11"/>
  <c r="ES24" i="11"/>
  <c r="EP24" i="11"/>
  <c r="EM24" i="11"/>
  <c r="EJ24" i="11"/>
  <c r="EG24" i="11"/>
  <c r="ED24" i="11"/>
  <c r="EA24" i="11"/>
  <c r="DX24" i="11"/>
  <c r="DS24" i="11"/>
  <c r="DR24" i="11"/>
  <c r="DQ24" i="11"/>
  <c r="DP24" i="11"/>
  <c r="DO24" i="11"/>
  <c r="DN24" i="11"/>
  <c r="DM24" i="11"/>
  <c r="DL24" i="11"/>
  <c r="DK24" i="11"/>
  <c r="DJ24" i="11"/>
  <c r="DI24" i="11"/>
  <c r="DH24" i="11"/>
  <c r="DG24" i="11"/>
  <c r="DF24" i="11"/>
  <c r="DE24" i="11"/>
  <c r="DD24" i="11"/>
  <c r="DA24" i="11"/>
  <c r="BW7" i="11"/>
  <c r="AT7" i="11"/>
  <c r="AQ24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A23" i="11"/>
  <c r="BW6" i="11"/>
  <c r="AQ23" i="11"/>
  <c r="AO112" i="5"/>
  <c r="AO111" i="5"/>
  <c r="AO110" i="5"/>
  <c r="AO109" i="5"/>
  <c r="AO108" i="5"/>
  <c r="AO107" i="5"/>
  <c r="AO106" i="5"/>
  <c r="AO105" i="5"/>
  <c r="AO104" i="5"/>
  <c r="AO103" i="5"/>
  <c r="AO102" i="5"/>
  <c r="AO101" i="5"/>
  <c r="AO100" i="5"/>
  <c r="AO99" i="5"/>
  <c r="AO98" i="5"/>
  <c r="AO97" i="5"/>
  <c r="AO96" i="5"/>
  <c r="AO95" i="5"/>
  <c r="AO94" i="5"/>
  <c r="AO93" i="5"/>
  <c r="AO92" i="5"/>
  <c r="AO91" i="5"/>
  <c r="AO90" i="5"/>
  <c r="AO89" i="5"/>
  <c r="AO88" i="5"/>
  <c r="AO87" i="5"/>
  <c r="AO86" i="5"/>
  <c r="BW85" i="5"/>
  <c r="AO85" i="5"/>
  <c r="BW84" i="5"/>
  <c r="AO84" i="5"/>
  <c r="BW83" i="5"/>
  <c r="AO83" i="5"/>
  <c r="BW82" i="5"/>
  <c r="AT82" i="5"/>
  <c r="AO82" i="5" s="1"/>
  <c r="BW81" i="5"/>
  <c r="AT81" i="5"/>
  <c r="AO81" i="5" s="1"/>
  <c r="BW80" i="5"/>
  <c r="AT80" i="5"/>
  <c r="AO80" i="5" s="1"/>
  <c r="BW79" i="5"/>
  <c r="AT79" i="5"/>
  <c r="AO79" i="5" s="1"/>
  <c r="BW78" i="5"/>
  <c r="AT78" i="5"/>
  <c r="AO78" i="5" s="1"/>
  <c r="BW77" i="5"/>
  <c r="AT77" i="5"/>
  <c r="AO77" i="5" s="1"/>
  <c r="BW76" i="5"/>
  <c r="AT76" i="5"/>
  <c r="AO76" i="5" s="1"/>
  <c r="BW75" i="5"/>
  <c r="AT75" i="5"/>
  <c r="AO75" i="5" s="1"/>
  <c r="BW74" i="5"/>
  <c r="AT74" i="5"/>
  <c r="AO74" i="5" s="1"/>
  <c r="BW73" i="5"/>
  <c r="AT73" i="5"/>
  <c r="AO73" i="5" s="1"/>
  <c r="BW72" i="5"/>
  <c r="AT72" i="5"/>
  <c r="AO72" i="5" s="1"/>
  <c r="BW71" i="5"/>
  <c r="AT71" i="5"/>
  <c r="AO71" i="5" s="1"/>
  <c r="BW70" i="5"/>
  <c r="AO70" i="5"/>
  <c r="BW69" i="5"/>
  <c r="AO69" i="5"/>
  <c r="BW68" i="5"/>
  <c r="AO68" i="5"/>
  <c r="BW67" i="5"/>
  <c r="AO67" i="5"/>
  <c r="BW66" i="5"/>
  <c r="AO66" i="5"/>
  <c r="BW65" i="5"/>
  <c r="AO65" i="5"/>
  <c r="BW64" i="5"/>
  <c r="AO64" i="5"/>
  <c r="BW63" i="5"/>
  <c r="AO63" i="5"/>
  <c r="BW62" i="5"/>
  <c r="AO62" i="5"/>
  <c r="BW61" i="5"/>
  <c r="AO61" i="5"/>
  <c r="BW60" i="5"/>
  <c r="AO60" i="5"/>
  <c r="BW59" i="5"/>
  <c r="AO59" i="5"/>
  <c r="BW58" i="5"/>
  <c r="AO58" i="5"/>
  <c r="BW57" i="5"/>
  <c r="AO57" i="5"/>
  <c r="BW56" i="5"/>
  <c r="AO56" i="5"/>
  <c r="BW55" i="5"/>
  <c r="AO55" i="5"/>
  <c r="BW54" i="5"/>
  <c r="AO54" i="5"/>
  <c r="BW53" i="5"/>
  <c r="AO53" i="5"/>
  <c r="BW52" i="5"/>
  <c r="AO52" i="5"/>
  <c r="BW51" i="5"/>
  <c r="AO51" i="5"/>
  <c r="BW50" i="5"/>
  <c r="AO50" i="5"/>
  <c r="BW49" i="5"/>
  <c r="AO49" i="5"/>
  <c r="BW48" i="5"/>
  <c r="AO48" i="5"/>
  <c r="BW47" i="5"/>
  <c r="AO47" i="5"/>
  <c r="BW46" i="5"/>
  <c r="AO46" i="5"/>
  <c r="BW45" i="5"/>
  <c r="AO45" i="5"/>
  <c r="BW44" i="5"/>
  <c r="AO44" i="5"/>
  <c r="BW43" i="5"/>
  <c r="AO43" i="5"/>
  <c r="BW42" i="5"/>
  <c r="AO42" i="5"/>
  <c r="BW41" i="5"/>
  <c r="AO41" i="5"/>
  <c r="BW40" i="5"/>
  <c r="AO40" i="5"/>
  <c r="BW39" i="5"/>
  <c r="AO39" i="5"/>
  <c r="BW38" i="5"/>
  <c r="AO38" i="5"/>
  <c r="BW37" i="5"/>
  <c r="AO37" i="5"/>
  <c r="BW36" i="5"/>
  <c r="AO36" i="5"/>
  <c r="BW35" i="5"/>
  <c r="AO35" i="5"/>
  <c r="BW34" i="5"/>
  <c r="AO34" i="5"/>
  <c r="BW33" i="5"/>
  <c r="AO33" i="5"/>
  <c r="BW32" i="5"/>
  <c r="AO32" i="5"/>
  <c r="BW31" i="5"/>
  <c r="AO31" i="5"/>
  <c r="BW30" i="5"/>
  <c r="AO30" i="5"/>
  <c r="BW29" i="5"/>
  <c r="AO29" i="5"/>
  <c r="BW28" i="5"/>
  <c r="AO28" i="5"/>
  <c r="BW27" i="5"/>
  <c r="AO27" i="5"/>
  <c r="BW26" i="5"/>
  <c r="AO26" i="5"/>
  <c r="BW25" i="5"/>
  <c r="AO25" i="5"/>
  <c r="BW24" i="5"/>
  <c r="AO24" i="5"/>
  <c r="BW23" i="5"/>
  <c r="AO23" i="5"/>
  <c r="BW22" i="5"/>
  <c r="AO22" i="5"/>
  <c r="BW21" i="5"/>
  <c r="AO21" i="5"/>
  <c r="BW20" i="5"/>
  <c r="AO20" i="5"/>
  <c r="BW19" i="5"/>
  <c r="AO19" i="5"/>
  <c r="BW18" i="5"/>
  <c r="AO18" i="5"/>
  <c r="BW17" i="5"/>
  <c r="AO17" i="5"/>
  <c r="BW16" i="5"/>
  <c r="AO16" i="5"/>
  <c r="BW15" i="5"/>
  <c r="AO15" i="5"/>
  <c r="BW14" i="5"/>
  <c r="AO14" i="5"/>
  <c r="BW13" i="5"/>
  <c r="AO13" i="5"/>
  <c r="BW12" i="5"/>
  <c r="AO12" i="5"/>
  <c r="BW11" i="5"/>
  <c r="AO11" i="5"/>
  <c r="BW10" i="5"/>
  <c r="AO10" i="5"/>
  <c r="BW9" i="5"/>
  <c r="AO9" i="5"/>
  <c r="BW8" i="5"/>
  <c r="AO8" i="5"/>
  <c r="BW7" i="5"/>
  <c r="CV42" i="27"/>
  <c r="CT42" i="27"/>
  <c r="CL42" i="27"/>
  <c r="CD42" i="27"/>
  <c r="CB42" i="27"/>
  <c r="BM42" i="27"/>
  <c r="BK42" i="27"/>
  <c r="AX42" i="27"/>
  <c r="AD42" i="27"/>
  <c r="AB42" i="27"/>
  <c r="CL41" i="27"/>
  <c r="CD41" i="27"/>
  <c r="CB41" i="27"/>
  <c r="BC41" i="27"/>
  <c r="AX41" i="27"/>
  <c r="CL40" i="27"/>
  <c r="CD40" i="27"/>
  <c r="CB40" i="27"/>
  <c r="BC40" i="27"/>
  <c r="AX40" i="27"/>
  <c r="AD40" i="27"/>
  <c r="AB40" i="27"/>
  <c r="CV39" i="27"/>
  <c r="CT39" i="27"/>
  <c r="CL39" i="27"/>
  <c r="CD39" i="27"/>
  <c r="CB39" i="27"/>
  <c r="BT39" i="27"/>
  <c r="BR39" i="27"/>
  <c r="BM39" i="27"/>
  <c r="BK39" i="27"/>
  <c r="BC39" i="27"/>
  <c r="AX39" i="27"/>
  <c r="AU39" i="27"/>
  <c r="AO39" i="27"/>
  <c r="AM39" i="27"/>
  <c r="AD39" i="27"/>
  <c r="AB39" i="27"/>
  <c r="U39" i="27"/>
  <c r="S39" i="27"/>
  <c r="J39" i="27"/>
  <c r="H39" i="27"/>
  <c r="CV38" i="27"/>
  <c r="CT38" i="27"/>
  <c r="CL38" i="27"/>
  <c r="CD38" i="27"/>
  <c r="CB38" i="27"/>
  <c r="BT38" i="27"/>
  <c r="BR38" i="27"/>
  <c r="BM38" i="27"/>
  <c r="BK38" i="27"/>
  <c r="BC38" i="27"/>
  <c r="AZ38" i="27"/>
  <c r="AX38" i="27"/>
  <c r="AU38" i="27"/>
  <c r="AO38" i="27"/>
  <c r="AM38" i="27"/>
  <c r="AD38" i="27"/>
  <c r="AB38" i="27"/>
  <c r="U38" i="27"/>
  <c r="S38" i="27"/>
  <c r="J38" i="27"/>
  <c r="H38" i="27"/>
  <c r="CV37" i="27"/>
  <c r="CT37" i="27"/>
  <c r="CL37" i="27"/>
  <c r="CD37" i="27"/>
  <c r="CB37" i="27"/>
  <c r="BT37" i="27"/>
  <c r="BR37" i="27"/>
  <c r="BM37" i="27"/>
  <c r="BK37" i="27"/>
  <c r="BC37" i="27"/>
  <c r="AZ37" i="27"/>
  <c r="AX37" i="27"/>
  <c r="AU37" i="27"/>
  <c r="AO37" i="27"/>
  <c r="AM37" i="27"/>
  <c r="AD37" i="27"/>
  <c r="AB37" i="27"/>
  <c r="U37" i="27"/>
  <c r="S37" i="27"/>
  <c r="DF36" i="27"/>
  <c r="CV36" i="27"/>
  <c r="CT36" i="27"/>
  <c r="CL36" i="27"/>
  <c r="CD36" i="27"/>
  <c r="CB36" i="27"/>
  <c r="BT36" i="27"/>
  <c r="BR36" i="27"/>
  <c r="BM36" i="27"/>
  <c r="BK36" i="27"/>
  <c r="BC36" i="27"/>
  <c r="AZ36" i="27"/>
  <c r="AX36" i="27"/>
  <c r="AU36" i="27"/>
  <c r="AO36" i="27"/>
  <c r="AM36" i="27"/>
  <c r="AD36" i="27"/>
  <c r="AB36" i="27"/>
  <c r="U36" i="27"/>
  <c r="S36" i="27"/>
  <c r="J36" i="27"/>
  <c r="H36" i="27"/>
  <c r="DF35" i="27"/>
  <c r="CV35" i="27"/>
  <c r="CT35" i="27"/>
  <c r="CL35" i="27"/>
  <c r="CD35" i="27"/>
  <c r="CB35" i="27"/>
  <c r="BT35" i="27"/>
  <c r="BR35" i="27"/>
  <c r="BM35" i="27"/>
  <c r="BK35" i="27"/>
  <c r="BC35" i="27"/>
  <c r="AZ35" i="27"/>
  <c r="AX35" i="27"/>
  <c r="AU35" i="27"/>
  <c r="AO35" i="27"/>
  <c r="AM35" i="27"/>
  <c r="AD35" i="27"/>
  <c r="AB35" i="27"/>
  <c r="U35" i="27"/>
  <c r="S35" i="27"/>
  <c r="J35" i="27"/>
  <c r="H35" i="27"/>
  <c r="DF34" i="27"/>
  <c r="CV34" i="27"/>
  <c r="CT34" i="27"/>
  <c r="CL34" i="27"/>
  <c r="CD34" i="27"/>
  <c r="CB34" i="27"/>
  <c r="BT34" i="27"/>
  <c r="BR34" i="27"/>
  <c r="BM34" i="27"/>
  <c r="BK34" i="27"/>
  <c r="BC34" i="27"/>
  <c r="AZ34" i="27"/>
  <c r="AX34" i="27"/>
  <c r="AU34" i="27"/>
  <c r="AO34" i="27"/>
  <c r="AM34" i="27"/>
  <c r="AD34" i="27"/>
  <c r="AB34" i="27"/>
  <c r="U34" i="27"/>
  <c r="S34" i="27"/>
  <c r="J34" i="27"/>
  <c r="H34" i="27"/>
  <c r="DF33" i="27"/>
  <c r="DD33" i="27"/>
  <c r="CV33" i="27"/>
  <c r="CT33" i="27"/>
  <c r="CL33" i="27"/>
  <c r="CD33" i="27"/>
  <c r="CB33" i="27"/>
  <c r="BT33" i="27"/>
  <c r="BR33" i="27"/>
  <c r="BM33" i="27"/>
  <c r="BK33" i="27"/>
  <c r="BC33" i="27"/>
  <c r="AZ33" i="27"/>
  <c r="AX33" i="27"/>
  <c r="AU33" i="27"/>
  <c r="AO33" i="27"/>
  <c r="AM33" i="27"/>
  <c r="AD33" i="27"/>
  <c r="AB33" i="27"/>
  <c r="U33" i="27"/>
  <c r="S33" i="27"/>
  <c r="J33" i="27"/>
  <c r="H33" i="27"/>
  <c r="DF32" i="27"/>
  <c r="DD32" i="27"/>
  <c r="CV32" i="27"/>
  <c r="CT32" i="27"/>
  <c r="CL32" i="27"/>
  <c r="CD32" i="27"/>
  <c r="CB32" i="27"/>
  <c r="BT32" i="27"/>
  <c r="BR32" i="27"/>
  <c r="BM32" i="27"/>
  <c r="BK32" i="27"/>
  <c r="AZ32" i="27"/>
  <c r="AX32" i="27"/>
  <c r="AU32" i="27"/>
  <c r="AO32" i="27"/>
  <c r="AM32" i="27"/>
  <c r="AD32" i="27"/>
  <c r="AB32" i="27"/>
  <c r="U32" i="27"/>
  <c r="S32" i="27"/>
  <c r="J32" i="27"/>
  <c r="H32" i="27"/>
  <c r="DF31" i="27"/>
  <c r="DD31" i="27"/>
  <c r="CV31" i="27"/>
  <c r="CT31" i="27"/>
  <c r="CL31" i="27"/>
  <c r="CD31" i="27"/>
  <c r="CB31" i="27"/>
  <c r="BT31" i="27"/>
  <c r="BR31" i="27"/>
  <c r="BM31" i="27"/>
  <c r="BK31" i="27"/>
  <c r="BC31" i="27"/>
  <c r="AZ31" i="27"/>
  <c r="AX31" i="27"/>
  <c r="AU31" i="27"/>
  <c r="AO31" i="27"/>
  <c r="AM31" i="27"/>
  <c r="AD31" i="27"/>
  <c r="AB31" i="27"/>
  <c r="U31" i="27"/>
  <c r="S31" i="27"/>
  <c r="J31" i="27"/>
  <c r="H31" i="27"/>
  <c r="DF30" i="27"/>
  <c r="DD30" i="27"/>
  <c r="CV30" i="27"/>
  <c r="CT30" i="27"/>
  <c r="CL30" i="27"/>
  <c r="CD30" i="27"/>
  <c r="CB30" i="27"/>
  <c r="BT30" i="27"/>
  <c r="BR30" i="27"/>
  <c r="BM30" i="27"/>
  <c r="BK30" i="27"/>
  <c r="AZ30" i="27"/>
  <c r="AX30" i="27"/>
  <c r="AU30" i="27"/>
  <c r="AO30" i="27"/>
  <c r="AM30" i="27"/>
  <c r="AD30" i="27"/>
  <c r="AB30" i="27"/>
  <c r="U30" i="27"/>
  <c r="S30" i="27"/>
  <c r="J30" i="27"/>
  <c r="H30" i="27"/>
  <c r="DF29" i="27"/>
  <c r="DD29" i="27"/>
  <c r="CV29" i="27"/>
  <c r="CT29" i="27"/>
  <c r="CL29" i="27"/>
  <c r="CD29" i="27"/>
  <c r="CB29" i="27"/>
  <c r="BT29" i="27"/>
  <c r="BR29" i="27"/>
  <c r="BM29" i="27"/>
  <c r="BK29" i="27"/>
  <c r="AZ29" i="27"/>
  <c r="AX29" i="27"/>
  <c r="AU29" i="27"/>
  <c r="AO29" i="27"/>
  <c r="AM29" i="27"/>
  <c r="U29" i="27"/>
  <c r="S29" i="27"/>
  <c r="J29" i="27"/>
  <c r="H29" i="27"/>
  <c r="DF28" i="27"/>
  <c r="DD28" i="27"/>
  <c r="CV28" i="27"/>
  <c r="CT28" i="27"/>
  <c r="CL28" i="27"/>
  <c r="CD28" i="27"/>
  <c r="CB28" i="27"/>
  <c r="BT28" i="27"/>
  <c r="BR28" i="27"/>
  <c r="BM28" i="27"/>
  <c r="BK28" i="27"/>
  <c r="AZ28" i="27"/>
  <c r="AX28" i="27"/>
  <c r="AU28" i="27"/>
  <c r="AO28" i="27"/>
  <c r="AM28" i="27"/>
  <c r="AD28" i="27"/>
  <c r="AB28" i="27"/>
  <c r="U28" i="27"/>
  <c r="S28" i="27"/>
  <c r="J28" i="27"/>
  <c r="H28" i="27"/>
  <c r="DF27" i="27"/>
  <c r="DD27" i="27"/>
  <c r="CV27" i="27"/>
  <c r="CT27" i="27"/>
  <c r="CL27" i="27"/>
  <c r="CD27" i="27"/>
  <c r="CB27" i="27"/>
  <c r="BT27" i="27"/>
  <c r="BR27" i="27"/>
  <c r="BM27" i="27"/>
  <c r="BK27" i="27"/>
  <c r="AZ27" i="27"/>
  <c r="AX27" i="27"/>
  <c r="AU27" i="27"/>
  <c r="AO27" i="27"/>
  <c r="AM27" i="27"/>
  <c r="AD27" i="27"/>
  <c r="AB27" i="27"/>
  <c r="U27" i="27"/>
  <c r="S27" i="27"/>
  <c r="J27" i="27"/>
  <c r="H27" i="27"/>
  <c r="DF26" i="27"/>
  <c r="DD26" i="27"/>
  <c r="CV26" i="27"/>
  <c r="CT26" i="27"/>
  <c r="CL26" i="27"/>
  <c r="CD26" i="27"/>
  <c r="CB26" i="27"/>
  <c r="BT26" i="27"/>
  <c r="BR26" i="27"/>
  <c r="BM26" i="27"/>
  <c r="BK26" i="27"/>
  <c r="AZ26" i="27"/>
  <c r="AX26" i="27"/>
  <c r="AU26" i="27"/>
  <c r="AO26" i="27"/>
  <c r="AM26" i="27"/>
  <c r="AD26" i="27"/>
  <c r="AB26" i="27"/>
  <c r="U26" i="27"/>
  <c r="S26" i="27"/>
  <c r="J26" i="27"/>
  <c r="H26" i="27"/>
  <c r="DF25" i="27"/>
  <c r="DD25" i="27"/>
  <c r="CV25" i="27"/>
  <c r="CT25" i="27"/>
  <c r="CL25" i="27"/>
  <c r="CD25" i="27"/>
  <c r="CB25" i="27"/>
  <c r="BT25" i="27"/>
  <c r="BR25" i="27"/>
  <c r="BM25" i="27"/>
  <c r="BK25" i="27"/>
  <c r="AZ25" i="27"/>
  <c r="AX25" i="27"/>
  <c r="AU25" i="27"/>
  <c r="AO25" i="27"/>
  <c r="AM25" i="27"/>
  <c r="AD25" i="27"/>
  <c r="AB25" i="27"/>
  <c r="U25" i="27"/>
  <c r="S25" i="27"/>
  <c r="J25" i="27"/>
  <c r="H25" i="27"/>
  <c r="DF24" i="27"/>
  <c r="DD24" i="27"/>
  <c r="CV24" i="27"/>
  <c r="CT24" i="27"/>
  <c r="CL24" i="27"/>
  <c r="CD24" i="27"/>
  <c r="CB24" i="27"/>
  <c r="BT24" i="27"/>
  <c r="BR24" i="27"/>
  <c r="BM24" i="27"/>
  <c r="BK24" i="27"/>
  <c r="AZ24" i="27"/>
  <c r="AX24" i="27"/>
  <c r="AU24" i="27"/>
  <c r="AO24" i="27"/>
  <c r="AM24" i="27"/>
  <c r="AD24" i="27"/>
  <c r="AB24" i="27"/>
  <c r="U24" i="27"/>
  <c r="S24" i="27"/>
  <c r="J24" i="27"/>
  <c r="H24" i="27"/>
  <c r="DF23" i="27"/>
  <c r="DD23" i="27"/>
  <c r="CV23" i="27"/>
  <c r="CT23" i="27"/>
  <c r="CL23" i="27"/>
  <c r="CD23" i="27"/>
  <c r="CB23" i="27"/>
  <c r="BT23" i="27"/>
  <c r="BR23" i="27"/>
  <c r="BM23" i="27"/>
  <c r="BK23" i="27"/>
  <c r="AZ23" i="27"/>
  <c r="AX23" i="27"/>
  <c r="AO23" i="27"/>
  <c r="AM23" i="27"/>
  <c r="AD23" i="27"/>
  <c r="AB23" i="27"/>
  <c r="U23" i="27"/>
  <c r="S23" i="27"/>
  <c r="J23" i="27"/>
  <c r="H23" i="27"/>
  <c r="DF22" i="27"/>
  <c r="DD22" i="27"/>
  <c r="CV22" i="27"/>
  <c r="CT22" i="27"/>
  <c r="CL22" i="27"/>
  <c r="CD22" i="27"/>
  <c r="CB22" i="27"/>
  <c r="BT22" i="27"/>
  <c r="BR22" i="27"/>
  <c r="BM22" i="27"/>
  <c r="BK22" i="27"/>
  <c r="AZ22" i="27"/>
  <c r="AX22" i="27"/>
  <c r="AO22" i="27"/>
  <c r="AM22" i="27"/>
  <c r="AD22" i="27"/>
  <c r="AB22" i="27"/>
  <c r="U22" i="27"/>
  <c r="S22" i="27"/>
  <c r="J22" i="27"/>
  <c r="H22" i="27"/>
  <c r="DF21" i="27"/>
  <c r="DD21" i="27"/>
  <c r="CV21" i="27"/>
  <c r="CT21" i="27"/>
  <c r="CL21" i="27"/>
  <c r="CD21" i="27"/>
  <c r="CB21" i="27"/>
  <c r="BT21" i="27"/>
  <c r="BR21" i="27"/>
  <c r="BM21" i="27"/>
  <c r="BK21" i="27"/>
  <c r="AZ21" i="27"/>
  <c r="AX21" i="27"/>
  <c r="AO21" i="27"/>
  <c r="AM21" i="27"/>
  <c r="AD21" i="27"/>
  <c r="AB21" i="27"/>
  <c r="U21" i="27"/>
  <c r="S21" i="27"/>
  <c r="J21" i="27"/>
  <c r="H21" i="27"/>
  <c r="DF20" i="27"/>
  <c r="DD20" i="27"/>
  <c r="CV20" i="27"/>
  <c r="CT20" i="27"/>
  <c r="CL20" i="27"/>
  <c r="CD20" i="27"/>
  <c r="CB20" i="27"/>
  <c r="BT20" i="27"/>
  <c r="BR20" i="27"/>
  <c r="BM20" i="27"/>
  <c r="BK20" i="27"/>
  <c r="AZ20" i="27"/>
  <c r="AX20" i="27"/>
  <c r="AO20" i="27"/>
  <c r="AM20" i="27"/>
  <c r="AD20" i="27"/>
  <c r="AB20" i="27"/>
  <c r="U20" i="27"/>
  <c r="S20" i="27"/>
  <c r="J20" i="27"/>
  <c r="H20" i="27"/>
  <c r="DF19" i="27"/>
  <c r="DD19" i="27"/>
  <c r="CV19" i="27"/>
  <c r="CT19" i="27"/>
  <c r="CL19" i="27"/>
  <c r="CD19" i="27"/>
  <c r="CB19" i="27"/>
  <c r="BT19" i="27"/>
  <c r="BR19" i="27"/>
  <c r="BM19" i="27"/>
  <c r="BK19" i="27"/>
  <c r="AZ19" i="27"/>
  <c r="AX19" i="27"/>
  <c r="AO19" i="27"/>
  <c r="AM19" i="27"/>
  <c r="AD19" i="27"/>
  <c r="AB19" i="27"/>
  <c r="U19" i="27"/>
  <c r="S19" i="27"/>
  <c r="J19" i="27"/>
  <c r="H19" i="27"/>
  <c r="DF18" i="27"/>
  <c r="DD18" i="27"/>
  <c r="CV18" i="27"/>
  <c r="CT18" i="27"/>
  <c r="CL18" i="27"/>
  <c r="CD18" i="27"/>
  <c r="CB18" i="27"/>
  <c r="BT18" i="27"/>
  <c r="BR18" i="27"/>
  <c r="BM18" i="27"/>
  <c r="BK18" i="27"/>
  <c r="AZ18" i="27"/>
  <c r="AX18" i="27"/>
  <c r="AO18" i="27"/>
  <c r="AM18" i="27"/>
  <c r="AD18" i="27"/>
  <c r="AB18" i="27"/>
  <c r="U18" i="27"/>
  <c r="S18" i="27"/>
  <c r="J18" i="27"/>
  <c r="H18" i="27"/>
  <c r="DF17" i="27"/>
  <c r="DD17" i="27"/>
  <c r="CV17" i="27"/>
  <c r="CT17" i="27"/>
  <c r="CL17" i="27"/>
  <c r="CD17" i="27"/>
  <c r="CB17" i="27"/>
  <c r="BT17" i="27"/>
  <c r="BR17" i="27"/>
  <c r="BM17" i="27"/>
  <c r="BK17" i="27"/>
  <c r="AZ17" i="27"/>
  <c r="AX17" i="27"/>
  <c r="AO17" i="27"/>
  <c r="AM17" i="27"/>
  <c r="AD17" i="27"/>
  <c r="AB17" i="27"/>
  <c r="U17" i="27"/>
  <c r="S17" i="27"/>
  <c r="J17" i="27"/>
  <c r="H17" i="27"/>
  <c r="DF16" i="27"/>
  <c r="DD16" i="27"/>
  <c r="CV16" i="27"/>
  <c r="CT16" i="27"/>
  <c r="CL16" i="27"/>
  <c r="CD16" i="27"/>
  <c r="CB16" i="27"/>
  <c r="BT16" i="27"/>
  <c r="BR16" i="27"/>
  <c r="BM16" i="27"/>
  <c r="BK16" i="27"/>
  <c r="AZ16" i="27"/>
  <c r="AX16" i="27"/>
  <c r="AO16" i="27"/>
  <c r="AM16" i="27"/>
  <c r="AD16" i="27"/>
  <c r="AB16" i="27"/>
  <c r="U16" i="27"/>
  <c r="S16" i="27"/>
  <c r="J16" i="27"/>
  <c r="H16" i="27"/>
  <c r="DF15" i="27"/>
  <c r="DD15" i="27"/>
  <c r="CV15" i="27"/>
  <c r="CT15" i="27"/>
  <c r="CL15" i="27"/>
  <c r="CD15" i="27"/>
  <c r="CB15" i="27"/>
  <c r="BT15" i="27"/>
  <c r="BR15" i="27"/>
  <c r="BM15" i="27"/>
  <c r="BK15" i="27"/>
  <c r="AZ15" i="27"/>
  <c r="AX15" i="27"/>
  <c r="AO15" i="27"/>
  <c r="AM15" i="27"/>
  <c r="AD15" i="27"/>
  <c r="AB15" i="27"/>
  <c r="U15" i="27"/>
  <c r="S15" i="27"/>
  <c r="J15" i="27"/>
  <c r="H15" i="27"/>
  <c r="DF14" i="27"/>
  <c r="DD14" i="27"/>
  <c r="CV14" i="27"/>
  <c r="CT14" i="27"/>
  <c r="CL14" i="27"/>
  <c r="CD14" i="27"/>
  <c r="CB14" i="27"/>
  <c r="BT14" i="27"/>
  <c r="BR14" i="27"/>
  <c r="BM14" i="27"/>
  <c r="BK14" i="27"/>
  <c r="AZ14" i="27"/>
  <c r="AX14" i="27"/>
  <c r="AO14" i="27"/>
  <c r="AM14" i="27"/>
  <c r="AD14" i="27"/>
  <c r="AB14" i="27"/>
  <c r="U14" i="27"/>
  <c r="S14" i="27"/>
  <c r="J14" i="27"/>
  <c r="H14" i="27"/>
  <c r="DF13" i="27"/>
  <c r="DD13" i="27"/>
  <c r="CV13" i="27"/>
  <c r="CT13" i="27"/>
  <c r="CL13" i="27"/>
  <c r="CD13" i="27"/>
  <c r="CB13" i="27"/>
  <c r="BT13" i="27"/>
  <c r="BR13" i="27"/>
  <c r="BM13" i="27"/>
  <c r="BK13" i="27"/>
  <c r="AZ13" i="27"/>
  <c r="AX13" i="27"/>
  <c r="AO13" i="27"/>
  <c r="AM13" i="27"/>
  <c r="AD13" i="27"/>
  <c r="AB13" i="27"/>
  <c r="U13" i="27"/>
  <c r="S13" i="27"/>
  <c r="J13" i="27"/>
  <c r="H13" i="27"/>
  <c r="DF12" i="27"/>
  <c r="DD12" i="27"/>
  <c r="CV12" i="27"/>
  <c r="CT12" i="27"/>
  <c r="CL12" i="27"/>
  <c r="CD12" i="27"/>
  <c r="CB12" i="27"/>
  <c r="BT12" i="27"/>
  <c r="BR12" i="27"/>
  <c r="BM12" i="27"/>
  <c r="BK12" i="27"/>
  <c r="AZ12" i="27"/>
  <c r="AX12" i="27"/>
  <c r="AO12" i="27"/>
  <c r="AM12" i="27"/>
  <c r="AD12" i="27"/>
  <c r="AB12" i="27"/>
  <c r="U12" i="27"/>
  <c r="S12" i="27"/>
  <c r="J12" i="27"/>
  <c r="H12" i="27"/>
  <c r="DF11" i="27"/>
  <c r="DD11" i="27"/>
  <c r="CV11" i="27"/>
  <c r="CT11" i="27"/>
  <c r="CL11" i="27"/>
  <c r="CD11" i="27"/>
  <c r="CB11" i="27"/>
  <c r="BT11" i="27"/>
  <c r="BR11" i="27"/>
  <c r="BM11" i="27"/>
  <c r="BK11" i="27"/>
  <c r="AZ11" i="27"/>
  <c r="AX11" i="27"/>
  <c r="AO11" i="27"/>
  <c r="AM11" i="27"/>
  <c r="AD11" i="27"/>
  <c r="AB11" i="27"/>
  <c r="U11" i="27"/>
  <c r="S11" i="27"/>
  <c r="J11" i="27"/>
  <c r="H11" i="27"/>
  <c r="DF10" i="27"/>
  <c r="DD10" i="27"/>
  <c r="CV10" i="27"/>
  <c r="CT10" i="27"/>
  <c r="CL10" i="27"/>
  <c r="CD10" i="27"/>
  <c r="CB10" i="27"/>
  <c r="BT10" i="27"/>
  <c r="BR10" i="27"/>
  <c r="BM10" i="27"/>
  <c r="BK10" i="27"/>
  <c r="AZ10" i="27"/>
  <c r="AX10" i="27"/>
  <c r="AO10" i="27"/>
  <c r="AM10" i="27"/>
  <c r="AD10" i="27"/>
  <c r="AB10" i="27"/>
  <c r="U10" i="27"/>
  <c r="S10" i="27"/>
  <c r="J10" i="27"/>
  <c r="H10" i="27"/>
  <c r="DF9" i="27"/>
  <c r="DD9" i="27"/>
  <c r="CV9" i="27"/>
  <c r="CT9" i="27"/>
  <c r="CL9" i="27"/>
  <c r="CD9" i="27"/>
  <c r="CB9" i="27"/>
  <c r="BT9" i="27"/>
  <c r="BR9" i="27"/>
  <c r="BM9" i="27"/>
  <c r="BK9" i="27"/>
  <c r="AZ9" i="27"/>
  <c r="AX9" i="27"/>
  <c r="AO9" i="27"/>
  <c r="AM9" i="27"/>
  <c r="AD9" i="27"/>
  <c r="AB9" i="27"/>
  <c r="U9" i="27"/>
  <c r="S9" i="27"/>
  <c r="J9" i="27"/>
  <c r="H9" i="27"/>
  <c r="DF8" i="27"/>
  <c r="DD8" i="27"/>
  <c r="CV8" i="27"/>
  <c r="CT8" i="27"/>
  <c r="CL8" i="27"/>
  <c r="CD8" i="27"/>
  <c r="CB8" i="27"/>
  <c r="BT8" i="27"/>
  <c r="BR8" i="27"/>
  <c r="BM8" i="27"/>
  <c r="BK8" i="27"/>
  <c r="AZ8" i="27"/>
  <c r="AX8" i="27"/>
  <c r="AO8" i="27"/>
  <c r="AM8" i="27"/>
  <c r="AD8" i="27"/>
  <c r="AB8" i="27"/>
  <c r="U8" i="27"/>
  <c r="S8" i="27"/>
  <c r="J8" i="27"/>
  <c r="H8" i="27"/>
  <c r="DF7" i="27"/>
  <c r="DD7" i="27"/>
  <c r="CV7" i="27"/>
  <c r="CT7" i="27"/>
  <c r="CL7" i="27"/>
  <c r="CD7" i="27"/>
  <c r="CB7" i="27"/>
  <c r="BT7" i="27"/>
  <c r="BR7" i="27"/>
  <c r="BM7" i="27"/>
  <c r="BK7" i="27"/>
  <c r="AZ7" i="27"/>
  <c r="AX7" i="27"/>
  <c r="AO7" i="27"/>
  <c r="AM7" i="27"/>
  <c r="AD7" i="27"/>
  <c r="AB7" i="27"/>
  <c r="U7" i="27"/>
  <c r="S7" i="27"/>
  <c r="J7" i="27"/>
  <c r="H7" i="27"/>
  <c r="O746" i="15"/>
  <c r="N746" i="15"/>
  <c r="M746" i="15"/>
  <c r="O745" i="15"/>
  <c r="N745" i="15"/>
  <c r="M745" i="15"/>
  <c r="O744" i="15"/>
  <c r="N744" i="15"/>
  <c r="M744" i="15"/>
  <c r="O743" i="15"/>
  <c r="N743" i="15"/>
  <c r="M743" i="15"/>
  <c r="O742" i="15"/>
  <c r="N742" i="15"/>
  <c r="M742" i="15"/>
  <c r="O741" i="15"/>
  <c r="N741" i="15"/>
  <c r="M741" i="15"/>
  <c r="O740" i="15"/>
  <c r="N740" i="15"/>
  <c r="M740" i="15"/>
  <c r="O739" i="15"/>
  <c r="N739" i="15"/>
  <c r="M739" i="15"/>
  <c r="O738" i="15"/>
  <c r="N738" i="15"/>
  <c r="M738" i="15"/>
  <c r="O737" i="15"/>
  <c r="N737" i="15"/>
  <c r="M737" i="15"/>
  <c r="O736" i="15"/>
  <c r="N736" i="15"/>
  <c r="M736" i="15"/>
  <c r="O735" i="15"/>
  <c r="N735" i="15"/>
  <c r="M735" i="15"/>
  <c r="O734" i="15"/>
  <c r="N734" i="15"/>
  <c r="M734" i="15"/>
  <c r="O733" i="15"/>
  <c r="N733" i="15"/>
  <c r="M733" i="15"/>
  <c r="O732" i="15"/>
  <c r="N732" i="15"/>
  <c r="M732" i="15"/>
  <c r="O731" i="15"/>
  <c r="N731" i="15"/>
  <c r="M731" i="15"/>
  <c r="O730" i="15"/>
  <c r="N730" i="15"/>
  <c r="M730" i="15"/>
  <c r="O729" i="15"/>
  <c r="N729" i="15"/>
  <c r="M729" i="15"/>
  <c r="O728" i="15"/>
  <c r="N728" i="15"/>
  <c r="M728" i="15"/>
  <c r="O727" i="15"/>
  <c r="N727" i="15"/>
  <c r="M727" i="15"/>
  <c r="O726" i="15"/>
  <c r="N726" i="15"/>
  <c r="M726" i="15"/>
  <c r="O725" i="15"/>
  <c r="N725" i="15"/>
  <c r="M725" i="15"/>
  <c r="O724" i="15"/>
  <c r="N724" i="15"/>
  <c r="M724" i="15"/>
  <c r="O723" i="15"/>
  <c r="N723" i="15"/>
  <c r="M723" i="15"/>
  <c r="O722" i="15"/>
  <c r="N722" i="15"/>
  <c r="M722" i="15"/>
  <c r="O721" i="15"/>
  <c r="N721" i="15"/>
  <c r="M721" i="15"/>
  <c r="O720" i="15"/>
  <c r="N720" i="15"/>
  <c r="M720" i="15"/>
  <c r="O719" i="15"/>
  <c r="N719" i="15"/>
  <c r="M719" i="15"/>
  <c r="O718" i="15"/>
  <c r="N718" i="15"/>
  <c r="M718" i="15"/>
  <c r="O717" i="15"/>
  <c r="N717" i="15"/>
  <c r="M717" i="15"/>
  <c r="O716" i="15"/>
  <c r="N716" i="15"/>
  <c r="M716" i="15"/>
  <c r="O715" i="15"/>
  <c r="N715" i="15"/>
  <c r="M715" i="15"/>
  <c r="O714" i="15"/>
  <c r="N714" i="15"/>
  <c r="M714" i="15"/>
  <c r="O713" i="15"/>
  <c r="N713" i="15"/>
  <c r="M713" i="15"/>
  <c r="O712" i="15"/>
  <c r="N712" i="15"/>
  <c r="M712" i="15"/>
  <c r="O711" i="15"/>
  <c r="N711" i="15"/>
  <c r="M711" i="15"/>
  <c r="O710" i="15"/>
  <c r="N710" i="15"/>
  <c r="M710" i="15"/>
  <c r="O709" i="15"/>
  <c r="N709" i="15"/>
  <c r="M709" i="15"/>
  <c r="O708" i="15"/>
  <c r="N708" i="15"/>
  <c r="M708" i="15"/>
  <c r="O707" i="15"/>
  <c r="N707" i="15"/>
  <c r="M707" i="15"/>
  <c r="O706" i="15"/>
  <c r="N706" i="15"/>
  <c r="M706" i="15"/>
  <c r="O705" i="15"/>
  <c r="N705" i="15"/>
  <c r="M705" i="15"/>
  <c r="O704" i="15"/>
  <c r="N704" i="15"/>
  <c r="M704" i="15"/>
  <c r="O703" i="15"/>
  <c r="N703" i="15"/>
  <c r="M703" i="15"/>
  <c r="O702" i="15"/>
  <c r="N702" i="15"/>
  <c r="M702" i="15"/>
  <c r="O701" i="15"/>
  <c r="N701" i="15"/>
  <c r="M701" i="15"/>
  <c r="O700" i="15"/>
  <c r="N700" i="15"/>
  <c r="M700" i="15"/>
  <c r="O699" i="15"/>
  <c r="N699" i="15"/>
  <c r="M699" i="15"/>
  <c r="O698" i="15"/>
  <c r="N698" i="15"/>
  <c r="M698" i="15"/>
  <c r="O697" i="15"/>
  <c r="N697" i="15"/>
  <c r="M697" i="15"/>
  <c r="O696" i="15"/>
  <c r="N696" i="15"/>
  <c r="M696" i="15"/>
  <c r="O695" i="15"/>
  <c r="N695" i="15"/>
  <c r="M695" i="15"/>
  <c r="O694" i="15"/>
  <c r="N694" i="15"/>
  <c r="M694" i="15"/>
  <c r="O693" i="15"/>
  <c r="N693" i="15"/>
  <c r="M693" i="15"/>
  <c r="O692" i="15"/>
  <c r="N692" i="15"/>
  <c r="M692" i="15"/>
  <c r="O691" i="15"/>
  <c r="N691" i="15"/>
  <c r="M691" i="15"/>
  <c r="O690" i="15"/>
  <c r="N690" i="15"/>
  <c r="M690" i="15"/>
  <c r="O689" i="15"/>
  <c r="N689" i="15"/>
  <c r="M689" i="15"/>
  <c r="O688" i="15"/>
  <c r="N688" i="15"/>
  <c r="M688" i="15"/>
  <c r="O687" i="15"/>
  <c r="N687" i="15"/>
  <c r="M687" i="15"/>
  <c r="O686" i="15"/>
  <c r="N686" i="15"/>
  <c r="M686" i="15"/>
  <c r="O685" i="15"/>
  <c r="N685" i="15"/>
  <c r="M685" i="15"/>
  <c r="O684" i="15"/>
  <c r="N684" i="15"/>
  <c r="M684" i="15"/>
  <c r="O683" i="15"/>
  <c r="N683" i="15"/>
  <c r="M683" i="15"/>
  <c r="O682" i="15"/>
  <c r="N682" i="15"/>
  <c r="M682" i="15"/>
  <c r="O681" i="15"/>
  <c r="N681" i="15"/>
  <c r="M681" i="15"/>
  <c r="O680" i="15"/>
  <c r="N680" i="15"/>
  <c r="M680" i="15"/>
  <c r="O679" i="15"/>
  <c r="N679" i="15"/>
  <c r="M679" i="15"/>
  <c r="O678" i="15"/>
  <c r="N678" i="15"/>
  <c r="M678" i="15"/>
  <c r="O677" i="15"/>
  <c r="N677" i="15"/>
  <c r="M677" i="15"/>
  <c r="O676" i="15"/>
  <c r="N676" i="15"/>
  <c r="M676" i="15"/>
  <c r="O675" i="15"/>
  <c r="N675" i="15"/>
  <c r="M675" i="15"/>
  <c r="O674" i="15"/>
  <c r="N674" i="15"/>
  <c r="M674" i="15"/>
  <c r="O673" i="15"/>
  <c r="N673" i="15"/>
  <c r="M673" i="15"/>
  <c r="O672" i="15"/>
  <c r="N672" i="15"/>
  <c r="M672" i="15"/>
  <c r="O671" i="15"/>
  <c r="N671" i="15"/>
  <c r="M671" i="15"/>
  <c r="O670" i="15"/>
  <c r="N670" i="15"/>
  <c r="M670" i="15"/>
  <c r="O669" i="15"/>
  <c r="N669" i="15"/>
  <c r="M669" i="15"/>
  <c r="O668" i="15"/>
  <c r="N668" i="15"/>
  <c r="M668" i="15"/>
  <c r="O667" i="15"/>
  <c r="N667" i="15"/>
  <c r="M667" i="15"/>
  <c r="O666" i="15"/>
  <c r="N666" i="15"/>
  <c r="M666" i="15"/>
  <c r="O665" i="15"/>
  <c r="N665" i="15"/>
  <c r="M665" i="15"/>
  <c r="O664" i="15"/>
  <c r="N664" i="15"/>
  <c r="M664" i="15"/>
  <c r="O663" i="15"/>
  <c r="N663" i="15"/>
  <c r="M663" i="15"/>
  <c r="O662" i="15"/>
  <c r="N662" i="15"/>
  <c r="M662" i="15"/>
  <c r="O661" i="15"/>
  <c r="N661" i="15"/>
  <c r="M661" i="15"/>
  <c r="O660" i="15"/>
  <c r="N660" i="15"/>
  <c r="M660" i="15"/>
  <c r="O659" i="15"/>
  <c r="N659" i="15"/>
  <c r="M659" i="15"/>
  <c r="O658" i="15"/>
  <c r="N658" i="15"/>
  <c r="M658" i="15"/>
  <c r="O657" i="15"/>
  <c r="N657" i="15"/>
  <c r="M657" i="15"/>
  <c r="O656" i="15"/>
  <c r="N656" i="15"/>
  <c r="M656" i="15"/>
  <c r="O655" i="15"/>
  <c r="N655" i="15"/>
  <c r="M655" i="15"/>
  <c r="O654" i="15"/>
  <c r="N654" i="15"/>
  <c r="M654" i="15"/>
  <c r="O653" i="15"/>
  <c r="N653" i="15"/>
  <c r="M653" i="15"/>
  <c r="O652" i="15"/>
  <c r="N652" i="15"/>
  <c r="M652" i="15"/>
  <c r="O651" i="15"/>
  <c r="N651" i="15"/>
  <c r="M651" i="15"/>
  <c r="O650" i="15"/>
  <c r="N650" i="15"/>
  <c r="M650" i="15"/>
  <c r="O649" i="15"/>
  <c r="N649" i="15"/>
  <c r="M649" i="15"/>
  <c r="O648" i="15"/>
  <c r="N648" i="15"/>
  <c r="M648" i="15"/>
  <c r="O647" i="15"/>
  <c r="N647" i="15"/>
  <c r="M647" i="15"/>
  <c r="O646" i="15"/>
  <c r="N646" i="15"/>
  <c r="M646" i="15"/>
  <c r="O645" i="15"/>
  <c r="N645" i="15"/>
  <c r="M645" i="15"/>
  <c r="O644" i="15"/>
  <c r="N644" i="15"/>
  <c r="M644" i="15"/>
  <c r="O643" i="15"/>
  <c r="N643" i="15"/>
  <c r="M643" i="15"/>
  <c r="O642" i="15"/>
  <c r="N642" i="15"/>
  <c r="M642" i="15"/>
  <c r="O641" i="15"/>
  <c r="N641" i="15"/>
  <c r="M641" i="15"/>
  <c r="O640" i="15"/>
  <c r="N640" i="15"/>
  <c r="M640" i="15"/>
  <c r="O639" i="15"/>
  <c r="N639" i="15"/>
  <c r="M639" i="15"/>
  <c r="O638" i="15"/>
  <c r="N638" i="15"/>
  <c r="M638" i="15"/>
  <c r="O637" i="15"/>
  <c r="N637" i="15"/>
  <c r="M637" i="15"/>
  <c r="O636" i="15"/>
  <c r="N636" i="15"/>
  <c r="M636" i="15"/>
  <c r="O635" i="15"/>
  <c r="N635" i="15"/>
  <c r="M635" i="15"/>
  <c r="O634" i="15"/>
  <c r="N634" i="15"/>
  <c r="M634" i="15"/>
  <c r="O633" i="15"/>
  <c r="N633" i="15"/>
  <c r="M633" i="15"/>
  <c r="O632" i="15"/>
  <c r="N632" i="15"/>
  <c r="M632" i="15"/>
  <c r="O631" i="15"/>
  <c r="N631" i="15"/>
  <c r="M631" i="15"/>
  <c r="O630" i="15"/>
  <c r="N630" i="15"/>
  <c r="M630" i="15"/>
  <c r="O629" i="15"/>
  <c r="N629" i="15"/>
  <c r="M629" i="15"/>
  <c r="O628" i="15"/>
  <c r="N628" i="15"/>
  <c r="M628" i="15"/>
  <c r="O627" i="15"/>
  <c r="N627" i="15"/>
  <c r="M627" i="15"/>
  <c r="O626" i="15"/>
  <c r="N626" i="15"/>
  <c r="M626" i="15"/>
  <c r="O625" i="15"/>
  <c r="N625" i="15"/>
  <c r="M625" i="15"/>
  <c r="O624" i="15"/>
  <c r="N624" i="15"/>
  <c r="M624" i="15"/>
  <c r="O623" i="15"/>
  <c r="N623" i="15"/>
  <c r="M623" i="15"/>
  <c r="O622" i="15"/>
  <c r="N622" i="15"/>
  <c r="M622" i="15"/>
  <c r="O621" i="15"/>
  <c r="N621" i="15"/>
  <c r="M621" i="15"/>
  <c r="O620" i="15"/>
  <c r="N620" i="15"/>
  <c r="M620" i="15"/>
  <c r="O619" i="15"/>
  <c r="N619" i="15"/>
  <c r="M619" i="15"/>
  <c r="O618" i="15"/>
  <c r="N618" i="15"/>
  <c r="M618" i="15"/>
  <c r="O617" i="15"/>
  <c r="N617" i="15"/>
  <c r="M617" i="15"/>
  <c r="O616" i="15"/>
  <c r="N616" i="15"/>
  <c r="M616" i="15"/>
  <c r="O615" i="15"/>
  <c r="N615" i="15"/>
  <c r="M615" i="15"/>
  <c r="O614" i="15"/>
  <c r="N614" i="15"/>
  <c r="M614" i="15"/>
  <c r="O613" i="15"/>
  <c r="N613" i="15"/>
  <c r="M613" i="15"/>
  <c r="O612" i="15"/>
  <c r="N612" i="15"/>
  <c r="M612" i="15"/>
  <c r="O611" i="15"/>
  <c r="N611" i="15"/>
  <c r="M611" i="15"/>
  <c r="O610" i="15"/>
  <c r="N610" i="15"/>
  <c r="M610" i="15"/>
  <c r="O609" i="15"/>
  <c r="N609" i="15"/>
  <c r="M609" i="15"/>
  <c r="O608" i="15"/>
  <c r="N608" i="15"/>
  <c r="M608" i="15"/>
  <c r="O607" i="15"/>
  <c r="N607" i="15"/>
  <c r="M607" i="15"/>
  <c r="O606" i="15"/>
  <c r="N606" i="15"/>
  <c r="M606" i="15"/>
  <c r="O605" i="15"/>
  <c r="N605" i="15"/>
  <c r="M605" i="15"/>
  <c r="O604" i="15"/>
  <c r="N604" i="15"/>
  <c r="M604" i="15"/>
  <c r="O603" i="15"/>
  <c r="N603" i="15"/>
  <c r="M603" i="15"/>
  <c r="O602" i="15"/>
  <c r="N602" i="15"/>
  <c r="M602" i="15"/>
  <c r="O601" i="15"/>
  <c r="N601" i="15"/>
  <c r="M601" i="15"/>
  <c r="O600" i="15"/>
  <c r="N600" i="15"/>
  <c r="M600" i="15"/>
  <c r="O599" i="15"/>
  <c r="N599" i="15"/>
  <c r="M599" i="15"/>
  <c r="O598" i="15"/>
  <c r="N598" i="15"/>
  <c r="M598" i="15"/>
  <c r="O597" i="15"/>
  <c r="N597" i="15"/>
  <c r="M597" i="15"/>
  <c r="O596" i="15"/>
  <c r="N596" i="15"/>
  <c r="M596" i="15"/>
  <c r="O595" i="15"/>
  <c r="N595" i="15"/>
  <c r="M595" i="15"/>
  <c r="O594" i="15"/>
  <c r="N594" i="15"/>
  <c r="M594" i="15"/>
  <c r="O593" i="15"/>
  <c r="N593" i="15"/>
  <c r="M593" i="15"/>
  <c r="O592" i="15"/>
  <c r="N592" i="15"/>
  <c r="M592" i="15"/>
  <c r="O591" i="15"/>
  <c r="N591" i="15"/>
  <c r="M591" i="15"/>
  <c r="O590" i="15"/>
  <c r="N590" i="15"/>
  <c r="M590" i="15"/>
  <c r="O589" i="15"/>
  <c r="N589" i="15"/>
  <c r="M589" i="15"/>
  <c r="O588" i="15"/>
  <c r="N588" i="15"/>
  <c r="M588" i="15"/>
  <c r="O587" i="15"/>
  <c r="N587" i="15"/>
  <c r="M587" i="15"/>
  <c r="O586" i="15"/>
  <c r="N586" i="15"/>
  <c r="M586" i="15"/>
  <c r="O585" i="15"/>
  <c r="N585" i="15"/>
  <c r="M585" i="15"/>
  <c r="O584" i="15"/>
  <c r="N584" i="15"/>
  <c r="M584" i="15"/>
  <c r="O583" i="15"/>
  <c r="N583" i="15"/>
  <c r="M583" i="15"/>
  <c r="O582" i="15"/>
  <c r="N582" i="15"/>
  <c r="M582" i="15"/>
  <c r="O581" i="15"/>
  <c r="N581" i="15"/>
  <c r="M581" i="15"/>
  <c r="O580" i="15"/>
  <c r="N580" i="15"/>
  <c r="M580" i="15"/>
  <c r="O579" i="15"/>
  <c r="N579" i="15"/>
  <c r="M579" i="15"/>
  <c r="O578" i="15"/>
  <c r="N578" i="15"/>
  <c r="M578" i="15"/>
  <c r="O577" i="15"/>
  <c r="N577" i="15"/>
  <c r="M577" i="15"/>
  <c r="O576" i="15"/>
  <c r="N576" i="15"/>
  <c r="M576" i="15"/>
  <c r="O575" i="15"/>
  <c r="N575" i="15"/>
  <c r="M575" i="15"/>
  <c r="O574" i="15"/>
  <c r="N574" i="15"/>
  <c r="M574" i="15"/>
  <c r="O573" i="15"/>
  <c r="N573" i="15"/>
  <c r="M573" i="15"/>
  <c r="O572" i="15"/>
  <c r="N572" i="15"/>
  <c r="M572" i="15"/>
  <c r="O571" i="15"/>
  <c r="N571" i="15"/>
  <c r="M571" i="15"/>
  <c r="O570" i="15"/>
  <c r="N570" i="15"/>
  <c r="M570" i="15"/>
  <c r="O569" i="15"/>
  <c r="N569" i="15"/>
  <c r="M569" i="15"/>
  <c r="O568" i="15"/>
  <c r="N568" i="15"/>
  <c r="M568" i="15"/>
  <c r="O567" i="15"/>
  <c r="N567" i="15"/>
  <c r="M567" i="15"/>
  <c r="O566" i="15"/>
  <c r="N566" i="15"/>
  <c r="M566" i="15"/>
  <c r="O565" i="15"/>
  <c r="N565" i="15"/>
  <c r="M565" i="15"/>
  <c r="O564" i="15"/>
  <c r="N564" i="15"/>
  <c r="M564" i="15"/>
  <c r="O563" i="15"/>
  <c r="N563" i="15"/>
  <c r="M563" i="15"/>
  <c r="O562" i="15"/>
  <c r="N562" i="15"/>
  <c r="M562" i="15"/>
  <c r="O561" i="15"/>
  <c r="N561" i="15"/>
  <c r="M561" i="15"/>
  <c r="O560" i="15"/>
  <c r="N560" i="15"/>
  <c r="M560" i="15"/>
  <c r="O559" i="15"/>
  <c r="N559" i="15"/>
  <c r="M559" i="15"/>
  <c r="O558" i="15"/>
  <c r="N558" i="15"/>
  <c r="M558" i="15"/>
  <c r="O557" i="15"/>
  <c r="N557" i="15"/>
  <c r="M557" i="15"/>
  <c r="O556" i="15"/>
  <c r="N556" i="15"/>
  <c r="M556" i="15"/>
  <c r="O555" i="15"/>
  <c r="N555" i="15"/>
  <c r="M555" i="15"/>
  <c r="O554" i="15"/>
  <c r="N554" i="15"/>
  <c r="M554" i="15"/>
  <c r="O553" i="15"/>
  <c r="N553" i="15"/>
  <c r="M553" i="15"/>
  <c r="O552" i="15"/>
  <c r="N552" i="15"/>
  <c r="M552" i="15"/>
  <c r="O551" i="15"/>
  <c r="N551" i="15"/>
  <c r="M551" i="15"/>
  <c r="O550" i="15"/>
  <c r="N550" i="15"/>
  <c r="M550" i="15"/>
  <c r="O549" i="15"/>
  <c r="N549" i="15"/>
  <c r="M549" i="15"/>
  <c r="O548" i="15"/>
  <c r="N548" i="15"/>
  <c r="M548" i="15"/>
  <c r="O547" i="15"/>
  <c r="N547" i="15"/>
  <c r="M547" i="15"/>
  <c r="O546" i="15"/>
  <c r="N546" i="15"/>
  <c r="M546" i="15"/>
  <c r="O545" i="15"/>
  <c r="N545" i="15"/>
  <c r="M545" i="15"/>
  <c r="O544" i="15"/>
  <c r="N544" i="15"/>
  <c r="M544" i="15"/>
  <c r="O543" i="15"/>
  <c r="N543" i="15"/>
  <c r="M543" i="15"/>
  <c r="O542" i="15"/>
  <c r="N542" i="15"/>
  <c r="M542" i="15"/>
  <c r="O541" i="15"/>
  <c r="N541" i="15"/>
  <c r="M541" i="15"/>
  <c r="O540" i="15"/>
  <c r="N540" i="15"/>
  <c r="M540" i="15"/>
  <c r="O539" i="15"/>
  <c r="N539" i="15"/>
  <c r="M539" i="15"/>
  <c r="O538" i="15"/>
  <c r="N538" i="15"/>
  <c r="M538" i="15"/>
  <c r="O537" i="15"/>
  <c r="N537" i="15"/>
  <c r="M537" i="15"/>
  <c r="O536" i="15"/>
  <c r="N536" i="15"/>
  <c r="M536" i="15"/>
  <c r="O535" i="15"/>
  <c r="N535" i="15"/>
  <c r="M535" i="15"/>
  <c r="O534" i="15"/>
  <c r="N534" i="15"/>
  <c r="M534" i="15"/>
  <c r="O533" i="15"/>
  <c r="N533" i="15"/>
  <c r="M533" i="15"/>
  <c r="O532" i="15"/>
  <c r="N532" i="15"/>
  <c r="M532" i="15"/>
  <c r="O531" i="15"/>
  <c r="N531" i="15"/>
  <c r="M531" i="15"/>
  <c r="O530" i="15"/>
  <c r="N530" i="15"/>
  <c r="M530" i="15"/>
  <c r="O529" i="15"/>
  <c r="N529" i="15"/>
  <c r="M529" i="15"/>
  <c r="O528" i="15"/>
  <c r="N528" i="15"/>
  <c r="M528" i="15"/>
  <c r="O527" i="15"/>
  <c r="N527" i="15"/>
  <c r="M527" i="15"/>
  <c r="O526" i="15"/>
  <c r="N526" i="15"/>
  <c r="M526" i="15"/>
  <c r="O525" i="15"/>
  <c r="N525" i="15"/>
  <c r="M525" i="15"/>
  <c r="O524" i="15"/>
  <c r="N524" i="15"/>
  <c r="M524" i="15"/>
  <c r="O523" i="15"/>
  <c r="N523" i="15"/>
  <c r="M523" i="15"/>
  <c r="O522" i="15"/>
  <c r="N522" i="15"/>
  <c r="M522" i="15"/>
  <c r="O521" i="15"/>
  <c r="N521" i="15"/>
  <c r="M521" i="15"/>
  <c r="O520" i="15"/>
  <c r="N520" i="15"/>
  <c r="M520" i="15"/>
  <c r="O519" i="15"/>
  <c r="N519" i="15"/>
  <c r="M519" i="15"/>
  <c r="O518" i="15"/>
  <c r="N518" i="15"/>
  <c r="M518" i="15"/>
  <c r="O517" i="15"/>
  <c r="N517" i="15"/>
  <c r="M517" i="15"/>
  <c r="O516" i="15"/>
  <c r="N516" i="15"/>
  <c r="M516" i="15"/>
  <c r="O515" i="15"/>
  <c r="N515" i="15"/>
  <c r="M515" i="15"/>
  <c r="O514" i="15"/>
  <c r="N514" i="15"/>
  <c r="M514" i="15"/>
  <c r="O513" i="15"/>
  <c r="N513" i="15"/>
  <c r="M513" i="15"/>
  <c r="O512" i="15"/>
  <c r="N512" i="15"/>
  <c r="M512" i="15"/>
  <c r="O511" i="15"/>
  <c r="N511" i="15"/>
  <c r="M511" i="15"/>
  <c r="O510" i="15"/>
  <c r="N510" i="15"/>
  <c r="M510" i="15"/>
  <c r="O509" i="15"/>
  <c r="N509" i="15"/>
  <c r="M509" i="15"/>
  <c r="O508" i="15"/>
  <c r="N508" i="15"/>
  <c r="M508" i="15"/>
  <c r="O507" i="15"/>
  <c r="N507" i="15"/>
  <c r="M507" i="15"/>
  <c r="O506" i="15"/>
  <c r="N506" i="15"/>
  <c r="M506" i="15"/>
  <c r="O505" i="15"/>
  <c r="N505" i="15"/>
  <c r="M505" i="15"/>
  <c r="O504" i="15"/>
  <c r="N504" i="15"/>
  <c r="M504" i="15"/>
  <c r="O503" i="15"/>
  <c r="N503" i="15"/>
  <c r="M503" i="15"/>
  <c r="O502" i="15"/>
  <c r="N502" i="15"/>
  <c r="M502" i="15"/>
  <c r="O501" i="15"/>
  <c r="N501" i="15"/>
  <c r="M501" i="15"/>
  <c r="O500" i="15"/>
  <c r="N500" i="15"/>
  <c r="M500" i="15"/>
  <c r="O499" i="15"/>
  <c r="N499" i="15"/>
  <c r="M499" i="15"/>
  <c r="O498" i="15"/>
  <c r="N498" i="15"/>
  <c r="M498" i="15"/>
  <c r="O497" i="15"/>
  <c r="N497" i="15"/>
  <c r="M497" i="15"/>
  <c r="O496" i="15"/>
  <c r="N496" i="15"/>
  <c r="M496" i="15"/>
  <c r="O495" i="15"/>
  <c r="N495" i="15"/>
  <c r="M495" i="15"/>
  <c r="O494" i="15"/>
  <c r="N494" i="15"/>
  <c r="M494" i="15"/>
  <c r="O493" i="15"/>
  <c r="N493" i="15"/>
  <c r="M493" i="15"/>
  <c r="O492" i="15"/>
  <c r="N492" i="15"/>
  <c r="M492" i="15"/>
  <c r="O491" i="15"/>
  <c r="N491" i="15"/>
  <c r="M491" i="15"/>
  <c r="O490" i="15"/>
  <c r="N490" i="15"/>
  <c r="M490" i="15"/>
  <c r="O489" i="15"/>
  <c r="N489" i="15"/>
  <c r="M489" i="15"/>
  <c r="O488" i="15"/>
  <c r="N488" i="15"/>
  <c r="M488" i="15"/>
  <c r="O487" i="15"/>
  <c r="N487" i="15"/>
  <c r="M487" i="15"/>
  <c r="O486" i="15"/>
  <c r="N486" i="15"/>
  <c r="M486" i="15"/>
  <c r="O485" i="15"/>
  <c r="N485" i="15"/>
  <c r="M485" i="15"/>
  <c r="O484" i="15"/>
  <c r="N484" i="15"/>
  <c r="M484" i="15"/>
  <c r="O483" i="15"/>
  <c r="N483" i="15"/>
  <c r="M483" i="15"/>
  <c r="O482" i="15"/>
  <c r="N482" i="15"/>
  <c r="M482" i="15"/>
  <c r="O481" i="15"/>
  <c r="N481" i="15"/>
  <c r="M481" i="15"/>
  <c r="O480" i="15"/>
  <c r="N480" i="15"/>
  <c r="M480" i="15"/>
  <c r="O479" i="15"/>
  <c r="N479" i="15"/>
  <c r="M479" i="15"/>
  <c r="O478" i="15"/>
  <c r="N478" i="15"/>
  <c r="M478" i="15"/>
  <c r="O477" i="15"/>
  <c r="N477" i="15"/>
  <c r="M477" i="15"/>
  <c r="O476" i="15"/>
  <c r="N476" i="15"/>
  <c r="M476" i="15"/>
  <c r="O475" i="15"/>
  <c r="N475" i="15"/>
  <c r="M475" i="15"/>
  <c r="O474" i="15"/>
  <c r="N474" i="15"/>
  <c r="M474" i="15"/>
  <c r="O473" i="15"/>
  <c r="N473" i="15"/>
  <c r="M473" i="15"/>
  <c r="O472" i="15"/>
  <c r="N472" i="15"/>
  <c r="M472" i="15"/>
  <c r="O471" i="15"/>
  <c r="N471" i="15"/>
  <c r="M471" i="15"/>
  <c r="O470" i="15"/>
  <c r="N470" i="15"/>
  <c r="M470" i="15"/>
  <c r="O469" i="15"/>
  <c r="N469" i="15"/>
  <c r="M469" i="15"/>
  <c r="O468" i="15"/>
  <c r="N468" i="15"/>
  <c r="M468" i="15"/>
  <c r="O467" i="15"/>
  <c r="N467" i="15"/>
  <c r="M467" i="15"/>
  <c r="O466" i="15"/>
  <c r="N466" i="15"/>
  <c r="M466" i="15"/>
  <c r="O465" i="15"/>
  <c r="N465" i="15"/>
  <c r="M465" i="15"/>
  <c r="O464" i="15"/>
  <c r="N464" i="15"/>
  <c r="M464" i="15"/>
  <c r="O463" i="15"/>
  <c r="N463" i="15"/>
  <c r="M463" i="15"/>
  <c r="O462" i="15"/>
  <c r="N462" i="15"/>
  <c r="M462" i="15"/>
  <c r="O461" i="15"/>
  <c r="N461" i="15"/>
  <c r="M461" i="15"/>
  <c r="O460" i="15"/>
  <c r="N460" i="15"/>
  <c r="M460" i="15"/>
  <c r="O459" i="15"/>
  <c r="N459" i="15"/>
  <c r="M459" i="15"/>
  <c r="O458" i="15"/>
  <c r="N458" i="15"/>
  <c r="M458" i="15"/>
  <c r="O457" i="15"/>
  <c r="N457" i="15"/>
  <c r="M457" i="15"/>
  <c r="O456" i="15"/>
  <c r="N456" i="15"/>
  <c r="M456" i="15"/>
  <c r="O455" i="15"/>
  <c r="N455" i="15"/>
  <c r="M455" i="15"/>
  <c r="O454" i="15"/>
  <c r="N454" i="15"/>
  <c r="M454" i="15"/>
  <c r="O453" i="15"/>
  <c r="N453" i="15"/>
  <c r="M453" i="15"/>
  <c r="O452" i="15"/>
  <c r="N452" i="15"/>
  <c r="M452" i="15"/>
  <c r="O451" i="15"/>
  <c r="N451" i="15"/>
  <c r="M451" i="15"/>
  <c r="O450" i="15"/>
  <c r="N450" i="15"/>
  <c r="M450" i="15"/>
  <c r="O449" i="15"/>
  <c r="N449" i="15"/>
  <c r="M449" i="15"/>
  <c r="O448" i="15"/>
  <c r="N448" i="15"/>
  <c r="M448" i="15"/>
  <c r="O447" i="15"/>
  <c r="N447" i="15"/>
  <c r="M447" i="15"/>
  <c r="O446" i="15"/>
  <c r="N446" i="15"/>
  <c r="M446" i="15"/>
  <c r="O445" i="15"/>
  <c r="N445" i="15"/>
  <c r="M445" i="15"/>
  <c r="O444" i="15"/>
  <c r="N444" i="15"/>
  <c r="M444" i="15"/>
  <c r="O443" i="15"/>
  <c r="N443" i="15"/>
  <c r="M443" i="15"/>
  <c r="O442" i="15"/>
  <c r="N442" i="15"/>
  <c r="M442" i="15"/>
  <c r="O441" i="15"/>
  <c r="N441" i="15"/>
  <c r="M441" i="15"/>
  <c r="O440" i="15"/>
  <c r="N440" i="15"/>
  <c r="M440" i="15"/>
  <c r="O439" i="15"/>
  <c r="N439" i="15"/>
  <c r="M439" i="15"/>
  <c r="O438" i="15"/>
  <c r="N438" i="15"/>
  <c r="M438" i="15"/>
  <c r="O437" i="15"/>
  <c r="N437" i="15"/>
  <c r="M437" i="15"/>
  <c r="O436" i="15"/>
  <c r="N436" i="15"/>
  <c r="M436" i="15"/>
  <c r="O435" i="15"/>
  <c r="N435" i="15"/>
  <c r="M435" i="15"/>
  <c r="O434" i="15"/>
  <c r="N434" i="15"/>
  <c r="M434" i="15"/>
  <c r="O433" i="15"/>
  <c r="N433" i="15"/>
  <c r="M433" i="15"/>
  <c r="O432" i="15"/>
  <c r="N432" i="15"/>
  <c r="M432" i="15"/>
  <c r="O431" i="15"/>
  <c r="N431" i="15"/>
  <c r="M431" i="15"/>
  <c r="O430" i="15"/>
  <c r="N430" i="15"/>
  <c r="M430" i="15"/>
  <c r="O429" i="15"/>
  <c r="N429" i="15"/>
  <c r="M429" i="15"/>
  <c r="O428" i="15"/>
  <c r="N428" i="15"/>
  <c r="M428" i="15"/>
  <c r="O427" i="15"/>
  <c r="N427" i="15"/>
  <c r="M427" i="15"/>
  <c r="O426" i="15"/>
  <c r="N426" i="15"/>
  <c r="M426" i="15"/>
  <c r="O425" i="15"/>
  <c r="N425" i="15"/>
  <c r="M425" i="15"/>
  <c r="O424" i="15"/>
  <c r="N424" i="15"/>
  <c r="M424" i="15"/>
  <c r="O423" i="15"/>
  <c r="N423" i="15"/>
  <c r="M423" i="15"/>
  <c r="O422" i="15"/>
  <c r="N422" i="15"/>
  <c r="M422" i="15"/>
  <c r="O421" i="15"/>
  <c r="N421" i="15"/>
  <c r="M421" i="15"/>
  <c r="O420" i="15"/>
  <c r="N420" i="15"/>
  <c r="M420" i="15"/>
  <c r="O419" i="15"/>
  <c r="N419" i="15"/>
  <c r="M419" i="15"/>
  <c r="O418" i="15"/>
  <c r="N418" i="15"/>
  <c r="M418" i="15"/>
  <c r="O417" i="15"/>
  <c r="N417" i="15"/>
  <c r="M417" i="15"/>
  <c r="O416" i="15"/>
  <c r="N416" i="15"/>
  <c r="M416" i="15"/>
  <c r="O415" i="15"/>
  <c r="N415" i="15"/>
  <c r="M415" i="15"/>
  <c r="O414" i="15"/>
  <c r="N414" i="15"/>
  <c r="M414" i="15"/>
  <c r="O413" i="15"/>
  <c r="N413" i="15"/>
  <c r="M413" i="15"/>
  <c r="O412" i="15"/>
  <c r="N412" i="15"/>
  <c r="M412" i="15"/>
  <c r="O411" i="15"/>
  <c r="N411" i="15"/>
  <c r="M411" i="15"/>
  <c r="O410" i="15"/>
  <c r="N410" i="15"/>
  <c r="M410" i="15"/>
  <c r="O409" i="15"/>
  <c r="N409" i="15"/>
  <c r="M409" i="15"/>
  <c r="O408" i="15"/>
  <c r="N408" i="15"/>
  <c r="M408" i="15"/>
  <c r="O407" i="15"/>
  <c r="N407" i="15"/>
  <c r="M407" i="15"/>
  <c r="O406" i="15"/>
  <c r="N406" i="15"/>
  <c r="M406" i="15"/>
  <c r="O405" i="15"/>
  <c r="N405" i="15"/>
  <c r="M405" i="15"/>
  <c r="O404" i="15"/>
  <c r="N404" i="15"/>
  <c r="M404" i="15"/>
  <c r="O403" i="15"/>
  <c r="N403" i="15"/>
  <c r="M403" i="15"/>
  <c r="O402" i="15"/>
  <c r="N402" i="15"/>
  <c r="M402" i="15"/>
  <c r="O401" i="15"/>
  <c r="N401" i="15"/>
  <c r="M401" i="15"/>
  <c r="O400" i="15"/>
  <c r="N400" i="15"/>
  <c r="M400" i="15"/>
  <c r="O399" i="15"/>
  <c r="N399" i="15"/>
  <c r="M399" i="15"/>
  <c r="O398" i="15"/>
  <c r="N398" i="15"/>
  <c r="M398" i="15"/>
  <c r="O397" i="15"/>
  <c r="N397" i="15"/>
  <c r="M397" i="15"/>
  <c r="O396" i="15"/>
  <c r="N396" i="15"/>
  <c r="M396" i="15"/>
  <c r="O395" i="15"/>
  <c r="N395" i="15"/>
  <c r="M395" i="15"/>
  <c r="O394" i="15"/>
  <c r="N394" i="15"/>
  <c r="M394" i="15"/>
  <c r="O393" i="15"/>
  <c r="N393" i="15"/>
  <c r="M393" i="15"/>
  <c r="O392" i="15"/>
  <c r="N392" i="15"/>
  <c r="M392" i="15"/>
  <c r="O391" i="15"/>
  <c r="N391" i="15"/>
  <c r="M391" i="15"/>
  <c r="O390" i="15"/>
  <c r="N390" i="15"/>
  <c r="M390" i="15"/>
  <c r="O389" i="15"/>
  <c r="N389" i="15"/>
  <c r="M389" i="15"/>
  <c r="O388" i="15"/>
  <c r="N388" i="15"/>
  <c r="M388" i="15"/>
  <c r="AE368" i="15"/>
  <c r="O387" i="15"/>
  <c r="N387" i="15"/>
  <c r="M387" i="15"/>
  <c r="AE367" i="15"/>
  <c r="O386" i="15"/>
  <c r="N386" i="15"/>
  <c r="M386" i="15"/>
  <c r="AE366" i="15"/>
  <c r="O385" i="15"/>
  <c r="N385" i="15"/>
  <c r="M385" i="15"/>
  <c r="AE365" i="15"/>
  <c r="O384" i="15"/>
  <c r="N384" i="15"/>
  <c r="M384" i="15"/>
  <c r="AE364" i="15"/>
  <c r="O383" i="15"/>
  <c r="N383" i="15"/>
  <c r="M383" i="15"/>
  <c r="AE363" i="15"/>
  <c r="O382" i="15"/>
  <c r="N382" i="15"/>
  <c r="M382" i="15"/>
  <c r="AE362" i="15"/>
  <c r="O381" i="15"/>
  <c r="N381" i="15"/>
  <c r="M381" i="15"/>
  <c r="AE361" i="15"/>
  <c r="O380" i="15"/>
  <c r="N380" i="15"/>
  <c r="M380" i="15"/>
  <c r="AE360" i="15"/>
  <c r="O379" i="15"/>
  <c r="N379" i="15"/>
  <c r="M379" i="15"/>
  <c r="AE359" i="15"/>
  <c r="O378" i="15"/>
  <c r="N378" i="15"/>
  <c r="M378" i="15"/>
  <c r="AE358" i="15"/>
  <c r="O377" i="15"/>
  <c r="N377" i="15"/>
  <c r="M377" i="15"/>
  <c r="AE357" i="15"/>
  <c r="O376" i="15"/>
  <c r="N376" i="15"/>
  <c r="M376" i="15"/>
  <c r="AE356" i="15"/>
  <c r="O375" i="15"/>
  <c r="N375" i="15"/>
  <c r="M375" i="15"/>
  <c r="AE355" i="15"/>
  <c r="O374" i="15"/>
  <c r="N374" i="15"/>
  <c r="M374" i="15"/>
  <c r="AE354" i="15"/>
  <c r="O373" i="15"/>
  <c r="N373" i="15"/>
  <c r="M373" i="15"/>
  <c r="AE353" i="15"/>
  <c r="O372" i="15"/>
  <c r="N372" i="15"/>
  <c r="M372" i="15"/>
  <c r="AE352" i="15"/>
  <c r="O371" i="15"/>
  <c r="N371" i="15"/>
  <c r="M371" i="15"/>
  <c r="AE351" i="15"/>
  <c r="O370" i="15"/>
  <c r="N370" i="15"/>
  <c r="M370" i="15"/>
  <c r="AE350" i="15"/>
  <c r="O369" i="15"/>
  <c r="N369" i="15"/>
  <c r="M369" i="15"/>
  <c r="AE349" i="15"/>
  <c r="O368" i="15"/>
  <c r="N368" i="15"/>
  <c r="M368" i="15"/>
  <c r="AE348" i="15"/>
  <c r="O367" i="15"/>
  <c r="N367" i="15"/>
  <c r="M367" i="15"/>
  <c r="AE347" i="15"/>
  <c r="O366" i="15"/>
  <c r="N366" i="15"/>
  <c r="M366" i="15"/>
  <c r="AE346" i="15"/>
  <c r="O365" i="15"/>
  <c r="N365" i="15"/>
  <c r="M365" i="15"/>
  <c r="AE345" i="15"/>
  <c r="O364" i="15"/>
  <c r="N364" i="15"/>
  <c r="M364" i="15"/>
  <c r="AE344" i="15"/>
  <c r="O363" i="15"/>
  <c r="N363" i="15"/>
  <c r="M363" i="15"/>
  <c r="AE343" i="15"/>
  <c r="O362" i="15"/>
  <c r="N362" i="15"/>
  <c r="M362" i="15"/>
  <c r="AE342" i="15"/>
  <c r="O361" i="15"/>
  <c r="N361" i="15"/>
  <c r="M361" i="15"/>
  <c r="AE341" i="15"/>
  <c r="O360" i="15"/>
  <c r="N360" i="15"/>
  <c r="M360" i="15"/>
  <c r="AE340" i="15"/>
  <c r="O359" i="15"/>
  <c r="N359" i="15"/>
  <c r="M359" i="15"/>
  <c r="AE339" i="15"/>
  <c r="O358" i="15"/>
  <c r="N358" i="15"/>
  <c r="M358" i="15"/>
  <c r="AE338" i="15"/>
  <c r="O357" i="15"/>
  <c r="N357" i="15"/>
  <c r="M357" i="15"/>
  <c r="AE337" i="15"/>
  <c r="O356" i="15"/>
  <c r="N356" i="15"/>
  <c r="M356" i="15"/>
  <c r="AE336" i="15"/>
  <c r="O355" i="15"/>
  <c r="N355" i="15"/>
  <c r="M355" i="15"/>
  <c r="AE335" i="15"/>
  <c r="O354" i="15"/>
  <c r="N354" i="15"/>
  <c r="M354" i="15"/>
  <c r="AE334" i="15"/>
  <c r="O353" i="15"/>
  <c r="N353" i="15"/>
  <c r="M353" i="15"/>
  <c r="AE333" i="15"/>
  <c r="O352" i="15"/>
  <c r="N352" i="15"/>
  <c r="M352" i="15"/>
  <c r="AE332" i="15"/>
  <c r="O351" i="15"/>
  <c r="N351" i="15"/>
  <c r="M351" i="15"/>
  <c r="AE331" i="15"/>
  <c r="O350" i="15"/>
  <c r="N350" i="15"/>
  <c r="M350" i="15"/>
  <c r="AE330" i="15"/>
  <c r="O349" i="15"/>
  <c r="N349" i="15"/>
  <c r="M349" i="15"/>
  <c r="AE329" i="15"/>
  <c r="O348" i="15"/>
  <c r="N348" i="15"/>
  <c r="M348" i="15"/>
  <c r="AE328" i="15"/>
  <c r="O347" i="15"/>
  <c r="N347" i="15"/>
  <c r="M347" i="15"/>
  <c r="AE327" i="15"/>
  <c r="O346" i="15"/>
  <c r="N346" i="15"/>
  <c r="M346" i="15"/>
  <c r="AE326" i="15"/>
  <c r="O345" i="15"/>
  <c r="N345" i="15"/>
  <c r="M345" i="15"/>
  <c r="AE325" i="15"/>
  <c r="O344" i="15"/>
  <c r="N344" i="15"/>
  <c r="M344" i="15"/>
  <c r="AE324" i="15"/>
  <c r="O343" i="15"/>
  <c r="N343" i="15"/>
  <c r="M343" i="15"/>
  <c r="AE323" i="15"/>
  <c r="O342" i="15"/>
  <c r="N342" i="15"/>
  <c r="M342" i="15"/>
  <c r="AE322" i="15"/>
  <c r="O341" i="15"/>
  <c r="N341" i="15"/>
  <c r="M341" i="15"/>
  <c r="AE321" i="15"/>
  <c r="O340" i="15"/>
  <c r="N340" i="15"/>
  <c r="M340" i="15"/>
  <c r="AE320" i="15"/>
  <c r="O339" i="15"/>
  <c r="N339" i="15"/>
  <c r="M339" i="15"/>
  <c r="AE319" i="15"/>
  <c r="O338" i="15"/>
  <c r="N338" i="15"/>
  <c r="M338" i="15"/>
  <c r="AE318" i="15"/>
  <c r="O337" i="15"/>
  <c r="N337" i="15"/>
  <c r="M337" i="15"/>
  <c r="AE317" i="15"/>
  <c r="O336" i="15"/>
  <c r="N336" i="15"/>
  <c r="M336" i="15"/>
  <c r="AE316" i="15"/>
  <c r="O335" i="15"/>
  <c r="N335" i="15"/>
  <c r="M335" i="15"/>
  <c r="AE315" i="15"/>
  <c r="O334" i="15"/>
  <c r="N334" i="15"/>
  <c r="M334" i="15"/>
  <c r="AE314" i="15"/>
  <c r="O333" i="15"/>
  <c r="N333" i="15"/>
  <c r="M333" i="15"/>
  <c r="AE313" i="15"/>
  <c r="O332" i="15"/>
  <c r="N332" i="15"/>
  <c r="M332" i="15"/>
  <c r="AE312" i="15"/>
  <c r="O331" i="15"/>
  <c r="N331" i="15"/>
  <c r="M331" i="15"/>
  <c r="AE311" i="15"/>
  <c r="O330" i="15"/>
  <c r="N330" i="15"/>
  <c r="M330" i="15"/>
  <c r="AE310" i="15"/>
  <c r="O329" i="15"/>
  <c r="N329" i="15"/>
  <c r="M329" i="15"/>
  <c r="AE309" i="15"/>
  <c r="O328" i="15"/>
  <c r="N328" i="15"/>
  <c r="M328" i="15"/>
  <c r="AE308" i="15"/>
  <c r="O327" i="15"/>
  <c r="N327" i="15"/>
  <c r="M327" i="15"/>
  <c r="AE307" i="15"/>
  <c r="O326" i="15"/>
  <c r="N326" i="15"/>
  <c r="M326" i="15"/>
  <c r="AE306" i="15"/>
  <c r="O325" i="15"/>
  <c r="N325" i="15"/>
  <c r="M325" i="15"/>
  <c r="AE305" i="15"/>
  <c r="O324" i="15"/>
  <c r="N324" i="15"/>
  <c r="M324" i="15"/>
  <c r="AE304" i="15"/>
  <c r="O323" i="15"/>
  <c r="N323" i="15"/>
  <c r="M323" i="15"/>
  <c r="AE303" i="15"/>
  <c r="O322" i="15"/>
  <c r="N322" i="15"/>
  <c r="M322" i="15"/>
  <c r="AE302" i="15"/>
  <c r="O321" i="15"/>
  <c r="N321" i="15"/>
  <c r="M321" i="15"/>
  <c r="AE301" i="15"/>
  <c r="O320" i="15"/>
  <c r="N320" i="15"/>
  <c r="M320" i="15"/>
  <c r="AE300" i="15"/>
  <c r="O319" i="15"/>
  <c r="N319" i="15"/>
  <c r="M319" i="15"/>
  <c r="AE299" i="15"/>
  <c r="O318" i="15"/>
  <c r="N318" i="15"/>
  <c r="M318" i="15"/>
  <c r="AE298" i="15"/>
  <c r="O317" i="15"/>
  <c r="N317" i="15"/>
  <c r="M317" i="15"/>
  <c r="AE297" i="15"/>
  <c r="O316" i="15"/>
  <c r="N316" i="15"/>
  <c r="M316" i="15"/>
  <c r="AE296" i="15"/>
  <c r="O315" i="15"/>
  <c r="N315" i="15"/>
  <c r="M315" i="15"/>
  <c r="AE295" i="15"/>
  <c r="O314" i="15"/>
  <c r="N314" i="15"/>
  <c r="M314" i="15"/>
  <c r="AE294" i="15"/>
  <c r="O313" i="15"/>
  <c r="N313" i="15"/>
  <c r="M313" i="15"/>
  <c r="AE293" i="15"/>
  <c r="O312" i="15"/>
  <c r="N312" i="15"/>
  <c r="M312" i="15"/>
  <c r="AE292" i="15"/>
  <c r="O311" i="15"/>
  <c r="N311" i="15"/>
  <c r="M311" i="15"/>
  <c r="AE291" i="15"/>
  <c r="O310" i="15"/>
  <c r="N310" i="15"/>
  <c r="M310" i="15"/>
  <c r="AE290" i="15"/>
  <c r="O309" i="15"/>
  <c r="N309" i="15"/>
  <c r="M309" i="15"/>
  <c r="AE289" i="15"/>
  <c r="O308" i="15"/>
  <c r="N308" i="15"/>
  <c r="M308" i="15"/>
  <c r="AE288" i="15"/>
  <c r="O307" i="15"/>
  <c r="N307" i="15"/>
  <c r="M307" i="15"/>
  <c r="AE287" i="15"/>
  <c r="O306" i="15"/>
  <c r="N306" i="15"/>
  <c r="M306" i="15"/>
  <c r="AE286" i="15"/>
  <c r="O305" i="15"/>
  <c r="N305" i="15"/>
  <c r="M305" i="15"/>
  <c r="AE285" i="15"/>
  <c r="O304" i="15"/>
  <c r="N304" i="15"/>
  <c r="M304" i="15"/>
  <c r="AE284" i="15"/>
  <c r="O303" i="15"/>
  <c r="N303" i="15"/>
  <c r="M303" i="15"/>
  <c r="AE283" i="15"/>
  <c r="O302" i="15"/>
  <c r="N302" i="15"/>
  <c r="M302" i="15"/>
  <c r="AE282" i="15"/>
  <c r="O301" i="15"/>
  <c r="N301" i="15"/>
  <c r="M301" i="15"/>
  <c r="AE281" i="15"/>
  <c r="O300" i="15"/>
  <c r="N300" i="15"/>
  <c r="M300" i="15"/>
  <c r="AE280" i="15"/>
  <c r="O299" i="15"/>
  <c r="N299" i="15"/>
  <c r="M299" i="15"/>
  <c r="AE279" i="15"/>
  <c r="O298" i="15"/>
  <c r="N298" i="15"/>
  <c r="M298" i="15"/>
  <c r="AE278" i="15"/>
  <c r="O297" i="15"/>
  <c r="N297" i="15"/>
  <c r="M297" i="15"/>
  <c r="AE277" i="15"/>
  <c r="O296" i="15"/>
  <c r="N296" i="15"/>
  <c r="M296" i="15"/>
  <c r="AE276" i="15"/>
  <c r="O295" i="15"/>
  <c r="N295" i="15"/>
  <c r="M295" i="15"/>
  <c r="AE275" i="15"/>
  <c r="O294" i="15"/>
  <c r="N294" i="15"/>
  <c r="M294" i="15"/>
  <c r="AE274" i="15"/>
  <c r="O293" i="15"/>
  <c r="N293" i="15"/>
  <c r="M293" i="15"/>
  <c r="AE273" i="15"/>
  <c r="O292" i="15"/>
  <c r="N292" i="15"/>
  <c r="M292" i="15"/>
  <c r="AE272" i="15"/>
  <c r="O291" i="15"/>
  <c r="N291" i="15"/>
  <c r="M291" i="15"/>
  <c r="AE271" i="15"/>
  <c r="O290" i="15"/>
  <c r="N290" i="15"/>
  <c r="M290" i="15"/>
  <c r="AE270" i="15"/>
  <c r="O289" i="15"/>
  <c r="N289" i="15"/>
  <c r="M289" i="15"/>
  <c r="AE269" i="15"/>
  <c r="O288" i="15"/>
  <c r="N288" i="15"/>
  <c r="M288" i="15"/>
  <c r="AE268" i="15"/>
  <c r="O287" i="15"/>
  <c r="N287" i="15"/>
  <c r="M287" i="15"/>
  <c r="AE267" i="15"/>
  <c r="O286" i="15"/>
  <c r="N286" i="15"/>
  <c r="M286" i="15"/>
  <c r="AE266" i="15"/>
  <c r="O285" i="15"/>
  <c r="N285" i="15"/>
  <c r="M285" i="15"/>
  <c r="AE265" i="15"/>
  <c r="O284" i="15"/>
  <c r="N284" i="15"/>
  <c r="M284" i="15"/>
  <c r="AE264" i="15"/>
  <c r="O283" i="15"/>
  <c r="N283" i="15"/>
  <c r="M283" i="15"/>
  <c r="AE263" i="15"/>
  <c r="O282" i="15"/>
  <c r="N282" i="15"/>
  <c r="M282" i="15"/>
  <c r="AE262" i="15"/>
  <c r="O281" i="15"/>
  <c r="N281" i="15"/>
  <c r="M281" i="15"/>
  <c r="AE261" i="15"/>
  <c r="O280" i="15"/>
  <c r="N280" i="15"/>
  <c r="M280" i="15"/>
  <c r="AE260" i="15"/>
  <c r="O279" i="15"/>
  <c r="N279" i="15"/>
  <c r="M279" i="15"/>
  <c r="AE259" i="15"/>
  <c r="O278" i="15"/>
  <c r="N278" i="15"/>
  <c r="M278" i="15"/>
  <c r="AE258" i="15"/>
  <c r="O277" i="15"/>
  <c r="N277" i="15"/>
  <c r="M277" i="15"/>
  <c r="AE257" i="15"/>
  <c r="O276" i="15"/>
  <c r="N276" i="15"/>
  <c r="M276" i="15"/>
  <c r="AE256" i="15"/>
  <c r="O275" i="15"/>
  <c r="N275" i="15"/>
  <c r="M275" i="15"/>
  <c r="AE255" i="15"/>
  <c r="O274" i="15"/>
  <c r="N274" i="15"/>
  <c r="M274" i="15"/>
  <c r="AE254" i="15"/>
  <c r="O273" i="15"/>
  <c r="N273" i="15"/>
  <c r="M273" i="15"/>
  <c r="AE253" i="15"/>
  <c r="O272" i="15"/>
  <c r="N272" i="15"/>
  <c r="M272" i="15"/>
  <c r="AE252" i="15"/>
  <c r="O271" i="15"/>
  <c r="N271" i="15"/>
  <c r="M271" i="15"/>
  <c r="AE251" i="15"/>
  <c r="O270" i="15"/>
  <c r="N270" i="15"/>
  <c r="M270" i="15"/>
  <c r="AE250" i="15"/>
  <c r="O269" i="15"/>
  <c r="N269" i="15"/>
  <c r="M269" i="15"/>
  <c r="AE249" i="15"/>
  <c r="O268" i="15"/>
  <c r="N268" i="15"/>
  <c r="M268" i="15"/>
  <c r="AE248" i="15"/>
  <c r="O267" i="15"/>
  <c r="N267" i="15"/>
  <c r="M267" i="15"/>
  <c r="AE247" i="15"/>
  <c r="O266" i="15"/>
  <c r="N266" i="15"/>
  <c r="M266" i="15"/>
  <c r="AE246" i="15"/>
  <c r="O265" i="15"/>
  <c r="N265" i="15"/>
  <c r="M265" i="15"/>
  <c r="AE245" i="15"/>
  <c r="O264" i="15"/>
  <c r="N264" i="15"/>
  <c r="M264" i="15"/>
  <c r="AE244" i="15"/>
  <c r="O263" i="15"/>
  <c r="N263" i="15"/>
  <c r="M263" i="15"/>
  <c r="AE243" i="15"/>
  <c r="O262" i="15"/>
  <c r="N262" i="15"/>
  <c r="M262" i="15"/>
  <c r="AE242" i="15"/>
  <c r="O261" i="15"/>
  <c r="N261" i="15"/>
  <c r="M261" i="15"/>
  <c r="AE241" i="15"/>
  <c r="O260" i="15"/>
  <c r="N260" i="15"/>
  <c r="M260" i="15"/>
  <c r="AE240" i="15"/>
  <c r="O259" i="15"/>
  <c r="N259" i="15"/>
  <c r="M259" i="15"/>
  <c r="AE239" i="15"/>
  <c r="O258" i="15"/>
  <c r="N258" i="15"/>
  <c r="M258" i="15"/>
  <c r="AE238" i="15"/>
  <c r="O257" i="15"/>
  <c r="N257" i="15"/>
  <c r="M257" i="15"/>
  <c r="AE237" i="15"/>
  <c r="O256" i="15"/>
  <c r="N256" i="15"/>
  <c r="M256" i="15"/>
  <c r="AE236" i="15"/>
  <c r="O255" i="15"/>
  <c r="N255" i="15"/>
  <c r="M255" i="15"/>
  <c r="AE235" i="15"/>
  <c r="O254" i="15"/>
  <c r="N254" i="15"/>
  <c r="M254" i="15"/>
  <c r="AE234" i="15"/>
  <c r="O253" i="15"/>
  <c r="N253" i="15"/>
  <c r="M253" i="15"/>
  <c r="AE233" i="15"/>
  <c r="O252" i="15"/>
  <c r="N252" i="15"/>
  <c r="M252" i="15"/>
  <c r="AE232" i="15"/>
  <c r="O251" i="15"/>
  <c r="N251" i="15"/>
  <c r="M251" i="15"/>
  <c r="AE231" i="15"/>
  <c r="O250" i="15"/>
  <c r="N250" i="15"/>
  <c r="M250" i="15"/>
  <c r="AE230" i="15"/>
  <c r="O249" i="15"/>
  <c r="N249" i="15"/>
  <c r="M249" i="15"/>
  <c r="AE229" i="15"/>
  <c r="O248" i="15"/>
  <c r="N248" i="15"/>
  <c r="M248" i="15"/>
  <c r="AE228" i="15"/>
  <c r="O247" i="15"/>
  <c r="N247" i="15"/>
  <c r="M247" i="15"/>
  <c r="AE227" i="15"/>
  <c r="O246" i="15"/>
  <c r="N246" i="15"/>
  <c r="M246" i="15"/>
  <c r="AE226" i="15"/>
  <c r="O245" i="15"/>
  <c r="N245" i="15"/>
  <c r="M245" i="15"/>
  <c r="AE225" i="15"/>
  <c r="O244" i="15"/>
  <c r="N244" i="15"/>
  <c r="M244" i="15"/>
  <c r="AE224" i="15"/>
  <c r="O243" i="15"/>
  <c r="N243" i="15"/>
  <c r="M243" i="15"/>
  <c r="AE223" i="15"/>
  <c r="O242" i="15"/>
  <c r="N242" i="15"/>
  <c r="M242" i="15"/>
  <c r="AE222" i="15"/>
  <c r="O241" i="15"/>
  <c r="N241" i="15"/>
  <c r="M241" i="15"/>
  <c r="AE221" i="15"/>
  <c r="O240" i="15"/>
  <c r="N240" i="15"/>
  <c r="M240" i="15"/>
  <c r="AE220" i="15"/>
  <c r="O239" i="15"/>
  <c r="N239" i="15"/>
  <c r="M239" i="15"/>
  <c r="AE219" i="15"/>
  <c r="O238" i="15"/>
  <c r="N238" i="15"/>
  <c r="M238" i="15"/>
  <c r="AE218" i="15"/>
  <c r="O237" i="15"/>
  <c r="N237" i="15"/>
  <c r="M237" i="15"/>
  <c r="AE217" i="15"/>
  <c r="O236" i="15"/>
  <c r="N236" i="15"/>
  <c r="M236" i="15"/>
  <c r="AE216" i="15"/>
  <c r="O235" i="15"/>
  <c r="N235" i="15"/>
  <c r="M235" i="15"/>
  <c r="AE215" i="15"/>
  <c r="O234" i="15"/>
  <c r="N234" i="15"/>
  <c r="M234" i="15"/>
  <c r="AE214" i="15"/>
  <c r="O233" i="15"/>
  <c r="N233" i="15"/>
  <c r="M233" i="15"/>
  <c r="AE213" i="15"/>
  <c r="O232" i="15"/>
  <c r="N232" i="15"/>
  <c r="M232" i="15"/>
  <c r="AE212" i="15"/>
  <c r="O231" i="15"/>
  <c r="N231" i="15"/>
  <c r="M231" i="15"/>
  <c r="AE211" i="15"/>
  <c r="O230" i="15"/>
  <c r="N230" i="15"/>
  <c r="M230" i="15"/>
  <c r="AE210" i="15"/>
  <c r="O229" i="15"/>
  <c r="N229" i="15"/>
  <c r="M229" i="15"/>
  <c r="AE209" i="15"/>
  <c r="O228" i="15"/>
  <c r="N228" i="15"/>
  <c r="M228" i="15"/>
  <c r="AE208" i="15"/>
  <c r="O227" i="15"/>
  <c r="N227" i="15"/>
  <c r="M227" i="15"/>
  <c r="AE207" i="15"/>
  <c r="O226" i="15"/>
  <c r="N226" i="15"/>
  <c r="M226" i="15"/>
  <c r="AE206" i="15"/>
  <c r="O225" i="15"/>
  <c r="N225" i="15"/>
  <c r="M225" i="15"/>
  <c r="AE205" i="15"/>
  <c r="O224" i="15"/>
  <c r="N224" i="15"/>
  <c r="M224" i="15"/>
  <c r="AE204" i="15"/>
  <c r="O223" i="15"/>
  <c r="N223" i="15"/>
  <c r="M223" i="15"/>
  <c r="AE203" i="15"/>
  <c r="O222" i="15"/>
  <c r="N222" i="15"/>
  <c r="M222" i="15"/>
  <c r="AE202" i="15"/>
  <c r="O221" i="15"/>
  <c r="N221" i="15"/>
  <c r="M221" i="15"/>
  <c r="AE201" i="15"/>
  <c r="O220" i="15"/>
  <c r="N220" i="15"/>
  <c r="M220" i="15"/>
  <c r="AE200" i="15"/>
  <c r="O219" i="15"/>
  <c r="N219" i="15"/>
  <c r="M219" i="15"/>
  <c r="AE199" i="15"/>
  <c r="O218" i="15"/>
  <c r="N218" i="15"/>
  <c r="M218" i="15"/>
  <c r="AE198" i="15"/>
  <c r="O217" i="15"/>
  <c r="N217" i="15"/>
  <c r="M217" i="15"/>
  <c r="AE197" i="15"/>
  <c r="O216" i="15"/>
  <c r="N216" i="15"/>
  <c r="M216" i="15"/>
  <c r="AE196" i="15"/>
  <c r="O215" i="15"/>
  <c r="N215" i="15"/>
  <c r="M215" i="15"/>
  <c r="AE195" i="15"/>
  <c r="O214" i="15"/>
  <c r="N214" i="15"/>
  <c r="M214" i="15"/>
  <c r="AE194" i="15"/>
  <c r="O213" i="15"/>
  <c r="N213" i="15"/>
  <c r="M213" i="15"/>
  <c r="AE193" i="15"/>
  <c r="O212" i="15"/>
  <c r="N212" i="15"/>
  <c r="M212" i="15"/>
  <c r="AE192" i="15"/>
  <c r="O211" i="15"/>
  <c r="N211" i="15"/>
  <c r="M211" i="15"/>
  <c r="AE191" i="15"/>
  <c r="O210" i="15"/>
  <c r="N210" i="15"/>
  <c r="M210" i="15"/>
  <c r="AE190" i="15"/>
  <c r="O209" i="15"/>
  <c r="N209" i="15"/>
  <c r="M209" i="15"/>
  <c r="AE189" i="15"/>
  <c r="O208" i="15"/>
  <c r="N208" i="15"/>
  <c r="M208" i="15"/>
  <c r="AE188" i="15"/>
  <c r="O207" i="15"/>
  <c r="N207" i="15"/>
  <c r="M207" i="15"/>
  <c r="AE187" i="15"/>
  <c r="O206" i="15"/>
  <c r="N206" i="15"/>
  <c r="M206" i="15"/>
  <c r="AE186" i="15"/>
  <c r="O205" i="15"/>
  <c r="N205" i="15"/>
  <c r="M205" i="15"/>
  <c r="AE185" i="15"/>
  <c r="O204" i="15"/>
  <c r="N204" i="15"/>
  <c r="M204" i="15"/>
  <c r="AE184" i="15"/>
  <c r="O203" i="15"/>
  <c r="N203" i="15"/>
  <c r="M203" i="15"/>
  <c r="AE183" i="15"/>
  <c r="O202" i="15"/>
  <c r="N202" i="15"/>
  <c r="M202" i="15"/>
  <c r="AE182" i="15"/>
  <c r="O201" i="15"/>
  <c r="N201" i="15"/>
  <c r="M201" i="15"/>
  <c r="AE181" i="15"/>
  <c r="O200" i="15"/>
  <c r="N200" i="15"/>
  <c r="M200" i="15"/>
  <c r="AE180" i="15"/>
  <c r="O199" i="15"/>
  <c r="N199" i="15"/>
  <c r="M199" i="15"/>
  <c r="AE179" i="15"/>
  <c r="O198" i="15"/>
  <c r="N198" i="15"/>
  <c r="M198" i="15"/>
  <c r="AE178" i="15"/>
  <c r="O197" i="15"/>
  <c r="N197" i="15"/>
  <c r="M197" i="15"/>
  <c r="AE177" i="15"/>
  <c r="O196" i="15"/>
  <c r="N196" i="15"/>
  <c r="M196" i="15"/>
  <c r="AE176" i="15"/>
  <c r="O195" i="15"/>
  <c r="N195" i="15"/>
  <c r="M195" i="15"/>
  <c r="AE175" i="15"/>
  <c r="O194" i="15"/>
  <c r="N194" i="15"/>
  <c r="M194" i="15"/>
  <c r="AE174" i="15"/>
  <c r="O193" i="15"/>
  <c r="N193" i="15"/>
  <c r="M193" i="15"/>
  <c r="AE173" i="15"/>
  <c r="O192" i="15"/>
  <c r="N192" i="15"/>
  <c r="M192" i="15"/>
  <c r="AE172" i="15"/>
  <c r="O191" i="15"/>
  <c r="N191" i="15"/>
  <c r="M191" i="15"/>
  <c r="AE171" i="15"/>
  <c r="O190" i="15"/>
  <c r="N190" i="15"/>
  <c r="M190" i="15"/>
  <c r="AE170" i="15"/>
  <c r="O189" i="15"/>
  <c r="N189" i="15"/>
  <c r="M189" i="15"/>
  <c r="AE169" i="15"/>
  <c r="O188" i="15"/>
  <c r="N188" i="15"/>
  <c r="M188" i="15"/>
  <c r="AE168" i="15"/>
  <c r="O187" i="15"/>
  <c r="N187" i="15"/>
  <c r="M187" i="15"/>
  <c r="AE167" i="15"/>
  <c r="O186" i="15"/>
  <c r="N186" i="15"/>
  <c r="M186" i="15"/>
  <c r="AE166" i="15"/>
  <c r="O185" i="15"/>
  <c r="N185" i="15"/>
  <c r="M185" i="15"/>
  <c r="AE165" i="15"/>
  <c r="O184" i="15"/>
  <c r="N184" i="15"/>
  <c r="M184" i="15"/>
  <c r="AE164" i="15"/>
  <c r="O183" i="15"/>
  <c r="N183" i="15"/>
  <c r="M183" i="15"/>
  <c r="AE163" i="15"/>
  <c r="O182" i="15"/>
  <c r="N182" i="15"/>
  <c r="M182" i="15"/>
  <c r="AE162" i="15"/>
  <c r="O181" i="15"/>
  <c r="N181" i="15"/>
  <c r="M181" i="15"/>
  <c r="AE161" i="15"/>
  <c r="O180" i="15"/>
  <c r="N180" i="15"/>
  <c r="M180" i="15"/>
  <c r="AE160" i="15"/>
  <c r="O179" i="15"/>
  <c r="N179" i="15"/>
  <c r="M179" i="15"/>
  <c r="AE159" i="15"/>
  <c r="O178" i="15"/>
  <c r="N178" i="15"/>
  <c r="M178" i="15"/>
  <c r="AE158" i="15"/>
  <c r="O177" i="15"/>
  <c r="N177" i="15"/>
  <c r="M177" i="15"/>
  <c r="AE157" i="15"/>
  <c r="O176" i="15"/>
  <c r="N176" i="15"/>
  <c r="M176" i="15"/>
  <c r="AE156" i="15"/>
  <c r="O175" i="15"/>
  <c r="N175" i="15"/>
  <c r="M175" i="15"/>
  <c r="AE155" i="15"/>
  <c r="O174" i="15"/>
  <c r="N174" i="15"/>
  <c r="M174" i="15"/>
  <c r="AE154" i="15"/>
  <c r="O173" i="15"/>
  <c r="N173" i="15"/>
  <c r="M173" i="15"/>
  <c r="AE153" i="15"/>
  <c r="O172" i="15"/>
  <c r="N172" i="15"/>
  <c r="M172" i="15"/>
  <c r="AE152" i="15"/>
  <c r="O171" i="15"/>
  <c r="N171" i="15"/>
  <c r="M171" i="15"/>
  <c r="AE151" i="15"/>
  <c r="O170" i="15"/>
  <c r="N170" i="15"/>
  <c r="M170" i="15"/>
  <c r="AE150" i="15"/>
  <c r="O169" i="15"/>
  <c r="N169" i="15"/>
  <c r="M169" i="15"/>
  <c r="AE149" i="15"/>
  <c r="O168" i="15"/>
  <c r="N168" i="15"/>
  <c r="M168" i="15"/>
  <c r="AE148" i="15"/>
  <c r="O167" i="15"/>
  <c r="N167" i="15"/>
  <c r="M167" i="15"/>
  <c r="AE147" i="15"/>
  <c r="O166" i="15"/>
  <c r="N166" i="15"/>
  <c r="M166" i="15"/>
  <c r="AE146" i="15"/>
  <c r="O165" i="15"/>
  <c r="N165" i="15"/>
  <c r="M165" i="15"/>
  <c r="AE145" i="15"/>
  <c r="O164" i="15"/>
  <c r="N164" i="15"/>
  <c r="M164" i="15"/>
  <c r="AE144" i="15"/>
  <c r="O163" i="15"/>
  <c r="N163" i="15"/>
  <c r="M163" i="15"/>
  <c r="AE143" i="15"/>
  <c r="O162" i="15"/>
  <c r="N162" i="15"/>
  <c r="M162" i="15"/>
  <c r="AE142" i="15"/>
  <c r="O161" i="15"/>
  <c r="N161" i="15"/>
  <c r="M161" i="15"/>
  <c r="AE141" i="15"/>
  <c r="O160" i="15"/>
  <c r="N160" i="15"/>
  <c r="M160" i="15"/>
  <c r="AE140" i="15"/>
  <c r="O159" i="15"/>
  <c r="N159" i="15"/>
  <c r="M159" i="15"/>
  <c r="AE139" i="15"/>
  <c r="O158" i="15"/>
  <c r="N158" i="15"/>
  <c r="M158" i="15"/>
  <c r="AE138" i="15"/>
  <c r="O157" i="15"/>
  <c r="N157" i="15"/>
  <c r="M157" i="15"/>
  <c r="AE137" i="15"/>
  <c r="O156" i="15"/>
  <c r="N156" i="15"/>
  <c r="M156" i="15"/>
  <c r="AE136" i="15"/>
  <c r="O155" i="15"/>
  <c r="N155" i="15"/>
  <c r="M155" i="15"/>
  <c r="AE135" i="15"/>
  <c r="O154" i="15"/>
  <c r="N154" i="15"/>
  <c r="M154" i="15"/>
  <c r="AE134" i="15"/>
  <c r="O153" i="15"/>
  <c r="N153" i="15"/>
  <c r="M153" i="15"/>
  <c r="AE133" i="15"/>
  <c r="O152" i="15"/>
  <c r="N152" i="15"/>
  <c r="M152" i="15"/>
  <c r="AE132" i="15"/>
  <c r="O151" i="15"/>
  <c r="N151" i="15"/>
  <c r="M151" i="15"/>
  <c r="AE131" i="15"/>
  <c r="O150" i="15"/>
  <c r="N150" i="15"/>
  <c r="M150" i="15"/>
  <c r="AE130" i="15"/>
  <c r="O149" i="15"/>
  <c r="N149" i="15"/>
  <c r="M149" i="15"/>
  <c r="AE129" i="15"/>
  <c r="O148" i="15"/>
  <c r="N148" i="15"/>
  <c r="M148" i="15"/>
  <c r="AE128" i="15"/>
  <c r="O147" i="15"/>
  <c r="N147" i="15"/>
  <c r="M147" i="15"/>
  <c r="AE127" i="15"/>
  <c r="O146" i="15"/>
  <c r="N146" i="15"/>
  <c r="M146" i="15"/>
  <c r="AE126" i="15"/>
  <c r="O145" i="15"/>
  <c r="N145" i="15"/>
  <c r="M145" i="15"/>
  <c r="AE125" i="15"/>
  <c r="O144" i="15"/>
  <c r="N144" i="15"/>
  <c r="M144" i="15"/>
  <c r="AE124" i="15"/>
  <c r="O143" i="15"/>
  <c r="N143" i="15"/>
  <c r="M143" i="15"/>
  <c r="AE123" i="15"/>
  <c r="O142" i="15"/>
  <c r="N142" i="15"/>
  <c r="M142" i="15"/>
  <c r="AE122" i="15"/>
  <c r="O141" i="15"/>
  <c r="N141" i="15"/>
  <c r="M141" i="15"/>
  <c r="AE121" i="15"/>
  <c r="O140" i="15"/>
  <c r="N140" i="15"/>
  <c r="M140" i="15"/>
  <c r="AE120" i="15"/>
  <c r="O139" i="15"/>
  <c r="N139" i="15"/>
  <c r="M139" i="15"/>
  <c r="AE119" i="15"/>
  <c r="O138" i="15"/>
  <c r="N138" i="15"/>
  <c r="M138" i="15"/>
  <c r="AE118" i="15"/>
  <c r="O137" i="15"/>
  <c r="N137" i="15"/>
  <c r="M137" i="15"/>
  <c r="AE117" i="15"/>
  <c r="O136" i="15"/>
  <c r="N136" i="15"/>
  <c r="M136" i="15"/>
  <c r="AE116" i="15"/>
  <c r="O135" i="15"/>
  <c r="N135" i="15"/>
  <c r="M135" i="15"/>
  <c r="AE115" i="15"/>
  <c r="O134" i="15"/>
  <c r="N134" i="15"/>
  <c r="M134" i="15"/>
  <c r="AE114" i="15"/>
  <c r="O133" i="15"/>
  <c r="N133" i="15"/>
  <c r="M133" i="15"/>
  <c r="AE113" i="15"/>
  <c r="O132" i="15"/>
  <c r="N132" i="15"/>
  <c r="M132" i="15"/>
  <c r="AE112" i="15"/>
  <c r="O131" i="15"/>
  <c r="N131" i="15"/>
  <c r="M131" i="15"/>
  <c r="AE111" i="15"/>
  <c r="O130" i="15"/>
  <c r="N130" i="15"/>
  <c r="M130" i="15"/>
  <c r="AE110" i="15"/>
  <c r="O129" i="15"/>
  <c r="N129" i="15"/>
  <c r="M129" i="15"/>
  <c r="AE109" i="15"/>
  <c r="O128" i="15"/>
  <c r="N128" i="15"/>
  <c r="M128" i="15"/>
  <c r="AE108" i="15"/>
  <c r="O127" i="15"/>
  <c r="N127" i="15"/>
  <c r="M127" i="15"/>
  <c r="AE107" i="15"/>
  <c r="O126" i="15"/>
  <c r="N126" i="15"/>
  <c r="M126" i="15"/>
  <c r="AE106" i="15"/>
  <c r="O125" i="15"/>
  <c r="N125" i="15"/>
  <c r="M125" i="15"/>
  <c r="AE105" i="15"/>
  <c r="O124" i="15"/>
  <c r="N124" i="15"/>
  <c r="M124" i="15"/>
  <c r="AE104" i="15"/>
  <c r="O123" i="15"/>
  <c r="N123" i="15"/>
  <c r="M123" i="15"/>
  <c r="AE103" i="15"/>
  <c r="O122" i="15"/>
  <c r="N122" i="15"/>
  <c r="M122" i="15"/>
  <c r="AE102" i="15"/>
  <c r="O121" i="15"/>
  <c r="N121" i="15"/>
  <c r="M121" i="15"/>
  <c r="AE101" i="15"/>
  <c r="O120" i="15"/>
  <c r="N120" i="15"/>
  <c r="M120" i="15"/>
  <c r="AE100" i="15"/>
  <c r="O119" i="15"/>
  <c r="N119" i="15"/>
  <c r="M119" i="15"/>
  <c r="AE99" i="15"/>
  <c r="O118" i="15"/>
  <c r="N118" i="15"/>
  <c r="M118" i="15"/>
  <c r="AE98" i="15"/>
  <c r="O117" i="15"/>
  <c r="N117" i="15"/>
  <c r="M117" i="15"/>
  <c r="AE97" i="15"/>
  <c r="O116" i="15"/>
  <c r="N116" i="15"/>
  <c r="M116" i="15"/>
  <c r="AE96" i="15"/>
  <c r="O115" i="15"/>
  <c r="N115" i="15"/>
  <c r="M115" i="15"/>
  <c r="AE95" i="15"/>
  <c r="O114" i="15"/>
  <c r="N114" i="15"/>
  <c r="M114" i="15"/>
  <c r="AE94" i="15"/>
  <c r="O113" i="15"/>
  <c r="N113" i="15"/>
  <c r="M113" i="15"/>
  <c r="AE93" i="15"/>
  <c r="O112" i="15"/>
  <c r="N112" i="15"/>
  <c r="M112" i="15"/>
  <c r="AE92" i="15"/>
  <c r="O111" i="15"/>
  <c r="N111" i="15"/>
  <c r="M111" i="15"/>
  <c r="AE91" i="15"/>
  <c r="O110" i="15"/>
  <c r="N110" i="15"/>
  <c r="M110" i="15"/>
  <c r="AE90" i="15"/>
  <c r="O109" i="15"/>
  <c r="N109" i="15"/>
  <c r="M109" i="15"/>
  <c r="AE89" i="15"/>
  <c r="O108" i="15"/>
  <c r="N108" i="15"/>
  <c r="M108" i="15"/>
  <c r="AE88" i="15"/>
  <c r="O107" i="15"/>
  <c r="N107" i="15"/>
  <c r="M107" i="15"/>
  <c r="AE87" i="15"/>
  <c r="O106" i="15"/>
  <c r="N106" i="15"/>
  <c r="M106" i="15"/>
  <c r="AE86" i="15"/>
  <c r="O105" i="15"/>
  <c r="N105" i="15"/>
  <c r="M105" i="15"/>
  <c r="AE85" i="15"/>
  <c r="O104" i="15"/>
  <c r="N104" i="15"/>
  <c r="M104" i="15"/>
  <c r="AE84" i="15"/>
  <c r="O103" i="15"/>
  <c r="N103" i="15"/>
  <c r="M103" i="15"/>
  <c r="AE83" i="15"/>
  <c r="O102" i="15"/>
  <c r="N102" i="15"/>
  <c r="M102" i="15"/>
  <c r="AE82" i="15"/>
  <c r="O101" i="15"/>
  <c r="N101" i="15"/>
  <c r="M101" i="15"/>
  <c r="AE81" i="15"/>
  <c r="O100" i="15"/>
  <c r="N100" i="15"/>
  <c r="M100" i="15"/>
  <c r="AE80" i="15"/>
  <c r="O99" i="15"/>
  <c r="N99" i="15"/>
  <c r="M99" i="15"/>
  <c r="AE79" i="15"/>
  <c r="O98" i="15"/>
  <c r="N98" i="15"/>
  <c r="M98" i="15"/>
  <c r="AE78" i="15"/>
  <c r="O97" i="15"/>
  <c r="N97" i="15"/>
  <c r="M97" i="15"/>
  <c r="AE77" i="15"/>
  <c r="O96" i="15"/>
  <c r="N96" i="15"/>
  <c r="M96" i="15"/>
  <c r="AE76" i="15"/>
  <c r="O95" i="15"/>
  <c r="N95" i="15"/>
  <c r="M95" i="15"/>
  <c r="AE75" i="15"/>
  <c r="O94" i="15"/>
  <c r="N94" i="15"/>
  <c r="M94" i="15"/>
  <c r="AE74" i="15"/>
  <c r="O93" i="15"/>
  <c r="N93" i="15"/>
  <c r="M93" i="15"/>
  <c r="AE73" i="15"/>
  <c r="O92" i="15"/>
  <c r="N92" i="15"/>
  <c r="M92" i="15"/>
  <c r="AE72" i="15"/>
  <c r="O91" i="15"/>
  <c r="N91" i="15"/>
  <c r="M91" i="15"/>
  <c r="AE71" i="15"/>
  <c r="O90" i="15"/>
  <c r="N90" i="15"/>
  <c r="M90" i="15"/>
  <c r="AE70" i="15"/>
  <c r="O89" i="15"/>
  <c r="N89" i="15"/>
  <c r="M89" i="15"/>
  <c r="AE69" i="15"/>
  <c r="O88" i="15"/>
  <c r="N88" i="15"/>
  <c r="M88" i="15"/>
  <c r="AE68" i="15"/>
  <c r="O87" i="15"/>
  <c r="N87" i="15"/>
  <c r="M87" i="15"/>
  <c r="AE67" i="15"/>
  <c r="O86" i="15"/>
  <c r="N86" i="15"/>
  <c r="M86" i="15"/>
  <c r="AE66" i="15"/>
  <c r="O85" i="15"/>
  <c r="N85" i="15"/>
  <c r="M85" i="15"/>
  <c r="AE65" i="15"/>
  <c r="O84" i="15"/>
  <c r="N84" i="15"/>
  <c r="M84" i="15"/>
  <c r="AE64" i="15"/>
  <c r="O83" i="15"/>
  <c r="N83" i="15"/>
  <c r="M83" i="15"/>
  <c r="AE63" i="15"/>
  <c r="O82" i="15"/>
  <c r="N82" i="15"/>
  <c r="M82" i="15"/>
  <c r="AE62" i="15"/>
  <c r="O81" i="15"/>
  <c r="N81" i="15"/>
  <c r="M81" i="15"/>
  <c r="AE61" i="15"/>
  <c r="O80" i="15"/>
  <c r="N80" i="15"/>
  <c r="M80" i="15"/>
  <c r="AE60" i="15"/>
  <c r="O79" i="15"/>
  <c r="N79" i="15"/>
  <c r="M79" i="15"/>
  <c r="AE59" i="15"/>
  <c r="O78" i="15"/>
  <c r="N78" i="15"/>
  <c r="M78" i="15"/>
  <c r="AE58" i="15"/>
  <c r="O77" i="15"/>
  <c r="N77" i="15"/>
  <c r="M77" i="15"/>
  <c r="AE57" i="15"/>
  <c r="O76" i="15"/>
  <c r="N76" i="15"/>
  <c r="M76" i="15"/>
  <c r="AE56" i="15"/>
  <c r="O75" i="15"/>
  <c r="N75" i="15"/>
  <c r="M75" i="15"/>
  <c r="BA55" i="15"/>
  <c r="BK55" i="15" s="1"/>
  <c r="AU55" i="15"/>
  <c r="AE55" i="15"/>
  <c r="O74" i="15"/>
  <c r="N74" i="15"/>
  <c r="M74" i="15"/>
  <c r="BI54" i="15"/>
  <c r="BH54" i="15"/>
  <c r="BG54" i="15"/>
  <c r="BF54" i="15"/>
  <c r="BE54" i="15"/>
  <c r="BD54" i="15"/>
  <c r="BC54" i="15"/>
  <c r="BB54" i="15"/>
  <c r="BA54" i="15"/>
  <c r="AZ54" i="15"/>
  <c r="AY54" i="15"/>
  <c r="AX54" i="15"/>
  <c r="AU54" i="15"/>
  <c r="AE54" i="15"/>
  <c r="O73" i="15"/>
  <c r="N73" i="15"/>
  <c r="M73" i="15"/>
  <c r="BI53" i="15"/>
  <c r="BH53" i="15"/>
  <c r="BG53" i="15"/>
  <c r="BF53" i="15"/>
  <c r="BE53" i="15"/>
  <c r="BD53" i="15"/>
  <c r="BC53" i="15"/>
  <c r="BB53" i="15"/>
  <c r="BA53" i="15"/>
  <c r="AZ53" i="15"/>
  <c r="AY53" i="15"/>
  <c r="AX53" i="15"/>
  <c r="AU53" i="15"/>
  <c r="AE53" i="15"/>
  <c r="O72" i="15"/>
  <c r="N72" i="15"/>
  <c r="M72" i="15"/>
  <c r="BI52" i="15"/>
  <c r="BH52" i="15"/>
  <c r="BG52" i="15"/>
  <c r="BF52" i="15"/>
  <c r="BE52" i="15"/>
  <c r="BD52" i="15"/>
  <c r="BC52" i="15"/>
  <c r="BB52" i="15"/>
  <c r="BA52" i="15"/>
  <c r="AZ52" i="15"/>
  <c r="AY52" i="15"/>
  <c r="AX52" i="15"/>
  <c r="AU52" i="15"/>
  <c r="AE52" i="15"/>
  <c r="O71" i="15"/>
  <c r="N71" i="15"/>
  <c r="M7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U51" i="15"/>
  <c r="AE51" i="15"/>
  <c r="O70" i="15"/>
  <c r="N70" i="15"/>
  <c r="M7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U50" i="15"/>
  <c r="AE50" i="15"/>
  <c r="O69" i="15"/>
  <c r="N69" i="15"/>
  <c r="M6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U49" i="15"/>
  <c r="AE49" i="15"/>
  <c r="O68" i="15"/>
  <c r="N68" i="15"/>
  <c r="M6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U48" i="15"/>
  <c r="AE48" i="15"/>
  <c r="O67" i="15"/>
  <c r="N67" i="15"/>
  <c r="M6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U47" i="15"/>
  <c r="AE47" i="15"/>
  <c r="O66" i="15"/>
  <c r="N66" i="15"/>
  <c r="M6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U46" i="15"/>
  <c r="AE46" i="15"/>
  <c r="O65" i="15"/>
  <c r="N65" i="15"/>
  <c r="M6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U45" i="15"/>
  <c r="AE45" i="15"/>
  <c r="O64" i="15"/>
  <c r="N64" i="15"/>
  <c r="M6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U44" i="15"/>
  <c r="AE44" i="15"/>
  <c r="O63" i="15"/>
  <c r="N63" i="15"/>
  <c r="M6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U43" i="15"/>
  <c r="AE43" i="15"/>
  <c r="O62" i="15"/>
  <c r="N62" i="15"/>
  <c r="M6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U42" i="15"/>
  <c r="AE42" i="15"/>
  <c r="O61" i="15"/>
  <c r="N61" i="15"/>
  <c r="M6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U41" i="15"/>
  <c r="AE41" i="15"/>
  <c r="O60" i="15"/>
  <c r="N60" i="15"/>
  <c r="M6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U40" i="15"/>
  <c r="AE40" i="15"/>
  <c r="O59" i="15"/>
  <c r="N59" i="15"/>
  <c r="M5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U39" i="15"/>
  <c r="AE39" i="15"/>
  <c r="O58" i="15"/>
  <c r="N58" i="15"/>
  <c r="M5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U38" i="15"/>
  <c r="AE38" i="15"/>
  <c r="O57" i="15"/>
  <c r="N57" i="15"/>
  <c r="M5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U37" i="15"/>
  <c r="AE37" i="15"/>
  <c r="O56" i="15"/>
  <c r="N56" i="15"/>
  <c r="M5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U36" i="15"/>
  <c r="AE36" i="15"/>
  <c r="O55" i="15"/>
  <c r="N55" i="15"/>
  <c r="M55" i="15"/>
  <c r="BI35" i="15"/>
  <c r="BH35" i="15"/>
  <c r="BG35" i="15"/>
  <c r="BF35" i="15"/>
  <c r="BE35" i="15"/>
  <c r="BD35" i="15"/>
  <c r="BC35" i="15"/>
  <c r="BB35" i="15"/>
  <c r="BA35" i="15"/>
  <c r="AZ35" i="15"/>
  <c r="AY35" i="15"/>
  <c r="AX35" i="15"/>
  <c r="AU35" i="15"/>
  <c r="AE35" i="15"/>
  <c r="O54" i="15"/>
  <c r="N54" i="15"/>
  <c r="M54" i="15"/>
  <c r="BI34" i="15"/>
  <c r="BH34" i="15"/>
  <c r="BG34" i="15"/>
  <c r="BF34" i="15"/>
  <c r="BE34" i="15"/>
  <c r="BD34" i="15"/>
  <c r="BC34" i="15"/>
  <c r="BB34" i="15"/>
  <c r="BA34" i="15"/>
  <c r="AZ34" i="15"/>
  <c r="AY34" i="15"/>
  <c r="AX34" i="15"/>
  <c r="AU34" i="15"/>
  <c r="AE34" i="15"/>
  <c r="O53" i="15"/>
  <c r="N53" i="15"/>
  <c r="M53" i="15"/>
  <c r="BI33" i="15"/>
  <c r="BH33" i="15"/>
  <c r="BG33" i="15"/>
  <c r="BF33" i="15"/>
  <c r="BE33" i="15"/>
  <c r="BD33" i="15"/>
  <c r="BC33" i="15"/>
  <c r="BB33" i="15"/>
  <c r="BA33" i="15"/>
  <c r="AZ33" i="15"/>
  <c r="AY33" i="15"/>
  <c r="AX33" i="15"/>
  <c r="AU33" i="15"/>
  <c r="AE33" i="15"/>
  <c r="O52" i="15"/>
  <c r="N52" i="15"/>
  <c r="M52" i="15"/>
  <c r="BI32" i="15"/>
  <c r="BH32" i="15"/>
  <c r="BG32" i="15"/>
  <c r="BF32" i="15"/>
  <c r="BE32" i="15"/>
  <c r="BD32" i="15"/>
  <c r="BC32" i="15"/>
  <c r="BB32" i="15"/>
  <c r="BA32" i="15"/>
  <c r="AZ32" i="15"/>
  <c r="AY32" i="15"/>
  <c r="AX32" i="15"/>
  <c r="AU32" i="15"/>
  <c r="AE32" i="15"/>
  <c r="O51" i="15"/>
  <c r="N51" i="15"/>
  <c r="M51" i="15"/>
  <c r="BI31" i="15"/>
  <c r="BH31" i="15"/>
  <c r="BG31" i="15"/>
  <c r="BF31" i="15"/>
  <c r="BE31" i="15"/>
  <c r="BD31" i="15"/>
  <c r="BC31" i="15"/>
  <c r="BB31" i="15"/>
  <c r="BA31" i="15"/>
  <c r="AZ31" i="15"/>
  <c r="AY31" i="15"/>
  <c r="AX31" i="15"/>
  <c r="AU31" i="15"/>
  <c r="AE31" i="15"/>
  <c r="O50" i="15"/>
  <c r="N50" i="15"/>
  <c r="M50" i="15"/>
  <c r="BI30" i="15"/>
  <c r="BH30" i="15"/>
  <c r="BG30" i="15"/>
  <c r="BF30" i="15"/>
  <c r="BE30" i="15"/>
  <c r="BD30" i="15"/>
  <c r="BC30" i="15"/>
  <c r="BB30" i="15"/>
  <c r="BA30" i="15"/>
  <c r="AZ30" i="15"/>
  <c r="AY30" i="15"/>
  <c r="AX30" i="15"/>
  <c r="AU30" i="15"/>
  <c r="AE30" i="15"/>
  <c r="O49" i="15"/>
  <c r="N49" i="15"/>
  <c r="M4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U29" i="15"/>
  <c r="AE29" i="15"/>
  <c r="O48" i="15"/>
  <c r="N48" i="15"/>
  <c r="M48" i="15"/>
  <c r="BI28" i="15"/>
  <c r="BH28" i="15"/>
  <c r="BG28" i="15"/>
  <c r="BF28" i="15"/>
  <c r="BE28" i="15"/>
  <c r="BD28" i="15"/>
  <c r="BC28" i="15"/>
  <c r="BB28" i="15"/>
  <c r="BA28" i="15"/>
  <c r="AZ28" i="15"/>
  <c r="AY28" i="15"/>
  <c r="AX28" i="15"/>
  <c r="AU28" i="15"/>
  <c r="AE28" i="15"/>
  <c r="O47" i="15"/>
  <c r="N47" i="15"/>
  <c r="M47" i="15"/>
  <c r="BI27" i="15"/>
  <c r="BH27" i="15"/>
  <c r="BG27" i="15"/>
  <c r="BF27" i="15"/>
  <c r="BE27" i="15"/>
  <c r="BD27" i="15"/>
  <c r="BC27" i="15"/>
  <c r="BB27" i="15"/>
  <c r="BA27" i="15"/>
  <c r="AZ27" i="15"/>
  <c r="AY27" i="15"/>
  <c r="AX27" i="15"/>
  <c r="AU27" i="15"/>
  <c r="AE27" i="15"/>
  <c r="O46" i="15"/>
  <c r="N46" i="15"/>
  <c r="M4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U26" i="15"/>
  <c r="AE26" i="15"/>
  <c r="O45" i="15"/>
  <c r="N45" i="15"/>
  <c r="M4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U25" i="15"/>
  <c r="AE25" i="15"/>
  <c r="O44" i="15"/>
  <c r="N44" i="15"/>
  <c r="M44" i="15"/>
  <c r="BI24" i="15"/>
  <c r="BH24" i="15"/>
  <c r="BG24" i="15"/>
  <c r="BF24" i="15"/>
  <c r="BE24" i="15"/>
  <c r="BD24" i="15"/>
  <c r="BC24" i="15"/>
  <c r="BB24" i="15"/>
  <c r="BA24" i="15"/>
  <c r="AZ24" i="15"/>
  <c r="AY24" i="15"/>
  <c r="AX24" i="15"/>
  <c r="AU24" i="15"/>
  <c r="AE24" i="15"/>
  <c r="O43" i="15"/>
  <c r="N43" i="15"/>
  <c r="M4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U23" i="15"/>
  <c r="AE23" i="15"/>
  <c r="O42" i="15"/>
  <c r="N42" i="15"/>
  <c r="M4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U22" i="15"/>
  <c r="AE22" i="15"/>
  <c r="O41" i="15"/>
  <c r="N41" i="15"/>
  <c r="M41" i="15"/>
  <c r="BI21" i="15"/>
  <c r="BH21" i="15"/>
  <c r="BG21" i="15"/>
  <c r="BF21" i="15"/>
  <c r="BE21" i="15"/>
  <c r="BD21" i="15"/>
  <c r="BC21" i="15"/>
  <c r="BB21" i="15"/>
  <c r="BA21" i="15"/>
  <c r="AZ21" i="15"/>
  <c r="AY21" i="15"/>
  <c r="AX21" i="15"/>
  <c r="AU21" i="15"/>
  <c r="AE21" i="15"/>
  <c r="O40" i="15"/>
  <c r="N40" i="15"/>
  <c r="M4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U20" i="15"/>
  <c r="AE20" i="15"/>
  <c r="O39" i="15"/>
  <c r="N39" i="15"/>
  <c r="M3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U19" i="15"/>
  <c r="AE19" i="15"/>
  <c r="O38" i="15"/>
  <c r="N38" i="15"/>
  <c r="M3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U18" i="15"/>
  <c r="AE18" i="15"/>
  <c r="O37" i="15"/>
  <c r="N37" i="15"/>
  <c r="M3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U17" i="15"/>
  <c r="AE17" i="15"/>
  <c r="O36" i="15"/>
  <c r="N36" i="15"/>
  <c r="M3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U16" i="15"/>
  <c r="AE16" i="15"/>
  <c r="O35" i="15"/>
  <c r="N35" i="15"/>
  <c r="M3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U15" i="15"/>
  <c r="AE15" i="15"/>
  <c r="O34" i="15"/>
  <c r="N34" i="15"/>
  <c r="M3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A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U14" i="15"/>
  <c r="AE14" i="15"/>
  <c r="O33" i="15"/>
  <c r="N33" i="15"/>
  <c r="M3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A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U13" i="15"/>
  <c r="AE13" i="15"/>
  <c r="O32" i="15"/>
  <c r="N32" i="15"/>
  <c r="M3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A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U12" i="15"/>
  <c r="AE12" i="15"/>
  <c r="O31" i="15"/>
  <c r="N31" i="15"/>
  <c r="M3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A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U11" i="15"/>
  <c r="AE11" i="15"/>
  <c r="O30" i="15"/>
  <c r="N30" i="15"/>
  <c r="M3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A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U10" i="15"/>
  <c r="AE10" i="15"/>
  <c r="O29" i="15"/>
  <c r="N29" i="15"/>
  <c r="M2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A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U9" i="15"/>
  <c r="AE9" i="15"/>
  <c r="O28" i="15"/>
  <c r="N28" i="15"/>
  <c r="M2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A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U8" i="15"/>
  <c r="AE8" i="15"/>
  <c r="O27" i="15"/>
  <c r="N27" i="15"/>
  <c r="M2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A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U7" i="15"/>
  <c r="AE7" i="15"/>
  <c r="O26" i="15"/>
  <c r="N26" i="15"/>
  <c r="M2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A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U6" i="15"/>
  <c r="AE6" i="15"/>
  <c r="O25" i="15"/>
  <c r="N25" i="15"/>
  <c r="M2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A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U5" i="15"/>
  <c r="AE5" i="15"/>
  <c r="O24" i="15"/>
  <c r="N24" i="15"/>
  <c r="M24" i="15"/>
  <c r="CO4" i="15"/>
  <c r="CN4" i="15"/>
  <c r="CM4" i="15"/>
  <c r="CL4" i="15"/>
  <c r="CK4" i="15"/>
  <c r="CJ4" i="15"/>
  <c r="CI4" i="15"/>
  <c r="CH4" i="15"/>
  <c r="CG4" i="15"/>
  <c r="CF4" i="15"/>
  <c r="CE4" i="15"/>
  <c r="CD4" i="15"/>
  <c r="CA4" i="15"/>
  <c r="BJ4" i="15"/>
  <c r="BI4" i="15"/>
  <c r="BH4" i="15"/>
  <c r="BG4" i="15"/>
  <c r="BF4" i="15"/>
  <c r="BE4" i="15"/>
  <c r="BD4" i="15"/>
  <c r="BC4" i="15"/>
  <c r="BB4" i="15"/>
  <c r="BA4" i="15"/>
  <c r="AZ4" i="15"/>
  <c r="AY4" i="15"/>
  <c r="AX4" i="15"/>
  <c r="AU4" i="15"/>
  <c r="AE4" i="15"/>
  <c r="O23" i="15"/>
  <c r="N23" i="15"/>
  <c r="M23" i="15"/>
  <c r="CO3" i="15"/>
  <c r="CN3" i="15"/>
  <c r="CM3" i="15"/>
  <c r="CL3" i="15"/>
  <c r="CK3" i="15"/>
  <c r="CJ3" i="15"/>
  <c r="CI3" i="15"/>
  <c r="CH3" i="15"/>
  <c r="CG3" i="15"/>
  <c r="CF3" i="15"/>
  <c r="CE3" i="15"/>
  <c r="CA3" i="15"/>
  <c r="AY3" i="15"/>
  <c r="BK3" i="15" s="1"/>
  <c r="AU3" i="15"/>
  <c r="AE3" i="15"/>
  <c r="O22" i="15"/>
  <c r="N22" i="15"/>
  <c r="M22" i="15"/>
  <c r="Z49" i="13"/>
  <c r="Y49" i="13"/>
  <c r="X49" i="13"/>
  <c r="W49" i="13"/>
  <c r="V49" i="13"/>
  <c r="U49" i="13"/>
  <c r="T49" i="13"/>
  <c r="S49" i="13"/>
  <c r="R49" i="13"/>
  <c r="Q49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AB38" i="13"/>
  <c r="AA38" i="13"/>
  <c r="Z38" i="13"/>
  <c r="Y38" i="13"/>
  <c r="X38" i="13"/>
  <c r="W38" i="13"/>
  <c r="V38" i="13"/>
  <c r="U38" i="13"/>
  <c r="T38" i="13"/>
  <c r="S38" i="13"/>
  <c r="R38" i="13"/>
  <c r="Z33" i="13"/>
  <c r="V33" i="13"/>
  <c r="R33" i="13"/>
  <c r="Z32" i="13"/>
  <c r="Y32" i="13"/>
  <c r="X32" i="13"/>
  <c r="W32" i="13"/>
  <c r="V32" i="13"/>
  <c r="U32" i="13"/>
  <c r="T32" i="13"/>
  <c r="S32" i="13"/>
  <c r="R32" i="13"/>
  <c r="Q32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Q33" i="13" s="1"/>
  <c r="AB20" i="13"/>
  <c r="AB33" i="13" s="1"/>
  <c r="AA20" i="13"/>
  <c r="AA33" i="13" s="1"/>
  <c r="Z20" i="13"/>
  <c r="Y20" i="13"/>
  <c r="Y33" i="13" s="1"/>
  <c r="X20" i="13"/>
  <c r="X33" i="13" s="1"/>
  <c r="W20" i="13"/>
  <c r="W33" i="13" s="1"/>
  <c r="V20" i="13"/>
  <c r="U20" i="13"/>
  <c r="U33" i="13" s="1"/>
  <c r="T20" i="13"/>
  <c r="T33" i="13" s="1"/>
  <c r="S20" i="13"/>
  <c r="S33" i="13" s="1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Z69" i="12"/>
  <c r="Y69" i="12"/>
  <c r="BB34" i="12" s="1"/>
  <c r="X69" i="12"/>
  <c r="W69" i="12"/>
  <c r="BA34" i="12" s="1"/>
  <c r="V69" i="12"/>
  <c r="U69" i="12"/>
  <c r="T69" i="12"/>
  <c r="S69" i="12"/>
  <c r="R69" i="12"/>
  <c r="AV34" i="12" s="1"/>
  <c r="Q69" i="12"/>
  <c r="P69" i="12"/>
  <c r="O69" i="12"/>
  <c r="L89" i="12"/>
  <c r="AN68" i="12"/>
  <c r="AL68" i="12"/>
  <c r="AJ68" i="12"/>
  <c r="AI68" i="12"/>
  <c r="AG68" i="12"/>
  <c r="L88" i="12"/>
  <c r="AN67" i="12"/>
  <c r="AM67" i="12"/>
  <c r="AL67" i="12"/>
  <c r="AK67" i="12"/>
  <c r="AJ67" i="12"/>
  <c r="AI67" i="12"/>
  <c r="AH67" i="12"/>
  <c r="AG67" i="12"/>
  <c r="AF67" i="12"/>
  <c r="L87" i="12"/>
  <c r="AN66" i="12"/>
  <c r="AM66" i="12"/>
  <c r="AL66" i="12"/>
  <c r="AK66" i="12"/>
  <c r="AJ66" i="12"/>
  <c r="AI66" i="12"/>
  <c r="AH66" i="12"/>
  <c r="AG66" i="12"/>
  <c r="AF66" i="12"/>
  <c r="L86" i="12"/>
  <c r="AN65" i="12"/>
  <c r="AM65" i="12"/>
  <c r="AL65" i="12"/>
  <c r="AK65" i="12"/>
  <c r="AJ65" i="12"/>
  <c r="AI65" i="12"/>
  <c r="AH65" i="12"/>
  <c r="AG65" i="12"/>
  <c r="AF65" i="12"/>
  <c r="L85" i="12"/>
  <c r="AN64" i="12"/>
  <c r="AM64" i="12"/>
  <c r="AL64" i="12"/>
  <c r="AK64" i="12"/>
  <c r="AJ64" i="12"/>
  <c r="AI64" i="12"/>
  <c r="AH64" i="12"/>
  <c r="AG64" i="12"/>
  <c r="AF64" i="12"/>
  <c r="L84" i="12"/>
  <c r="AN63" i="12"/>
  <c r="AM63" i="12"/>
  <c r="AL63" i="12"/>
  <c r="AK63" i="12"/>
  <c r="AJ63" i="12"/>
  <c r="AI63" i="12"/>
  <c r="AH63" i="12"/>
  <c r="AG63" i="12"/>
  <c r="AF63" i="12"/>
  <c r="L83" i="12"/>
  <c r="AN62" i="12"/>
  <c r="AM62" i="12"/>
  <c r="AL62" i="12"/>
  <c r="AK62" i="12"/>
  <c r="AJ62" i="12"/>
  <c r="AI62" i="12"/>
  <c r="AH62" i="12"/>
  <c r="AG62" i="12"/>
  <c r="AF62" i="12"/>
  <c r="L82" i="12"/>
  <c r="AN61" i="12"/>
  <c r="AM61" i="12"/>
  <c r="AL61" i="12"/>
  <c r="AK61" i="12"/>
  <c r="AJ61" i="12"/>
  <c r="AI61" i="12"/>
  <c r="AH61" i="12"/>
  <c r="AG61" i="12"/>
  <c r="AF61" i="12"/>
  <c r="L81" i="12"/>
  <c r="AN60" i="12"/>
  <c r="AM60" i="12"/>
  <c r="AL60" i="12"/>
  <c r="AK60" i="12"/>
  <c r="AJ60" i="12"/>
  <c r="AI60" i="12"/>
  <c r="AH60" i="12"/>
  <c r="AG60" i="12"/>
  <c r="AF60" i="12"/>
  <c r="L80" i="12"/>
  <c r="AN59" i="12"/>
  <c r="AM59" i="12"/>
  <c r="AL59" i="12"/>
  <c r="AK59" i="12"/>
  <c r="AJ59" i="12"/>
  <c r="AI59" i="12"/>
  <c r="AH59" i="12"/>
  <c r="AG59" i="12"/>
  <c r="AF59" i="12"/>
  <c r="L79" i="12"/>
  <c r="AN58" i="12"/>
  <c r="AM58" i="12"/>
  <c r="AL58" i="12"/>
  <c r="AK58" i="12"/>
  <c r="AJ58" i="12"/>
  <c r="AI58" i="12"/>
  <c r="AH58" i="12"/>
  <c r="AG58" i="12"/>
  <c r="AF58" i="12"/>
  <c r="L78" i="12"/>
  <c r="AN57" i="12"/>
  <c r="AM57" i="12"/>
  <c r="AL57" i="12"/>
  <c r="AK57" i="12"/>
  <c r="AJ57" i="12"/>
  <c r="AI57" i="12"/>
  <c r="AH57" i="12"/>
  <c r="AG57" i="12"/>
  <c r="AF57" i="12"/>
  <c r="L77" i="12"/>
  <c r="AN56" i="12"/>
  <c r="AM56" i="12"/>
  <c r="AL56" i="12"/>
  <c r="AK56" i="12"/>
  <c r="AJ56" i="12"/>
  <c r="AI56" i="12"/>
  <c r="AH56" i="12"/>
  <c r="AG56" i="12"/>
  <c r="AF56" i="12"/>
  <c r="L76" i="12"/>
  <c r="AN55" i="12"/>
  <c r="AM55" i="12"/>
  <c r="AL55" i="12"/>
  <c r="AK55" i="12"/>
  <c r="AJ55" i="12"/>
  <c r="AI55" i="12"/>
  <c r="AH55" i="12"/>
  <c r="AG55" i="12"/>
  <c r="L75" i="12"/>
  <c r="AN54" i="12"/>
  <c r="AM54" i="12"/>
  <c r="AL54" i="12"/>
  <c r="AK54" i="12"/>
  <c r="AJ54" i="12"/>
  <c r="AI54" i="12"/>
  <c r="AH54" i="12"/>
  <c r="AG54" i="12"/>
  <c r="L74" i="12"/>
  <c r="AN53" i="12"/>
  <c r="AM53" i="12"/>
  <c r="AL53" i="12"/>
  <c r="AK53" i="12"/>
  <c r="AJ53" i="12"/>
  <c r="AI53" i="12"/>
  <c r="AH53" i="12"/>
  <c r="AG53" i="12"/>
  <c r="L73" i="12"/>
  <c r="AN52" i="12"/>
  <c r="AM52" i="12"/>
  <c r="AL52" i="12"/>
  <c r="AK52" i="12"/>
  <c r="AJ52" i="12"/>
  <c r="AI52" i="12"/>
  <c r="AH52" i="12"/>
  <c r="AG52" i="12"/>
  <c r="L72" i="12"/>
  <c r="AN51" i="12"/>
  <c r="AM51" i="12"/>
  <c r="AL51" i="12"/>
  <c r="AK51" i="12"/>
  <c r="AJ51" i="12"/>
  <c r="AI51" i="12"/>
  <c r="AH51" i="12"/>
  <c r="AG51" i="12"/>
  <c r="L71" i="12"/>
  <c r="AN50" i="12"/>
  <c r="AM50" i="12"/>
  <c r="AL50" i="12"/>
  <c r="AK50" i="12"/>
  <c r="AJ50" i="12"/>
  <c r="AI50" i="12"/>
  <c r="AH50" i="12"/>
  <c r="AG50" i="12"/>
  <c r="L70" i="12"/>
  <c r="AN49" i="12"/>
  <c r="AM49" i="12"/>
  <c r="AL49" i="12"/>
  <c r="AK49" i="12"/>
  <c r="AJ49" i="12"/>
  <c r="AI49" i="12"/>
  <c r="AH49" i="12"/>
  <c r="AG49" i="12"/>
  <c r="L69" i="12"/>
  <c r="AN48" i="12"/>
  <c r="AM48" i="12"/>
  <c r="AL48" i="12"/>
  <c r="AK48" i="12"/>
  <c r="AJ48" i="12"/>
  <c r="AI48" i="12"/>
  <c r="AH48" i="12"/>
  <c r="AG48" i="12"/>
  <c r="L68" i="12"/>
  <c r="AN47" i="12"/>
  <c r="AM47" i="12"/>
  <c r="AL47" i="12"/>
  <c r="AK47" i="12"/>
  <c r="AJ47" i="12"/>
  <c r="AI47" i="12"/>
  <c r="AH47" i="12"/>
  <c r="AG47" i="12"/>
  <c r="L67" i="12"/>
  <c r="AN46" i="12"/>
  <c r="AM46" i="12"/>
  <c r="AL46" i="12"/>
  <c r="AK46" i="12"/>
  <c r="AJ46" i="12"/>
  <c r="AI46" i="12"/>
  <c r="AH46" i="12"/>
  <c r="AG46" i="12"/>
  <c r="L66" i="12"/>
  <c r="AN45" i="12"/>
  <c r="AM45" i="12"/>
  <c r="AL45" i="12"/>
  <c r="AK45" i="12"/>
  <c r="AJ45" i="12"/>
  <c r="AI45" i="12"/>
  <c r="AH45" i="12"/>
  <c r="AG45" i="12"/>
  <c r="L65" i="12"/>
  <c r="AN44" i="12"/>
  <c r="AM44" i="12"/>
  <c r="AL44" i="12"/>
  <c r="AK44" i="12"/>
  <c r="AJ44" i="12"/>
  <c r="AI44" i="12"/>
  <c r="AH44" i="12"/>
  <c r="AG44" i="12"/>
  <c r="L64" i="12"/>
  <c r="AN43" i="12"/>
  <c r="AM43" i="12"/>
  <c r="AL43" i="12"/>
  <c r="AK43" i="12"/>
  <c r="AJ43" i="12"/>
  <c r="AI43" i="12"/>
  <c r="AH43" i="12"/>
  <c r="AG43" i="12"/>
  <c r="L63" i="12"/>
  <c r="AN42" i="12"/>
  <c r="AM42" i="12"/>
  <c r="AL42" i="12"/>
  <c r="AK42" i="12"/>
  <c r="AJ42" i="12"/>
  <c r="AI42" i="12"/>
  <c r="AH42" i="12"/>
  <c r="AG42" i="12"/>
  <c r="L62" i="12"/>
  <c r="AN41" i="12"/>
  <c r="AM41" i="12"/>
  <c r="AL41" i="12"/>
  <c r="AK41" i="12"/>
  <c r="AJ41" i="12"/>
  <c r="AI41" i="12"/>
  <c r="AH41" i="12"/>
  <c r="AG41" i="12"/>
  <c r="L61" i="12"/>
  <c r="AM40" i="12"/>
  <c r="AL40" i="12"/>
  <c r="AK40" i="12"/>
  <c r="AJ40" i="12"/>
  <c r="AI40" i="12"/>
  <c r="AH40" i="12"/>
  <c r="AG40" i="12"/>
  <c r="L60" i="12"/>
  <c r="AN39" i="12"/>
  <c r="AM39" i="12"/>
  <c r="AL39" i="12"/>
  <c r="AK39" i="12"/>
  <c r="AJ39" i="12"/>
  <c r="AI39" i="12"/>
  <c r="AH39" i="12"/>
  <c r="AG39" i="12"/>
  <c r="L59" i="12"/>
  <c r="AN38" i="12"/>
  <c r="AM38" i="12"/>
  <c r="AL38" i="12"/>
  <c r="AK38" i="12"/>
  <c r="AJ38" i="12"/>
  <c r="AI38" i="12"/>
  <c r="AH38" i="12"/>
  <c r="AG38" i="12"/>
  <c r="L58" i="12"/>
  <c r="L57" i="12"/>
  <c r="L56" i="12"/>
  <c r="L55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L54" i="12"/>
  <c r="AY33" i="12"/>
  <c r="AC33" i="12"/>
  <c r="AO33" i="12" s="1"/>
  <c r="L53" i="12"/>
  <c r="BC32" i="12"/>
  <c r="BB32" i="12"/>
  <c r="BA32" i="12"/>
  <c r="AZ32" i="12"/>
  <c r="AY32" i="12"/>
  <c r="AX32" i="12"/>
  <c r="AW32" i="12"/>
  <c r="AV32" i="12"/>
  <c r="AC32" i="12"/>
  <c r="AO32" i="12" s="1"/>
  <c r="L52" i="12"/>
  <c r="BC31" i="12"/>
  <c r="BB31" i="12"/>
  <c r="BA31" i="12"/>
  <c r="AZ31" i="12"/>
  <c r="AY31" i="12"/>
  <c r="AX31" i="12"/>
  <c r="AW31" i="12"/>
  <c r="AV31" i="12"/>
  <c r="AC31" i="12"/>
  <c r="AO31" i="12" s="1"/>
  <c r="L51" i="12"/>
  <c r="BC30" i="12"/>
  <c r="BB30" i="12"/>
  <c r="BA30" i="12"/>
  <c r="AZ30" i="12"/>
  <c r="AY30" i="12"/>
  <c r="AX30" i="12"/>
  <c r="AW30" i="12"/>
  <c r="AV30" i="12"/>
  <c r="AC30" i="12"/>
  <c r="AO30" i="12" s="1"/>
  <c r="L50" i="12"/>
  <c r="BC29" i="12"/>
  <c r="BB29" i="12"/>
  <c r="BA29" i="12"/>
  <c r="AZ29" i="12"/>
  <c r="AY29" i="12"/>
  <c r="AX29" i="12"/>
  <c r="AW29" i="12"/>
  <c r="AV29" i="12"/>
  <c r="AC29" i="12"/>
  <c r="AO29" i="12" s="1"/>
  <c r="L49" i="12"/>
  <c r="BC28" i="12"/>
  <c r="BB28" i="12"/>
  <c r="BA28" i="12"/>
  <c r="AZ28" i="12"/>
  <c r="AY28" i="12"/>
  <c r="AX28" i="12"/>
  <c r="AW28" i="12"/>
  <c r="AV28" i="12"/>
  <c r="AC28" i="12"/>
  <c r="AO28" i="12" s="1"/>
  <c r="L48" i="12"/>
  <c r="BC27" i="12"/>
  <c r="BB27" i="12"/>
  <c r="BA27" i="12"/>
  <c r="AZ27" i="12"/>
  <c r="AY27" i="12"/>
  <c r="AX27" i="12"/>
  <c r="AW27" i="12"/>
  <c r="AV27" i="12"/>
  <c r="AC27" i="12"/>
  <c r="AO27" i="12" s="1"/>
  <c r="L47" i="12"/>
  <c r="BC26" i="12"/>
  <c r="BB26" i="12"/>
  <c r="BA26" i="12"/>
  <c r="AZ26" i="12"/>
  <c r="AY26" i="12"/>
  <c r="AX26" i="12"/>
  <c r="AW26" i="12"/>
  <c r="AV26" i="12"/>
  <c r="AO26" i="12"/>
  <c r="L46" i="12"/>
  <c r="BC25" i="12"/>
  <c r="BB25" i="12"/>
  <c r="BA25" i="12"/>
  <c r="AZ25" i="12"/>
  <c r="AY25" i="12"/>
  <c r="AX25" i="12"/>
  <c r="AW25" i="12"/>
  <c r="AV25" i="12"/>
  <c r="AO25" i="12"/>
  <c r="L45" i="12"/>
  <c r="BC24" i="12"/>
  <c r="BB24" i="12"/>
  <c r="BA24" i="12"/>
  <c r="AZ24" i="12"/>
  <c r="AY24" i="12"/>
  <c r="AX24" i="12"/>
  <c r="AW24" i="12"/>
  <c r="AV24" i="12"/>
  <c r="AO24" i="12"/>
  <c r="L44" i="12"/>
  <c r="BC23" i="12"/>
  <c r="BB23" i="12"/>
  <c r="BA23" i="12"/>
  <c r="AZ23" i="12"/>
  <c r="AY23" i="12"/>
  <c r="AX23" i="12"/>
  <c r="AW23" i="12"/>
  <c r="AV23" i="12"/>
  <c r="AC23" i="12"/>
  <c r="AO23" i="12" s="1"/>
  <c r="L43" i="12"/>
  <c r="BC22" i="12"/>
  <c r="BB22" i="12"/>
  <c r="BA22" i="12"/>
  <c r="AZ22" i="12"/>
  <c r="AY22" i="12"/>
  <c r="AX22" i="12"/>
  <c r="AW22" i="12"/>
  <c r="AV22" i="12"/>
  <c r="AC22" i="12"/>
  <c r="AO22" i="12" s="1"/>
  <c r="L42" i="12"/>
  <c r="BC21" i="12"/>
  <c r="BB21" i="12"/>
  <c r="BA21" i="12"/>
  <c r="AZ21" i="12"/>
  <c r="AY21" i="12"/>
  <c r="AX21" i="12"/>
  <c r="AW21" i="12"/>
  <c r="AV21" i="12"/>
  <c r="AC21" i="12"/>
  <c r="AO21" i="12" s="1"/>
  <c r="L41" i="12"/>
  <c r="BC20" i="12"/>
  <c r="BB20" i="12"/>
  <c r="BA20" i="12"/>
  <c r="AZ20" i="12"/>
  <c r="AY20" i="12"/>
  <c r="AX20" i="12"/>
  <c r="AW20" i="12"/>
  <c r="AC20" i="12"/>
  <c r="AO20" i="12" s="1"/>
  <c r="L40" i="12"/>
  <c r="BC19" i="12"/>
  <c r="BB19" i="12"/>
  <c r="BA19" i="12"/>
  <c r="AZ19" i="12"/>
  <c r="AY19" i="12"/>
  <c r="AX19" i="12"/>
  <c r="AW19" i="12"/>
  <c r="AC19" i="12"/>
  <c r="AO19" i="12" s="1"/>
  <c r="L39" i="12"/>
  <c r="BC18" i="12"/>
  <c r="BB18" i="12"/>
  <c r="BA18" i="12"/>
  <c r="AZ18" i="12"/>
  <c r="AY18" i="12"/>
  <c r="AX18" i="12"/>
  <c r="AW18" i="12"/>
  <c r="AC18" i="12"/>
  <c r="AO18" i="12" s="1"/>
  <c r="L38" i="12"/>
  <c r="BC17" i="12"/>
  <c r="BB17" i="12"/>
  <c r="BA17" i="12"/>
  <c r="AZ17" i="12"/>
  <c r="AY17" i="12"/>
  <c r="AX17" i="12"/>
  <c r="AW17" i="12"/>
  <c r="AC17" i="12"/>
  <c r="AO17" i="12" s="1"/>
  <c r="L37" i="12"/>
  <c r="BC16" i="12"/>
  <c r="BB16" i="12"/>
  <c r="BA16" i="12"/>
  <c r="AZ16" i="12"/>
  <c r="AY16" i="12"/>
  <c r="AX16" i="12"/>
  <c r="AW16" i="12"/>
  <c r="AC16" i="12"/>
  <c r="AO16" i="12" s="1"/>
  <c r="L36" i="12"/>
  <c r="BC15" i="12"/>
  <c r="BB15" i="12"/>
  <c r="BA15" i="12"/>
  <c r="AZ15" i="12"/>
  <c r="AY15" i="12"/>
  <c r="AX15" i="12"/>
  <c r="AW15" i="12"/>
  <c r="AC15" i="12"/>
  <c r="AO15" i="12" s="1"/>
  <c r="L35" i="12"/>
  <c r="BC14" i="12"/>
  <c r="BB14" i="12"/>
  <c r="BA14" i="12"/>
  <c r="AZ14" i="12"/>
  <c r="AY14" i="12"/>
  <c r="AX14" i="12"/>
  <c r="AW14" i="12"/>
  <c r="AC14" i="12"/>
  <c r="AO14" i="12" s="1"/>
  <c r="L34" i="12"/>
  <c r="BC13" i="12"/>
  <c r="BB13" i="12"/>
  <c r="BA13" i="12"/>
  <c r="AZ13" i="12"/>
  <c r="AY13" i="12"/>
  <c r="AX13" i="12"/>
  <c r="AW13" i="12"/>
  <c r="AC13" i="12"/>
  <c r="AO13" i="12" s="1"/>
  <c r="L33" i="12"/>
  <c r="BC12" i="12"/>
  <c r="BB12" i="12"/>
  <c r="BA12" i="12"/>
  <c r="AZ12" i="12"/>
  <c r="AY12" i="12"/>
  <c r="AX12" i="12"/>
  <c r="AW12" i="12"/>
  <c r="AC12" i="12"/>
  <c r="AO12" i="12" s="1"/>
  <c r="L32" i="12"/>
  <c r="BC11" i="12"/>
  <c r="BB11" i="12"/>
  <c r="BA11" i="12"/>
  <c r="AZ11" i="12"/>
  <c r="AY11" i="12"/>
  <c r="AX11" i="12"/>
  <c r="AW11" i="12"/>
  <c r="AC11" i="12"/>
  <c r="AO11" i="12" s="1"/>
  <c r="L31" i="12"/>
  <c r="BC10" i="12"/>
  <c r="BB10" i="12"/>
  <c r="BA10" i="12"/>
  <c r="AZ10" i="12"/>
  <c r="AY10" i="12"/>
  <c r="AX10" i="12"/>
  <c r="AW10" i="12"/>
  <c r="AC10" i="12"/>
  <c r="AO10" i="12" s="1"/>
  <c r="L30" i="12"/>
  <c r="BC9" i="12"/>
  <c r="BB9" i="12"/>
  <c r="BA9" i="12"/>
  <c r="AZ9" i="12"/>
  <c r="AY9" i="12"/>
  <c r="AX9" i="12"/>
  <c r="AW9" i="12"/>
  <c r="AC9" i="12"/>
  <c r="AO9" i="12" s="1"/>
  <c r="L29" i="12"/>
  <c r="BC8" i="12"/>
  <c r="BB8" i="12"/>
  <c r="BA8" i="12"/>
  <c r="AZ8" i="12"/>
  <c r="AY8" i="12"/>
  <c r="AX8" i="12"/>
  <c r="AW8" i="12"/>
  <c r="AC8" i="12"/>
  <c r="AO8" i="12" s="1"/>
  <c r="L28" i="12"/>
  <c r="BC7" i="12"/>
  <c r="BB7" i="12"/>
  <c r="BA7" i="12"/>
  <c r="AZ7" i="12"/>
  <c r="AY7" i="12"/>
  <c r="AX7" i="12"/>
  <c r="AW7" i="12"/>
  <c r="AC7" i="12"/>
  <c r="AO7" i="12" s="1"/>
  <c r="L27" i="12"/>
  <c r="BC6" i="12"/>
  <c r="BB6" i="12"/>
  <c r="BA6" i="12"/>
  <c r="AZ6" i="12"/>
  <c r="AY6" i="12"/>
  <c r="AX6" i="12"/>
  <c r="AW6" i="12"/>
  <c r="AC6" i="12"/>
  <c r="AO6" i="12" s="1"/>
  <c r="L26" i="12"/>
  <c r="BC5" i="12"/>
  <c r="BB5" i="12"/>
  <c r="BA5" i="12"/>
  <c r="AZ5" i="12"/>
  <c r="AY5" i="12"/>
  <c r="AX5" i="12"/>
  <c r="AW5" i="12"/>
  <c r="AC5" i="12"/>
  <c r="AO5" i="12" s="1"/>
  <c r="L25" i="12"/>
  <c r="BC4" i="12"/>
  <c r="BB4" i="12"/>
  <c r="BA4" i="12"/>
  <c r="AZ4" i="12"/>
  <c r="AY4" i="12"/>
  <c r="AX4" i="12"/>
  <c r="AW4" i="12"/>
  <c r="AD4" i="12"/>
  <c r="AC4" i="12"/>
  <c r="L24" i="12"/>
  <c r="BC3" i="12"/>
  <c r="BB3" i="12"/>
  <c r="BA3" i="12"/>
  <c r="AZ3" i="12"/>
  <c r="AY3" i="12"/>
  <c r="AX3" i="12"/>
  <c r="AW3" i="12"/>
  <c r="AD3" i="12"/>
  <c r="AO3" i="12" s="1"/>
  <c r="L23" i="12"/>
  <c r="AY34" i="12" l="1"/>
  <c r="AZ34" i="12"/>
  <c r="AO44" i="12"/>
  <c r="AO52" i="12"/>
  <c r="AO39" i="12"/>
  <c r="AO64" i="12"/>
  <c r="AO68" i="12"/>
  <c r="AO61" i="12"/>
  <c r="AX34" i="12"/>
  <c r="BC34" i="12"/>
  <c r="AO43" i="12"/>
  <c r="CQ9" i="15"/>
  <c r="CQ13" i="15"/>
  <c r="CQ4" i="15"/>
  <c r="CQ5" i="15"/>
  <c r="BK25" i="15"/>
  <c r="BK33" i="15"/>
  <c r="BK37" i="15"/>
  <c r="BK26" i="15"/>
  <c r="BK32" i="15"/>
  <c r="CQ7" i="15"/>
  <c r="BK21" i="15"/>
  <c r="BK45" i="15"/>
  <c r="BK53" i="15"/>
  <c r="AO48" i="12"/>
  <c r="AO50" i="12"/>
  <c r="AO51" i="12"/>
  <c r="AO47" i="12"/>
  <c r="BK9" i="15"/>
  <c r="BK13" i="15"/>
  <c r="BK19" i="15"/>
  <c r="BK24" i="15"/>
  <c r="BK29" i="15"/>
  <c r="BK47" i="15"/>
  <c r="BK54" i="15"/>
  <c r="CQ11" i="15"/>
  <c r="BK8" i="15"/>
  <c r="BK12" i="15"/>
  <c r="BK17" i="15"/>
  <c r="BK27" i="15"/>
  <c r="BK34" i="15"/>
  <c r="BK40" i="15"/>
  <c r="BK42" i="15"/>
  <c r="CQ6" i="15"/>
  <c r="CQ10" i="15"/>
  <c r="CQ14" i="15"/>
  <c r="BK20" i="15"/>
  <c r="BK35" i="15"/>
  <c r="BK43" i="15"/>
  <c r="BK48" i="15"/>
  <c r="BK50" i="15"/>
  <c r="BK7" i="15"/>
  <c r="BK11" i="15"/>
  <c r="BK15" i="15"/>
  <c r="BK22" i="15"/>
  <c r="BK51" i="15"/>
  <c r="BK23" i="15"/>
  <c r="BK28" i="15"/>
  <c r="BK30" i="15"/>
  <c r="BK41" i="15"/>
  <c r="CQ3" i="15"/>
  <c r="BK4" i="15"/>
  <c r="BK5" i="15"/>
  <c r="BK6" i="15"/>
  <c r="BK10" i="15"/>
  <c r="BK14" i="15"/>
  <c r="BK31" i="15"/>
  <c r="BK36" i="15"/>
  <c r="BK38" i="15"/>
  <c r="BK44" i="15"/>
  <c r="BK49" i="15"/>
  <c r="CQ8" i="15"/>
  <c r="CQ12" i="15"/>
  <c r="BK16" i="15"/>
  <c r="BK18" i="15"/>
  <c r="BK39" i="15"/>
  <c r="BK46" i="15"/>
  <c r="BK52" i="15"/>
  <c r="AO45" i="12"/>
  <c r="AO57" i="12"/>
  <c r="AO46" i="12"/>
  <c r="AO58" i="12"/>
  <c r="AO65" i="12"/>
  <c r="AN40" i="12"/>
  <c r="AO53" i="12"/>
  <c r="AO62" i="12"/>
  <c r="AO66" i="12"/>
  <c r="AO40" i="12"/>
  <c r="AO54" i="12"/>
  <c r="AO59" i="12"/>
  <c r="AO4" i="12"/>
  <c r="AO41" i="12"/>
  <c r="AO55" i="12"/>
  <c r="AO63" i="12"/>
  <c r="AO67" i="12"/>
  <c r="AO38" i="12"/>
  <c r="AO42" i="12"/>
  <c r="AO49" i="12"/>
  <c r="AO56" i="12"/>
  <c r="AO60" i="12"/>
  <c r="AW34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E27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资料来源：农业农村部，因2019年后样本量有变，2020数据用同比数据推导、2021年数据由2022年同比数据推导，2021年9月为五部委联合公布，</t>
        </r>
        <r>
          <rPr>
            <b/>
            <sz val="9"/>
            <rFont val="宋体"/>
            <family val="3"/>
            <charset val="134"/>
          </rPr>
          <t>建议从2021年数据开始参考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O11" authorId="0" shapeId="0" xr:uid="{00000000-0006-0000-08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因样本点阳性无法及时上传屠宰量，因此等待屠宰量统一上传后修正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Hjl</author>
  </authors>
  <commentList>
    <comment ref="CR191" authorId="0" shapeId="0" xr:uid="{00000000-0006-0000-0900-000001000000}">
      <text>
        <r>
          <rPr>
            <b/>
            <sz val="9"/>
            <rFont val="宋体"/>
            <family val="3"/>
            <charset val="134"/>
          </rPr>
          <t>Hjl:</t>
        </r>
        <r>
          <rPr>
            <sz val="9"/>
            <rFont val="宋体"/>
            <family val="3"/>
            <charset val="134"/>
          </rPr>
          <t xml:space="preserve">
牧原50kg二元母猪价格从3700元调到了3200元</t>
        </r>
      </text>
    </comment>
  </commentList>
</comments>
</file>

<file path=xl/sharedStrings.xml><?xml version="1.0" encoding="utf-8"?>
<sst xmlns="http://schemas.openxmlformats.org/spreadsheetml/2006/main" count="1343" uniqueCount="423">
  <si>
    <t>金猪数据</t>
  </si>
  <si>
    <t>数据来源</t>
  </si>
  <si>
    <t>样本量</t>
  </si>
  <si>
    <t>金猪数据库目录</t>
  </si>
  <si>
    <t>规模场出栏</t>
  </si>
  <si>
    <t>全国规模场日度出栏量</t>
  </si>
  <si>
    <t>日更</t>
  </si>
  <si>
    <t>样本点</t>
  </si>
  <si>
    <t>全国20余家规模场商品育肥猪
（其中华北东北地区占约35%，中南地区约50%，西南约15%）</t>
  </si>
  <si>
    <t>日度出栏环比昨日</t>
  </si>
  <si>
    <t>日度出栏环比上月同期</t>
  </si>
  <si>
    <t>饲料</t>
  </si>
  <si>
    <t>猪料总产量</t>
  </si>
  <si>
    <t>月更</t>
  </si>
  <si>
    <t>全国300余家饲料厂</t>
  </si>
  <si>
    <t>仔猪料产量</t>
  </si>
  <si>
    <t>母猪料产量</t>
  </si>
  <si>
    <t>育肥料产量</t>
  </si>
  <si>
    <t>动保</t>
  </si>
  <si>
    <t>猪乙型脑炎灭活疫苗销量变化</t>
  </si>
  <si>
    <t>1家知名动保企业全国数据</t>
  </si>
  <si>
    <t>猪伪狂犬灭活疫苗销量变化</t>
  </si>
  <si>
    <t>5家知名动保企业全国数据</t>
  </si>
  <si>
    <t>猪瘟灭活疫苗销量变化</t>
  </si>
  <si>
    <t>6家知名动保企业全国数据</t>
  </si>
  <si>
    <t>猪细小病毒病灭活疫苗销量变化</t>
  </si>
  <si>
    <t>26家知名动保企业全国数据</t>
  </si>
  <si>
    <t>消费</t>
  </si>
  <si>
    <t>全国白条猪肉批发日度均价</t>
  </si>
  <si>
    <t>农业农村部</t>
  </si>
  <si>
    <t>日度毛白价差</t>
  </si>
  <si>
    <t>农业农村部、金猪数据</t>
  </si>
  <si>
    <t>周度毛白价差</t>
  </si>
  <si>
    <t>周更</t>
  </si>
  <si>
    <t>月度毛白价差</t>
  </si>
  <si>
    <t>冻品</t>
  </si>
  <si>
    <t>海关进口猪肉到港平均价格</t>
  </si>
  <si>
    <t>海关总署</t>
  </si>
  <si>
    <t>猪肉月度进口量</t>
  </si>
  <si>
    <t>猪头冻品价格</t>
  </si>
  <si>
    <t>3天更</t>
  </si>
  <si>
    <t>全国20余家大型冻品贸易商</t>
  </si>
  <si>
    <t>六分体冻品价格</t>
  </si>
  <si>
    <t>官方数据</t>
  </si>
  <si>
    <t>历年全国规模以上定点屠宰量</t>
  </si>
  <si>
    <t>全国生猪存栏</t>
  </si>
  <si>
    <t>季更</t>
  </si>
  <si>
    <t>国家统计局、农业农村部</t>
  </si>
  <si>
    <t>全国生猪出栏</t>
  </si>
  <si>
    <t>全国能繁母猪存栏</t>
  </si>
  <si>
    <t>月更、季更</t>
  </si>
  <si>
    <t>上市公司销售数据</t>
  </si>
  <si>
    <t>上市公司销售简报</t>
  </si>
  <si>
    <t>屠宰</t>
  </si>
  <si>
    <t>屠宰均重</t>
  </si>
  <si>
    <t>全国100余家主要省份屠宰厂</t>
  </si>
  <si>
    <t>屠宰量</t>
  </si>
  <si>
    <t>副产品价格</t>
  </si>
  <si>
    <t>屠宰公母比例</t>
  </si>
  <si>
    <t>价格</t>
  </si>
  <si>
    <t>全国生猪均价</t>
  </si>
  <si>
    <t>金猪嘉恒贸易</t>
  </si>
  <si>
    <t>15kg仔猪出栏价格</t>
  </si>
  <si>
    <t>全国300余名经纪人报价</t>
  </si>
  <si>
    <t>50kg二元母猪价格</t>
  </si>
  <si>
    <t>北京新发地白条价格</t>
  </si>
  <si>
    <t>北京新发地市场</t>
  </si>
  <si>
    <t>各地标肥价差</t>
  </si>
  <si>
    <t>利润</t>
  </si>
  <si>
    <t>自繁自养利润（标猪、肥猪）</t>
  </si>
  <si>
    <t>外购仔猪利润（标猪、肥猪）</t>
  </si>
  <si>
    <t>猪粮比</t>
  </si>
  <si>
    <t>生猪合约价差</t>
  </si>
  <si>
    <t>规模场出栏量</t>
  </si>
  <si>
    <t>日度出栏数量</t>
  </si>
  <si>
    <t>2023年日度出栏数量</t>
  </si>
  <si>
    <t>出栏环比昨日</t>
  </si>
  <si>
    <t>出栏环比上月同期</t>
  </si>
  <si>
    <t>环比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</si>
  <si>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</si>
  <si>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</si>
  <si>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</si>
  <si>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</si>
  <si>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</si>
  <si>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</si>
  <si>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</si>
  <si>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</si>
  <si>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</si>
  <si>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</si>
  <si>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</si>
  <si>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</si>
  <si>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环比昨日</t>
  </si>
  <si>
    <t>平均</t>
  </si>
  <si>
    <t>环比上月</t>
  </si>
  <si>
    <t>日度出栏数量（头）</t>
  </si>
  <si>
    <t>2022年日度出栏数量（头）</t>
  </si>
  <si>
    <t>合计</t>
  </si>
  <si>
    <t>2022年日度出栏数量</t>
  </si>
  <si>
    <t>月度数据</t>
  </si>
  <si>
    <t>乙脑</t>
  </si>
  <si>
    <t>细小</t>
  </si>
  <si>
    <t>伪狂</t>
  </si>
  <si>
    <t>猪瘟</t>
  </si>
  <si>
    <t>季度数据</t>
  </si>
  <si>
    <t>头份</t>
  </si>
  <si>
    <t>同比</t>
  </si>
  <si>
    <t>注：由于春节假期，2022年2月数据将与3月合并统计</t>
  </si>
  <si>
    <t>乙脑疫苗季度变化</t>
  </si>
  <si>
    <t>2022年2-3月</t>
  </si>
  <si>
    <t>细小病毒疫苗季度变化</t>
  </si>
  <si>
    <t>伪狂犬疫苗季度变化</t>
  </si>
  <si>
    <t>猪瘟灭活疫苗季度变化</t>
  </si>
  <si>
    <t xml:space="preserve">历年全国规模以上定点屠宰量
</t>
  </si>
  <si>
    <t>全国能繁母猪存栏量</t>
  </si>
  <si>
    <t>国家统计局</t>
  </si>
  <si>
    <t>中南区</t>
  </si>
  <si>
    <t>东部区</t>
  </si>
  <si>
    <t>西北区</t>
  </si>
  <si>
    <t>北部区</t>
  </si>
  <si>
    <t>西南区</t>
  </si>
  <si>
    <t>历年全国规模以上定点屠宰量-农业农村部</t>
  </si>
  <si>
    <t>万头</t>
  </si>
  <si>
    <t>全国</t>
  </si>
  <si>
    <t>江西省</t>
  </si>
  <si>
    <t>福建省</t>
  </si>
  <si>
    <t>湖南省</t>
  </si>
  <si>
    <t>广西</t>
  </si>
  <si>
    <t>广东省</t>
  </si>
  <si>
    <t>海南省</t>
  </si>
  <si>
    <t>山东省</t>
  </si>
  <si>
    <t>河南省</t>
  </si>
  <si>
    <t>安徽省</t>
  </si>
  <si>
    <t>浙江省</t>
  </si>
  <si>
    <t>江苏省</t>
  </si>
  <si>
    <t>上海市</t>
  </si>
  <si>
    <t>新疆</t>
  </si>
  <si>
    <t>陕西省</t>
  </si>
  <si>
    <t>甘肃省</t>
  </si>
  <si>
    <t>青海省</t>
  </si>
  <si>
    <t>宁夏</t>
  </si>
  <si>
    <t>北京市</t>
  </si>
  <si>
    <t>天津市</t>
  </si>
  <si>
    <t>山西省</t>
  </si>
  <si>
    <t>河北省</t>
  </si>
  <si>
    <t>内蒙古</t>
  </si>
  <si>
    <t>辽宁省</t>
  </si>
  <si>
    <t>黑龙江</t>
  </si>
  <si>
    <t>吉林省</t>
  </si>
  <si>
    <t>湖北省</t>
  </si>
  <si>
    <t>四川省</t>
  </si>
  <si>
    <t>贵州省</t>
  </si>
  <si>
    <t>云南省</t>
  </si>
  <si>
    <t>重庆市</t>
  </si>
  <si>
    <t>西藏</t>
  </si>
  <si>
    <t>同比2.8%</t>
  </si>
  <si>
    <t>同比3.3%</t>
  </si>
  <si>
    <t>同比增3.0%</t>
  </si>
  <si>
    <t>同比增9.6%</t>
  </si>
  <si>
    <t>同比增8.8%</t>
  </si>
  <si>
    <t>同比增6.8%</t>
  </si>
  <si>
    <t>同比增4.5%</t>
  </si>
  <si>
    <t>同比11.6%</t>
  </si>
  <si>
    <t>同比增0.1%</t>
  </si>
  <si>
    <t>全国能繁母猪存栏-农业农村部</t>
  </si>
  <si>
    <t>全国能繁母猪存栏-国家统计局</t>
  </si>
  <si>
    <t>全国生猪存栏-国家统计局</t>
  </si>
  <si>
    <t>全国生猪出栏-国家统计局</t>
  </si>
  <si>
    <t>饲料产量</t>
  </si>
  <si>
    <t>猪料</t>
  </si>
  <si>
    <t>仔猪料</t>
  </si>
  <si>
    <t>母猪料</t>
  </si>
  <si>
    <t>育肥猪料</t>
  </si>
  <si>
    <t>注：数据均来自样本点</t>
  </si>
  <si>
    <t>猪料环比</t>
  </si>
  <si>
    <t>仔猪料环比</t>
  </si>
  <si>
    <t>母猪料环比</t>
  </si>
  <si>
    <t>育肥料环比</t>
  </si>
  <si>
    <t>消费
（CR20）</t>
  </si>
  <si>
    <t>日度毛白价差（元/kg）</t>
  </si>
  <si>
    <t>日度全国白条均价（元/kg）</t>
  </si>
  <si>
    <t>周度毛白价差（元/kg）</t>
  </si>
  <si>
    <t>周度毛白价差环比</t>
  </si>
  <si>
    <t>月度毛白价差（元/kg）</t>
  </si>
  <si>
    <t>月度毛白价差环比</t>
  </si>
  <si>
    <t>毛猪价格</t>
  </si>
  <si>
    <t>全国白条均价</t>
  </si>
  <si>
    <t>毛白价差</t>
  </si>
  <si>
    <t>毛猪环比</t>
  </si>
  <si>
    <t>白条环比</t>
  </si>
  <si>
    <t>周度环比</t>
  </si>
  <si>
    <t>月度环比</t>
  </si>
  <si>
    <t>第1周</t>
  </si>
  <si>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月</t>
    </r>
  </si>
  <si>
    <t>第2周</t>
  </si>
  <si>
    <r>
      <rPr>
        <sz val="9"/>
        <color theme="1"/>
        <rFont val="Arial"/>
        <family val="2"/>
      </rPr>
      <t>2</t>
    </r>
    <r>
      <rPr>
        <sz val="9"/>
        <color theme="1"/>
        <rFont val="宋体"/>
        <family val="3"/>
        <charset val="134"/>
      </rPr>
      <t>月</t>
    </r>
  </si>
  <si>
    <t>第3周</t>
  </si>
  <si>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月</t>
    </r>
  </si>
  <si>
    <t>第4周</t>
  </si>
  <si>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月</t>
    </r>
  </si>
  <si>
    <t>第5周</t>
  </si>
  <si>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月</t>
    </r>
  </si>
  <si>
    <t>第6周</t>
  </si>
  <si>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月</t>
    </r>
  </si>
  <si>
    <t>第7周</t>
  </si>
  <si>
    <r>
      <rPr>
        <sz val="9"/>
        <color theme="1"/>
        <rFont val="Arial"/>
        <family val="2"/>
      </rPr>
      <t>7</t>
    </r>
    <r>
      <rPr>
        <sz val="9"/>
        <color theme="1"/>
        <rFont val="宋体"/>
        <family val="3"/>
        <charset val="134"/>
      </rPr>
      <t>月</t>
    </r>
  </si>
  <si>
    <t>第8周</t>
  </si>
  <si>
    <r>
      <rPr>
        <sz val="9"/>
        <color theme="1"/>
        <rFont val="Arial"/>
        <family val="2"/>
      </rPr>
      <t>8</t>
    </r>
    <r>
      <rPr>
        <sz val="9"/>
        <color theme="1"/>
        <rFont val="宋体"/>
        <family val="3"/>
        <charset val="134"/>
      </rPr>
      <t>月</t>
    </r>
  </si>
  <si>
    <t>第9周</t>
  </si>
  <si>
    <r>
      <rPr>
        <sz val="9"/>
        <color theme="1"/>
        <rFont val="Arial"/>
        <family val="2"/>
      </rPr>
      <t>9</t>
    </r>
    <r>
      <rPr>
        <sz val="9"/>
        <color theme="1"/>
        <rFont val="宋体"/>
        <family val="3"/>
        <charset val="134"/>
      </rPr>
      <t>月</t>
    </r>
  </si>
  <si>
    <t>第10周</t>
  </si>
  <si>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0月</t>
    </r>
  </si>
  <si>
    <t>第11周</t>
  </si>
  <si>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1月</t>
    </r>
  </si>
  <si>
    <t>第12周</t>
  </si>
  <si>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2月</t>
    </r>
  </si>
  <si>
    <t>第13周</t>
  </si>
  <si>
    <t>第14周</t>
  </si>
  <si>
    <t>第15周</t>
  </si>
  <si>
    <t>第16周</t>
  </si>
  <si>
    <t>第17周</t>
  </si>
  <si>
    <t>全国白条均价（元/kg）</t>
  </si>
  <si>
    <t>第18周</t>
  </si>
  <si>
    <t>第19周</t>
  </si>
  <si>
    <t>第20周</t>
  </si>
  <si>
    <t>第21周</t>
  </si>
  <si>
    <t>第22周</t>
  </si>
  <si>
    <t>第23周</t>
  </si>
  <si>
    <t>第24周</t>
  </si>
  <si>
    <t>第25周</t>
  </si>
  <si>
    <t>第26周</t>
  </si>
  <si>
    <t>第27周</t>
  </si>
  <si>
    <t>第28周</t>
  </si>
  <si>
    <t>第29周</t>
  </si>
  <si>
    <t>第30周</t>
  </si>
  <si>
    <t>第31周</t>
  </si>
  <si>
    <t>第32周</t>
  </si>
  <si>
    <t>第33周</t>
  </si>
  <si>
    <t>第34周</t>
  </si>
  <si>
    <t>第35周</t>
  </si>
  <si>
    <t>第36周</t>
  </si>
  <si>
    <t>第37周</t>
  </si>
  <si>
    <t>第38周</t>
  </si>
  <si>
    <t>第39周</t>
  </si>
  <si>
    <t>第40周</t>
  </si>
  <si>
    <t>第41周</t>
  </si>
  <si>
    <t>第42周</t>
  </si>
  <si>
    <t>第43周</t>
  </si>
  <si>
    <t>第44周</t>
  </si>
  <si>
    <t>第45周</t>
  </si>
  <si>
    <t>第46周</t>
  </si>
  <si>
    <t>第47周</t>
  </si>
  <si>
    <t>第48周</t>
  </si>
  <si>
    <t>第49周</t>
  </si>
  <si>
    <t>第50周</t>
  </si>
  <si>
    <t>第51周</t>
  </si>
  <si>
    <t>第52周</t>
  </si>
  <si>
    <t>第53周</t>
  </si>
  <si>
    <t>猪头冻品均价</t>
  </si>
  <si>
    <t>日期</t>
  </si>
  <si>
    <t>万吨</t>
  </si>
  <si>
    <t>美元/吨</t>
  </si>
  <si>
    <t>元/kg</t>
  </si>
  <si>
    <t>猪肉进口</t>
  </si>
  <si>
    <r>
      <rPr>
        <sz val="10"/>
        <color rgb="FFFF0000"/>
        <rFont val="宋体"/>
        <family val="3"/>
        <charset val="134"/>
      </rPr>
      <t>注：商品猪销售和种猪销售为季度累计值，仔猪销售在</t>
    </r>
    <r>
      <rPr>
        <sz val="10"/>
        <color rgb="FFFF0000"/>
        <rFont val="Arial"/>
        <family val="2"/>
      </rPr>
      <t>21</t>
    </r>
    <r>
      <rPr>
        <sz val="10"/>
        <color rgb="FFFF0000"/>
        <rFont val="宋体"/>
        <family val="3"/>
        <charset val="134"/>
      </rPr>
      <t>年</t>
    </r>
    <r>
      <rPr>
        <sz val="10"/>
        <color rgb="FFFF0000"/>
        <rFont val="Arial"/>
        <family val="2"/>
      </rPr>
      <t>3</t>
    </r>
    <r>
      <rPr>
        <sz val="10"/>
        <color rgb="FFFF0000"/>
        <rFont val="宋体"/>
        <family val="3"/>
        <charset val="134"/>
      </rPr>
      <t>月为季度累计值，之后为月度值</t>
    </r>
  </si>
  <si>
    <t>牧原</t>
  </si>
  <si>
    <t>温氏</t>
  </si>
  <si>
    <t>新希望</t>
  </si>
  <si>
    <t>正邦</t>
  </si>
  <si>
    <t>天邦</t>
  </si>
  <si>
    <t>唐人神</t>
  </si>
  <si>
    <t>大北农</t>
  </si>
  <si>
    <t>天康生物</t>
  </si>
  <si>
    <t>傲农生物</t>
  </si>
  <si>
    <t>金新农</t>
  </si>
  <si>
    <t>中粮家佳康</t>
  </si>
  <si>
    <t>时间</t>
  </si>
  <si>
    <t>牧原肉食销售（万头）</t>
  </si>
  <si>
    <t>商品猪销售（万头）</t>
  </si>
  <si>
    <t>仔猪销售（万头）</t>
  </si>
  <si>
    <t>种猪销售（万头）</t>
  </si>
  <si>
    <t>总销售数量（万头）</t>
  </si>
  <si>
    <t>累计数量（万头）</t>
  </si>
  <si>
    <t>销售收入（亿元）</t>
  </si>
  <si>
    <t>累计收入（亿元）</t>
  </si>
  <si>
    <t>销售均价（元/公斤）</t>
  </si>
  <si>
    <t>能繁存栏（万头）</t>
  </si>
  <si>
    <t>后备存栏（万头）</t>
  </si>
  <si>
    <t>出栏目标（万头）</t>
  </si>
  <si>
    <t>成本（元/公斤）</t>
  </si>
  <si>
    <t>销售数量（万头）</t>
  </si>
  <si>
    <t>商品猪销售数量（万头）</t>
  </si>
  <si>
    <t>仔猪销售数量（万头）</t>
  </si>
  <si>
    <t>生猪销售数量（万头）</t>
  </si>
  <si>
    <t>商品猪销售均价（元/公斤）</t>
  </si>
  <si>
    <t>出栏均重（公斤）</t>
  </si>
  <si>
    <t>育肥猪销售数量（万头）</t>
  </si>
  <si>
    <t>肥猪销售均价（元/公斤）</t>
  </si>
  <si>
    <t>屠宰数量（万头）</t>
  </si>
  <si>
    <t>累计屠宰（万头）</t>
  </si>
  <si>
    <t>成本目标（元/公斤）</t>
  </si>
  <si>
    <t>商品猪均价（元/公斤）</t>
  </si>
  <si>
    <t>商品猪均重（公斤）</t>
  </si>
  <si>
    <t>存栏数量（万头）</t>
  </si>
  <si>
    <t>鲜肉销售量（万吨）</t>
  </si>
  <si>
    <t>累计销量（万吨）</t>
  </si>
  <si>
    <t>2020年1月-2月</t>
  </si>
  <si>
    <t>1750-2000</t>
  </si>
  <si>
    <t>900-1100</t>
  </si>
  <si>
    <t>2020年13.5-14</t>
  </si>
  <si>
    <t>150-200</t>
  </si>
  <si>
    <t>20年第一季度</t>
  </si>
  <si>
    <t>20年第二季度</t>
  </si>
  <si>
    <t>20年第三季度</t>
  </si>
  <si>
    <t>2021年1月-2月</t>
  </si>
  <si>
    <t>完全成本15+，目标14</t>
  </si>
  <si>
    <t>900-1000</t>
  </si>
  <si>
    <t>完全成本22，目标16.5</t>
  </si>
  <si>
    <t>420-450</t>
  </si>
  <si>
    <t>2022年1月-2月</t>
  </si>
  <si>
    <t>6100-6200</t>
  </si>
  <si>
    <t>16-17</t>
  </si>
  <si>
    <t>1300-1800</t>
  </si>
  <si>
    <t>16（2022.6月前）</t>
  </si>
  <si>
    <t>450-500</t>
  </si>
  <si>
    <t>下半年16元以下</t>
  </si>
  <si>
    <t>15.8-16.8</t>
  </si>
  <si>
    <t>-</t>
  </si>
  <si>
    <t>注：部分屠宰场数据反馈有延迟，可能存在一至两周延后</t>
  </si>
  <si>
    <t>kg</t>
  </si>
  <si>
    <t>头</t>
  </si>
  <si>
    <t>元</t>
  </si>
  <si>
    <t>7:3</t>
  </si>
  <si>
    <t>6.5:3.5</t>
  </si>
  <si>
    <t>6:4</t>
  </si>
  <si>
    <t>4:6</t>
  </si>
  <si>
    <t>5:5</t>
  </si>
  <si>
    <t>50kg二元母猪出栏价格</t>
  </si>
  <si>
    <t>地区间价差</t>
  </si>
  <si>
    <t>各地标肥价格差</t>
  </si>
  <si>
    <t>南北价差</t>
  </si>
  <si>
    <t>江西</t>
  </si>
  <si>
    <t>福建</t>
  </si>
  <si>
    <t>湖南</t>
  </si>
  <si>
    <t>广东</t>
  </si>
  <si>
    <t>海南</t>
  </si>
  <si>
    <t>山东</t>
  </si>
  <si>
    <t>河南</t>
  </si>
  <si>
    <t>安徽</t>
  </si>
  <si>
    <t>浙江</t>
  </si>
  <si>
    <t>江苏</t>
  </si>
  <si>
    <t>上海</t>
  </si>
  <si>
    <t>陕西</t>
  </si>
  <si>
    <t>甘肃</t>
  </si>
  <si>
    <t>青海</t>
  </si>
  <si>
    <t>北京</t>
  </si>
  <si>
    <t>天津</t>
  </si>
  <si>
    <t>山西</t>
  </si>
  <si>
    <t>河北</t>
  </si>
  <si>
    <t>辽宁</t>
  </si>
  <si>
    <t>吉林</t>
  </si>
  <si>
    <t>湖北</t>
  </si>
  <si>
    <t>四川</t>
  </si>
  <si>
    <t>贵州</t>
  </si>
  <si>
    <t>云南</t>
  </si>
  <si>
    <t>重庆</t>
  </si>
  <si>
    <t>元/头</t>
  </si>
  <si>
    <t>元/斤</t>
  </si>
  <si>
    <t>瘦</t>
  </si>
  <si>
    <t>肥</t>
  </si>
  <si>
    <t>价差</t>
  </si>
  <si>
    <t>江苏-河南</t>
  </si>
  <si>
    <t>浙江-河南</t>
  </si>
  <si>
    <t>云南-河南</t>
  </si>
  <si>
    <t>贵州-河南</t>
  </si>
  <si>
    <t>四川-河南</t>
  </si>
  <si>
    <t>山东-河南</t>
  </si>
  <si>
    <t>辽宁-河南</t>
  </si>
  <si>
    <t>黑龙江-河南</t>
  </si>
  <si>
    <t>湖南-河南</t>
  </si>
  <si>
    <t>湖北-河南</t>
  </si>
  <si>
    <t>云南-山东</t>
  </si>
  <si>
    <t>云南-辽宁</t>
  </si>
  <si>
    <t>四川-江苏</t>
  </si>
  <si>
    <t>四川-山东</t>
  </si>
  <si>
    <t>新疆-四川</t>
  </si>
  <si>
    <t>新疆-河南</t>
  </si>
  <si>
    <t>地区</t>
  </si>
  <si>
    <t>标猪（120kg）</t>
  </si>
  <si>
    <t>肥猪（150kg）</t>
  </si>
  <si>
    <t>北京新发地白条瘦肥价差</t>
  </si>
  <si>
    <t>300多</t>
  </si>
  <si>
    <t xml:space="preserve">养殖利润
</t>
  </si>
  <si>
    <t>自繁自养利润（标猪）</t>
  </si>
  <si>
    <t>外购仔猪利润（标猪）</t>
  </si>
  <si>
    <t>自繁自养利润（大肥）</t>
  </si>
  <si>
    <t>外购仔猪利润（大肥）</t>
  </si>
  <si>
    <t>元（120kg）</t>
  </si>
  <si>
    <t>自繁自养利润</t>
  </si>
  <si>
    <t>外购仔猪利润</t>
  </si>
  <si>
    <t>元（150kg）</t>
  </si>
  <si>
    <t>自繁自养标猪利润</t>
  </si>
  <si>
    <t>外购仔猪标猪利润</t>
  </si>
  <si>
    <t>自繁自养大肥利润</t>
  </si>
  <si>
    <t>外购仔猪大肥利润</t>
  </si>
  <si>
    <t>收盘价</t>
  </si>
  <si>
    <t>月差</t>
  </si>
  <si>
    <t>LH2303</t>
  </si>
  <si>
    <t>LH2305</t>
  </si>
  <si>
    <t>LH2307</t>
  </si>
  <si>
    <t>LH2309</t>
  </si>
  <si>
    <t>LH2311</t>
  </si>
  <si>
    <t>LH2401</t>
  </si>
  <si>
    <t>03-05</t>
  </si>
  <si>
    <t>03-07</t>
  </si>
  <si>
    <t>05-07</t>
  </si>
  <si>
    <t>05-09</t>
  </si>
  <si>
    <t>07-09</t>
  </si>
  <si>
    <t>09-11</t>
  </si>
  <si>
    <t>09-03</t>
  </si>
  <si>
    <t>11-03</t>
  </si>
  <si>
    <t>11-05</t>
  </si>
  <si>
    <t>-</t>
    <phoneticPr fontId="47" type="noConversion"/>
  </si>
  <si>
    <t>2023年日度出栏数量（头）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</si>
</sst>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yyyy\-mm\-dd"/>
    <numFmt numFmtId="177" formatCode="yyyy/m/d;@"/>
    <numFmt numFmtId="178" formatCode="0_ "/>
    <numFmt numFmtId="179" formatCode="0.00_);[Red]\(0.00\)"/>
    <numFmt numFmtId="180" formatCode="0.00_ "/>
    <numFmt numFmtId="181" formatCode="0_);[Red]\(0\)"/>
    <numFmt numFmtId="182" formatCode="0.0"/>
    <numFmt numFmtId="183" formatCode="0.0_ "/>
    <numFmt numFmtId="184" formatCode="0.0000"/>
    <numFmt numFmtId="185" formatCode="#,##0.0_ "/>
    <numFmt numFmtId="186" formatCode="yyyy\-mm\-dd;@"/>
    <numFmt numFmtId="187" formatCode="0.0%"/>
    <numFmt numFmtId="188" formatCode="0.0000%"/>
    <numFmt numFmtId="189" formatCode="yyyy&quot;年&quot;m&quot;月&quot;;@"/>
  </numFmts>
  <fonts count="49" x14ac:knownFonts="1">
    <font>
      <sz val="12"/>
      <color theme="1"/>
      <name val="等线"/>
      <charset val="134"/>
      <scheme val="minor"/>
    </font>
    <font>
      <sz val="12"/>
      <name val="等线"/>
      <family val="3"/>
      <charset val="134"/>
      <scheme val="minor"/>
    </font>
    <font>
      <b/>
      <sz val="16"/>
      <color rgb="FFE6B993"/>
      <name val="微软雅黑"/>
      <family val="2"/>
      <charset val="134"/>
    </font>
    <font>
      <b/>
      <sz val="16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u/>
      <sz val="12"/>
      <color rgb="FFC0000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theme="0"/>
      <name val="等线"/>
      <family val="3"/>
      <charset val="134"/>
      <scheme val="minor"/>
    </font>
    <font>
      <b/>
      <sz val="12"/>
      <color theme="0"/>
      <name val="微软雅黑"/>
      <family val="2"/>
      <charset val="134"/>
    </font>
    <font>
      <b/>
      <sz val="12"/>
      <color rgb="FFC00000"/>
      <name val="微软雅黑"/>
      <family val="2"/>
      <charset val="134"/>
    </font>
    <font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2"/>
      <color theme="1"/>
      <name val="等线"/>
      <family val="3"/>
      <charset val="134"/>
      <scheme val="minor"/>
    </font>
    <font>
      <b/>
      <sz val="16"/>
      <color rgb="FFC00000"/>
      <name val="微软雅黑"/>
      <family val="2"/>
      <charset val="134"/>
    </font>
    <font>
      <sz val="16"/>
      <color rgb="FFC0000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Arial"/>
      <family val="2"/>
    </font>
    <font>
      <sz val="10"/>
      <color rgb="FFFF0000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4"/>
      <color theme="0"/>
      <name val="微软雅黑"/>
      <family val="2"/>
      <charset val="134"/>
    </font>
    <font>
      <b/>
      <sz val="14"/>
      <color rgb="FFF9FBFA"/>
      <name val="微软雅黑"/>
      <family val="2"/>
      <charset val="134"/>
    </font>
    <font>
      <sz val="10"/>
      <name val="微软雅黑"/>
      <family val="2"/>
      <charset val="134"/>
    </font>
    <font>
      <sz val="10.5"/>
      <color rgb="FF606266"/>
      <name val="Helvetica"/>
      <family val="2"/>
    </font>
    <font>
      <sz val="9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E6B993"/>
      <name val="微软雅黑"/>
      <family val="2"/>
      <charset val="134"/>
    </font>
    <font>
      <sz val="12"/>
      <color rgb="FF000000"/>
      <name val="等线"/>
      <family val="3"/>
      <charset val="134"/>
    </font>
    <font>
      <sz val="13"/>
      <color rgb="FFFFFFFF"/>
      <name val="微软雅黑"/>
      <family val="2"/>
      <charset val="134"/>
    </font>
    <font>
      <b/>
      <sz val="11"/>
      <color rgb="FF000000"/>
      <name val="宋体"/>
      <family val="3"/>
      <charset val="134"/>
    </font>
    <font>
      <b/>
      <sz val="18"/>
      <color theme="0"/>
      <name val="微软雅黑"/>
      <family val="2"/>
      <charset val="134"/>
    </font>
    <font>
      <b/>
      <u/>
      <sz val="12"/>
      <color theme="10"/>
      <name val="微软雅黑"/>
      <family val="2"/>
      <charset val="134"/>
    </font>
    <font>
      <b/>
      <u/>
      <sz val="12"/>
      <color rgb="FF0070C0"/>
      <name val="微软雅黑"/>
      <family val="2"/>
      <charset val="134"/>
    </font>
    <font>
      <u/>
      <sz val="12"/>
      <color theme="10"/>
      <name val="等线"/>
      <family val="3"/>
      <charset val="134"/>
      <scheme val="minor"/>
    </font>
    <font>
      <sz val="10"/>
      <color rgb="FFFF0000"/>
      <name val="Arial"/>
      <family val="2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314457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theme="0" tint="-0.14667195654164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712973418378247"/>
        <bgColor indexed="64"/>
      </patternFill>
    </fill>
    <fill>
      <patternFill patternType="solid">
        <fgColor rgb="FFD7C5AE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FFFF"/>
        <bgColor indexed="64"/>
      </patternFill>
    </fill>
  </fills>
  <borders count="8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/>
      <diagonal/>
    </border>
    <border>
      <left style="medium">
        <color auto="1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theme="0"/>
      </top>
      <bottom style="thin">
        <color auto="1"/>
      </bottom>
      <diagonal/>
    </border>
    <border>
      <left/>
      <right/>
      <top style="thin">
        <color theme="0"/>
      </top>
      <bottom style="thin">
        <color auto="1"/>
      </bottom>
      <diagonal/>
    </border>
    <border>
      <left/>
      <right style="medium">
        <color auto="1"/>
      </right>
      <top style="thin">
        <color theme="0"/>
      </top>
      <bottom style="thin">
        <color auto="1"/>
      </bottom>
      <diagonal/>
    </border>
    <border>
      <left/>
      <right style="medium">
        <color theme="1"/>
      </right>
      <top style="thin">
        <color theme="0"/>
      </top>
      <bottom/>
      <diagonal/>
    </border>
    <border>
      <left style="thin">
        <color auto="1"/>
      </left>
      <right style="medium">
        <color theme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medium">
        <color theme="2"/>
      </right>
      <top/>
      <bottom/>
      <diagonal/>
    </border>
    <border>
      <left style="medium">
        <color theme="2"/>
      </left>
      <right style="medium">
        <color theme="2"/>
      </right>
      <top/>
      <bottom/>
      <diagonal/>
    </border>
    <border>
      <left/>
      <right style="medium">
        <color theme="0" tint="-4.9989318521683403E-2"/>
      </right>
      <top/>
      <bottom/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 style="medium">
        <color theme="0" tint="-4.9989318521683403E-2"/>
      </left>
      <right/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42" fillId="0" borderId="0" applyNumberFormat="0" applyFill="0" applyBorder="0" applyAlignment="0" applyProtection="0">
      <alignment vertical="center"/>
    </xf>
  </cellStyleXfs>
  <cellXfs count="62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1" xfId="0" applyFill="1" applyBorder="1" applyAlignment="1"/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3" fillId="4" borderId="7" xfId="0" applyFont="1" applyFill="1" applyBorder="1">
      <alignment vertical="center"/>
    </xf>
    <xf numFmtId="0" fontId="3" fillId="4" borderId="8" xfId="0" applyFont="1" applyFill="1" applyBorder="1">
      <alignment vertical="center"/>
    </xf>
    <xf numFmtId="0" fontId="3" fillId="4" borderId="9" xfId="0" applyFont="1" applyFill="1" applyBorder="1">
      <alignment vertical="center"/>
    </xf>
    <xf numFmtId="0" fontId="4" fillId="2" borderId="0" xfId="0" applyFont="1" applyFill="1" applyAlignment="1"/>
    <xf numFmtId="0" fontId="5" fillId="2" borderId="0" xfId="1" applyFont="1" applyFill="1">
      <alignment vertical="center"/>
    </xf>
    <xf numFmtId="0" fontId="5" fillId="2" borderId="0" xfId="1" applyFont="1" applyFill="1" applyBorder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6" fillId="3" borderId="1" xfId="0" applyFont="1" applyFill="1" applyBorder="1" applyAlignment="1"/>
    <xf numFmtId="0" fontId="7" fillId="4" borderId="10" xfId="0" applyFont="1" applyFill="1" applyBorder="1">
      <alignment vertical="center"/>
    </xf>
    <xf numFmtId="0" fontId="8" fillId="4" borderId="11" xfId="0" applyFont="1" applyFill="1" applyBorder="1" applyAlignment="1">
      <alignment horizontal="center"/>
    </xf>
    <xf numFmtId="0" fontId="9" fillId="2" borderId="12" xfId="0" applyFont="1" applyFill="1" applyBorder="1" applyAlignment="1"/>
    <xf numFmtId="0" fontId="1" fillId="2" borderId="13" xfId="0" applyFont="1" applyFill="1" applyBorder="1">
      <alignment vertical="center"/>
    </xf>
    <xf numFmtId="0" fontId="10" fillId="3" borderId="1" xfId="0" applyFont="1" applyFill="1" applyBorder="1" applyAlignment="1"/>
    <xf numFmtId="177" fontId="10" fillId="0" borderId="2" xfId="0" applyNumberFormat="1" applyFont="1" applyBorder="1" applyAlignment="1">
      <alignment horizontal="center" vertical="center"/>
    </xf>
    <xf numFmtId="0" fontId="10" fillId="2" borderId="14" xfId="0" applyFont="1" applyFill="1" applyBorder="1" applyAlignment="1">
      <alignment horizontal="center"/>
    </xf>
    <xf numFmtId="0" fontId="6" fillId="2" borderId="0" xfId="0" applyFont="1" applyFill="1">
      <alignment vertical="center"/>
    </xf>
    <xf numFmtId="177" fontId="6" fillId="0" borderId="2" xfId="0" applyNumberFormat="1" applyFont="1" applyBorder="1" applyAlignment="1">
      <alignment horizontal="center" vertical="center"/>
    </xf>
    <xf numFmtId="0" fontId="11" fillId="2" borderId="0" xfId="0" applyFont="1" applyFill="1">
      <alignment vertical="center"/>
    </xf>
    <xf numFmtId="0" fontId="6" fillId="5" borderId="2" xfId="0" applyFont="1" applyFill="1" applyBorder="1" applyAlignment="1">
      <alignment horizontal="center"/>
    </xf>
    <xf numFmtId="0" fontId="0" fillId="2" borderId="0" xfId="0" applyFill="1" applyAlignment="1"/>
    <xf numFmtId="0" fontId="0" fillId="2" borderId="13" xfId="0" applyFill="1" applyBorder="1">
      <alignment vertical="center"/>
    </xf>
    <xf numFmtId="178" fontId="6" fillId="0" borderId="2" xfId="0" applyNumberFormat="1" applyFont="1" applyBorder="1" applyAlignment="1">
      <alignment horizont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3" fillId="4" borderId="0" xfId="0" applyFont="1" applyFill="1" applyAlignment="1">
      <alignment horizontal="left" vertical="center"/>
    </xf>
    <xf numFmtId="0" fontId="0" fillId="3" borderId="17" xfId="0" applyFill="1" applyBorder="1" applyAlignment="1"/>
    <xf numFmtId="0" fontId="3" fillId="4" borderId="9" xfId="0" applyFont="1" applyFill="1" applyBorder="1" applyAlignment="1">
      <alignment horizontal="left" vertical="center"/>
    </xf>
    <xf numFmtId="49" fontId="8" fillId="4" borderId="11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3" fillId="4" borderId="18" xfId="0" applyFont="1" applyFill="1" applyBorder="1" applyAlignment="1">
      <alignment horizontal="left" vertical="center"/>
    </xf>
    <xf numFmtId="0" fontId="3" fillId="4" borderId="19" xfId="0" applyFont="1" applyFill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0" fillId="2" borderId="8" xfId="0" applyFill="1" applyBorder="1">
      <alignment vertical="center"/>
    </xf>
    <xf numFmtId="14" fontId="6" fillId="0" borderId="2" xfId="0" applyNumberFormat="1" applyFont="1" applyBorder="1" applyAlignment="1">
      <alignment horizontal="center" vertical="center"/>
    </xf>
    <xf numFmtId="179" fontId="14" fillId="2" borderId="2" xfId="0" applyNumberFormat="1" applyFont="1" applyFill="1" applyBorder="1" applyAlignment="1">
      <alignment horizontal="center" vertical="center"/>
    </xf>
    <xf numFmtId="0" fontId="0" fillId="2" borderId="8" xfId="0" applyFill="1" applyBorder="1" applyAlignment="1"/>
    <xf numFmtId="180" fontId="11" fillId="0" borderId="2" xfId="0" applyNumberFormat="1" applyFont="1" applyBorder="1" applyAlignment="1">
      <alignment horizontal="center" vertical="center"/>
    </xf>
    <xf numFmtId="0" fontId="9" fillId="2" borderId="0" xfId="0" applyFont="1" applyFill="1" applyAlignment="1"/>
    <xf numFmtId="179" fontId="6" fillId="0" borderId="2" xfId="0" applyNumberFormat="1" applyFont="1" applyBorder="1" applyAlignment="1">
      <alignment horizontal="center" vertical="center"/>
    </xf>
    <xf numFmtId="177" fontId="11" fillId="0" borderId="2" xfId="0" applyNumberFormat="1" applyFont="1" applyBorder="1" applyAlignment="1">
      <alignment horizontal="center" vertical="center"/>
    </xf>
    <xf numFmtId="2" fontId="11" fillId="0" borderId="2" xfId="0" applyNumberFormat="1" applyFont="1" applyBorder="1" applyAlignment="1">
      <alignment horizontal="center" vertical="center"/>
    </xf>
    <xf numFmtId="178" fontId="0" fillId="0" borderId="12" xfId="0" applyNumberFormat="1" applyBorder="1">
      <alignment vertical="center"/>
    </xf>
    <xf numFmtId="0" fontId="0" fillId="2" borderId="20" xfId="0" applyFill="1" applyBorder="1" applyAlignment="1"/>
    <xf numFmtId="178" fontId="0" fillId="0" borderId="2" xfId="0" applyNumberFormat="1" applyBorder="1">
      <alignment vertical="center"/>
    </xf>
    <xf numFmtId="0" fontId="0" fillId="3" borderId="0" xfId="0" applyFill="1" applyAlignment="1"/>
    <xf numFmtId="0" fontId="0" fillId="2" borderId="2" xfId="0" applyFill="1" applyBorder="1" applyAlignment="1"/>
    <xf numFmtId="0" fontId="3" fillId="4" borderId="3" xfId="0" applyFont="1" applyFill="1" applyBorder="1">
      <alignment vertical="center"/>
    </xf>
    <xf numFmtId="178" fontId="15" fillId="4" borderId="12" xfId="0" applyNumberFormat="1" applyFont="1" applyFill="1" applyBorder="1">
      <alignment vertical="center"/>
    </xf>
    <xf numFmtId="0" fontId="6" fillId="0" borderId="12" xfId="0" applyFont="1" applyBorder="1" applyAlignment="1">
      <alignment horizontal="center" vertical="center"/>
    </xf>
    <xf numFmtId="178" fontId="6" fillId="0" borderId="12" xfId="0" applyNumberFormat="1" applyFont="1" applyBorder="1" applyAlignment="1">
      <alignment horizontal="center" vertical="center"/>
    </xf>
    <xf numFmtId="0" fontId="0" fillId="5" borderId="13" xfId="0" applyFill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14" fontId="11" fillId="0" borderId="12" xfId="0" applyNumberFormat="1" applyFont="1" applyBorder="1" applyAlignment="1">
      <alignment horizontal="center" vertical="center"/>
    </xf>
    <xf numFmtId="0" fontId="3" fillId="4" borderId="0" xfId="0" applyFont="1" applyFill="1">
      <alignment vertical="center"/>
    </xf>
    <xf numFmtId="178" fontId="16" fillId="4" borderId="2" xfId="0" applyNumberFormat="1" applyFont="1" applyFill="1" applyBorder="1" applyAlignment="1">
      <alignment horizontal="left" vertical="center"/>
    </xf>
    <xf numFmtId="0" fontId="3" fillId="4" borderId="2" xfId="0" applyFont="1" applyFill="1" applyBorder="1">
      <alignment vertical="center"/>
    </xf>
    <xf numFmtId="178" fontId="15" fillId="4" borderId="2" xfId="0" applyNumberFormat="1" applyFont="1" applyFill="1" applyBorder="1">
      <alignment vertical="center"/>
    </xf>
    <xf numFmtId="0" fontId="6" fillId="2" borderId="20" xfId="0" applyFont="1" applyFill="1" applyBorder="1" applyAlignment="1">
      <alignment horizontal="center" vertical="center"/>
    </xf>
    <xf numFmtId="178" fontId="6" fillId="0" borderId="2" xfId="0" applyNumberFormat="1" applyFont="1" applyBorder="1" applyAlignment="1">
      <alignment horizontal="center" vertical="center"/>
    </xf>
    <xf numFmtId="0" fontId="6" fillId="3" borderId="0" xfId="0" applyFont="1" applyFill="1" applyAlignment="1"/>
    <xf numFmtId="0" fontId="6" fillId="2" borderId="2" xfId="0" applyFont="1" applyFill="1" applyBorder="1" applyAlignment="1">
      <alignment horizontal="center" vertical="center"/>
    </xf>
    <xf numFmtId="178" fontId="6" fillId="2" borderId="2" xfId="0" applyNumberFormat="1" applyFont="1" applyFill="1" applyBorder="1" applyAlignment="1">
      <alignment horizontal="center" vertical="center"/>
    </xf>
    <xf numFmtId="14" fontId="6" fillId="2" borderId="20" xfId="0" applyNumberFormat="1" applyFont="1" applyFill="1" applyBorder="1" applyAlignment="1">
      <alignment horizontal="center" vertical="center"/>
    </xf>
    <xf numFmtId="14" fontId="6" fillId="2" borderId="2" xfId="0" applyNumberFormat="1" applyFont="1" applyFill="1" applyBorder="1" applyAlignment="1">
      <alignment horizontal="center" vertical="center"/>
    </xf>
    <xf numFmtId="14" fontId="6" fillId="2" borderId="12" xfId="0" applyNumberFormat="1" applyFont="1" applyFill="1" applyBorder="1" applyAlignment="1">
      <alignment horizontal="center" vertical="center"/>
    </xf>
    <xf numFmtId="0" fontId="0" fillId="0" borderId="2" xfId="0" applyBorder="1" applyAlignment="1"/>
    <xf numFmtId="0" fontId="6" fillId="3" borderId="0" xfId="0" applyFont="1" applyFill="1">
      <alignment vertical="center"/>
    </xf>
    <xf numFmtId="0" fontId="0" fillId="3" borderId="0" xfId="0" applyFill="1">
      <alignment vertical="center"/>
    </xf>
    <xf numFmtId="178" fontId="0" fillId="3" borderId="1" xfId="0" applyNumberFormat="1" applyFill="1" applyBorder="1">
      <alignment vertical="center"/>
    </xf>
    <xf numFmtId="0" fontId="0" fillId="2" borderId="2" xfId="0" applyFill="1" applyBorder="1">
      <alignment vertical="center"/>
    </xf>
    <xf numFmtId="178" fontId="0" fillId="2" borderId="2" xfId="0" applyNumberFormat="1" applyFill="1" applyBorder="1">
      <alignment vertical="center"/>
    </xf>
    <xf numFmtId="178" fontId="0" fillId="3" borderId="2" xfId="0" applyNumberFormat="1" applyFill="1" applyBorder="1">
      <alignment vertical="center"/>
    </xf>
    <xf numFmtId="178" fontId="0" fillId="3" borderId="0" xfId="0" applyNumberFormat="1" applyFill="1">
      <alignment vertical="center"/>
    </xf>
    <xf numFmtId="0" fontId="0" fillId="0" borderId="0" xfId="0" applyAlignment="1">
      <alignment horizontal="center" vertical="center"/>
    </xf>
    <xf numFmtId="179" fontId="17" fillId="6" borderId="0" xfId="0" applyNumberFormat="1" applyFont="1" applyFill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17" fillId="6" borderId="0" xfId="0" applyFont="1" applyFill="1">
      <alignment vertical="center"/>
    </xf>
    <xf numFmtId="181" fontId="17" fillId="6" borderId="0" xfId="0" applyNumberFormat="1" applyFont="1" applyFill="1">
      <alignment vertical="center"/>
    </xf>
    <xf numFmtId="0" fontId="0" fillId="0" borderId="23" xfId="0" applyBorder="1">
      <alignment vertical="center"/>
    </xf>
    <xf numFmtId="0" fontId="5" fillId="2" borderId="0" xfId="1" applyFont="1" applyFill="1" applyAlignment="1">
      <alignment horizontal="center" vertical="center"/>
    </xf>
    <xf numFmtId="0" fontId="9" fillId="2" borderId="12" xfId="0" applyFont="1" applyFill="1" applyBorder="1">
      <alignment vertical="center"/>
    </xf>
    <xf numFmtId="0" fontId="9" fillId="2" borderId="13" xfId="0" applyFont="1" applyFill="1" applyBorder="1">
      <alignment vertical="center"/>
    </xf>
    <xf numFmtId="0" fontId="9" fillId="2" borderId="13" xfId="0" applyFont="1" applyFill="1" applyBorder="1" applyAlignment="1"/>
    <xf numFmtId="0" fontId="9" fillId="2" borderId="0" xfId="0" applyFont="1" applyFill="1">
      <alignment vertical="center"/>
    </xf>
    <xf numFmtId="0" fontId="0" fillId="2" borderId="20" xfId="0" applyFill="1" applyBorder="1">
      <alignment vertical="center"/>
    </xf>
    <xf numFmtId="0" fontId="9" fillId="2" borderId="8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3" xfId="0" applyFill="1" applyBorder="1">
      <alignment vertical="center"/>
    </xf>
    <xf numFmtId="179" fontId="3" fillId="4" borderId="0" xfId="0" applyNumberFormat="1" applyFont="1" applyFill="1">
      <alignment vertical="center"/>
    </xf>
    <xf numFmtId="0" fontId="8" fillId="4" borderId="0" xfId="0" applyFont="1" applyFill="1" applyAlignment="1">
      <alignment horizontal="center" vertical="center"/>
    </xf>
    <xf numFmtId="179" fontId="8" fillId="4" borderId="0" xfId="0" applyNumberFormat="1" applyFont="1" applyFill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9" fontId="4" fillId="6" borderId="26" xfId="0" applyNumberFormat="1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3" fillId="4" borderId="21" xfId="0" applyFont="1" applyFill="1" applyBorder="1">
      <alignment vertical="center"/>
    </xf>
    <xf numFmtId="0" fontId="6" fillId="0" borderId="26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3" fillId="4" borderId="22" xfId="0" applyFont="1" applyFill="1" applyBorder="1">
      <alignment vertical="center"/>
    </xf>
    <xf numFmtId="0" fontId="8" fillId="4" borderId="31" xfId="0" applyFont="1" applyFill="1" applyBorder="1" applyAlignment="1">
      <alignment horizontal="center" vertical="center"/>
    </xf>
    <xf numFmtId="0" fontId="3" fillId="4" borderId="17" xfId="0" applyFont="1" applyFill="1" applyBorder="1">
      <alignment vertical="center"/>
    </xf>
    <xf numFmtId="182" fontId="6" fillId="0" borderId="1" xfId="0" applyNumberFormat="1" applyFont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182" fontId="4" fillId="6" borderId="26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181" fontId="3" fillId="4" borderId="0" xfId="0" applyNumberFormat="1" applyFont="1" applyFill="1">
      <alignment vertical="center"/>
    </xf>
    <xf numFmtId="181" fontId="8" fillId="4" borderId="0" xfId="0" applyNumberFormat="1" applyFont="1" applyFill="1" applyAlignment="1">
      <alignment horizontal="center" vertical="center"/>
    </xf>
    <xf numFmtId="181" fontId="4" fillId="6" borderId="26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18" fillId="4" borderId="0" xfId="0" applyFont="1" applyFill="1">
      <alignment vertical="center"/>
    </xf>
    <xf numFmtId="0" fontId="4" fillId="2" borderId="2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180" fontId="6" fillId="2" borderId="0" xfId="0" applyNumberFormat="1" applyFont="1" applyFill="1" applyAlignment="1">
      <alignment horizontal="center" vertical="center"/>
    </xf>
    <xf numFmtId="180" fontId="6" fillId="2" borderId="2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41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180" fontId="6" fillId="2" borderId="23" xfId="0" applyNumberFormat="1" applyFont="1" applyFill="1" applyBorder="1" applyAlignment="1">
      <alignment horizontal="center" vertical="center"/>
    </xf>
    <xf numFmtId="0" fontId="4" fillId="2" borderId="2" xfId="0" applyFont="1" applyFill="1" applyBorder="1">
      <alignment vertical="center"/>
    </xf>
    <xf numFmtId="0" fontId="19" fillId="4" borderId="0" xfId="0" applyFont="1" applyFill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0" fontId="0" fillId="2" borderId="10" xfId="0" applyFill="1" applyBorder="1">
      <alignment vertical="center"/>
    </xf>
    <xf numFmtId="178" fontId="6" fillId="0" borderId="20" xfId="0" applyNumberFormat="1" applyFont="1" applyBorder="1" applyAlignment="1">
      <alignment horizontal="center" vertical="center"/>
    </xf>
    <xf numFmtId="181" fontId="6" fillId="0" borderId="20" xfId="0" applyNumberFormat="1" applyFont="1" applyBorder="1" applyAlignment="1">
      <alignment horizontal="center" vertical="center"/>
    </xf>
    <xf numFmtId="181" fontId="6" fillId="0" borderId="2" xfId="0" applyNumberFormat="1" applyFont="1" applyBorder="1" applyAlignment="1">
      <alignment horizontal="center" vertical="center"/>
    </xf>
    <xf numFmtId="182" fontId="6" fillId="0" borderId="20" xfId="0" applyNumberFormat="1" applyFont="1" applyBorder="1" applyAlignment="1">
      <alignment horizontal="center" vertical="center"/>
    </xf>
    <xf numFmtId="182" fontId="6" fillId="0" borderId="2" xfId="0" applyNumberFormat="1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78" fontId="6" fillId="0" borderId="26" xfId="0" applyNumberFormat="1" applyFont="1" applyBorder="1" applyAlignment="1">
      <alignment horizontal="center" vertical="center"/>
    </xf>
    <xf numFmtId="181" fontId="6" fillId="0" borderId="12" xfId="0" applyNumberFormat="1" applyFont="1" applyBorder="1" applyAlignment="1">
      <alignment horizontal="center" vertical="center"/>
    </xf>
    <xf numFmtId="181" fontId="6" fillId="0" borderId="26" xfId="0" applyNumberFormat="1" applyFont="1" applyBorder="1" applyAlignment="1">
      <alignment horizontal="center" vertical="center"/>
    </xf>
    <xf numFmtId="182" fontId="6" fillId="0" borderId="12" xfId="0" applyNumberFormat="1" applyFont="1" applyBorder="1" applyAlignment="1">
      <alignment horizontal="center" vertical="center"/>
    </xf>
    <xf numFmtId="182" fontId="6" fillId="0" borderId="26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26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1" fontId="6" fillId="0" borderId="16" xfId="0" applyNumberFormat="1" applyFont="1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26" xfId="0" applyBorder="1">
      <alignment vertical="center"/>
    </xf>
    <xf numFmtId="1" fontId="6" fillId="0" borderId="21" xfId="0" applyNumberFormat="1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6" fillId="0" borderId="30" xfId="0" applyNumberFormat="1" applyFont="1" applyBorder="1" applyAlignment="1">
      <alignment horizontal="center" vertical="center"/>
    </xf>
    <xf numFmtId="182" fontId="6" fillId="0" borderId="30" xfId="0" applyNumberFormat="1" applyFont="1" applyBorder="1" applyAlignment="1">
      <alignment horizontal="center" vertical="center"/>
    </xf>
    <xf numFmtId="181" fontId="4" fillId="6" borderId="12" xfId="0" applyNumberFormat="1" applyFont="1" applyFill="1" applyBorder="1" applyAlignment="1">
      <alignment horizontal="center" vertical="center"/>
    </xf>
    <xf numFmtId="182" fontId="6" fillId="0" borderId="39" xfId="0" applyNumberFormat="1" applyFont="1" applyBorder="1" applyAlignment="1">
      <alignment horizontal="center" vertical="center"/>
    </xf>
    <xf numFmtId="178" fontId="6" fillId="0" borderId="39" xfId="0" applyNumberFormat="1" applyFont="1" applyBorder="1" applyAlignment="1">
      <alignment horizontal="center" vertical="center"/>
    </xf>
    <xf numFmtId="1" fontId="6" fillId="0" borderId="39" xfId="0" applyNumberFormat="1" applyFont="1" applyBorder="1" applyAlignment="1">
      <alignment horizontal="center" vertical="center"/>
    </xf>
    <xf numFmtId="14" fontId="4" fillId="0" borderId="20" xfId="0" applyNumberFormat="1" applyFont="1" applyBorder="1" applyAlignment="1">
      <alignment horizontal="center" vertical="center"/>
    </xf>
    <xf numFmtId="182" fontId="4" fillId="6" borderId="12" xfId="0" applyNumberFormat="1" applyFont="1" applyFill="1" applyBorder="1" applyAlignment="1">
      <alignment horizontal="center" vertical="center"/>
    </xf>
    <xf numFmtId="14" fontId="4" fillId="7" borderId="2" xfId="0" applyNumberFormat="1" applyFont="1" applyFill="1" applyBorder="1" applyAlignment="1">
      <alignment horizontal="center" vertical="center"/>
    </xf>
    <xf numFmtId="182" fontId="6" fillId="0" borderId="14" xfId="0" applyNumberFormat="1" applyFont="1" applyBorder="1" applyAlignment="1">
      <alignment horizontal="center" vertical="center"/>
    </xf>
    <xf numFmtId="182" fontId="6" fillId="0" borderId="40" xfId="0" applyNumberFormat="1" applyFont="1" applyBorder="1" applyAlignment="1">
      <alignment horizontal="center" vertical="center"/>
    </xf>
    <xf numFmtId="182" fontId="6" fillId="0" borderId="42" xfId="0" applyNumberFormat="1" applyFont="1" applyBorder="1" applyAlignment="1">
      <alignment horizontal="center" vertical="center"/>
    </xf>
    <xf numFmtId="14" fontId="4" fillId="0" borderId="42" xfId="0" applyNumberFormat="1" applyFont="1" applyBorder="1" applyAlignment="1">
      <alignment horizontal="center" vertical="center"/>
    </xf>
    <xf numFmtId="14" fontId="4" fillId="0" borderId="26" xfId="0" applyNumberFormat="1" applyFont="1" applyBorder="1" applyAlignment="1">
      <alignment horizontal="center" vertical="center"/>
    </xf>
    <xf numFmtId="14" fontId="4" fillId="0" borderId="39" xfId="0" applyNumberFormat="1" applyFont="1" applyBorder="1" applyAlignment="1">
      <alignment horizontal="center" vertical="center"/>
    </xf>
    <xf numFmtId="182" fontId="20" fillId="6" borderId="12" xfId="0" applyNumberFormat="1" applyFont="1" applyFill="1" applyBorder="1" applyAlignment="1">
      <alignment horizontal="center" vertical="center"/>
    </xf>
    <xf numFmtId="182" fontId="6" fillId="0" borderId="30" xfId="0" applyNumberFormat="1" applyFont="1" applyBorder="1">
      <alignment vertical="center"/>
    </xf>
    <xf numFmtId="182" fontId="6" fillId="0" borderId="2" xfId="0" applyNumberFormat="1" applyFont="1" applyBorder="1">
      <alignment vertical="center"/>
    </xf>
    <xf numFmtId="0" fontId="6" fillId="0" borderId="30" xfId="0" applyFont="1" applyBorder="1">
      <alignment vertical="center"/>
    </xf>
    <xf numFmtId="0" fontId="6" fillId="0" borderId="2" xfId="0" applyFont="1" applyBorder="1">
      <alignment vertical="center"/>
    </xf>
    <xf numFmtId="182" fontId="6" fillId="0" borderId="42" xfId="0" applyNumberFormat="1" applyFont="1" applyBorder="1">
      <alignment vertical="center"/>
    </xf>
    <xf numFmtId="182" fontId="6" fillId="0" borderId="20" xfId="0" applyNumberFormat="1" applyFont="1" applyBorder="1">
      <alignment vertical="center"/>
    </xf>
    <xf numFmtId="0" fontId="6" fillId="0" borderId="42" xfId="0" applyFont="1" applyBorder="1">
      <alignment vertical="center"/>
    </xf>
    <xf numFmtId="0" fontId="6" fillId="0" borderId="20" xfId="0" applyFont="1" applyBorder="1">
      <alignment vertical="center"/>
    </xf>
    <xf numFmtId="182" fontId="6" fillId="0" borderId="26" xfId="0" applyNumberFormat="1" applyFont="1" applyBorder="1">
      <alignment vertical="center"/>
    </xf>
    <xf numFmtId="0" fontId="6" fillId="0" borderId="26" xfId="0" applyFont="1" applyBorder="1">
      <alignment vertical="center"/>
    </xf>
    <xf numFmtId="181" fontId="20" fillId="6" borderId="12" xfId="0" applyNumberFormat="1" applyFont="1" applyFill="1" applyBorder="1" applyAlignment="1">
      <alignment horizontal="center" vertical="center"/>
    </xf>
    <xf numFmtId="182" fontId="6" fillId="0" borderId="39" xfId="0" applyNumberFormat="1" applyFont="1" applyBorder="1">
      <alignment vertical="center"/>
    </xf>
    <xf numFmtId="0" fontId="6" fillId="0" borderId="39" xfId="0" applyFont="1" applyBorder="1">
      <alignment vertical="center"/>
    </xf>
    <xf numFmtId="0" fontId="17" fillId="0" borderId="0" xfId="0" applyFont="1" applyAlignment="1">
      <alignment horizontal="center" vertical="center"/>
    </xf>
    <xf numFmtId="183" fontId="6" fillId="2" borderId="2" xfId="0" applyNumberFormat="1" applyFont="1" applyFill="1" applyBorder="1" applyAlignment="1">
      <alignment horizontal="center" vertical="center"/>
    </xf>
    <xf numFmtId="183" fontId="6" fillId="0" borderId="2" xfId="0" applyNumberFormat="1" applyFont="1" applyBorder="1" applyAlignment="1">
      <alignment horizontal="center" vertical="center"/>
    </xf>
    <xf numFmtId="185" fontId="6" fillId="0" borderId="20" xfId="0" applyNumberFormat="1" applyFont="1" applyBorder="1" applyAlignment="1">
      <alignment horizontal="center" vertical="center"/>
    </xf>
    <xf numFmtId="185" fontId="6" fillId="0" borderId="2" xfId="0" applyNumberFormat="1" applyFont="1" applyBorder="1" applyAlignment="1">
      <alignment horizontal="center" vertical="center"/>
    </xf>
    <xf numFmtId="183" fontId="6" fillId="0" borderId="20" xfId="0" applyNumberFormat="1" applyFont="1" applyBorder="1" applyAlignment="1">
      <alignment horizontal="center" vertical="center"/>
    </xf>
    <xf numFmtId="183" fontId="6" fillId="0" borderId="26" xfId="0" applyNumberFormat="1" applyFont="1" applyBorder="1" applyAlignment="1">
      <alignment horizontal="center" vertical="center"/>
    </xf>
    <xf numFmtId="183" fontId="6" fillId="0" borderId="12" xfId="0" applyNumberFormat="1" applyFont="1" applyBorder="1" applyAlignment="1">
      <alignment horizontal="center" vertical="center"/>
    </xf>
    <xf numFmtId="183" fontId="6" fillId="0" borderId="30" xfId="0" applyNumberFormat="1" applyFont="1" applyBorder="1" applyAlignment="1">
      <alignment horizontal="center" vertical="center"/>
    </xf>
    <xf numFmtId="185" fontId="6" fillId="0" borderId="30" xfId="0" applyNumberFormat="1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185" fontId="6" fillId="0" borderId="26" xfId="0" applyNumberFormat="1" applyFont="1" applyBorder="1" applyAlignment="1">
      <alignment horizontal="center" vertical="center"/>
    </xf>
    <xf numFmtId="14" fontId="4" fillId="0" borderId="14" xfId="0" applyNumberFormat="1" applyFont="1" applyBorder="1" applyAlignment="1">
      <alignment horizontal="center" vertical="center"/>
    </xf>
    <xf numFmtId="180" fontId="6" fillId="2" borderId="12" xfId="0" applyNumberFormat="1" applyFont="1" applyFill="1" applyBorder="1" applyAlignment="1">
      <alignment horizontal="center" vertical="center"/>
    </xf>
    <xf numFmtId="182" fontId="6" fillId="0" borderId="21" xfId="0" applyNumberFormat="1" applyFont="1" applyBorder="1" applyAlignment="1">
      <alignment horizontal="center" vertical="center"/>
    </xf>
    <xf numFmtId="182" fontId="6" fillId="0" borderId="0" xfId="0" applyNumberFormat="1" applyFont="1" applyAlignment="1">
      <alignment horizontal="center" vertical="center"/>
    </xf>
    <xf numFmtId="182" fontId="6" fillId="0" borderId="22" xfId="0" applyNumberFormat="1" applyFont="1" applyBorder="1" applyAlignment="1">
      <alignment horizontal="center" vertical="center"/>
    </xf>
    <xf numFmtId="179" fontId="0" fillId="0" borderId="0" xfId="0" applyNumberFormat="1">
      <alignment vertical="center"/>
    </xf>
    <xf numFmtId="0" fontId="4" fillId="6" borderId="12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180" fontId="4" fillId="7" borderId="12" xfId="0" applyNumberFormat="1" applyFont="1" applyFill="1" applyBorder="1" applyAlignment="1">
      <alignment horizontal="center" vertical="center"/>
    </xf>
    <xf numFmtId="183" fontId="4" fillId="6" borderId="12" xfId="0" applyNumberFormat="1" applyFont="1" applyFill="1" applyBorder="1" applyAlignment="1">
      <alignment horizontal="center" vertical="center"/>
    </xf>
    <xf numFmtId="0" fontId="0" fillId="2" borderId="9" xfId="0" applyFill="1" applyBorder="1">
      <alignment vertical="center"/>
    </xf>
    <xf numFmtId="0" fontId="0" fillId="2" borderId="17" xfId="0" applyFill="1" applyBorder="1">
      <alignment vertical="center"/>
    </xf>
    <xf numFmtId="0" fontId="6" fillId="7" borderId="2" xfId="0" applyFont="1" applyFill="1" applyBorder="1" applyAlignment="1">
      <alignment horizontal="center" vertical="center"/>
    </xf>
    <xf numFmtId="179" fontId="6" fillId="7" borderId="2" xfId="0" applyNumberFormat="1" applyFont="1" applyFill="1" applyBorder="1" applyAlignment="1">
      <alignment horizontal="center" vertical="center"/>
    </xf>
    <xf numFmtId="180" fontId="6" fillId="0" borderId="2" xfId="0" applyNumberFormat="1" applyFont="1" applyBorder="1" applyAlignment="1">
      <alignment horizontal="center" vertical="center"/>
    </xf>
    <xf numFmtId="0" fontId="6" fillId="7" borderId="20" xfId="0" applyFont="1" applyFill="1" applyBorder="1" applyAlignment="1">
      <alignment horizontal="center" vertical="center"/>
    </xf>
    <xf numFmtId="179" fontId="6" fillId="0" borderId="20" xfId="0" applyNumberFormat="1" applyFont="1" applyBorder="1" applyAlignment="1">
      <alignment horizontal="center" vertical="center"/>
    </xf>
    <xf numFmtId="179" fontId="6" fillId="7" borderId="20" xfId="0" applyNumberFormat="1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1" fontId="4" fillId="7" borderId="12" xfId="0" applyNumberFormat="1" applyFont="1" applyFill="1" applyBorder="1" applyAlignment="1">
      <alignment horizontal="center" vertical="center"/>
    </xf>
    <xf numFmtId="1" fontId="4" fillId="6" borderId="12" xfId="0" applyNumberFormat="1" applyFont="1" applyFill="1" applyBorder="1" applyAlignment="1">
      <alignment horizontal="center" vertical="center"/>
    </xf>
    <xf numFmtId="0" fontId="3" fillId="4" borderId="46" xfId="0" applyFont="1" applyFill="1" applyBorder="1">
      <alignment vertical="center"/>
    </xf>
    <xf numFmtId="0" fontId="6" fillId="6" borderId="12" xfId="0" applyFont="1" applyFill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179" fontId="6" fillId="0" borderId="17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79" fontId="6" fillId="0" borderId="26" xfId="0" applyNumberFormat="1" applyFont="1" applyBorder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49" fontId="6" fillId="8" borderId="2" xfId="0" applyNumberFormat="1" applyFont="1" applyFill="1" applyBorder="1" applyAlignment="1">
      <alignment horizontal="center" vertical="center"/>
    </xf>
    <xf numFmtId="49" fontId="6" fillId="0" borderId="20" xfId="0" applyNumberFormat="1" applyFont="1" applyBorder="1" applyAlignment="1">
      <alignment horizontal="center" vertical="center"/>
    </xf>
    <xf numFmtId="179" fontId="6" fillId="0" borderId="2" xfId="0" applyNumberFormat="1" applyFont="1" applyBorder="1">
      <alignment vertical="center"/>
    </xf>
    <xf numFmtId="179" fontId="6" fillId="0" borderId="20" xfId="0" applyNumberFormat="1" applyFont="1" applyBorder="1">
      <alignment vertical="center"/>
    </xf>
    <xf numFmtId="0" fontId="21" fillId="0" borderId="0" xfId="0" applyFont="1">
      <alignment vertical="center"/>
    </xf>
    <xf numFmtId="176" fontId="22" fillId="0" borderId="0" xfId="0" applyNumberFormat="1" applyFont="1" applyAlignment="1">
      <alignment horizontal="right" vertical="center"/>
    </xf>
    <xf numFmtId="184" fontId="22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57" fontId="24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57" fontId="24" fillId="0" borderId="15" xfId="0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 wrapText="1"/>
    </xf>
    <xf numFmtId="57" fontId="25" fillId="0" borderId="15" xfId="0" applyNumberFormat="1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 wrapText="1"/>
    </xf>
    <xf numFmtId="0" fontId="24" fillId="0" borderId="47" xfId="0" applyFont="1" applyBorder="1" applyAlignment="1">
      <alignment horizontal="center" vertical="center" wrapText="1"/>
    </xf>
    <xf numFmtId="1" fontId="24" fillId="0" borderId="0" xfId="0" applyNumberFormat="1" applyFont="1" applyAlignment="1">
      <alignment horizontal="center" vertical="center" wrapText="1"/>
    </xf>
    <xf numFmtId="0" fontId="24" fillId="0" borderId="0" xfId="2" applyNumberFormat="1" applyFont="1" applyBorder="1" applyAlignment="1">
      <alignment horizontal="center" vertical="center" wrapText="1"/>
    </xf>
    <xf numFmtId="2" fontId="24" fillId="0" borderId="0" xfId="0" applyNumberFormat="1" applyFont="1" applyAlignment="1">
      <alignment horizontal="center" vertical="center" wrapText="1"/>
    </xf>
    <xf numFmtId="0" fontId="25" fillId="0" borderId="0" xfId="2" applyNumberFormat="1" applyFont="1" applyBorder="1" applyAlignment="1">
      <alignment horizontal="center" vertical="center" wrapText="1"/>
    </xf>
    <xf numFmtId="0" fontId="24" fillId="0" borderId="15" xfId="2" applyNumberFormat="1" applyFont="1" applyBorder="1" applyAlignment="1">
      <alignment horizontal="center" vertical="center" wrapText="1"/>
    </xf>
    <xf numFmtId="0" fontId="25" fillId="0" borderId="15" xfId="2" applyNumberFormat="1" applyFont="1" applyBorder="1" applyAlignment="1">
      <alignment horizontal="center" vertical="center" wrapText="1"/>
    </xf>
    <xf numFmtId="0" fontId="24" fillId="0" borderId="0" xfId="2" applyNumberFormat="1" applyFont="1" applyAlignment="1">
      <alignment horizontal="center" vertical="center" wrapText="1"/>
    </xf>
    <xf numFmtId="2" fontId="25" fillId="0" borderId="0" xfId="0" applyNumberFormat="1" applyFont="1" applyAlignment="1">
      <alignment horizontal="center" vertical="center" wrapText="1"/>
    </xf>
    <xf numFmtId="0" fontId="24" fillId="0" borderId="0" xfId="2" applyNumberFormat="1" applyFont="1" applyFill="1" applyBorder="1" applyAlignment="1">
      <alignment horizontal="center" vertical="center" wrapText="1"/>
    </xf>
    <xf numFmtId="2" fontId="25" fillId="0" borderId="15" xfId="0" applyNumberFormat="1" applyFont="1" applyBorder="1" applyAlignment="1">
      <alignment horizontal="center" vertical="center" wrapText="1"/>
    </xf>
    <xf numFmtId="180" fontId="24" fillId="0" borderId="0" xfId="0" applyNumberFormat="1" applyFont="1" applyAlignment="1">
      <alignment horizontal="center" vertical="center"/>
    </xf>
    <xf numFmtId="180" fontId="24" fillId="0" borderId="0" xfId="2" applyNumberFormat="1" applyFont="1" applyBorder="1" applyAlignment="1">
      <alignment horizontal="center" vertical="center" wrapText="1"/>
    </xf>
    <xf numFmtId="0" fontId="21" fillId="0" borderId="29" xfId="0" applyFont="1" applyBorder="1">
      <alignment vertical="center"/>
    </xf>
    <xf numFmtId="0" fontId="21" fillId="9" borderId="0" xfId="0" applyFont="1" applyFill="1">
      <alignment vertical="center"/>
    </xf>
    <xf numFmtId="0" fontId="21" fillId="9" borderId="15" xfId="0" applyFont="1" applyFill="1" applyBorder="1">
      <alignment vertical="center"/>
    </xf>
    <xf numFmtId="180" fontId="24" fillId="0" borderId="0" xfId="0" applyNumberFormat="1" applyFont="1" applyAlignment="1">
      <alignment horizontal="center" vertical="center" wrapText="1"/>
    </xf>
    <xf numFmtId="180" fontId="25" fillId="0" borderId="0" xfId="0" applyNumberFormat="1" applyFont="1" applyAlignment="1">
      <alignment horizontal="center" vertical="center" wrapText="1"/>
    </xf>
    <xf numFmtId="180" fontId="25" fillId="0" borderId="15" xfId="0" applyNumberFormat="1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/>
    </xf>
    <xf numFmtId="57" fontId="24" fillId="0" borderId="52" xfId="0" applyNumberFormat="1" applyFont="1" applyBorder="1" applyAlignment="1">
      <alignment horizontal="center" vertical="center"/>
    </xf>
    <xf numFmtId="57" fontId="24" fillId="7" borderId="5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0" borderId="53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0" fontId="24" fillId="0" borderId="54" xfId="0" applyFont="1" applyBorder="1" applyAlignment="1">
      <alignment horizontal="center" vertical="center"/>
    </xf>
    <xf numFmtId="57" fontId="24" fillId="0" borderId="54" xfId="0" applyNumberFormat="1" applyFont="1" applyBorder="1" applyAlignment="1">
      <alignment horizontal="center" vertical="center"/>
    </xf>
    <xf numFmtId="0" fontId="25" fillId="0" borderId="53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0" fontId="25" fillId="0" borderId="0" xfId="2" applyNumberFormat="1" applyFont="1" applyFill="1" applyBorder="1" applyAlignment="1">
      <alignment horizontal="center" vertical="center" wrapText="1"/>
    </xf>
    <xf numFmtId="0" fontId="24" fillId="7" borderId="53" xfId="0" applyFont="1" applyFill="1" applyBorder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5" fillId="9" borderId="15" xfId="2" applyNumberFormat="1" applyFont="1" applyFill="1" applyBorder="1" applyAlignment="1">
      <alignment vertical="center" wrapText="1"/>
    </xf>
    <xf numFmtId="0" fontId="24" fillId="0" borderId="55" xfId="0" applyFont="1" applyBorder="1" applyAlignment="1">
      <alignment horizontal="center" vertical="center" wrapText="1"/>
    </xf>
    <xf numFmtId="2" fontId="24" fillId="0" borderId="55" xfId="0" applyNumberFormat="1" applyFont="1" applyBorder="1" applyAlignment="1">
      <alignment horizontal="center" vertical="center" wrapText="1"/>
    </xf>
    <xf numFmtId="0" fontId="24" fillId="0" borderId="55" xfId="2" applyNumberFormat="1" applyFont="1" applyBorder="1" applyAlignment="1">
      <alignment horizontal="center" vertical="center" wrapText="1"/>
    </xf>
    <xf numFmtId="0" fontId="25" fillId="0" borderId="55" xfId="0" applyFont="1" applyBorder="1" applyAlignment="1">
      <alignment horizontal="center" vertical="center" wrapText="1"/>
    </xf>
    <xf numFmtId="0" fontId="24" fillId="0" borderId="56" xfId="2" applyNumberFormat="1" applyFont="1" applyBorder="1" applyAlignment="1">
      <alignment horizontal="center" vertical="center" wrapText="1"/>
    </xf>
    <xf numFmtId="180" fontId="25" fillId="0" borderId="15" xfId="2" applyNumberFormat="1" applyFont="1" applyBorder="1" applyAlignment="1">
      <alignment horizontal="center" vertical="center" wrapText="1"/>
    </xf>
    <xf numFmtId="176" fontId="21" fillId="0" borderId="0" xfId="0" applyNumberFormat="1" applyFont="1" applyAlignment="1">
      <alignment horizontal="right" vertical="center"/>
    </xf>
    <xf numFmtId="184" fontId="21" fillId="0" borderId="0" xfId="0" applyNumberFormat="1" applyFont="1" applyAlignment="1">
      <alignment horizontal="right" vertical="center"/>
    </xf>
    <xf numFmtId="0" fontId="6" fillId="0" borderId="0" xfId="0" applyFont="1">
      <alignment vertical="center"/>
    </xf>
    <xf numFmtId="18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186" fontId="0" fillId="0" borderId="12" xfId="0" applyNumberFormat="1" applyBorder="1">
      <alignment vertical="center"/>
    </xf>
    <xf numFmtId="0" fontId="4" fillId="2" borderId="8" xfId="0" applyFont="1" applyFill="1" applyBorder="1" applyAlignment="1"/>
    <xf numFmtId="0" fontId="5" fillId="2" borderId="8" xfId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186" fontId="6" fillId="0" borderId="10" xfId="0" applyNumberFormat="1" applyFont="1" applyBorder="1" applyAlignment="1">
      <alignment horizontal="center" vertical="center"/>
    </xf>
    <xf numFmtId="0" fontId="5" fillId="2" borderId="17" xfId="1" applyFont="1" applyFill="1" applyBorder="1" applyAlignment="1">
      <alignment horizontal="center" vertical="center"/>
    </xf>
    <xf numFmtId="57" fontId="6" fillId="0" borderId="2" xfId="0" applyNumberFormat="1" applyFont="1" applyBorder="1" applyAlignment="1">
      <alignment horizontal="center" vertical="center"/>
    </xf>
    <xf numFmtId="0" fontId="0" fillId="2" borderId="17" xfId="0" applyFill="1" applyBorder="1" applyAlignment="1"/>
    <xf numFmtId="0" fontId="9" fillId="2" borderId="3" xfId="0" applyFont="1" applyFill="1" applyBorder="1" applyAlignment="1"/>
    <xf numFmtId="186" fontId="6" fillId="0" borderId="2" xfId="0" applyNumberFormat="1" applyFont="1" applyBorder="1" applyAlignment="1">
      <alignment horizontal="center" vertical="center"/>
    </xf>
    <xf numFmtId="186" fontId="3" fillId="4" borderId="0" xfId="0" applyNumberFormat="1" applyFont="1" applyFill="1" applyAlignment="1">
      <alignment horizontal="left" vertical="center"/>
    </xf>
    <xf numFmtId="186" fontId="3" fillId="4" borderId="7" xfId="0" applyNumberFormat="1" applyFont="1" applyFill="1" applyBorder="1" applyAlignment="1">
      <alignment horizontal="center" vertical="center"/>
    </xf>
    <xf numFmtId="179" fontId="3" fillId="4" borderId="9" xfId="0" applyNumberFormat="1" applyFont="1" applyFill="1" applyBorder="1" applyAlignment="1">
      <alignment horizontal="center" vertical="center"/>
    </xf>
    <xf numFmtId="186" fontId="3" fillId="4" borderId="7" xfId="0" applyNumberFormat="1" applyFont="1" applyFill="1" applyBorder="1">
      <alignment vertical="center"/>
    </xf>
    <xf numFmtId="179" fontId="3" fillId="4" borderId="9" xfId="0" applyNumberFormat="1" applyFont="1" applyFill="1" applyBorder="1">
      <alignment vertical="center"/>
    </xf>
    <xf numFmtId="179" fontId="6" fillId="0" borderId="14" xfId="0" applyNumberFormat="1" applyFont="1" applyBorder="1" applyAlignment="1">
      <alignment horizontal="center" vertical="center"/>
    </xf>
    <xf numFmtId="0" fontId="6" fillId="3" borderId="17" xfId="0" applyFont="1" applyFill="1" applyBorder="1" applyAlignment="1"/>
    <xf numFmtId="179" fontId="6" fillId="2" borderId="2" xfId="0" applyNumberFormat="1" applyFont="1" applyFill="1" applyBorder="1" applyAlignment="1">
      <alignment horizontal="center" vertical="center"/>
    </xf>
    <xf numFmtId="186" fontId="6" fillId="0" borderId="12" xfId="0" applyNumberFormat="1" applyFont="1" applyBorder="1" applyAlignment="1">
      <alignment horizontal="center" vertical="center"/>
    </xf>
    <xf numFmtId="179" fontId="0" fillId="2" borderId="2" xfId="0" applyNumberFormat="1" applyFill="1" applyBorder="1" applyAlignment="1">
      <alignment horizontal="center" vertical="center"/>
    </xf>
    <xf numFmtId="0" fontId="0" fillId="3" borderId="3" xfId="0" applyFill="1" applyBorder="1" applyAlignment="1"/>
    <xf numFmtId="0" fontId="21" fillId="0" borderId="1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6" fillId="0" borderId="3" xfId="0" applyFont="1" applyBorder="1">
      <alignment vertical="center"/>
    </xf>
    <xf numFmtId="0" fontId="21" fillId="0" borderId="21" xfId="0" applyFont="1" applyBorder="1">
      <alignment vertical="center"/>
    </xf>
    <xf numFmtId="0" fontId="0" fillId="3" borderId="1" xfId="0" applyFill="1" applyBorder="1" applyAlignment="1">
      <alignment horizontal="center"/>
    </xf>
    <xf numFmtId="0" fontId="5" fillId="2" borderId="0" xfId="1" applyFont="1" applyFill="1" applyBorder="1" applyAlignment="1"/>
    <xf numFmtId="0" fontId="6" fillId="3" borderId="3" xfId="0" applyFont="1" applyFill="1" applyBorder="1" applyAlignment="1"/>
    <xf numFmtId="0" fontId="20" fillId="5" borderId="3" xfId="0" applyFont="1" applyFill="1" applyBorder="1" applyAlignment="1">
      <alignment horizontal="center" vertical="center"/>
    </xf>
    <xf numFmtId="0" fontId="20" fillId="5" borderId="14" xfId="0" applyFont="1" applyFill="1" applyBorder="1" applyAlignment="1">
      <alignment horizontal="center" vertical="center"/>
    </xf>
    <xf numFmtId="14" fontId="4" fillId="5" borderId="12" xfId="0" applyNumberFormat="1" applyFont="1" applyFill="1" applyBorder="1" applyAlignment="1">
      <alignment horizontal="center" vertical="center"/>
    </xf>
    <xf numFmtId="0" fontId="29" fillId="5" borderId="14" xfId="0" applyFont="1" applyFill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 wrapText="1"/>
    </xf>
    <xf numFmtId="0" fontId="30" fillId="11" borderId="2" xfId="0" applyFont="1" applyFill="1" applyBorder="1" applyAlignment="1">
      <alignment horizontal="center" vertical="center" wrapText="1"/>
    </xf>
    <xf numFmtId="180" fontId="26" fillId="0" borderId="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0" fillId="11" borderId="12" xfId="0" applyFont="1" applyFill="1" applyBorder="1" applyAlignment="1">
      <alignment horizontal="center" vertical="center" wrapText="1"/>
    </xf>
    <xf numFmtId="180" fontId="26" fillId="0" borderId="21" xfId="0" applyNumberFormat="1" applyFont="1" applyBorder="1">
      <alignment vertical="center"/>
    </xf>
    <xf numFmtId="0" fontId="30" fillId="10" borderId="12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21" fillId="10" borderId="0" xfId="0" applyFont="1" applyFill="1" applyAlignment="1">
      <alignment horizontal="center" vertical="center"/>
    </xf>
    <xf numFmtId="0" fontId="0" fillId="3" borderId="17" xfId="0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80" fontId="26" fillId="0" borderId="3" xfId="0" applyNumberFormat="1" applyFont="1" applyBorder="1" applyAlignment="1">
      <alignment horizontal="center" vertical="center"/>
    </xf>
    <xf numFmtId="187" fontId="21" fillId="0" borderId="2" xfId="2" applyNumberFormat="1" applyFont="1" applyBorder="1" applyAlignment="1">
      <alignment horizontal="center" vertical="center"/>
    </xf>
    <xf numFmtId="10" fontId="21" fillId="0" borderId="2" xfId="2" applyNumberFormat="1" applyFont="1" applyBorder="1" applyAlignment="1">
      <alignment horizontal="center" vertical="center"/>
    </xf>
    <xf numFmtId="187" fontId="21" fillId="0" borderId="2" xfId="0" applyNumberFormat="1" applyFont="1" applyBorder="1" applyAlignment="1">
      <alignment horizontal="center" vertical="center"/>
    </xf>
    <xf numFmtId="187" fontId="26" fillId="0" borderId="2" xfId="2" applyNumberFormat="1" applyFont="1" applyBorder="1" applyAlignment="1">
      <alignment horizontal="center" vertical="center"/>
    </xf>
    <xf numFmtId="176" fontId="22" fillId="0" borderId="0" xfId="0" applyNumberFormat="1" applyFont="1" applyAlignment="1">
      <alignment horizontal="center" vertical="center"/>
    </xf>
    <xf numFmtId="180" fontId="21" fillId="0" borderId="0" xfId="0" applyNumberFormat="1" applyFont="1" applyAlignment="1">
      <alignment horizontal="center" vertical="center"/>
    </xf>
    <xf numFmtId="176" fontId="22" fillId="0" borderId="2" xfId="0" applyNumberFormat="1" applyFont="1" applyBorder="1" applyAlignment="1">
      <alignment horizontal="center" vertical="center"/>
    </xf>
    <xf numFmtId="14" fontId="4" fillId="0" borderId="12" xfId="0" applyNumberFormat="1" applyFont="1" applyBorder="1" applyAlignment="1">
      <alignment horizontal="center" vertical="center"/>
    </xf>
    <xf numFmtId="180" fontId="21" fillId="0" borderId="2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187" fontId="6" fillId="0" borderId="0" xfId="2" applyNumberFormat="1" applyFont="1" applyAlignment="1">
      <alignment horizontal="center" vertical="center"/>
    </xf>
    <xf numFmtId="49" fontId="0" fillId="0" borderId="0" xfId="0" applyNumberFormat="1">
      <alignment vertical="center"/>
    </xf>
    <xf numFmtId="0" fontId="3" fillId="4" borderId="12" xfId="0" applyFont="1" applyFill="1" applyBorder="1">
      <alignment vertical="center"/>
    </xf>
    <xf numFmtId="0" fontId="15" fillId="4" borderId="13" xfId="0" applyFont="1" applyFill="1" applyBorder="1">
      <alignment vertical="center"/>
    </xf>
    <xf numFmtId="0" fontId="2" fillId="4" borderId="10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57" fontId="6" fillId="0" borderId="14" xfId="0" applyNumberFormat="1" applyFont="1" applyBorder="1" applyAlignment="1">
      <alignment horizontal="center" vertical="center"/>
    </xf>
    <xf numFmtId="187" fontId="10" fillId="0" borderId="2" xfId="0" applyNumberFormat="1" applyFont="1" applyBorder="1" applyAlignment="1">
      <alignment horizontal="center" vertical="center"/>
    </xf>
    <xf numFmtId="187" fontId="6" fillId="0" borderId="2" xfId="2" applyNumberFormat="1" applyFont="1" applyFill="1" applyBorder="1" applyAlignment="1">
      <alignment horizontal="center" vertical="center"/>
    </xf>
    <xf numFmtId="187" fontId="6" fillId="0" borderId="2" xfId="0" applyNumberFormat="1" applyFont="1" applyBorder="1" applyAlignment="1">
      <alignment horizontal="center" vertical="center"/>
    </xf>
    <xf numFmtId="187" fontId="6" fillId="0" borderId="2" xfId="0" applyNumberFormat="1" applyFont="1" applyBorder="1">
      <alignment vertical="center"/>
    </xf>
    <xf numFmtId="0" fontId="16" fillId="4" borderId="0" xfId="0" applyFont="1" applyFill="1" applyAlignment="1">
      <alignment horizontal="left" vertical="center"/>
    </xf>
    <xf numFmtId="0" fontId="16" fillId="4" borderId="8" xfId="0" applyFont="1" applyFill="1" applyBorder="1">
      <alignment vertical="center"/>
    </xf>
    <xf numFmtId="0" fontId="16" fillId="4" borderId="9" xfId="0" applyFont="1" applyFill="1" applyBorder="1">
      <alignment vertical="center"/>
    </xf>
    <xf numFmtId="10" fontId="6" fillId="0" borderId="2" xfId="2" applyNumberFormat="1" applyFont="1" applyFill="1" applyBorder="1" applyAlignment="1">
      <alignment horizontal="center" vertical="center"/>
    </xf>
    <xf numFmtId="9" fontId="6" fillId="0" borderId="2" xfId="2" applyFont="1" applyFill="1" applyBorder="1" applyAlignment="1">
      <alignment horizontal="center" vertical="center"/>
    </xf>
    <xf numFmtId="187" fontId="16" fillId="4" borderId="0" xfId="2" applyNumberFormat="1" applyFont="1" applyFill="1" applyAlignment="1">
      <alignment vertical="center"/>
    </xf>
    <xf numFmtId="0" fontId="4" fillId="0" borderId="12" xfId="0" applyFont="1" applyBorder="1" applyAlignment="1">
      <alignment horizontal="center" vertical="center"/>
    </xf>
    <xf numFmtId="187" fontId="0" fillId="0" borderId="0" xfId="2" applyNumberFormat="1" applyFont="1">
      <alignment vertical="center"/>
    </xf>
    <xf numFmtId="0" fontId="6" fillId="0" borderId="0" xfId="2" applyNumberFormat="1" applyFont="1" applyAlignment="1">
      <alignment horizontal="center" vertical="center"/>
    </xf>
    <xf numFmtId="188" fontId="6" fillId="0" borderId="0" xfId="2" applyNumberFormat="1" applyFont="1" applyAlignment="1">
      <alignment horizontal="center" vertical="center"/>
    </xf>
    <xf numFmtId="187" fontId="6" fillId="0" borderId="12" xfId="0" applyNumberFormat="1" applyFont="1" applyBorder="1" applyAlignment="1">
      <alignment horizontal="center" vertical="center"/>
    </xf>
    <xf numFmtId="187" fontId="6" fillId="0" borderId="10" xfId="0" applyNumberFormat="1" applyFont="1" applyBorder="1" applyAlignment="1">
      <alignment horizontal="center" vertical="center"/>
    </xf>
    <xf numFmtId="187" fontId="6" fillId="0" borderId="14" xfId="0" applyNumberFormat="1" applyFont="1" applyBorder="1" applyAlignment="1">
      <alignment horizontal="center" vertical="center"/>
    </xf>
    <xf numFmtId="187" fontId="6" fillId="0" borderId="14" xfId="2" applyNumberFormat="1" applyFont="1" applyFill="1" applyBorder="1" applyAlignment="1">
      <alignment horizontal="center" vertical="center"/>
    </xf>
    <xf numFmtId="187" fontId="6" fillId="0" borderId="12" xfId="2" applyNumberFormat="1" applyFont="1" applyFill="1" applyBorder="1" applyAlignment="1">
      <alignment horizontal="center" vertical="center"/>
    </xf>
    <xf numFmtId="9" fontId="6" fillId="0" borderId="12" xfId="2" applyFont="1" applyFill="1" applyBorder="1" applyAlignment="1">
      <alignment horizontal="center" vertical="center"/>
    </xf>
    <xf numFmtId="187" fontId="6" fillId="0" borderId="2" xfId="2" applyNumberFormat="1" applyFont="1" applyBorder="1" applyAlignment="1">
      <alignment horizontal="center" vertical="center"/>
    </xf>
    <xf numFmtId="0" fontId="6" fillId="0" borderId="12" xfId="0" applyFont="1" applyBorder="1">
      <alignment vertical="center"/>
    </xf>
    <xf numFmtId="49" fontId="0" fillId="0" borderId="0" xfId="0" applyNumberFormat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6" fillId="2" borderId="7" xfId="0" applyFont="1" applyFill="1" applyBorder="1">
      <alignment vertical="center"/>
    </xf>
    <xf numFmtId="0" fontId="6" fillId="2" borderId="3" xfId="0" applyFont="1" applyFill="1" applyBorder="1">
      <alignment vertical="center"/>
    </xf>
    <xf numFmtId="0" fontId="0" fillId="2" borderId="3" xfId="0" applyFill="1" applyBorder="1" applyAlignment="1"/>
    <xf numFmtId="0" fontId="0" fillId="2" borderId="13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31" fillId="0" borderId="0" xfId="0" applyNumberFormat="1" applyFont="1" applyAlignment="1">
      <alignment horizontal="center" vertical="center"/>
    </xf>
    <xf numFmtId="57" fontId="4" fillId="0" borderId="0" xfId="0" applyNumberFormat="1" applyFont="1" applyAlignment="1">
      <alignment horizontal="center" vertical="center"/>
    </xf>
    <xf numFmtId="176" fontId="32" fillId="0" borderId="2" xfId="0" applyNumberFormat="1" applyFon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49" fontId="3" fillId="4" borderId="3" xfId="0" applyNumberFormat="1" applyFont="1" applyFill="1" applyBorder="1">
      <alignment vertical="center"/>
    </xf>
    <xf numFmtId="49" fontId="8" fillId="4" borderId="0" xfId="0" applyNumberFormat="1" applyFont="1" applyFill="1" applyAlignment="1">
      <alignment horizontal="center" vertical="center"/>
    </xf>
    <xf numFmtId="57" fontId="4" fillId="0" borderId="20" xfId="0" applyNumberFormat="1" applyFont="1" applyBorder="1" applyAlignment="1">
      <alignment horizontal="center" vertical="center"/>
    </xf>
    <xf numFmtId="181" fontId="4" fillId="0" borderId="2" xfId="0" applyNumberFormat="1" applyFont="1" applyBorder="1" applyAlignment="1">
      <alignment horizontal="center" vertical="center"/>
    </xf>
    <xf numFmtId="178" fontId="4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178" fontId="6" fillId="0" borderId="30" xfId="0" applyNumberFormat="1" applyFont="1" applyBorder="1" applyAlignment="1">
      <alignment horizontal="center" vertical="center"/>
    </xf>
    <xf numFmtId="178" fontId="4" fillId="6" borderId="12" xfId="0" applyNumberFormat="1" applyFont="1" applyFill="1" applyBorder="1" applyAlignment="1">
      <alignment horizontal="center" vertical="center"/>
    </xf>
    <xf numFmtId="0" fontId="9" fillId="2" borderId="7" xfId="0" applyFont="1" applyFill="1" applyBorder="1" applyAlignment="1"/>
    <xf numFmtId="14" fontId="4" fillId="0" borderId="0" xfId="0" applyNumberFormat="1" applyFont="1" applyAlignment="1">
      <alignment horizontal="center" vertical="center"/>
    </xf>
    <xf numFmtId="178" fontId="20" fillId="6" borderId="12" xfId="0" applyNumberFormat="1" applyFont="1" applyFill="1" applyBorder="1" applyAlignment="1">
      <alignment horizontal="center" vertical="center"/>
    </xf>
    <xf numFmtId="178" fontId="6" fillId="0" borderId="30" xfId="0" applyNumberFormat="1" applyFont="1" applyBorder="1">
      <alignment vertical="center"/>
    </xf>
    <xf numFmtId="178" fontId="6" fillId="0" borderId="2" xfId="0" applyNumberFormat="1" applyFont="1" applyBorder="1">
      <alignment vertical="center"/>
    </xf>
    <xf numFmtId="178" fontId="6" fillId="0" borderId="26" xfId="0" applyNumberFormat="1" applyFont="1" applyBorder="1">
      <alignment vertical="center"/>
    </xf>
    <xf numFmtId="178" fontId="6" fillId="0" borderId="20" xfId="0" applyNumberFormat="1" applyFont="1" applyBorder="1">
      <alignment vertical="center"/>
    </xf>
    <xf numFmtId="49" fontId="17" fillId="0" borderId="0" xfId="0" applyNumberFormat="1" applyFont="1" applyAlignment="1">
      <alignment horizontal="center" vertical="center"/>
    </xf>
    <xf numFmtId="178" fontId="17" fillId="6" borderId="0" xfId="0" applyNumberFormat="1" applyFont="1" applyFill="1">
      <alignment vertical="center"/>
    </xf>
    <xf numFmtId="178" fontId="0" fillId="0" borderId="21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2" xfId="0" applyNumberFormat="1" applyBorder="1">
      <alignment vertical="center"/>
    </xf>
    <xf numFmtId="0" fontId="33" fillId="2" borderId="0" xfId="4" applyFill="1">
      <alignment vertical="center"/>
    </xf>
    <xf numFmtId="0" fontId="6" fillId="0" borderId="3" xfId="4" applyFont="1" applyBorder="1" applyAlignment="1">
      <alignment horizontal="center" vertical="center"/>
    </xf>
    <xf numFmtId="187" fontId="6" fillId="0" borderId="21" xfId="4" applyNumberFormat="1" applyFont="1" applyBorder="1" applyAlignment="1">
      <alignment horizontal="center" vertical="center"/>
    </xf>
    <xf numFmtId="187" fontId="6" fillId="0" borderId="22" xfId="4" applyNumberFormat="1" applyFont="1" applyBorder="1" applyAlignment="1">
      <alignment horizontal="center" vertical="center"/>
    </xf>
    <xf numFmtId="0" fontId="6" fillId="0" borderId="0" xfId="4" applyFont="1" applyAlignment="1">
      <alignment horizontal="center" vertical="center"/>
    </xf>
    <xf numFmtId="0" fontId="34" fillId="0" borderId="0" xfId="4" applyFont="1">
      <alignment vertical="center"/>
    </xf>
    <xf numFmtId="0" fontId="8" fillId="4" borderId="12" xfId="4" applyFont="1" applyFill="1" applyBorder="1" applyAlignment="1">
      <alignment horizontal="center" vertical="center"/>
    </xf>
    <xf numFmtId="187" fontId="8" fillId="4" borderId="30" xfId="4" applyNumberFormat="1" applyFont="1" applyFill="1" applyBorder="1" applyAlignment="1">
      <alignment horizontal="center" vertical="center"/>
    </xf>
    <xf numFmtId="187" fontId="8" fillId="4" borderId="26" xfId="4" applyNumberFormat="1" applyFont="1" applyFill="1" applyBorder="1" applyAlignment="1">
      <alignment horizontal="center" vertical="center"/>
    </xf>
    <xf numFmtId="0" fontId="5" fillId="2" borderId="0" xfId="5" applyFont="1" applyFill="1" applyBorder="1" applyAlignment="1">
      <alignment horizontal="center" vertical="center"/>
    </xf>
    <xf numFmtId="57" fontId="10" fillId="2" borderId="12" xfId="4" applyNumberFormat="1" applyFont="1" applyFill="1" applyBorder="1" applyAlignment="1">
      <alignment horizontal="center" vertical="center"/>
    </xf>
    <xf numFmtId="187" fontId="6" fillId="0" borderId="30" xfId="4" applyNumberFormat="1" applyFont="1" applyBorder="1" applyAlignment="1">
      <alignment horizontal="center" vertical="center"/>
    </xf>
    <xf numFmtId="187" fontId="6" fillId="0" borderId="26" xfId="4" applyNumberFormat="1" applyFont="1" applyBorder="1" applyAlignment="1">
      <alignment horizontal="center" vertical="center"/>
    </xf>
    <xf numFmtId="189" fontId="6" fillId="0" borderId="12" xfId="4" applyNumberFormat="1" applyFont="1" applyBorder="1" applyAlignment="1">
      <alignment horizontal="center" vertical="center"/>
    </xf>
    <xf numFmtId="0" fontId="4" fillId="2" borderId="0" xfId="4" applyFont="1" applyFill="1" applyAlignment="1"/>
    <xf numFmtId="0" fontId="6" fillId="2" borderId="0" xfId="4" applyFont="1" applyFill="1">
      <alignment vertical="center"/>
    </xf>
    <xf numFmtId="0" fontId="33" fillId="2" borderId="0" xfId="4" applyFill="1" applyAlignment="1"/>
    <xf numFmtId="0" fontId="33" fillId="2" borderId="15" xfId="4" applyFill="1" applyBorder="1">
      <alignment vertical="center"/>
    </xf>
    <xf numFmtId="0" fontId="33" fillId="2" borderId="7" xfId="4" applyFill="1" applyBorder="1">
      <alignment vertical="center"/>
    </xf>
    <xf numFmtId="0" fontId="33" fillId="2" borderId="8" xfId="4" applyFill="1" applyBorder="1">
      <alignment vertical="center"/>
    </xf>
    <xf numFmtId="0" fontId="33" fillId="2" borderId="9" xfId="4" applyFill="1" applyBorder="1">
      <alignment vertical="center"/>
    </xf>
    <xf numFmtId="0" fontId="33" fillId="2" borderId="3" xfId="4" applyFill="1" applyBorder="1">
      <alignment vertical="center"/>
    </xf>
    <xf numFmtId="0" fontId="33" fillId="2" borderId="17" xfId="4" applyFill="1" applyBorder="1">
      <alignment vertical="center"/>
    </xf>
    <xf numFmtId="0" fontId="9" fillId="2" borderId="3" xfId="4" applyFont="1" applyFill="1" applyBorder="1" applyAlignment="1"/>
    <xf numFmtId="0" fontId="33" fillId="2" borderId="10" xfId="4" applyFill="1" applyBorder="1">
      <alignment vertical="center"/>
    </xf>
    <xf numFmtId="0" fontId="33" fillId="2" borderId="16" xfId="4" applyFill="1" applyBorder="1">
      <alignment vertical="center"/>
    </xf>
    <xf numFmtId="10" fontId="6" fillId="0" borderId="26" xfId="4" applyNumberFormat="1" applyFont="1" applyBorder="1" applyAlignment="1">
      <alignment horizontal="center" vertical="center"/>
    </xf>
    <xf numFmtId="57" fontId="6" fillId="0" borderId="12" xfId="4" applyNumberFormat="1" applyFont="1" applyBorder="1" applyAlignment="1">
      <alignment horizontal="center" vertical="center"/>
    </xf>
    <xf numFmtId="0" fontId="6" fillId="0" borderId="12" xfId="4" applyFont="1" applyBorder="1" applyAlignment="1">
      <alignment horizontal="center" vertical="center"/>
    </xf>
    <xf numFmtId="187" fontId="34" fillId="0" borderId="0" xfId="2" applyNumberFormat="1" applyFont="1">
      <alignment vertical="center"/>
    </xf>
    <xf numFmtId="0" fontId="36" fillId="0" borderId="0" xfId="4" applyFont="1">
      <alignment vertical="center"/>
    </xf>
    <xf numFmtId="9" fontId="34" fillId="0" borderId="0" xfId="3" applyFont="1" applyFill="1" applyBorder="1">
      <alignment vertical="center"/>
    </xf>
    <xf numFmtId="10" fontId="34" fillId="0" borderId="0" xfId="3" applyNumberFormat="1" applyFont="1" applyFill="1" applyBorder="1">
      <alignment vertical="center"/>
    </xf>
    <xf numFmtId="0" fontId="37" fillId="0" borderId="3" xfId="4" applyFont="1" applyBorder="1" applyAlignment="1">
      <alignment horizontal="center" vertical="center"/>
    </xf>
    <xf numFmtId="187" fontId="37" fillId="0" borderId="21" xfId="4" applyNumberFormat="1" applyFont="1" applyBorder="1" applyAlignment="1">
      <alignment horizontal="center" vertical="center"/>
    </xf>
    <xf numFmtId="187" fontId="37" fillId="0" borderId="22" xfId="4" applyNumberFormat="1" applyFont="1" applyBorder="1" applyAlignment="1">
      <alignment horizontal="center" vertical="center"/>
    </xf>
    <xf numFmtId="0" fontId="12" fillId="0" borderId="0" xfId="4" applyFont="1" applyAlignment="1">
      <alignment horizontal="center" vertical="center"/>
    </xf>
    <xf numFmtId="0" fontId="12" fillId="0" borderId="3" xfId="4" applyFont="1" applyBorder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178" fontId="21" fillId="5" borderId="2" xfId="0" applyNumberFormat="1" applyFont="1" applyFill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3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178" fontId="38" fillId="0" borderId="2" xfId="0" applyNumberFormat="1" applyFont="1" applyBorder="1" applyAlignment="1">
      <alignment horizontal="center" vertical="center"/>
    </xf>
    <xf numFmtId="178" fontId="38" fillId="0" borderId="0" xfId="0" applyNumberFormat="1" applyFont="1" applyAlignment="1">
      <alignment horizontal="center" vertical="center"/>
    </xf>
    <xf numFmtId="187" fontId="21" fillId="0" borderId="0" xfId="2" applyNumberFormat="1" applyFont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187" fontId="26" fillId="0" borderId="3" xfId="2" applyNumberFormat="1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8" xfId="0" applyFont="1" applyBorder="1">
      <alignment vertical="center"/>
    </xf>
    <xf numFmtId="187" fontId="26" fillId="0" borderId="8" xfId="2" applyNumberFormat="1" applyFont="1" applyBorder="1" applyAlignment="1">
      <alignment horizontal="center" vertical="center"/>
    </xf>
    <xf numFmtId="0" fontId="27" fillId="4" borderId="21" xfId="0" applyFont="1" applyFill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64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0" fillId="0" borderId="75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84" xfId="0" applyFont="1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35" fillId="0" borderId="0" xfId="0" applyFont="1" applyAlignment="1">
      <alignment vertical="center" textRotation="255"/>
    </xf>
    <xf numFmtId="0" fontId="48" fillId="2" borderId="30" xfId="0" applyFont="1" applyFill="1" applyBorder="1" applyAlignment="1">
      <alignment horizontal="center" vertical="center"/>
    </xf>
    <xf numFmtId="0" fontId="48" fillId="2" borderId="12" xfId="0" applyFont="1" applyFill="1" applyBorder="1" applyAlignment="1">
      <alignment horizontal="center" vertical="center"/>
    </xf>
    <xf numFmtId="0" fontId="48" fillId="2" borderId="20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2" fontId="24" fillId="0" borderId="15" xfId="0" applyNumberFormat="1" applyFont="1" applyBorder="1" applyAlignment="1">
      <alignment horizontal="center" vertical="center" wrapText="1"/>
    </xf>
    <xf numFmtId="1" fontId="4" fillId="2" borderId="12" xfId="0" applyNumberFormat="1" applyFont="1" applyFill="1" applyBorder="1" applyAlignment="1">
      <alignment horizontal="center" vertical="center"/>
    </xf>
    <xf numFmtId="0" fontId="39" fillId="4" borderId="21" xfId="0" applyFont="1" applyFill="1" applyBorder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62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6" fillId="2" borderId="6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66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71" xfId="0" applyFont="1" applyFill="1" applyBorder="1" applyAlignment="1">
      <alignment horizontal="center" vertical="center"/>
    </xf>
    <xf numFmtId="0" fontId="6" fillId="2" borderId="72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2" borderId="69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76" xfId="0" applyFont="1" applyFill="1" applyBorder="1" applyAlignment="1">
      <alignment horizontal="center" vertical="center"/>
    </xf>
    <xf numFmtId="0" fontId="6" fillId="2" borderId="77" xfId="0" applyFont="1" applyFill="1" applyBorder="1" applyAlignment="1">
      <alignment horizontal="center" vertical="center"/>
    </xf>
    <xf numFmtId="0" fontId="6" fillId="2" borderId="80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81" xfId="0" applyFont="1" applyFill="1" applyBorder="1" applyAlignment="1">
      <alignment horizontal="center" vertical="center"/>
    </xf>
    <xf numFmtId="0" fontId="6" fillId="2" borderId="82" xfId="0" applyFont="1" applyFill="1" applyBorder="1" applyAlignment="1">
      <alignment horizontal="center" vertical="center"/>
    </xf>
    <xf numFmtId="0" fontId="6" fillId="2" borderId="79" xfId="0" applyFont="1" applyFill="1" applyBorder="1" applyAlignment="1">
      <alignment horizontal="center" vertical="center"/>
    </xf>
    <xf numFmtId="0" fontId="6" fillId="2" borderId="83" xfId="0" applyFont="1" applyFill="1" applyBorder="1" applyAlignment="1">
      <alignment horizontal="center" vertical="center"/>
    </xf>
    <xf numFmtId="0" fontId="35" fillId="4" borderId="46" xfId="0" applyFont="1" applyFill="1" applyBorder="1" applyAlignment="1">
      <alignment horizontal="center" vertical="center" textRotation="255"/>
    </xf>
    <xf numFmtId="0" fontId="35" fillId="4" borderId="0" xfId="0" applyFont="1" applyFill="1" applyAlignment="1">
      <alignment horizontal="center" vertical="center" textRotation="255"/>
    </xf>
    <xf numFmtId="0" fontId="40" fillId="0" borderId="58" xfId="1" applyFont="1" applyFill="1" applyBorder="1" applyAlignment="1">
      <alignment horizontal="center" vertical="center"/>
    </xf>
    <xf numFmtId="0" fontId="40" fillId="0" borderId="21" xfId="1" applyFont="1" applyFill="1" applyBorder="1" applyAlignment="1">
      <alignment horizontal="center" vertical="center"/>
    </xf>
    <xf numFmtId="0" fontId="40" fillId="0" borderId="64" xfId="1" applyFont="1" applyFill="1" applyBorder="1" applyAlignment="1">
      <alignment horizontal="center" vertical="center"/>
    </xf>
    <xf numFmtId="0" fontId="40" fillId="0" borderId="23" xfId="1" applyFont="1" applyFill="1" applyBorder="1" applyAlignment="1">
      <alignment horizontal="center" vertical="center"/>
    </xf>
    <xf numFmtId="0" fontId="40" fillId="0" borderId="68" xfId="1" applyFont="1" applyFill="1" applyBorder="1" applyAlignment="1">
      <alignment horizontal="center" vertical="center"/>
    </xf>
    <xf numFmtId="0" fontId="40" fillId="0" borderId="79" xfId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27" fillId="4" borderId="0" xfId="0" applyFont="1" applyFill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8" fillId="4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28" fillId="4" borderId="0" xfId="0" applyFont="1" applyFill="1" applyAlignment="1">
      <alignment horizontal="center" vertical="center"/>
    </xf>
    <xf numFmtId="187" fontId="8" fillId="4" borderId="57" xfId="4" applyNumberFormat="1" applyFont="1" applyFill="1" applyBorder="1" applyAlignment="1">
      <alignment horizontal="center" vertical="center"/>
    </xf>
    <xf numFmtId="187" fontId="8" fillId="4" borderId="42" xfId="4" applyNumberFormat="1" applyFont="1" applyFill="1" applyBorder="1" applyAlignment="1">
      <alignment horizontal="center" vertical="center"/>
    </xf>
    <xf numFmtId="0" fontId="2" fillId="4" borderId="12" xfId="4" applyFont="1" applyFill="1" applyBorder="1" applyAlignment="1">
      <alignment horizontal="center" vertical="center" wrapText="1"/>
    </xf>
    <xf numFmtId="0" fontId="2" fillId="4" borderId="13" xfId="4" applyFont="1" applyFill="1" applyBorder="1" applyAlignment="1">
      <alignment horizontal="center" vertical="center" wrapText="1"/>
    </xf>
    <xf numFmtId="0" fontId="35" fillId="4" borderId="12" xfId="4" applyFont="1" applyFill="1" applyBorder="1" applyAlignment="1">
      <alignment horizontal="center" vertical="center" wrapText="1"/>
    </xf>
    <xf numFmtId="0" fontId="35" fillId="4" borderId="13" xfId="4" applyFont="1" applyFill="1" applyBorder="1" applyAlignment="1">
      <alignment horizontal="center" vertical="center" wrapText="1"/>
    </xf>
    <xf numFmtId="0" fontId="35" fillId="4" borderId="20" xfId="4" applyFont="1" applyFill="1" applyBorder="1" applyAlignment="1">
      <alignment horizontal="center" vertical="center" wrapText="1"/>
    </xf>
    <xf numFmtId="0" fontId="8" fillId="4" borderId="24" xfId="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/>
    </xf>
    <xf numFmtId="0" fontId="8" fillId="4" borderId="27" xfId="0" applyFont="1" applyFill="1" applyBorder="1" applyAlignment="1">
      <alignment horizontal="center" vertical="center"/>
    </xf>
    <xf numFmtId="0" fontId="8" fillId="4" borderId="28" xfId="0" applyFont="1" applyFill="1" applyBorder="1" applyAlignment="1">
      <alignment horizontal="center" vertical="center"/>
    </xf>
    <xf numFmtId="0" fontId="8" fillId="4" borderId="29" xfId="0" applyFont="1" applyFill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3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186" fontId="3" fillId="4" borderId="7" xfId="0" applyNumberFormat="1" applyFont="1" applyFill="1" applyBorder="1" applyAlignment="1">
      <alignment horizontal="left" vertical="center"/>
    </xf>
    <xf numFmtId="186" fontId="3" fillId="4" borderId="9" xfId="0" applyNumberFormat="1" applyFont="1" applyFill="1" applyBorder="1" applyAlignment="1">
      <alignment horizontal="left" vertical="center"/>
    </xf>
    <xf numFmtId="0" fontId="8" fillId="4" borderId="0" xfId="0" applyFont="1" applyFill="1" applyAlignment="1">
      <alignment horizontal="center" vertical="center"/>
    </xf>
    <xf numFmtId="0" fontId="24" fillId="2" borderId="48" xfId="2" applyNumberFormat="1" applyFont="1" applyFill="1" applyBorder="1" applyAlignment="1">
      <alignment horizontal="center" vertical="center" wrapText="1"/>
    </xf>
    <xf numFmtId="0" fontId="24" fillId="2" borderId="50" xfId="2" applyNumberFormat="1" applyFont="1" applyFill="1" applyBorder="1" applyAlignment="1">
      <alignment horizontal="center" vertical="center" wrapText="1"/>
    </xf>
    <xf numFmtId="0" fontId="24" fillId="0" borderId="29" xfId="2" applyNumberFormat="1" applyFont="1" applyBorder="1" applyAlignment="1">
      <alignment horizontal="center" vertical="center" wrapText="1"/>
    </xf>
    <xf numFmtId="0" fontId="24" fillId="0" borderId="0" xfId="2" applyNumberFormat="1" applyFont="1" applyBorder="1" applyAlignment="1">
      <alignment horizontal="center" vertical="center" wrapText="1"/>
    </xf>
    <xf numFmtId="0" fontId="24" fillId="2" borderId="25" xfId="2" applyNumberFormat="1" applyFont="1" applyFill="1" applyBorder="1" applyAlignment="1">
      <alignment horizontal="center" vertical="center" wrapText="1"/>
    </xf>
    <xf numFmtId="0" fontId="24" fillId="2" borderId="49" xfId="2" applyNumberFormat="1" applyFont="1" applyFill="1" applyBorder="1" applyAlignment="1">
      <alignment horizontal="center" vertical="center" wrapText="1"/>
    </xf>
    <xf numFmtId="0" fontId="24" fillId="0" borderId="48" xfId="2" applyNumberFormat="1" applyFont="1" applyBorder="1" applyAlignment="1">
      <alignment horizontal="center" vertical="center" wrapText="1"/>
    </xf>
    <xf numFmtId="0" fontId="24" fillId="0" borderId="47" xfId="2" applyNumberFormat="1" applyFont="1" applyBorder="1" applyAlignment="1">
      <alignment horizontal="center" vertical="center" wrapText="1"/>
    </xf>
    <xf numFmtId="0" fontId="24" fillId="2" borderId="29" xfId="2" applyNumberFormat="1" applyFont="1" applyFill="1" applyBorder="1" applyAlignment="1">
      <alignment horizontal="center" vertical="center" wrapText="1"/>
    </xf>
    <xf numFmtId="0" fontId="24" fillId="2" borderId="51" xfId="2" applyNumberFormat="1" applyFont="1" applyFill="1" applyBorder="1" applyAlignment="1">
      <alignment horizontal="center" vertical="center" wrapText="1"/>
    </xf>
    <xf numFmtId="0" fontId="24" fillId="0" borderId="15" xfId="2" applyNumberFormat="1" applyFont="1" applyBorder="1" applyAlignment="1">
      <alignment horizontal="center" vertical="center" wrapText="1"/>
    </xf>
    <xf numFmtId="0" fontId="24" fillId="0" borderId="0" xfId="2" applyNumberFormat="1" applyFont="1" applyFill="1" applyBorder="1" applyAlignment="1">
      <alignment horizontal="center" vertical="center" wrapText="1"/>
    </xf>
    <xf numFmtId="0" fontId="24" fillId="0" borderId="51" xfId="2" applyNumberFormat="1" applyFont="1" applyBorder="1" applyAlignment="1">
      <alignment horizontal="center" vertical="center" wrapText="1"/>
    </xf>
    <xf numFmtId="0" fontId="24" fillId="0" borderId="0" xfId="2" applyNumberFormat="1" applyFont="1" applyAlignment="1">
      <alignment horizontal="center" vertical="center" wrapText="1"/>
    </xf>
    <xf numFmtId="0" fontId="25" fillId="9" borderId="0" xfId="2" applyNumberFormat="1" applyFont="1" applyFill="1" applyBorder="1" applyAlignment="1">
      <alignment horizontal="center" vertical="center" wrapText="1"/>
    </xf>
    <xf numFmtId="0" fontId="25" fillId="9" borderId="15" xfId="2" applyNumberFormat="1" applyFont="1" applyFill="1" applyBorder="1" applyAlignment="1">
      <alignment horizontal="center" vertical="center" wrapText="1"/>
    </xf>
    <xf numFmtId="0" fontId="24" fillId="2" borderId="0" xfId="2" applyNumberFormat="1" applyFont="1" applyFill="1" applyBorder="1" applyAlignment="1">
      <alignment horizontal="center" vertical="center" wrapText="1"/>
    </xf>
    <xf numFmtId="0" fontId="25" fillId="0" borderId="0" xfId="2" applyNumberFormat="1" applyFont="1" applyBorder="1" applyAlignment="1">
      <alignment horizontal="center" vertical="center" wrapText="1"/>
    </xf>
    <xf numFmtId="0" fontId="25" fillId="0" borderId="15" xfId="2" applyNumberFormat="1" applyFont="1" applyBorder="1" applyAlignment="1">
      <alignment horizontal="center" vertical="center" wrapText="1"/>
    </xf>
    <xf numFmtId="0" fontId="24" fillId="0" borderId="0" xfId="2" applyNumberFormat="1" applyFont="1" applyBorder="1" applyAlignment="1">
      <alignment horizontal="center" vertical="center"/>
    </xf>
    <xf numFmtId="0" fontId="24" fillId="0" borderId="0" xfId="2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26" fillId="9" borderId="15" xfId="0" applyFont="1" applyFill="1" applyBorder="1" applyAlignment="1">
      <alignment horizontal="center" vertical="center"/>
    </xf>
    <xf numFmtId="184" fontId="23" fillId="0" borderId="0" xfId="0" applyNumberFormat="1" applyFont="1" applyAlignment="1">
      <alignment horizontal="left" vertical="center" wrapText="1"/>
    </xf>
    <xf numFmtId="0" fontId="24" fillId="2" borderId="33" xfId="2" applyNumberFormat="1" applyFont="1" applyFill="1" applyBorder="1" applyAlignment="1">
      <alignment horizontal="center" vertical="center" wrapText="1"/>
    </xf>
    <xf numFmtId="0" fontId="25" fillId="0" borderId="0" xfId="2" applyNumberFormat="1" applyFont="1" applyBorder="1" applyAlignment="1">
      <alignment horizontal="center" vertical="center"/>
    </xf>
    <xf numFmtId="0" fontId="25" fillId="0" borderId="15" xfId="2" applyNumberFormat="1" applyFont="1" applyFill="1" applyBorder="1" applyAlignment="1">
      <alignment horizontal="center" vertical="center"/>
    </xf>
    <xf numFmtId="0" fontId="24" fillId="9" borderId="0" xfId="2" applyNumberFormat="1" applyFont="1" applyFill="1" applyBorder="1" applyAlignment="1">
      <alignment horizontal="center" vertical="center" wrapText="1"/>
    </xf>
    <xf numFmtId="0" fontId="24" fillId="9" borderId="15" xfId="2" applyNumberFormat="1" applyFont="1" applyFill="1" applyBorder="1" applyAlignment="1">
      <alignment horizontal="center" vertical="center" wrapText="1"/>
    </xf>
    <xf numFmtId="0" fontId="8" fillId="4" borderId="43" xfId="0" applyFont="1" applyFill="1" applyBorder="1" applyAlignment="1">
      <alignment horizontal="center" vertical="center"/>
    </xf>
    <xf numFmtId="0" fontId="8" fillId="4" borderId="44" xfId="0" applyFont="1" applyFill="1" applyBorder="1" applyAlignment="1">
      <alignment horizontal="center" vertical="center"/>
    </xf>
    <xf numFmtId="0" fontId="8" fillId="4" borderId="45" xfId="0" applyFont="1" applyFill="1" applyBorder="1" applyAlignment="1">
      <alignment horizontal="center" vertical="center"/>
    </xf>
    <xf numFmtId="0" fontId="8" fillId="4" borderId="35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/>
    </xf>
    <xf numFmtId="0" fontId="8" fillId="4" borderId="37" xfId="0" applyFont="1" applyFill="1" applyBorder="1" applyAlignment="1">
      <alignment horizontal="center" vertical="center"/>
    </xf>
    <xf numFmtId="0" fontId="8" fillId="4" borderId="38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</cellXfs>
  <cellStyles count="6">
    <cellStyle name="百分比" xfId="2" builtinId="5"/>
    <cellStyle name="百分比 2" xfId="3" xr:uid="{00000000-0005-0000-0000-00000D000000}"/>
    <cellStyle name="常规" xfId="0" builtinId="0"/>
    <cellStyle name="常规 2" xfId="4" xr:uid="{00000000-0005-0000-0000-000032000000}"/>
    <cellStyle name="超链接" xfId="1" builtinId="8"/>
    <cellStyle name="超链接 2" xfId="5" xr:uid="{00000000-0005-0000-0000-000033000000}"/>
  </cellStyles>
  <dxfs count="268"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ill>
        <patternFill patternType="solid">
          <bgColor rgb="FFD7C5A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723807489242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723807489242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72380748924222"/>
        </patternFill>
      </fill>
    </dxf>
    <dxf>
      <fill>
        <patternFill patternType="solid">
          <bgColor theme="0" tint="-0.14972380748924222"/>
        </patternFill>
      </fill>
    </dxf>
    <dxf>
      <fill>
        <patternFill patternType="solid">
          <bgColor theme="0" tint="-0.149723807489242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723807489242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72380748924222"/>
        </patternFill>
      </fill>
    </dxf>
    <dxf>
      <fill>
        <patternFill patternType="solid">
          <bgColor theme="0" tint="-0.14972380748924222"/>
        </patternFill>
      </fill>
    </dxf>
  </dxfs>
  <tableStyles count="0" defaultTableStyle="TableStyleMedium2" defaultPivotStyle="PivotStyleLight16"/>
  <colors>
    <mruColors>
      <color rgb="FF314457"/>
      <color rgb="FFD7C5AE"/>
      <color rgb="FFF9FB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55.xml"/><Relationship Id="rId1" Type="http://schemas.microsoft.com/office/2011/relationships/chartStyle" Target="style55.xml"/><Relationship Id="rId4" Type="http://schemas.openxmlformats.org/officeDocument/2006/relationships/chartUserShapes" Target="../drawings/drawing2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noFill/>
              <a:prstDash val="solid"/>
            </a:ln>
            <a:effectLst/>
          </c:spPr>
          <c:invertIfNegative val="0"/>
          <c:cat>
            <c:numRef>
              <c:f>规模场出栏!$J$19:$J$310</c:f>
              <c:numCache>
                <c:formatCode>m/d/yyyy</c:formatCode>
                <c:ptCount val="292"/>
                <c:pt idx="0">
                  <c:v>44963</c:v>
                </c:pt>
                <c:pt idx="1">
                  <c:v>44962</c:v>
                </c:pt>
                <c:pt idx="2">
                  <c:v>44961</c:v>
                </c:pt>
                <c:pt idx="3">
                  <c:v>44960</c:v>
                </c:pt>
                <c:pt idx="4">
                  <c:v>44959</c:v>
                </c:pt>
                <c:pt idx="5">
                  <c:v>44958</c:v>
                </c:pt>
                <c:pt idx="6">
                  <c:v>44957</c:v>
                </c:pt>
                <c:pt idx="7">
                  <c:v>44956</c:v>
                </c:pt>
                <c:pt idx="8">
                  <c:v>44955</c:v>
                </c:pt>
                <c:pt idx="9">
                  <c:v>44954</c:v>
                </c:pt>
                <c:pt idx="10">
                  <c:v>44953</c:v>
                </c:pt>
                <c:pt idx="11">
                  <c:v>44952</c:v>
                </c:pt>
                <c:pt idx="12">
                  <c:v>44951</c:v>
                </c:pt>
                <c:pt idx="13">
                  <c:v>44950</c:v>
                </c:pt>
                <c:pt idx="14">
                  <c:v>44946</c:v>
                </c:pt>
                <c:pt idx="15">
                  <c:v>44945</c:v>
                </c:pt>
                <c:pt idx="16">
                  <c:v>44944</c:v>
                </c:pt>
                <c:pt idx="17">
                  <c:v>44943</c:v>
                </c:pt>
                <c:pt idx="18">
                  <c:v>44942</c:v>
                </c:pt>
                <c:pt idx="19">
                  <c:v>44941</c:v>
                </c:pt>
                <c:pt idx="20">
                  <c:v>44940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44934</c:v>
                </c:pt>
                <c:pt idx="27">
                  <c:v>44933</c:v>
                </c:pt>
                <c:pt idx="28">
                  <c:v>44932</c:v>
                </c:pt>
                <c:pt idx="29">
                  <c:v>44931</c:v>
                </c:pt>
                <c:pt idx="30">
                  <c:v>44930</c:v>
                </c:pt>
                <c:pt idx="31">
                  <c:v>44929</c:v>
                </c:pt>
                <c:pt idx="32">
                  <c:v>44928</c:v>
                </c:pt>
                <c:pt idx="33">
                  <c:v>44927</c:v>
                </c:pt>
                <c:pt idx="34">
                  <c:v>44926</c:v>
                </c:pt>
                <c:pt idx="35">
                  <c:v>44925</c:v>
                </c:pt>
                <c:pt idx="36">
                  <c:v>44924</c:v>
                </c:pt>
                <c:pt idx="37">
                  <c:v>44923</c:v>
                </c:pt>
                <c:pt idx="38">
                  <c:v>44922</c:v>
                </c:pt>
                <c:pt idx="39">
                  <c:v>44921</c:v>
                </c:pt>
                <c:pt idx="40">
                  <c:v>44920</c:v>
                </c:pt>
                <c:pt idx="41">
                  <c:v>44919</c:v>
                </c:pt>
                <c:pt idx="42">
                  <c:v>44918</c:v>
                </c:pt>
                <c:pt idx="43">
                  <c:v>44917</c:v>
                </c:pt>
                <c:pt idx="44">
                  <c:v>44916</c:v>
                </c:pt>
                <c:pt idx="45">
                  <c:v>44915</c:v>
                </c:pt>
                <c:pt idx="46">
                  <c:v>44914</c:v>
                </c:pt>
                <c:pt idx="47">
                  <c:v>44913</c:v>
                </c:pt>
                <c:pt idx="48">
                  <c:v>44912</c:v>
                </c:pt>
                <c:pt idx="49">
                  <c:v>44911</c:v>
                </c:pt>
                <c:pt idx="50">
                  <c:v>44910</c:v>
                </c:pt>
                <c:pt idx="51">
                  <c:v>44909</c:v>
                </c:pt>
                <c:pt idx="52">
                  <c:v>44908</c:v>
                </c:pt>
                <c:pt idx="53">
                  <c:v>44907</c:v>
                </c:pt>
                <c:pt idx="54">
                  <c:v>44906</c:v>
                </c:pt>
                <c:pt idx="55">
                  <c:v>44905</c:v>
                </c:pt>
                <c:pt idx="56">
                  <c:v>44904</c:v>
                </c:pt>
                <c:pt idx="57">
                  <c:v>44903</c:v>
                </c:pt>
                <c:pt idx="58">
                  <c:v>44902</c:v>
                </c:pt>
                <c:pt idx="59">
                  <c:v>44901</c:v>
                </c:pt>
                <c:pt idx="60">
                  <c:v>44900</c:v>
                </c:pt>
                <c:pt idx="61">
                  <c:v>44899</c:v>
                </c:pt>
                <c:pt idx="62">
                  <c:v>44898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44892</c:v>
                </c:pt>
                <c:pt idx="69">
                  <c:v>44891</c:v>
                </c:pt>
                <c:pt idx="70">
                  <c:v>44890</c:v>
                </c:pt>
                <c:pt idx="71">
                  <c:v>44889</c:v>
                </c:pt>
                <c:pt idx="72">
                  <c:v>44888</c:v>
                </c:pt>
                <c:pt idx="73">
                  <c:v>44887</c:v>
                </c:pt>
                <c:pt idx="74">
                  <c:v>44886</c:v>
                </c:pt>
                <c:pt idx="75">
                  <c:v>44885</c:v>
                </c:pt>
                <c:pt idx="76">
                  <c:v>44884</c:v>
                </c:pt>
                <c:pt idx="77">
                  <c:v>44883</c:v>
                </c:pt>
                <c:pt idx="78">
                  <c:v>44882</c:v>
                </c:pt>
                <c:pt idx="79">
                  <c:v>44881</c:v>
                </c:pt>
                <c:pt idx="80">
                  <c:v>44880</c:v>
                </c:pt>
                <c:pt idx="81">
                  <c:v>44879</c:v>
                </c:pt>
                <c:pt idx="82">
                  <c:v>44878</c:v>
                </c:pt>
                <c:pt idx="83">
                  <c:v>44877</c:v>
                </c:pt>
                <c:pt idx="84">
                  <c:v>44876</c:v>
                </c:pt>
                <c:pt idx="85">
                  <c:v>44875</c:v>
                </c:pt>
                <c:pt idx="86">
                  <c:v>44874</c:v>
                </c:pt>
                <c:pt idx="87">
                  <c:v>44873</c:v>
                </c:pt>
                <c:pt idx="88">
                  <c:v>44872</c:v>
                </c:pt>
                <c:pt idx="89">
                  <c:v>44871</c:v>
                </c:pt>
                <c:pt idx="90">
                  <c:v>44870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44864</c:v>
                </c:pt>
                <c:pt idx="97">
                  <c:v>44863</c:v>
                </c:pt>
                <c:pt idx="98">
                  <c:v>44862</c:v>
                </c:pt>
                <c:pt idx="99">
                  <c:v>44861</c:v>
                </c:pt>
                <c:pt idx="100">
                  <c:v>44860</c:v>
                </c:pt>
                <c:pt idx="101">
                  <c:v>44859</c:v>
                </c:pt>
                <c:pt idx="102">
                  <c:v>44858</c:v>
                </c:pt>
                <c:pt idx="103">
                  <c:v>44857</c:v>
                </c:pt>
                <c:pt idx="104">
                  <c:v>44856</c:v>
                </c:pt>
                <c:pt idx="105">
                  <c:v>44855</c:v>
                </c:pt>
                <c:pt idx="106">
                  <c:v>44854</c:v>
                </c:pt>
                <c:pt idx="107">
                  <c:v>44853</c:v>
                </c:pt>
                <c:pt idx="108">
                  <c:v>44852</c:v>
                </c:pt>
                <c:pt idx="109">
                  <c:v>44851</c:v>
                </c:pt>
                <c:pt idx="110">
                  <c:v>44850</c:v>
                </c:pt>
                <c:pt idx="111">
                  <c:v>44849</c:v>
                </c:pt>
                <c:pt idx="112">
                  <c:v>44848</c:v>
                </c:pt>
                <c:pt idx="113">
                  <c:v>44847</c:v>
                </c:pt>
                <c:pt idx="114">
                  <c:v>44846</c:v>
                </c:pt>
                <c:pt idx="115">
                  <c:v>44845</c:v>
                </c:pt>
                <c:pt idx="116">
                  <c:v>44844</c:v>
                </c:pt>
                <c:pt idx="117">
                  <c:v>44843</c:v>
                </c:pt>
                <c:pt idx="118">
                  <c:v>44842</c:v>
                </c:pt>
                <c:pt idx="119">
                  <c:v>44841</c:v>
                </c:pt>
                <c:pt idx="120">
                  <c:v>44840</c:v>
                </c:pt>
                <c:pt idx="121">
                  <c:v>44839</c:v>
                </c:pt>
                <c:pt idx="122">
                  <c:v>44838</c:v>
                </c:pt>
                <c:pt idx="123">
                  <c:v>44837</c:v>
                </c:pt>
                <c:pt idx="124">
                  <c:v>44836</c:v>
                </c:pt>
                <c:pt idx="125">
                  <c:v>44835</c:v>
                </c:pt>
                <c:pt idx="126">
                  <c:v>44834</c:v>
                </c:pt>
                <c:pt idx="127">
                  <c:v>44833</c:v>
                </c:pt>
                <c:pt idx="128">
                  <c:v>44832</c:v>
                </c:pt>
                <c:pt idx="129">
                  <c:v>44831</c:v>
                </c:pt>
                <c:pt idx="130">
                  <c:v>44830</c:v>
                </c:pt>
                <c:pt idx="131">
                  <c:v>44829</c:v>
                </c:pt>
                <c:pt idx="132">
                  <c:v>44828</c:v>
                </c:pt>
                <c:pt idx="133">
                  <c:v>44827</c:v>
                </c:pt>
                <c:pt idx="134">
                  <c:v>44826</c:v>
                </c:pt>
                <c:pt idx="135">
                  <c:v>44825</c:v>
                </c:pt>
                <c:pt idx="136">
                  <c:v>44824</c:v>
                </c:pt>
                <c:pt idx="137">
                  <c:v>44823</c:v>
                </c:pt>
                <c:pt idx="138">
                  <c:v>44822</c:v>
                </c:pt>
                <c:pt idx="139">
                  <c:v>44821</c:v>
                </c:pt>
                <c:pt idx="140">
                  <c:v>44820</c:v>
                </c:pt>
                <c:pt idx="141">
                  <c:v>44819</c:v>
                </c:pt>
                <c:pt idx="142">
                  <c:v>44818</c:v>
                </c:pt>
                <c:pt idx="143">
                  <c:v>44817</c:v>
                </c:pt>
                <c:pt idx="144">
                  <c:v>44816</c:v>
                </c:pt>
                <c:pt idx="145">
                  <c:v>44815</c:v>
                </c:pt>
                <c:pt idx="146">
                  <c:v>44814</c:v>
                </c:pt>
                <c:pt idx="147">
                  <c:v>44813</c:v>
                </c:pt>
                <c:pt idx="148">
                  <c:v>44812</c:v>
                </c:pt>
                <c:pt idx="149">
                  <c:v>44811</c:v>
                </c:pt>
                <c:pt idx="150">
                  <c:v>44810</c:v>
                </c:pt>
                <c:pt idx="151">
                  <c:v>44809</c:v>
                </c:pt>
                <c:pt idx="152">
                  <c:v>44808</c:v>
                </c:pt>
                <c:pt idx="153">
                  <c:v>44807</c:v>
                </c:pt>
                <c:pt idx="154">
                  <c:v>44806</c:v>
                </c:pt>
                <c:pt idx="155">
                  <c:v>44805</c:v>
                </c:pt>
                <c:pt idx="156">
                  <c:v>44804</c:v>
                </c:pt>
                <c:pt idx="157">
                  <c:v>44803</c:v>
                </c:pt>
                <c:pt idx="158">
                  <c:v>44802</c:v>
                </c:pt>
                <c:pt idx="159">
                  <c:v>44801</c:v>
                </c:pt>
                <c:pt idx="160">
                  <c:v>44800</c:v>
                </c:pt>
                <c:pt idx="161">
                  <c:v>44799</c:v>
                </c:pt>
                <c:pt idx="162">
                  <c:v>44798</c:v>
                </c:pt>
                <c:pt idx="163">
                  <c:v>44797</c:v>
                </c:pt>
                <c:pt idx="164">
                  <c:v>44796</c:v>
                </c:pt>
                <c:pt idx="165">
                  <c:v>44795</c:v>
                </c:pt>
                <c:pt idx="166">
                  <c:v>44794</c:v>
                </c:pt>
                <c:pt idx="167">
                  <c:v>44793</c:v>
                </c:pt>
                <c:pt idx="168">
                  <c:v>44792</c:v>
                </c:pt>
                <c:pt idx="169">
                  <c:v>44791</c:v>
                </c:pt>
                <c:pt idx="170">
                  <c:v>44790</c:v>
                </c:pt>
                <c:pt idx="171">
                  <c:v>44789</c:v>
                </c:pt>
                <c:pt idx="172">
                  <c:v>44788</c:v>
                </c:pt>
                <c:pt idx="173">
                  <c:v>44787</c:v>
                </c:pt>
                <c:pt idx="174">
                  <c:v>44786</c:v>
                </c:pt>
                <c:pt idx="175">
                  <c:v>44785</c:v>
                </c:pt>
                <c:pt idx="176">
                  <c:v>44784</c:v>
                </c:pt>
                <c:pt idx="177">
                  <c:v>44783</c:v>
                </c:pt>
                <c:pt idx="178">
                  <c:v>44782</c:v>
                </c:pt>
                <c:pt idx="179">
                  <c:v>44781</c:v>
                </c:pt>
                <c:pt idx="180">
                  <c:v>44780</c:v>
                </c:pt>
                <c:pt idx="181">
                  <c:v>44779</c:v>
                </c:pt>
                <c:pt idx="182">
                  <c:v>44778</c:v>
                </c:pt>
                <c:pt idx="183">
                  <c:v>44777</c:v>
                </c:pt>
                <c:pt idx="184">
                  <c:v>44776</c:v>
                </c:pt>
                <c:pt idx="185">
                  <c:v>44775</c:v>
                </c:pt>
                <c:pt idx="186">
                  <c:v>44774</c:v>
                </c:pt>
                <c:pt idx="187">
                  <c:v>44773</c:v>
                </c:pt>
                <c:pt idx="188">
                  <c:v>44772</c:v>
                </c:pt>
                <c:pt idx="189">
                  <c:v>44771</c:v>
                </c:pt>
                <c:pt idx="190">
                  <c:v>44770</c:v>
                </c:pt>
                <c:pt idx="191">
                  <c:v>44769</c:v>
                </c:pt>
                <c:pt idx="192">
                  <c:v>44768</c:v>
                </c:pt>
                <c:pt idx="193">
                  <c:v>44767</c:v>
                </c:pt>
                <c:pt idx="194">
                  <c:v>44766</c:v>
                </c:pt>
                <c:pt idx="195">
                  <c:v>44765</c:v>
                </c:pt>
                <c:pt idx="196">
                  <c:v>44764</c:v>
                </c:pt>
                <c:pt idx="197">
                  <c:v>44763</c:v>
                </c:pt>
                <c:pt idx="198">
                  <c:v>44762</c:v>
                </c:pt>
                <c:pt idx="199">
                  <c:v>44761</c:v>
                </c:pt>
                <c:pt idx="200">
                  <c:v>44760</c:v>
                </c:pt>
                <c:pt idx="201">
                  <c:v>44759</c:v>
                </c:pt>
                <c:pt idx="202">
                  <c:v>44758</c:v>
                </c:pt>
                <c:pt idx="203">
                  <c:v>44757</c:v>
                </c:pt>
                <c:pt idx="204">
                  <c:v>44756</c:v>
                </c:pt>
                <c:pt idx="205">
                  <c:v>44755</c:v>
                </c:pt>
                <c:pt idx="206">
                  <c:v>44754</c:v>
                </c:pt>
                <c:pt idx="207">
                  <c:v>44753</c:v>
                </c:pt>
                <c:pt idx="208">
                  <c:v>44752</c:v>
                </c:pt>
                <c:pt idx="209">
                  <c:v>44751</c:v>
                </c:pt>
                <c:pt idx="210">
                  <c:v>44750</c:v>
                </c:pt>
                <c:pt idx="211">
                  <c:v>44749</c:v>
                </c:pt>
                <c:pt idx="212">
                  <c:v>44748</c:v>
                </c:pt>
                <c:pt idx="213">
                  <c:v>44747</c:v>
                </c:pt>
                <c:pt idx="214">
                  <c:v>44746</c:v>
                </c:pt>
                <c:pt idx="215">
                  <c:v>44745</c:v>
                </c:pt>
                <c:pt idx="216">
                  <c:v>44744</c:v>
                </c:pt>
                <c:pt idx="217">
                  <c:v>44743</c:v>
                </c:pt>
                <c:pt idx="218">
                  <c:v>44742</c:v>
                </c:pt>
                <c:pt idx="219">
                  <c:v>44741</c:v>
                </c:pt>
                <c:pt idx="220">
                  <c:v>44740</c:v>
                </c:pt>
                <c:pt idx="221">
                  <c:v>44739</c:v>
                </c:pt>
                <c:pt idx="222">
                  <c:v>44738</c:v>
                </c:pt>
                <c:pt idx="223">
                  <c:v>44737</c:v>
                </c:pt>
                <c:pt idx="224">
                  <c:v>44736</c:v>
                </c:pt>
                <c:pt idx="225">
                  <c:v>44735</c:v>
                </c:pt>
                <c:pt idx="226">
                  <c:v>44734</c:v>
                </c:pt>
                <c:pt idx="227">
                  <c:v>44733</c:v>
                </c:pt>
                <c:pt idx="228">
                  <c:v>44732</c:v>
                </c:pt>
                <c:pt idx="229">
                  <c:v>44731</c:v>
                </c:pt>
                <c:pt idx="230">
                  <c:v>44730</c:v>
                </c:pt>
                <c:pt idx="231">
                  <c:v>44729</c:v>
                </c:pt>
                <c:pt idx="232">
                  <c:v>44728</c:v>
                </c:pt>
                <c:pt idx="233">
                  <c:v>44727</c:v>
                </c:pt>
                <c:pt idx="234">
                  <c:v>44726</c:v>
                </c:pt>
                <c:pt idx="235">
                  <c:v>44725</c:v>
                </c:pt>
                <c:pt idx="236">
                  <c:v>44724</c:v>
                </c:pt>
                <c:pt idx="237">
                  <c:v>44723</c:v>
                </c:pt>
                <c:pt idx="238">
                  <c:v>44722</c:v>
                </c:pt>
                <c:pt idx="239">
                  <c:v>44721</c:v>
                </c:pt>
                <c:pt idx="240">
                  <c:v>44720</c:v>
                </c:pt>
                <c:pt idx="241">
                  <c:v>44719</c:v>
                </c:pt>
                <c:pt idx="242">
                  <c:v>44718</c:v>
                </c:pt>
                <c:pt idx="243">
                  <c:v>44717</c:v>
                </c:pt>
                <c:pt idx="244">
                  <c:v>44716</c:v>
                </c:pt>
                <c:pt idx="245">
                  <c:v>44715</c:v>
                </c:pt>
                <c:pt idx="246">
                  <c:v>44714</c:v>
                </c:pt>
                <c:pt idx="247">
                  <c:v>44713</c:v>
                </c:pt>
                <c:pt idx="248">
                  <c:v>44712</c:v>
                </c:pt>
                <c:pt idx="249">
                  <c:v>44711</c:v>
                </c:pt>
                <c:pt idx="250">
                  <c:v>44710</c:v>
                </c:pt>
                <c:pt idx="251">
                  <c:v>44709</c:v>
                </c:pt>
                <c:pt idx="252">
                  <c:v>44708</c:v>
                </c:pt>
                <c:pt idx="253">
                  <c:v>44707</c:v>
                </c:pt>
                <c:pt idx="254">
                  <c:v>44706</c:v>
                </c:pt>
                <c:pt idx="255">
                  <c:v>44705</c:v>
                </c:pt>
                <c:pt idx="256">
                  <c:v>44704</c:v>
                </c:pt>
                <c:pt idx="257">
                  <c:v>44703</c:v>
                </c:pt>
                <c:pt idx="258">
                  <c:v>44702</c:v>
                </c:pt>
                <c:pt idx="259">
                  <c:v>44701</c:v>
                </c:pt>
                <c:pt idx="260">
                  <c:v>44700</c:v>
                </c:pt>
                <c:pt idx="261">
                  <c:v>44699</c:v>
                </c:pt>
                <c:pt idx="262">
                  <c:v>44698</c:v>
                </c:pt>
                <c:pt idx="263">
                  <c:v>44697</c:v>
                </c:pt>
                <c:pt idx="264">
                  <c:v>44696</c:v>
                </c:pt>
                <c:pt idx="265">
                  <c:v>44695</c:v>
                </c:pt>
                <c:pt idx="266">
                  <c:v>44694</c:v>
                </c:pt>
                <c:pt idx="267">
                  <c:v>44693</c:v>
                </c:pt>
                <c:pt idx="268">
                  <c:v>44692</c:v>
                </c:pt>
                <c:pt idx="269">
                  <c:v>44691</c:v>
                </c:pt>
                <c:pt idx="270">
                  <c:v>44690</c:v>
                </c:pt>
                <c:pt idx="271">
                  <c:v>44689</c:v>
                </c:pt>
                <c:pt idx="272">
                  <c:v>44688</c:v>
                </c:pt>
                <c:pt idx="273">
                  <c:v>44687</c:v>
                </c:pt>
                <c:pt idx="274">
                  <c:v>44686</c:v>
                </c:pt>
                <c:pt idx="275">
                  <c:v>44685</c:v>
                </c:pt>
                <c:pt idx="276">
                  <c:v>44684</c:v>
                </c:pt>
                <c:pt idx="277">
                  <c:v>44683</c:v>
                </c:pt>
                <c:pt idx="278">
                  <c:v>44682</c:v>
                </c:pt>
                <c:pt idx="279">
                  <c:v>44681</c:v>
                </c:pt>
                <c:pt idx="280">
                  <c:v>44680</c:v>
                </c:pt>
                <c:pt idx="281">
                  <c:v>44679</c:v>
                </c:pt>
                <c:pt idx="282">
                  <c:v>44678</c:v>
                </c:pt>
                <c:pt idx="283">
                  <c:v>44677</c:v>
                </c:pt>
                <c:pt idx="284">
                  <c:v>44676</c:v>
                </c:pt>
                <c:pt idx="285">
                  <c:v>44675</c:v>
                </c:pt>
                <c:pt idx="286">
                  <c:v>44674</c:v>
                </c:pt>
                <c:pt idx="287">
                  <c:v>44673</c:v>
                </c:pt>
                <c:pt idx="288">
                  <c:v>44672</c:v>
                </c:pt>
                <c:pt idx="289">
                  <c:v>44671</c:v>
                </c:pt>
                <c:pt idx="290">
                  <c:v>44670</c:v>
                </c:pt>
                <c:pt idx="291">
                  <c:v>44669</c:v>
                </c:pt>
              </c:numCache>
            </c:numRef>
          </c:cat>
          <c:val>
            <c:numRef>
              <c:f>规模场出栏!$K$19:$K$310</c:f>
              <c:numCache>
                <c:formatCode>0_ </c:formatCode>
                <c:ptCount val="292"/>
                <c:pt idx="0">
                  <c:v>22381</c:v>
                </c:pt>
                <c:pt idx="1">
                  <c:v>21442</c:v>
                </c:pt>
                <c:pt idx="2">
                  <c:v>10610</c:v>
                </c:pt>
                <c:pt idx="3">
                  <c:v>26043</c:v>
                </c:pt>
                <c:pt idx="4">
                  <c:v>27179</c:v>
                </c:pt>
                <c:pt idx="5">
                  <c:v>26714</c:v>
                </c:pt>
                <c:pt idx="6">
                  <c:v>33785</c:v>
                </c:pt>
                <c:pt idx="7">
                  <c:v>35272</c:v>
                </c:pt>
                <c:pt idx="8">
                  <c:v>31033</c:v>
                </c:pt>
                <c:pt idx="9">
                  <c:v>24250</c:v>
                </c:pt>
                <c:pt idx="10">
                  <c:v>15104</c:v>
                </c:pt>
                <c:pt idx="11">
                  <c:v>11074</c:v>
                </c:pt>
                <c:pt idx="12">
                  <c:v>9693</c:v>
                </c:pt>
                <c:pt idx="13">
                  <c:v>4975</c:v>
                </c:pt>
                <c:pt idx="14">
                  <c:v>725</c:v>
                </c:pt>
                <c:pt idx="15">
                  <c:v>11639</c:v>
                </c:pt>
                <c:pt idx="16">
                  <c:v>11973</c:v>
                </c:pt>
                <c:pt idx="17">
                  <c:v>20550</c:v>
                </c:pt>
                <c:pt idx="18">
                  <c:v>24004</c:v>
                </c:pt>
                <c:pt idx="19">
                  <c:v>28542</c:v>
                </c:pt>
                <c:pt idx="20">
                  <c:v>36478</c:v>
                </c:pt>
                <c:pt idx="21">
                  <c:v>25565</c:v>
                </c:pt>
                <c:pt idx="22">
                  <c:v>40896</c:v>
                </c:pt>
                <c:pt idx="23">
                  <c:v>31203</c:v>
                </c:pt>
                <c:pt idx="24">
                  <c:v>35084</c:v>
                </c:pt>
                <c:pt idx="25">
                  <c:v>32236</c:v>
                </c:pt>
                <c:pt idx="26">
                  <c:v>28441</c:v>
                </c:pt>
                <c:pt idx="27">
                  <c:v>29117</c:v>
                </c:pt>
                <c:pt idx="28">
                  <c:v>20518</c:v>
                </c:pt>
                <c:pt idx="29">
                  <c:v>41717</c:v>
                </c:pt>
                <c:pt idx="30">
                  <c:v>32741</c:v>
                </c:pt>
                <c:pt idx="31">
                  <c:v>24836</c:v>
                </c:pt>
                <c:pt idx="32">
                  <c:v>21397</c:v>
                </c:pt>
                <c:pt idx="33">
                  <c:v>18230</c:v>
                </c:pt>
                <c:pt idx="34">
                  <c:v>18652</c:v>
                </c:pt>
                <c:pt idx="35">
                  <c:v>21799</c:v>
                </c:pt>
                <c:pt idx="36">
                  <c:v>27827</c:v>
                </c:pt>
                <c:pt idx="37">
                  <c:v>23446</c:v>
                </c:pt>
                <c:pt idx="38">
                  <c:v>17898</c:v>
                </c:pt>
                <c:pt idx="39">
                  <c:v>18866</c:v>
                </c:pt>
                <c:pt idx="40">
                  <c:v>14039</c:v>
                </c:pt>
                <c:pt idx="41">
                  <c:v>17076</c:v>
                </c:pt>
                <c:pt idx="42">
                  <c:v>21741</c:v>
                </c:pt>
                <c:pt idx="43">
                  <c:v>19420</c:v>
                </c:pt>
                <c:pt idx="44">
                  <c:v>20568</c:v>
                </c:pt>
                <c:pt idx="45">
                  <c:v>16703</c:v>
                </c:pt>
                <c:pt idx="46">
                  <c:v>21920</c:v>
                </c:pt>
                <c:pt idx="47">
                  <c:v>23961</c:v>
                </c:pt>
                <c:pt idx="48">
                  <c:v>25852</c:v>
                </c:pt>
                <c:pt idx="49">
                  <c:v>25274</c:v>
                </c:pt>
                <c:pt idx="50">
                  <c:v>24747</c:v>
                </c:pt>
                <c:pt idx="51">
                  <c:v>28367</c:v>
                </c:pt>
                <c:pt idx="52">
                  <c:v>24044</c:v>
                </c:pt>
                <c:pt idx="53">
                  <c:v>24937</c:v>
                </c:pt>
                <c:pt idx="54">
                  <c:v>30963</c:v>
                </c:pt>
                <c:pt idx="55">
                  <c:v>27796</c:v>
                </c:pt>
                <c:pt idx="56">
                  <c:v>29996</c:v>
                </c:pt>
                <c:pt idx="57">
                  <c:v>26966</c:v>
                </c:pt>
                <c:pt idx="58">
                  <c:v>30712</c:v>
                </c:pt>
                <c:pt idx="59">
                  <c:v>26305</c:v>
                </c:pt>
                <c:pt idx="60">
                  <c:v>24326</c:v>
                </c:pt>
                <c:pt idx="61">
                  <c:v>19551</c:v>
                </c:pt>
                <c:pt idx="62">
                  <c:v>21450</c:v>
                </c:pt>
                <c:pt idx="63">
                  <c:v>17707</c:v>
                </c:pt>
                <c:pt idx="64">
                  <c:v>12741</c:v>
                </c:pt>
                <c:pt idx="65">
                  <c:v>11862</c:v>
                </c:pt>
                <c:pt idx="66">
                  <c:v>26055</c:v>
                </c:pt>
                <c:pt idx="67">
                  <c:v>20066</c:v>
                </c:pt>
                <c:pt idx="68">
                  <c:v>18327</c:v>
                </c:pt>
                <c:pt idx="69">
                  <c:v>23357</c:v>
                </c:pt>
                <c:pt idx="70">
                  <c:v>20197</c:v>
                </c:pt>
                <c:pt idx="71">
                  <c:v>17780</c:v>
                </c:pt>
                <c:pt idx="72">
                  <c:v>21220</c:v>
                </c:pt>
                <c:pt idx="73">
                  <c:v>23482</c:v>
                </c:pt>
                <c:pt idx="74">
                  <c:v>30785</c:v>
                </c:pt>
                <c:pt idx="75">
                  <c:v>22094</c:v>
                </c:pt>
                <c:pt idx="76">
                  <c:v>25149</c:v>
                </c:pt>
                <c:pt idx="77">
                  <c:v>22521</c:v>
                </c:pt>
                <c:pt idx="78">
                  <c:v>27580</c:v>
                </c:pt>
                <c:pt idx="79">
                  <c:v>23064</c:v>
                </c:pt>
                <c:pt idx="80">
                  <c:v>31883</c:v>
                </c:pt>
                <c:pt idx="81">
                  <c:v>28176</c:v>
                </c:pt>
                <c:pt idx="82">
                  <c:v>21009</c:v>
                </c:pt>
                <c:pt idx="83">
                  <c:v>21640</c:v>
                </c:pt>
                <c:pt idx="84">
                  <c:v>30419</c:v>
                </c:pt>
                <c:pt idx="85">
                  <c:v>34407</c:v>
                </c:pt>
                <c:pt idx="86">
                  <c:v>29900</c:v>
                </c:pt>
                <c:pt idx="87">
                  <c:v>26315</c:v>
                </c:pt>
                <c:pt idx="88">
                  <c:v>20536</c:v>
                </c:pt>
                <c:pt idx="89">
                  <c:v>19513</c:v>
                </c:pt>
                <c:pt idx="90">
                  <c:v>20703</c:v>
                </c:pt>
                <c:pt idx="91">
                  <c:v>20869</c:v>
                </c:pt>
                <c:pt idx="92">
                  <c:v>23714</c:v>
                </c:pt>
                <c:pt idx="93">
                  <c:v>19210</c:v>
                </c:pt>
                <c:pt idx="94">
                  <c:v>20994</c:v>
                </c:pt>
                <c:pt idx="95">
                  <c:v>18994</c:v>
                </c:pt>
                <c:pt idx="96">
                  <c:v>20226</c:v>
                </c:pt>
                <c:pt idx="97">
                  <c:v>18530</c:v>
                </c:pt>
                <c:pt idx="98">
                  <c:v>20696</c:v>
                </c:pt>
                <c:pt idx="99">
                  <c:v>22756</c:v>
                </c:pt>
                <c:pt idx="100">
                  <c:v>20677</c:v>
                </c:pt>
                <c:pt idx="101">
                  <c:v>19604</c:v>
                </c:pt>
                <c:pt idx="102">
                  <c:v>22448</c:v>
                </c:pt>
                <c:pt idx="103">
                  <c:v>19511</c:v>
                </c:pt>
                <c:pt idx="104">
                  <c:v>20369</c:v>
                </c:pt>
                <c:pt idx="105">
                  <c:v>20371</c:v>
                </c:pt>
                <c:pt idx="106">
                  <c:v>18642</c:v>
                </c:pt>
                <c:pt idx="107">
                  <c:v>18318</c:v>
                </c:pt>
                <c:pt idx="108">
                  <c:v>16357</c:v>
                </c:pt>
                <c:pt idx="109">
                  <c:v>20779</c:v>
                </c:pt>
                <c:pt idx="110">
                  <c:v>20941</c:v>
                </c:pt>
                <c:pt idx="111">
                  <c:v>16917</c:v>
                </c:pt>
                <c:pt idx="112">
                  <c:v>19893</c:v>
                </c:pt>
                <c:pt idx="113">
                  <c:v>22562</c:v>
                </c:pt>
                <c:pt idx="114">
                  <c:v>25297</c:v>
                </c:pt>
                <c:pt idx="115">
                  <c:v>25337</c:v>
                </c:pt>
                <c:pt idx="116">
                  <c:v>24005</c:v>
                </c:pt>
                <c:pt idx="117" formatCode="General">
                  <c:v>24990</c:v>
                </c:pt>
                <c:pt idx="118" formatCode="General">
                  <c:v>22753</c:v>
                </c:pt>
                <c:pt idx="119" formatCode="General">
                  <c:v>19096</c:v>
                </c:pt>
                <c:pt idx="120" formatCode="General">
                  <c:v>22168</c:v>
                </c:pt>
                <c:pt idx="121" formatCode="General">
                  <c:v>20455</c:v>
                </c:pt>
                <c:pt idx="122" formatCode="General">
                  <c:v>23516</c:v>
                </c:pt>
                <c:pt idx="123" formatCode="General">
                  <c:v>16103</c:v>
                </c:pt>
                <c:pt idx="124" formatCode="General">
                  <c:v>17279</c:v>
                </c:pt>
                <c:pt idx="125" formatCode="General">
                  <c:v>14216</c:v>
                </c:pt>
                <c:pt idx="126" formatCode="General">
                  <c:v>14835</c:v>
                </c:pt>
                <c:pt idx="127" formatCode="General">
                  <c:v>18869</c:v>
                </c:pt>
                <c:pt idx="128" formatCode="General">
                  <c:v>19245</c:v>
                </c:pt>
                <c:pt idx="129" formatCode="General">
                  <c:v>19918</c:v>
                </c:pt>
                <c:pt idx="130" formatCode="General">
                  <c:v>19762</c:v>
                </c:pt>
                <c:pt idx="131" formatCode="General">
                  <c:v>11770</c:v>
                </c:pt>
                <c:pt idx="132" formatCode="General">
                  <c:v>27490</c:v>
                </c:pt>
                <c:pt idx="133" formatCode="General">
                  <c:v>21811</c:v>
                </c:pt>
                <c:pt idx="134" formatCode="General">
                  <c:v>27281</c:v>
                </c:pt>
                <c:pt idx="135" formatCode="General">
                  <c:v>19952</c:v>
                </c:pt>
                <c:pt idx="136" formatCode="General">
                  <c:v>24578</c:v>
                </c:pt>
                <c:pt idx="137" formatCode="General">
                  <c:v>16006</c:v>
                </c:pt>
                <c:pt idx="138" formatCode="General">
                  <c:v>12382</c:v>
                </c:pt>
                <c:pt idx="139" formatCode="General">
                  <c:v>16154</c:v>
                </c:pt>
                <c:pt idx="140" formatCode="General">
                  <c:v>13439</c:v>
                </c:pt>
                <c:pt idx="141" formatCode="General">
                  <c:v>11683</c:v>
                </c:pt>
                <c:pt idx="142" formatCode="General">
                  <c:v>14672</c:v>
                </c:pt>
                <c:pt idx="143" formatCode="General">
                  <c:v>18862</c:v>
                </c:pt>
                <c:pt idx="144" formatCode="General">
                  <c:v>9616</c:v>
                </c:pt>
                <c:pt idx="145" formatCode="General">
                  <c:v>10194</c:v>
                </c:pt>
                <c:pt idx="146" formatCode="General">
                  <c:v>5105</c:v>
                </c:pt>
                <c:pt idx="147" formatCode="General">
                  <c:v>30616</c:v>
                </c:pt>
                <c:pt idx="148" formatCode="General">
                  <c:v>24918</c:v>
                </c:pt>
                <c:pt idx="149" formatCode="General">
                  <c:v>25802</c:v>
                </c:pt>
                <c:pt idx="150" formatCode="General">
                  <c:v>26431</c:v>
                </c:pt>
                <c:pt idx="151" formatCode="General">
                  <c:v>20559</c:v>
                </c:pt>
                <c:pt idx="152" formatCode="General">
                  <c:v>15600</c:v>
                </c:pt>
                <c:pt idx="153" formatCode="General">
                  <c:v>16911</c:v>
                </c:pt>
                <c:pt idx="154" formatCode="General">
                  <c:v>20647</c:v>
                </c:pt>
                <c:pt idx="155" formatCode="General">
                  <c:v>20908</c:v>
                </c:pt>
                <c:pt idx="156" formatCode="General">
                  <c:v>26997</c:v>
                </c:pt>
                <c:pt idx="157" formatCode="General">
                  <c:v>23716</c:v>
                </c:pt>
                <c:pt idx="158" formatCode="General">
                  <c:v>18423</c:v>
                </c:pt>
                <c:pt idx="159" formatCode="General">
                  <c:v>25096</c:v>
                </c:pt>
                <c:pt idx="160" formatCode="General">
                  <c:v>17970</c:v>
                </c:pt>
                <c:pt idx="161" formatCode="General">
                  <c:v>21299</c:v>
                </c:pt>
                <c:pt idx="162" formatCode="General">
                  <c:v>33359</c:v>
                </c:pt>
                <c:pt idx="163" formatCode="General">
                  <c:v>22164</c:v>
                </c:pt>
                <c:pt idx="164" formatCode="General">
                  <c:v>18639</c:v>
                </c:pt>
                <c:pt idx="165" formatCode="General">
                  <c:v>24142</c:v>
                </c:pt>
                <c:pt idx="166" formatCode="General">
                  <c:v>18666</c:v>
                </c:pt>
                <c:pt idx="167" formatCode="General">
                  <c:v>26330</c:v>
                </c:pt>
                <c:pt idx="168" formatCode="General">
                  <c:v>27196</c:v>
                </c:pt>
                <c:pt idx="169" formatCode="General">
                  <c:v>25217</c:v>
                </c:pt>
                <c:pt idx="170" formatCode="General">
                  <c:v>29013</c:v>
                </c:pt>
                <c:pt idx="171" formatCode="General">
                  <c:v>31270</c:v>
                </c:pt>
                <c:pt idx="172" formatCode="General">
                  <c:v>24551</c:v>
                </c:pt>
                <c:pt idx="173" formatCode="General">
                  <c:v>28794</c:v>
                </c:pt>
                <c:pt idx="174" formatCode="General">
                  <c:v>28631</c:v>
                </c:pt>
                <c:pt idx="175" formatCode="General">
                  <c:v>28799</c:v>
                </c:pt>
                <c:pt idx="176" formatCode="General">
                  <c:v>31781</c:v>
                </c:pt>
                <c:pt idx="177" formatCode="General">
                  <c:v>26818</c:v>
                </c:pt>
                <c:pt idx="178" formatCode="General">
                  <c:v>32314</c:v>
                </c:pt>
                <c:pt idx="179" formatCode="General">
                  <c:v>36105</c:v>
                </c:pt>
                <c:pt idx="180" formatCode="General">
                  <c:v>20201</c:v>
                </c:pt>
                <c:pt idx="181" formatCode="General">
                  <c:v>29340</c:v>
                </c:pt>
                <c:pt idx="182" formatCode="General">
                  <c:v>22651</c:v>
                </c:pt>
                <c:pt idx="183" formatCode="General">
                  <c:v>13479</c:v>
                </c:pt>
                <c:pt idx="184" formatCode="General">
                  <c:v>23272</c:v>
                </c:pt>
                <c:pt idx="185" formatCode="General">
                  <c:v>19267</c:v>
                </c:pt>
                <c:pt idx="186" formatCode="General">
                  <c:v>21839</c:v>
                </c:pt>
                <c:pt idx="187" formatCode="General">
                  <c:v>13526</c:v>
                </c:pt>
                <c:pt idx="188" formatCode="General">
                  <c:v>22275</c:v>
                </c:pt>
                <c:pt idx="189" formatCode="General">
                  <c:v>28215</c:v>
                </c:pt>
                <c:pt idx="190" formatCode="General">
                  <c:v>35859</c:v>
                </c:pt>
                <c:pt idx="191" formatCode="General">
                  <c:v>43490</c:v>
                </c:pt>
                <c:pt idx="192" formatCode="General">
                  <c:v>41070</c:v>
                </c:pt>
                <c:pt idx="193" formatCode="General">
                  <c:v>33007</c:v>
                </c:pt>
                <c:pt idx="194" formatCode="General">
                  <c:v>28003</c:v>
                </c:pt>
                <c:pt idx="195" formatCode="General">
                  <c:v>23325</c:v>
                </c:pt>
                <c:pt idx="196" formatCode="General">
                  <c:v>22713</c:v>
                </c:pt>
                <c:pt idx="197" formatCode="General">
                  <c:v>21565</c:v>
                </c:pt>
                <c:pt idx="198" formatCode="General">
                  <c:v>22842</c:v>
                </c:pt>
                <c:pt idx="199" formatCode="General">
                  <c:v>16049</c:v>
                </c:pt>
                <c:pt idx="200" formatCode="General">
                  <c:v>15663</c:v>
                </c:pt>
                <c:pt idx="201" formatCode="General">
                  <c:v>16256</c:v>
                </c:pt>
                <c:pt idx="202" formatCode="General">
                  <c:v>18427</c:v>
                </c:pt>
                <c:pt idx="203" formatCode="General">
                  <c:v>15419</c:v>
                </c:pt>
                <c:pt idx="204" formatCode="General">
                  <c:v>24183</c:v>
                </c:pt>
                <c:pt idx="205" formatCode="General">
                  <c:v>20525</c:v>
                </c:pt>
                <c:pt idx="206" formatCode="General">
                  <c:v>30927</c:v>
                </c:pt>
                <c:pt idx="207" formatCode="General">
                  <c:v>22124</c:v>
                </c:pt>
                <c:pt idx="208" formatCode="General">
                  <c:v>13950</c:v>
                </c:pt>
                <c:pt idx="209" formatCode="General">
                  <c:v>20345</c:v>
                </c:pt>
                <c:pt idx="210" formatCode="General">
                  <c:v>30951</c:v>
                </c:pt>
                <c:pt idx="211" formatCode="General">
                  <c:v>25765</c:v>
                </c:pt>
                <c:pt idx="212" formatCode="General">
                  <c:v>20337</c:v>
                </c:pt>
                <c:pt idx="213" formatCode="General">
                  <c:v>8090</c:v>
                </c:pt>
                <c:pt idx="214" formatCode="General">
                  <c:v>13082</c:v>
                </c:pt>
                <c:pt idx="215" formatCode="General">
                  <c:v>9925</c:v>
                </c:pt>
                <c:pt idx="216" formatCode="General">
                  <c:v>15960</c:v>
                </c:pt>
                <c:pt idx="217" formatCode="General">
                  <c:v>19214</c:v>
                </c:pt>
                <c:pt idx="218" formatCode="General">
                  <c:v>21133</c:v>
                </c:pt>
                <c:pt idx="219" formatCode="General">
                  <c:v>30912</c:v>
                </c:pt>
                <c:pt idx="220" formatCode="General">
                  <c:v>40343</c:v>
                </c:pt>
                <c:pt idx="221" formatCode="General">
                  <c:v>30904</c:v>
                </c:pt>
                <c:pt idx="222" formatCode="General">
                  <c:v>17223</c:v>
                </c:pt>
                <c:pt idx="223" formatCode="General">
                  <c:v>30362</c:v>
                </c:pt>
                <c:pt idx="224" formatCode="General">
                  <c:v>31044</c:v>
                </c:pt>
                <c:pt idx="225" formatCode="General">
                  <c:v>25624</c:v>
                </c:pt>
                <c:pt idx="226" formatCode="General">
                  <c:v>26153</c:v>
                </c:pt>
                <c:pt idx="227" formatCode="General">
                  <c:v>26691</c:v>
                </c:pt>
                <c:pt idx="228" formatCode="General">
                  <c:v>35253</c:v>
                </c:pt>
                <c:pt idx="229" formatCode="General">
                  <c:v>32071</c:v>
                </c:pt>
                <c:pt idx="230" formatCode="General">
                  <c:v>29220</c:v>
                </c:pt>
                <c:pt idx="231" formatCode="General">
                  <c:v>29454</c:v>
                </c:pt>
                <c:pt idx="232" formatCode="General">
                  <c:v>27964</c:v>
                </c:pt>
                <c:pt idx="233" formatCode="General">
                  <c:v>35441</c:v>
                </c:pt>
                <c:pt idx="234" formatCode="General">
                  <c:v>39444</c:v>
                </c:pt>
                <c:pt idx="235" formatCode="General">
                  <c:v>39195</c:v>
                </c:pt>
                <c:pt idx="236" formatCode="General">
                  <c:v>29461</c:v>
                </c:pt>
                <c:pt idx="237" formatCode="General">
                  <c:v>41051</c:v>
                </c:pt>
                <c:pt idx="238" formatCode="General">
                  <c:v>32315</c:v>
                </c:pt>
                <c:pt idx="239" formatCode="General">
                  <c:v>37656</c:v>
                </c:pt>
                <c:pt idx="240" formatCode="General">
                  <c:v>35683</c:v>
                </c:pt>
                <c:pt idx="241" formatCode="General">
                  <c:v>35683</c:v>
                </c:pt>
                <c:pt idx="242" formatCode="General">
                  <c:v>30126</c:v>
                </c:pt>
                <c:pt idx="243" formatCode="General">
                  <c:v>39090</c:v>
                </c:pt>
                <c:pt idx="244" formatCode="General">
                  <c:v>32153</c:v>
                </c:pt>
                <c:pt idx="245" formatCode="General">
                  <c:v>32121</c:v>
                </c:pt>
                <c:pt idx="246" formatCode="General">
                  <c:v>36250</c:v>
                </c:pt>
                <c:pt idx="247" formatCode="General">
                  <c:v>38376</c:v>
                </c:pt>
                <c:pt idx="248" formatCode="General">
                  <c:v>52176</c:v>
                </c:pt>
                <c:pt idx="249" formatCode="General">
                  <c:v>54219</c:v>
                </c:pt>
                <c:pt idx="250" formatCode="General">
                  <c:v>40882</c:v>
                </c:pt>
                <c:pt idx="251" formatCode="General">
                  <c:v>46713</c:v>
                </c:pt>
                <c:pt idx="252" formatCode="General">
                  <c:v>48110</c:v>
                </c:pt>
                <c:pt idx="253" formatCode="General">
                  <c:v>43525</c:v>
                </c:pt>
                <c:pt idx="254" formatCode="General">
                  <c:v>45819</c:v>
                </c:pt>
                <c:pt idx="255" formatCode="General">
                  <c:v>43064</c:v>
                </c:pt>
                <c:pt idx="256" formatCode="General">
                  <c:v>48326</c:v>
                </c:pt>
                <c:pt idx="257" formatCode="General">
                  <c:v>42730</c:v>
                </c:pt>
                <c:pt idx="258" formatCode="General">
                  <c:v>42730</c:v>
                </c:pt>
                <c:pt idx="259" formatCode="General">
                  <c:v>44137</c:v>
                </c:pt>
                <c:pt idx="260" formatCode="General">
                  <c:v>45257</c:v>
                </c:pt>
                <c:pt idx="261" formatCode="General">
                  <c:v>30421</c:v>
                </c:pt>
                <c:pt idx="262" formatCode="General">
                  <c:v>34722</c:v>
                </c:pt>
                <c:pt idx="263" formatCode="General">
                  <c:v>34836</c:v>
                </c:pt>
                <c:pt idx="264" formatCode="General">
                  <c:v>28802</c:v>
                </c:pt>
                <c:pt idx="265" formatCode="General">
                  <c:v>28758</c:v>
                </c:pt>
                <c:pt idx="266" formatCode="General">
                  <c:v>39701</c:v>
                </c:pt>
                <c:pt idx="267" formatCode="General">
                  <c:v>34150</c:v>
                </c:pt>
                <c:pt idx="268" formatCode="General">
                  <c:v>35043</c:v>
                </c:pt>
                <c:pt idx="269" formatCode="General">
                  <c:v>32650</c:v>
                </c:pt>
                <c:pt idx="270" formatCode="General">
                  <c:v>24900</c:v>
                </c:pt>
                <c:pt idx="271" formatCode="General">
                  <c:v>20717</c:v>
                </c:pt>
                <c:pt idx="272" formatCode="General">
                  <c:v>22229</c:v>
                </c:pt>
                <c:pt idx="273" formatCode="General">
                  <c:v>37012</c:v>
                </c:pt>
                <c:pt idx="274" formatCode="General">
                  <c:v>36109</c:v>
                </c:pt>
                <c:pt idx="275" formatCode="General">
                  <c:v>22487</c:v>
                </c:pt>
                <c:pt idx="276" formatCode="General">
                  <c:v>32193</c:v>
                </c:pt>
                <c:pt idx="277" formatCode="General">
                  <c:v>25536</c:v>
                </c:pt>
                <c:pt idx="278" formatCode="General">
                  <c:v>13941</c:v>
                </c:pt>
                <c:pt idx="279" formatCode="General">
                  <c:v>29592</c:v>
                </c:pt>
                <c:pt idx="280" formatCode="General">
                  <c:v>43087</c:v>
                </c:pt>
                <c:pt idx="281" formatCode="General">
                  <c:v>46146</c:v>
                </c:pt>
                <c:pt idx="282" formatCode="General">
                  <c:v>50427</c:v>
                </c:pt>
                <c:pt idx="283" formatCode="General">
                  <c:v>42588</c:v>
                </c:pt>
                <c:pt idx="284" formatCode="General">
                  <c:v>48531</c:v>
                </c:pt>
                <c:pt idx="285" formatCode="General">
                  <c:v>46110</c:v>
                </c:pt>
                <c:pt idx="286" formatCode="General">
                  <c:v>44021</c:v>
                </c:pt>
                <c:pt idx="287" formatCode="General">
                  <c:v>44089</c:v>
                </c:pt>
                <c:pt idx="288" formatCode="General">
                  <c:v>40585</c:v>
                </c:pt>
                <c:pt idx="289" formatCode="General">
                  <c:v>37564</c:v>
                </c:pt>
                <c:pt idx="290" formatCode="General">
                  <c:v>35081</c:v>
                </c:pt>
                <c:pt idx="291" formatCode="General">
                  <c:v>32145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4336-8F48-085E27DAC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5482212"/>
        <c:axId val="238112671"/>
      </c:barChart>
      <c:dateAx>
        <c:axId val="6554822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8112671"/>
        <c:crosses val="autoZero"/>
        <c:auto val="1"/>
        <c:lblOffset val="100"/>
        <c:baseTimeUnit val="days"/>
      </c:dateAx>
      <c:valAx>
        <c:axId val="23811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54822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1222479450934E-2"/>
          <c:y val="7.0340423462976698E-2"/>
          <c:w val="0.944187581114736"/>
          <c:h val="0.64045475530932605"/>
        </c:manualLayout>
      </c:layout>
      <c:lineChart>
        <c:grouping val="standard"/>
        <c:varyColors val="0"/>
        <c:ser>
          <c:idx val="0"/>
          <c:order val="0"/>
          <c:tx>
            <c:strRef>
              <c:f>规模场出栏!$O$37</c:f>
              <c:strCache>
                <c:ptCount val="1"/>
                <c:pt idx="0">
                  <c:v>1月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规模场出栏!$O$38:$O$68</c:f>
              <c:numCache>
                <c:formatCode>0_ 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744-B82C-F10A6BBEF634}"/>
            </c:ext>
          </c:extLst>
        </c:ser>
        <c:ser>
          <c:idx val="1"/>
          <c:order val="1"/>
          <c:tx>
            <c:strRef>
              <c:f>规模场出栏!$P$37</c:f>
              <c:strCache>
                <c:ptCount val="1"/>
                <c:pt idx="0">
                  <c:v>2月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规模场出栏!$P$38:$P$68</c:f>
              <c:numCache>
                <c:formatCode>0_ 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744-B82C-F10A6BBEF634}"/>
            </c:ext>
          </c:extLst>
        </c:ser>
        <c:ser>
          <c:idx val="2"/>
          <c:order val="2"/>
          <c:tx>
            <c:strRef>
              <c:f>规模场出栏!$Q$37</c:f>
              <c:strCache>
                <c:ptCount val="1"/>
                <c:pt idx="0">
                  <c:v>3月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规模场出栏!$Q$38:$Q$68</c:f>
              <c:numCache>
                <c:formatCode>0_ 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744-B82C-F10A6BBEF634}"/>
            </c:ext>
          </c:extLst>
        </c:ser>
        <c:ser>
          <c:idx val="3"/>
          <c:order val="3"/>
          <c:tx>
            <c:strRef>
              <c:f>规模场出栏!$R$37</c:f>
              <c:strCache>
                <c:ptCount val="1"/>
                <c:pt idx="0">
                  <c:v>4月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规模场出栏!$R$38:$R$68</c:f>
              <c:numCache>
                <c:formatCode>0_ </c:formatCode>
                <c:ptCount val="31"/>
                <c:pt idx="17">
                  <c:v>32145</c:v>
                </c:pt>
                <c:pt idx="18">
                  <c:v>35081</c:v>
                </c:pt>
                <c:pt idx="19">
                  <c:v>37564</c:v>
                </c:pt>
                <c:pt idx="20">
                  <c:v>40585</c:v>
                </c:pt>
                <c:pt idx="21">
                  <c:v>44089</c:v>
                </c:pt>
                <c:pt idx="22">
                  <c:v>44021</c:v>
                </c:pt>
                <c:pt idx="23">
                  <c:v>46110</c:v>
                </c:pt>
                <c:pt idx="24">
                  <c:v>48531</c:v>
                </c:pt>
                <c:pt idx="25">
                  <c:v>42588</c:v>
                </c:pt>
                <c:pt idx="26">
                  <c:v>50427</c:v>
                </c:pt>
                <c:pt idx="27">
                  <c:v>46146</c:v>
                </c:pt>
                <c:pt idx="28">
                  <c:v>43087</c:v>
                </c:pt>
                <c:pt idx="29">
                  <c:v>29592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E9-4744-B82C-F10A6BBEF634}"/>
            </c:ext>
          </c:extLst>
        </c:ser>
        <c:ser>
          <c:idx val="4"/>
          <c:order val="4"/>
          <c:tx>
            <c:strRef>
              <c:f>规模场出栏!$S$37</c:f>
              <c:strCache>
                <c:ptCount val="1"/>
                <c:pt idx="0">
                  <c:v>5月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规模场出栏!$S$38:$S$68</c:f>
              <c:numCache>
                <c:formatCode>0_ </c:formatCode>
                <c:ptCount val="31"/>
                <c:pt idx="0">
                  <c:v>13941</c:v>
                </c:pt>
                <c:pt idx="1">
                  <c:v>25536</c:v>
                </c:pt>
                <c:pt idx="2">
                  <c:v>32193</c:v>
                </c:pt>
                <c:pt idx="3">
                  <c:v>22487</c:v>
                </c:pt>
                <c:pt idx="4">
                  <c:v>36109</c:v>
                </c:pt>
                <c:pt idx="5">
                  <c:v>37012</c:v>
                </c:pt>
                <c:pt idx="6">
                  <c:v>22229</c:v>
                </c:pt>
                <c:pt idx="7">
                  <c:v>20717</c:v>
                </c:pt>
                <c:pt idx="8">
                  <c:v>24900</c:v>
                </c:pt>
                <c:pt idx="9">
                  <c:v>32650</c:v>
                </c:pt>
                <c:pt idx="10">
                  <c:v>35043</c:v>
                </c:pt>
                <c:pt idx="11">
                  <c:v>34150</c:v>
                </c:pt>
                <c:pt idx="12">
                  <c:v>39701</c:v>
                </c:pt>
                <c:pt idx="13">
                  <c:v>28758</c:v>
                </c:pt>
                <c:pt idx="14">
                  <c:v>28802</c:v>
                </c:pt>
                <c:pt idx="15">
                  <c:v>34836</c:v>
                </c:pt>
                <c:pt idx="16">
                  <c:v>34722</c:v>
                </c:pt>
                <c:pt idx="17">
                  <c:v>30421</c:v>
                </c:pt>
                <c:pt idx="18">
                  <c:v>45257</c:v>
                </c:pt>
                <c:pt idx="19">
                  <c:v>44137</c:v>
                </c:pt>
                <c:pt idx="20">
                  <c:v>42730</c:v>
                </c:pt>
                <c:pt idx="21">
                  <c:v>42730</c:v>
                </c:pt>
                <c:pt idx="22">
                  <c:v>48326</c:v>
                </c:pt>
                <c:pt idx="23">
                  <c:v>43064</c:v>
                </c:pt>
                <c:pt idx="24">
                  <c:v>45819</c:v>
                </c:pt>
                <c:pt idx="25">
                  <c:v>43525</c:v>
                </c:pt>
                <c:pt idx="26">
                  <c:v>48110</c:v>
                </c:pt>
                <c:pt idx="27">
                  <c:v>46713</c:v>
                </c:pt>
                <c:pt idx="28">
                  <c:v>40882</c:v>
                </c:pt>
                <c:pt idx="29">
                  <c:v>54219</c:v>
                </c:pt>
                <c:pt idx="30">
                  <c:v>52176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E9-4744-B82C-F10A6BBEF634}"/>
            </c:ext>
          </c:extLst>
        </c:ser>
        <c:ser>
          <c:idx val="5"/>
          <c:order val="5"/>
          <c:tx>
            <c:strRef>
              <c:f>规模场出栏!$T$37</c:f>
              <c:strCache>
                <c:ptCount val="1"/>
                <c:pt idx="0">
                  <c:v>6月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规模场出栏!$T$38:$T$68</c:f>
              <c:numCache>
                <c:formatCode>0_ </c:formatCode>
                <c:ptCount val="31"/>
                <c:pt idx="0">
                  <c:v>38376</c:v>
                </c:pt>
                <c:pt idx="1">
                  <c:v>36250</c:v>
                </c:pt>
                <c:pt idx="2">
                  <c:v>32121</c:v>
                </c:pt>
                <c:pt idx="3">
                  <c:v>32153</c:v>
                </c:pt>
                <c:pt idx="4">
                  <c:v>39090</c:v>
                </c:pt>
                <c:pt idx="5">
                  <c:v>30126</c:v>
                </c:pt>
                <c:pt idx="6">
                  <c:v>35683</c:v>
                </c:pt>
                <c:pt idx="7">
                  <c:v>35683</c:v>
                </c:pt>
                <c:pt idx="8">
                  <c:v>37656</c:v>
                </c:pt>
                <c:pt idx="9">
                  <c:v>32315</c:v>
                </c:pt>
                <c:pt idx="10">
                  <c:v>41051</c:v>
                </c:pt>
                <c:pt idx="11">
                  <c:v>29461</c:v>
                </c:pt>
                <c:pt idx="12">
                  <c:v>39195</c:v>
                </c:pt>
                <c:pt idx="13">
                  <c:v>39444</c:v>
                </c:pt>
                <c:pt idx="14">
                  <c:v>35441</c:v>
                </c:pt>
                <c:pt idx="15">
                  <c:v>27964</c:v>
                </c:pt>
                <c:pt idx="16">
                  <c:v>29454</c:v>
                </c:pt>
                <c:pt idx="17">
                  <c:v>29220</c:v>
                </c:pt>
                <c:pt idx="18">
                  <c:v>32071</c:v>
                </c:pt>
                <c:pt idx="19">
                  <c:v>35253</c:v>
                </c:pt>
                <c:pt idx="20">
                  <c:v>26691</c:v>
                </c:pt>
                <c:pt idx="21">
                  <c:v>26153</c:v>
                </c:pt>
                <c:pt idx="22">
                  <c:v>25624</c:v>
                </c:pt>
                <c:pt idx="23">
                  <c:v>31044</c:v>
                </c:pt>
                <c:pt idx="24">
                  <c:v>30362</c:v>
                </c:pt>
                <c:pt idx="25">
                  <c:v>17223</c:v>
                </c:pt>
                <c:pt idx="26">
                  <c:v>30904</c:v>
                </c:pt>
                <c:pt idx="27">
                  <c:v>40343</c:v>
                </c:pt>
                <c:pt idx="28">
                  <c:v>30912</c:v>
                </c:pt>
                <c:pt idx="29">
                  <c:v>21133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E9-4744-B82C-F10A6BBEF634}"/>
            </c:ext>
          </c:extLst>
        </c:ser>
        <c:ser>
          <c:idx val="6"/>
          <c:order val="6"/>
          <c:tx>
            <c:strRef>
              <c:f>规模场出栏!$U$37</c:f>
              <c:strCache>
                <c:ptCount val="1"/>
                <c:pt idx="0">
                  <c:v>7月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规模场出栏!$U$38:$U$68</c:f>
              <c:numCache>
                <c:formatCode>0_ </c:formatCode>
                <c:ptCount val="31"/>
                <c:pt idx="0">
                  <c:v>19214</c:v>
                </c:pt>
                <c:pt idx="1">
                  <c:v>15960</c:v>
                </c:pt>
                <c:pt idx="2">
                  <c:v>9925</c:v>
                </c:pt>
                <c:pt idx="3">
                  <c:v>13082</c:v>
                </c:pt>
                <c:pt idx="4">
                  <c:v>8090</c:v>
                </c:pt>
                <c:pt idx="5">
                  <c:v>20337</c:v>
                </c:pt>
                <c:pt idx="6">
                  <c:v>25765</c:v>
                </c:pt>
                <c:pt idx="7">
                  <c:v>30951</c:v>
                </c:pt>
                <c:pt idx="8">
                  <c:v>20345</c:v>
                </c:pt>
                <c:pt idx="9">
                  <c:v>13950</c:v>
                </c:pt>
                <c:pt idx="10">
                  <c:v>22124</c:v>
                </c:pt>
                <c:pt idx="11">
                  <c:v>30927</c:v>
                </c:pt>
                <c:pt idx="12">
                  <c:v>20525</c:v>
                </c:pt>
                <c:pt idx="13">
                  <c:v>24183</c:v>
                </c:pt>
                <c:pt idx="14">
                  <c:v>15419</c:v>
                </c:pt>
                <c:pt idx="15">
                  <c:v>18427</c:v>
                </c:pt>
                <c:pt idx="16">
                  <c:v>16256</c:v>
                </c:pt>
                <c:pt idx="17">
                  <c:v>15663</c:v>
                </c:pt>
                <c:pt idx="18">
                  <c:v>16049</c:v>
                </c:pt>
                <c:pt idx="19">
                  <c:v>22842</c:v>
                </c:pt>
                <c:pt idx="20">
                  <c:v>21565</c:v>
                </c:pt>
                <c:pt idx="21">
                  <c:v>22713</c:v>
                </c:pt>
                <c:pt idx="22">
                  <c:v>23325</c:v>
                </c:pt>
                <c:pt idx="23">
                  <c:v>28003</c:v>
                </c:pt>
                <c:pt idx="24">
                  <c:v>33007</c:v>
                </c:pt>
                <c:pt idx="25">
                  <c:v>41070</c:v>
                </c:pt>
                <c:pt idx="26">
                  <c:v>43490</c:v>
                </c:pt>
                <c:pt idx="27">
                  <c:v>35859</c:v>
                </c:pt>
                <c:pt idx="28">
                  <c:v>28215</c:v>
                </c:pt>
                <c:pt idx="29">
                  <c:v>22275</c:v>
                </c:pt>
                <c:pt idx="30">
                  <c:v>13526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E9-4744-B82C-F10A6BBEF634}"/>
            </c:ext>
          </c:extLst>
        </c:ser>
        <c:ser>
          <c:idx val="7"/>
          <c:order val="7"/>
          <c:tx>
            <c:strRef>
              <c:f>规模场出栏!$V$37</c:f>
              <c:strCache>
                <c:ptCount val="1"/>
                <c:pt idx="0">
                  <c:v>8月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规模场出栏!$V$38:$V$68</c:f>
              <c:numCache>
                <c:formatCode>0_ </c:formatCode>
                <c:ptCount val="31"/>
                <c:pt idx="0">
                  <c:v>21839</c:v>
                </c:pt>
                <c:pt idx="1">
                  <c:v>19267</c:v>
                </c:pt>
                <c:pt idx="2">
                  <c:v>23272</c:v>
                </c:pt>
                <c:pt idx="3">
                  <c:v>13479</c:v>
                </c:pt>
                <c:pt idx="4">
                  <c:v>22651</c:v>
                </c:pt>
                <c:pt idx="5">
                  <c:v>29340</c:v>
                </c:pt>
                <c:pt idx="6">
                  <c:v>20201</c:v>
                </c:pt>
                <c:pt idx="7">
                  <c:v>36105</c:v>
                </c:pt>
                <c:pt idx="8">
                  <c:v>32314</c:v>
                </c:pt>
                <c:pt idx="9">
                  <c:v>26818</c:v>
                </c:pt>
                <c:pt idx="10">
                  <c:v>31781</c:v>
                </c:pt>
                <c:pt idx="11">
                  <c:v>28799</c:v>
                </c:pt>
                <c:pt idx="12">
                  <c:v>28631</c:v>
                </c:pt>
                <c:pt idx="13">
                  <c:v>28794</c:v>
                </c:pt>
                <c:pt idx="14">
                  <c:v>24551</c:v>
                </c:pt>
                <c:pt idx="15">
                  <c:v>31270</c:v>
                </c:pt>
                <c:pt idx="16">
                  <c:v>29013</c:v>
                </c:pt>
                <c:pt idx="17">
                  <c:v>25217</c:v>
                </c:pt>
                <c:pt idx="18">
                  <c:v>27196</c:v>
                </c:pt>
                <c:pt idx="19">
                  <c:v>26330</c:v>
                </c:pt>
                <c:pt idx="20">
                  <c:v>18666</c:v>
                </c:pt>
                <c:pt idx="21">
                  <c:v>24142</c:v>
                </c:pt>
                <c:pt idx="22">
                  <c:v>18639</c:v>
                </c:pt>
                <c:pt idx="23">
                  <c:v>22164</c:v>
                </c:pt>
                <c:pt idx="24">
                  <c:v>33359</c:v>
                </c:pt>
                <c:pt idx="25">
                  <c:v>21299</c:v>
                </c:pt>
                <c:pt idx="26">
                  <c:v>17970</c:v>
                </c:pt>
                <c:pt idx="27">
                  <c:v>25096</c:v>
                </c:pt>
                <c:pt idx="28">
                  <c:v>18423</c:v>
                </c:pt>
                <c:pt idx="29">
                  <c:v>23716</c:v>
                </c:pt>
                <c:pt idx="30">
                  <c:v>26997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E9-4744-B82C-F10A6BBEF634}"/>
            </c:ext>
          </c:extLst>
        </c:ser>
        <c:ser>
          <c:idx val="8"/>
          <c:order val="8"/>
          <c:tx>
            <c:strRef>
              <c:f>规模场出栏!$W$37</c:f>
              <c:strCache>
                <c:ptCount val="1"/>
                <c:pt idx="0">
                  <c:v>9月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规模场出栏!$W$38:$W$68</c:f>
              <c:numCache>
                <c:formatCode>0_ </c:formatCode>
                <c:ptCount val="31"/>
                <c:pt idx="0">
                  <c:v>20908</c:v>
                </c:pt>
                <c:pt idx="1">
                  <c:v>20647</c:v>
                </c:pt>
                <c:pt idx="2">
                  <c:v>16911</c:v>
                </c:pt>
                <c:pt idx="3">
                  <c:v>15600</c:v>
                </c:pt>
                <c:pt idx="4">
                  <c:v>20559</c:v>
                </c:pt>
                <c:pt idx="5">
                  <c:v>26431</c:v>
                </c:pt>
                <c:pt idx="6">
                  <c:v>25802</c:v>
                </c:pt>
                <c:pt idx="7">
                  <c:v>24918</c:v>
                </c:pt>
                <c:pt idx="8">
                  <c:v>30616</c:v>
                </c:pt>
                <c:pt idx="9">
                  <c:v>5105</c:v>
                </c:pt>
                <c:pt idx="10">
                  <c:v>10194</c:v>
                </c:pt>
                <c:pt idx="11">
                  <c:v>9616</c:v>
                </c:pt>
                <c:pt idx="12">
                  <c:v>18862</c:v>
                </c:pt>
                <c:pt idx="13">
                  <c:v>14672</c:v>
                </c:pt>
                <c:pt idx="14">
                  <c:v>11683</c:v>
                </c:pt>
                <c:pt idx="15">
                  <c:v>13439</c:v>
                </c:pt>
                <c:pt idx="16">
                  <c:v>16154</c:v>
                </c:pt>
                <c:pt idx="17">
                  <c:v>12382</c:v>
                </c:pt>
                <c:pt idx="18">
                  <c:v>16006</c:v>
                </c:pt>
                <c:pt idx="19">
                  <c:v>24578</c:v>
                </c:pt>
                <c:pt idx="20">
                  <c:v>19952</c:v>
                </c:pt>
                <c:pt idx="21">
                  <c:v>27281</c:v>
                </c:pt>
                <c:pt idx="22">
                  <c:v>21811</c:v>
                </c:pt>
                <c:pt idx="23">
                  <c:v>27490</c:v>
                </c:pt>
                <c:pt idx="24">
                  <c:v>11770</c:v>
                </c:pt>
                <c:pt idx="25">
                  <c:v>19762</c:v>
                </c:pt>
                <c:pt idx="26">
                  <c:v>19918</c:v>
                </c:pt>
                <c:pt idx="27">
                  <c:v>19245</c:v>
                </c:pt>
                <c:pt idx="28">
                  <c:v>18869</c:v>
                </c:pt>
                <c:pt idx="29">
                  <c:v>14835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E9-4744-B82C-F10A6BBEF634}"/>
            </c:ext>
          </c:extLst>
        </c:ser>
        <c:ser>
          <c:idx val="9"/>
          <c:order val="9"/>
          <c:tx>
            <c:strRef>
              <c:f>规模场出栏!$X$37</c:f>
              <c:strCache>
                <c:ptCount val="1"/>
                <c:pt idx="0">
                  <c:v>10月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规模场出栏!$X$38:$X$68</c:f>
              <c:numCache>
                <c:formatCode>0_ </c:formatCode>
                <c:ptCount val="31"/>
                <c:pt idx="0">
                  <c:v>14216</c:v>
                </c:pt>
                <c:pt idx="1">
                  <c:v>17279</c:v>
                </c:pt>
                <c:pt idx="2">
                  <c:v>16103</c:v>
                </c:pt>
                <c:pt idx="3">
                  <c:v>23516</c:v>
                </c:pt>
                <c:pt idx="4">
                  <c:v>20455</c:v>
                </c:pt>
                <c:pt idx="5">
                  <c:v>22168</c:v>
                </c:pt>
                <c:pt idx="6">
                  <c:v>19096</c:v>
                </c:pt>
                <c:pt idx="7">
                  <c:v>22753</c:v>
                </c:pt>
                <c:pt idx="8">
                  <c:v>24990</c:v>
                </c:pt>
                <c:pt idx="9">
                  <c:v>24005</c:v>
                </c:pt>
                <c:pt idx="10">
                  <c:v>25337</c:v>
                </c:pt>
                <c:pt idx="11">
                  <c:v>25297</c:v>
                </c:pt>
                <c:pt idx="12">
                  <c:v>22562</c:v>
                </c:pt>
                <c:pt idx="13">
                  <c:v>19893</c:v>
                </c:pt>
                <c:pt idx="14">
                  <c:v>16917</c:v>
                </c:pt>
                <c:pt idx="15">
                  <c:v>20941</c:v>
                </c:pt>
                <c:pt idx="16">
                  <c:v>20779</c:v>
                </c:pt>
                <c:pt idx="17">
                  <c:v>16357</c:v>
                </c:pt>
                <c:pt idx="18">
                  <c:v>18318</c:v>
                </c:pt>
                <c:pt idx="19">
                  <c:v>18642</c:v>
                </c:pt>
                <c:pt idx="20">
                  <c:v>20371</c:v>
                </c:pt>
                <c:pt idx="21">
                  <c:v>20369</c:v>
                </c:pt>
                <c:pt idx="22">
                  <c:v>19511</c:v>
                </c:pt>
                <c:pt idx="23">
                  <c:v>22448</c:v>
                </c:pt>
                <c:pt idx="24">
                  <c:v>19604</c:v>
                </c:pt>
                <c:pt idx="25">
                  <c:v>20677</c:v>
                </c:pt>
                <c:pt idx="26">
                  <c:v>22756</c:v>
                </c:pt>
                <c:pt idx="27">
                  <c:v>20696</c:v>
                </c:pt>
                <c:pt idx="28">
                  <c:v>18530</c:v>
                </c:pt>
                <c:pt idx="29">
                  <c:v>20226</c:v>
                </c:pt>
                <c:pt idx="30">
                  <c:v>18994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E9-4744-B82C-F10A6BBEF634}"/>
            </c:ext>
          </c:extLst>
        </c:ser>
        <c:ser>
          <c:idx val="10"/>
          <c:order val="10"/>
          <c:tx>
            <c:strRef>
              <c:f>规模场出栏!$Y$37</c:f>
              <c:strCache>
                <c:ptCount val="1"/>
                <c:pt idx="0">
                  <c:v>11月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规模场出栏!$Y$38:$Y$68</c:f>
              <c:numCache>
                <c:formatCode>0_ </c:formatCode>
                <c:ptCount val="31"/>
                <c:pt idx="0">
                  <c:v>20994</c:v>
                </c:pt>
                <c:pt idx="1">
                  <c:v>19210</c:v>
                </c:pt>
                <c:pt idx="2">
                  <c:v>23714</c:v>
                </c:pt>
                <c:pt idx="3">
                  <c:v>20869</c:v>
                </c:pt>
                <c:pt idx="4">
                  <c:v>20703</c:v>
                </c:pt>
                <c:pt idx="5">
                  <c:v>19513</c:v>
                </c:pt>
                <c:pt idx="6">
                  <c:v>20536</c:v>
                </c:pt>
                <c:pt idx="7">
                  <c:v>26315</c:v>
                </c:pt>
                <c:pt idx="8">
                  <c:v>29900</c:v>
                </c:pt>
                <c:pt idx="9">
                  <c:v>34407</c:v>
                </c:pt>
                <c:pt idx="10">
                  <c:v>30419</c:v>
                </c:pt>
                <c:pt idx="11">
                  <c:v>21640</c:v>
                </c:pt>
                <c:pt idx="12">
                  <c:v>21009</c:v>
                </c:pt>
                <c:pt idx="13">
                  <c:v>28176</c:v>
                </c:pt>
                <c:pt idx="14">
                  <c:v>31883</c:v>
                </c:pt>
                <c:pt idx="15">
                  <c:v>23064</c:v>
                </c:pt>
                <c:pt idx="16">
                  <c:v>27580</c:v>
                </c:pt>
                <c:pt idx="17">
                  <c:v>22521</c:v>
                </c:pt>
                <c:pt idx="18">
                  <c:v>25149</c:v>
                </c:pt>
                <c:pt idx="19">
                  <c:v>22094</c:v>
                </c:pt>
                <c:pt idx="20">
                  <c:v>30785</c:v>
                </c:pt>
                <c:pt idx="21">
                  <c:v>23482</c:v>
                </c:pt>
                <c:pt idx="22">
                  <c:v>21220</c:v>
                </c:pt>
                <c:pt idx="23">
                  <c:v>17780</c:v>
                </c:pt>
                <c:pt idx="24">
                  <c:v>20197</c:v>
                </c:pt>
                <c:pt idx="25">
                  <c:v>23357</c:v>
                </c:pt>
                <c:pt idx="26">
                  <c:v>18327</c:v>
                </c:pt>
                <c:pt idx="27">
                  <c:v>20066</c:v>
                </c:pt>
                <c:pt idx="28">
                  <c:v>26055</c:v>
                </c:pt>
                <c:pt idx="29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E9-4744-B82C-F10A6BBEF634}"/>
            </c:ext>
          </c:extLst>
        </c:ser>
        <c:ser>
          <c:idx val="11"/>
          <c:order val="11"/>
          <c:tx>
            <c:strRef>
              <c:f>规模场出栏!$Z$37</c:f>
              <c:strCache>
                <c:ptCount val="1"/>
                <c:pt idx="0">
                  <c:v>12月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规模场出栏!$N$38:$N$68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规模场出栏!$Z$38:$Z$68</c:f>
              <c:numCache>
                <c:formatCode>0_ </c:formatCode>
                <c:ptCount val="31"/>
                <c:pt idx="0">
                  <c:v>12741</c:v>
                </c:pt>
                <c:pt idx="1">
                  <c:v>17707</c:v>
                </c:pt>
                <c:pt idx="2">
                  <c:v>21450</c:v>
                </c:pt>
                <c:pt idx="3">
                  <c:v>19551</c:v>
                </c:pt>
                <c:pt idx="4">
                  <c:v>24326</c:v>
                </c:pt>
                <c:pt idx="5">
                  <c:v>26305</c:v>
                </c:pt>
                <c:pt idx="6">
                  <c:v>30712</c:v>
                </c:pt>
                <c:pt idx="7">
                  <c:v>26966</c:v>
                </c:pt>
                <c:pt idx="8">
                  <c:v>29996</c:v>
                </c:pt>
                <c:pt idx="9">
                  <c:v>27796</c:v>
                </c:pt>
                <c:pt idx="10">
                  <c:v>30963</c:v>
                </c:pt>
                <c:pt idx="11">
                  <c:v>24937</c:v>
                </c:pt>
                <c:pt idx="12">
                  <c:v>24044</c:v>
                </c:pt>
                <c:pt idx="13">
                  <c:v>28367</c:v>
                </c:pt>
                <c:pt idx="14">
                  <c:v>24747</c:v>
                </c:pt>
                <c:pt idx="15">
                  <c:v>25274</c:v>
                </c:pt>
                <c:pt idx="16">
                  <c:v>25852</c:v>
                </c:pt>
                <c:pt idx="17">
                  <c:v>23961</c:v>
                </c:pt>
                <c:pt idx="18">
                  <c:v>21920</c:v>
                </c:pt>
                <c:pt idx="19">
                  <c:v>16703</c:v>
                </c:pt>
                <c:pt idx="20">
                  <c:v>20568</c:v>
                </c:pt>
                <c:pt idx="21">
                  <c:v>19420</c:v>
                </c:pt>
                <c:pt idx="22">
                  <c:v>21741</c:v>
                </c:pt>
                <c:pt idx="23">
                  <c:v>17076</c:v>
                </c:pt>
                <c:pt idx="24">
                  <c:v>14039</c:v>
                </c:pt>
                <c:pt idx="25">
                  <c:v>18866</c:v>
                </c:pt>
                <c:pt idx="26">
                  <c:v>17898</c:v>
                </c:pt>
                <c:pt idx="27">
                  <c:v>23446</c:v>
                </c:pt>
                <c:pt idx="28">
                  <c:v>27827</c:v>
                </c:pt>
                <c:pt idx="29">
                  <c:v>21799</c:v>
                </c:pt>
                <c:pt idx="30">
                  <c:v>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E9-4744-B82C-F10A6BBEF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655808"/>
        <c:axId val="373657600"/>
      </c:lineChart>
      <c:catAx>
        <c:axId val="3736558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57600"/>
        <c:crosses val="autoZero"/>
        <c:auto val="1"/>
        <c:lblAlgn val="ctr"/>
        <c:lblOffset val="100"/>
        <c:noMultiLvlLbl val="0"/>
      </c:catAx>
      <c:valAx>
        <c:axId val="3736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5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1534455128205099"/>
          <c:y val="0.84349030470914099"/>
          <c:w val="0.56830929487179505"/>
          <c:h val="0.13711911357340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233814523184602E-2"/>
          <c:y val="0.18502333041703101"/>
          <c:w val="0.90987729658792604"/>
          <c:h val="0.53512248468941404"/>
        </c:manualLayout>
      </c:layout>
      <c:lineChart>
        <c:grouping val="standard"/>
        <c:varyColors val="0"/>
        <c:ser>
          <c:idx val="0"/>
          <c:order val="0"/>
          <c:tx>
            <c:strRef>
              <c:f>规模场出栏!$O$2</c:f>
              <c:strCache>
                <c:ptCount val="1"/>
                <c:pt idx="0">
                  <c:v>1月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规模场出栏!$O$3:$O$33</c:f>
              <c:numCache>
                <c:formatCode>0_ </c:formatCode>
                <c:ptCount val="31"/>
                <c:pt idx="0">
                  <c:v>18230</c:v>
                </c:pt>
                <c:pt idx="1">
                  <c:v>21397</c:v>
                </c:pt>
                <c:pt idx="2">
                  <c:v>24836</c:v>
                </c:pt>
                <c:pt idx="3">
                  <c:v>32741</c:v>
                </c:pt>
                <c:pt idx="4">
                  <c:v>41717</c:v>
                </c:pt>
                <c:pt idx="5">
                  <c:v>20518</c:v>
                </c:pt>
                <c:pt idx="6">
                  <c:v>29117</c:v>
                </c:pt>
                <c:pt idx="7">
                  <c:v>28441</c:v>
                </c:pt>
                <c:pt idx="8">
                  <c:v>32236</c:v>
                </c:pt>
                <c:pt idx="9">
                  <c:v>35084</c:v>
                </c:pt>
                <c:pt idx="10">
                  <c:v>31203</c:v>
                </c:pt>
                <c:pt idx="11">
                  <c:v>40896</c:v>
                </c:pt>
                <c:pt idx="12">
                  <c:v>25565</c:v>
                </c:pt>
                <c:pt idx="13">
                  <c:v>36478</c:v>
                </c:pt>
                <c:pt idx="14">
                  <c:v>28542</c:v>
                </c:pt>
                <c:pt idx="15">
                  <c:v>24004</c:v>
                </c:pt>
                <c:pt idx="16">
                  <c:v>20550</c:v>
                </c:pt>
                <c:pt idx="17">
                  <c:v>13379</c:v>
                </c:pt>
                <c:pt idx="18">
                  <c:v>11639</c:v>
                </c:pt>
                <c:pt idx="19">
                  <c:v>725</c:v>
                </c:pt>
                <c:pt idx="23">
                  <c:v>4975</c:v>
                </c:pt>
                <c:pt idx="24">
                  <c:v>9693</c:v>
                </c:pt>
                <c:pt idx="25">
                  <c:v>11074</c:v>
                </c:pt>
                <c:pt idx="26">
                  <c:v>15104</c:v>
                </c:pt>
                <c:pt idx="27">
                  <c:v>24250</c:v>
                </c:pt>
                <c:pt idx="28">
                  <c:v>31033</c:v>
                </c:pt>
                <c:pt idx="29">
                  <c:v>35272</c:v>
                </c:pt>
                <c:pt idx="30">
                  <c:v>33785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2-4AC7-8F0C-705F1BC7E549}"/>
            </c:ext>
          </c:extLst>
        </c:ser>
        <c:ser>
          <c:idx val="1"/>
          <c:order val="1"/>
          <c:tx>
            <c:strRef>
              <c:f>规模场出栏!$P$2</c:f>
              <c:strCache>
                <c:ptCount val="1"/>
                <c:pt idx="0">
                  <c:v>2月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规模场出栏!$P$3:$P$34</c:f>
              <c:numCache>
                <c:formatCode>0_ </c:formatCode>
                <c:ptCount val="32"/>
                <c:pt idx="0">
                  <c:v>26714</c:v>
                </c:pt>
                <c:pt idx="1">
                  <c:v>27179</c:v>
                </c:pt>
                <c:pt idx="2">
                  <c:v>26043</c:v>
                </c:pt>
                <c:pt idx="3">
                  <c:v>10610</c:v>
                </c:pt>
                <c:pt idx="4">
                  <c:v>21442</c:v>
                </c:pt>
                <c:pt idx="5">
                  <c:v>22381</c:v>
                </c:pt>
                <c:pt idx="6">
                  <c:v>21697</c:v>
                </c:pt>
                <c:pt idx="7">
                  <c:v>23041</c:v>
                </c:pt>
                <c:pt idx="8">
                  <c:v>25485</c:v>
                </c:pt>
                <c:pt idx="9">
                  <c:v>22879</c:v>
                </c:pt>
                <c:pt idx="10">
                  <c:v>20978</c:v>
                </c:pt>
                <c:pt idx="11">
                  <c:v>27084</c:v>
                </c:pt>
                <c:pt idx="12">
                  <c:v>22457</c:v>
                </c:pt>
                <c:pt idx="13">
                  <c:v>23569</c:v>
                </c:pt>
                <c:pt idx="14">
                  <c:v>18818</c:v>
                </c:pt>
                <c:pt idx="15">
                  <c:v>18782</c:v>
                </c:pt>
                <c:pt idx="16">
                  <c:v>21268</c:v>
                </c:pt>
                <c:pt idx="17">
                  <c:v>26348</c:v>
                </c:pt>
                <c:pt idx="18">
                  <c:v>28229</c:v>
                </c:pt>
                <c:pt idx="19">
                  <c:v>28416</c:v>
                </c:pt>
                <c:pt idx="20">
                  <c:v>28346</c:v>
                </c:pt>
                <c:pt idx="21">
                  <c:v>21191</c:v>
                </c:pt>
                <c:pt idx="31" formatCode="General">
                  <c:v>512957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2-4AC7-8F0C-705F1BC7E549}"/>
            </c:ext>
          </c:extLst>
        </c:ser>
        <c:ser>
          <c:idx val="2"/>
          <c:order val="2"/>
          <c:tx>
            <c:strRef>
              <c:f>规模场出栏!$Q$2</c:f>
              <c:strCache>
                <c:ptCount val="1"/>
                <c:pt idx="0">
                  <c:v>3月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规模场出栏!$Q$3:$Q$34</c:f>
              <c:numCache>
                <c:formatCode>0_ </c:formatCode>
                <c:ptCount val="32"/>
                <c:pt idx="3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2-4AC7-8F0C-705F1BC7E549}"/>
            </c:ext>
          </c:extLst>
        </c:ser>
        <c:ser>
          <c:idx val="3"/>
          <c:order val="3"/>
          <c:tx>
            <c:strRef>
              <c:f>规模场出栏!$R$2</c:f>
              <c:strCache>
                <c:ptCount val="1"/>
                <c:pt idx="0">
                  <c:v>4月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规模场出栏!$R$3:$R$34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E2-4AC7-8F0C-705F1BC7E549}"/>
            </c:ext>
          </c:extLst>
        </c:ser>
        <c:ser>
          <c:idx val="4"/>
          <c:order val="4"/>
          <c:tx>
            <c:strRef>
              <c:f>规模场出栏!$S$2</c:f>
              <c:strCache>
                <c:ptCount val="1"/>
                <c:pt idx="0">
                  <c:v>5月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规模场出栏!$S$3:$S$34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E2-4AC7-8F0C-705F1BC7E549}"/>
            </c:ext>
          </c:extLst>
        </c:ser>
        <c:ser>
          <c:idx val="5"/>
          <c:order val="5"/>
          <c:tx>
            <c:strRef>
              <c:f>规模场出栏!$T$2</c:f>
              <c:strCache>
                <c:ptCount val="1"/>
                <c:pt idx="0">
                  <c:v>6月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规模场出栏!$T$3:$T$34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2-4AC7-8F0C-705F1BC7E549}"/>
            </c:ext>
          </c:extLst>
        </c:ser>
        <c:ser>
          <c:idx val="6"/>
          <c:order val="6"/>
          <c:tx>
            <c:strRef>
              <c:f>规模场出栏!$U$2</c:f>
              <c:strCache>
                <c:ptCount val="1"/>
                <c:pt idx="0">
                  <c:v>7月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规模场出栏!$U$3:$U$34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2-4AC7-8F0C-705F1BC7E549}"/>
            </c:ext>
          </c:extLst>
        </c:ser>
        <c:ser>
          <c:idx val="7"/>
          <c:order val="7"/>
          <c:tx>
            <c:strRef>
              <c:f>规模场出栏!$V$2</c:f>
              <c:strCache>
                <c:ptCount val="1"/>
                <c:pt idx="0">
                  <c:v>8月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规模场出栏!$V$3:$V$34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E2-4AC7-8F0C-705F1BC7E549}"/>
            </c:ext>
          </c:extLst>
        </c:ser>
        <c:ser>
          <c:idx val="8"/>
          <c:order val="8"/>
          <c:tx>
            <c:strRef>
              <c:f>规模场出栏!$W$2</c:f>
              <c:strCache>
                <c:ptCount val="1"/>
                <c:pt idx="0">
                  <c:v>9月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规模场出栏!$W$3:$W$34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E2-4AC7-8F0C-705F1BC7E549}"/>
            </c:ext>
          </c:extLst>
        </c:ser>
        <c:ser>
          <c:idx val="9"/>
          <c:order val="9"/>
          <c:tx>
            <c:strRef>
              <c:f>规模场出栏!$X$2</c:f>
              <c:strCache>
                <c:ptCount val="1"/>
                <c:pt idx="0">
                  <c:v>10月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规模场出栏!$X$3:$X$34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E2-4AC7-8F0C-705F1BC7E549}"/>
            </c:ext>
          </c:extLst>
        </c:ser>
        <c:ser>
          <c:idx val="10"/>
          <c:order val="10"/>
          <c:tx>
            <c:strRef>
              <c:f>规模场出栏!$Y$2</c:f>
              <c:strCache>
                <c:ptCount val="1"/>
                <c:pt idx="0">
                  <c:v>11月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规模场出栏!$Y$3:$Y$34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E2-4AC7-8F0C-705F1BC7E549}"/>
            </c:ext>
          </c:extLst>
        </c:ser>
        <c:ser>
          <c:idx val="11"/>
          <c:order val="11"/>
          <c:tx>
            <c:strRef>
              <c:f>规模场出栏!$Z$2</c:f>
              <c:strCache>
                <c:ptCount val="1"/>
                <c:pt idx="0">
                  <c:v>12月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规模场出栏!$N$3:$N$33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规模场出栏!$Z$3:$Z$34</c:f>
              <c:numCache>
                <c:formatCode>0_ </c:formatCode>
                <c:ptCount val="32"/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E2-4AC7-8F0C-705F1BC7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819791"/>
        <c:axId val="462822287"/>
      </c:lineChart>
      <c:catAx>
        <c:axId val="46281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2822287"/>
        <c:crosses val="autoZero"/>
        <c:auto val="1"/>
        <c:lblAlgn val="ctr"/>
        <c:lblOffset val="100"/>
        <c:noMultiLvlLbl val="0"/>
      </c:catAx>
      <c:valAx>
        <c:axId val="462822287"/>
        <c:scaling>
          <c:orientation val="minMax"/>
          <c:max val="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281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73850559177599"/>
          <c:y val="0.84246726451220899"/>
          <c:w val="0.75840179552909404"/>
          <c:h val="0.13826273178248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2599307322773005E-2"/>
          <c:y val="0.124874170682671"/>
          <c:w val="0.89590769903762002"/>
          <c:h val="0.67386142127444304"/>
        </c:manualLayout>
      </c:layout>
      <c:lineChart>
        <c:grouping val="standard"/>
        <c:varyColors val="0"/>
        <c:ser>
          <c:idx val="0"/>
          <c:order val="0"/>
          <c:tx>
            <c:v>细小环比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动保!$O$3:$O$40</c:f>
              <c:numCache>
                <c:formatCode>yyyy"年"m"月";@</c:formatCode>
                <c:ptCount val="38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  <c:pt idx="37" formatCode="yyyy&quot;年&quot;m&quot;月&quot;">
                  <c:v>41518</c:v>
                </c:pt>
              </c:numCache>
            </c:numRef>
          </c:cat>
          <c:val>
            <c:numRef>
              <c:f>动保!$R$3:$R$39</c:f>
              <c:numCache>
                <c:formatCode>0.0%</c:formatCode>
                <c:ptCount val="37"/>
                <c:pt idx="0">
                  <c:v>2.7E-2</c:v>
                </c:pt>
                <c:pt idx="1">
                  <c:v>-5.8037831930918E-2</c:v>
                </c:pt>
                <c:pt idx="2">
                  <c:v>0.56273420321531598</c:v>
                </c:pt>
                <c:pt idx="3">
                  <c:v>-3.5730496138744898E-2</c:v>
                </c:pt>
                <c:pt idx="4">
                  <c:v>0.21297394277266199</c:v>
                </c:pt>
                <c:pt idx="5">
                  <c:v>-0.55165861593740595</c:v>
                </c:pt>
                <c:pt idx="6">
                  <c:v>-0.20670386165480101</c:v>
                </c:pt>
                <c:pt idx="7">
                  <c:v>1.4655785910649101E-2</c:v>
                </c:pt>
                <c:pt idx="8">
                  <c:v>0.353183602423561</c:v>
                </c:pt>
                <c:pt idx="9">
                  <c:v>8.2200581770817599E-2</c:v>
                </c:pt>
                <c:pt idx="10">
                  <c:v>0.230821297559588</c:v>
                </c:pt>
                <c:pt idx="11">
                  <c:v>3.1192766691079399E-2</c:v>
                </c:pt>
                <c:pt idx="12">
                  <c:v>1.3814932349323501</c:v>
                </c:pt>
                <c:pt idx="13">
                  <c:v>-0.42987377279102401</c:v>
                </c:pt>
                <c:pt idx="14">
                  <c:v>0.64096662830840101</c:v>
                </c:pt>
                <c:pt idx="15">
                  <c:v>-0.15384615384615399</c:v>
                </c:pt>
                <c:pt idx="16">
                  <c:v>0.45880681818181801</c:v>
                </c:pt>
                <c:pt idx="17">
                  <c:v>-0.44956997654417502</c:v>
                </c:pt>
                <c:pt idx="18">
                  <c:v>0.105445116681072</c:v>
                </c:pt>
                <c:pt idx="19">
                  <c:v>-0.216124661246612</c:v>
                </c:pt>
                <c:pt idx="20">
                  <c:v>4.7651463580666896E-3</c:v>
                </c:pt>
                <c:pt idx="21">
                  <c:v>-0.137910798122066</c:v>
                </c:pt>
                <c:pt idx="22">
                  <c:v>0.40131578947368401</c:v>
                </c:pt>
                <c:pt idx="23">
                  <c:v>5.0993949870354403E-2</c:v>
                </c:pt>
                <c:pt idx="24">
                  <c:v>-1.5278083937117401E-2</c:v>
                </c:pt>
                <c:pt idx="25">
                  <c:v>-0.241477727566172</c:v>
                </c:pt>
                <c:pt idx="26">
                  <c:v>1.33634992458522</c:v>
                </c:pt>
                <c:pt idx="27">
                  <c:v>-0.49620060790273601</c:v>
                </c:pt>
                <c:pt idx="28">
                  <c:v>0.60683760683760701</c:v>
                </c:pt>
                <c:pt idx="29">
                  <c:v>9.3457943925233697E-2</c:v>
                </c:pt>
                <c:pt idx="30">
                  <c:v>0.19839999999999999</c:v>
                </c:pt>
                <c:pt idx="31">
                  <c:v>-0.12464985994397799</c:v>
                </c:pt>
                <c:pt idx="32">
                  <c:v>-0.17246175243393599</c:v>
                </c:pt>
                <c:pt idx="33">
                  <c:v>-0.33630769230769197</c:v>
                </c:pt>
                <c:pt idx="34">
                  <c:v>0.82584269662921295</c:v>
                </c:pt>
                <c:pt idx="35">
                  <c:v>-0.34438305709023898</c:v>
                </c:pt>
                <c:pt idx="36">
                  <c:v>0.47956403269754799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4-4D39-88F6-C5E90327811D}"/>
            </c:ext>
          </c:extLst>
        </c:ser>
        <c:ser>
          <c:idx val="1"/>
          <c:order val="1"/>
          <c:tx>
            <c:v>细小同比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动保!$O$3:$O$40</c:f>
              <c:numCache>
                <c:formatCode>yyyy"年"m"月";@</c:formatCode>
                <c:ptCount val="38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  <c:pt idx="37" formatCode="yyyy&quot;年&quot;m&quot;月&quot;">
                  <c:v>41518</c:v>
                </c:pt>
              </c:numCache>
            </c:numRef>
          </c:cat>
          <c:val>
            <c:numRef>
              <c:f>动保!$S$3:$S$39</c:f>
              <c:numCache>
                <c:formatCode>0.0%</c:formatCode>
                <c:ptCount val="37"/>
                <c:pt idx="0">
                  <c:v>0.45800000000000002</c:v>
                </c:pt>
                <c:pt idx="1">
                  <c:v>0.72174361659531205</c:v>
                </c:pt>
                <c:pt idx="2">
                  <c:v>-0.180509640161401</c:v>
                </c:pt>
                <c:pt idx="3">
                  <c:v>-0.58399929013295804</c:v>
                </c:pt>
                <c:pt idx="4">
                  <c:v>0.533851022395326</c:v>
                </c:pt>
                <c:pt idx="5">
                  <c:v>-0.51166299978980201</c:v>
                </c:pt>
                <c:pt idx="6">
                  <c:v>0.17874147806509499</c:v>
                </c:pt>
                <c:pt idx="7">
                  <c:v>0.82885059612891898</c:v>
                </c:pt>
                <c:pt idx="8">
                  <c:v>0.85865742084565599</c:v>
                </c:pt>
                <c:pt idx="9">
                  <c:v>2.2710861008610101</c:v>
                </c:pt>
                <c:pt idx="10">
                  <c:v>0.72327755960729301</c:v>
                </c:pt>
                <c:pt idx="11">
                  <c:v>1.2975235903337199</c:v>
                </c:pt>
                <c:pt idx="12">
                  <c:v>0.88525219084712803</c:v>
                </c:pt>
                <c:pt idx="13">
                  <c:v>0.154829545454545</c:v>
                </c:pt>
                <c:pt idx="14">
                  <c:v>0.114933541829554</c:v>
                </c:pt>
                <c:pt idx="15">
                  <c:v>-0.24891961970613699</c:v>
                </c:pt>
                <c:pt idx="16">
                  <c:v>-0.30420054200542002</c:v>
                </c:pt>
                <c:pt idx="17">
                  <c:v>-0.52076242341729095</c:v>
                </c:pt>
                <c:pt idx="18">
                  <c:v>-0.24941314553990601</c:v>
                </c:pt>
                <c:pt idx="19">
                  <c:v>-4.8519736842105303E-2</c:v>
                </c:pt>
                <c:pt idx="20">
                  <c:v>0.27571305099394999</c:v>
                </c:pt>
                <c:pt idx="21">
                  <c:v>0.250264904664109</c:v>
                </c:pt>
                <c:pt idx="22">
                  <c:v>0.100064557779212</c:v>
                </c:pt>
                <c:pt idx="23">
                  <c:v>0.83408748114630504</c:v>
                </c:pt>
                <c:pt idx="24">
                  <c:v>-0.120820668693009</c:v>
                </c:pt>
                <c:pt idx="25">
                  <c:v>0.43461660561660598</c:v>
                </c:pt>
                <c:pt idx="26">
                  <c:v>1.0680907877169601</c:v>
                </c:pt>
                <c:pt idx="27">
                  <c:v>6.08E-2</c:v>
                </c:pt>
                <c:pt idx="28">
                  <c:v>0.84313725490196101</c:v>
                </c:pt>
                <c:pt idx="29">
                  <c:v>-5.0764951321279603E-2</c:v>
                </c:pt>
                <c:pt idx="30">
                  <c:v>-0.42384615384615398</c:v>
                </c:pt>
                <c:pt idx="31">
                  <c:v>-0.12219101123595499</c:v>
                </c:pt>
                <c:pt idx="32">
                  <c:v>-0.34254143646408802</c:v>
                </c:pt>
                <c:pt idx="33">
                  <c:v>0.17547683923705701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4-4D39-88F6-C5E903278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82272"/>
        <c:axId val="193383808"/>
      </c:lineChart>
      <c:dateAx>
        <c:axId val="193382272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383808"/>
        <c:crosses val="autoZero"/>
        <c:auto val="1"/>
        <c:lblOffset val="100"/>
        <c:baseTimeUnit val="months"/>
        <c:majorUnit val="6"/>
        <c:majorTimeUnit val="months"/>
        <c:minorUnit val="3"/>
        <c:minorTimeUnit val="days"/>
      </c:dateAx>
      <c:valAx>
        <c:axId val="193383808"/>
        <c:scaling>
          <c:orientation val="minMax"/>
          <c:max val="2.5"/>
          <c:min val="-1"/>
        </c:scaling>
        <c:delete val="0"/>
        <c:axPos val="l"/>
        <c:numFmt formatCode="0.0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382272"/>
        <c:crosses val="autoZero"/>
        <c:crossBetween val="between"/>
        <c:majorUnit val="0.5"/>
        <c:min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564727034978798"/>
          <c:y val="4.8342794360007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352356880146506E-2"/>
          <c:y val="0.11312108046852599"/>
          <c:w val="0.82925859839245697"/>
          <c:h val="0.64097155853562304"/>
        </c:manualLayout>
      </c:layout>
      <c:lineChart>
        <c:grouping val="standard"/>
        <c:varyColors val="0"/>
        <c:ser>
          <c:idx val="0"/>
          <c:order val="0"/>
          <c:tx>
            <c:strRef>
              <c:f>动保!$P$2</c:f>
              <c:strCache>
                <c:ptCount val="1"/>
                <c:pt idx="0">
                  <c:v>环比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动保!$O$3:$O$36</c:f>
              <c:numCache>
                <c:formatCode>yyyy"年"m"月";@</c:formatCode>
                <c:ptCount val="34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</c:numCache>
            </c:numRef>
          </c:cat>
          <c:val>
            <c:numRef>
              <c:f>动保!$P$3:$P$36</c:f>
              <c:numCache>
                <c:formatCode>0.0%</c:formatCode>
                <c:ptCount val="34"/>
                <c:pt idx="0">
                  <c:v>-0.441</c:v>
                </c:pt>
                <c:pt idx="1">
                  <c:v>-6.6242625501537894E-2</c:v>
                </c:pt>
                <c:pt idx="2">
                  <c:v>0.67728615841415196</c:v>
                </c:pt>
                <c:pt idx="3">
                  <c:v>0.50407860543723204</c:v>
                </c:pt>
                <c:pt idx="4">
                  <c:v>0.52844675986605105</c:v>
                </c:pt>
                <c:pt idx="5">
                  <c:v>-0.78601316668313603</c:v>
                </c:pt>
                <c:pt idx="6">
                  <c:v>-0.209420304326426</c:v>
                </c:pt>
                <c:pt idx="7">
                  <c:v>0.78285945266403101</c:v>
                </c:pt>
                <c:pt idx="8">
                  <c:v>7.5651704616495098E-3</c:v>
                </c:pt>
                <c:pt idx="9">
                  <c:v>-6.8672041476010595E-2</c:v>
                </c:pt>
                <c:pt idx="10">
                  <c:v>0.24289682774742399</c:v>
                </c:pt>
                <c:pt idx="11">
                  <c:v>1.3878024774167199</c:v>
                </c:pt>
                <c:pt idx="12">
                  <c:v>-0.1575</c:v>
                </c:pt>
                <c:pt idx="13">
                  <c:v>0.40830449826989601</c:v>
                </c:pt>
                <c:pt idx="14">
                  <c:v>-0.62197514715500302</c:v>
                </c:pt>
                <c:pt idx="15">
                  <c:v>1.04411764705882</c:v>
                </c:pt>
                <c:pt idx="16">
                  <c:v>0.61206896551724099</c:v>
                </c:pt>
                <c:pt idx="17">
                  <c:v>-0.52749490835030599</c:v>
                </c:pt>
                <c:pt idx="18">
                  <c:v>-0.43949771689497702</c:v>
                </c:pt>
                <c:pt idx="19">
                  <c:v>0.444352844187964</c:v>
                </c:pt>
                <c:pt idx="20">
                  <c:v>1.0149501661129601</c:v>
                </c:pt>
                <c:pt idx="21">
                  <c:v>-0.33111111111111102</c:v>
                </c:pt>
                <c:pt idx="22">
                  <c:v>-0.65517241379310298</c:v>
                </c:pt>
                <c:pt idx="23">
                  <c:v>2.9847328244274798</c:v>
                </c:pt>
                <c:pt idx="24">
                  <c:v>-0.27212517224518801</c:v>
                </c:pt>
                <c:pt idx="25">
                  <c:v>-3.2387096774193602E-2</c:v>
                </c:pt>
                <c:pt idx="26">
                  <c:v>-0.35773480662983398</c:v>
                </c:pt>
                <c:pt idx="27">
                  <c:v>1.3815789473684199</c:v>
                </c:pt>
                <c:pt idx="28">
                  <c:v>0.80415430267062304</c:v>
                </c:pt>
                <c:pt idx="29">
                  <c:v>-0.62430323299888502</c:v>
                </c:pt>
                <c:pt idx="30">
                  <c:v>-0.172509225092251</c:v>
                </c:pt>
                <c:pt idx="31">
                  <c:v>1</c:v>
                </c:pt>
                <c:pt idx="32">
                  <c:v>7.4349442379182404E-3</c:v>
                </c:pt>
                <c:pt idx="33">
                  <c:v>-0.32917705735660902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2-4E63-BCF1-67B6C850D7E1}"/>
            </c:ext>
          </c:extLst>
        </c:ser>
        <c:ser>
          <c:idx val="1"/>
          <c:order val="1"/>
          <c:tx>
            <c:strRef>
              <c:f>动保!$Q$2</c:f>
              <c:strCache>
                <c:ptCount val="1"/>
                <c:pt idx="0">
                  <c:v>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动保!$O$3:$O$36</c:f>
              <c:numCache>
                <c:formatCode>yyyy"年"m"月";@</c:formatCode>
                <c:ptCount val="34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</c:numCache>
            </c:numRef>
          </c:cat>
          <c:val>
            <c:numRef>
              <c:f>动保!$Q$3:$Q$36</c:f>
              <c:numCache>
                <c:formatCode>0.0%</c:formatCode>
                <c:ptCount val="34"/>
                <c:pt idx="0">
                  <c:v>0.317</c:v>
                </c:pt>
                <c:pt idx="1">
                  <c:v>2.6004937148570999</c:v>
                </c:pt>
                <c:pt idx="2">
                  <c:v>-0.17488389440204199</c:v>
                </c:pt>
                <c:pt idx="3">
                  <c:v>-0.61108601750117797</c:v>
                </c:pt>
                <c:pt idx="4">
                  <c:v>0.177069518716578</c:v>
                </c:pt>
                <c:pt idx="5">
                  <c:v>-0.69610541437245199</c:v>
                </c:pt>
                <c:pt idx="6">
                  <c:v>0.32263055465615098</c:v>
                </c:pt>
                <c:pt idx="7">
                  <c:v>1.0793518093876</c:v>
                </c:pt>
                <c:pt idx="8">
                  <c:v>1.78489781931918</c:v>
                </c:pt>
                <c:pt idx="9">
                  <c:v>1.32865970515971</c:v>
                </c:pt>
                <c:pt idx="10">
                  <c:v>2.5212750865051898</c:v>
                </c:pt>
                <c:pt idx="11">
                  <c:v>7.0989535644211801E-2</c:v>
                </c:pt>
                <c:pt idx="12">
                  <c:v>-8.3161764705882296E-2</c:v>
                </c:pt>
                <c:pt idx="13">
                  <c:v>0.75431034482758597</c:v>
                </c:pt>
                <c:pt idx="14">
                  <c:v>-0.41140529531568198</c:v>
                </c:pt>
                <c:pt idx="15">
                  <c:v>-0.12728310502283099</c:v>
                </c:pt>
                <c:pt idx="16">
                  <c:v>-0.38334707337180501</c:v>
                </c:pt>
                <c:pt idx="17">
                  <c:v>-0.22923588039867099</c:v>
                </c:pt>
                <c:pt idx="18">
                  <c:v>9.1111111111111101E-2</c:v>
                </c:pt>
                <c:pt idx="19">
                  <c:v>-0.328735632183908</c:v>
                </c:pt>
                <c:pt idx="20">
                  <c:v>0.85190839694656495</c:v>
                </c:pt>
                <c:pt idx="21">
                  <c:v>-0.33102191403298198</c:v>
                </c:pt>
                <c:pt idx="22">
                  <c:v>-3.2258064516128997E-2</c:v>
                </c:pt>
                <c:pt idx="23">
                  <c:v>0.80248618784530401</c:v>
                </c:pt>
                <c:pt idx="24">
                  <c:v>7.7302631578947303E-2</c:v>
                </c:pt>
                <c:pt idx="25">
                  <c:v>1.6702670623145399</c:v>
                </c:pt>
                <c:pt idx="26">
                  <c:v>3.67892976588629E-2</c:v>
                </c:pt>
                <c:pt idx="27">
                  <c:v>0.33579335793357901</c:v>
                </c:pt>
                <c:pt idx="28">
                  <c:v>0.121771217712177</c:v>
                </c:pt>
                <c:pt idx="29">
                  <c:v>-0.37360594795538998</c:v>
                </c:pt>
                <c:pt idx="30">
                  <c:v>0.118453865336658</c:v>
                </c:pt>
                <c:pt idx="31">
                  <c:v>8.6172344689378705E-2</c:v>
                </c:pt>
                <c:pt idx="32">
                  <c:v>-6.8728522336769696E-2</c:v>
                </c:pt>
                <c:pt idx="33">
                  <c:v>0.43466666666666698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2-4E63-BCF1-67B6C850D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13408"/>
        <c:axId val="192914944"/>
      </c:lineChart>
      <c:dateAx>
        <c:axId val="192913408"/>
        <c:scaling>
          <c:orientation val="minMax"/>
        </c:scaling>
        <c:delete val="0"/>
        <c:axPos val="b"/>
        <c:numFmt formatCode="yyyy&quot;年&quot;m&quot;月&quot;;@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14944"/>
        <c:crosses val="autoZero"/>
        <c:auto val="1"/>
        <c:lblOffset val="100"/>
        <c:baseTimeUnit val="months"/>
        <c:majorUnit val="6"/>
        <c:majorTimeUnit val="months"/>
        <c:minorUnit val="3"/>
        <c:minorTimeUnit val="months"/>
      </c:dateAx>
      <c:valAx>
        <c:axId val="192914944"/>
        <c:scaling>
          <c:orientation val="minMax"/>
          <c:max val="3"/>
          <c:min val="-3"/>
        </c:scaling>
        <c:delete val="0"/>
        <c:axPos val="l"/>
        <c:numFmt formatCode="0.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spcFirstLastPara="1" vertOverflow="ellipsis" wrap="square" anchor="b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13408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38963555408971001"/>
          <c:y val="6.735518634934889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rot="-5400000" vert="horz"/>
    <a:lstStyle/>
    <a:p>
      <a:pPr>
        <a:defRPr lang="zh-CN" sz="1000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6574340086741202E-2"/>
          <c:y val="0.11704322515613701"/>
          <c:w val="0.89590769903762002"/>
          <c:h val="0.67386142127444304"/>
        </c:manualLayout>
      </c:layout>
      <c:lineChart>
        <c:grouping val="standard"/>
        <c:varyColors val="0"/>
        <c:ser>
          <c:idx val="0"/>
          <c:order val="0"/>
          <c:tx>
            <c:v>伪狂环比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动保!$O$3:$O$39</c:f>
              <c:numCache>
                <c:formatCode>yyyy"年"m"月";@</c:formatCode>
                <c:ptCount val="37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</c:numCache>
            </c:numRef>
          </c:cat>
          <c:val>
            <c:numRef>
              <c:f>动保!$T$3:$T$40</c:f>
              <c:numCache>
                <c:formatCode>0.0%</c:formatCode>
                <c:ptCount val="38"/>
                <c:pt idx="0">
                  <c:v>0.22600000000000001</c:v>
                </c:pt>
                <c:pt idx="1">
                  <c:v>8.03073437344997E-2</c:v>
                </c:pt>
                <c:pt idx="2">
                  <c:v>0.55385401175936699</c:v>
                </c:pt>
                <c:pt idx="3">
                  <c:v>-0.58386506389595605</c:v>
                </c:pt>
                <c:pt idx="4">
                  <c:v>0.401535962299996</c:v>
                </c:pt>
                <c:pt idx="5">
                  <c:v>0.16389324603474001</c:v>
                </c:pt>
                <c:pt idx="6">
                  <c:v>-0.35319987818925203</c:v>
                </c:pt>
                <c:pt idx="7">
                  <c:v>0.28128018153587198</c:v>
                </c:pt>
                <c:pt idx="8">
                  <c:v>0.114975218163621</c:v>
                </c:pt>
                <c:pt idx="9">
                  <c:v>0.79590333771241095</c:v>
                </c:pt>
                <c:pt idx="10">
                  <c:v>0.21440837309880401</c:v>
                </c:pt>
                <c:pt idx="11">
                  <c:v>0.18083341249016499</c:v>
                </c:pt>
                <c:pt idx="12">
                  <c:v>0.63165447014152598</c:v>
                </c:pt>
                <c:pt idx="13">
                  <c:v>-0.45931317655841702</c:v>
                </c:pt>
                <c:pt idx="14">
                  <c:v>-0.23522694833000299</c:v>
                </c:pt>
                <c:pt idx="15">
                  <c:v>-0.36740406320541802</c:v>
                </c:pt>
                <c:pt idx="16">
                  <c:v>7.8068723839190196E-2</c:v>
                </c:pt>
                <c:pt idx="17">
                  <c:v>0.111796536796537</c:v>
                </c:pt>
                <c:pt idx="18">
                  <c:v>0.30989509498157097</c:v>
                </c:pt>
                <c:pt idx="19">
                  <c:v>-0.28005715452133101</c:v>
                </c:pt>
                <c:pt idx="20">
                  <c:v>0.21744532803180899</c:v>
                </c:pt>
                <c:pt idx="21">
                  <c:v>-0.142735406902429</c:v>
                </c:pt>
                <c:pt idx="22">
                  <c:v>0.57993941433860696</c:v>
                </c:pt>
                <c:pt idx="23">
                  <c:v>-1.36122177954847E-2</c:v>
                </c:pt>
                <c:pt idx="24">
                  <c:v>0.52622244742842705</c:v>
                </c:pt>
                <c:pt idx="25">
                  <c:v>-2.22937825117662E-2</c:v>
                </c:pt>
                <c:pt idx="26">
                  <c:v>0.90065913370998096</c:v>
                </c:pt>
                <c:pt idx="27">
                  <c:v>-0.42516914749661699</c:v>
                </c:pt>
                <c:pt idx="28">
                  <c:v>0.21426224120933299</c:v>
                </c:pt>
                <c:pt idx="29">
                  <c:v>0.74284077892325295</c:v>
                </c:pt>
                <c:pt idx="30">
                  <c:v>-2.5669642857142901E-2</c:v>
                </c:pt>
                <c:pt idx="31">
                  <c:v>0.52122241086587395</c:v>
                </c:pt>
                <c:pt idx="32">
                  <c:v>-0.40981963927855702</c:v>
                </c:pt>
                <c:pt idx="33">
                  <c:v>0.68155012636899703</c:v>
                </c:pt>
                <c:pt idx="34">
                  <c:v>0.257415254237288</c:v>
                </c:pt>
                <c:pt idx="35">
                  <c:v>-0.125925925925926</c:v>
                </c:pt>
                <c:pt idx="36">
                  <c:v>0.49791955617198302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A-4C2E-B165-9F1CE6B3ADAA}"/>
            </c:ext>
          </c:extLst>
        </c:ser>
        <c:ser>
          <c:idx val="1"/>
          <c:order val="1"/>
          <c:tx>
            <c:v>伪狂同比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动保!$O$3:$O$39</c:f>
              <c:numCache>
                <c:formatCode>yyyy"年"m"月";@</c:formatCode>
                <c:ptCount val="37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</c:numCache>
            </c:numRef>
          </c:cat>
          <c:val>
            <c:numRef>
              <c:f>动保!$U$3:$U$39</c:f>
              <c:numCache>
                <c:formatCode>0.0%</c:formatCode>
                <c:ptCount val="37"/>
                <c:pt idx="0">
                  <c:v>-0.14399999999999999</c:v>
                </c:pt>
                <c:pt idx="1">
                  <c:v>-2.09700772716871E-2</c:v>
                </c:pt>
                <c:pt idx="2">
                  <c:v>5.4779754426478998E-2</c:v>
                </c:pt>
                <c:pt idx="3">
                  <c:v>-0.56094223235676199</c:v>
                </c:pt>
                <c:pt idx="4">
                  <c:v>0.656784830699774</c:v>
                </c:pt>
                <c:pt idx="5">
                  <c:v>7.5455795867591005E-2</c:v>
                </c:pt>
                <c:pt idx="6">
                  <c:v>0.65944313186874004</c:v>
                </c:pt>
                <c:pt idx="7">
                  <c:v>2.1157100409643301</c:v>
                </c:pt>
                <c:pt idx="8">
                  <c:v>1.87145198452348</c:v>
                </c:pt>
                <c:pt idx="9">
                  <c:v>3.2020821539523601</c:v>
                </c:pt>
                <c:pt idx="10">
                  <c:v>0.26510731616274702</c:v>
                </c:pt>
                <c:pt idx="11">
                  <c:v>-0.20329931487296601</c:v>
                </c:pt>
                <c:pt idx="12">
                  <c:v>-0.57319160270880398</c:v>
                </c:pt>
                <c:pt idx="13">
                  <c:v>-0.717998637204322</c:v>
                </c:pt>
                <c:pt idx="14">
                  <c:v>-0.42012987012987002</c:v>
                </c:pt>
                <c:pt idx="15">
                  <c:v>-6.8046498440601502E-3</c:v>
                </c:pt>
                <c:pt idx="16">
                  <c:v>0.13033272096346199</c:v>
                </c:pt>
                <c:pt idx="17">
                  <c:v>0.27646620278329997</c:v>
                </c:pt>
                <c:pt idx="18">
                  <c:v>-1.5764806135492099E-2</c:v>
                </c:pt>
                <c:pt idx="19">
                  <c:v>0.18714237630427499</c:v>
                </c:pt>
                <c:pt idx="20">
                  <c:v>0.62649402390438302</c:v>
                </c:pt>
                <c:pt idx="21">
                  <c:v>1.0390169749176601</c:v>
                </c:pt>
                <c:pt idx="22">
                  <c:v>1.32548922467179</c:v>
                </c:pt>
                <c:pt idx="23">
                  <c:v>1.7975517890772099</c:v>
                </c:pt>
                <c:pt idx="24">
                  <c:v>0.63031123139377498</c:v>
                </c:pt>
                <c:pt idx="25">
                  <c:v>0.29707525468287899</c:v>
                </c:pt>
                <c:pt idx="26">
                  <c:v>1.31214203894616</c:v>
                </c:pt>
                <c:pt idx="27">
                  <c:v>0.18526785714285701</c:v>
                </c:pt>
                <c:pt idx="28">
                  <c:v>2.1366723259762299</c:v>
                </c:pt>
                <c:pt idx="29">
                  <c:v>0.52454909819639295</c:v>
                </c:pt>
                <c:pt idx="30">
                  <c:v>0.47093513058129699</c:v>
                </c:pt>
                <c:pt idx="31">
                  <c:v>0.89830508474576298</c:v>
                </c:pt>
                <c:pt idx="32">
                  <c:v>9.0740740740740802E-2</c:v>
                </c:pt>
                <c:pt idx="33">
                  <c:v>1.76837725381415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A-4C2E-B165-9F1CE6B3A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50272"/>
        <c:axId val="192967040"/>
      </c:lineChart>
      <c:dateAx>
        <c:axId val="193350272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67040"/>
        <c:crosses val="autoZero"/>
        <c:auto val="1"/>
        <c:lblOffset val="100"/>
        <c:baseTimeUnit val="months"/>
        <c:majorUnit val="6"/>
        <c:majorTimeUnit val="months"/>
        <c:minorUnit val="2"/>
        <c:minorTimeUnit val="days"/>
      </c:dateAx>
      <c:valAx>
        <c:axId val="192967040"/>
        <c:scaling>
          <c:orientation val="minMax"/>
        </c:scaling>
        <c:delete val="0"/>
        <c:axPos val="l"/>
        <c:numFmt formatCode="0.0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3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526806145799298"/>
          <c:y val="2.76506134407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9134884400869498E-2"/>
          <c:y val="0.11704307810035"/>
          <c:w val="0.89590769903762002"/>
          <c:h val="0.67386142127444304"/>
        </c:manualLayout>
      </c:layout>
      <c:lineChart>
        <c:grouping val="standard"/>
        <c:varyColors val="0"/>
        <c:ser>
          <c:idx val="0"/>
          <c:order val="0"/>
          <c:tx>
            <c:v>猪瘟环比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动保!$O$3:$O$40</c:f>
              <c:numCache>
                <c:formatCode>yyyy"年"m"月";@</c:formatCode>
                <c:ptCount val="38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  <c:pt idx="37" formatCode="yyyy&quot;年&quot;m&quot;月&quot;">
                  <c:v>41518</c:v>
                </c:pt>
              </c:numCache>
            </c:numRef>
          </c:cat>
          <c:val>
            <c:numRef>
              <c:f>动保!$V$3:$V$40</c:f>
              <c:numCache>
                <c:formatCode>0.0%</c:formatCode>
                <c:ptCount val="38"/>
                <c:pt idx="0">
                  <c:v>-0.121</c:v>
                </c:pt>
                <c:pt idx="1">
                  <c:v>0.198821107276026</c:v>
                </c:pt>
                <c:pt idx="2">
                  <c:v>0.22175963826570899</c:v>
                </c:pt>
                <c:pt idx="3">
                  <c:v>-0.31402163980473602</c:v>
                </c:pt>
                <c:pt idx="4">
                  <c:v>2.8911076425415499E-2</c:v>
                </c:pt>
                <c:pt idx="5">
                  <c:v>-0.141637086929364</c:v>
                </c:pt>
                <c:pt idx="6">
                  <c:v>-0.23859895845229101</c:v>
                </c:pt>
                <c:pt idx="7">
                  <c:v>0.24270927284267699</c:v>
                </c:pt>
                <c:pt idx="8">
                  <c:v>6.7408571258819897E-2</c:v>
                </c:pt>
                <c:pt idx="9">
                  <c:v>0.288059293650827</c:v>
                </c:pt>
                <c:pt idx="10">
                  <c:v>-8.3129513974113306E-2</c:v>
                </c:pt>
                <c:pt idx="11">
                  <c:v>0.53689211596927</c:v>
                </c:pt>
                <c:pt idx="12">
                  <c:v>-0.40044137113503903</c:v>
                </c:pt>
                <c:pt idx="13">
                  <c:v>0.26127585347620202</c:v>
                </c:pt>
                <c:pt idx="14">
                  <c:v>-0.34880324543610602</c:v>
                </c:pt>
                <c:pt idx="15">
                  <c:v>0.11243992147482899</c:v>
                </c:pt>
                <c:pt idx="16">
                  <c:v>-0.27095808383233499</c:v>
                </c:pt>
                <c:pt idx="17">
                  <c:v>0.344183269575216</c:v>
                </c:pt>
                <c:pt idx="18">
                  <c:v>-0.441091048410021</c:v>
                </c:pt>
                <c:pt idx="19">
                  <c:v>0.45310058725284202</c:v>
                </c:pt>
                <c:pt idx="20">
                  <c:v>-0.24709970523810801</c:v>
                </c:pt>
                <c:pt idx="21">
                  <c:v>0.74928451477092595</c:v>
                </c:pt>
                <c:pt idx="22">
                  <c:v>-0.44634906500445198</c:v>
                </c:pt>
                <c:pt idx="23">
                  <c:v>0.43800843627598701</c:v>
                </c:pt>
                <c:pt idx="24">
                  <c:v>-0.419231696598169</c:v>
                </c:pt>
                <c:pt idx="25">
                  <c:v>0.733971080727438</c:v>
                </c:pt>
                <c:pt idx="26">
                  <c:v>-0.52633186321623304</c:v>
                </c:pt>
                <c:pt idx="27">
                  <c:v>0.67520351505484699</c:v>
                </c:pt>
                <c:pt idx="28">
                  <c:v>-0.24189500581779999</c:v>
                </c:pt>
                <c:pt idx="29">
                  <c:v>0.32070809792843702</c:v>
                </c:pt>
                <c:pt idx="30">
                  <c:v>-0.34508480596749802</c:v>
                </c:pt>
                <c:pt idx="31">
                  <c:v>0.35422707411910898</c:v>
                </c:pt>
                <c:pt idx="32">
                  <c:v>-0.24222111967274501</c:v>
                </c:pt>
                <c:pt idx="33">
                  <c:v>0.51374093772511997</c:v>
                </c:pt>
                <c:pt idx="34">
                  <c:v>-0.33894990678446901</c:v>
                </c:pt>
                <c:pt idx="35">
                  <c:v>5.7642230247436199E-2</c:v>
                </c:pt>
                <c:pt idx="36">
                  <c:v>0.66855007420387302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3-4EF4-86ED-8BE97843DDE8}"/>
            </c:ext>
          </c:extLst>
        </c:ser>
        <c:ser>
          <c:idx val="1"/>
          <c:order val="1"/>
          <c:tx>
            <c:v>猪瘟同比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动保!$O$3:$O$40</c:f>
              <c:numCache>
                <c:formatCode>yyyy"年"m"月";@</c:formatCode>
                <c:ptCount val="38"/>
                <c:pt idx="0">
                  <c:v>44925</c:v>
                </c:pt>
                <c:pt idx="1">
                  <c:v>44828</c:v>
                </c:pt>
                <c:pt idx="2">
                  <c:v>44737</c:v>
                </c:pt>
                <c:pt idx="3">
                  <c:v>44646</c:v>
                </c:pt>
                <c:pt idx="4">
                  <c:v>44559</c:v>
                </c:pt>
                <c:pt idx="5">
                  <c:v>44469</c:v>
                </c:pt>
                <c:pt idx="6">
                  <c:v>44348</c:v>
                </c:pt>
                <c:pt idx="7" formatCode="yyyy&quot;年&quot;m&quot;月&quot;">
                  <c:v>44256</c:v>
                </c:pt>
                <c:pt idx="8" formatCode="yyyy&quot;年&quot;m&quot;月&quot;">
                  <c:v>44166</c:v>
                </c:pt>
                <c:pt idx="9" formatCode="yyyy&quot;年&quot;m&quot;月&quot;">
                  <c:v>44075</c:v>
                </c:pt>
                <c:pt idx="10">
                  <c:v>43983</c:v>
                </c:pt>
                <c:pt idx="11" formatCode="yyyy&quot;年&quot;m&quot;月&quot;">
                  <c:v>43891</c:v>
                </c:pt>
                <c:pt idx="12" formatCode="yyyy&quot;年&quot;m&quot;月&quot;">
                  <c:v>43800</c:v>
                </c:pt>
                <c:pt idx="13" formatCode="yyyy&quot;年&quot;m&quot;月&quot;">
                  <c:v>43709</c:v>
                </c:pt>
                <c:pt idx="14">
                  <c:v>43617</c:v>
                </c:pt>
                <c:pt idx="15" formatCode="yyyy&quot;年&quot;m&quot;月&quot;">
                  <c:v>43525</c:v>
                </c:pt>
                <c:pt idx="16" formatCode="yyyy&quot;年&quot;m&quot;月&quot;">
                  <c:v>43435</c:v>
                </c:pt>
                <c:pt idx="17" formatCode="yyyy&quot;年&quot;m&quot;月&quot;">
                  <c:v>43344</c:v>
                </c:pt>
                <c:pt idx="18">
                  <c:v>43252</c:v>
                </c:pt>
                <c:pt idx="19" formatCode="yyyy&quot;年&quot;m&quot;月&quot;">
                  <c:v>43160</c:v>
                </c:pt>
                <c:pt idx="20" formatCode="yyyy&quot;年&quot;m&quot;月&quot;">
                  <c:v>43070</c:v>
                </c:pt>
                <c:pt idx="21" formatCode="yyyy&quot;年&quot;m&quot;月&quot;">
                  <c:v>42979</c:v>
                </c:pt>
                <c:pt idx="22">
                  <c:v>42887</c:v>
                </c:pt>
                <c:pt idx="23" formatCode="yyyy&quot;年&quot;m&quot;月&quot;">
                  <c:v>42795</c:v>
                </c:pt>
                <c:pt idx="24" formatCode="yyyy&quot;年&quot;m&quot;月&quot;">
                  <c:v>42705</c:v>
                </c:pt>
                <c:pt idx="25" formatCode="yyyy&quot;年&quot;m&quot;月&quot;">
                  <c:v>42614</c:v>
                </c:pt>
                <c:pt idx="26">
                  <c:v>42522</c:v>
                </c:pt>
                <c:pt idx="27" formatCode="yyyy&quot;年&quot;m&quot;月&quot;">
                  <c:v>42430</c:v>
                </c:pt>
                <c:pt idx="28" formatCode="yyyy&quot;年&quot;m&quot;月&quot;">
                  <c:v>42339</c:v>
                </c:pt>
                <c:pt idx="29" formatCode="yyyy&quot;年&quot;m&quot;月&quot;">
                  <c:v>42248</c:v>
                </c:pt>
                <c:pt idx="30">
                  <c:v>42156</c:v>
                </c:pt>
                <c:pt idx="31" formatCode="yyyy&quot;年&quot;m&quot;月&quot;">
                  <c:v>42064</c:v>
                </c:pt>
                <c:pt idx="32" formatCode="yyyy&quot;年&quot;m&quot;月&quot;">
                  <c:v>41974</c:v>
                </c:pt>
                <c:pt idx="33" formatCode="yyyy&quot;年&quot;m&quot;月&quot;">
                  <c:v>41883</c:v>
                </c:pt>
                <c:pt idx="34">
                  <c:v>41791</c:v>
                </c:pt>
                <c:pt idx="35" formatCode="yyyy&quot;年&quot;m&quot;月&quot;">
                  <c:v>41699</c:v>
                </c:pt>
                <c:pt idx="36" formatCode="yyyy&quot;年&quot;m&quot;月&quot;">
                  <c:v>41609</c:v>
                </c:pt>
                <c:pt idx="37" formatCode="yyyy&quot;年&quot;m&quot;月&quot;">
                  <c:v>41518</c:v>
                </c:pt>
              </c:numCache>
            </c:numRef>
          </c:cat>
          <c:val>
            <c:numRef>
              <c:f>动保!$W$3:$W$39</c:f>
              <c:numCache>
                <c:formatCode>0.0%</c:formatCode>
                <c:ptCount val="37"/>
                <c:pt idx="0">
                  <c:v>-0.11700000000000001</c:v>
                </c:pt>
                <c:pt idx="1">
                  <c:v>3.37806831716152E-2</c:v>
                </c:pt>
                <c:pt idx="2">
                  <c:v>-0.25980699430659299</c:v>
                </c:pt>
                <c:pt idx="3">
                  <c:v>-0.53871145532250697</c:v>
                </c:pt>
                <c:pt idx="4">
                  <c:v>-0.113088589029041</c:v>
                </c:pt>
                <c:pt idx="5">
                  <c:v>-0.133068793407181</c:v>
                </c:pt>
                <c:pt idx="6">
                  <c:v>0.300916873974859</c:v>
                </c:pt>
                <c:pt idx="7">
                  <c:v>0.566549323463025</c:v>
                </c:pt>
                <c:pt idx="8">
                  <c:v>0.93739385158037203</c:v>
                </c:pt>
                <c:pt idx="9">
                  <c:v>8.8225476637360495E-2</c:v>
                </c:pt>
                <c:pt idx="10">
                  <c:v>6.5597308746573504E-2</c:v>
                </c:pt>
                <c:pt idx="11">
                  <c:v>-0.24317172413793101</c:v>
                </c:pt>
                <c:pt idx="12">
                  <c:v>-0.45218927273958098</c:v>
                </c:pt>
                <c:pt idx="13">
                  <c:v>-0.33388168717509997</c:v>
                </c:pt>
                <c:pt idx="14">
                  <c:v>-0.290095747738982</c:v>
                </c:pt>
                <c:pt idx="15">
                  <c:v>-0.390703595219557</c:v>
                </c:pt>
                <c:pt idx="16">
                  <c:v>-0.204119749295117</c:v>
                </c:pt>
                <c:pt idx="17">
                  <c:v>-0.17807404202385099</c:v>
                </c:pt>
                <c:pt idx="18">
                  <c:v>6.9632678161735101E-2</c:v>
                </c:pt>
                <c:pt idx="19">
                  <c:v>5.9569954428788402E-2</c:v>
                </c:pt>
                <c:pt idx="20">
                  <c:v>4.8565079843326399E-2</c:v>
                </c:pt>
                <c:pt idx="21">
                  <c:v>-0.191163336415475</c:v>
                </c:pt>
                <c:pt idx="22">
                  <c:v>-0.19824398384313399</c:v>
                </c:pt>
                <c:pt idx="23">
                  <c:v>-0.31406911047435998</c:v>
                </c:pt>
                <c:pt idx="24">
                  <c:v>-0.20092691514814101</c:v>
                </c:pt>
                <c:pt idx="25">
                  <c:v>4.3068798339075197E-2</c:v>
                </c:pt>
                <c:pt idx="26">
                  <c:v>-0.20552919020715599</c:v>
                </c:pt>
                <c:pt idx="27">
                  <c:v>9.8471617874868106E-2</c:v>
                </c:pt>
                <c:pt idx="28">
                  <c:v>-0.11200042758454801</c:v>
                </c:pt>
                <c:pt idx="29">
                  <c:v>-0.112382418161015</c:v>
                </c:pt>
                <c:pt idx="30">
                  <c:v>1.7350520362337599E-2</c:v>
                </c:pt>
                <c:pt idx="31">
                  <c:v>2.6880522006971001E-2</c:v>
                </c:pt>
                <c:pt idx="32">
                  <c:v>-0.19801322374272601</c:v>
                </c:pt>
                <c:pt idx="33">
                  <c:v>0.76589125109517797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3-4EF4-86ED-8BE97843D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004288"/>
        <c:axId val="193005824"/>
      </c:lineChart>
      <c:dateAx>
        <c:axId val="193004288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005824"/>
        <c:crosses val="autoZero"/>
        <c:auto val="1"/>
        <c:lblOffset val="100"/>
        <c:baseTimeUnit val="months"/>
        <c:majorUnit val="6"/>
        <c:majorTimeUnit val="months"/>
        <c:minorUnit val="2"/>
        <c:minorTimeUnit val="days"/>
      </c:dateAx>
      <c:valAx>
        <c:axId val="193005824"/>
        <c:scaling>
          <c:orientation val="minMax"/>
        </c:scaling>
        <c:delete val="0"/>
        <c:axPos val="l"/>
        <c:numFmt formatCode="0.0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00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175384112455103"/>
          <c:y val="2.5086980406519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8780770809421904E-2"/>
          <c:y val="0.10039861522164099"/>
          <c:w val="0.89199081364829402"/>
          <c:h val="0.670613624626932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官方数据!$BO$1</c:f>
              <c:strCache>
                <c:ptCount val="1"/>
                <c:pt idx="0">
                  <c:v>全国生猪存栏</c:v>
                </c:pt>
              </c:strCache>
            </c:strRef>
          </c:tx>
          <c:spPr>
            <a:solidFill>
              <a:srgbClr val="314457"/>
            </a:solidFill>
            <a:ln w="53975">
              <a:solidFill>
                <a:srgbClr val="314457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F4-4978-9044-F9D55DBE115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F4-4978-9044-F9D55DBE115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F4-4978-9044-F9D55DBE115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F4-4978-9044-F9D55DBE115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F4-4978-9044-F9D55DBE115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F4-4978-9044-F9D55DBE115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0F4-4978-9044-F9D55DBE115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F4-4978-9044-F9D55DBE115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0F4-4978-9044-F9D55DBE115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F4-4978-9044-F9D55DBE115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0F4-4978-9044-F9D55DBE115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F4-4978-9044-F9D55DBE115E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F4-4978-9044-F9D55DBE115E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0F4-4978-9044-F9D55DBE115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F4-4978-9044-F9D55DBE115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0F4-4978-9044-F9D55DBE115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0F4-4978-9044-F9D55DBE115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F4-4978-9044-F9D55DBE115E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0F4-4978-9044-F9D55DBE115E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0F4-4978-9044-F9D55DBE115E}"/>
                </c:ext>
              </c:extLst>
            </c:dLbl>
            <c:dLbl>
              <c:idx val="20"/>
              <c:layout>
                <c:manualLayout>
                  <c:x val="1.3442867811799899E-3"/>
                  <c:y val="-0.3375227686703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0F4-4978-9044-F9D55DBE1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Arial Unicode MS" pitchFamily="2" charset="-122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官方数据!$BO$5:$BO$25</c:f>
              <c:numCache>
                <c:formatCode>m/d/yyyy</c:formatCode>
                <c:ptCount val="21"/>
                <c:pt idx="0">
                  <c:v>44834</c:v>
                </c:pt>
                <c:pt idx="1">
                  <c:v>44742</c:v>
                </c:pt>
                <c:pt idx="2">
                  <c:v>44651</c:v>
                </c:pt>
                <c:pt idx="3">
                  <c:v>44561</c:v>
                </c:pt>
                <c:pt idx="4">
                  <c:v>44469</c:v>
                </c:pt>
                <c:pt idx="5">
                  <c:v>44377</c:v>
                </c:pt>
                <c:pt idx="6">
                  <c:v>44286</c:v>
                </c:pt>
                <c:pt idx="7">
                  <c:v>44196</c:v>
                </c:pt>
                <c:pt idx="8">
                  <c:v>44104</c:v>
                </c:pt>
                <c:pt idx="9">
                  <c:v>44012</c:v>
                </c:pt>
                <c:pt idx="10">
                  <c:v>43921</c:v>
                </c:pt>
                <c:pt idx="11">
                  <c:v>43830</c:v>
                </c:pt>
                <c:pt idx="12">
                  <c:v>43738</c:v>
                </c:pt>
                <c:pt idx="13">
                  <c:v>43646</c:v>
                </c:pt>
                <c:pt idx="14">
                  <c:v>43555</c:v>
                </c:pt>
                <c:pt idx="15">
                  <c:v>43465</c:v>
                </c:pt>
                <c:pt idx="16">
                  <c:v>43373</c:v>
                </c:pt>
                <c:pt idx="17">
                  <c:v>43281</c:v>
                </c:pt>
                <c:pt idx="18">
                  <c:v>43190</c:v>
                </c:pt>
                <c:pt idx="19">
                  <c:v>43100</c:v>
                </c:pt>
                <c:pt idx="20">
                  <c:v>43008</c:v>
                </c:pt>
              </c:numCache>
            </c:numRef>
          </c:cat>
          <c:val>
            <c:numRef>
              <c:f>官方数据!$BP$5:$BP$25</c:f>
              <c:numCache>
                <c:formatCode>General</c:formatCode>
                <c:ptCount val="21"/>
                <c:pt idx="0">
                  <c:v>44394</c:v>
                </c:pt>
                <c:pt idx="1">
                  <c:v>43057</c:v>
                </c:pt>
                <c:pt idx="2">
                  <c:v>42253</c:v>
                </c:pt>
                <c:pt idx="3" formatCode="0">
                  <c:v>44922</c:v>
                </c:pt>
                <c:pt idx="4" formatCode="0_ ">
                  <c:v>43764</c:v>
                </c:pt>
                <c:pt idx="5" formatCode="0">
                  <c:v>43911</c:v>
                </c:pt>
                <c:pt idx="6" formatCode="0">
                  <c:v>41587</c:v>
                </c:pt>
                <c:pt idx="7" formatCode="0">
                  <c:v>40650</c:v>
                </c:pt>
                <c:pt idx="8" formatCode="0">
                  <c:v>37039</c:v>
                </c:pt>
                <c:pt idx="9" formatCode="0">
                  <c:v>33996</c:v>
                </c:pt>
                <c:pt idx="10" formatCode="0">
                  <c:v>32120</c:v>
                </c:pt>
                <c:pt idx="11">
                  <c:v>31041</c:v>
                </c:pt>
                <c:pt idx="12">
                  <c:v>30675</c:v>
                </c:pt>
                <c:pt idx="13">
                  <c:v>34761</c:v>
                </c:pt>
                <c:pt idx="14">
                  <c:v>37525</c:v>
                </c:pt>
                <c:pt idx="15">
                  <c:v>42817</c:v>
                </c:pt>
                <c:pt idx="16">
                  <c:v>42887</c:v>
                </c:pt>
                <c:pt idx="17">
                  <c:v>40904</c:v>
                </c:pt>
                <c:pt idx="18">
                  <c:v>41523</c:v>
                </c:pt>
                <c:pt idx="19">
                  <c:v>43325</c:v>
                </c:pt>
                <c:pt idx="20">
                  <c:v>42797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0F4-4978-9044-F9D55DBE11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227817344"/>
        <c:axId val="227832960"/>
      </c:barChart>
      <c:dateAx>
        <c:axId val="2278173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万头</a:t>
                </a:r>
              </a:p>
            </c:rich>
          </c:tx>
          <c:layout>
            <c:manualLayout>
              <c:xMode val="edge"/>
              <c:yMode val="edge"/>
              <c:x val="8.9624560022225602E-2"/>
              <c:y val="2.5852569588734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27832960"/>
        <c:crosses val="autoZero"/>
        <c:auto val="1"/>
        <c:lblOffset val="100"/>
        <c:baseTimeUnit val="months"/>
        <c:majorUnit val="3"/>
        <c:majorTimeUnit val="months"/>
      </c:dateAx>
      <c:valAx>
        <c:axId val="227832960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278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000" baseline="0">
          <a:solidFill>
            <a:schemeClr val="tx1"/>
          </a:solidFill>
          <a:latin typeface="Arial Unicode MS" pitchFamily="2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7453630796150502E-2"/>
          <c:y val="0.10039861522164099"/>
          <c:w val="0.89199081364829402"/>
          <c:h val="0.685649734622565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官方数据!$CW$1</c:f>
              <c:strCache>
                <c:ptCount val="1"/>
                <c:pt idx="0">
                  <c:v>全国生猪出栏</c:v>
                </c:pt>
              </c:strCache>
            </c:strRef>
          </c:tx>
          <c:spPr>
            <a:solidFill>
              <a:srgbClr val="314457"/>
            </a:solidFill>
            <a:ln w="44450">
              <a:solidFill>
                <a:srgbClr val="314457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FC-456D-BC37-F4686A914F9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FC-456D-BC37-F4686A914F9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FC-456D-BC37-F4686A914F9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FC-456D-BC37-F4686A914F9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FC-456D-BC37-F4686A914F9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FC-456D-BC37-F4686A914F9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2FC-456D-BC37-F4686A914F9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FC-456D-BC37-F4686A914F9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2FC-456D-BC37-F4686A914F9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FC-456D-BC37-F4686A914F9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FC-456D-BC37-F4686A914F95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FC-456D-BC37-F4686A914F95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FC-456D-BC37-F4686A914F95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2FC-456D-BC37-F4686A914F95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FC-456D-BC37-F4686A914F95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2FC-456D-BC37-F4686A914F9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2FC-456D-BC37-F4686A914F95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2FC-456D-BC37-F4686A914F95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2FC-456D-BC37-F4686A914F95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2FC-456D-BC37-F4686A914F95}"/>
                </c:ext>
              </c:extLst>
            </c:dLbl>
            <c:dLbl>
              <c:idx val="20"/>
              <c:layout>
                <c:manualLayout>
                  <c:x val="3.9564048969841703E-3"/>
                  <c:y val="-0.2610522469857510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2FC-456D-BC37-F4686A914F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Arial Unicode MS" pitchFamily="2" charset="-122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官方数据!$CW$5:$CW$25</c:f>
              <c:numCache>
                <c:formatCode>m/d/yyyy</c:formatCode>
                <c:ptCount val="21"/>
                <c:pt idx="0">
                  <c:v>44834</c:v>
                </c:pt>
                <c:pt idx="1">
                  <c:v>44742</c:v>
                </c:pt>
                <c:pt idx="2">
                  <c:v>44651</c:v>
                </c:pt>
                <c:pt idx="3">
                  <c:v>44561</c:v>
                </c:pt>
                <c:pt idx="4">
                  <c:v>44469</c:v>
                </c:pt>
                <c:pt idx="5">
                  <c:v>44377</c:v>
                </c:pt>
                <c:pt idx="6">
                  <c:v>44286</c:v>
                </c:pt>
                <c:pt idx="7">
                  <c:v>44196</c:v>
                </c:pt>
                <c:pt idx="8">
                  <c:v>44104</c:v>
                </c:pt>
                <c:pt idx="9">
                  <c:v>44012</c:v>
                </c:pt>
                <c:pt idx="10">
                  <c:v>43921</c:v>
                </c:pt>
                <c:pt idx="11">
                  <c:v>43830</c:v>
                </c:pt>
                <c:pt idx="12">
                  <c:v>43738</c:v>
                </c:pt>
                <c:pt idx="13">
                  <c:v>43646</c:v>
                </c:pt>
                <c:pt idx="14">
                  <c:v>43555</c:v>
                </c:pt>
                <c:pt idx="15">
                  <c:v>43465</c:v>
                </c:pt>
                <c:pt idx="16">
                  <c:v>43373</c:v>
                </c:pt>
                <c:pt idx="17">
                  <c:v>43281</c:v>
                </c:pt>
                <c:pt idx="18">
                  <c:v>43190</c:v>
                </c:pt>
                <c:pt idx="19">
                  <c:v>43100</c:v>
                </c:pt>
                <c:pt idx="20">
                  <c:v>43008</c:v>
                </c:pt>
              </c:numCache>
            </c:numRef>
          </c:cat>
          <c:val>
            <c:numRef>
              <c:f>官方数据!$CX$5:$CX$25</c:f>
              <c:numCache>
                <c:formatCode>General</c:formatCode>
                <c:ptCount val="21"/>
                <c:pt idx="0">
                  <c:v>52030</c:v>
                </c:pt>
                <c:pt idx="1">
                  <c:v>36587</c:v>
                </c:pt>
                <c:pt idx="2">
                  <c:v>19566</c:v>
                </c:pt>
                <c:pt idx="3" formatCode="0_ ">
                  <c:v>67128</c:v>
                </c:pt>
                <c:pt idx="4" formatCode="0_ ">
                  <c:v>49193</c:v>
                </c:pt>
                <c:pt idx="5" formatCode="0_ ">
                  <c:v>33742</c:v>
                </c:pt>
                <c:pt idx="6" formatCode="0_ ">
                  <c:v>17143</c:v>
                </c:pt>
                <c:pt idx="7" formatCode="0_ ">
                  <c:v>52704</c:v>
                </c:pt>
                <c:pt idx="8" formatCode="0_ ">
                  <c:v>36186</c:v>
                </c:pt>
                <c:pt idx="9" formatCode="0_ ">
                  <c:v>25103</c:v>
                </c:pt>
                <c:pt idx="10" formatCode="0_ ">
                  <c:v>13129</c:v>
                </c:pt>
                <c:pt idx="11" formatCode="0_ ">
                  <c:v>54419</c:v>
                </c:pt>
                <c:pt idx="12" formatCode="0_ ">
                  <c:v>40978</c:v>
                </c:pt>
                <c:pt idx="13" formatCode="0_ ">
                  <c:v>31346</c:v>
                </c:pt>
                <c:pt idx="14" formatCode="0_ ">
                  <c:v>18842</c:v>
                </c:pt>
                <c:pt idx="15" formatCode="0_ ">
                  <c:v>69382</c:v>
                </c:pt>
                <c:pt idx="16" formatCode="0_ ">
                  <c:v>49579</c:v>
                </c:pt>
                <c:pt idx="17" formatCode="0_ ">
                  <c:v>33422</c:v>
                </c:pt>
                <c:pt idx="18" formatCode="0_ ">
                  <c:v>19983</c:v>
                </c:pt>
                <c:pt idx="19" formatCode="0_ ">
                  <c:v>68861</c:v>
                </c:pt>
                <c:pt idx="20">
                  <c:v>48224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2FC-456D-BC37-F4686A914F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227880960"/>
        <c:axId val="227884032"/>
      </c:barChart>
      <c:dateAx>
        <c:axId val="22788096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万头</a:t>
                </a:r>
              </a:p>
            </c:rich>
          </c:tx>
          <c:layout>
            <c:manualLayout>
              <c:xMode val="edge"/>
              <c:yMode val="edge"/>
              <c:x val="9.0940300621046397E-2"/>
              <c:y val="3.5540524459307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27884032"/>
        <c:crosses val="autoZero"/>
        <c:auto val="1"/>
        <c:lblOffset val="100"/>
        <c:baseTimeUnit val="months"/>
        <c:majorUnit val="3"/>
        <c:majorTimeUnit val="months"/>
      </c:dateAx>
      <c:valAx>
        <c:axId val="227884032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278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000" baseline="0">
          <a:solidFill>
            <a:schemeClr val="tx1"/>
          </a:solidFill>
          <a:latin typeface="Arial Unicode MS" pitchFamily="2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5744094488189001E-2"/>
          <c:y val="5.2324718307839198E-2"/>
          <c:w val="0.89590769903762002"/>
          <c:h val="0.75251077566259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官方数据!$AG$1</c:f>
              <c:strCache>
                <c:ptCount val="1"/>
                <c:pt idx="0">
                  <c:v>全国能繁母猪存栏</c:v>
                </c:pt>
              </c:strCache>
            </c:strRef>
          </c:tx>
          <c:spPr>
            <a:solidFill>
              <a:srgbClr val="314457"/>
            </a:solidFill>
            <a:ln w="19050" cap="rnd" cmpd="sng" algn="ctr">
              <a:solidFill>
                <a:srgbClr val="314457"/>
              </a:solidFill>
              <a:prstDash val="solid"/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85-498C-B24D-14D269D2BD6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5-498C-B24D-14D269D2BD6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85-498C-B24D-14D269D2BD6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85-498C-B24D-14D269D2BD6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85-498C-B24D-14D269D2BD6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5-498C-B24D-14D269D2BD6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85-498C-B24D-14D269D2BD6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85-498C-B24D-14D269D2BD6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85-498C-B24D-14D269D2BD6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5-498C-B24D-14D269D2BD6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85-498C-B24D-14D269D2BD6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5-498C-B24D-14D269D2BD6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85-498C-B24D-14D269D2BD6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85-498C-B24D-14D269D2BD6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85-498C-B24D-14D269D2BD6B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85-498C-B24D-14D269D2BD6B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85-498C-B24D-14D269D2BD6B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85-498C-B24D-14D269D2BD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官方数据!$AG$5:$AG$22</c:f>
              <c:numCache>
                <c:formatCode>m/d/yyyy</c:formatCode>
                <c:ptCount val="18"/>
                <c:pt idx="0">
                  <c:v>44834</c:v>
                </c:pt>
                <c:pt idx="1">
                  <c:v>44742</c:v>
                </c:pt>
                <c:pt idx="2">
                  <c:v>44651</c:v>
                </c:pt>
                <c:pt idx="3">
                  <c:v>44561</c:v>
                </c:pt>
                <c:pt idx="4">
                  <c:v>44469</c:v>
                </c:pt>
                <c:pt idx="5">
                  <c:v>44377</c:v>
                </c:pt>
                <c:pt idx="6">
                  <c:v>44286</c:v>
                </c:pt>
                <c:pt idx="7">
                  <c:v>44196</c:v>
                </c:pt>
                <c:pt idx="8">
                  <c:v>44104</c:v>
                </c:pt>
                <c:pt idx="9">
                  <c:v>44012</c:v>
                </c:pt>
                <c:pt idx="10">
                  <c:v>43921</c:v>
                </c:pt>
                <c:pt idx="11">
                  <c:v>43830</c:v>
                </c:pt>
                <c:pt idx="12">
                  <c:v>43738</c:v>
                </c:pt>
                <c:pt idx="13">
                  <c:v>43646</c:v>
                </c:pt>
                <c:pt idx="14">
                  <c:v>43555</c:v>
                </c:pt>
                <c:pt idx="15">
                  <c:v>43465</c:v>
                </c:pt>
                <c:pt idx="16">
                  <c:v>43373</c:v>
                </c:pt>
                <c:pt idx="17">
                  <c:v>43281</c:v>
                </c:pt>
              </c:numCache>
            </c:numRef>
          </c:cat>
          <c:val>
            <c:numRef>
              <c:f>官方数据!$AH$5:$AH$22</c:f>
              <c:numCache>
                <c:formatCode>General</c:formatCode>
                <c:ptCount val="18"/>
                <c:pt idx="0">
                  <c:v>4362</c:v>
                </c:pt>
                <c:pt idx="1">
                  <c:v>4277</c:v>
                </c:pt>
                <c:pt idx="2">
                  <c:v>4185</c:v>
                </c:pt>
                <c:pt idx="3" formatCode="0">
                  <c:v>4329</c:v>
                </c:pt>
                <c:pt idx="4" formatCode="0">
                  <c:v>4459</c:v>
                </c:pt>
                <c:pt idx="5" formatCode="0">
                  <c:v>4564</c:v>
                </c:pt>
                <c:pt idx="6" formatCode="0">
                  <c:v>4318</c:v>
                </c:pt>
                <c:pt idx="7" formatCode="0">
                  <c:v>4161</c:v>
                </c:pt>
                <c:pt idx="8" formatCode="0">
                  <c:v>3822</c:v>
                </c:pt>
                <c:pt idx="9" formatCode="0">
                  <c:v>3629</c:v>
                </c:pt>
                <c:pt idx="10" formatCode="0">
                  <c:v>3381</c:v>
                </c:pt>
                <c:pt idx="11" formatCode="0">
                  <c:v>3080</c:v>
                </c:pt>
                <c:pt idx="12" formatCode="0">
                  <c:v>3000</c:v>
                </c:pt>
                <c:pt idx="13" formatCode="0">
                  <c:v>3442</c:v>
                </c:pt>
                <c:pt idx="14" formatCode="0">
                  <c:v>3801</c:v>
                </c:pt>
                <c:pt idx="15" formatCode="0">
                  <c:v>4261</c:v>
                </c:pt>
                <c:pt idx="16" formatCode="0">
                  <c:v>4226</c:v>
                </c:pt>
                <c:pt idx="17" formatCode="0">
                  <c:v>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485-498C-B24D-14D269D2BD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27919744"/>
        <c:axId val="228017280"/>
      </c:barChart>
      <c:dateAx>
        <c:axId val="2279197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万头</a:t>
                </a:r>
              </a:p>
            </c:rich>
          </c:tx>
          <c:layout>
            <c:manualLayout>
              <c:xMode val="edge"/>
              <c:yMode val="edge"/>
              <c:x val="9.8404483093350106E-2"/>
              <c:y val="3.0077090779690799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27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28017280"/>
        <c:crosses val="autoZero"/>
        <c:auto val="1"/>
        <c:lblOffset val="100"/>
        <c:baseTimeUnit val="months"/>
        <c:majorUnit val="3"/>
        <c:majorTimeUnit val="months"/>
      </c:dateAx>
      <c:valAx>
        <c:axId val="228017280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 cap="flat" cmpd="sng" algn="ctr">
            <a:solidFill>
              <a:sysClr val="windowText" lastClr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279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0.11418251025192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6996359223300997E-2"/>
          <c:y val="6.1999644191425E-2"/>
          <c:w val="0.93282766990291299"/>
          <c:h val="0.70982031666963197"/>
        </c:manualLayout>
      </c:layout>
      <c:lineChart>
        <c:grouping val="standard"/>
        <c:varyColors val="0"/>
        <c:ser>
          <c:idx val="0"/>
          <c:order val="0"/>
          <c:tx>
            <c:strRef>
              <c:f>官方数据!$AD$1</c:f>
              <c:strCache>
                <c:ptCount val="1"/>
                <c:pt idx="0">
                  <c:v>全国能繁母猪存栏量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90-4EBE-BAD5-54D3A630ED1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90-4EBE-BAD5-54D3A630ED1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90-4EBE-BAD5-54D3A630ED1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90-4EBE-BAD5-54D3A630ED1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90-4EBE-BAD5-54D3A630ED1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90-4EBE-BAD5-54D3A630ED1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90-4EBE-BAD5-54D3A630ED1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90-4EBE-BAD5-54D3A630ED1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90-4EBE-BAD5-54D3A630ED1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90-4EBE-BAD5-54D3A630ED1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C90-4EBE-BAD5-54D3A630ED1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90-4EBE-BAD5-54D3A630ED1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C90-4EBE-BAD5-54D3A630ED1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90-4EBE-BAD5-54D3A630ED1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C90-4EBE-BAD5-54D3A630ED1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C90-4EBE-BAD5-54D3A630ED1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C90-4EBE-BAD5-54D3A630ED1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C90-4EBE-BAD5-54D3A630ED18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C90-4EBE-BAD5-54D3A630ED1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C90-4EBE-BAD5-54D3A630ED1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C90-4EBE-BAD5-54D3A630ED18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C90-4EBE-BAD5-54D3A630ED1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C90-4EBE-BAD5-54D3A630ED18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C90-4EBE-BAD5-54D3A630ED18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C90-4EBE-BAD5-54D3A630ED18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C90-4EBE-BAD5-54D3A630ED18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C90-4EBE-BAD5-54D3A630ED18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C90-4EBE-BAD5-54D3A630ED18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C90-4EBE-BAD5-54D3A630ED18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C90-4EBE-BAD5-54D3A630ED18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FC90-4EBE-BAD5-54D3A630ED1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FC90-4EBE-BAD5-54D3A630ED18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FC90-4EBE-BAD5-54D3A630ED18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FC90-4EBE-BAD5-54D3A630ED18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FC90-4EBE-BAD5-54D3A630ED18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FC90-4EBE-BAD5-54D3A630ED18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FC90-4EBE-BAD5-54D3A630ED18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FC90-4EBE-BAD5-54D3A630ED18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FC90-4EBE-BAD5-54D3A630ED18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FC90-4EBE-BAD5-54D3A630ED18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FC90-4EBE-BAD5-54D3A630ED18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FC90-4EBE-BAD5-54D3A630ED18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FC90-4EBE-BAD5-54D3A630ED18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FC90-4EBE-BAD5-54D3A630ED18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FC90-4EBE-BAD5-54D3A630ED18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FC90-4EBE-BAD5-54D3A630ED18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FC90-4EBE-BAD5-54D3A630ED18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FC90-4EBE-BAD5-54D3A630ED18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FC90-4EBE-BAD5-54D3A630ED18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FC90-4EBE-BAD5-54D3A630ED18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FC90-4EBE-BAD5-54D3A630ED18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FC90-4EBE-BAD5-54D3A630ED18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FC90-4EBE-BAD5-54D3A630ED18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FC90-4EBE-BAD5-54D3A630ED18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FC90-4EBE-BAD5-54D3A630ED18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FC90-4EBE-BAD5-54D3A630ED18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FC90-4EBE-BAD5-54D3A630ED18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FC90-4EBE-BAD5-54D3A630ED18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FC90-4EBE-BAD5-54D3A630ED18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FC90-4EBE-BAD5-54D3A630ED18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FC90-4EBE-BAD5-54D3A630ED18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FC90-4EBE-BAD5-54D3A630ED18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FC90-4EBE-BAD5-54D3A630ED18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FC90-4EBE-BAD5-54D3A630ED18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FC90-4EBE-BAD5-54D3A630ED18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FC90-4EBE-BAD5-54D3A630ED18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FC90-4EBE-BAD5-54D3A630ED18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FC90-4EBE-BAD5-54D3A630ED18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FC90-4EBE-BAD5-54D3A630ED18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FC90-4EBE-BAD5-54D3A630ED18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FC90-4EBE-BAD5-54D3A630ED18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FC90-4EBE-BAD5-54D3A630ED18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FC90-4EBE-BAD5-54D3A630ED18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FC90-4EBE-BAD5-54D3A630ED18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FC90-4EBE-BAD5-54D3A630ED18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FC90-4EBE-BAD5-54D3A630ED18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FC90-4EBE-BAD5-54D3A630ED18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FC90-4EBE-BAD5-54D3A630ED18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FC90-4EBE-BAD5-54D3A630ED18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FC90-4EBE-BAD5-54D3A630ED18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FC90-4EBE-BAD5-54D3A630ED18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FC90-4EBE-BAD5-54D3A630ED18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FC90-4EBE-BAD5-54D3A630ED18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FC90-4EBE-BAD5-54D3A630ED18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FC90-4EBE-BAD5-54D3A630ED18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FC90-4EBE-BAD5-54D3A630ED18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FC90-4EBE-BAD5-54D3A630ED18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FC90-4EBE-BAD5-54D3A630ED18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FC90-4EBE-BAD5-54D3A630ED18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FC90-4EBE-BAD5-54D3A630ED18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FC90-4EBE-BAD5-54D3A630ED18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FC90-4EBE-BAD5-54D3A630ED18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FC90-4EBE-BAD5-54D3A630ED18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FC90-4EBE-BAD5-54D3A630ED18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FC90-4EBE-BAD5-54D3A630ED18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FC90-4EBE-BAD5-54D3A630ED18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FC90-4EBE-BAD5-54D3A630ED18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FC90-4EBE-BAD5-54D3A630ED18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FC90-4EBE-BAD5-54D3A630ED18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FC90-4EBE-BAD5-54D3A630ED18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FC90-4EBE-BAD5-54D3A630ED18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FC90-4EBE-BAD5-54D3A630ED18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FC90-4EBE-BAD5-54D3A630ED18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FC90-4EBE-BAD5-54D3A630ED18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FC90-4EBE-BAD5-54D3A630ED18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FC90-4EBE-BAD5-54D3A630ED18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FC90-4EBE-BAD5-54D3A630ED18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FC90-4EBE-BAD5-54D3A630ED18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FC90-4EBE-BAD5-54D3A630ED18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FC90-4EBE-BAD5-54D3A630ED18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FC90-4EBE-BAD5-54D3A630ED18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FC90-4EBE-BAD5-54D3A630ED18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FC90-4EBE-BAD5-54D3A630ED18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FC90-4EBE-BAD5-54D3A630ED18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FC90-4EBE-BAD5-54D3A630ED18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FC90-4EBE-BAD5-54D3A630ED18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FC90-4EBE-BAD5-54D3A630ED18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FC90-4EBE-BAD5-54D3A630ED18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FC90-4EBE-BAD5-54D3A630ED18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FC90-4EBE-BAD5-54D3A630ED18}"/>
                </c:ext>
              </c:extLst>
            </c:dLbl>
            <c:dLbl>
              <c:idx val="120"/>
              <c:layout>
                <c:manualLayout>
                  <c:x val="5.5828449326242001E-2"/>
                  <c:y val="1.0240876965238699E-2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4379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8-FC90-4EBE-BAD5-54D3A630ED18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FC90-4EBE-BAD5-54D3A630ED18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FC90-4EBE-BAD5-54D3A630ED18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FC90-4EBE-BAD5-54D3A630ED18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FC90-4EBE-BAD5-54D3A630ED18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FC90-4EBE-BAD5-54D3A630ED18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FC90-4EBE-BAD5-54D3A630ED18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FC90-4EBE-BAD5-54D3A630ED18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FC90-4EBE-BAD5-54D3A630ED18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FC90-4EBE-BAD5-54D3A630ED18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FC90-4EBE-BAD5-54D3A630ED18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FC90-4EBE-BAD5-54D3A630ED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官方数据!$AD$4:$AD$135</c:f>
              <c:numCache>
                <c:formatCode>yyyy"年"m"月"</c:formatCode>
                <c:ptCount val="132"/>
                <c:pt idx="0">
                  <c:v>44896</c:v>
                </c:pt>
                <c:pt idx="1">
                  <c:v>44867</c:v>
                </c:pt>
                <c:pt idx="2">
                  <c:v>44865</c:v>
                </c:pt>
                <c:pt idx="3">
                  <c:v>44833</c:v>
                </c:pt>
                <c:pt idx="4">
                  <c:v>44801</c:v>
                </c:pt>
                <c:pt idx="5">
                  <c:v>44769</c:v>
                </c:pt>
                <c:pt idx="6">
                  <c:v>44737</c:v>
                </c:pt>
                <c:pt idx="7">
                  <c:v>44707</c:v>
                </c:pt>
                <c:pt idx="8">
                  <c:v>44678</c:v>
                </c:pt>
                <c:pt idx="9">
                  <c:v>44649</c:v>
                </c:pt>
                <c:pt idx="10">
                  <c:v>44620</c:v>
                </c:pt>
                <c:pt idx="11">
                  <c:v>44591</c:v>
                </c:pt>
                <c:pt idx="12">
                  <c:v>44531</c:v>
                </c:pt>
                <c:pt idx="13">
                  <c:v>44501</c:v>
                </c:pt>
                <c:pt idx="14">
                  <c:v>44470</c:v>
                </c:pt>
                <c:pt idx="15">
                  <c:v>44440</c:v>
                </c:pt>
                <c:pt idx="16">
                  <c:v>44409</c:v>
                </c:pt>
                <c:pt idx="17">
                  <c:v>44378</c:v>
                </c:pt>
                <c:pt idx="18">
                  <c:v>44348</c:v>
                </c:pt>
                <c:pt idx="19">
                  <c:v>44317</c:v>
                </c:pt>
                <c:pt idx="20">
                  <c:v>44287</c:v>
                </c:pt>
                <c:pt idx="21">
                  <c:v>44256</c:v>
                </c:pt>
                <c:pt idx="22">
                  <c:v>44228</c:v>
                </c:pt>
                <c:pt idx="23">
                  <c:v>44197</c:v>
                </c:pt>
                <c:pt idx="24">
                  <c:v>44166</c:v>
                </c:pt>
                <c:pt idx="25">
                  <c:v>44136</c:v>
                </c:pt>
                <c:pt idx="26">
                  <c:v>44105</c:v>
                </c:pt>
                <c:pt idx="27">
                  <c:v>44075</c:v>
                </c:pt>
                <c:pt idx="28">
                  <c:v>44044</c:v>
                </c:pt>
                <c:pt idx="29">
                  <c:v>44013</c:v>
                </c:pt>
                <c:pt idx="30">
                  <c:v>43983</c:v>
                </c:pt>
                <c:pt idx="31">
                  <c:v>43952</c:v>
                </c:pt>
                <c:pt idx="32">
                  <c:v>43922</c:v>
                </c:pt>
                <c:pt idx="33">
                  <c:v>43891</c:v>
                </c:pt>
                <c:pt idx="34">
                  <c:v>43862</c:v>
                </c:pt>
                <c:pt idx="35">
                  <c:v>43831</c:v>
                </c:pt>
                <c:pt idx="36">
                  <c:v>43800</c:v>
                </c:pt>
                <c:pt idx="37">
                  <c:v>43770</c:v>
                </c:pt>
                <c:pt idx="38">
                  <c:v>43739</c:v>
                </c:pt>
                <c:pt idx="39">
                  <c:v>43709</c:v>
                </c:pt>
                <c:pt idx="40">
                  <c:v>43678</c:v>
                </c:pt>
                <c:pt idx="41">
                  <c:v>43647</c:v>
                </c:pt>
                <c:pt idx="42">
                  <c:v>43617</c:v>
                </c:pt>
                <c:pt idx="43">
                  <c:v>43586</c:v>
                </c:pt>
                <c:pt idx="44">
                  <c:v>43556</c:v>
                </c:pt>
                <c:pt idx="45">
                  <c:v>43525</c:v>
                </c:pt>
                <c:pt idx="46">
                  <c:v>43497</c:v>
                </c:pt>
                <c:pt idx="47">
                  <c:v>43466</c:v>
                </c:pt>
                <c:pt idx="48">
                  <c:v>43435</c:v>
                </c:pt>
                <c:pt idx="49">
                  <c:v>43405</c:v>
                </c:pt>
                <c:pt idx="50">
                  <c:v>43374</c:v>
                </c:pt>
                <c:pt idx="51">
                  <c:v>43344</c:v>
                </c:pt>
                <c:pt idx="52">
                  <c:v>43313</c:v>
                </c:pt>
                <c:pt idx="53">
                  <c:v>43282</c:v>
                </c:pt>
                <c:pt idx="54">
                  <c:v>43252</c:v>
                </c:pt>
                <c:pt idx="55">
                  <c:v>43221</c:v>
                </c:pt>
                <c:pt idx="56">
                  <c:v>43191</c:v>
                </c:pt>
                <c:pt idx="57">
                  <c:v>43160</c:v>
                </c:pt>
                <c:pt idx="58">
                  <c:v>43132</c:v>
                </c:pt>
                <c:pt idx="59">
                  <c:v>43101</c:v>
                </c:pt>
                <c:pt idx="60">
                  <c:v>43070</c:v>
                </c:pt>
                <c:pt idx="61">
                  <c:v>43040</c:v>
                </c:pt>
                <c:pt idx="62">
                  <c:v>43009</c:v>
                </c:pt>
                <c:pt idx="63">
                  <c:v>42979</c:v>
                </c:pt>
                <c:pt idx="64">
                  <c:v>42948</c:v>
                </c:pt>
                <c:pt idx="65">
                  <c:v>42917</c:v>
                </c:pt>
                <c:pt idx="66">
                  <c:v>42887</c:v>
                </c:pt>
                <c:pt idx="67">
                  <c:v>42856</c:v>
                </c:pt>
                <c:pt idx="68">
                  <c:v>42826</c:v>
                </c:pt>
                <c:pt idx="69">
                  <c:v>42795</c:v>
                </c:pt>
                <c:pt idx="70">
                  <c:v>42767</c:v>
                </c:pt>
                <c:pt idx="71">
                  <c:v>42736</c:v>
                </c:pt>
                <c:pt idx="72">
                  <c:v>42705</c:v>
                </c:pt>
                <c:pt idx="73">
                  <c:v>42675</c:v>
                </c:pt>
                <c:pt idx="74">
                  <c:v>42644</c:v>
                </c:pt>
                <c:pt idx="75">
                  <c:v>42614</c:v>
                </c:pt>
                <c:pt idx="76">
                  <c:v>42583</c:v>
                </c:pt>
                <c:pt idx="77">
                  <c:v>42552</c:v>
                </c:pt>
                <c:pt idx="78">
                  <c:v>42522</c:v>
                </c:pt>
                <c:pt idx="79">
                  <c:v>42491</c:v>
                </c:pt>
                <c:pt idx="80">
                  <c:v>42461</c:v>
                </c:pt>
                <c:pt idx="81">
                  <c:v>42430</c:v>
                </c:pt>
                <c:pt idx="82">
                  <c:v>42401</c:v>
                </c:pt>
                <c:pt idx="83">
                  <c:v>42370</c:v>
                </c:pt>
                <c:pt idx="84">
                  <c:v>42339</c:v>
                </c:pt>
                <c:pt idx="85">
                  <c:v>42309</c:v>
                </c:pt>
                <c:pt idx="86">
                  <c:v>42278</c:v>
                </c:pt>
                <c:pt idx="87">
                  <c:v>42248</c:v>
                </c:pt>
                <c:pt idx="88">
                  <c:v>42217</c:v>
                </c:pt>
                <c:pt idx="89">
                  <c:v>42186</c:v>
                </c:pt>
                <c:pt idx="90">
                  <c:v>42156</c:v>
                </c:pt>
                <c:pt idx="91">
                  <c:v>42125</c:v>
                </c:pt>
                <c:pt idx="92">
                  <c:v>42095</c:v>
                </c:pt>
                <c:pt idx="93">
                  <c:v>42064</c:v>
                </c:pt>
                <c:pt idx="94">
                  <c:v>42036</c:v>
                </c:pt>
                <c:pt idx="95">
                  <c:v>42005</c:v>
                </c:pt>
                <c:pt idx="96">
                  <c:v>41974</c:v>
                </c:pt>
                <c:pt idx="97">
                  <c:v>41944</c:v>
                </c:pt>
                <c:pt idx="98">
                  <c:v>41913</c:v>
                </c:pt>
                <c:pt idx="99">
                  <c:v>41883</c:v>
                </c:pt>
                <c:pt idx="100">
                  <c:v>41852</c:v>
                </c:pt>
                <c:pt idx="101">
                  <c:v>41821</c:v>
                </c:pt>
                <c:pt idx="102">
                  <c:v>41791</c:v>
                </c:pt>
                <c:pt idx="103">
                  <c:v>41760</c:v>
                </c:pt>
                <c:pt idx="104">
                  <c:v>41730</c:v>
                </c:pt>
                <c:pt idx="105">
                  <c:v>41699</c:v>
                </c:pt>
                <c:pt idx="106">
                  <c:v>41671</c:v>
                </c:pt>
                <c:pt idx="107">
                  <c:v>41640</c:v>
                </c:pt>
                <c:pt idx="108">
                  <c:v>41609</c:v>
                </c:pt>
                <c:pt idx="109">
                  <c:v>41579</c:v>
                </c:pt>
                <c:pt idx="110">
                  <c:v>41548</c:v>
                </c:pt>
                <c:pt idx="111">
                  <c:v>41518</c:v>
                </c:pt>
                <c:pt idx="112">
                  <c:v>41487</c:v>
                </c:pt>
                <c:pt idx="113">
                  <c:v>41456</c:v>
                </c:pt>
                <c:pt idx="114">
                  <c:v>41426</c:v>
                </c:pt>
                <c:pt idx="115">
                  <c:v>41395</c:v>
                </c:pt>
                <c:pt idx="116">
                  <c:v>41365</c:v>
                </c:pt>
                <c:pt idx="117">
                  <c:v>41334</c:v>
                </c:pt>
                <c:pt idx="118">
                  <c:v>41306</c:v>
                </c:pt>
                <c:pt idx="119">
                  <c:v>41275</c:v>
                </c:pt>
                <c:pt idx="120">
                  <c:v>41244</c:v>
                </c:pt>
                <c:pt idx="121">
                  <c:v>41214</c:v>
                </c:pt>
                <c:pt idx="122">
                  <c:v>41183</c:v>
                </c:pt>
                <c:pt idx="123">
                  <c:v>41153</c:v>
                </c:pt>
                <c:pt idx="124">
                  <c:v>41122</c:v>
                </c:pt>
                <c:pt idx="125">
                  <c:v>41091</c:v>
                </c:pt>
                <c:pt idx="126">
                  <c:v>41061</c:v>
                </c:pt>
                <c:pt idx="127">
                  <c:v>41030</c:v>
                </c:pt>
                <c:pt idx="128">
                  <c:v>41000</c:v>
                </c:pt>
                <c:pt idx="129">
                  <c:v>40969</c:v>
                </c:pt>
                <c:pt idx="130">
                  <c:v>40940</c:v>
                </c:pt>
                <c:pt idx="131">
                  <c:v>40909</c:v>
                </c:pt>
              </c:numCache>
            </c:numRef>
          </c:cat>
          <c:val>
            <c:numRef>
              <c:f>官方数据!$AE$4:$AE$135</c:f>
              <c:numCache>
                <c:formatCode>0_ </c:formatCode>
                <c:ptCount val="132"/>
                <c:pt idx="0" formatCode="0_);[Red]\(0\)">
                  <c:v>4390</c:v>
                </c:pt>
                <c:pt idx="1">
                  <c:v>4388</c:v>
                </c:pt>
                <c:pt idx="2">
                  <c:v>4379</c:v>
                </c:pt>
                <c:pt idx="3">
                  <c:v>4362</c:v>
                </c:pt>
                <c:pt idx="4">
                  <c:v>4324</c:v>
                </c:pt>
                <c:pt idx="5">
                  <c:v>4298</c:v>
                </c:pt>
                <c:pt idx="6">
                  <c:v>4277</c:v>
                </c:pt>
                <c:pt idx="7">
                  <c:v>4192</c:v>
                </c:pt>
                <c:pt idx="8">
                  <c:v>4177</c:v>
                </c:pt>
                <c:pt idx="9">
                  <c:v>4185</c:v>
                </c:pt>
                <c:pt idx="10">
                  <c:v>4268.2</c:v>
                </c:pt>
                <c:pt idx="11" formatCode="General">
                  <c:v>4290</c:v>
                </c:pt>
                <c:pt idx="12" formatCode="General">
                  <c:v>4329</c:v>
                </c:pt>
                <c:pt idx="13" formatCode="General">
                  <c:v>4296</c:v>
                </c:pt>
                <c:pt idx="14" formatCode="General">
                  <c:v>4348</c:v>
                </c:pt>
                <c:pt idx="15" formatCode="General">
                  <c:v>4459</c:v>
                </c:pt>
                <c:pt idx="16" formatCode="General">
                  <c:v>4542</c:v>
                </c:pt>
                <c:pt idx="17" formatCode="0_);[Red]\(0\)">
                  <c:v>4539</c:v>
                </c:pt>
                <c:pt idx="18" formatCode="0_);[Red]\(0\)">
                  <c:v>4564</c:v>
                </c:pt>
                <c:pt idx="19" formatCode="0_);[Red]\(0\)">
                  <c:v>4561</c:v>
                </c:pt>
                <c:pt idx="20" formatCode="0_);[Red]\(0\)">
                  <c:v>4365</c:v>
                </c:pt>
                <c:pt idx="21" formatCode="0_);[Red]\(0\)">
                  <c:v>4319</c:v>
                </c:pt>
                <c:pt idx="22" formatCode="0_);[Red]\(0\)">
                  <c:v>4247</c:v>
                </c:pt>
                <c:pt idx="23" formatCode="0_);[Red]\(0\)">
                  <c:v>4455</c:v>
                </c:pt>
                <c:pt idx="24" formatCode="0_);[Red]\(0\)">
                  <c:v>2764.2827002967401</c:v>
                </c:pt>
                <c:pt idx="25" formatCode="0_);[Red]\(0\)">
                  <c:v>2625.3119999999999</c:v>
                </c:pt>
                <c:pt idx="26" formatCode="0_);[Red]\(0\)">
                  <c:v>2530</c:v>
                </c:pt>
                <c:pt idx="27" formatCode="0_);[Red]\(0\)">
                  <c:v>2449</c:v>
                </c:pt>
                <c:pt idx="28" formatCode="0_);[Red]\(0\)">
                  <c:v>2696</c:v>
                </c:pt>
                <c:pt idx="29" formatCode="0_);[Red]\(0\)">
                  <c:v>2604</c:v>
                </c:pt>
                <c:pt idx="30" formatCode="0_);[Red]\(0\)">
                  <c:v>2462</c:v>
                </c:pt>
                <c:pt idx="31" formatCode="0_);[Red]\(0\)">
                  <c:v>2372</c:v>
                </c:pt>
                <c:pt idx="32" formatCode="0_);[Red]\(0\)">
                  <c:v>2282</c:v>
                </c:pt>
                <c:pt idx="33" formatCode="0_);[Red]\(0\)">
                  <c:v>2164.0749999999998</c:v>
                </c:pt>
                <c:pt idx="34" formatCode="0_);[Red]\(0\)">
                  <c:v>2104.9744000000001</c:v>
                </c:pt>
                <c:pt idx="35" formatCode="0_);[Red]\(0\)">
                  <c:v>2070.1406000000002</c:v>
                </c:pt>
                <c:pt idx="36" formatCode="@">
                  <c:v>2045</c:v>
                </c:pt>
                <c:pt idx="37" formatCode="@">
                  <c:v>2001</c:v>
                </c:pt>
                <c:pt idx="38" formatCode="@">
                  <c:v>1924</c:v>
                </c:pt>
                <c:pt idx="39" formatCode="@">
                  <c:v>1913</c:v>
                </c:pt>
                <c:pt idx="40" formatCode="@">
                  <c:v>1968</c:v>
                </c:pt>
                <c:pt idx="41" formatCode="@">
                  <c:v>2165</c:v>
                </c:pt>
                <c:pt idx="42" formatCode="@">
                  <c:v>2376</c:v>
                </c:pt>
                <c:pt idx="43" formatCode="@">
                  <c:v>2500</c:v>
                </c:pt>
                <c:pt idx="44" formatCode="@">
                  <c:v>2608</c:v>
                </c:pt>
                <c:pt idx="45" formatCode="@">
                  <c:v>2675</c:v>
                </c:pt>
                <c:pt idx="46" formatCode="@">
                  <c:v>2738</c:v>
                </c:pt>
                <c:pt idx="47" formatCode="@">
                  <c:v>2882</c:v>
                </c:pt>
                <c:pt idx="48" formatCode="@">
                  <c:v>2988</c:v>
                </c:pt>
                <c:pt idx="49" formatCode="@">
                  <c:v>3058</c:v>
                </c:pt>
                <c:pt idx="50" formatCode="@">
                  <c:v>3098</c:v>
                </c:pt>
                <c:pt idx="51" formatCode="@">
                  <c:v>3136</c:v>
                </c:pt>
                <c:pt idx="52" formatCode="@">
                  <c:v>3145</c:v>
                </c:pt>
                <c:pt idx="53" formatCode="@">
                  <c:v>3180</c:v>
                </c:pt>
                <c:pt idx="54" formatCode="@">
                  <c:v>3242</c:v>
                </c:pt>
                <c:pt idx="55" formatCode="@">
                  <c:v>3285</c:v>
                </c:pt>
                <c:pt idx="56" formatCode="@">
                  <c:v>3369</c:v>
                </c:pt>
                <c:pt idx="57" formatCode="@">
                  <c:v>3417</c:v>
                </c:pt>
                <c:pt idx="58" formatCode="@">
                  <c:v>3414</c:v>
                </c:pt>
                <c:pt idx="59" formatCode="@">
                  <c:v>3414</c:v>
                </c:pt>
                <c:pt idx="60" formatCode="@">
                  <c:v>3424</c:v>
                </c:pt>
                <c:pt idx="61" formatCode="@">
                  <c:v>3466</c:v>
                </c:pt>
                <c:pt idx="62" formatCode="@">
                  <c:v>3487</c:v>
                </c:pt>
                <c:pt idx="63" formatCode="@">
                  <c:v>3497</c:v>
                </c:pt>
                <c:pt idx="64" formatCode="@">
                  <c:v>3522</c:v>
                </c:pt>
                <c:pt idx="65" formatCode="@">
                  <c:v>3554</c:v>
                </c:pt>
                <c:pt idx="66" formatCode="@">
                  <c:v>3586</c:v>
                </c:pt>
                <c:pt idx="67" formatCode="@">
                  <c:v>3604</c:v>
                </c:pt>
                <c:pt idx="68" formatCode="@">
                  <c:v>3633</c:v>
                </c:pt>
                <c:pt idx="69" formatCode="@">
                  <c:v>3633</c:v>
                </c:pt>
                <c:pt idx="70" formatCode="@">
                  <c:v>3633</c:v>
                </c:pt>
                <c:pt idx="71" formatCode="@">
                  <c:v>3651</c:v>
                </c:pt>
                <c:pt idx="72" formatCode="@">
                  <c:v>3666</c:v>
                </c:pt>
                <c:pt idx="73" formatCode="@">
                  <c:v>3684</c:v>
                </c:pt>
                <c:pt idx="74" formatCode="@">
                  <c:v>3703</c:v>
                </c:pt>
                <c:pt idx="75" formatCode="@">
                  <c:v>3710</c:v>
                </c:pt>
                <c:pt idx="76" formatCode="@">
                  <c:v>3729</c:v>
                </c:pt>
                <c:pt idx="77" formatCode="@">
                  <c:v>3752</c:v>
                </c:pt>
                <c:pt idx="78" formatCode="@">
                  <c:v>3760</c:v>
                </c:pt>
                <c:pt idx="79" formatCode="@">
                  <c:v>3760</c:v>
                </c:pt>
                <c:pt idx="80" formatCode="@">
                  <c:v>3771</c:v>
                </c:pt>
                <c:pt idx="81" formatCode="@">
                  <c:v>3760</c:v>
                </c:pt>
                <c:pt idx="82" formatCode="@">
                  <c:v>3760</c:v>
                </c:pt>
                <c:pt idx="83" formatCode="@">
                  <c:v>3783</c:v>
                </c:pt>
                <c:pt idx="84" formatCode="@">
                  <c:v>3798</c:v>
                </c:pt>
                <c:pt idx="85" formatCode="@">
                  <c:v>3825</c:v>
                </c:pt>
                <c:pt idx="86" formatCode="@">
                  <c:v>3848</c:v>
                </c:pt>
                <c:pt idx="87" formatCode="@">
                  <c:v>3852</c:v>
                </c:pt>
                <c:pt idx="88" formatCode="@">
                  <c:v>3860</c:v>
                </c:pt>
                <c:pt idx="89" formatCode="@">
                  <c:v>3876</c:v>
                </c:pt>
                <c:pt idx="90" formatCode="@">
                  <c:v>3899</c:v>
                </c:pt>
                <c:pt idx="91" formatCode="@">
                  <c:v>3923</c:v>
                </c:pt>
                <c:pt idx="92" formatCode="@">
                  <c:v>3971</c:v>
                </c:pt>
                <c:pt idx="93" formatCode="@">
                  <c:v>4040</c:v>
                </c:pt>
                <c:pt idx="94" formatCode="@">
                  <c:v>4110</c:v>
                </c:pt>
                <c:pt idx="95" formatCode="@">
                  <c:v>4190</c:v>
                </c:pt>
                <c:pt idx="96" formatCode="@">
                  <c:v>4289</c:v>
                </c:pt>
                <c:pt idx="97" formatCode="@">
                  <c:v>4368</c:v>
                </c:pt>
                <c:pt idx="98" formatCode="@">
                  <c:v>4421</c:v>
                </c:pt>
                <c:pt idx="99" formatCode="@">
                  <c:v>4479</c:v>
                </c:pt>
                <c:pt idx="100" formatCode="@">
                  <c:v>4502</c:v>
                </c:pt>
                <c:pt idx="101" formatCode="@">
                  <c:v>4538</c:v>
                </c:pt>
                <c:pt idx="102" formatCode="@">
                  <c:v>4593</c:v>
                </c:pt>
                <c:pt idx="103" formatCode="@">
                  <c:v>4639</c:v>
                </c:pt>
                <c:pt idx="104" formatCode="@">
                  <c:v>4686</c:v>
                </c:pt>
                <c:pt idx="105" formatCode="@">
                  <c:v>4791</c:v>
                </c:pt>
                <c:pt idx="106" formatCode="@">
                  <c:v>4869</c:v>
                </c:pt>
                <c:pt idx="107" formatCode="@">
                  <c:v>4908</c:v>
                </c:pt>
                <c:pt idx="108" formatCode="@">
                  <c:v>4938</c:v>
                </c:pt>
                <c:pt idx="109" formatCode="@">
                  <c:v>4973</c:v>
                </c:pt>
                <c:pt idx="110" formatCode="@">
                  <c:v>4998</c:v>
                </c:pt>
                <c:pt idx="111" formatCode="@">
                  <c:v>5008</c:v>
                </c:pt>
                <c:pt idx="112" formatCode="@">
                  <c:v>5013</c:v>
                </c:pt>
                <c:pt idx="113" formatCode="@">
                  <c:v>4998</c:v>
                </c:pt>
                <c:pt idx="114" formatCode="@">
                  <c:v>5008</c:v>
                </c:pt>
                <c:pt idx="115" formatCode="@">
                  <c:v>5013</c:v>
                </c:pt>
                <c:pt idx="116" formatCode="@">
                  <c:v>5013</c:v>
                </c:pt>
                <c:pt idx="117" formatCode="@">
                  <c:v>5033</c:v>
                </c:pt>
                <c:pt idx="118" formatCode="@">
                  <c:v>5058</c:v>
                </c:pt>
                <c:pt idx="119" formatCode="@">
                  <c:v>5068</c:v>
                </c:pt>
                <c:pt idx="120" formatCode="@">
                  <c:v>5068</c:v>
                </c:pt>
                <c:pt idx="121" formatCode="@">
                  <c:v>5063</c:v>
                </c:pt>
                <c:pt idx="122" formatCode="@">
                  <c:v>5078</c:v>
                </c:pt>
                <c:pt idx="123" formatCode="@">
                  <c:v>5063</c:v>
                </c:pt>
                <c:pt idx="124" formatCode="@">
                  <c:v>4959</c:v>
                </c:pt>
                <c:pt idx="125" formatCode="@">
                  <c:v>4939</c:v>
                </c:pt>
                <c:pt idx="126" formatCode="@">
                  <c:v>4954</c:v>
                </c:pt>
                <c:pt idx="127" formatCode="@">
                  <c:v>4949</c:v>
                </c:pt>
                <c:pt idx="128" formatCode="@">
                  <c:v>4954</c:v>
                </c:pt>
                <c:pt idx="129" formatCode="@">
                  <c:v>4954</c:v>
                </c:pt>
                <c:pt idx="130" formatCode="@">
                  <c:v>4949</c:v>
                </c:pt>
                <c:pt idx="131" formatCode="@">
                  <c:v>4950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FC90-4EBE-BAD5-54D3A630E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379648"/>
        <c:axId val="374381568"/>
      </c:lineChart>
      <c:dateAx>
        <c:axId val="37437964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1000" b="1" i="0" u="none" strike="noStrike" kern="1200" cap="none" spc="0" normalizeH="0" baseline="0">
                    <a:solidFill>
                      <a:srgbClr val="314457"/>
                    </a:solidFill>
                    <a:uFill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  <a:r>
                  <a:rPr lang="zh-CN" altLang="en-US" b="1" u="none" strike="noStrike" cap="none" normalizeH="0">
                    <a:solidFill>
                      <a:srgbClr val="314457"/>
                    </a:solidFill>
                    <a:uFill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</a:uFill>
                  </a:rPr>
                  <a:t>万头</a:t>
                </a:r>
              </a:p>
            </c:rich>
          </c:tx>
          <c:layout>
            <c:manualLayout>
              <c:xMode val="edge"/>
              <c:yMode val="edge"/>
              <c:x val="9.9246914237071701E-2"/>
              <c:y val="7.784810126582279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 forceAA="0"/>
            <a:lstStyle/>
            <a:p>
              <a:pPr>
                <a:defRPr lang="zh-CN" sz="1000" b="1" i="0" u="none" strike="noStrike" kern="1200" cap="none" spc="0" normalizeH="0" baseline="0">
                  <a:solidFill>
                    <a:srgbClr val="314457"/>
                  </a:solidFill>
                  <a:uFill>
                    <a:solidFill>
                      <a:schemeClr val="tx1">
                        <a:lumMod val="65000"/>
                        <a:lumOff val="35000"/>
                      </a:schemeClr>
                    </a:solidFill>
                  </a:u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4381568"/>
        <c:crosses val="autoZero"/>
        <c:auto val="1"/>
        <c:lblOffset val="100"/>
        <c:baseTimeUnit val="months"/>
        <c:majorUnit val="3"/>
        <c:majorTimeUnit val="months"/>
      </c:dateAx>
      <c:valAx>
        <c:axId val="3743815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43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官方数据!$P$4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官方数据!$Q$4:$AB$4</c:f>
              <c:numCache>
                <c:formatCode>0</c:formatCode>
                <c:ptCount val="12"/>
                <c:pt idx="1">
                  <c:v>1595.5</c:v>
                </c:pt>
                <c:pt idx="2">
                  <c:v>1774.4</c:v>
                </c:pt>
                <c:pt idx="3">
                  <c:v>1933.1</c:v>
                </c:pt>
                <c:pt idx="4">
                  <c:v>1935.1</c:v>
                </c:pt>
                <c:pt idx="5">
                  <c:v>1882.5</c:v>
                </c:pt>
                <c:pt idx="6">
                  <c:v>1775.2</c:v>
                </c:pt>
                <c:pt idx="7">
                  <c:v>1779.3</c:v>
                </c:pt>
                <c:pt idx="8">
                  <c:v>1897.4</c:v>
                </c:pt>
                <c:pt idx="9">
                  <c:v>1891.9</c:v>
                </c:pt>
                <c:pt idx="10">
                  <c:v>1944.5</c:v>
                </c:pt>
                <c:pt idx="11">
                  <c:v>2212.3000000000002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D-4140-B4DE-1422311E7409}"/>
            </c:ext>
          </c:extLst>
        </c:ser>
        <c:ser>
          <c:idx val="1"/>
          <c:order val="1"/>
          <c:tx>
            <c:strRef>
              <c:f>官方数据!$P$5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官方数据!$Q$5:$AB$5</c:f>
              <c:numCache>
                <c:formatCode>0</c:formatCode>
                <c:ptCount val="12"/>
                <c:pt idx="0">
                  <c:v>2468.9</c:v>
                </c:pt>
                <c:pt idx="1">
                  <c:v>1317.9</c:v>
                </c:pt>
                <c:pt idx="2">
                  <c:v>1694.4</c:v>
                </c:pt>
                <c:pt idx="3">
                  <c:v>1760.2</c:v>
                </c:pt>
                <c:pt idx="4">
                  <c:v>1752.8</c:v>
                </c:pt>
                <c:pt idx="5">
                  <c:v>1634.9</c:v>
                </c:pt>
                <c:pt idx="6">
                  <c:v>1601.3</c:v>
                </c:pt>
                <c:pt idx="7">
                  <c:v>1676.8</c:v>
                </c:pt>
                <c:pt idx="8">
                  <c:v>1726.8</c:v>
                </c:pt>
                <c:pt idx="9">
                  <c:v>1754.5</c:v>
                </c:pt>
                <c:pt idx="10">
                  <c:v>1842.7</c:v>
                </c:pt>
                <c:pt idx="11">
                  <c:v>2232.8000000000002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D-4140-B4DE-1422311E7409}"/>
            </c:ext>
          </c:extLst>
        </c:ser>
        <c:ser>
          <c:idx val="2"/>
          <c:order val="2"/>
          <c:tx>
            <c:strRef>
              <c:f>官方数据!$P$6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官方数据!$Q$6:$AB$6</c:f>
              <c:numCache>
                <c:formatCode>0</c:formatCode>
                <c:ptCount val="12"/>
                <c:pt idx="0">
                  <c:v>2014.2</c:v>
                </c:pt>
                <c:pt idx="1">
                  <c:v>1473.3</c:v>
                </c:pt>
                <c:pt idx="2">
                  <c:v>1783.1</c:v>
                </c:pt>
                <c:pt idx="3">
                  <c:v>1813.9</c:v>
                </c:pt>
                <c:pt idx="4">
                  <c:v>1827.1</c:v>
                </c:pt>
                <c:pt idx="5">
                  <c:v>1800.5</c:v>
                </c:pt>
                <c:pt idx="6">
                  <c:v>1757.5</c:v>
                </c:pt>
                <c:pt idx="7">
                  <c:v>1844.8</c:v>
                </c:pt>
                <c:pt idx="8">
                  <c:v>1917.3</c:v>
                </c:pt>
                <c:pt idx="9">
                  <c:v>1883.9</c:v>
                </c:pt>
                <c:pt idx="10">
                  <c:v>1956.8</c:v>
                </c:pt>
                <c:pt idx="11">
                  <c:v>2212.6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D-4140-B4DE-1422311E7409}"/>
            </c:ext>
          </c:extLst>
        </c:ser>
        <c:ser>
          <c:idx val="3"/>
          <c:order val="3"/>
          <c:tx>
            <c:strRef>
              <c:f>官方数据!$P$7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官方数据!$Q$7:$AB$7</c:f>
              <c:numCache>
                <c:formatCode>0</c:formatCode>
                <c:ptCount val="12"/>
                <c:pt idx="0">
                  <c:v>2233.8000000000002</c:v>
                </c:pt>
                <c:pt idx="1">
                  <c:v>1489.2</c:v>
                </c:pt>
                <c:pt idx="2">
                  <c:v>1774.8</c:v>
                </c:pt>
                <c:pt idx="3">
                  <c:v>1962.3</c:v>
                </c:pt>
                <c:pt idx="4">
                  <c:v>2039.8</c:v>
                </c:pt>
                <c:pt idx="5">
                  <c:v>1905.2</c:v>
                </c:pt>
                <c:pt idx="6">
                  <c:v>1874.7</c:v>
                </c:pt>
                <c:pt idx="7">
                  <c:v>1876.3</c:v>
                </c:pt>
                <c:pt idx="8">
                  <c:v>1935.7</c:v>
                </c:pt>
                <c:pt idx="9">
                  <c:v>1923.5</c:v>
                </c:pt>
                <c:pt idx="10">
                  <c:v>1988.4</c:v>
                </c:pt>
                <c:pt idx="11">
                  <c:v>2310.5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0D-4140-B4DE-1422311E7409}"/>
            </c:ext>
          </c:extLst>
        </c:ser>
        <c:ser>
          <c:idx val="4"/>
          <c:order val="4"/>
          <c:tx>
            <c:strRef>
              <c:f>官方数据!$P$8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官方数据!$Q$8:$AB$8</c:f>
              <c:numCache>
                <c:formatCode>0</c:formatCode>
                <c:ptCount val="12"/>
                <c:pt idx="0">
                  <c:v>2387.02</c:v>
                </c:pt>
                <c:pt idx="1">
                  <c:v>1392.33</c:v>
                </c:pt>
                <c:pt idx="2">
                  <c:v>2048.65</c:v>
                </c:pt>
                <c:pt idx="3">
                  <c:v>2187.63</c:v>
                </c:pt>
                <c:pt idx="4">
                  <c:v>1991.2</c:v>
                </c:pt>
                <c:pt idx="5">
                  <c:v>1866.9</c:v>
                </c:pt>
                <c:pt idx="6">
                  <c:v>1824.7</c:v>
                </c:pt>
                <c:pt idx="7">
                  <c:v>1852.79</c:v>
                </c:pt>
                <c:pt idx="8">
                  <c:v>1872.37</c:v>
                </c:pt>
                <c:pt idx="9">
                  <c:v>1909.87</c:v>
                </c:pt>
                <c:pt idx="10">
                  <c:v>1971.54</c:v>
                </c:pt>
                <c:pt idx="11">
                  <c:v>2312.5100000000002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0D-4140-B4DE-1422311E7409}"/>
            </c:ext>
          </c:extLst>
        </c:ser>
        <c:ser>
          <c:idx val="5"/>
          <c:order val="5"/>
          <c:tx>
            <c:strRef>
              <c:f>官方数据!$P$9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官方数据!$Q$9:$AB$9</c:f>
              <c:numCache>
                <c:formatCode>0</c:formatCode>
                <c:ptCount val="12"/>
                <c:pt idx="0">
                  <c:v>2198.37</c:v>
                </c:pt>
                <c:pt idx="1">
                  <c:v>1809.29</c:v>
                </c:pt>
                <c:pt idx="2">
                  <c:v>1658.33</c:v>
                </c:pt>
                <c:pt idx="3">
                  <c:v>1735.06</c:v>
                </c:pt>
                <c:pt idx="4">
                  <c:v>1695.06</c:v>
                </c:pt>
                <c:pt idx="5">
                  <c:v>1589.91</c:v>
                </c:pt>
                <c:pt idx="6">
                  <c:v>1491.95</c:v>
                </c:pt>
                <c:pt idx="7">
                  <c:v>1500.26</c:v>
                </c:pt>
                <c:pt idx="8">
                  <c:v>1703.22</c:v>
                </c:pt>
                <c:pt idx="9">
                  <c:v>1817.34</c:v>
                </c:pt>
                <c:pt idx="10">
                  <c:v>1891.51</c:v>
                </c:pt>
                <c:pt idx="11">
                  <c:v>2293.16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0D-4140-B4DE-1422311E7409}"/>
            </c:ext>
          </c:extLst>
        </c:ser>
        <c:ser>
          <c:idx val="6"/>
          <c:order val="6"/>
          <c:tx>
            <c:strRef>
              <c:f>官方数据!$P$10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官方数据!$Q$10:$AB$10</c:f>
              <c:numCache>
                <c:formatCode>0</c:formatCode>
                <c:ptCount val="12"/>
                <c:pt idx="0">
                  <c:v>2337.4299999999998</c:v>
                </c:pt>
                <c:pt idx="1">
                  <c:v>1676.21</c:v>
                </c:pt>
                <c:pt idx="2">
                  <c:v>1511.39</c:v>
                </c:pt>
                <c:pt idx="3">
                  <c:v>1556.82</c:v>
                </c:pt>
                <c:pt idx="4">
                  <c:v>1495.46</c:v>
                </c:pt>
                <c:pt idx="5">
                  <c:v>1437.11</c:v>
                </c:pt>
                <c:pt idx="6">
                  <c:v>1510.18</c:v>
                </c:pt>
                <c:pt idx="7">
                  <c:v>1659.7</c:v>
                </c:pt>
                <c:pt idx="8">
                  <c:v>1710.78</c:v>
                </c:pt>
                <c:pt idx="9">
                  <c:v>1791.47</c:v>
                </c:pt>
                <c:pt idx="10">
                  <c:v>1912.94</c:v>
                </c:pt>
                <c:pt idx="11">
                  <c:v>2271.23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0D-4140-B4DE-1422311E7409}"/>
            </c:ext>
          </c:extLst>
        </c:ser>
        <c:ser>
          <c:idx val="7"/>
          <c:order val="7"/>
          <c:tx>
            <c:strRef>
              <c:f>官方数据!$P$11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官方数据!$Q$11:$AB$11</c:f>
              <c:numCache>
                <c:formatCode>0</c:formatCode>
                <c:ptCount val="12"/>
                <c:pt idx="0">
                  <c:v>2075.44</c:v>
                </c:pt>
                <c:pt idx="1">
                  <c:v>1274.45</c:v>
                </c:pt>
                <c:pt idx="2">
                  <c:v>1719.18</c:v>
                </c:pt>
                <c:pt idx="3">
                  <c:v>1736.76</c:v>
                </c:pt>
                <c:pt idx="4">
                  <c:v>1851.21</c:v>
                </c:pt>
                <c:pt idx="5">
                  <c:v>1774.96</c:v>
                </c:pt>
                <c:pt idx="6">
                  <c:v>1807.0150000000001</c:v>
                </c:pt>
                <c:pt idx="7">
                  <c:v>1826.35</c:v>
                </c:pt>
                <c:pt idx="8">
                  <c:v>1871.13</c:v>
                </c:pt>
                <c:pt idx="9">
                  <c:v>1916.38</c:v>
                </c:pt>
                <c:pt idx="10">
                  <c:v>2006.43</c:v>
                </c:pt>
                <c:pt idx="11">
                  <c:v>2324.54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0D-4140-B4DE-1422311E7409}"/>
            </c:ext>
          </c:extLst>
        </c:ser>
        <c:ser>
          <c:idx val="8"/>
          <c:order val="8"/>
          <c:tx>
            <c:strRef>
              <c:f>官方数据!$P$12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官方数据!$Q$12:$AB$12</c:f>
              <c:numCache>
                <c:formatCode>0</c:formatCode>
                <c:ptCount val="12"/>
                <c:pt idx="0">
                  <c:v>2289.21</c:v>
                </c:pt>
                <c:pt idx="1">
                  <c:v>1748.39</c:v>
                </c:pt>
                <c:pt idx="2">
                  <c:v>1917</c:v>
                </c:pt>
                <c:pt idx="3">
                  <c:v>2116.09</c:v>
                </c:pt>
                <c:pt idx="4">
                  <c:v>2136.203</c:v>
                </c:pt>
                <c:pt idx="5">
                  <c:v>1957.83</c:v>
                </c:pt>
                <c:pt idx="6">
                  <c:v>1951.34</c:v>
                </c:pt>
                <c:pt idx="7">
                  <c:v>1966.8610000000001</c:v>
                </c:pt>
                <c:pt idx="8">
                  <c:v>1923</c:v>
                </c:pt>
                <c:pt idx="9">
                  <c:v>1950.95</c:v>
                </c:pt>
                <c:pt idx="10">
                  <c:v>2006.51</c:v>
                </c:pt>
                <c:pt idx="11">
                  <c:v>2288.35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0D-4140-B4DE-1422311E7409}"/>
            </c:ext>
          </c:extLst>
        </c:ser>
        <c:ser>
          <c:idx val="9"/>
          <c:order val="9"/>
          <c:tx>
            <c:strRef>
              <c:f>官方数据!$P$13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官方数据!$Q$13:$AB$13</c:f>
              <c:numCache>
                <c:formatCode>0</c:formatCode>
                <c:ptCount val="12"/>
                <c:pt idx="0">
                  <c:v>2434.0100000000002</c:v>
                </c:pt>
                <c:pt idx="1">
                  <c:v>1292.8800000000001</c:v>
                </c:pt>
                <c:pt idx="2">
                  <c:v>1855.72</c:v>
                </c:pt>
                <c:pt idx="3">
                  <c:v>1840.63</c:v>
                </c:pt>
                <c:pt idx="4">
                  <c:v>1915.35</c:v>
                </c:pt>
                <c:pt idx="5">
                  <c:v>1758.24</c:v>
                </c:pt>
                <c:pt idx="6">
                  <c:v>1730.34</c:v>
                </c:pt>
                <c:pt idx="7">
                  <c:v>1463.36</c:v>
                </c:pt>
                <c:pt idx="8">
                  <c:v>1233.72</c:v>
                </c:pt>
                <c:pt idx="9">
                  <c:v>1053.0999999999999</c:v>
                </c:pt>
                <c:pt idx="10">
                  <c:v>1086</c:v>
                </c:pt>
                <c:pt idx="11">
                  <c:v>1452.77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0D-4140-B4DE-1422311E7409}"/>
            </c:ext>
          </c:extLst>
        </c:ser>
        <c:ser>
          <c:idx val="10"/>
          <c:order val="10"/>
          <c:tx>
            <c:strRef>
              <c:f>官方数据!$P$14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官方数据!$Q$14:$AB$14</c:f>
              <c:numCache>
                <c:formatCode>0</c:formatCode>
                <c:ptCount val="12"/>
                <c:pt idx="0">
                  <c:v>1509.34</c:v>
                </c:pt>
                <c:pt idx="1">
                  <c:v>832.09</c:v>
                </c:pt>
                <c:pt idx="2">
                  <c:v>1171.3</c:v>
                </c:pt>
                <c:pt idx="3">
                  <c:v>1279</c:v>
                </c:pt>
                <c:pt idx="4">
                  <c:v>1385.21</c:v>
                </c:pt>
                <c:pt idx="5">
                  <c:v>1327.1</c:v>
                </c:pt>
                <c:pt idx="6">
                  <c:v>1171.21</c:v>
                </c:pt>
                <c:pt idx="7">
                  <c:v>1178.92</c:v>
                </c:pt>
                <c:pt idx="8">
                  <c:v>1285.2</c:v>
                </c:pt>
                <c:pt idx="9">
                  <c:v>1433.27</c:v>
                </c:pt>
                <c:pt idx="10">
                  <c:v>1626.24</c:v>
                </c:pt>
                <c:pt idx="11">
                  <c:v>2060.35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0D-4140-B4DE-1422311E7409}"/>
            </c:ext>
          </c:extLst>
        </c:ser>
        <c:ser>
          <c:idx val="11"/>
          <c:order val="11"/>
          <c:tx>
            <c:strRef>
              <c:f>官方数据!$P$15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官方数据!$Q$15:$AB$15</c:f>
              <c:numCache>
                <c:formatCode>0</c:formatCode>
                <c:ptCount val="12"/>
                <c:pt idx="0">
                  <c:v>1951.71</c:v>
                </c:pt>
                <c:pt idx="1">
                  <c:v>1424</c:v>
                </c:pt>
                <c:pt idx="2">
                  <c:v>1508.7</c:v>
                </c:pt>
                <c:pt idx="3">
                  <c:v>1804.53</c:v>
                </c:pt>
                <c:pt idx="4">
                  <c:v>1995.65</c:v>
                </c:pt>
                <c:pt idx="5">
                  <c:v>2200</c:v>
                </c:pt>
                <c:pt idx="6" formatCode="General">
                  <c:v>2195</c:v>
                </c:pt>
                <c:pt idx="7" formatCode="General">
                  <c:v>2329</c:v>
                </c:pt>
                <c:pt idx="8" formatCode="General">
                  <c:v>2509</c:v>
                </c:pt>
                <c:pt idx="9" formatCode="General">
                  <c:v>3023</c:v>
                </c:pt>
                <c:pt idx="10" formatCode="General">
                  <c:v>2649</c:v>
                </c:pt>
                <c:pt idx="11" formatCode="General">
                  <c:v>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0D-4140-B4DE-1422311E7409}"/>
            </c:ext>
          </c:extLst>
        </c:ser>
        <c:ser>
          <c:idx val="12"/>
          <c:order val="12"/>
          <c:tx>
            <c:strRef>
              <c:f>官方数据!$P$16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官方数据!$Q$3:$AB$3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官方数据!$Q$16:$AB$16</c:f>
              <c:numCache>
                <c:formatCode>0</c:formatCode>
                <c:ptCount val="12"/>
                <c:pt idx="0">
                  <c:v>2847</c:v>
                </c:pt>
                <c:pt idx="1">
                  <c:v>1568</c:v>
                </c:pt>
                <c:pt idx="2">
                  <c:v>2590</c:v>
                </c:pt>
                <c:pt idx="3">
                  <c:v>2738</c:v>
                </c:pt>
                <c:pt idx="4">
                  <c:v>2530</c:v>
                </c:pt>
                <c:pt idx="5">
                  <c:v>2413</c:v>
                </c:pt>
                <c:pt idx="6">
                  <c:v>2119</c:v>
                </c:pt>
                <c:pt idx="7">
                  <c:v>2167</c:v>
                </c:pt>
                <c:pt idx="8">
                  <c:v>2109</c:v>
                </c:pt>
                <c:pt idx="9">
                  <c:v>2097</c:v>
                </c:pt>
                <c:pt idx="10">
                  <c:v>2269</c:v>
                </c:pt>
                <c:pt idx="11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0D-4140-B4DE-1422311E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07751"/>
        <c:axId val="470196270"/>
      </c:lineChart>
      <c:catAx>
        <c:axId val="5192077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0196270"/>
        <c:crosses val="autoZero"/>
        <c:auto val="1"/>
        <c:lblAlgn val="ctr"/>
        <c:lblOffset val="100"/>
        <c:noMultiLvlLbl val="0"/>
      </c:catAx>
      <c:valAx>
        <c:axId val="4701962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207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5.9187476705180798E-2"/>
          <c:y val="0.83424633327442999"/>
          <c:w val="0.90637346254193096"/>
          <c:h val="0.1445485068033220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172158110957097E-2"/>
          <c:y val="3.98695179412831E-2"/>
          <c:w val="0.91071608083258604"/>
          <c:h val="0.66654584994563204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消费!$M$2</c:f>
              <c:strCache>
                <c:ptCount val="1"/>
                <c:pt idx="0">
                  <c:v>毛白价差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消费!$J$19:$J$135</c:f>
              <c:numCache>
                <c:formatCode>m/d/yyyy</c:formatCode>
                <c:ptCount val="117"/>
                <c:pt idx="0">
                  <c:v>44963</c:v>
                </c:pt>
                <c:pt idx="1">
                  <c:v>44962</c:v>
                </c:pt>
                <c:pt idx="2">
                  <c:v>44961</c:v>
                </c:pt>
                <c:pt idx="3">
                  <c:v>44960</c:v>
                </c:pt>
                <c:pt idx="4">
                  <c:v>44959</c:v>
                </c:pt>
                <c:pt idx="5">
                  <c:v>44958</c:v>
                </c:pt>
                <c:pt idx="6">
                  <c:v>44957</c:v>
                </c:pt>
                <c:pt idx="7">
                  <c:v>44956</c:v>
                </c:pt>
                <c:pt idx="8">
                  <c:v>44955</c:v>
                </c:pt>
                <c:pt idx="9">
                  <c:v>44944</c:v>
                </c:pt>
                <c:pt idx="10">
                  <c:v>44943</c:v>
                </c:pt>
                <c:pt idx="11">
                  <c:v>44942</c:v>
                </c:pt>
                <c:pt idx="12">
                  <c:v>44941</c:v>
                </c:pt>
                <c:pt idx="13">
                  <c:v>44940</c:v>
                </c:pt>
                <c:pt idx="14">
                  <c:v>44939</c:v>
                </c:pt>
                <c:pt idx="15">
                  <c:v>44938</c:v>
                </c:pt>
                <c:pt idx="16">
                  <c:v>44937</c:v>
                </c:pt>
                <c:pt idx="17">
                  <c:v>44936</c:v>
                </c:pt>
                <c:pt idx="18">
                  <c:v>44935</c:v>
                </c:pt>
                <c:pt idx="19">
                  <c:v>44934</c:v>
                </c:pt>
                <c:pt idx="20">
                  <c:v>44933</c:v>
                </c:pt>
                <c:pt idx="21">
                  <c:v>44932</c:v>
                </c:pt>
                <c:pt idx="22">
                  <c:v>44931</c:v>
                </c:pt>
                <c:pt idx="23">
                  <c:v>44930</c:v>
                </c:pt>
                <c:pt idx="24">
                  <c:v>44929</c:v>
                </c:pt>
                <c:pt idx="25">
                  <c:v>44928</c:v>
                </c:pt>
                <c:pt idx="26">
                  <c:v>44927</c:v>
                </c:pt>
                <c:pt idx="27">
                  <c:v>44926</c:v>
                </c:pt>
                <c:pt idx="28">
                  <c:v>44925</c:v>
                </c:pt>
                <c:pt idx="29">
                  <c:v>44924</c:v>
                </c:pt>
                <c:pt idx="30">
                  <c:v>44923</c:v>
                </c:pt>
                <c:pt idx="31">
                  <c:v>44922</c:v>
                </c:pt>
                <c:pt idx="32">
                  <c:v>44921</c:v>
                </c:pt>
                <c:pt idx="33">
                  <c:v>44920</c:v>
                </c:pt>
                <c:pt idx="34">
                  <c:v>44919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44913</c:v>
                </c:pt>
                <c:pt idx="41">
                  <c:v>44912</c:v>
                </c:pt>
                <c:pt idx="42">
                  <c:v>44911</c:v>
                </c:pt>
                <c:pt idx="43">
                  <c:v>44910</c:v>
                </c:pt>
                <c:pt idx="44">
                  <c:v>44909</c:v>
                </c:pt>
                <c:pt idx="45">
                  <c:v>44908</c:v>
                </c:pt>
                <c:pt idx="46">
                  <c:v>44907</c:v>
                </c:pt>
                <c:pt idx="47">
                  <c:v>44906</c:v>
                </c:pt>
                <c:pt idx="48">
                  <c:v>44905</c:v>
                </c:pt>
                <c:pt idx="49">
                  <c:v>44904</c:v>
                </c:pt>
                <c:pt idx="50">
                  <c:v>44903</c:v>
                </c:pt>
                <c:pt idx="51">
                  <c:v>44902</c:v>
                </c:pt>
                <c:pt idx="52">
                  <c:v>44901</c:v>
                </c:pt>
                <c:pt idx="53">
                  <c:v>44900</c:v>
                </c:pt>
                <c:pt idx="54">
                  <c:v>44899</c:v>
                </c:pt>
                <c:pt idx="55">
                  <c:v>44898</c:v>
                </c:pt>
                <c:pt idx="56">
                  <c:v>44897</c:v>
                </c:pt>
                <c:pt idx="57">
                  <c:v>44896</c:v>
                </c:pt>
                <c:pt idx="58">
                  <c:v>44895</c:v>
                </c:pt>
                <c:pt idx="59">
                  <c:v>44894</c:v>
                </c:pt>
                <c:pt idx="60">
                  <c:v>44893</c:v>
                </c:pt>
                <c:pt idx="61">
                  <c:v>44892</c:v>
                </c:pt>
                <c:pt idx="62">
                  <c:v>44891</c:v>
                </c:pt>
                <c:pt idx="63">
                  <c:v>44890</c:v>
                </c:pt>
                <c:pt idx="64">
                  <c:v>44889</c:v>
                </c:pt>
                <c:pt idx="65">
                  <c:v>44888</c:v>
                </c:pt>
                <c:pt idx="66">
                  <c:v>44887</c:v>
                </c:pt>
                <c:pt idx="67">
                  <c:v>44886</c:v>
                </c:pt>
                <c:pt idx="68">
                  <c:v>44885</c:v>
                </c:pt>
                <c:pt idx="69">
                  <c:v>44884</c:v>
                </c:pt>
                <c:pt idx="70">
                  <c:v>44883</c:v>
                </c:pt>
                <c:pt idx="71">
                  <c:v>44882</c:v>
                </c:pt>
                <c:pt idx="72">
                  <c:v>44881</c:v>
                </c:pt>
                <c:pt idx="73">
                  <c:v>44880</c:v>
                </c:pt>
                <c:pt idx="74">
                  <c:v>44879</c:v>
                </c:pt>
                <c:pt idx="75">
                  <c:v>44878</c:v>
                </c:pt>
                <c:pt idx="76">
                  <c:v>44877</c:v>
                </c:pt>
                <c:pt idx="77">
                  <c:v>44876</c:v>
                </c:pt>
                <c:pt idx="78">
                  <c:v>44875</c:v>
                </c:pt>
                <c:pt idx="79">
                  <c:v>44874</c:v>
                </c:pt>
                <c:pt idx="80">
                  <c:v>44873</c:v>
                </c:pt>
                <c:pt idx="81">
                  <c:v>44872</c:v>
                </c:pt>
                <c:pt idx="82">
                  <c:v>44871</c:v>
                </c:pt>
                <c:pt idx="83">
                  <c:v>44870</c:v>
                </c:pt>
                <c:pt idx="84">
                  <c:v>44869</c:v>
                </c:pt>
                <c:pt idx="85">
                  <c:v>44868</c:v>
                </c:pt>
                <c:pt idx="86">
                  <c:v>44867</c:v>
                </c:pt>
                <c:pt idx="87">
                  <c:v>44866</c:v>
                </c:pt>
                <c:pt idx="88">
                  <c:v>44865</c:v>
                </c:pt>
                <c:pt idx="89">
                  <c:v>44864</c:v>
                </c:pt>
                <c:pt idx="90">
                  <c:v>44863</c:v>
                </c:pt>
                <c:pt idx="91">
                  <c:v>44862</c:v>
                </c:pt>
                <c:pt idx="92">
                  <c:v>44861</c:v>
                </c:pt>
                <c:pt idx="93">
                  <c:v>44860</c:v>
                </c:pt>
                <c:pt idx="94">
                  <c:v>44859</c:v>
                </c:pt>
                <c:pt idx="95">
                  <c:v>44858</c:v>
                </c:pt>
                <c:pt idx="96">
                  <c:v>44857</c:v>
                </c:pt>
                <c:pt idx="97">
                  <c:v>44856</c:v>
                </c:pt>
                <c:pt idx="98">
                  <c:v>44855</c:v>
                </c:pt>
                <c:pt idx="99">
                  <c:v>44854</c:v>
                </c:pt>
                <c:pt idx="100">
                  <c:v>44853</c:v>
                </c:pt>
                <c:pt idx="101">
                  <c:v>44852</c:v>
                </c:pt>
                <c:pt idx="102">
                  <c:v>44851</c:v>
                </c:pt>
                <c:pt idx="103">
                  <c:v>44850</c:v>
                </c:pt>
                <c:pt idx="104">
                  <c:v>44849</c:v>
                </c:pt>
                <c:pt idx="105">
                  <c:v>44848</c:v>
                </c:pt>
                <c:pt idx="106">
                  <c:v>44847</c:v>
                </c:pt>
                <c:pt idx="107">
                  <c:v>44846</c:v>
                </c:pt>
                <c:pt idx="108">
                  <c:v>44845</c:v>
                </c:pt>
                <c:pt idx="109">
                  <c:v>44844</c:v>
                </c:pt>
                <c:pt idx="110">
                  <c:v>44843</c:v>
                </c:pt>
                <c:pt idx="111">
                  <c:v>44842</c:v>
                </c:pt>
                <c:pt idx="112">
                  <c:v>44841</c:v>
                </c:pt>
                <c:pt idx="113">
                  <c:v>44840</c:v>
                </c:pt>
                <c:pt idx="114">
                  <c:v>44839</c:v>
                </c:pt>
                <c:pt idx="115">
                  <c:v>44838</c:v>
                </c:pt>
                <c:pt idx="116">
                  <c:v>44837</c:v>
                </c:pt>
              </c:numCache>
            </c:numRef>
          </c:cat>
          <c:val>
            <c:numRef>
              <c:f>消费!$M$19:$M$135</c:f>
              <c:numCache>
                <c:formatCode>General</c:formatCode>
                <c:ptCount val="117"/>
                <c:pt idx="0">
                  <c:v>7.65</c:v>
                </c:pt>
                <c:pt idx="1">
                  <c:v>7.1400000000000023</c:v>
                </c:pt>
                <c:pt idx="2">
                  <c:v>7.5599999999999987</c:v>
                </c:pt>
                <c:pt idx="3">
                  <c:v>8.81</c:v>
                </c:pt>
                <c:pt idx="4">
                  <c:v>7.9100000000000019</c:v>
                </c:pt>
                <c:pt idx="5">
                  <c:v>8.4899999999999984</c:v>
                </c:pt>
                <c:pt idx="6">
                  <c:v>8.5899999999999981</c:v>
                </c:pt>
                <c:pt idx="7">
                  <c:v>9.0800000000000018</c:v>
                </c:pt>
                <c:pt idx="8">
                  <c:v>8.5699999999999985</c:v>
                </c:pt>
                <c:pt idx="9">
                  <c:v>7.7100000000000009</c:v>
                </c:pt>
                <c:pt idx="10">
                  <c:v>7.370000000000001</c:v>
                </c:pt>
                <c:pt idx="11">
                  <c:v>8.3000000000000007</c:v>
                </c:pt>
                <c:pt idx="12">
                  <c:v>9.3199999999999985</c:v>
                </c:pt>
                <c:pt idx="13">
                  <c:v>9.2899999999999991</c:v>
                </c:pt>
                <c:pt idx="14">
                  <c:v>8.6700000000000017</c:v>
                </c:pt>
                <c:pt idx="15">
                  <c:v>9.7800000000000011</c:v>
                </c:pt>
                <c:pt idx="16">
                  <c:v>9.4500000000000011</c:v>
                </c:pt>
                <c:pt idx="17">
                  <c:v>9.1</c:v>
                </c:pt>
                <c:pt idx="18">
                  <c:v>9.2200000000000006</c:v>
                </c:pt>
                <c:pt idx="19">
                  <c:v>8.7100000000000009</c:v>
                </c:pt>
                <c:pt idx="20">
                  <c:v>9.0299999999999994</c:v>
                </c:pt>
                <c:pt idx="21">
                  <c:v>9.879999999999999</c:v>
                </c:pt>
                <c:pt idx="22">
                  <c:v>10.040000000000001</c:v>
                </c:pt>
                <c:pt idx="23">
                  <c:v>10.409999999999998</c:v>
                </c:pt>
                <c:pt idx="24">
                  <c:v>10.63</c:v>
                </c:pt>
                <c:pt idx="25">
                  <c:v>9.24</c:v>
                </c:pt>
                <c:pt idx="26">
                  <c:v>9.18</c:v>
                </c:pt>
                <c:pt idx="27">
                  <c:v>9.0499999999999972</c:v>
                </c:pt>
                <c:pt idx="28">
                  <c:v>9.14</c:v>
                </c:pt>
                <c:pt idx="29">
                  <c:v>8.43</c:v>
                </c:pt>
                <c:pt idx="30">
                  <c:v>8.7600000000000016</c:v>
                </c:pt>
                <c:pt idx="31">
                  <c:v>8.879999999999999</c:v>
                </c:pt>
                <c:pt idx="32">
                  <c:v>8.84</c:v>
                </c:pt>
                <c:pt idx="33">
                  <c:v>9.5800000000000018</c:v>
                </c:pt>
                <c:pt idx="34">
                  <c:v>10.09</c:v>
                </c:pt>
                <c:pt idx="35">
                  <c:v>10.239999999999998</c:v>
                </c:pt>
                <c:pt idx="36">
                  <c:v>11.99</c:v>
                </c:pt>
                <c:pt idx="37">
                  <c:v>12.350000000000001</c:v>
                </c:pt>
                <c:pt idx="38">
                  <c:v>12.46</c:v>
                </c:pt>
                <c:pt idx="39">
                  <c:v>11.41</c:v>
                </c:pt>
                <c:pt idx="40">
                  <c:v>11.690000000000001</c:v>
                </c:pt>
                <c:pt idx="41">
                  <c:v>11.95</c:v>
                </c:pt>
                <c:pt idx="42">
                  <c:v>11.18</c:v>
                </c:pt>
                <c:pt idx="43">
                  <c:v>11.25</c:v>
                </c:pt>
                <c:pt idx="44">
                  <c:v>10.64</c:v>
                </c:pt>
                <c:pt idx="45">
                  <c:v>10.719999999999999</c:v>
                </c:pt>
                <c:pt idx="46">
                  <c:v>11.93</c:v>
                </c:pt>
                <c:pt idx="47">
                  <c:v>11.600000000000001</c:v>
                </c:pt>
                <c:pt idx="48">
                  <c:v>10.41</c:v>
                </c:pt>
                <c:pt idx="49">
                  <c:v>11.279999999999998</c:v>
                </c:pt>
                <c:pt idx="50">
                  <c:v>9.8699999999999974</c:v>
                </c:pt>
                <c:pt idx="51">
                  <c:v>9.7099999999999973</c:v>
                </c:pt>
                <c:pt idx="52">
                  <c:v>9.32</c:v>
                </c:pt>
                <c:pt idx="53">
                  <c:v>9.16</c:v>
                </c:pt>
                <c:pt idx="54">
                  <c:v>8.7199999999999989</c:v>
                </c:pt>
                <c:pt idx="55">
                  <c:v>9.0799999999999983</c:v>
                </c:pt>
                <c:pt idx="56">
                  <c:v>9.759999999999998</c:v>
                </c:pt>
                <c:pt idx="57">
                  <c:v>9.740000000000002</c:v>
                </c:pt>
                <c:pt idx="58">
                  <c:v>9.91</c:v>
                </c:pt>
                <c:pt idx="59">
                  <c:v>10.089999999999996</c:v>
                </c:pt>
                <c:pt idx="60">
                  <c:v>10.68</c:v>
                </c:pt>
                <c:pt idx="61">
                  <c:v>10.740000000000002</c:v>
                </c:pt>
                <c:pt idx="62">
                  <c:v>11.280000000000001</c:v>
                </c:pt>
                <c:pt idx="63">
                  <c:v>11.149999999999999</c:v>
                </c:pt>
                <c:pt idx="64">
                  <c:v>11.330000000000002</c:v>
                </c:pt>
                <c:pt idx="65">
                  <c:v>10.329999999999998</c:v>
                </c:pt>
                <c:pt idx="66">
                  <c:v>9.77</c:v>
                </c:pt>
                <c:pt idx="67">
                  <c:v>9.7800000000000011</c:v>
                </c:pt>
                <c:pt idx="68">
                  <c:v>9.3999999999999986</c:v>
                </c:pt>
                <c:pt idx="69">
                  <c:v>9.16</c:v>
                </c:pt>
                <c:pt idx="70">
                  <c:v>9.66</c:v>
                </c:pt>
                <c:pt idx="71">
                  <c:v>9.2500000000000036</c:v>
                </c:pt>
                <c:pt idx="72">
                  <c:v>9.1499999999999986</c:v>
                </c:pt>
                <c:pt idx="73">
                  <c:v>9.2200000000000024</c:v>
                </c:pt>
                <c:pt idx="74">
                  <c:v>8.4799999999999969</c:v>
                </c:pt>
                <c:pt idx="75">
                  <c:v>9.4699999999999989</c:v>
                </c:pt>
                <c:pt idx="76">
                  <c:v>9.5100000000000016</c:v>
                </c:pt>
                <c:pt idx="77">
                  <c:v>9.4200000000000017</c:v>
                </c:pt>
                <c:pt idx="78">
                  <c:v>10.239999999999998</c:v>
                </c:pt>
                <c:pt idx="79">
                  <c:v>10.009999999999998</c:v>
                </c:pt>
                <c:pt idx="80">
                  <c:v>9.1999999999999993</c:v>
                </c:pt>
                <c:pt idx="81">
                  <c:v>9.1700000000000017</c:v>
                </c:pt>
                <c:pt idx="82">
                  <c:v>9.3000000000000007</c:v>
                </c:pt>
                <c:pt idx="83">
                  <c:v>9.5700000000000038</c:v>
                </c:pt>
                <c:pt idx="84">
                  <c:v>9.02</c:v>
                </c:pt>
                <c:pt idx="85">
                  <c:v>8.91</c:v>
                </c:pt>
                <c:pt idx="86">
                  <c:v>9.4499999999999957</c:v>
                </c:pt>
                <c:pt idx="87">
                  <c:v>9.18</c:v>
                </c:pt>
                <c:pt idx="88">
                  <c:v>8.82</c:v>
                </c:pt>
                <c:pt idx="89">
                  <c:v>9.1000000000000014</c:v>
                </c:pt>
                <c:pt idx="90">
                  <c:v>9.899999999999995</c:v>
                </c:pt>
                <c:pt idx="91">
                  <c:v>8.52</c:v>
                </c:pt>
                <c:pt idx="92">
                  <c:v>8.2499999999999964</c:v>
                </c:pt>
                <c:pt idx="93">
                  <c:v>8.16</c:v>
                </c:pt>
                <c:pt idx="94">
                  <c:v>7.8700000000000045</c:v>
                </c:pt>
                <c:pt idx="95">
                  <c:v>8.0499999999999972</c:v>
                </c:pt>
                <c:pt idx="96">
                  <c:v>7.4899999999999984</c:v>
                </c:pt>
                <c:pt idx="97">
                  <c:v>7.6699999999999982</c:v>
                </c:pt>
                <c:pt idx="98">
                  <c:v>7.860000000000003</c:v>
                </c:pt>
                <c:pt idx="99">
                  <c:v>7.1999999999999993</c:v>
                </c:pt>
                <c:pt idx="100">
                  <c:v>6.6199999999999974</c:v>
                </c:pt>
                <c:pt idx="101">
                  <c:v>7.1899999999999977</c:v>
                </c:pt>
                <c:pt idx="102">
                  <c:v>7.73</c:v>
                </c:pt>
                <c:pt idx="103">
                  <c:v>7.2700000000000031</c:v>
                </c:pt>
                <c:pt idx="104">
                  <c:v>7.16</c:v>
                </c:pt>
                <c:pt idx="105">
                  <c:v>5.9499999999999993</c:v>
                </c:pt>
                <c:pt idx="106">
                  <c:v>5.9899999999999984</c:v>
                </c:pt>
                <c:pt idx="107">
                  <c:v>6.57</c:v>
                </c:pt>
                <c:pt idx="108">
                  <c:v>7.2099999999999973</c:v>
                </c:pt>
                <c:pt idx="109">
                  <c:v>6.9700000000000024</c:v>
                </c:pt>
                <c:pt idx="110">
                  <c:v>6.8100000000000023</c:v>
                </c:pt>
                <c:pt idx="111">
                  <c:v>6.6400000000000006</c:v>
                </c:pt>
                <c:pt idx="112">
                  <c:v>6.3999999999999986</c:v>
                </c:pt>
                <c:pt idx="113">
                  <c:v>6.93</c:v>
                </c:pt>
                <c:pt idx="114">
                  <c:v>7.07</c:v>
                </c:pt>
                <c:pt idx="115">
                  <c:v>7.360000000000003</c:v>
                </c:pt>
                <c:pt idx="116">
                  <c:v>7.4599999999999973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6-4B1C-932D-C441E8B5D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750092"/>
        <c:axId val="212582834"/>
      </c:barChart>
      <c:lineChart>
        <c:grouping val="standard"/>
        <c:varyColors val="0"/>
        <c:ser>
          <c:idx val="0"/>
          <c:order val="0"/>
          <c:tx>
            <c:strRef>
              <c:f>消费!$K$2</c:f>
              <c:strCache>
                <c:ptCount val="1"/>
                <c:pt idx="0">
                  <c:v>毛猪价格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消费!$J$19:$J$135</c:f>
              <c:numCache>
                <c:formatCode>m/d/yyyy</c:formatCode>
                <c:ptCount val="117"/>
                <c:pt idx="0">
                  <c:v>44963</c:v>
                </c:pt>
                <c:pt idx="1">
                  <c:v>44962</c:v>
                </c:pt>
                <c:pt idx="2">
                  <c:v>44961</c:v>
                </c:pt>
                <c:pt idx="3">
                  <c:v>44960</c:v>
                </c:pt>
                <c:pt idx="4">
                  <c:v>44959</c:v>
                </c:pt>
                <c:pt idx="5">
                  <c:v>44958</c:v>
                </c:pt>
                <c:pt idx="6">
                  <c:v>44957</c:v>
                </c:pt>
                <c:pt idx="7">
                  <c:v>44956</c:v>
                </c:pt>
                <c:pt idx="8">
                  <c:v>44955</c:v>
                </c:pt>
                <c:pt idx="9">
                  <c:v>44944</c:v>
                </c:pt>
                <c:pt idx="10">
                  <c:v>44943</c:v>
                </c:pt>
                <c:pt idx="11">
                  <c:v>44942</c:v>
                </c:pt>
                <c:pt idx="12">
                  <c:v>44941</c:v>
                </c:pt>
                <c:pt idx="13">
                  <c:v>44940</c:v>
                </c:pt>
                <c:pt idx="14">
                  <c:v>44939</c:v>
                </c:pt>
                <c:pt idx="15">
                  <c:v>44938</c:v>
                </c:pt>
                <c:pt idx="16">
                  <c:v>44937</c:v>
                </c:pt>
                <c:pt idx="17">
                  <c:v>44936</c:v>
                </c:pt>
                <c:pt idx="18">
                  <c:v>44935</c:v>
                </c:pt>
                <c:pt idx="19">
                  <c:v>44934</c:v>
                </c:pt>
                <c:pt idx="20">
                  <c:v>44933</c:v>
                </c:pt>
                <c:pt idx="21">
                  <c:v>44932</c:v>
                </c:pt>
                <c:pt idx="22">
                  <c:v>44931</c:v>
                </c:pt>
                <c:pt idx="23">
                  <c:v>44930</c:v>
                </c:pt>
                <c:pt idx="24">
                  <c:v>44929</c:v>
                </c:pt>
                <c:pt idx="25">
                  <c:v>44928</c:v>
                </c:pt>
                <c:pt idx="26">
                  <c:v>44927</c:v>
                </c:pt>
                <c:pt idx="27">
                  <c:v>44926</c:v>
                </c:pt>
                <c:pt idx="28">
                  <c:v>44925</c:v>
                </c:pt>
                <c:pt idx="29">
                  <c:v>44924</c:v>
                </c:pt>
                <c:pt idx="30">
                  <c:v>44923</c:v>
                </c:pt>
                <c:pt idx="31">
                  <c:v>44922</c:v>
                </c:pt>
                <c:pt idx="32">
                  <c:v>44921</c:v>
                </c:pt>
                <c:pt idx="33">
                  <c:v>44920</c:v>
                </c:pt>
                <c:pt idx="34">
                  <c:v>44919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44913</c:v>
                </c:pt>
                <c:pt idx="41">
                  <c:v>44912</c:v>
                </c:pt>
                <c:pt idx="42">
                  <c:v>44911</c:v>
                </c:pt>
                <c:pt idx="43">
                  <c:v>44910</c:v>
                </c:pt>
                <c:pt idx="44">
                  <c:v>44909</c:v>
                </c:pt>
                <c:pt idx="45">
                  <c:v>44908</c:v>
                </c:pt>
                <c:pt idx="46">
                  <c:v>44907</c:v>
                </c:pt>
                <c:pt idx="47">
                  <c:v>44906</c:v>
                </c:pt>
                <c:pt idx="48">
                  <c:v>44905</c:v>
                </c:pt>
                <c:pt idx="49">
                  <c:v>44904</c:v>
                </c:pt>
                <c:pt idx="50">
                  <c:v>44903</c:v>
                </c:pt>
                <c:pt idx="51">
                  <c:v>44902</c:v>
                </c:pt>
                <c:pt idx="52">
                  <c:v>44901</c:v>
                </c:pt>
                <c:pt idx="53">
                  <c:v>44900</c:v>
                </c:pt>
                <c:pt idx="54">
                  <c:v>44899</c:v>
                </c:pt>
                <c:pt idx="55">
                  <c:v>44898</c:v>
                </c:pt>
                <c:pt idx="56">
                  <c:v>44897</c:v>
                </c:pt>
                <c:pt idx="57">
                  <c:v>44896</c:v>
                </c:pt>
                <c:pt idx="58">
                  <c:v>44895</c:v>
                </c:pt>
                <c:pt idx="59">
                  <c:v>44894</c:v>
                </c:pt>
                <c:pt idx="60">
                  <c:v>44893</c:v>
                </c:pt>
                <c:pt idx="61">
                  <c:v>44892</c:v>
                </c:pt>
                <c:pt idx="62">
                  <c:v>44891</c:v>
                </c:pt>
                <c:pt idx="63">
                  <c:v>44890</c:v>
                </c:pt>
                <c:pt idx="64">
                  <c:v>44889</c:v>
                </c:pt>
                <c:pt idx="65">
                  <c:v>44888</c:v>
                </c:pt>
                <c:pt idx="66">
                  <c:v>44887</c:v>
                </c:pt>
                <c:pt idx="67">
                  <c:v>44886</c:v>
                </c:pt>
                <c:pt idx="68">
                  <c:v>44885</c:v>
                </c:pt>
                <c:pt idx="69">
                  <c:v>44884</c:v>
                </c:pt>
                <c:pt idx="70">
                  <c:v>44883</c:v>
                </c:pt>
                <c:pt idx="71">
                  <c:v>44882</c:v>
                </c:pt>
                <c:pt idx="72">
                  <c:v>44881</c:v>
                </c:pt>
                <c:pt idx="73">
                  <c:v>44880</c:v>
                </c:pt>
                <c:pt idx="74">
                  <c:v>44879</c:v>
                </c:pt>
                <c:pt idx="75">
                  <c:v>44878</c:v>
                </c:pt>
                <c:pt idx="76">
                  <c:v>44877</c:v>
                </c:pt>
                <c:pt idx="77">
                  <c:v>44876</c:v>
                </c:pt>
                <c:pt idx="78">
                  <c:v>44875</c:v>
                </c:pt>
                <c:pt idx="79">
                  <c:v>44874</c:v>
                </c:pt>
                <c:pt idx="80">
                  <c:v>44873</c:v>
                </c:pt>
                <c:pt idx="81">
                  <c:v>44872</c:v>
                </c:pt>
                <c:pt idx="82">
                  <c:v>44871</c:v>
                </c:pt>
                <c:pt idx="83">
                  <c:v>44870</c:v>
                </c:pt>
                <c:pt idx="84">
                  <c:v>44869</c:v>
                </c:pt>
                <c:pt idx="85">
                  <c:v>44868</c:v>
                </c:pt>
                <c:pt idx="86">
                  <c:v>44867</c:v>
                </c:pt>
                <c:pt idx="87">
                  <c:v>44866</c:v>
                </c:pt>
                <c:pt idx="88">
                  <c:v>44865</c:v>
                </c:pt>
                <c:pt idx="89">
                  <c:v>44864</c:v>
                </c:pt>
                <c:pt idx="90">
                  <c:v>44863</c:v>
                </c:pt>
                <c:pt idx="91">
                  <c:v>44862</c:v>
                </c:pt>
                <c:pt idx="92">
                  <c:v>44861</c:v>
                </c:pt>
                <c:pt idx="93">
                  <c:v>44860</c:v>
                </c:pt>
                <c:pt idx="94">
                  <c:v>44859</c:v>
                </c:pt>
                <c:pt idx="95">
                  <c:v>44858</c:v>
                </c:pt>
                <c:pt idx="96">
                  <c:v>44857</c:v>
                </c:pt>
                <c:pt idx="97">
                  <c:v>44856</c:v>
                </c:pt>
                <c:pt idx="98">
                  <c:v>44855</c:v>
                </c:pt>
                <c:pt idx="99">
                  <c:v>44854</c:v>
                </c:pt>
                <c:pt idx="100">
                  <c:v>44853</c:v>
                </c:pt>
                <c:pt idx="101">
                  <c:v>44852</c:v>
                </c:pt>
                <c:pt idx="102">
                  <c:v>44851</c:v>
                </c:pt>
                <c:pt idx="103">
                  <c:v>44850</c:v>
                </c:pt>
                <c:pt idx="104">
                  <c:v>44849</c:v>
                </c:pt>
                <c:pt idx="105">
                  <c:v>44848</c:v>
                </c:pt>
                <c:pt idx="106">
                  <c:v>44847</c:v>
                </c:pt>
                <c:pt idx="107">
                  <c:v>44846</c:v>
                </c:pt>
                <c:pt idx="108">
                  <c:v>44845</c:v>
                </c:pt>
                <c:pt idx="109">
                  <c:v>44844</c:v>
                </c:pt>
                <c:pt idx="110">
                  <c:v>44843</c:v>
                </c:pt>
                <c:pt idx="111">
                  <c:v>44842</c:v>
                </c:pt>
                <c:pt idx="112">
                  <c:v>44841</c:v>
                </c:pt>
                <c:pt idx="113">
                  <c:v>44840</c:v>
                </c:pt>
                <c:pt idx="114">
                  <c:v>44839</c:v>
                </c:pt>
                <c:pt idx="115">
                  <c:v>44838</c:v>
                </c:pt>
                <c:pt idx="116">
                  <c:v>44837</c:v>
                </c:pt>
              </c:numCache>
            </c:numRef>
          </c:cat>
          <c:val>
            <c:numRef>
              <c:f>消费!$K$19:$K$135</c:f>
              <c:numCache>
                <c:formatCode>General</c:formatCode>
                <c:ptCount val="117"/>
                <c:pt idx="0">
                  <c:v>14.13</c:v>
                </c:pt>
                <c:pt idx="1">
                  <c:v>14.03</c:v>
                </c:pt>
                <c:pt idx="2">
                  <c:v>13.93</c:v>
                </c:pt>
                <c:pt idx="3">
                  <c:v>13.9</c:v>
                </c:pt>
                <c:pt idx="4">
                  <c:v>14.03</c:v>
                </c:pt>
                <c:pt idx="5">
                  <c:v>14.14</c:v>
                </c:pt>
                <c:pt idx="6">
                  <c:v>14.06</c:v>
                </c:pt>
                <c:pt idx="7">
                  <c:v>14.09</c:v>
                </c:pt>
                <c:pt idx="8">
                  <c:v>14.81</c:v>
                </c:pt>
                <c:pt idx="9">
                  <c:v>15.25</c:v>
                </c:pt>
                <c:pt idx="10">
                  <c:v>15.16</c:v>
                </c:pt>
                <c:pt idx="11">
                  <c:v>14.66</c:v>
                </c:pt>
                <c:pt idx="12">
                  <c:v>14.24</c:v>
                </c:pt>
                <c:pt idx="13">
                  <c:v>14.27</c:v>
                </c:pt>
                <c:pt idx="14">
                  <c:v>14.45</c:v>
                </c:pt>
                <c:pt idx="15">
                  <c:v>14.2</c:v>
                </c:pt>
                <c:pt idx="16">
                  <c:v>14.47</c:v>
                </c:pt>
                <c:pt idx="17">
                  <c:v>15.38</c:v>
                </c:pt>
                <c:pt idx="18">
                  <c:v>15.22</c:v>
                </c:pt>
                <c:pt idx="19">
                  <c:v>15.57</c:v>
                </c:pt>
                <c:pt idx="20">
                  <c:v>15.6</c:v>
                </c:pt>
                <c:pt idx="21">
                  <c:v>15.25</c:v>
                </c:pt>
                <c:pt idx="22">
                  <c:v>14.83</c:v>
                </c:pt>
                <c:pt idx="23">
                  <c:v>14.97</c:v>
                </c:pt>
                <c:pt idx="24">
                  <c:v>15.38</c:v>
                </c:pt>
                <c:pt idx="25">
                  <c:v>15.88</c:v>
                </c:pt>
                <c:pt idx="26">
                  <c:v>16.47</c:v>
                </c:pt>
                <c:pt idx="27">
                  <c:v>16.510000000000002</c:v>
                </c:pt>
                <c:pt idx="28">
                  <c:v>16.82</c:v>
                </c:pt>
                <c:pt idx="29">
                  <c:v>17.52</c:v>
                </c:pt>
                <c:pt idx="30">
                  <c:v>17.41</c:v>
                </c:pt>
                <c:pt idx="31">
                  <c:v>17.68</c:v>
                </c:pt>
                <c:pt idx="32">
                  <c:v>17.48</c:v>
                </c:pt>
                <c:pt idx="33">
                  <c:v>16.489999999999998</c:v>
                </c:pt>
                <c:pt idx="34">
                  <c:v>16.39</c:v>
                </c:pt>
                <c:pt idx="35">
                  <c:v>16.32</c:v>
                </c:pt>
                <c:pt idx="36">
                  <c:v>15.51</c:v>
                </c:pt>
                <c:pt idx="37">
                  <c:v>15.52</c:v>
                </c:pt>
                <c:pt idx="38">
                  <c:v>15.89</c:v>
                </c:pt>
                <c:pt idx="39">
                  <c:v>17</c:v>
                </c:pt>
                <c:pt idx="40">
                  <c:v>17.13</c:v>
                </c:pt>
                <c:pt idx="41">
                  <c:v>17.53</c:v>
                </c:pt>
                <c:pt idx="42">
                  <c:v>18.95</c:v>
                </c:pt>
                <c:pt idx="43">
                  <c:v>19.09</c:v>
                </c:pt>
                <c:pt idx="44">
                  <c:v>19.149999999999999</c:v>
                </c:pt>
                <c:pt idx="45">
                  <c:v>19.46</c:v>
                </c:pt>
                <c:pt idx="46">
                  <c:v>18.75</c:v>
                </c:pt>
                <c:pt idx="47">
                  <c:v>19.09</c:v>
                </c:pt>
                <c:pt idx="48">
                  <c:v>20.7</c:v>
                </c:pt>
                <c:pt idx="49">
                  <c:v>20.84</c:v>
                </c:pt>
                <c:pt idx="50">
                  <c:v>21.71</c:v>
                </c:pt>
                <c:pt idx="51">
                  <c:v>22.34</c:v>
                </c:pt>
                <c:pt idx="52">
                  <c:v>22.61</c:v>
                </c:pt>
                <c:pt idx="53">
                  <c:v>22.62</c:v>
                </c:pt>
                <c:pt idx="54">
                  <c:v>22.86</c:v>
                </c:pt>
                <c:pt idx="55">
                  <c:v>22.71</c:v>
                </c:pt>
                <c:pt idx="56">
                  <c:v>22.42</c:v>
                </c:pt>
                <c:pt idx="57">
                  <c:v>22.13</c:v>
                </c:pt>
                <c:pt idx="58">
                  <c:v>22.27</c:v>
                </c:pt>
                <c:pt idx="59">
                  <c:v>22.35</c:v>
                </c:pt>
                <c:pt idx="60">
                  <c:v>22.14</c:v>
                </c:pt>
                <c:pt idx="61">
                  <c:v>21.96</c:v>
                </c:pt>
                <c:pt idx="62">
                  <c:v>22</c:v>
                </c:pt>
                <c:pt idx="63">
                  <c:v>22.08</c:v>
                </c:pt>
                <c:pt idx="64">
                  <c:v>22.12</c:v>
                </c:pt>
                <c:pt idx="65">
                  <c:v>23.07</c:v>
                </c:pt>
                <c:pt idx="66">
                  <c:v>23.74</c:v>
                </c:pt>
                <c:pt idx="67">
                  <c:v>23.75</c:v>
                </c:pt>
                <c:pt idx="68">
                  <c:v>23.83</c:v>
                </c:pt>
                <c:pt idx="69">
                  <c:v>24.16</c:v>
                </c:pt>
                <c:pt idx="70">
                  <c:v>24.34</c:v>
                </c:pt>
                <c:pt idx="71">
                  <c:v>24.31</c:v>
                </c:pt>
                <c:pt idx="72">
                  <c:v>24.15</c:v>
                </c:pt>
                <c:pt idx="73">
                  <c:v>24.37</c:v>
                </c:pt>
                <c:pt idx="74">
                  <c:v>24.82</c:v>
                </c:pt>
                <c:pt idx="75">
                  <c:v>24.64</c:v>
                </c:pt>
                <c:pt idx="76">
                  <c:v>24.38</c:v>
                </c:pt>
                <c:pt idx="77">
                  <c:v>24.22</c:v>
                </c:pt>
                <c:pt idx="78">
                  <c:v>23.91</c:v>
                </c:pt>
                <c:pt idx="79">
                  <c:v>24.4</c:v>
                </c:pt>
                <c:pt idx="80">
                  <c:v>25.41</c:v>
                </c:pt>
                <c:pt idx="81">
                  <c:v>25.83</c:v>
                </c:pt>
                <c:pt idx="82">
                  <c:v>25.94</c:v>
                </c:pt>
                <c:pt idx="83">
                  <c:v>25.95</c:v>
                </c:pt>
                <c:pt idx="84">
                  <c:v>26.12</c:v>
                </c:pt>
                <c:pt idx="85">
                  <c:v>26.19</c:v>
                </c:pt>
                <c:pt idx="86">
                  <c:v>25.92</c:v>
                </c:pt>
                <c:pt idx="87">
                  <c:v>26.25</c:v>
                </c:pt>
                <c:pt idx="88">
                  <c:v>26.18</c:v>
                </c:pt>
                <c:pt idx="89">
                  <c:v>25.65</c:v>
                </c:pt>
                <c:pt idx="90">
                  <c:v>25.76</c:v>
                </c:pt>
                <c:pt idx="91">
                  <c:v>26.55</c:v>
                </c:pt>
                <c:pt idx="92">
                  <c:v>27.05</c:v>
                </c:pt>
                <c:pt idx="93">
                  <c:v>27.09</c:v>
                </c:pt>
                <c:pt idx="94">
                  <c:v>27.15</c:v>
                </c:pt>
                <c:pt idx="95">
                  <c:v>27.64</c:v>
                </c:pt>
                <c:pt idx="96">
                  <c:v>27.98</c:v>
                </c:pt>
                <c:pt idx="97">
                  <c:v>28.01</c:v>
                </c:pt>
                <c:pt idx="98">
                  <c:v>27.81</c:v>
                </c:pt>
                <c:pt idx="99">
                  <c:v>28.27</c:v>
                </c:pt>
                <c:pt idx="100">
                  <c:v>28.5</c:v>
                </c:pt>
                <c:pt idx="101">
                  <c:v>27.78</c:v>
                </c:pt>
                <c:pt idx="102">
                  <c:v>27.38</c:v>
                </c:pt>
                <c:pt idx="103">
                  <c:v>27.72</c:v>
                </c:pt>
                <c:pt idx="104">
                  <c:v>28.13</c:v>
                </c:pt>
                <c:pt idx="105">
                  <c:v>28.2</c:v>
                </c:pt>
                <c:pt idx="106">
                  <c:v>27.81</c:v>
                </c:pt>
                <c:pt idx="107">
                  <c:v>26.93</c:v>
                </c:pt>
                <c:pt idx="108">
                  <c:v>26.27</c:v>
                </c:pt>
                <c:pt idx="109">
                  <c:v>26.24</c:v>
                </c:pt>
                <c:pt idx="110">
                  <c:v>26.21</c:v>
                </c:pt>
                <c:pt idx="111">
                  <c:v>26.17</c:v>
                </c:pt>
                <c:pt idx="112">
                  <c:v>26.03</c:v>
                </c:pt>
                <c:pt idx="113">
                  <c:v>25.47</c:v>
                </c:pt>
                <c:pt idx="114">
                  <c:v>25.25</c:v>
                </c:pt>
                <c:pt idx="115">
                  <c:v>24.88</c:v>
                </c:pt>
                <c:pt idx="116">
                  <c:v>24.66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6-4B1C-932D-C441E8B5D7D1}"/>
            </c:ext>
          </c:extLst>
        </c:ser>
        <c:ser>
          <c:idx val="1"/>
          <c:order val="1"/>
          <c:tx>
            <c:strRef>
              <c:f>消费!$L$2</c:f>
              <c:strCache>
                <c:ptCount val="1"/>
                <c:pt idx="0">
                  <c:v>全国白条均价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消费!$J$19:$J$135</c:f>
              <c:numCache>
                <c:formatCode>m/d/yyyy</c:formatCode>
                <c:ptCount val="117"/>
                <c:pt idx="0">
                  <c:v>44963</c:v>
                </c:pt>
                <c:pt idx="1">
                  <c:v>44962</c:v>
                </c:pt>
                <c:pt idx="2">
                  <c:v>44961</c:v>
                </c:pt>
                <c:pt idx="3">
                  <c:v>44960</c:v>
                </c:pt>
                <c:pt idx="4">
                  <c:v>44959</c:v>
                </c:pt>
                <c:pt idx="5">
                  <c:v>44958</c:v>
                </c:pt>
                <c:pt idx="6">
                  <c:v>44957</c:v>
                </c:pt>
                <c:pt idx="7">
                  <c:v>44956</c:v>
                </c:pt>
                <c:pt idx="8">
                  <c:v>44955</c:v>
                </c:pt>
                <c:pt idx="9">
                  <c:v>44944</c:v>
                </c:pt>
                <c:pt idx="10">
                  <c:v>44943</c:v>
                </c:pt>
                <c:pt idx="11">
                  <c:v>44942</c:v>
                </c:pt>
                <c:pt idx="12">
                  <c:v>44941</c:v>
                </c:pt>
                <c:pt idx="13">
                  <c:v>44940</c:v>
                </c:pt>
                <c:pt idx="14">
                  <c:v>44939</c:v>
                </c:pt>
                <c:pt idx="15">
                  <c:v>44938</c:v>
                </c:pt>
                <c:pt idx="16">
                  <c:v>44937</c:v>
                </c:pt>
                <c:pt idx="17">
                  <c:v>44936</c:v>
                </c:pt>
                <c:pt idx="18">
                  <c:v>44935</c:v>
                </c:pt>
                <c:pt idx="19">
                  <c:v>44934</c:v>
                </c:pt>
                <c:pt idx="20">
                  <c:v>44933</c:v>
                </c:pt>
                <c:pt idx="21">
                  <c:v>44932</c:v>
                </c:pt>
                <c:pt idx="22">
                  <c:v>44931</c:v>
                </c:pt>
                <c:pt idx="23">
                  <c:v>44930</c:v>
                </c:pt>
                <c:pt idx="24">
                  <c:v>44929</c:v>
                </c:pt>
                <c:pt idx="25">
                  <c:v>44928</c:v>
                </c:pt>
                <c:pt idx="26">
                  <c:v>44927</c:v>
                </c:pt>
                <c:pt idx="27">
                  <c:v>44926</c:v>
                </c:pt>
                <c:pt idx="28">
                  <c:v>44925</c:v>
                </c:pt>
                <c:pt idx="29">
                  <c:v>44924</c:v>
                </c:pt>
                <c:pt idx="30">
                  <c:v>44923</c:v>
                </c:pt>
                <c:pt idx="31">
                  <c:v>44922</c:v>
                </c:pt>
                <c:pt idx="32">
                  <c:v>44921</c:v>
                </c:pt>
                <c:pt idx="33">
                  <c:v>44920</c:v>
                </c:pt>
                <c:pt idx="34">
                  <c:v>44919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44913</c:v>
                </c:pt>
                <c:pt idx="41">
                  <c:v>44912</c:v>
                </c:pt>
                <c:pt idx="42">
                  <c:v>44911</c:v>
                </c:pt>
                <c:pt idx="43">
                  <c:v>44910</c:v>
                </c:pt>
                <c:pt idx="44">
                  <c:v>44909</c:v>
                </c:pt>
                <c:pt idx="45">
                  <c:v>44908</c:v>
                </c:pt>
                <c:pt idx="46">
                  <c:v>44907</c:v>
                </c:pt>
                <c:pt idx="47">
                  <c:v>44906</c:v>
                </c:pt>
                <c:pt idx="48">
                  <c:v>44905</c:v>
                </c:pt>
                <c:pt idx="49">
                  <c:v>44904</c:v>
                </c:pt>
                <c:pt idx="50">
                  <c:v>44903</c:v>
                </c:pt>
                <c:pt idx="51">
                  <c:v>44902</c:v>
                </c:pt>
                <c:pt idx="52">
                  <c:v>44901</c:v>
                </c:pt>
                <c:pt idx="53">
                  <c:v>44900</c:v>
                </c:pt>
                <c:pt idx="54">
                  <c:v>44899</c:v>
                </c:pt>
                <c:pt idx="55">
                  <c:v>44898</c:v>
                </c:pt>
                <c:pt idx="56">
                  <c:v>44897</c:v>
                </c:pt>
                <c:pt idx="57">
                  <c:v>44896</c:v>
                </c:pt>
                <c:pt idx="58">
                  <c:v>44895</c:v>
                </c:pt>
                <c:pt idx="59">
                  <c:v>44894</c:v>
                </c:pt>
                <c:pt idx="60">
                  <c:v>44893</c:v>
                </c:pt>
                <c:pt idx="61">
                  <c:v>44892</c:v>
                </c:pt>
                <c:pt idx="62">
                  <c:v>44891</c:v>
                </c:pt>
                <c:pt idx="63">
                  <c:v>44890</c:v>
                </c:pt>
                <c:pt idx="64">
                  <c:v>44889</c:v>
                </c:pt>
                <c:pt idx="65">
                  <c:v>44888</c:v>
                </c:pt>
                <c:pt idx="66">
                  <c:v>44887</c:v>
                </c:pt>
                <c:pt idx="67">
                  <c:v>44886</c:v>
                </c:pt>
                <c:pt idx="68">
                  <c:v>44885</c:v>
                </c:pt>
                <c:pt idx="69">
                  <c:v>44884</c:v>
                </c:pt>
                <c:pt idx="70">
                  <c:v>44883</c:v>
                </c:pt>
                <c:pt idx="71">
                  <c:v>44882</c:v>
                </c:pt>
                <c:pt idx="72">
                  <c:v>44881</c:v>
                </c:pt>
                <c:pt idx="73">
                  <c:v>44880</c:v>
                </c:pt>
                <c:pt idx="74">
                  <c:v>44879</c:v>
                </c:pt>
                <c:pt idx="75">
                  <c:v>44878</c:v>
                </c:pt>
                <c:pt idx="76">
                  <c:v>44877</c:v>
                </c:pt>
                <c:pt idx="77">
                  <c:v>44876</c:v>
                </c:pt>
                <c:pt idx="78">
                  <c:v>44875</c:v>
                </c:pt>
                <c:pt idx="79">
                  <c:v>44874</c:v>
                </c:pt>
                <c:pt idx="80">
                  <c:v>44873</c:v>
                </c:pt>
                <c:pt idx="81">
                  <c:v>44872</c:v>
                </c:pt>
                <c:pt idx="82">
                  <c:v>44871</c:v>
                </c:pt>
                <c:pt idx="83">
                  <c:v>44870</c:v>
                </c:pt>
                <c:pt idx="84">
                  <c:v>44869</c:v>
                </c:pt>
                <c:pt idx="85">
                  <c:v>44868</c:v>
                </c:pt>
                <c:pt idx="86">
                  <c:v>44867</c:v>
                </c:pt>
                <c:pt idx="87">
                  <c:v>44866</c:v>
                </c:pt>
                <c:pt idx="88">
                  <c:v>44865</c:v>
                </c:pt>
                <c:pt idx="89">
                  <c:v>44864</c:v>
                </c:pt>
                <c:pt idx="90">
                  <c:v>44863</c:v>
                </c:pt>
                <c:pt idx="91">
                  <c:v>44862</c:v>
                </c:pt>
                <c:pt idx="92">
                  <c:v>44861</c:v>
                </c:pt>
                <c:pt idx="93">
                  <c:v>44860</c:v>
                </c:pt>
                <c:pt idx="94">
                  <c:v>44859</c:v>
                </c:pt>
                <c:pt idx="95">
                  <c:v>44858</c:v>
                </c:pt>
                <c:pt idx="96">
                  <c:v>44857</c:v>
                </c:pt>
                <c:pt idx="97">
                  <c:v>44856</c:v>
                </c:pt>
                <c:pt idx="98">
                  <c:v>44855</c:v>
                </c:pt>
                <c:pt idx="99">
                  <c:v>44854</c:v>
                </c:pt>
                <c:pt idx="100">
                  <c:v>44853</c:v>
                </c:pt>
                <c:pt idx="101">
                  <c:v>44852</c:v>
                </c:pt>
                <c:pt idx="102">
                  <c:v>44851</c:v>
                </c:pt>
                <c:pt idx="103">
                  <c:v>44850</c:v>
                </c:pt>
                <c:pt idx="104">
                  <c:v>44849</c:v>
                </c:pt>
                <c:pt idx="105">
                  <c:v>44848</c:v>
                </c:pt>
                <c:pt idx="106">
                  <c:v>44847</c:v>
                </c:pt>
                <c:pt idx="107">
                  <c:v>44846</c:v>
                </c:pt>
                <c:pt idx="108">
                  <c:v>44845</c:v>
                </c:pt>
                <c:pt idx="109">
                  <c:v>44844</c:v>
                </c:pt>
                <c:pt idx="110">
                  <c:v>44843</c:v>
                </c:pt>
                <c:pt idx="111">
                  <c:v>44842</c:v>
                </c:pt>
                <c:pt idx="112">
                  <c:v>44841</c:v>
                </c:pt>
                <c:pt idx="113">
                  <c:v>44840</c:v>
                </c:pt>
                <c:pt idx="114">
                  <c:v>44839</c:v>
                </c:pt>
                <c:pt idx="115">
                  <c:v>44838</c:v>
                </c:pt>
                <c:pt idx="116">
                  <c:v>44837</c:v>
                </c:pt>
              </c:numCache>
            </c:numRef>
          </c:cat>
          <c:val>
            <c:numRef>
              <c:f>消费!$L$19:$L$135</c:f>
              <c:numCache>
                <c:formatCode>General</c:formatCode>
                <c:ptCount val="117"/>
                <c:pt idx="0">
                  <c:v>21.78</c:v>
                </c:pt>
                <c:pt idx="1">
                  <c:v>21.17</c:v>
                </c:pt>
                <c:pt idx="2">
                  <c:v>21.49</c:v>
                </c:pt>
                <c:pt idx="3">
                  <c:v>22.71</c:v>
                </c:pt>
                <c:pt idx="4">
                  <c:v>21.94</c:v>
                </c:pt>
                <c:pt idx="5">
                  <c:v>22.63</c:v>
                </c:pt>
                <c:pt idx="6">
                  <c:v>22.65</c:v>
                </c:pt>
                <c:pt idx="7">
                  <c:v>23.17</c:v>
                </c:pt>
                <c:pt idx="8">
                  <c:v>23.38</c:v>
                </c:pt>
                <c:pt idx="9">
                  <c:v>22.96</c:v>
                </c:pt>
                <c:pt idx="10">
                  <c:v>22.53</c:v>
                </c:pt>
                <c:pt idx="11">
                  <c:v>22.96</c:v>
                </c:pt>
                <c:pt idx="12">
                  <c:v>23.56</c:v>
                </c:pt>
                <c:pt idx="13">
                  <c:v>23.56</c:v>
                </c:pt>
                <c:pt idx="14">
                  <c:v>23.12</c:v>
                </c:pt>
                <c:pt idx="15">
                  <c:v>23.98</c:v>
                </c:pt>
                <c:pt idx="16">
                  <c:v>23.92</c:v>
                </c:pt>
                <c:pt idx="17">
                  <c:v>24.48</c:v>
                </c:pt>
                <c:pt idx="18">
                  <c:v>24.44</c:v>
                </c:pt>
                <c:pt idx="19">
                  <c:v>24.28</c:v>
                </c:pt>
                <c:pt idx="20">
                  <c:v>24.63</c:v>
                </c:pt>
                <c:pt idx="21">
                  <c:v>25.13</c:v>
                </c:pt>
                <c:pt idx="22">
                  <c:v>24.87</c:v>
                </c:pt>
                <c:pt idx="23">
                  <c:v>25.38</c:v>
                </c:pt>
                <c:pt idx="24">
                  <c:v>26.01</c:v>
                </c:pt>
                <c:pt idx="25">
                  <c:v>25.12</c:v>
                </c:pt>
                <c:pt idx="26">
                  <c:v>25.65</c:v>
                </c:pt>
                <c:pt idx="27">
                  <c:v>25.56</c:v>
                </c:pt>
                <c:pt idx="28">
                  <c:v>25.96</c:v>
                </c:pt>
                <c:pt idx="29">
                  <c:v>25.95</c:v>
                </c:pt>
                <c:pt idx="30">
                  <c:v>26.17</c:v>
                </c:pt>
                <c:pt idx="31">
                  <c:v>26.56</c:v>
                </c:pt>
                <c:pt idx="32">
                  <c:v>26.32</c:v>
                </c:pt>
                <c:pt idx="33">
                  <c:v>26.07</c:v>
                </c:pt>
                <c:pt idx="34">
                  <c:v>26.48</c:v>
                </c:pt>
                <c:pt idx="35">
                  <c:v>26.56</c:v>
                </c:pt>
                <c:pt idx="36">
                  <c:v>27.5</c:v>
                </c:pt>
                <c:pt idx="37">
                  <c:v>27.87</c:v>
                </c:pt>
                <c:pt idx="38">
                  <c:v>28.35</c:v>
                </c:pt>
                <c:pt idx="39">
                  <c:v>28.41</c:v>
                </c:pt>
                <c:pt idx="40">
                  <c:v>28.82</c:v>
                </c:pt>
                <c:pt idx="41">
                  <c:v>29.48</c:v>
                </c:pt>
                <c:pt idx="42">
                  <c:v>30.13</c:v>
                </c:pt>
                <c:pt idx="43">
                  <c:v>30.34</c:v>
                </c:pt>
                <c:pt idx="44">
                  <c:v>29.79</c:v>
                </c:pt>
                <c:pt idx="45">
                  <c:v>30.18</c:v>
                </c:pt>
                <c:pt idx="46">
                  <c:v>30.68</c:v>
                </c:pt>
                <c:pt idx="47">
                  <c:v>30.69</c:v>
                </c:pt>
                <c:pt idx="48">
                  <c:v>31.11</c:v>
                </c:pt>
                <c:pt idx="49">
                  <c:v>32.119999999999997</c:v>
                </c:pt>
                <c:pt idx="50">
                  <c:v>31.58</c:v>
                </c:pt>
                <c:pt idx="51">
                  <c:v>32.049999999999997</c:v>
                </c:pt>
                <c:pt idx="52">
                  <c:v>31.93</c:v>
                </c:pt>
                <c:pt idx="53">
                  <c:v>31.78</c:v>
                </c:pt>
                <c:pt idx="54">
                  <c:v>31.58</c:v>
                </c:pt>
                <c:pt idx="55">
                  <c:v>31.79</c:v>
                </c:pt>
                <c:pt idx="56">
                  <c:v>32.18</c:v>
                </c:pt>
                <c:pt idx="57">
                  <c:v>31.87</c:v>
                </c:pt>
                <c:pt idx="58">
                  <c:v>32.18</c:v>
                </c:pt>
                <c:pt idx="59">
                  <c:v>32.44</c:v>
                </c:pt>
                <c:pt idx="60">
                  <c:v>32.82</c:v>
                </c:pt>
                <c:pt idx="61">
                  <c:v>32.700000000000003</c:v>
                </c:pt>
                <c:pt idx="62">
                  <c:v>33.28</c:v>
                </c:pt>
                <c:pt idx="63">
                  <c:v>33.229999999999997</c:v>
                </c:pt>
                <c:pt idx="64">
                  <c:v>33.450000000000003</c:v>
                </c:pt>
                <c:pt idx="65">
                  <c:v>33.4</c:v>
                </c:pt>
                <c:pt idx="66">
                  <c:v>33.51</c:v>
                </c:pt>
                <c:pt idx="67">
                  <c:v>33.53</c:v>
                </c:pt>
                <c:pt idx="68">
                  <c:v>33.229999999999997</c:v>
                </c:pt>
                <c:pt idx="69">
                  <c:v>33.32</c:v>
                </c:pt>
                <c:pt idx="70">
                  <c:v>34</c:v>
                </c:pt>
                <c:pt idx="71">
                  <c:v>33.56</c:v>
                </c:pt>
                <c:pt idx="72">
                  <c:v>33.299999999999997</c:v>
                </c:pt>
                <c:pt idx="73">
                  <c:v>33.590000000000003</c:v>
                </c:pt>
                <c:pt idx="74">
                  <c:v>33.299999999999997</c:v>
                </c:pt>
                <c:pt idx="75">
                  <c:v>34.11</c:v>
                </c:pt>
                <c:pt idx="76">
                  <c:v>33.89</c:v>
                </c:pt>
                <c:pt idx="77">
                  <c:v>33.64</c:v>
                </c:pt>
                <c:pt idx="78">
                  <c:v>34.15</c:v>
                </c:pt>
                <c:pt idx="79">
                  <c:v>34.409999999999997</c:v>
                </c:pt>
                <c:pt idx="80">
                  <c:v>34.61</c:v>
                </c:pt>
                <c:pt idx="81">
                  <c:v>35</c:v>
                </c:pt>
                <c:pt idx="82">
                  <c:v>35.24</c:v>
                </c:pt>
                <c:pt idx="83">
                  <c:v>35.520000000000003</c:v>
                </c:pt>
                <c:pt idx="84">
                  <c:v>35.14</c:v>
                </c:pt>
                <c:pt idx="85">
                  <c:v>35.1</c:v>
                </c:pt>
                <c:pt idx="86">
                  <c:v>35.369999999999997</c:v>
                </c:pt>
                <c:pt idx="87">
                  <c:v>35.43</c:v>
                </c:pt>
                <c:pt idx="88">
                  <c:v>35</c:v>
                </c:pt>
                <c:pt idx="89">
                  <c:v>34.75</c:v>
                </c:pt>
                <c:pt idx="90">
                  <c:v>35.659999999999997</c:v>
                </c:pt>
                <c:pt idx="91">
                  <c:v>35.07</c:v>
                </c:pt>
                <c:pt idx="92">
                  <c:v>35.299999999999997</c:v>
                </c:pt>
                <c:pt idx="93">
                  <c:v>35.25</c:v>
                </c:pt>
                <c:pt idx="94">
                  <c:v>35.020000000000003</c:v>
                </c:pt>
                <c:pt idx="95">
                  <c:v>35.69</c:v>
                </c:pt>
                <c:pt idx="96">
                  <c:v>35.47</c:v>
                </c:pt>
                <c:pt idx="97">
                  <c:v>35.68</c:v>
                </c:pt>
                <c:pt idx="98">
                  <c:v>35.67</c:v>
                </c:pt>
                <c:pt idx="99">
                  <c:v>35.47</c:v>
                </c:pt>
                <c:pt idx="100">
                  <c:v>35.119999999999997</c:v>
                </c:pt>
                <c:pt idx="101">
                  <c:v>34.97</c:v>
                </c:pt>
                <c:pt idx="102">
                  <c:v>35.11</c:v>
                </c:pt>
                <c:pt idx="103">
                  <c:v>34.99</c:v>
                </c:pt>
                <c:pt idx="104">
                  <c:v>35.29</c:v>
                </c:pt>
                <c:pt idx="105">
                  <c:v>34.15</c:v>
                </c:pt>
                <c:pt idx="106">
                  <c:v>33.799999999999997</c:v>
                </c:pt>
                <c:pt idx="107">
                  <c:v>33.5</c:v>
                </c:pt>
                <c:pt idx="108">
                  <c:v>33.479999999999997</c:v>
                </c:pt>
                <c:pt idx="109">
                  <c:v>33.21</c:v>
                </c:pt>
                <c:pt idx="110">
                  <c:v>33.020000000000003</c:v>
                </c:pt>
                <c:pt idx="111">
                  <c:v>32.81</c:v>
                </c:pt>
                <c:pt idx="112">
                  <c:v>32.43</c:v>
                </c:pt>
                <c:pt idx="113">
                  <c:v>32.4</c:v>
                </c:pt>
                <c:pt idx="114">
                  <c:v>32.32</c:v>
                </c:pt>
                <c:pt idx="115">
                  <c:v>32.24</c:v>
                </c:pt>
                <c:pt idx="116">
                  <c:v>32.119999999999997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6-4B1C-932D-C441E8B5D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90688"/>
        <c:axId val="193092224"/>
      </c:lineChart>
      <c:dateAx>
        <c:axId val="1930906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092224"/>
        <c:crosses val="autoZero"/>
        <c:auto val="1"/>
        <c:lblOffset val="100"/>
        <c:baseTimeUnit val="days"/>
        <c:majorUnit val="15"/>
        <c:majorTimeUnit val="days"/>
      </c:dateAx>
      <c:valAx>
        <c:axId val="1930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090688"/>
        <c:crosses val="autoZero"/>
        <c:crossBetween val="between"/>
      </c:valAx>
      <c:dateAx>
        <c:axId val="49750092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212582834"/>
        <c:crosses val="autoZero"/>
        <c:auto val="1"/>
        <c:lblOffset val="100"/>
        <c:baseTimeUnit val="days"/>
      </c:dateAx>
      <c:valAx>
        <c:axId val="21258283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500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1222479450934E-2"/>
          <c:y val="7.0340423462976698E-2"/>
          <c:w val="0.944187581114736"/>
          <c:h val="0.64045475530932605"/>
        </c:manualLayout>
      </c:layout>
      <c:lineChart>
        <c:grouping val="standard"/>
        <c:varyColors val="0"/>
        <c:ser>
          <c:idx val="0"/>
          <c:order val="0"/>
          <c:tx>
            <c:strRef>
              <c:f>消费!$T$2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消费!$T$3:$T$368</c:f>
              <c:numCache>
                <c:formatCode>General</c:formatCode>
                <c:ptCount val="366"/>
                <c:pt idx="0">
                  <c:v>22.51</c:v>
                </c:pt>
                <c:pt idx="1">
                  <c:v>22.65</c:v>
                </c:pt>
                <c:pt idx="2">
                  <c:v>22.34</c:v>
                </c:pt>
                <c:pt idx="3">
                  <c:v>22.71</c:v>
                </c:pt>
                <c:pt idx="4">
                  <c:v>22.82</c:v>
                </c:pt>
                <c:pt idx="5">
                  <c:v>22.74</c:v>
                </c:pt>
                <c:pt idx="6">
                  <c:v>22.79</c:v>
                </c:pt>
                <c:pt idx="7">
                  <c:v>22.93</c:v>
                </c:pt>
                <c:pt idx="8">
                  <c:v>23.18</c:v>
                </c:pt>
                <c:pt idx="9">
                  <c:v>23.1</c:v>
                </c:pt>
                <c:pt idx="10">
                  <c:v>23.08</c:v>
                </c:pt>
                <c:pt idx="11">
                  <c:v>23.14</c:v>
                </c:pt>
                <c:pt idx="12">
                  <c:v>23.3</c:v>
                </c:pt>
                <c:pt idx="13">
                  <c:v>23.28</c:v>
                </c:pt>
                <c:pt idx="14">
                  <c:v>23.33</c:v>
                </c:pt>
                <c:pt idx="15">
                  <c:v>23.46</c:v>
                </c:pt>
                <c:pt idx="16">
                  <c:v>23.4</c:v>
                </c:pt>
                <c:pt idx="17">
                  <c:v>23.39</c:v>
                </c:pt>
                <c:pt idx="18">
                  <c:v>23.52</c:v>
                </c:pt>
                <c:pt idx="19">
                  <c:v>23.37</c:v>
                </c:pt>
                <c:pt idx="20">
                  <c:v>23.4</c:v>
                </c:pt>
                <c:pt idx="21">
                  <c:v>23.34</c:v>
                </c:pt>
                <c:pt idx="22">
                  <c:v>23.53</c:v>
                </c:pt>
                <c:pt idx="23">
                  <c:v>23.44</c:v>
                </c:pt>
                <c:pt idx="24">
                  <c:v>23.28</c:v>
                </c:pt>
                <c:pt idx="25">
                  <c:v>23.31</c:v>
                </c:pt>
                <c:pt idx="26">
                  <c:v>23.55</c:v>
                </c:pt>
                <c:pt idx="27">
                  <c:v>23.41</c:v>
                </c:pt>
                <c:pt idx="28">
                  <c:v>23.46</c:v>
                </c:pt>
                <c:pt idx="29">
                  <c:v>23.75</c:v>
                </c:pt>
                <c:pt idx="30">
                  <c:v>23.55</c:v>
                </c:pt>
                <c:pt idx="31">
                  <c:v>23.39</c:v>
                </c:pt>
                <c:pt idx="32">
                  <c:v>23.66</c:v>
                </c:pt>
                <c:pt idx="33">
                  <c:v>23.52</c:v>
                </c:pt>
                <c:pt idx="34">
                  <c:v>23.45</c:v>
                </c:pt>
                <c:pt idx="35">
                  <c:v>23.09</c:v>
                </c:pt>
                <c:pt idx="36">
                  <c:v>23.48</c:v>
                </c:pt>
                <c:pt idx="37">
                  <c:v>23.61</c:v>
                </c:pt>
                <c:pt idx="38">
                  <c:v>23.46</c:v>
                </c:pt>
                <c:pt idx="39">
                  <c:v>23.83</c:v>
                </c:pt>
                <c:pt idx="40">
                  <c:v>23.91</c:v>
                </c:pt>
                <c:pt idx="41">
                  <c:v>23.32</c:v>
                </c:pt>
                <c:pt idx="42">
                  <c:v>23.7</c:v>
                </c:pt>
                <c:pt idx="43">
                  <c:v>24.06</c:v>
                </c:pt>
                <c:pt idx="44">
                  <c:v>23.83</c:v>
                </c:pt>
                <c:pt idx="45">
                  <c:v>23.73</c:v>
                </c:pt>
                <c:pt idx="46">
                  <c:v>23.37</c:v>
                </c:pt>
                <c:pt idx="47">
                  <c:v>23.42</c:v>
                </c:pt>
                <c:pt idx="48">
                  <c:v>23.13</c:v>
                </c:pt>
                <c:pt idx="49">
                  <c:v>23.01</c:v>
                </c:pt>
                <c:pt idx="50">
                  <c:v>22.76</c:v>
                </c:pt>
                <c:pt idx="51">
                  <c:v>22.62</c:v>
                </c:pt>
                <c:pt idx="52">
                  <c:v>22.33</c:v>
                </c:pt>
                <c:pt idx="53">
                  <c:v>22.11</c:v>
                </c:pt>
                <c:pt idx="54">
                  <c:v>21.85</c:v>
                </c:pt>
                <c:pt idx="55">
                  <c:v>22.23</c:v>
                </c:pt>
                <c:pt idx="56">
                  <c:v>21.96</c:v>
                </c:pt>
                <c:pt idx="57">
                  <c:v>22.18</c:v>
                </c:pt>
                <c:pt idx="58">
                  <c:v>21.85</c:v>
                </c:pt>
                <c:pt idx="60">
                  <c:v>21.82</c:v>
                </c:pt>
                <c:pt idx="61">
                  <c:v>21.22</c:v>
                </c:pt>
                <c:pt idx="62">
                  <c:v>21.11</c:v>
                </c:pt>
                <c:pt idx="63">
                  <c:v>21.59</c:v>
                </c:pt>
                <c:pt idx="64">
                  <c:v>21.35</c:v>
                </c:pt>
                <c:pt idx="65">
                  <c:v>21.29</c:v>
                </c:pt>
                <c:pt idx="66">
                  <c:v>21.1</c:v>
                </c:pt>
                <c:pt idx="67">
                  <c:v>20.9</c:v>
                </c:pt>
                <c:pt idx="68">
                  <c:v>20.64</c:v>
                </c:pt>
                <c:pt idx="69">
                  <c:v>19.989999999999998</c:v>
                </c:pt>
                <c:pt idx="70">
                  <c:v>20.58</c:v>
                </c:pt>
                <c:pt idx="71">
                  <c:v>20.62</c:v>
                </c:pt>
                <c:pt idx="72">
                  <c:v>20.74</c:v>
                </c:pt>
                <c:pt idx="73">
                  <c:v>20.18</c:v>
                </c:pt>
                <c:pt idx="74">
                  <c:v>19.73</c:v>
                </c:pt>
                <c:pt idx="75">
                  <c:v>19.23</c:v>
                </c:pt>
                <c:pt idx="76">
                  <c:v>19.39</c:v>
                </c:pt>
                <c:pt idx="77">
                  <c:v>19.96</c:v>
                </c:pt>
                <c:pt idx="78">
                  <c:v>19.87</c:v>
                </c:pt>
                <c:pt idx="79">
                  <c:v>20.079999999999998</c:v>
                </c:pt>
                <c:pt idx="80">
                  <c:v>19.71</c:v>
                </c:pt>
                <c:pt idx="81">
                  <c:v>19.440000000000001</c:v>
                </c:pt>
                <c:pt idx="82">
                  <c:v>19.07</c:v>
                </c:pt>
                <c:pt idx="83">
                  <c:v>19.23</c:v>
                </c:pt>
                <c:pt idx="84">
                  <c:v>19.53</c:v>
                </c:pt>
                <c:pt idx="85">
                  <c:v>19.29</c:v>
                </c:pt>
                <c:pt idx="86">
                  <c:v>19.55</c:v>
                </c:pt>
                <c:pt idx="87">
                  <c:v>19.079999999999998</c:v>
                </c:pt>
                <c:pt idx="88">
                  <c:v>19.14</c:v>
                </c:pt>
                <c:pt idx="89">
                  <c:v>18.809999999999999</c:v>
                </c:pt>
                <c:pt idx="90">
                  <c:v>18.36</c:v>
                </c:pt>
                <c:pt idx="91">
                  <c:v>18.97</c:v>
                </c:pt>
                <c:pt idx="92">
                  <c:v>19.260000000000002</c:v>
                </c:pt>
                <c:pt idx="93">
                  <c:v>19.079999999999998</c:v>
                </c:pt>
                <c:pt idx="94">
                  <c:v>18.32</c:v>
                </c:pt>
                <c:pt idx="95">
                  <c:v>18.04</c:v>
                </c:pt>
                <c:pt idx="96">
                  <c:v>18.27</c:v>
                </c:pt>
                <c:pt idx="97">
                  <c:v>18.45</c:v>
                </c:pt>
                <c:pt idx="98">
                  <c:v>18.72</c:v>
                </c:pt>
                <c:pt idx="99">
                  <c:v>18.47</c:v>
                </c:pt>
                <c:pt idx="100">
                  <c:v>18.48</c:v>
                </c:pt>
                <c:pt idx="101">
                  <c:v>18.32</c:v>
                </c:pt>
                <c:pt idx="102">
                  <c:v>18.13</c:v>
                </c:pt>
                <c:pt idx="103">
                  <c:v>18.149999999999999</c:v>
                </c:pt>
                <c:pt idx="104">
                  <c:v>18.399999999999999</c:v>
                </c:pt>
                <c:pt idx="105">
                  <c:v>18.39</c:v>
                </c:pt>
                <c:pt idx="106">
                  <c:v>18.329999999999998</c:v>
                </c:pt>
                <c:pt idx="107">
                  <c:v>18.559999999999999</c:v>
                </c:pt>
                <c:pt idx="108">
                  <c:v>18.37</c:v>
                </c:pt>
                <c:pt idx="109">
                  <c:v>18.43</c:v>
                </c:pt>
                <c:pt idx="110">
                  <c:v>17.8</c:v>
                </c:pt>
                <c:pt idx="111">
                  <c:v>17.45</c:v>
                </c:pt>
                <c:pt idx="112">
                  <c:v>18.5</c:v>
                </c:pt>
                <c:pt idx="113">
                  <c:v>18.41</c:v>
                </c:pt>
                <c:pt idx="114">
                  <c:v>18.64</c:v>
                </c:pt>
                <c:pt idx="115">
                  <c:v>17.84</c:v>
                </c:pt>
                <c:pt idx="116">
                  <c:v>17.829999999999998</c:v>
                </c:pt>
                <c:pt idx="117">
                  <c:v>17.79</c:v>
                </c:pt>
                <c:pt idx="118">
                  <c:v>18.14</c:v>
                </c:pt>
                <c:pt idx="119">
                  <c:v>17.38</c:v>
                </c:pt>
                <c:pt idx="120">
                  <c:v>18.09</c:v>
                </c:pt>
                <c:pt idx="121">
                  <c:v>18.54</c:v>
                </c:pt>
                <c:pt idx="122">
                  <c:v>18.25</c:v>
                </c:pt>
                <c:pt idx="123">
                  <c:v>18.440000000000001</c:v>
                </c:pt>
                <c:pt idx="124">
                  <c:v>18.010000000000002</c:v>
                </c:pt>
                <c:pt idx="125">
                  <c:v>17.71</c:v>
                </c:pt>
                <c:pt idx="126">
                  <c:v>18.28</c:v>
                </c:pt>
                <c:pt idx="127">
                  <c:v>18.25</c:v>
                </c:pt>
                <c:pt idx="128">
                  <c:v>18.45</c:v>
                </c:pt>
                <c:pt idx="129">
                  <c:v>18.149999999999999</c:v>
                </c:pt>
                <c:pt idx="130">
                  <c:v>18.239999999999998</c:v>
                </c:pt>
                <c:pt idx="131">
                  <c:v>17.690000000000001</c:v>
                </c:pt>
                <c:pt idx="132">
                  <c:v>18.03</c:v>
                </c:pt>
                <c:pt idx="133">
                  <c:v>18.23</c:v>
                </c:pt>
                <c:pt idx="134">
                  <c:v>18.59</c:v>
                </c:pt>
                <c:pt idx="135">
                  <c:v>18.73</c:v>
                </c:pt>
                <c:pt idx="136">
                  <c:v>18.54</c:v>
                </c:pt>
                <c:pt idx="137">
                  <c:v>18.39</c:v>
                </c:pt>
                <c:pt idx="138">
                  <c:v>17.91</c:v>
                </c:pt>
                <c:pt idx="139">
                  <c:v>17.82</c:v>
                </c:pt>
                <c:pt idx="140">
                  <c:v>18.559999999999999</c:v>
                </c:pt>
                <c:pt idx="141">
                  <c:v>18.489999999999998</c:v>
                </c:pt>
                <c:pt idx="142">
                  <c:v>18.670000000000002</c:v>
                </c:pt>
                <c:pt idx="143">
                  <c:v>18.79</c:v>
                </c:pt>
                <c:pt idx="144">
                  <c:v>18.760000000000002</c:v>
                </c:pt>
                <c:pt idx="145">
                  <c:v>17.97</c:v>
                </c:pt>
                <c:pt idx="146">
                  <c:v>18.43</c:v>
                </c:pt>
                <c:pt idx="147">
                  <c:v>19.09</c:v>
                </c:pt>
                <c:pt idx="148">
                  <c:v>19.21</c:v>
                </c:pt>
                <c:pt idx="149">
                  <c:v>19.63</c:v>
                </c:pt>
                <c:pt idx="150">
                  <c:v>19.28</c:v>
                </c:pt>
                <c:pt idx="151">
                  <c:v>19.27</c:v>
                </c:pt>
                <c:pt idx="152">
                  <c:v>18.82</c:v>
                </c:pt>
                <c:pt idx="153">
                  <c:v>19.27</c:v>
                </c:pt>
                <c:pt idx="154">
                  <c:v>19.38</c:v>
                </c:pt>
                <c:pt idx="155">
                  <c:v>19.71</c:v>
                </c:pt>
                <c:pt idx="156">
                  <c:v>20.05</c:v>
                </c:pt>
                <c:pt idx="157">
                  <c:v>19.79</c:v>
                </c:pt>
                <c:pt idx="158">
                  <c:v>19.71</c:v>
                </c:pt>
                <c:pt idx="159">
                  <c:v>19.68</c:v>
                </c:pt>
                <c:pt idx="160">
                  <c:v>19.64</c:v>
                </c:pt>
                <c:pt idx="161">
                  <c:v>19.14</c:v>
                </c:pt>
                <c:pt idx="162">
                  <c:v>19.63</c:v>
                </c:pt>
                <c:pt idx="163">
                  <c:v>20.100000000000001</c:v>
                </c:pt>
                <c:pt idx="164">
                  <c:v>20.059999999999999</c:v>
                </c:pt>
                <c:pt idx="165">
                  <c:v>20.100000000000001</c:v>
                </c:pt>
                <c:pt idx="166">
                  <c:v>19.46</c:v>
                </c:pt>
                <c:pt idx="167">
                  <c:v>19.71</c:v>
                </c:pt>
                <c:pt idx="168">
                  <c:v>20.02</c:v>
                </c:pt>
                <c:pt idx="169">
                  <c:v>19.96</c:v>
                </c:pt>
                <c:pt idx="170">
                  <c:v>20.010000000000002</c:v>
                </c:pt>
                <c:pt idx="171">
                  <c:v>19.97</c:v>
                </c:pt>
                <c:pt idx="172">
                  <c:v>19.98</c:v>
                </c:pt>
                <c:pt idx="173">
                  <c:v>19.68</c:v>
                </c:pt>
                <c:pt idx="174">
                  <c:v>19.54</c:v>
                </c:pt>
                <c:pt idx="175">
                  <c:v>20.170000000000002</c:v>
                </c:pt>
                <c:pt idx="176">
                  <c:v>20.22</c:v>
                </c:pt>
                <c:pt idx="177">
                  <c:v>20.329999999999998</c:v>
                </c:pt>
                <c:pt idx="178">
                  <c:v>19.989999999999998</c:v>
                </c:pt>
                <c:pt idx="179">
                  <c:v>20.48</c:v>
                </c:pt>
                <c:pt idx="180">
                  <c:v>19.760000000000002</c:v>
                </c:pt>
                <c:pt idx="181">
                  <c:v>19.78</c:v>
                </c:pt>
                <c:pt idx="182">
                  <c:v>20.239999999999998</c:v>
                </c:pt>
                <c:pt idx="183">
                  <c:v>20.23</c:v>
                </c:pt>
                <c:pt idx="184">
                  <c:v>20.6</c:v>
                </c:pt>
                <c:pt idx="185">
                  <c:v>20.55</c:v>
                </c:pt>
                <c:pt idx="186">
                  <c:v>20.47</c:v>
                </c:pt>
                <c:pt idx="187">
                  <c:v>20.190000000000001</c:v>
                </c:pt>
                <c:pt idx="188">
                  <c:v>19.82</c:v>
                </c:pt>
                <c:pt idx="189">
                  <c:v>20.27</c:v>
                </c:pt>
                <c:pt idx="190">
                  <c:v>20.100000000000001</c:v>
                </c:pt>
                <c:pt idx="191">
                  <c:v>20.59</c:v>
                </c:pt>
                <c:pt idx="192">
                  <c:v>20.149999999999999</c:v>
                </c:pt>
                <c:pt idx="193">
                  <c:v>20.39</c:v>
                </c:pt>
                <c:pt idx="194">
                  <c:v>20.09</c:v>
                </c:pt>
                <c:pt idx="195">
                  <c:v>19.96</c:v>
                </c:pt>
                <c:pt idx="196">
                  <c:v>20.440000000000001</c:v>
                </c:pt>
                <c:pt idx="197">
                  <c:v>20.38</c:v>
                </c:pt>
                <c:pt idx="198">
                  <c:v>20.55</c:v>
                </c:pt>
                <c:pt idx="199">
                  <c:v>20.399999999999999</c:v>
                </c:pt>
                <c:pt idx="200">
                  <c:v>20.66</c:v>
                </c:pt>
                <c:pt idx="201">
                  <c:v>20</c:v>
                </c:pt>
                <c:pt idx="202">
                  <c:v>20.16</c:v>
                </c:pt>
                <c:pt idx="203">
                  <c:v>20.7</c:v>
                </c:pt>
                <c:pt idx="204">
                  <c:v>20.74</c:v>
                </c:pt>
                <c:pt idx="205">
                  <c:v>20.92</c:v>
                </c:pt>
                <c:pt idx="206">
                  <c:v>20.75</c:v>
                </c:pt>
                <c:pt idx="207">
                  <c:v>20.82</c:v>
                </c:pt>
                <c:pt idx="208">
                  <c:v>20.12</c:v>
                </c:pt>
                <c:pt idx="209">
                  <c:v>20.57</c:v>
                </c:pt>
                <c:pt idx="210">
                  <c:v>20.79</c:v>
                </c:pt>
                <c:pt idx="211">
                  <c:v>20.93</c:v>
                </c:pt>
                <c:pt idx="212">
                  <c:v>21.35</c:v>
                </c:pt>
                <c:pt idx="213">
                  <c:v>21.08</c:v>
                </c:pt>
                <c:pt idx="214">
                  <c:v>21</c:v>
                </c:pt>
                <c:pt idx="215">
                  <c:v>20.75</c:v>
                </c:pt>
                <c:pt idx="216">
                  <c:v>20.94</c:v>
                </c:pt>
                <c:pt idx="217">
                  <c:v>21.41</c:v>
                </c:pt>
                <c:pt idx="218">
                  <c:v>21.31</c:v>
                </c:pt>
                <c:pt idx="219">
                  <c:v>21.37</c:v>
                </c:pt>
                <c:pt idx="220">
                  <c:v>21.18</c:v>
                </c:pt>
                <c:pt idx="221">
                  <c:v>21.09</c:v>
                </c:pt>
                <c:pt idx="222">
                  <c:v>21.18</c:v>
                </c:pt>
                <c:pt idx="223">
                  <c:v>21.3</c:v>
                </c:pt>
                <c:pt idx="224">
                  <c:v>21.63</c:v>
                </c:pt>
                <c:pt idx="225">
                  <c:v>21.47</c:v>
                </c:pt>
                <c:pt idx="226">
                  <c:v>21.71</c:v>
                </c:pt>
                <c:pt idx="227">
                  <c:v>21.59</c:v>
                </c:pt>
                <c:pt idx="228">
                  <c:v>21.59</c:v>
                </c:pt>
                <c:pt idx="229">
                  <c:v>21.45</c:v>
                </c:pt>
                <c:pt idx="230">
                  <c:v>21.68</c:v>
                </c:pt>
                <c:pt idx="231">
                  <c:v>21.48</c:v>
                </c:pt>
                <c:pt idx="232">
                  <c:v>21.82</c:v>
                </c:pt>
                <c:pt idx="233">
                  <c:v>22.12</c:v>
                </c:pt>
                <c:pt idx="234">
                  <c:v>21.98</c:v>
                </c:pt>
                <c:pt idx="235">
                  <c:v>21.96</c:v>
                </c:pt>
                <c:pt idx="236">
                  <c:v>21.73</c:v>
                </c:pt>
                <c:pt idx="237">
                  <c:v>21.9</c:v>
                </c:pt>
                <c:pt idx="238">
                  <c:v>22.05</c:v>
                </c:pt>
                <c:pt idx="239">
                  <c:v>22.04</c:v>
                </c:pt>
                <c:pt idx="240">
                  <c:v>22.31</c:v>
                </c:pt>
                <c:pt idx="241">
                  <c:v>22.05</c:v>
                </c:pt>
                <c:pt idx="242">
                  <c:v>22</c:v>
                </c:pt>
                <c:pt idx="243">
                  <c:v>21.74</c:v>
                </c:pt>
                <c:pt idx="244">
                  <c:v>21.92</c:v>
                </c:pt>
                <c:pt idx="245">
                  <c:v>22.08</c:v>
                </c:pt>
                <c:pt idx="246">
                  <c:v>22.14</c:v>
                </c:pt>
                <c:pt idx="247">
                  <c:v>22.42</c:v>
                </c:pt>
                <c:pt idx="248">
                  <c:v>22.1</c:v>
                </c:pt>
                <c:pt idx="249">
                  <c:v>21.86</c:v>
                </c:pt>
                <c:pt idx="250">
                  <c:v>21.82</c:v>
                </c:pt>
                <c:pt idx="251">
                  <c:v>21.87</c:v>
                </c:pt>
                <c:pt idx="252">
                  <c:v>21.99</c:v>
                </c:pt>
                <c:pt idx="253">
                  <c:v>21.9</c:v>
                </c:pt>
                <c:pt idx="254">
                  <c:v>22.13</c:v>
                </c:pt>
                <c:pt idx="255">
                  <c:v>21.96</c:v>
                </c:pt>
                <c:pt idx="256">
                  <c:v>21.91</c:v>
                </c:pt>
                <c:pt idx="257">
                  <c:v>21.78</c:v>
                </c:pt>
                <c:pt idx="258">
                  <c:v>21.94</c:v>
                </c:pt>
                <c:pt idx="259">
                  <c:v>22.2</c:v>
                </c:pt>
                <c:pt idx="260">
                  <c:v>22</c:v>
                </c:pt>
                <c:pt idx="261">
                  <c:v>21.9</c:v>
                </c:pt>
                <c:pt idx="262">
                  <c:v>21.87</c:v>
                </c:pt>
                <c:pt idx="263">
                  <c:v>21.82</c:v>
                </c:pt>
                <c:pt idx="264">
                  <c:v>21.94</c:v>
                </c:pt>
                <c:pt idx="265">
                  <c:v>22.29</c:v>
                </c:pt>
                <c:pt idx="266">
                  <c:v>22.3</c:v>
                </c:pt>
                <c:pt idx="267">
                  <c:v>22.22</c:v>
                </c:pt>
                <c:pt idx="268">
                  <c:v>22.08</c:v>
                </c:pt>
                <c:pt idx="269">
                  <c:v>22.04</c:v>
                </c:pt>
                <c:pt idx="270">
                  <c:v>22.13</c:v>
                </c:pt>
                <c:pt idx="271">
                  <c:v>21.95</c:v>
                </c:pt>
                <c:pt idx="272">
                  <c:v>22.03</c:v>
                </c:pt>
                <c:pt idx="273">
                  <c:v>22.13</c:v>
                </c:pt>
                <c:pt idx="274">
                  <c:v>21.85</c:v>
                </c:pt>
                <c:pt idx="275">
                  <c:v>21.98</c:v>
                </c:pt>
                <c:pt idx="276">
                  <c:v>22.08</c:v>
                </c:pt>
                <c:pt idx="277">
                  <c:v>21.92</c:v>
                </c:pt>
                <c:pt idx="278">
                  <c:v>22.1</c:v>
                </c:pt>
                <c:pt idx="279">
                  <c:v>22.4</c:v>
                </c:pt>
                <c:pt idx="280">
                  <c:v>22.02</c:v>
                </c:pt>
                <c:pt idx="281">
                  <c:v>22.18</c:v>
                </c:pt>
                <c:pt idx="282">
                  <c:v>22.39</c:v>
                </c:pt>
                <c:pt idx="283">
                  <c:v>22.22</c:v>
                </c:pt>
                <c:pt idx="284">
                  <c:v>21.96</c:v>
                </c:pt>
                <c:pt idx="285">
                  <c:v>22.03</c:v>
                </c:pt>
                <c:pt idx="286">
                  <c:v>21.9</c:v>
                </c:pt>
                <c:pt idx="287">
                  <c:v>21.87</c:v>
                </c:pt>
                <c:pt idx="288">
                  <c:v>21.86</c:v>
                </c:pt>
                <c:pt idx="289">
                  <c:v>22.05</c:v>
                </c:pt>
                <c:pt idx="290">
                  <c:v>21.76</c:v>
                </c:pt>
                <c:pt idx="291">
                  <c:v>21.8</c:v>
                </c:pt>
                <c:pt idx="292">
                  <c:v>21.71</c:v>
                </c:pt>
                <c:pt idx="293">
                  <c:v>22.07</c:v>
                </c:pt>
                <c:pt idx="294">
                  <c:v>22.11</c:v>
                </c:pt>
                <c:pt idx="295">
                  <c:v>21.97</c:v>
                </c:pt>
                <c:pt idx="296">
                  <c:v>22.01</c:v>
                </c:pt>
                <c:pt idx="297">
                  <c:v>21.94</c:v>
                </c:pt>
                <c:pt idx="298">
                  <c:v>21.69</c:v>
                </c:pt>
                <c:pt idx="299">
                  <c:v>21.44</c:v>
                </c:pt>
                <c:pt idx="300">
                  <c:v>21.22</c:v>
                </c:pt>
                <c:pt idx="301">
                  <c:v>21.77</c:v>
                </c:pt>
                <c:pt idx="302">
                  <c:v>21.72</c:v>
                </c:pt>
                <c:pt idx="303">
                  <c:v>22.01</c:v>
                </c:pt>
                <c:pt idx="304">
                  <c:v>21.78</c:v>
                </c:pt>
                <c:pt idx="305">
                  <c:v>21.77</c:v>
                </c:pt>
                <c:pt idx="306">
                  <c:v>21.17</c:v>
                </c:pt>
                <c:pt idx="307">
                  <c:v>21.45</c:v>
                </c:pt>
                <c:pt idx="308">
                  <c:v>21.76</c:v>
                </c:pt>
                <c:pt idx="309">
                  <c:v>21.74</c:v>
                </c:pt>
                <c:pt idx="310">
                  <c:v>22.05</c:v>
                </c:pt>
                <c:pt idx="311">
                  <c:v>21.81</c:v>
                </c:pt>
                <c:pt idx="312">
                  <c:v>21.7</c:v>
                </c:pt>
                <c:pt idx="313">
                  <c:v>21.76</c:v>
                </c:pt>
                <c:pt idx="314">
                  <c:v>21.54</c:v>
                </c:pt>
                <c:pt idx="315">
                  <c:v>22.56</c:v>
                </c:pt>
                <c:pt idx="316">
                  <c:v>21.91</c:v>
                </c:pt>
                <c:pt idx="317">
                  <c:v>22.13</c:v>
                </c:pt>
                <c:pt idx="318">
                  <c:v>21.97</c:v>
                </c:pt>
                <c:pt idx="319">
                  <c:v>22.14</c:v>
                </c:pt>
                <c:pt idx="320">
                  <c:v>22.41</c:v>
                </c:pt>
                <c:pt idx="321">
                  <c:v>22.12</c:v>
                </c:pt>
                <c:pt idx="322">
                  <c:v>21.95</c:v>
                </c:pt>
                <c:pt idx="323">
                  <c:v>21.89</c:v>
                </c:pt>
                <c:pt idx="324">
                  <c:v>22.24</c:v>
                </c:pt>
                <c:pt idx="325">
                  <c:v>21.67</c:v>
                </c:pt>
                <c:pt idx="326">
                  <c:v>21.84</c:v>
                </c:pt>
                <c:pt idx="327">
                  <c:v>21.49</c:v>
                </c:pt>
                <c:pt idx="328">
                  <c:v>21.56</c:v>
                </c:pt>
                <c:pt idx="329">
                  <c:v>21.73</c:v>
                </c:pt>
                <c:pt idx="330">
                  <c:v>21.71</c:v>
                </c:pt>
                <c:pt idx="331">
                  <c:v>22</c:v>
                </c:pt>
                <c:pt idx="332">
                  <c:v>22.3</c:v>
                </c:pt>
                <c:pt idx="333">
                  <c:v>21.74</c:v>
                </c:pt>
                <c:pt idx="334">
                  <c:v>21.5</c:v>
                </c:pt>
                <c:pt idx="335">
                  <c:v>21.77</c:v>
                </c:pt>
                <c:pt idx="336">
                  <c:v>21.99</c:v>
                </c:pt>
                <c:pt idx="337">
                  <c:v>22.03</c:v>
                </c:pt>
                <c:pt idx="338">
                  <c:v>22.13</c:v>
                </c:pt>
                <c:pt idx="339">
                  <c:v>22.01</c:v>
                </c:pt>
                <c:pt idx="340">
                  <c:v>22.02</c:v>
                </c:pt>
                <c:pt idx="341">
                  <c:v>21.64</c:v>
                </c:pt>
                <c:pt idx="342">
                  <c:v>21.49</c:v>
                </c:pt>
                <c:pt idx="343">
                  <c:v>21.87</c:v>
                </c:pt>
                <c:pt idx="344">
                  <c:v>22</c:v>
                </c:pt>
                <c:pt idx="345">
                  <c:v>22.03</c:v>
                </c:pt>
                <c:pt idx="346">
                  <c:v>21.87</c:v>
                </c:pt>
                <c:pt idx="347">
                  <c:v>21.77</c:v>
                </c:pt>
                <c:pt idx="348">
                  <c:v>21.48</c:v>
                </c:pt>
                <c:pt idx="349">
                  <c:v>21.65</c:v>
                </c:pt>
                <c:pt idx="350">
                  <c:v>21.6</c:v>
                </c:pt>
                <c:pt idx="351">
                  <c:v>21.77</c:v>
                </c:pt>
                <c:pt idx="352">
                  <c:v>21.83</c:v>
                </c:pt>
                <c:pt idx="353">
                  <c:v>21.79</c:v>
                </c:pt>
                <c:pt idx="354">
                  <c:v>22.11</c:v>
                </c:pt>
                <c:pt idx="355">
                  <c:v>21.61</c:v>
                </c:pt>
                <c:pt idx="356">
                  <c:v>21.77</c:v>
                </c:pt>
                <c:pt idx="357">
                  <c:v>22.08</c:v>
                </c:pt>
                <c:pt idx="358">
                  <c:v>22.02</c:v>
                </c:pt>
                <c:pt idx="359">
                  <c:v>21.69</c:v>
                </c:pt>
                <c:pt idx="360">
                  <c:v>21.84</c:v>
                </c:pt>
                <c:pt idx="361">
                  <c:v>21.66</c:v>
                </c:pt>
                <c:pt idx="362">
                  <c:v>21.79</c:v>
                </c:pt>
                <c:pt idx="363">
                  <c:v>21.72</c:v>
                </c:pt>
                <c:pt idx="364">
                  <c:v>21.87</c:v>
                </c:pt>
                <c:pt idx="365">
                  <c:v>21.91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C-4CB8-951B-DD5F8C141452}"/>
            </c:ext>
          </c:extLst>
        </c:ser>
        <c:ser>
          <c:idx val="1"/>
          <c:order val="1"/>
          <c:tx>
            <c:strRef>
              <c:f>消费!$U$2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消费!$U$3:$U$368</c:f>
              <c:numCache>
                <c:formatCode>General</c:formatCode>
                <c:ptCount val="366"/>
                <c:pt idx="0">
                  <c:v>21.61</c:v>
                </c:pt>
                <c:pt idx="1">
                  <c:v>21.68</c:v>
                </c:pt>
                <c:pt idx="2">
                  <c:v>21.87</c:v>
                </c:pt>
                <c:pt idx="3">
                  <c:v>21.58</c:v>
                </c:pt>
                <c:pt idx="4">
                  <c:v>21.41</c:v>
                </c:pt>
                <c:pt idx="5">
                  <c:v>21.61</c:v>
                </c:pt>
                <c:pt idx="6">
                  <c:v>21.58</c:v>
                </c:pt>
                <c:pt idx="7">
                  <c:v>21.47</c:v>
                </c:pt>
                <c:pt idx="8">
                  <c:v>21.32</c:v>
                </c:pt>
                <c:pt idx="9">
                  <c:v>21.27</c:v>
                </c:pt>
                <c:pt idx="10">
                  <c:v>21.06</c:v>
                </c:pt>
                <c:pt idx="11">
                  <c:v>20.86</c:v>
                </c:pt>
                <c:pt idx="12">
                  <c:v>21.16</c:v>
                </c:pt>
                <c:pt idx="13">
                  <c:v>21.02</c:v>
                </c:pt>
                <c:pt idx="14">
                  <c:v>21.19</c:v>
                </c:pt>
                <c:pt idx="15">
                  <c:v>20.9</c:v>
                </c:pt>
                <c:pt idx="16">
                  <c:v>20.77</c:v>
                </c:pt>
                <c:pt idx="17">
                  <c:v>20.100000000000001</c:v>
                </c:pt>
                <c:pt idx="18">
                  <c:v>20.3</c:v>
                </c:pt>
                <c:pt idx="19">
                  <c:v>20.309999999999999</c:v>
                </c:pt>
                <c:pt idx="20">
                  <c:v>20.350000000000001</c:v>
                </c:pt>
                <c:pt idx="21">
                  <c:v>20.3</c:v>
                </c:pt>
                <c:pt idx="22">
                  <c:v>20.12</c:v>
                </c:pt>
                <c:pt idx="23">
                  <c:v>20.100000000000001</c:v>
                </c:pt>
                <c:pt idx="24">
                  <c:v>19.96</c:v>
                </c:pt>
                <c:pt idx="25">
                  <c:v>19.64</c:v>
                </c:pt>
                <c:pt idx="26">
                  <c:v>19.850000000000001</c:v>
                </c:pt>
                <c:pt idx="27">
                  <c:v>19.739999999999998</c:v>
                </c:pt>
                <c:pt idx="28">
                  <c:v>20.11</c:v>
                </c:pt>
                <c:pt idx="29">
                  <c:v>19.84</c:v>
                </c:pt>
                <c:pt idx="30">
                  <c:v>19.75</c:v>
                </c:pt>
                <c:pt idx="31">
                  <c:v>20.21</c:v>
                </c:pt>
                <c:pt idx="32">
                  <c:v>20.05</c:v>
                </c:pt>
                <c:pt idx="33">
                  <c:v>20.49</c:v>
                </c:pt>
                <c:pt idx="34">
                  <c:v>20.25</c:v>
                </c:pt>
                <c:pt idx="35">
                  <c:v>20.420000000000002</c:v>
                </c:pt>
                <c:pt idx="36">
                  <c:v>20.3</c:v>
                </c:pt>
                <c:pt idx="37">
                  <c:v>19.86</c:v>
                </c:pt>
                <c:pt idx="38">
                  <c:v>20.03</c:v>
                </c:pt>
                <c:pt idx="39">
                  <c:v>19.690000000000001</c:v>
                </c:pt>
                <c:pt idx="40">
                  <c:v>19.899999999999999</c:v>
                </c:pt>
                <c:pt idx="41">
                  <c:v>19.84</c:v>
                </c:pt>
                <c:pt idx="42">
                  <c:v>19.87</c:v>
                </c:pt>
                <c:pt idx="43">
                  <c:v>19.61</c:v>
                </c:pt>
                <c:pt idx="44">
                  <c:v>19.41</c:v>
                </c:pt>
                <c:pt idx="45">
                  <c:v>19.32</c:v>
                </c:pt>
                <c:pt idx="46">
                  <c:v>19.079999999999998</c:v>
                </c:pt>
                <c:pt idx="47">
                  <c:v>19.32</c:v>
                </c:pt>
                <c:pt idx="48">
                  <c:v>19.32</c:v>
                </c:pt>
                <c:pt idx="49">
                  <c:v>19.48</c:v>
                </c:pt>
                <c:pt idx="50">
                  <c:v>18.989999999999998</c:v>
                </c:pt>
                <c:pt idx="51">
                  <c:v>19.21</c:v>
                </c:pt>
                <c:pt idx="52">
                  <c:v>18.97</c:v>
                </c:pt>
                <c:pt idx="53">
                  <c:v>19</c:v>
                </c:pt>
                <c:pt idx="54">
                  <c:v>18.989999999999998</c:v>
                </c:pt>
                <c:pt idx="55">
                  <c:v>18.78</c:v>
                </c:pt>
                <c:pt idx="56">
                  <c:v>18.8</c:v>
                </c:pt>
                <c:pt idx="57">
                  <c:v>18.739999999999998</c:v>
                </c:pt>
                <c:pt idx="58">
                  <c:v>18.82</c:v>
                </c:pt>
                <c:pt idx="60">
                  <c:v>18.46</c:v>
                </c:pt>
                <c:pt idx="61">
                  <c:v>18.45</c:v>
                </c:pt>
                <c:pt idx="62">
                  <c:v>18.73</c:v>
                </c:pt>
                <c:pt idx="63">
                  <c:v>18.79</c:v>
                </c:pt>
                <c:pt idx="64">
                  <c:v>18.72</c:v>
                </c:pt>
                <c:pt idx="65">
                  <c:v>18.18</c:v>
                </c:pt>
                <c:pt idx="66">
                  <c:v>18.23</c:v>
                </c:pt>
                <c:pt idx="67">
                  <c:v>18.010000000000002</c:v>
                </c:pt>
                <c:pt idx="68">
                  <c:v>18.350000000000001</c:v>
                </c:pt>
                <c:pt idx="69">
                  <c:v>18.170000000000002</c:v>
                </c:pt>
                <c:pt idx="70">
                  <c:v>18.07</c:v>
                </c:pt>
                <c:pt idx="71">
                  <c:v>18.03</c:v>
                </c:pt>
                <c:pt idx="72">
                  <c:v>18</c:v>
                </c:pt>
                <c:pt idx="73">
                  <c:v>18.170000000000002</c:v>
                </c:pt>
                <c:pt idx="74">
                  <c:v>17.8</c:v>
                </c:pt>
                <c:pt idx="75">
                  <c:v>18.010000000000002</c:v>
                </c:pt>
                <c:pt idx="76">
                  <c:v>18.059999999999999</c:v>
                </c:pt>
                <c:pt idx="77">
                  <c:v>18.2</c:v>
                </c:pt>
                <c:pt idx="78">
                  <c:v>18.34</c:v>
                </c:pt>
                <c:pt idx="79">
                  <c:v>17.809999999999999</c:v>
                </c:pt>
                <c:pt idx="80">
                  <c:v>17.68</c:v>
                </c:pt>
                <c:pt idx="81">
                  <c:v>17.82</c:v>
                </c:pt>
                <c:pt idx="82">
                  <c:v>17.48</c:v>
                </c:pt>
                <c:pt idx="83">
                  <c:v>17.47</c:v>
                </c:pt>
                <c:pt idx="84">
                  <c:v>17.47</c:v>
                </c:pt>
                <c:pt idx="85">
                  <c:v>17.559999999999999</c:v>
                </c:pt>
                <c:pt idx="86">
                  <c:v>17.03</c:v>
                </c:pt>
                <c:pt idx="87">
                  <c:v>17.149999999999999</c:v>
                </c:pt>
                <c:pt idx="88">
                  <c:v>17.13</c:v>
                </c:pt>
                <c:pt idx="89">
                  <c:v>16.8</c:v>
                </c:pt>
                <c:pt idx="90">
                  <c:v>17.13</c:v>
                </c:pt>
                <c:pt idx="91">
                  <c:v>16.93</c:v>
                </c:pt>
                <c:pt idx="92">
                  <c:v>16.93</c:v>
                </c:pt>
                <c:pt idx="93">
                  <c:v>16.64</c:v>
                </c:pt>
                <c:pt idx="94">
                  <c:v>16.96</c:v>
                </c:pt>
                <c:pt idx="95">
                  <c:v>16.55</c:v>
                </c:pt>
                <c:pt idx="96">
                  <c:v>16.489999999999998</c:v>
                </c:pt>
                <c:pt idx="97">
                  <c:v>16.59</c:v>
                </c:pt>
                <c:pt idx="98">
                  <c:v>16.95</c:v>
                </c:pt>
                <c:pt idx="99">
                  <c:v>16.55</c:v>
                </c:pt>
                <c:pt idx="100">
                  <c:v>16.32</c:v>
                </c:pt>
                <c:pt idx="101">
                  <c:v>16.5</c:v>
                </c:pt>
                <c:pt idx="102">
                  <c:v>16.45</c:v>
                </c:pt>
                <c:pt idx="103">
                  <c:v>16.079999999999998</c:v>
                </c:pt>
                <c:pt idx="104">
                  <c:v>16.62</c:v>
                </c:pt>
                <c:pt idx="105">
                  <c:v>16.399999999999999</c:v>
                </c:pt>
                <c:pt idx="106">
                  <c:v>16.45</c:v>
                </c:pt>
                <c:pt idx="107">
                  <c:v>16.350000000000001</c:v>
                </c:pt>
                <c:pt idx="108">
                  <c:v>16.12</c:v>
                </c:pt>
                <c:pt idx="109">
                  <c:v>15.87</c:v>
                </c:pt>
                <c:pt idx="110">
                  <c:v>16.03</c:v>
                </c:pt>
                <c:pt idx="111">
                  <c:v>16.16</c:v>
                </c:pt>
                <c:pt idx="112">
                  <c:v>15.99</c:v>
                </c:pt>
                <c:pt idx="113">
                  <c:v>16.22</c:v>
                </c:pt>
                <c:pt idx="114">
                  <c:v>16.329999999999998</c:v>
                </c:pt>
                <c:pt idx="115">
                  <c:v>16.2</c:v>
                </c:pt>
                <c:pt idx="116">
                  <c:v>16.010000000000002</c:v>
                </c:pt>
                <c:pt idx="117">
                  <c:v>15.73</c:v>
                </c:pt>
                <c:pt idx="118">
                  <c:v>15.94</c:v>
                </c:pt>
                <c:pt idx="119">
                  <c:v>15.9</c:v>
                </c:pt>
                <c:pt idx="120">
                  <c:v>16.059999999999999</c:v>
                </c:pt>
                <c:pt idx="121">
                  <c:v>15.95</c:v>
                </c:pt>
                <c:pt idx="122">
                  <c:v>15.82</c:v>
                </c:pt>
                <c:pt idx="123">
                  <c:v>16.07</c:v>
                </c:pt>
                <c:pt idx="124">
                  <c:v>15.9</c:v>
                </c:pt>
                <c:pt idx="125">
                  <c:v>16.16</c:v>
                </c:pt>
                <c:pt idx="126">
                  <c:v>16.190000000000001</c:v>
                </c:pt>
                <c:pt idx="127">
                  <c:v>16.239999999999998</c:v>
                </c:pt>
                <c:pt idx="128">
                  <c:v>16.649999999999999</c:v>
                </c:pt>
                <c:pt idx="129">
                  <c:v>17.2</c:v>
                </c:pt>
                <c:pt idx="130">
                  <c:v>17.41</c:v>
                </c:pt>
                <c:pt idx="131">
                  <c:v>17.27</c:v>
                </c:pt>
                <c:pt idx="132">
                  <c:v>17.32</c:v>
                </c:pt>
                <c:pt idx="133">
                  <c:v>17.39</c:v>
                </c:pt>
                <c:pt idx="134">
                  <c:v>17.87</c:v>
                </c:pt>
                <c:pt idx="135">
                  <c:v>18.03</c:v>
                </c:pt>
                <c:pt idx="136">
                  <c:v>18.079999999999998</c:v>
                </c:pt>
                <c:pt idx="137">
                  <c:v>17.850000000000001</c:v>
                </c:pt>
                <c:pt idx="138">
                  <c:v>17.97</c:v>
                </c:pt>
                <c:pt idx="139">
                  <c:v>18.149999999999999</c:v>
                </c:pt>
                <c:pt idx="140">
                  <c:v>18.41</c:v>
                </c:pt>
                <c:pt idx="141">
                  <c:v>18.66</c:v>
                </c:pt>
                <c:pt idx="142">
                  <c:v>18.59</c:v>
                </c:pt>
                <c:pt idx="143">
                  <c:v>18.690000000000001</c:v>
                </c:pt>
                <c:pt idx="144">
                  <c:v>18.64</c:v>
                </c:pt>
                <c:pt idx="145">
                  <c:v>18.57</c:v>
                </c:pt>
                <c:pt idx="146">
                  <c:v>18.64</c:v>
                </c:pt>
                <c:pt idx="147">
                  <c:v>18.760000000000002</c:v>
                </c:pt>
                <c:pt idx="148">
                  <c:v>18.88</c:v>
                </c:pt>
                <c:pt idx="149">
                  <c:v>18.68</c:v>
                </c:pt>
                <c:pt idx="150">
                  <c:v>18.73</c:v>
                </c:pt>
                <c:pt idx="151">
                  <c:v>18.420000000000002</c:v>
                </c:pt>
                <c:pt idx="152">
                  <c:v>18.55</c:v>
                </c:pt>
                <c:pt idx="153">
                  <c:v>18.45</c:v>
                </c:pt>
                <c:pt idx="154">
                  <c:v>18.84</c:v>
                </c:pt>
                <c:pt idx="155">
                  <c:v>18.88</c:v>
                </c:pt>
                <c:pt idx="156">
                  <c:v>18.79</c:v>
                </c:pt>
                <c:pt idx="157">
                  <c:v>18.760000000000002</c:v>
                </c:pt>
                <c:pt idx="158">
                  <c:v>18.79</c:v>
                </c:pt>
                <c:pt idx="159">
                  <c:v>18.68</c:v>
                </c:pt>
                <c:pt idx="160">
                  <c:v>18.84</c:v>
                </c:pt>
                <c:pt idx="161">
                  <c:v>18.739999999999998</c:v>
                </c:pt>
                <c:pt idx="162">
                  <c:v>18.82</c:v>
                </c:pt>
                <c:pt idx="163">
                  <c:v>18.649999999999999</c:v>
                </c:pt>
                <c:pt idx="164">
                  <c:v>18.43</c:v>
                </c:pt>
                <c:pt idx="165">
                  <c:v>18.190000000000001</c:v>
                </c:pt>
                <c:pt idx="166">
                  <c:v>18.350000000000001</c:v>
                </c:pt>
                <c:pt idx="167">
                  <c:v>18.510000000000002</c:v>
                </c:pt>
                <c:pt idx="168">
                  <c:v>18.64</c:v>
                </c:pt>
                <c:pt idx="169">
                  <c:v>18.52</c:v>
                </c:pt>
                <c:pt idx="170">
                  <c:v>18.52</c:v>
                </c:pt>
                <c:pt idx="171">
                  <c:v>18.47</c:v>
                </c:pt>
                <c:pt idx="172">
                  <c:v>18.170000000000002</c:v>
                </c:pt>
                <c:pt idx="173">
                  <c:v>18.239999999999998</c:v>
                </c:pt>
                <c:pt idx="174">
                  <c:v>18.5</c:v>
                </c:pt>
                <c:pt idx="175">
                  <c:v>18.48</c:v>
                </c:pt>
                <c:pt idx="176">
                  <c:v>18.47</c:v>
                </c:pt>
                <c:pt idx="177">
                  <c:v>18.309999999999999</c:v>
                </c:pt>
                <c:pt idx="178">
                  <c:v>18.440000000000001</c:v>
                </c:pt>
                <c:pt idx="179">
                  <c:v>18.239999999999998</c:v>
                </c:pt>
                <c:pt idx="180">
                  <c:v>18.29</c:v>
                </c:pt>
                <c:pt idx="181">
                  <c:v>18.489999999999998</c:v>
                </c:pt>
                <c:pt idx="182">
                  <c:v>18.559999999999999</c:v>
                </c:pt>
                <c:pt idx="183">
                  <c:v>18.63</c:v>
                </c:pt>
                <c:pt idx="184">
                  <c:v>18.52</c:v>
                </c:pt>
                <c:pt idx="185">
                  <c:v>18.489999999999998</c:v>
                </c:pt>
                <c:pt idx="186">
                  <c:v>18.25</c:v>
                </c:pt>
                <c:pt idx="187">
                  <c:v>18.22</c:v>
                </c:pt>
                <c:pt idx="188">
                  <c:v>18.43</c:v>
                </c:pt>
                <c:pt idx="189">
                  <c:v>18.64</c:v>
                </c:pt>
                <c:pt idx="190">
                  <c:v>18.57</c:v>
                </c:pt>
                <c:pt idx="191">
                  <c:v>18.559999999999999</c:v>
                </c:pt>
                <c:pt idx="192">
                  <c:v>18.559999999999999</c:v>
                </c:pt>
                <c:pt idx="193">
                  <c:v>18.55</c:v>
                </c:pt>
                <c:pt idx="194">
                  <c:v>18.34</c:v>
                </c:pt>
                <c:pt idx="195">
                  <c:v>18.59</c:v>
                </c:pt>
                <c:pt idx="196">
                  <c:v>18.79</c:v>
                </c:pt>
                <c:pt idx="197">
                  <c:v>18.88</c:v>
                </c:pt>
                <c:pt idx="198">
                  <c:v>18.850000000000001</c:v>
                </c:pt>
                <c:pt idx="199">
                  <c:v>18.84</c:v>
                </c:pt>
                <c:pt idx="200">
                  <c:v>18.649999999999999</c:v>
                </c:pt>
                <c:pt idx="201">
                  <c:v>18.43</c:v>
                </c:pt>
                <c:pt idx="202">
                  <c:v>18.809999999999999</c:v>
                </c:pt>
                <c:pt idx="203">
                  <c:v>18.829999999999998</c:v>
                </c:pt>
                <c:pt idx="204">
                  <c:v>18.98</c:v>
                </c:pt>
                <c:pt idx="205">
                  <c:v>19.010000000000002</c:v>
                </c:pt>
                <c:pt idx="206">
                  <c:v>18.78</c:v>
                </c:pt>
                <c:pt idx="207">
                  <c:v>18.71</c:v>
                </c:pt>
                <c:pt idx="208">
                  <c:v>18.850000000000001</c:v>
                </c:pt>
                <c:pt idx="209">
                  <c:v>18.91</c:v>
                </c:pt>
                <c:pt idx="210">
                  <c:v>18.73</c:v>
                </c:pt>
                <c:pt idx="211">
                  <c:v>19.03</c:v>
                </c:pt>
                <c:pt idx="212">
                  <c:v>19.13</c:v>
                </c:pt>
                <c:pt idx="213">
                  <c:v>19.190000000000001</c:v>
                </c:pt>
                <c:pt idx="214">
                  <c:v>19.34</c:v>
                </c:pt>
                <c:pt idx="215">
                  <c:v>18.98</c:v>
                </c:pt>
                <c:pt idx="216">
                  <c:v>19.170000000000002</c:v>
                </c:pt>
                <c:pt idx="217">
                  <c:v>19.07</c:v>
                </c:pt>
                <c:pt idx="218">
                  <c:v>19.21</c:v>
                </c:pt>
                <c:pt idx="219">
                  <c:v>19.28</c:v>
                </c:pt>
                <c:pt idx="220">
                  <c:v>19.170000000000002</c:v>
                </c:pt>
                <c:pt idx="221">
                  <c:v>19.21</c:v>
                </c:pt>
                <c:pt idx="222">
                  <c:v>19.579999999999998</c:v>
                </c:pt>
                <c:pt idx="223">
                  <c:v>19.64</c:v>
                </c:pt>
                <c:pt idx="224">
                  <c:v>19.670000000000002</c:v>
                </c:pt>
                <c:pt idx="225">
                  <c:v>19.77</c:v>
                </c:pt>
                <c:pt idx="226">
                  <c:v>19.7</c:v>
                </c:pt>
                <c:pt idx="227">
                  <c:v>19.989999999999998</c:v>
                </c:pt>
                <c:pt idx="228">
                  <c:v>20.07</c:v>
                </c:pt>
                <c:pt idx="229">
                  <c:v>19.77</c:v>
                </c:pt>
                <c:pt idx="230">
                  <c:v>20.04</c:v>
                </c:pt>
                <c:pt idx="231">
                  <c:v>19.989999999999998</c:v>
                </c:pt>
                <c:pt idx="232">
                  <c:v>19.940000000000001</c:v>
                </c:pt>
                <c:pt idx="233">
                  <c:v>20.07</c:v>
                </c:pt>
                <c:pt idx="234">
                  <c:v>20.16</c:v>
                </c:pt>
                <c:pt idx="235">
                  <c:v>20.309999999999999</c:v>
                </c:pt>
                <c:pt idx="236">
                  <c:v>20.02</c:v>
                </c:pt>
                <c:pt idx="237">
                  <c:v>20.190000000000001</c:v>
                </c:pt>
                <c:pt idx="238">
                  <c:v>20.239999999999998</c:v>
                </c:pt>
                <c:pt idx="239">
                  <c:v>20.309999999999999</c:v>
                </c:pt>
                <c:pt idx="240">
                  <c:v>20.18</c:v>
                </c:pt>
                <c:pt idx="241">
                  <c:v>20.39</c:v>
                </c:pt>
                <c:pt idx="242">
                  <c:v>20.23</c:v>
                </c:pt>
                <c:pt idx="243">
                  <c:v>20.13</c:v>
                </c:pt>
                <c:pt idx="244">
                  <c:v>20.23</c:v>
                </c:pt>
                <c:pt idx="245">
                  <c:v>20.27</c:v>
                </c:pt>
                <c:pt idx="246">
                  <c:v>20.329999999999998</c:v>
                </c:pt>
                <c:pt idx="247">
                  <c:v>20.36</c:v>
                </c:pt>
                <c:pt idx="248">
                  <c:v>20.39</c:v>
                </c:pt>
                <c:pt idx="249">
                  <c:v>20.28</c:v>
                </c:pt>
                <c:pt idx="250">
                  <c:v>20.329999999999998</c:v>
                </c:pt>
                <c:pt idx="251">
                  <c:v>20.51</c:v>
                </c:pt>
                <c:pt idx="252">
                  <c:v>20.34</c:v>
                </c:pt>
                <c:pt idx="253">
                  <c:v>20.13</c:v>
                </c:pt>
                <c:pt idx="254">
                  <c:v>20.09</c:v>
                </c:pt>
                <c:pt idx="255">
                  <c:v>20.079999999999998</c:v>
                </c:pt>
                <c:pt idx="256">
                  <c:v>20.23</c:v>
                </c:pt>
                <c:pt idx="257">
                  <c:v>20.149999999999999</c:v>
                </c:pt>
                <c:pt idx="258">
                  <c:v>20.059999999999999</c:v>
                </c:pt>
                <c:pt idx="259">
                  <c:v>20.16</c:v>
                </c:pt>
                <c:pt idx="260">
                  <c:v>20.190000000000001</c:v>
                </c:pt>
                <c:pt idx="261">
                  <c:v>20.2</c:v>
                </c:pt>
                <c:pt idx="262">
                  <c:v>20.29</c:v>
                </c:pt>
                <c:pt idx="263">
                  <c:v>20.239999999999998</c:v>
                </c:pt>
                <c:pt idx="264">
                  <c:v>20.04</c:v>
                </c:pt>
                <c:pt idx="265">
                  <c:v>20.2</c:v>
                </c:pt>
                <c:pt idx="266">
                  <c:v>20.02</c:v>
                </c:pt>
                <c:pt idx="267">
                  <c:v>20.2</c:v>
                </c:pt>
                <c:pt idx="268">
                  <c:v>19.98</c:v>
                </c:pt>
                <c:pt idx="269">
                  <c:v>20</c:v>
                </c:pt>
                <c:pt idx="270">
                  <c:v>19.97</c:v>
                </c:pt>
                <c:pt idx="271">
                  <c:v>20.100000000000001</c:v>
                </c:pt>
                <c:pt idx="272">
                  <c:v>20.079999999999998</c:v>
                </c:pt>
                <c:pt idx="273">
                  <c:v>20.11</c:v>
                </c:pt>
                <c:pt idx="274">
                  <c:v>19.8</c:v>
                </c:pt>
                <c:pt idx="275">
                  <c:v>19.940000000000001</c:v>
                </c:pt>
                <c:pt idx="276">
                  <c:v>20.12</c:v>
                </c:pt>
                <c:pt idx="277">
                  <c:v>19.75</c:v>
                </c:pt>
                <c:pt idx="278">
                  <c:v>19.79</c:v>
                </c:pt>
                <c:pt idx="279">
                  <c:v>19.71</c:v>
                </c:pt>
                <c:pt idx="280">
                  <c:v>19.72</c:v>
                </c:pt>
                <c:pt idx="281">
                  <c:v>19.72</c:v>
                </c:pt>
                <c:pt idx="282">
                  <c:v>19.760000000000002</c:v>
                </c:pt>
                <c:pt idx="283">
                  <c:v>19.59</c:v>
                </c:pt>
                <c:pt idx="284">
                  <c:v>19.53</c:v>
                </c:pt>
                <c:pt idx="285">
                  <c:v>19.46</c:v>
                </c:pt>
                <c:pt idx="286">
                  <c:v>19.71</c:v>
                </c:pt>
                <c:pt idx="287">
                  <c:v>19.77</c:v>
                </c:pt>
                <c:pt idx="288">
                  <c:v>19.79</c:v>
                </c:pt>
                <c:pt idx="289">
                  <c:v>19.52</c:v>
                </c:pt>
                <c:pt idx="290">
                  <c:v>19.68</c:v>
                </c:pt>
                <c:pt idx="291">
                  <c:v>19.37</c:v>
                </c:pt>
                <c:pt idx="292">
                  <c:v>19.2</c:v>
                </c:pt>
                <c:pt idx="293">
                  <c:v>19.66</c:v>
                </c:pt>
                <c:pt idx="294">
                  <c:v>19.61</c:v>
                </c:pt>
                <c:pt idx="295">
                  <c:v>19.57</c:v>
                </c:pt>
                <c:pt idx="296">
                  <c:v>19.5</c:v>
                </c:pt>
                <c:pt idx="297">
                  <c:v>19.46</c:v>
                </c:pt>
                <c:pt idx="298">
                  <c:v>19.37</c:v>
                </c:pt>
                <c:pt idx="299">
                  <c:v>19.420000000000002</c:v>
                </c:pt>
                <c:pt idx="300">
                  <c:v>19.649999999999999</c:v>
                </c:pt>
                <c:pt idx="301">
                  <c:v>19.53</c:v>
                </c:pt>
                <c:pt idx="302">
                  <c:v>19.55</c:v>
                </c:pt>
                <c:pt idx="303">
                  <c:v>19.47</c:v>
                </c:pt>
                <c:pt idx="304">
                  <c:v>19.440000000000001</c:v>
                </c:pt>
                <c:pt idx="305">
                  <c:v>19.239999999999998</c:v>
                </c:pt>
                <c:pt idx="306">
                  <c:v>19.05</c:v>
                </c:pt>
                <c:pt idx="307">
                  <c:v>19.41</c:v>
                </c:pt>
                <c:pt idx="308">
                  <c:v>19.48</c:v>
                </c:pt>
                <c:pt idx="309">
                  <c:v>19.45</c:v>
                </c:pt>
                <c:pt idx="310">
                  <c:v>19.46</c:v>
                </c:pt>
                <c:pt idx="311">
                  <c:v>19.399999999999999</c:v>
                </c:pt>
                <c:pt idx="312">
                  <c:v>19.03</c:v>
                </c:pt>
                <c:pt idx="313">
                  <c:v>18.95</c:v>
                </c:pt>
                <c:pt idx="314">
                  <c:v>19.440000000000001</c:v>
                </c:pt>
                <c:pt idx="315">
                  <c:v>19.45</c:v>
                </c:pt>
                <c:pt idx="316">
                  <c:v>19.309999999999999</c:v>
                </c:pt>
                <c:pt idx="317">
                  <c:v>19.36</c:v>
                </c:pt>
                <c:pt idx="318">
                  <c:v>19.21</c:v>
                </c:pt>
                <c:pt idx="319">
                  <c:v>19.14</c:v>
                </c:pt>
                <c:pt idx="320">
                  <c:v>19.12</c:v>
                </c:pt>
                <c:pt idx="321">
                  <c:v>19.41</c:v>
                </c:pt>
                <c:pt idx="322">
                  <c:v>19.28</c:v>
                </c:pt>
                <c:pt idx="323">
                  <c:v>19.25</c:v>
                </c:pt>
                <c:pt idx="324">
                  <c:v>19.29</c:v>
                </c:pt>
                <c:pt idx="325">
                  <c:v>19.32</c:v>
                </c:pt>
                <c:pt idx="326">
                  <c:v>18.989999999999998</c:v>
                </c:pt>
                <c:pt idx="327">
                  <c:v>19.12</c:v>
                </c:pt>
                <c:pt idx="328">
                  <c:v>19.23</c:v>
                </c:pt>
                <c:pt idx="329">
                  <c:v>19.25</c:v>
                </c:pt>
                <c:pt idx="330">
                  <c:v>19.22</c:v>
                </c:pt>
                <c:pt idx="331">
                  <c:v>19.28</c:v>
                </c:pt>
                <c:pt idx="332">
                  <c:v>19.13</c:v>
                </c:pt>
                <c:pt idx="333">
                  <c:v>19.07</c:v>
                </c:pt>
                <c:pt idx="334">
                  <c:v>19.07</c:v>
                </c:pt>
                <c:pt idx="335">
                  <c:v>19.29</c:v>
                </c:pt>
                <c:pt idx="336">
                  <c:v>19.27</c:v>
                </c:pt>
                <c:pt idx="337">
                  <c:v>19.170000000000002</c:v>
                </c:pt>
                <c:pt idx="338">
                  <c:v>19.23</c:v>
                </c:pt>
                <c:pt idx="339">
                  <c:v>19.100000000000001</c:v>
                </c:pt>
                <c:pt idx="340">
                  <c:v>18.93</c:v>
                </c:pt>
                <c:pt idx="341">
                  <c:v>18.989999999999998</c:v>
                </c:pt>
                <c:pt idx="342">
                  <c:v>19.27</c:v>
                </c:pt>
                <c:pt idx="343">
                  <c:v>19.25</c:v>
                </c:pt>
                <c:pt idx="344">
                  <c:v>19.21</c:v>
                </c:pt>
                <c:pt idx="345">
                  <c:v>19.239999999999998</c:v>
                </c:pt>
                <c:pt idx="346">
                  <c:v>19.2</c:v>
                </c:pt>
                <c:pt idx="347">
                  <c:v>18.940000000000001</c:v>
                </c:pt>
                <c:pt idx="348">
                  <c:v>18.91</c:v>
                </c:pt>
                <c:pt idx="349">
                  <c:v>19.04</c:v>
                </c:pt>
                <c:pt idx="350">
                  <c:v>19.04</c:v>
                </c:pt>
                <c:pt idx="351">
                  <c:v>19.059999999999999</c:v>
                </c:pt>
                <c:pt idx="352">
                  <c:v>19.05</c:v>
                </c:pt>
                <c:pt idx="353">
                  <c:v>19.11</c:v>
                </c:pt>
                <c:pt idx="354">
                  <c:v>18.89</c:v>
                </c:pt>
                <c:pt idx="355">
                  <c:v>18.95</c:v>
                </c:pt>
                <c:pt idx="356">
                  <c:v>19.329999999999998</c:v>
                </c:pt>
                <c:pt idx="357">
                  <c:v>19.21</c:v>
                </c:pt>
                <c:pt idx="358">
                  <c:v>19.23</c:v>
                </c:pt>
                <c:pt idx="359">
                  <c:v>19.12</c:v>
                </c:pt>
                <c:pt idx="360">
                  <c:v>19.03</c:v>
                </c:pt>
                <c:pt idx="361">
                  <c:v>18.850000000000001</c:v>
                </c:pt>
                <c:pt idx="362">
                  <c:v>18.84</c:v>
                </c:pt>
                <c:pt idx="363">
                  <c:v>19.079999999999998</c:v>
                </c:pt>
                <c:pt idx="364">
                  <c:v>19.03</c:v>
                </c:pt>
                <c:pt idx="365">
                  <c:v>18.940000000000001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C-4CB8-951B-DD5F8C141452}"/>
            </c:ext>
          </c:extLst>
        </c:ser>
        <c:ser>
          <c:idx val="2"/>
          <c:order val="2"/>
          <c:tx>
            <c:strRef>
              <c:f>消费!$V$2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消费!$V$3:$V$368</c:f>
              <c:numCache>
                <c:formatCode>General</c:formatCode>
                <c:ptCount val="366"/>
                <c:pt idx="0">
                  <c:v>18.71</c:v>
                </c:pt>
                <c:pt idx="1">
                  <c:v>18.71</c:v>
                </c:pt>
                <c:pt idx="2">
                  <c:v>18.63</c:v>
                </c:pt>
                <c:pt idx="3">
                  <c:v>18.88</c:v>
                </c:pt>
                <c:pt idx="4">
                  <c:v>18.86</c:v>
                </c:pt>
                <c:pt idx="5">
                  <c:v>18.829999999999998</c:v>
                </c:pt>
                <c:pt idx="6">
                  <c:v>18.850000000000001</c:v>
                </c:pt>
                <c:pt idx="7">
                  <c:v>18.77</c:v>
                </c:pt>
                <c:pt idx="8">
                  <c:v>18.84</c:v>
                </c:pt>
                <c:pt idx="9">
                  <c:v>18.37</c:v>
                </c:pt>
                <c:pt idx="10">
                  <c:v>18.43</c:v>
                </c:pt>
                <c:pt idx="11">
                  <c:v>18.649999999999999</c:v>
                </c:pt>
                <c:pt idx="12">
                  <c:v>18.68</c:v>
                </c:pt>
                <c:pt idx="13">
                  <c:v>18.75</c:v>
                </c:pt>
                <c:pt idx="14">
                  <c:v>18.670000000000002</c:v>
                </c:pt>
                <c:pt idx="15">
                  <c:v>18.66</c:v>
                </c:pt>
                <c:pt idx="16">
                  <c:v>18.440000000000001</c:v>
                </c:pt>
                <c:pt idx="17">
                  <c:v>18.239999999999998</c:v>
                </c:pt>
                <c:pt idx="18">
                  <c:v>18.62</c:v>
                </c:pt>
                <c:pt idx="19">
                  <c:v>18.510000000000002</c:v>
                </c:pt>
                <c:pt idx="20">
                  <c:v>18.5</c:v>
                </c:pt>
                <c:pt idx="21">
                  <c:v>18.63</c:v>
                </c:pt>
                <c:pt idx="22">
                  <c:v>18.600000000000001</c:v>
                </c:pt>
                <c:pt idx="23">
                  <c:v>18.18</c:v>
                </c:pt>
                <c:pt idx="24">
                  <c:v>18.329999999999998</c:v>
                </c:pt>
                <c:pt idx="25">
                  <c:v>18.559999999999999</c:v>
                </c:pt>
                <c:pt idx="26">
                  <c:v>18.489999999999998</c:v>
                </c:pt>
                <c:pt idx="27">
                  <c:v>18.309999999999999</c:v>
                </c:pt>
                <c:pt idx="28">
                  <c:v>18.350000000000001</c:v>
                </c:pt>
                <c:pt idx="29">
                  <c:v>18.489999999999998</c:v>
                </c:pt>
                <c:pt idx="30">
                  <c:v>18.13</c:v>
                </c:pt>
                <c:pt idx="31">
                  <c:v>18</c:v>
                </c:pt>
                <c:pt idx="32">
                  <c:v>18.45</c:v>
                </c:pt>
                <c:pt idx="33">
                  <c:v>18.39</c:v>
                </c:pt>
                <c:pt idx="34">
                  <c:v>18.3</c:v>
                </c:pt>
                <c:pt idx="35">
                  <c:v>18.16</c:v>
                </c:pt>
                <c:pt idx="36">
                  <c:v>18.11</c:v>
                </c:pt>
                <c:pt idx="37">
                  <c:v>17.91</c:v>
                </c:pt>
                <c:pt idx="38">
                  <c:v>18.11</c:v>
                </c:pt>
                <c:pt idx="39">
                  <c:v>18.149999999999999</c:v>
                </c:pt>
                <c:pt idx="40">
                  <c:v>18.190000000000001</c:v>
                </c:pt>
                <c:pt idx="41">
                  <c:v>17.98</c:v>
                </c:pt>
                <c:pt idx="42">
                  <c:v>17.940000000000001</c:v>
                </c:pt>
                <c:pt idx="43">
                  <c:v>18.21</c:v>
                </c:pt>
                <c:pt idx="44">
                  <c:v>17.86</c:v>
                </c:pt>
                <c:pt idx="45">
                  <c:v>18.05</c:v>
                </c:pt>
                <c:pt idx="46">
                  <c:v>18.03</c:v>
                </c:pt>
                <c:pt idx="47">
                  <c:v>18.23</c:v>
                </c:pt>
                <c:pt idx="48">
                  <c:v>18.27</c:v>
                </c:pt>
                <c:pt idx="49">
                  <c:v>18.05</c:v>
                </c:pt>
                <c:pt idx="50">
                  <c:v>17.690000000000001</c:v>
                </c:pt>
                <c:pt idx="51">
                  <c:v>18.27</c:v>
                </c:pt>
                <c:pt idx="52">
                  <c:v>17.98</c:v>
                </c:pt>
                <c:pt idx="53">
                  <c:v>18.510000000000002</c:v>
                </c:pt>
                <c:pt idx="54">
                  <c:v>18.3</c:v>
                </c:pt>
                <c:pt idx="55">
                  <c:v>18.399999999999999</c:v>
                </c:pt>
                <c:pt idx="56">
                  <c:v>18.16</c:v>
                </c:pt>
                <c:pt idx="57">
                  <c:v>18.29</c:v>
                </c:pt>
                <c:pt idx="58">
                  <c:v>18.010000000000002</c:v>
                </c:pt>
                <c:pt idx="60">
                  <c:v>17.87</c:v>
                </c:pt>
                <c:pt idx="61">
                  <c:v>18</c:v>
                </c:pt>
                <c:pt idx="62">
                  <c:v>17.940000000000001</c:v>
                </c:pt>
                <c:pt idx="63">
                  <c:v>18.079999999999998</c:v>
                </c:pt>
                <c:pt idx="64">
                  <c:v>17.809999999999999</c:v>
                </c:pt>
                <c:pt idx="65">
                  <c:v>17.71</c:v>
                </c:pt>
                <c:pt idx="66">
                  <c:v>17.32</c:v>
                </c:pt>
                <c:pt idx="67">
                  <c:v>17.41</c:v>
                </c:pt>
                <c:pt idx="68">
                  <c:v>17.59</c:v>
                </c:pt>
                <c:pt idx="69">
                  <c:v>17.57</c:v>
                </c:pt>
                <c:pt idx="70">
                  <c:v>17.600000000000001</c:v>
                </c:pt>
                <c:pt idx="71">
                  <c:v>17.510000000000002</c:v>
                </c:pt>
                <c:pt idx="72">
                  <c:v>17.559999999999999</c:v>
                </c:pt>
                <c:pt idx="73">
                  <c:v>17</c:v>
                </c:pt>
                <c:pt idx="74">
                  <c:v>16.989999999999998</c:v>
                </c:pt>
                <c:pt idx="75">
                  <c:v>17.510000000000002</c:v>
                </c:pt>
                <c:pt idx="76">
                  <c:v>17.170000000000002</c:v>
                </c:pt>
                <c:pt idx="77">
                  <c:v>17.260000000000002</c:v>
                </c:pt>
                <c:pt idx="78">
                  <c:v>17.18</c:v>
                </c:pt>
                <c:pt idx="79">
                  <c:v>17.21</c:v>
                </c:pt>
                <c:pt idx="80">
                  <c:v>16.829999999999998</c:v>
                </c:pt>
                <c:pt idx="81">
                  <c:v>16.84</c:v>
                </c:pt>
                <c:pt idx="82">
                  <c:v>16.98</c:v>
                </c:pt>
                <c:pt idx="83">
                  <c:v>16.97</c:v>
                </c:pt>
                <c:pt idx="84">
                  <c:v>17.02</c:v>
                </c:pt>
                <c:pt idx="85">
                  <c:v>17.09</c:v>
                </c:pt>
                <c:pt idx="86">
                  <c:v>17.079999999999998</c:v>
                </c:pt>
                <c:pt idx="87">
                  <c:v>17.010000000000002</c:v>
                </c:pt>
                <c:pt idx="88">
                  <c:v>17.02</c:v>
                </c:pt>
                <c:pt idx="89">
                  <c:v>17.37</c:v>
                </c:pt>
                <c:pt idx="90">
                  <c:v>17.440000000000001</c:v>
                </c:pt>
                <c:pt idx="91">
                  <c:v>17.34</c:v>
                </c:pt>
                <c:pt idx="92">
                  <c:v>17.47</c:v>
                </c:pt>
                <c:pt idx="93">
                  <c:v>17.399999999999999</c:v>
                </c:pt>
                <c:pt idx="94">
                  <c:v>17.21</c:v>
                </c:pt>
                <c:pt idx="95">
                  <c:v>17.239999999999998</c:v>
                </c:pt>
                <c:pt idx="96">
                  <c:v>17.21</c:v>
                </c:pt>
                <c:pt idx="97">
                  <c:v>17.5</c:v>
                </c:pt>
                <c:pt idx="98">
                  <c:v>17.489999999999998</c:v>
                </c:pt>
                <c:pt idx="99">
                  <c:v>17.510000000000002</c:v>
                </c:pt>
                <c:pt idx="100">
                  <c:v>17.489999999999998</c:v>
                </c:pt>
                <c:pt idx="101">
                  <c:v>17.27</c:v>
                </c:pt>
                <c:pt idx="102">
                  <c:v>17.45</c:v>
                </c:pt>
                <c:pt idx="103">
                  <c:v>17.579999999999998</c:v>
                </c:pt>
                <c:pt idx="104">
                  <c:v>17.600000000000001</c:v>
                </c:pt>
                <c:pt idx="105">
                  <c:v>17.55</c:v>
                </c:pt>
                <c:pt idx="106">
                  <c:v>17.61</c:v>
                </c:pt>
                <c:pt idx="107">
                  <c:v>17.559999999999999</c:v>
                </c:pt>
                <c:pt idx="108">
                  <c:v>17.38</c:v>
                </c:pt>
                <c:pt idx="109">
                  <c:v>17.489999999999998</c:v>
                </c:pt>
                <c:pt idx="110">
                  <c:v>17.86</c:v>
                </c:pt>
                <c:pt idx="111">
                  <c:v>17.96</c:v>
                </c:pt>
                <c:pt idx="112">
                  <c:v>17.690000000000001</c:v>
                </c:pt>
                <c:pt idx="113">
                  <c:v>17.66</c:v>
                </c:pt>
                <c:pt idx="114">
                  <c:v>18.02</c:v>
                </c:pt>
                <c:pt idx="115">
                  <c:v>17.89</c:v>
                </c:pt>
                <c:pt idx="116">
                  <c:v>18.059999999999999</c:v>
                </c:pt>
                <c:pt idx="117">
                  <c:v>18.41</c:v>
                </c:pt>
                <c:pt idx="118">
                  <c:v>18.41</c:v>
                </c:pt>
                <c:pt idx="119">
                  <c:v>18.41</c:v>
                </c:pt>
                <c:pt idx="120">
                  <c:v>18.43</c:v>
                </c:pt>
                <c:pt idx="121">
                  <c:v>18.22</c:v>
                </c:pt>
                <c:pt idx="122">
                  <c:v>18.29</c:v>
                </c:pt>
                <c:pt idx="123">
                  <c:v>18.190000000000001</c:v>
                </c:pt>
                <c:pt idx="124">
                  <c:v>18.43</c:v>
                </c:pt>
                <c:pt idx="125">
                  <c:v>18.440000000000001</c:v>
                </c:pt>
                <c:pt idx="126">
                  <c:v>18.57</c:v>
                </c:pt>
                <c:pt idx="127">
                  <c:v>18.59</c:v>
                </c:pt>
                <c:pt idx="128">
                  <c:v>18.57</c:v>
                </c:pt>
                <c:pt idx="129">
                  <c:v>18.489999999999998</c:v>
                </c:pt>
                <c:pt idx="130">
                  <c:v>18.440000000000001</c:v>
                </c:pt>
                <c:pt idx="131">
                  <c:v>18.760000000000002</c:v>
                </c:pt>
                <c:pt idx="132">
                  <c:v>18.78</c:v>
                </c:pt>
                <c:pt idx="133">
                  <c:v>18.850000000000001</c:v>
                </c:pt>
                <c:pt idx="134">
                  <c:v>18.75</c:v>
                </c:pt>
                <c:pt idx="135">
                  <c:v>18.920000000000002</c:v>
                </c:pt>
                <c:pt idx="136">
                  <c:v>18.73</c:v>
                </c:pt>
                <c:pt idx="137">
                  <c:v>18.91</c:v>
                </c:pt>
                <c:pt idx="138">
                  <c:v>18.93</c:v>
                </c:pt>
                <c:pt idx="139">
                  <c:v>18.920000000000002</c:v>
                </c:pt>
                <c:pt idx="140">
                  <c:v>19.04</c:v>
                </c:pt>
                <c:pt idx="141">
                  <c:v>19.059999999999999</c:v>
                </c:pt>
                <c:pt idx="142">
                  <c:v>19.18</c:v>
                </c:pt>
                <c:pt idx="143">
                  <c:v>18.93</c:v>
                </c:pt>
                <c:pt idx="144">
                  <c:v>18.93</c:v>
                </c:pt>
                <c:pt idx="145">
                  <c:v>19.16</c:v>
                </c:pt>
                <c:pt idx="146">
                  <c:v>19.190000000000001</c:v>
                </c:pt>
                <c:pt idx="147">
                  <c:v>19.29</c:v>
                </c:pt>
                <c:pt idx="148">
                  <c:v>19.34</c:v>
                </c:pt>
                <c:pt idx="149">
                  <c:v>19.350000000000001</c:v>
                </c:pt>
                <c:pt idx="150">
                  <c:v>19.13</c:v>
                </c:pt>
                <c:pt idx="151">
                  <c:v>19.2</c:v>
                </c:pt>
                <c:pt idx="152">
                  <c:v>19.41</c:v>
                </c:pt>
                <c:pt idx="153">
                  <c:v>19.350000000000001</c:v>
                </c:pt>
                <c:pt idx="154">
                  <c:v>19.41</c:v>
                </c:pt>
                <c:pt idx="155">
                  <c:v>19.38</c:v>
                </c:pt>
                <c:pt idx="156">
                  <c:v>19.399999999999999</c:v>
                </c:pt>
                <c:pt idx="157">
                  <c:v>19.149999999999999</c:v>
                </c:pt>
                <c:pt idx="158">
                  <c:v>19.29</c:v>
                </c:pt>
                <c:pt idx="159">
                  <c:v>19.47</c:v>
                </c:pt>
                <c:pt idx="160">
                  <c:v>19.57</c:v>
                </c:pt>
                <c:pt idx="161">
                  <c:v>19.64</c:v>
                </c:pt>
                <c:pt idx="162">
                  <c:v>19.62</c:v>
                </c:pt>
                <c:pt idx="163">
                  <c:v>19.57</c:v>
                </c:pt>
                <c:pt idx="164">
                  <c:v>19.55</c:v>
                </c:pt>
                <c:pt idx="165">
                  <c:v>19.54</c:v>
                </c:pt>
                <c:pt idx="166">
                  <c:v>19.72</c:v>
                </c:pt>
                <c:pt idx="167">
                  <c:v>19.78</c:v>
                </c:pt>
                <c:pt idx="168">
                  <c:v>19.829999999999998</c:v>
                </c:pt>
                <c:pt idx="169">
                  <c:v>19.850000000000001</c:v>
                </c:pt>
                <c:pt idx="170">
                  <c:v>19.96</c:v>
                </c:pt>
                <c:pt idx="171">
                  <c:v>19.82</c:v>
                </c:pt>
                <c:pt idx="172">
                  <c:v>19.79</c:v>
                </c:pt>
                <c:pt idx="173">
                  <c:v>19.93</c:v>
                </c:pt>
                <c:pt idx="174">
                  <c:v>20.09</c:v>
                </c:pt>
                <c:pt idx="175">
                  <c:v>20.059999999999999</c:v>
                </c:pt>
                <c:pt idx="176">
                  <c:v>20.09</c:v>
                </c:pt>
                <c:pt idx="177">
                  <c:v>20.260000000000002</c:v>
                </c:pt>
                <c:pt idx="178">
                  <c:v>20.47</c:v>
                </c:pt>
                <c:pt idx="179">
                  <c:v>20.43</c:v>
                </c:pt>
                <c:pt idx="180">
                  <c:v>20.68</c:v>
                </c:pt>
                <c:pt idx="181">
                  <c:v>20.79</c:v>
                </c:pt>
                <c:pt idx="182">
                  <c:v>20.98</c:v>
                </c:pt>
                <c:pt idx="183">
                  <c:v>21.04</c:v>
                </c:pt>
                <c:pt idx="184">
                  <c:v>21.22</c:v>
                </c:pt>
                <c:pt idx="185">
                  <c:v>21.11</c:v>
                </c:pt>
                <c:pt idx="186">
                  <c:v>21.23</c:v>
                </c:pt>
                <c:pt idx="187">
                  <c:v>21.59</c:v>
                </c:pt>
                <c:pt idx="188">
                  <c:v>21.69</c:v>
                </c:pt>
                <c:pt idx="189">
                  <c:v>21.93</c:v>
                </c:pt>
                <c:pt idx="190">
                  <c:v>21.98</c:v>
                </c:pt>
                <c:pt idx="191">
                  <c:v>22.09</c:v>
                </c:pt>
                <c:pt idx="192">
                  <c:v>22.11</c:v>
                </c:pt>
                <c:pt idx="193">
                  <c:v>22.1</c:v>
                </c:pt>
                <c:pt idx="194">
                  <c:v>22.26</c:v>
                </c:pt>
                <c:pt idx="195">
                  <c:v>22.25</c:v>
                </c:pt>
                <c:pt idx="196">
                  <c:v>22.32</c:v>
                </c:pt>
                <c:pt idx="197">
                  <c:v>22.33</c:v>
                </c:pt>
                <c:pt idx="198">
                  <c:v>22.56</c:v>
                </c:pt>
                <c:pt idx="199">
                  <c:v>22.49</c:v>
                </c:pt>
                <c:pt idx="200">
                  <c:v>22.53</c:v>
                </c:pt>
                <c:pt idx="201">
                  <c:v>22.57</c:v>
                </c:pt>
                <c:pt idx="202">
                  <c:v>22.65</c:v>
                </c:pt>
                <c:pt idx="203">
                  <c:v>23.05</c:v>
                </c:pt>
                <c:pt idx="204">
                  <c:v>22.93</c:v>
                </c:pt>
                <c:pt idx="205">
                  <c:v>22.8</c:v>
                </c:pt>
                <c:pt idx="206">
                  <c:v>22.8</c:v>
                </c:pt>
                <c:pt idx="207">
                  <c:v>22.79</c:v>
                </c:pt>
                <c:pt idx="208">
                  <c:v>22.96</c:v>
                </c:pt>
                <c:pt idx="209">
                  <c:v>23.08</c:v>
                </c:pt>
                <c:pt idx="210">
                  <c:v>23.41</c:v>
                </c:pt>
                <c:pt idx="211">
                  <c:v>23.33</c:v>
                </c:pt>
                <c:pt idx="212">
                  <c:v>23.52</c:v>
                </c:pt>
                <c:pt idx="213">
                  <c:v>23.59</c:v>
                </c:pt>
                <c:pt idx="214">
                  <c:v>23.58</c:v>
                </c:pt>
                <c:pt idx="215">
                  <c:v>23.8</c:v>
                </c:pt>
                <c:pt idx="216">
                  <c:v>23.77</c:v>
                </c:pt>
                <c:pt idx="217">
                  <c:v>23.91</c:v>
                </c:pt>
                <c:pt idx="218">
                  <c:v>23.86</c:v>
                </c:pt>
                <c:pt idx="219">
                  <c:v>24.1</c:v>
                </c:pt>
                <c:pt idx="220">
                  <c:v>24.21</c:v>
                </c:pt>
                <c:pt idx="221">
                  <c:v>24.1</c:v>
                </c:pt>
                <c:pt idx="222">
                  <c:v>24.32</c:v>
                </c:pt>
                <c:pt idx="223">
                  <c:v>24.45</c:v>
                </c:pt>
                <c:pt idx="224">
                  <c:v>24.8</c:v>
                </c:pt>
                <c:pt idx="225">
                  <c:v>24.56</c:v>
                </c:pt>
                <c:pt idx="226">
                  <c:v>24.55</c:v>
                </c:pt>
                <c:pt idx="227">
                  <c:v>24.56</c:v>
                </c:pt>
                <c:pt idx="228">
                  <c:v>24.5</c:v>
                </c:pt>
                <c:pt idx="229">
                  <c:v>24.59</c:v>
                </c:pt>
                <c:pt idx="230">
                  <c:v>24.63</c:v>
                </c:pt>
                <c:pt idx="231">
                  <c:v>24.63</c:v>
                </c:pt>
                <c:pt idx="232">
                  <c:v>24.44</c:v>
                </c:pt>
                <c:pt idx="233">
                  <c:v>24.5</c:v>
                </c:pt>
                <c:pt idx="234">
                  <c:v>24.38</c:v>
                </c:pt>
                <c:pt idx="235">
                  <c:v>24.6</c:v>
                </c:pt>
                <c:pt idx="236">
                  <c:v>24.68</c:v>
                </c:pt>
                <c:pt idx="237">
                  <c:v>24.56</c:v>
                </c:pt>
                <c:pt idx="238">
                  <c:v>24.59</c:v>
                </c:pt>
                <c:pt idx="239">
                  <c:v>24.78</c:v>
                </c:pt>
                <c:pt idx="240">
                  <c:v>24.69</c:v>
                </c:pt>
                <c:pt idx="241">
                  <c:v>24.27</c:v>
                </c:pt>
                <c:pt idx="242">
                  <c:v>24.38</c:v>
                </c:pt>
                <c:pt idx="243">
                  <c:v>24.45</c:v>
                </c:pt>
                <c:pt idx="244">
                  <c:v>24.43</c:v>
                </c:pt>
                <c:pt idx="245">
                  <c:v>24.62</c:v>
                </c:pt>
                <c:pt idx="246">
                  <c:v>24.36</c:v>
                </c:pt>
                <c:pt idx="247">
                  <c:v>24.36</c:v>
                </c:pt>
                <c:pt idx="248">
                  <c:v>24.63</c:v>
                </c:pt>
                <c:pt idx="249">
                  <c:v>24.63</c:v>
                </c:pt>
                <c:pt idx="250">
                  <c:v>24.65</c:v>
                </c:pt>
                <c:pt idx="251">
                  <c:v>24.69</c:v>
                </c:pt>
                <c:pt idx="252">
                  <c:v>24.63</c:v>
                </c:pt>
                <c:pt idx="253">
                  <c:v>24.61</c:v>
                </c:pt>
                <c:pt idx="254">
                  <c:v>24.6</c:v>
                </c:pt>
                <c:pt idx="255">
                  <c:v>24.41</c:v>
                </c:pt>
                <c:pt idx="256">
                  <c:v>24.37</c:v>
                </c:pt>
                <c:pt idx="257">
                  <c:v>24.35</c:v>
                </c:pt>
                <c:pt idx="258">
                  <c:v>24.47</c:v>
                </c:pt>
                <c:pt idx="259">
                  <c:v>24.49</c:v>
                </c:pt>
                <c:pt idx="260">
                  <c:v>24.37</c:v>
                </c:pt>
                <c:pt idx="261">
                  <c:v>24.33</c:v>
                </c:pt>
                <c:pt idx="262">
                  <c:v>24.21</c:v>
                </c:pt>
                <c:pt idx="263">
                  <c:v>24.14</c:v>
                </c:pt>
                <c:pt idx="264">
                  <c:v>24.17</c:v>
                </c:pt>
                <c:pt idx="265">
                  <c:v>24.33</c:v>
                </c:pt>
                <c:pt idx="266">
                  <c:v>24.33</c:v>
                </c:pt>
                <c:pt idx="267">
                  <c:v>23.88</c:v>
                </c:pt>
                <c:pt idx="268">
                  <c:v>23.92</c:v>
                </c:pt>
                <c:pt idx="269">
                  <c:v>23.76</c:v>
                </c:pt>
                <c:pt idx="270">
                  <c:v>23.83</c:v>
                </c:pt>
                <c:pt idx="271">
                  <c:v>23.83</c:v>
                </c:pt>
                <c:pt idx="272">
                  <c:v>23.7</c:v>
                </c:pt>
                <c:pt idx="273">
                  <c:v>23.76</c:v>
                </c:pt>
                <c:pt idx="274">
                  <c:v>23.5</c:v>
                </c:pt>
                <c:pt idx="275">
                  <c:v>23.7</c:v>
                </c:pt>
                <c:pt idx="276">
                  <c:v>23.46</c:v>
                </c:pt>
                <c:pt idx="277">
                  <c:v>23.65</c:v>
                </c:pt>
                <c:pt idx="278">
                  <c:v>23.73</c:v>
                </c:pt>
                <c:pt idx="279">
                  <c:v>23.54</c:v>
                </c:pt>
                <c:pt idx="280">
                  <c:v>23.76</c:v>
                </c:pt>
                <c:pt idx="281">
                  <c:v>23.61</c:v>
                </c:pt>
                <c:pt idx="282">
                  <c:v>23.38</c:v>
                </c:pt>
                <c:pt idx="283">
                  <c:v>23.35</c:v>
                </c:pt>
                <c:pt idx="284">
                  <c:v>23.33</c:v>
                </c:pt>
                <c:pt idx="285">
                  <c:v>23.56</c:v>
                </c:pt>
                <c:pt idx="286">
                  <c:v>23.6</c:v>
                </c:pt>
                <c:pt idx="287">
                  <c:v>23.49</c:v>
                </c:pt>
                <c:pt idx="288">
                  <c:v>23.28</c:v>
                </c:pt>
                <c:pt idx="289">
                  <c:v>23.15</c:v>
                </c:pt>
                <c:pt idx="290">
                  <c:v>22.91</c:v>
                </c:pt>
                <c:pt idx="291">
                  <c:v>22.96</c:v>
                </c:pt>
                <c:pt idx="292">
                  <c:v>23.08</c:v>
                </c:pt>
                <c:pt idx="293">
                  <c:v>22.93</c:v>
                </c:pt>
                <c:pt idx="294">
                  <c:v>23.1</c:v>
                </c:pt>
                <c:pt idx="295">
                  <c:v>22.98</c:v>
                </c:pt>
                <c:pt idx="296">
                  <c:v>22.94</c:v>
                </c:pt>
                <c:pt idx="297">
                  <c:v>22.92</c:v>
                </c:pt>
                <c:pt idx="298">
                  <c:v>22.93</c:v>
                </c:pt>
                <c:pt idx="299">
                  <c:v>22.9</c:v>
                </c:pt>
                <c:pt idx="300">
                  <c:v>22.81</c:v>
                </c:pt>
                <c:pt idx="301">
                  <c:v>22.87</c:v>
                </c:pt>
                <c:pt idx="302">
                  <c:v>22.85</c:v>
                </c:pt>
                <c:pt idx="303">
                  <c:v>22.87</c:v>
                </c:pt>
                <c:pt idx="304">
                  <c:v>22.63</c:v>
                </c:pt>
                <c:pt idx="305">
                  <c:v>22.61</c:v>
                </c:pt>
                <c:pt idx="306">
                  <c:v>22.81</c:v>
                </c:pt>
                <c:pt idx="307">
                  <c:v>22.78</c:v>
                </c:pt>
                <c:pt idx="308">
                  <c:v>22.83</c:v>
                </c:pt>
                <c:pt idx="309">
                  <c:v>22.63</c:v>
                </c:pt>
                <c:pt idx="310">
                  <c:v>22.5</c:v>
                </c:pt>
                <c:pt idx="311">
                  <c:v>22.5</c:v>
                </c:pt>
                <c:pt idx="312">
                  <c:v>22.37</c:v>
                </c:pt>
                <c:pt idx="313">
                  <c:v>22.54</c:v>
                </c:pt>
                <c:pt idx="314">
                  <c:v>22.56</c:v>
                </c:pt>
                <c:pt idx="315">
                  <c:v>22.73</c:v>
                </c:pt>
                <c:pt idx="316">
                  <c:v>22.56</c:v>
                </c:pt>
                <c:pt idx="317">
                  <c:v>22.48</c:v>
                </c:pt>
                <c:pt idx="318">
                  <c:v>22.26</c:v>
                </c:pt>
                <c:pt idx="319">
                  <c:v>22.19</c:v>
                </c:pt>
                <c:pt idx="320">
                  <c:v>22.44</c:v>
                </c:pt>
                <c:pt idx="321">
                  <c:v>22.4</c:v>
                </c:pt>
                <c:pt idx="322">
                  <c:v>22.48</c:v>
                </c:pt>
                <c:pt idx="323">
                  <c:v>22.45</c:v>
                </c:pt>
                <c:pt idx="324">
                  <c:v>22.44</c:v>
                </c:pt>
                <c:pt idx="325">
                  <c:v>22.24</c:v>
                </c:pt>
                <c:pt idx="326">
                  <c:v>22.23</c:v>
                </c:pt>
                <c:pt idx="327">
                  <c:v>22.4</c:v>
                </c:pt>
                <c:pt idx="328">
                  <c:v>22.37</c:v>
                </c:pt>
                <c:pt idx="329">
                  <c:v>22.61</c:v>
                </c:pt>
                <c:pt idx="330">
                  <c:v>22.53</c:v>
                </c:pt>
                <c:pt idx="331">
                  <c:v>22.53</c:v>
                </c:pt>
                <c:pt idx="332">
                  <c:v>22.71</c:v>
                </c:pt>
                <c:pt idx="333">
                  <c:v>22.12</c:v>
                </c:pt>
                <c:pt idx="334">
                  <c:v>22.59</c:v>
                </c:pt>
                <c:pt idx="335">
                  <c:v>22.71</c:v>
                </c:pt>
                <c:pt idx="336">
                  <c:v>22.78</c:v>
                </c:pt>
                <c:pt idx="337">
                  <c:v>22.58</c:v>
                </c:pt>
                <c:pt idx="338">
                  <c:v>22.66</c:v>
                </c:pt>
                <c:pt idx="339">
                  <c:v>22.49</c:v>
                </c:pt>
                <c:pt idx="340">
                  <c:v>22.49</c:v>
                </c:pt>
                <c:pt idx="341">
                  <c:v>22.6</c:v>
                </c:pt>
                <c:pt idx="342">
                  <c:v>22.61</c:v>
                </c:pt>
                <c:pt idx="343">
                  <c:v>22.45</c:v>
                </c:pt>
                <c:pt idx="344">
                  <c:v>22.66</c:v>
                </c:pt>
                <c:pt idx="345">
                  <c:v>22.75</c:v>
                </c:pt>
                <c:pt idx="346">
                  <c:v>22.59</c:v>
                </c:pt>
                <c:pt idx="347">
                  <c:v>22.74</c:v>
                </c:pt>
                <c:pt idx="348">
                  <c:v>22.57</c:v>
                </c:pt>
                <c:pt idx="349">
                  <c:v>22.71</c:v>
                </c:pt>
                <c:pt idx="350">
                  <c:v>22.63</c:v>
                </c:pt>
                <c:pt idx="351">
                  <c:v>22.6</c:v>
                </c:pt>
                <c:pt idx="352">
                  <c:v>22.73</c:v>
                </c:pt>
                <c:pt idx="353">
                  <c:v>22.34</c:v>
                </c:pt>
                <c:pt idx="354">
                  <c:v>22.39</c:v>
                </c:pt>
                <c:pt idx="355">
                  <c:v>22.5</c:v>
                </c:pt>
                <c:pt idx="356">
                  <c:v>22.7</c:v>
                </c:pt>
                <c:pt idx="357">
                  <c:v>22.56</c:v>
                </c:pt>
                <c:pt idx="358">
                  <c:v>22.77</c:v>
                </c:pt>
                <c:pt idx="359">
                  <c:v>22.88</c:v>
                </c:pt>
                <c:pt idx="360">
                  <c:v>22.46</c:v>
                </c:pt>
                <c:pt idx="361">
                  <c:v>22.76</c:v>
                </c:pt>
                <c:pt idx="362">
                  <c:v>22.7</c:v>
                </c:pt>
                <c:pt idx="363">
                  <c:v>22.64</c:v>
                </c:pt>
                <c:pt idx="364">
                  <c:v>22.68</c:v>
                </c:pt>
                <c:pt idx="365">
                  <c:v>22.75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6C-4CB8-951B-DD5F8C141452}"/>
            </c:ext>
          </c:extLst>
        </c:ser>
        <c:ser>
          <c:idx val="3"/>
          <c:order val="3"/>
          <c:tx>
            <c:strRef>
              <c:f>消费!$W$2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消费!$W$3:$W$368</c:f>
              <c:numCache>
                <c:formatCode>General</c:formatCode>
                <c:ptCount val="366"/>
                <c:pt idx="0">
                  <c:v>22.63</c:v>
                </c:pt>
                <c:pt idx="1">
                  <c:v>22.52</c:v>
                </c:pt>
                <c:pt idx="2">
                  <c:v>22.63</c:v>
                </c:pt>
                <c:pt idx="3">
                  <c:v>22.85</c:v>
                </c:pt>
                <c:pt idx="4">
                  <c:v>22.79</c:v>
                </c:pt>
                <c:pt idx="5">
                  <c:v>22.94</c:v>
                </c:pt>
                <c:pt idx="6">
                  <c:v>22.87</c:v>
                </c:pt>
                <c:pt idx="7">
                  <c:v>22.94</c:v>
                </c:pt>
                <c:pt idx="8">
                  <c:v>23.04</c:v>
                </c:pt>
                <c:pt idx="9">
                  <c:v>23.11</c:v>
                </c:pt>
                <c:pt idx="10">
                  <c:v>23.43</c:v>
                </c:pt>
                <c:pt idx="11">
                  <c:v>23.48</c:v>
                </c:pt>
                <c:pt idx="12">
                  <c:v>23.62</c:v>
                </c:pt>
                <c:pt idx="13">
                  <c:v>23.45</c:v>
                </c:pt>
                <c:pt idx="14">
                  <c:v>23.83</c:v>
                </c:pt>
                <c:pt idx="15">
                  <c:v>23.49</c:v>
                </c:pt>
                <c:pt idx="16">
                  <c:v>23.65</c:v>
                </c:pt>
                <c:pt idx="17">
                  <c:v>23.68</c:v>
                </c:pt>
                <c:pt idx="18">
                  <c:v>23.72</c:v>
                </c:pt>
                <c:pt idx="19">
                  <c:v>23.65</c:v>
                </c:pt>
                <c:pt idx="20">
                  <c:v>23.69</c:v>
                </c:pt>
                <c:pt idx="21">
                  <c:v>23.83</c:v>
                </c:pt>
                <c:pt idx="22">
                  <c:v>23.71</c:v>
                </c:pt>
                <c:pt idx="23">
                  <c:v>23.95</c:v>
                </c:pt>
                <c:pt idx="24">
                  <c:v>23.76</c:v>
                </c:pt>
                <c:pt idx="25">
                  <c:v>23.99</c:v>
                </c:pt>
                <c:pt idx="26">
                  <c:v>24.17</c:v>
                </c:pt>
                <c:pt idx="27">
                  <c:v>24.13</c:v>
                </c:pt>
                <c:pt idx="28">
                  <c:v>24.12</c:v>
                </c:pt>
                <c:pt idx="29">
                  <c:v>24.12</c:v>
                </c:pt>
                <c:pt idx="30">
                  <c:v>24.23</c:v>
                </c:pt>
                <c:pt idx="31">
                  <c:v>24.68</c:v>
                </c:pt>
                <c:pt idx="32">
                  <c:v>24.85</c:v>
                </c:pt>
                <c:pt idx="33">
                  <c:v>24.7</c:v>
                </c:pt>
                <c:pt idx="34">
                  <c:v>25.25</c:v>
                </c:pt>
                <c:pt idx="35">
                  <c:v>25</c:v>
                </c:pt>
                <c:pt idx="36">
                  <c:v>25.18</c:v>
                </c:pt>
                <c:pt idx="37">
                  <c:v>25.59</c:v>
                </c:pt>
                <c:pt idx="38">
                  <c:v>25.09</c:v>
                </c:pt>
                <c:pt idx="39">
                  <c:v>25.14</c:v>
                </c:pt>
                <c:pt idx="40">
                  <c:v>25.81</c:v>
                </c:pt>
                <c:pt idx="41">
                  <c:v>25.39</c:v>
                </c:pt>
                <c:pt idx="42">
                  <c:v>25.37</c:v>
                </c:pt>
                <c:pt idx="43">
                  <c:v>25.15</c:v>
                </c:pt>
                <c:pt idx="44">
                  <c:v>25.57</c:v>
                </c:pt>
                <c:pt idx="45">
                  <c:v>25.53</c:v>
                </c:pt>
                <c:pt idx="46">
                  <c:v>25.46</c:v>
                </c:pt>
                <c:pt idx="47">
                  <c:v>25.37</c:v>
                </c:pt>
                <c:pt idx="48">
                  <c:v>25.13</c:v>
                </c:pt>
                <c:pt idx="49">
                  <c:v>24.75</c:v>
                </c:pt>
                <c:pt idx="50">
                  <c:v>24.93</c:v>
                </c:pt>
                <c:pt idx="51">
                  <c:v>24.81</c:v>
                </c:pt>
                <c:pt idx="52">
                  <c:v>24.83</c:v>
                </c:pt>
                <c:pt idx="53">
                  <c:v>24.6</c:v>
                </c:pt>
                <c:pt idx="54">
                  <c:v>24.48</c:v>
                </c:pt>
                <c:pt idx="55">
                  <c:v>24.44</c:v>
                </c:pt>
                <c:pt idx="56">
                  <c:v>24.37</c:v>
                </c:pt>
                <c:pt idx="57">
                  <c:v>24.13</c:v>
                </c:pt>
                <c:pt idx="58">
                  <c:v>24.28</c:v>
                </c:pt>
                <c:pt idx="59">
                  <c:v>24.3</c:v>
                </c:pt>
                <c:pt idx="60">
                  <c:v>24.2</c:v>
                </c:pt>
                <c:pt idx="61">
                  <c:v>24.21</c:v>
                </c:pt>
                <c:pt idx="62">
                  <c:v>24.48</c:v>
                </c:pt>
                <c:pt idx="63">
                  <c:v>24.2</c:v>
                </c:pt>
                <c:pt idx="64">
                  <c:v>24.38</c:v>
                </c:pt>
                <c:pt idx="65">
                  <c:v>24.67</c:v>
                </c:pt>
                <c:pt idx="66">
                  <c:v>24.4</c:v>
                </c:pt>
                <c:pt idx="67">
                  <c:v>24.44</c:v>
                </c:pt>
                <c:pt idx="68">
                  <c:v>24.47</c:v>
                </c:pt>
                <c:pt idx="69">
                  <c:v>24.75</c:v>
                </c:pt>
                <c:pt idx="70">
                  <c:v>24.81</c:v>
                </c:pt>
                <c:pt idx="71">
                  <c:v>24.7</c:v>
                </c:pt>
                <c:pt idx="72">
                  <c:v>24.74</c:v>
                </c:pt>
                <c:pt idx="73">
                  <c:v>24.78</c:v>
                </c:pt>
                <c:pt idx="74">
                  <c:v>24.89</c:v>
                </c:pt>
                <c:pt idx="75">
                  <c:v>24.66</c:v>
                </c:pt>
                <c:pt idx="76">
                  <c:v>25.04</c:v>
                </c:pt>
                <c:pt idx="77">
                  <c:v>24.97</c:v>
                </c:pt>
                <c:pt idx="78">
                  <c:v>25.25</c:v>
                </c:pt>
                <c:pt idx="79">
                  <c:v>25.1</c:v>
                </c:pt>
                <c:pt idx="80">
                  <c:v>25.13</c:v>
                </c:pt>
                <c:pt idx="81">
                  <c:v>25.31</c:v>
                </c:pt>
                <c:pt idx="82">
                  <c:v>25.49</c:v>
                </c:pt>
                <c:pt idx="83">
                  <c:v>25.45</c:v>
                </c:pt>
                <c:pt idx="84">
                  <c:v>25.46</c:v>
                </c:pt>
                <c:pt idx="85">
                  <c:v>25.51</c:v>
                </c:pt>
                <c:pt idx="86">
                  <c:v>25.6</c:v>
                </c:pt>
                <c:pt idx="87">
                  <c:v>25.56</c:v>
                </c:pt>
                <c:pt idx="88">
                  <c:v>25.61</c:v>
                </c:pt>
                <c:pt idx="89">
                  <c:v>25.6</c:v>
                </c:pt>
                <c:pt idx="90">
                  <c:v>25.61</c:v>
                </c:pt>
                <c:pt idx="91">
                  <c:v>25.65</c:v>
                </c:pt>
                <c:pt idx="92">
                  <c:v>25.81</c:v>
                </c:pt>
                <c:pt idx="93">
                  <c:v>25.83</c:v>
                </c:pt>
                <c:pt idx="94">
                  <c:v>25.81</c:v>
                </c:pt>
                <c:pt idx="95">
                  <c:v>25.72</c:v>
                </c:pt>
                <c:pt idx="96">
                  <c:v>25.8</c:v>
                </c:pt>
                <c:pt idx="97">
                  <c:v>25.75</c:v>
                </c:pt>
                <c:pt idx="98">
                  <c:v>25.79</c:v>
                </c:pt>
                <c:pt idx="99">
                  <c:v>25.93</c:v>
                </c:pt>
                <c:pt idx="100">
                  <c:v>25.92</c:v>
                </c:pt>
                <c:pt idx="101">
                  <c:v>25.91</c:v>
                </c:pt>
                <c:pt idx="102">
                  <c:v>25.92</c:v>
                </c:pt>
                <c:pt idx="103">
                  <c:v>25.89</c:v>
                </c:pt>
                <c:pt idx="104">
                  <c:v>25.93</c:v>
                </c:pt>
                <c:pt idx="105">
                  <c:v>25.79</c:v>
                </c:pt>
                <c:pt idx="106">
                  <c:v>26.22</c:v>
                </c:pt>
                <c:pt idx="107">
                  <c:v>26.29</c:v>
                </c:pt>
                <c:pt idx="108">
                  <c:v>26.11</c:v>
                </c:pt>
                <c:pt idx="109">
                  <c:v>26.25</c:v>
                </c:pt>
                <c:pt idx="110">
                  <c:v>26.31</c:v>
                </c:pt>
                <c:pt idx="111">
                  <c:v>26.16</c:v>
                </c:pt>
                <c:pt idx="112">
                  <c:v>26.26</c:v>
                </c:pt>
                <c:pt idx="113">
                  <c:v>26.37</c:v>
                </c:pt>
                <c:pt idx="114">
                  <c:v>26.26</c:v>
                </c:pt>
                <c:pt idx="115">
                  <c:v>26.27</c:v>
                </c:pt>
                <c:pt idx="116">
                  <c:v>26.29</c:v>
                </c:pt>
                <c:pt idx="117">
                  <c:v>26.34</c:v>
                </c:pt>
                <c:pt idx="118">
                  <c:v>26.22</c:v>
                </c:pt>
                <c:pt idx="119">
                  <c:v>26.24</c:v>
                </c:pt>
                <c:pt idx="120">
                  <c:v>26.26</c:v>
                </c:pt>
                <c:pt idx="121">
                  <c:v>26.52</c:v>
                </c:pt>
                <c:pt idx="122">
                  <c:v>26.22</c:v>
                </c:pt>
                <c:pt idx="123">
                  <c:v>26.45</c:v>
                </c:pt>
                <c:pt idx="124">
                  <c:v>26.49</c:v>
                </c:pt>
                <c:pt idx="125">
                  <c:v>26.59</c:v>
                </c:pt>
                <c:pt idx="126">
                  <c:v>26.51</c:v>
                </c:pt>
                <c:pt idx="127">
                  <c:v>26.66</c:v>
                </c:pt>
                <c:pt idx="128">
                  <c:v>26.87</c:v>
                </c:pt>
                <c:pt idx="129">
                  <c:v>26.55</c:v>
                </c:pt>
                <c:pt idx="130">
                  <c:v>26.53</c:v>
                </c:pt>
                <c:pt idx="131">
                  <c:v>26.6</c:v>
                </c:pt>
                <c:pt idx="132">
                  <c:v>26.55</c:v>
                </c:pt>
                <c:pt idx="133">
                  <c:v>26.59</c:v>
                </c:pt>
                <c:pt idx="134">
                  <c:v>26.59</c:v>
                </c:pt>
                <c:pt idx="135">
                  <c:v>26.67</c:v>
                </c:pt>
                <c:pt idx="136">
                  <c:v>26.67</c:v>
                </c:pt>
                <c:pt idx="137">
                  <c:v>26.74</c:v>
                </c:pt>
                <c:pt idx="138">
                  <c:v>26.8</c:v>
                </c:pt>
                <c:pt idx="139">
                  <c:v>26.72</c:v>
                </c:pt>
                <c:pt idx="140">
                  <c:v>26.73</c:v>
                </c:pt>
                <c:pt idx="141">
                  <c:v>26.69</c:v>
                </c:pt>
                <c:pt idx="142">
                  <c:v>26.76</c:v>
                </c:pt>
                <c:pt idx="143">
                  <c:v>26.89</c:v>
                </c:pt>
                <c:pt idx="144">
                  <c:v>26.85</c:v>
                </c:pt>
                <c:pt idx="145">
                  <c:v>26.74</c:v>
                </c:pt>
                <c:pt idx="146">
                  <c:v>26.88</c:v>
                </c:pt>
                <c:pt idx="147">
                  <c:v>26.97</c:v>
                </c:pt>
                <c:pt idx="148">
                  <c:v>26.99</c:v>
                </c:pt>
                <c:pt idx="149">
                  <c:v>26.88</c:v>
                </c:pt>
                <c:pt idx="150">
                  <c:v>26.87</c:v>
                </c:pt>
                <c:pt idx="151">
                  <c:v>26.96</c:v>
                </c:pt>
                <c:pt idx="152">
                  <c:v>27.04</c:v>
                </c:pt>
                <c:pt idx="153">
                  <c:v>26.88</c:v>
                </c:pt>
                <c:pt idx="154">
                  <c:v>27.13</c:v>
                </c:pt>
                <c:pt idx="155">
                  <c:v>27.06</c:v>
                </c:pt>
                <c:pt idx="156">
                  <c:v>27.01</c:v>
                </c:pt>
                <c:pt idx="157">
                  <c:v>26.87</c:v>
                </c:pt>
                <c:pt idx="158">
                  <c:v>27.03</c:v>
                </c:pt>
                <c:pt idx="159">
                  <c:v>26.83</c:v>
                </c:pt>
                <c:pt idx="160">
                  <c:v>27</c:v>
                </c:pt>
                <c:pt idx="161">
                  <c:v>27</c:v>
                </c:pt>
                <c:pt idx="162">
                  <c:v>26.98</c:v>
                </c:pt>
                <c:pt idx="163">
                  <c:v>26.92</c:v>
                </c:pt>
                <c:pt idx="164">
                  <c:v>27.08</c:v>
                </c:pt>
                <c:pt idx="165">
                  <c:v>27.01</c:v>
                </c:pt>
                <c:pt idx="166">
                  <c:v>27.05</c:v>
                </c:pt>
                <c:pt idx="167">
                  <c:v>26.93</c:v>
                </c:pt>
                <c:pt idx="168">
                  <c:v>26.92</c:v>
                </c:pt>
                <c:pt idx="169">
                  <c:v>26.7</c:v>
                </c:pt>
                <c:pt idx="170">
                  <c:v>27.15</c:v>
                </c:pt>
                <c:pt idx="171">
                  <c:v>27.29</c:v>
                </c:pt>
                <c:pt idx="172">
                  <c:v>26.99</c:v>
                </c:pt>
                <c:pt idx="173">
                  <c:v>26.94</c:v>
                </c:pt>
                <c:pt idx="174">
                  <c:v>26.81</c:v>
                </c:pt>
                <c:pt idx="175">
                  <c:v>26.55</c:v>
                </c:pt>
                <c:pt idx="176">
                  <c:v>26.53</c:v>
                </c:pt>
                <c:pt idx="177">
                  <c:v>26.44</c:v>
                </c:pt>
                <c:pt idx="178">
                  <c:v>26.62</c:v>
                </c:pt>
                <c:pt idx="179">
                  <c:v>26.31</c:v>
                </c:pt>
                <c:pt idx="180">
                  <c:v>26.3</c:v>
                </c:pt>
                <c:pt idx="181">
                  <c:v>26.19</c:v>
                </c:pt>
                <c:pt idx="182">
                  <c:v>26.16</c:v>
                </c:pt>
                <c:pt idx="183">
                  <c:v>26.25</c:v>
                </c:pt>
                <c:pt idx="184">
                  <c:v>26.09</c:v>
                </c:pt>
                <c:pt idx="185">
                  <c:v>26.2</c:v>
                </c:pt>
                <c:pt idx="186">
                  <c:v>26.19</c:v>
                </c:pt>
                <c:pt idx="187">
                  <c:v>26.07</c:v>
                </c:pt>
                <c:pt idx="188">
                  <c:v>25.85</c:v>
                </c:pt>
                <c:pt idx="189">
                  <c:v>25.81</c:v>
                </c:pt>
                <c:pt idx="190">
                  <c:v>25.64</c:v>
                </c:pt>
                <c:pt idx="191">
                  <c:v>25.63</c:v>
                </c:pt>
                <c:pt idx="192">
                  <c:v>25.87</c:v>
                </c:pt>
                <c:pt idx="193">
                  <c:v>25.83</c:v>
                </c:pt>
                <c:pt idx="194">
                  <c:v>25.7</c:v>
                </c:pt>
                <c:pt idx="195">
                  <c:v>25.62</c:v>
                </c:pt>
                <c:pt idx="196">
                  <c:v>25.79</c:v>
                </c:pt>
                <c:pt idx="197">
                  <c:v>25.24</c:v>
                </c:pt>
                <c:pt idx="198">
                  <c:v>25.63</c:v>
                </c:pt>
                <c:pt idx="199">
                  <c:v>25.77</c:v>
                </c:pt>
                <c:pt idx="200">
                  <c:v>25.58</c:v>
                </c:pt>
                <c:pt idx="201">
                  <c:v>25.57</c:v>
                </c:pt>
                <c:pt idx="202">
                  <c:v>25.45</c:v>
                </c:pt>
                <c:pt idx="203">
                  <c:v>25.34</c:v>
                </c:pt>
                <c:pt idx="204">
                  <c:v>25.55</c:v>
                </c:pt>
                <c:pt idx="205">
                  <c:v>25.4</c:v>
                </c:pt>
                <c:pt idx="206">
                  <c:v>25.37</c:v>
                </c:pt>
                <c:pt idx="207">
                  <c:v>25.26</c:v>
                </c:pt>
                <c:pt idx="208">
                  <c:v>25.17</c:v>
                </c:pt>
                <c:pt idx="209">
                  <c:v>25.32</c:v>
                </c:pt>
                <c:pt idx="210">
                  <c:v>25.26</c:v>
                </c:pt>
                <c:pt idx="211">
                  <c:v>25.12</c:v>
                </c:pt>
                <c:pt idx="212">
                  <c:v>25.29</c:v>
                </c:pt>
                <c:pt idx="213">
                  <c:v>25.04</c:v>
                </c:pt>
                <c:pt idx="214">
                  <c:v>25.13</c:v>
                </c:pt>
                <c:pt idx="215">
                  <c:v>25.26</c:v>
                </c:pt>
                <c:pt idx="216">
                  <c:v>25.27</c:v>
                </c:pt>
                <c:pt idx="217">
                  <c:v>25.14</c:v>
                </c:pt>
                <c:pt idx="218">
                  <c:v>25.44</c:v>
                </c:pt>
                <c:pt idx="219">
                  <c:v>25.2</c:v>
                </c:pt>
                <c:pt idx="220">
                  <c:v>25.19</c:v>
                </c:pt>
                <c:pt idx="221">
                  <c:v>25.27</c:v>
                </c:pt>
                <c:pt idx="222">
                  <c:v>25.31</c:v>
                </c:pt>
                <c:pt idx="223">
                  <c:v>25.3</c:v>
                </c:pt>
                <c:pt idx="224">
                  <c:v>25.39</c:v>
                </c:pt>
                <c:pt idx="225">
                  <c:v>25.38</c:v>
                </c:pt>
                <c:pt idx="226">
                  <c:v>25.33</c:v>
                </c:pt>
                <c:pt idx="227">
                  <c:v>25.16</c:v>
                </c:pt>
                <c:pt idx="228">
                  <c:v>25.07</c:v>
                </c:pt>
                <c:pt idx="229">
                  <c:v>25.06</c:v>
                </c:pt>
                <c:pt idx="230">
                  <c:v>25.02</c:v>
                </c:pt>
                <c:pt idx="231">
                  <c:v>25.19</c:v>
                </c:pt>
                <c:pt idx="232">
                  <c:v>25.24</c:v>
                </c:pt>
                <c:pt idx="233">
                  <c:v>25.22</c:v>
                </c:pt>
                <c:pt idx="234">
                  <c:v>25.03</c:v>
                </c:pt>
                <c:pt idx="235">
                  <c:v>25.07</c:v>
                </c:pt>
                <c:pt idx="236">
                  <c:v>25.2</c:v>
                </c:pt>
                <c:pt idx="237">
                  <c:v>25</c:v>
                </c:pt>
                <c:pt idx="238">
                  <c:v>25.16</c:v>
                </c:pt>
                <c:pt idx="239">
                  <c:v>25.4</c:v>
                </c:pt>
                <c:pt idx="240">
                  <c:v>25.07</c:v>
                </c:pt>
                <c:pt idx="241">
                  <c:v>24.95</c:v>
                </c:pt>
                <c:pt idx="242">
                  <c:v>25.03</c:v>
                </c:pt>
                <c:pt idx="243">
                  <c:v>24.98</c:v>
                </c:pt>
                <c:pt idx="244">
                  <c:v>24.97</c:v>
                </c:pt>
                <c:pt idx="245">
                  <c:v>25.13</c:v>
                </c:pt>
                <c:pt idx="246">
                  <c:v>25.14</c:v>
                </c:pt>
                <c:pt idx="247">
                  <c:v>25.14</c:v>
                </c:pt>
                <c:pt idx="248">
                  <c:v>25.09</c:v>
                </c:pt>
                <c:pt idx="249">
                  <c:v>25.23</c:v>
                </c:pt>
                <c:pt idx="250">
                  <c:v>25.04</c:v>
                </c:pt>
                <c:pt idx="251">
                  <c:v>25.13</c:v>
                </c:pt>
                <c:pt idx="252">
                  <c:v>25.02</c:v>
                </c:pt>
                <c:pt idx="253">
                  <c:v>25.33</c:v>
                </c:pt>
                <c:pt idx="254">
                  <c:v>24.96</c:v>
                </c:pt>
                <c:pt idx="255">
                  <c:v>24.9</c:v>
                </c:pt>
                <c:pt idx="256">
                  <c:v>24.7</c:v>
                </c:pt>
                <c:pt idx="257">
                  <c:v>24.79</c:v>
                </c:pt>
                <c:pt idx="258">
                  <c:v>25.16</c:v>
                </c:pt>
                <c:pt idx="259">
                  <c:v>25.19</c:v>
                </c:pt>
                <c:pt idx="260">
                  <c:v>25.26</c:v>
                </c:pt>
                <c:pt idx="261">
                  <c:v>25</c:v>
                </c:pt>
                <c:pt idx="262">
                  <c:v>24.93</c:v>
                </c:pt>
                <c:pt idx="263">
                  <c:v>24.81</c:v>
                </c:pt>
                <c:pt idx="264">
                  <c:v>24.55</c:v>
                </c:pt>
                <c:pt idx="265">
                  <c:v>24.84</c:v>
                </c:pt>
                <c:pt idx="266">
                  <c:v>24.6</c:v>
                </c:pt>
                <c:pt idx="267">
                  <c:v>24.64</c:v>
                </c:pt>
                <c:pt idx="268">
                  <c:v>24.51</c:v>
                </c:pt>
                <c:pt idx="269">
                  <c:v>24.45</c:v>
                </c:pt>
                <c:pt idx="270">
                  <c:v>24.45</c:v>
                </c:pt>
                <c:pt idx="271">
                  <c:v>24.32</c:v>
                </c:pt>
                <c:pt idx="272">
                  <c:v>24.2</c:v>
                </c:pt>
                <c:pt idx="273">
                  <c:v>24.44</c:v>
                </c:pt>
                <c:pt idx="274">
                  <c:v>24.11</c:v>
                </c:pt>
                <c:pt idx="275">
                  <c:v>24.18</c:v>
                </c:pt>
                <c:pt idx="276">
                  <c:v>24.17</c:v>
                </c:pt>
                <c:pt idx="277">
                  <c:v>23.96</c:v>
                </c:pt>
                <c:pt idx="278">
                  <c:v>23.84</c:v>
                </c:pt>
                <c:pt idx="279">
                  <c:v>23.95</c:v>
                </c:pt>
                <c:pt idx="280">
                  <c:v>23.98</c:v>
                </c:pt>
                <c:pt idx="281">
                  <c:v>23.66</c:v>
                </c:pt>
                <c:pt idx="282">
                  <c:v>23.72</c:v>
                </c:pt>
                <c:pt idx="283">
                  <c:v>23.57</c:v>
                </c:pt>
                <c:pt idx="284">
                  <c:v>23.53</c:v>
                </c:pt>
                <c:pt idx="285">
                  <c:v>23.36</c:v>
                </c:pt>
                <c:pt idx="286">
                  <c:v>23.28</c:v>
                </c:pt>
                <c:pt idx="287">
                  <c:v>23.22</c:v>
                </c:pt>
                <c:pt idx="288">
                  <c:v>23.16</c:v>
                </c:pt>
                <c:pt idx="289">
                  <c:v>23.25</c:v>
                </c:pt>
                <c:pt idx="290">
                  <c:v>23.13</c:v>
                </c:pt>
                <c:pt idx="291">
                  <c:v>23.16</c:v>
                </c:pt>
                <c:pt idx="292">
                  <c:v>23.34</c:v>
                </c:pt>
                <c:pt idx="293">
                  <c:v>23.21</c:v>
                </c:pt>
                <c:pt idx="294">
                  <c:v>23.18</c:v>
                </c:pt>
                <c:pt idx="295">
                  <c:v>21.29</c:v>
                </c:pt>
                <c:pt idx="296">
                  <c:v>22.25</c:v>
                </c:pt>
                <c:pt idx="297">
                  <c:v>23.03</c:v>
                </c:pt>
                <c:pt idx="298">
                  <c:v>23.31</c:v>
                </c:pt>
                <c:pt idx="299">
                  <c:v>23.27</c:v>
                </c:pt>
                <c:pt idx="300">
                  <c:v>22.72</c:v>
                </c:pt>
                <c:pt idx="301">
                  <c:v>22.6</c:v>
                </c:pt>
                <c:pt idx="302">
                  <c:v>23</c:v>
                </c:pt>
                <c:pt idx="303">
                  <c:v>23.01</c:v>
                </c:pt>
                <c:pt idx="304">
                  <c:v>22.8</c:v>
                </c:pt>
                <c:pt idx="305">
                  <c:v>23.06</c:v>
                </c:pt>
                <c:pt idx="306">
                  <c:v>23.07</c:v>
                </c:pt>
                <c:pt idx="307">
                  <c:v>22.97</c:v>
                </c:pt>
                <c:pt idx="308">
                  <c:v>23.03</c:v>
                </c:pt>
                <c:pt idx="309">
                  <c:v>22.8</c:v>
                </c:pt>
                <c:pt idx="310">
                  <c:v>23.1</c:v>
                </c:pt>
                <c:pt idx="311">
                  <c:v>22.95</c:v>
                </c:pt>
                <c:pt idx="312">
                  <c:v>23</c:v>
                </c:pt>
                <c:pt idx="313">
                  <c:v>22.95</c:v>
                </c:pt>
                <c:pt idx="314">
                  <c:v>22.97</c:v>
                </c:pt>
                <c:pt idx="315">
                  <c:v>22.92</c:v>
                </c:pt>
                <c:pt idx="316">
                  <c:v>23.13</c:v>
                </c:pt>
                <c:pt idx="317">
                  <c:v>23.19</c:v>
                </c:pt>
                <c:pt idx="318">
                  <c:v>22.99</c:v>
                </c:pt>
                <c:pt idx="319">
                  <c:v>23.09</c:v>
                </c:pt>
                <c:pt idx="320">
                  <c:v>23.05</c:v>
                </c:pt>
                <c:pt idx="321">
                  <c:v>23.01</c:v>
                </c:pt>
                <c:pt idx="322">
                  <c:v>23.25</c:v>
                </c:pt>
                <c:pt idx="323">
                  <c:v>23.09</c:v>
                </c:pt>
                <c:pt idx="324">
                  <c:v>23.12</c:v>
                </c:pt>
                <c:pt idx="325">
                  <c:v>22.98</c:v>
                </c:pt>
                <c:pt idx="326">
                  <c:v>23.29</c:v>
                </c:pt>
                <c:pt idx="327">
                  <c:v>23.21</c:v>
                </c:pt>
                <c:pt idx="328">
                  <c:v>22.9</c:v>
                </c:pt>
                <c:pt idx="329">
                  <c:v>23.11</c:v>
                </c:pt>
                <c:pt idx="330">
                  <c:v>22.79</c:v>
                </c:pt>
                <c:pt idx="331">
                  <c:v>23.21</c:v>
                </c:pt>
                <c:pt idx="332">
                  <c:v>23.17</c:v>
                </c:pt>
                <c:pt idx="333">
                  <c:v>22.96</c:v>
                </c:pt>
                <c:pt idx="334">
                  <c:v>23.07</c:v>
                </c:pt>
                <c:pt idx="335">
                  <c:v>23.12</c:v>
                </c:pt>
                <c:pt idx="336">
                  <c:v>23.11</c:v>
                </c:pt>
                <c:pt idx="337">
                  <c:v>23.25</c:v>
                </c:pt>
                <c:pt idx="338">
                  <c:v>23.43</c:v>
                </c:pt>
                <c:pt idx="339">
                  <c:v>23.37</c:v>
                </c:pt>
                <c:pt idx="340">
                  <c:v>23.41</c:v>
                </c:pt>
                <c:pt idx="341">
                  <c:v>23.36</c:v>
                </c:pt>
                <c:pt idx="342">
                  <c:v>23.29</c:v>
                </c:pt>
                <c:pt idx="343">
                  <c:v>23.34</c:v>
                </c:pt>
                <c:pt idx="344">
                  <c:v>23.55</c:v>
                </c:pt>
                <c:pt idx="345">
                  <c:v>23.37</c:v>
                </c:pt>
                <c:pt idx="346">
                  <c:v>23.62</c:v>
                </c:pt>
                <c:pt idx="347">
                  <c:v>23.37</c:v>
                </c:pt>
                <c:pt idx="348">
                  <c:v>23.38</c:v>
                </c:pt>
                <c:pt idx="349">
                  <c:v>23.56</c:v>
                </c:pt>
                <c:pt idx="350">
                  <c:v>23.56</c:v>
                </c:pt>
                <c:pt idx="351">
                  <c:v>23.42</c:v>
                </c:pt>
                <c:pt idx="352">
                  <c:v>23.63</c:v>
                </c:pt>
                <c:pt idx="353">
                  <c:v>23.44</c:v>
                </c:pt>
                <c:pt idx="354">
                  <c:v>23.51</c:v>
                </c:pt>
                <c:pt idx="355">
                  <c:v>23.46</c:v>
                </c:pt>
                <c:pt idx="356">
                  <c:v>23.39</c:v>
                </c:pt>
                <c:pt idx="357">
                  <c:v>23.4</c:v>
                </c:pt>
                <c:pt idx="358">
                  <c:v>23.43</c:v>
                </c:pt>
                <c:pt idx="359">
                  <c:v>23.58</c:v>
                </c:pt>
                <c:pt idx="360">
                  <c:v>23.39</c:v>
                </c:pt>
                <c:pt idx="361">
                  <c:v>23.42</c:v>
                </c:pt>
                <c:pt idx="362">
                  <c:v>23.53</c:v>
                </c:pt>
                <c:pt idx="363">
                  <c:v>23.48</c:v>
                </c:pt>
                <c:pt idx="364">
                  <c:v>23.54</c:v>
                </c:pt>
                <c:pt idx="365">
                  <c:v>23.55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6C-4CB8-951B-DD5F8C141452}"/>
            </c:ext>
          </c:extLst>
        </c:ser>
        <c:ser>
          <c:idx val="4"/>
          <c:order val="4"/>
          <c:tx>
            <c:strRef>
              <c:f>消费!$X$2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消费!$X$3:$X$368</c:f>
              <c:numCache>
                <c:formatCode>General</c:formatCode>
                <c:ptCount val="366"/>
                <c:pt idx="0">
                  <c:v>23.81</c:v>
                </c:pt>
                <c:pt idx="1">
                  <c:v>23.78</c:v>
                </c:pt>
                <c:pt idx="2">
                  <c:v>23.71</c:v>
                </c:pt>
                <c:pt idx="3">
                  <c:v>23.77</c:v>
                </c:pt>
                <c:pt idx="4">
                  <c:v>23.73</c:v>
                </c:pt>
                <c:pt idx="5">
                  <c:v>23.72</c:v>
                </c:pt>
                <c:pt idx="6">
                  <c:v>23.92</c:v>
                </c:pt>
                <c:pt idx="7">
                  <c:v>23.89</c:v>
                </c:pt>
                <c:pt idx="8">
                  <c:v>23.98</c:v>
                </c:pt>
                <c:pt idx="9">
                  <c:v>24.11</c:v>
                </c:pt>
                <c:pt idx="10">
                  <c:v>23.92</c:v>
                </c:pt>
                <c:pt idx="11">
                  <c:v>23.97</c:v>
                </c:pt>
                <c:pt idx="12">
                  <c:v>24</c:v>
                </c:pt>
                <c:pt idx="13">
                  <c:v>24.18</c:v>
                </c:pt>
                <c:pt idx="14">
                  <c:v>24.15</c:v>
                </c:pt>
                <c:pt idx="15">
                  <c:v>24.34</c:v>
                </c:pt>
                <c:pt idx="16">
                  <c:v>24.17</c:v>
                </c:pt>
                <c:pt idx="17">
                  <c:v>24.32</c:v>
                </c:pt>
                <c:pt idx="18">
                  <c:v>24.36</c:v>
                </c:pt>
                <c:pt idx="19">
                  <c:v>24.28</c:v>
                </c:pt>
                <c:pt idx="20">
                  <c:v>24.45</c:v>
                </c:pt>
                <c:pt idx="21">
                  <c:v>24.39</c:v>
                </c:pt>
                <c:pt idx="22">
                  <c:v>24.37</c:v>
                </c:pt>
                <c:pt idx="23">
                  <c:v>24.53</c:v>
                </c:pt>
                <c:pt idx="24">
                  <c:v>24.54</c:v>
                </c:pt>
                <c:pt idx="25">
                  <c:v>24.59</c:v>
                </c:pt>
                <c:pt idx="26">
                  <c:v>25.04</c:v>
                </c:pt>
                <c:pt idx="27">
                  <c:v>24.86</c:v>
                </c:pt>
                <c:pt idx="28">
                  <c:v>25.04</c:v>
                </c:pt>
                <c:pt idx="29">
                  <c:v>25.24</c:v>
                </c:pt>
                <c:pt idx="30">
                  <c:v>25.25</c:v>
                </c:pt>
                <c:pt idx="31">
                  <c:v>25.29</c:v>
                </c:pt>
                <c:pt idx="32">
                  <c:v>24.99</c:v>
                </c:pt>
                <c:pt idx="33">
                  <c:v>24.55</c:v>
                </c:pt>
                <c:pt idx="34">
                  <c:v>24.68</c:v>
                </c:pt>
                <c:pt idx="35">
                  <c:v>24.67</c:v>
                </c:pt>
                <c:pt idx="36">
                  <c:v>24.44</c:v>
                </c:pt>
                <c:pt idx="37">
                  <c:v>23.95</c:v>
                </c:pt>
                <c:pt idx="38">
                  <c:v>23.87</c:v>
                </c:pt>
                <c:pt idx="39">
                  <c:v>23.74</c:v>
                </c:pt>
                <c:pt idx="40">
                  <c:v>23.52</c:v>
                </c:pt>
                <c:pt idx="41">
                  <c:v>23.91</c:v>
                </c:pt>
                <c:pt idx="42">
                  <c:v>23.83</c:v>
                </c:pt>
                <c:pt idx="43">
                  <c:v>23.42</c:v>
                </c:pt>
                <c:pt idx="44">
                  <c:v>23.48</c:v>
                </c:pt>
                <c:pt idx="45">
                  <c:v>23.43</c:v>
                </c:pt>
                <c:pt idx="46">
                  <c:v>23.27</c:v>
                </c:pt>
                <c:pt idx="47">
                  <c:v>23.69</c:v>
                </c:pt>
                <c:pt idx="48">
                  <c:v>23.61</c:v>
                </c:pt>
                <c:pt idx="49">
                  <c:v>23.34</c:v>
                </c:pt>
                <c:pt idx="50">
                  <c:v>23.46</c:v>
                </c:pt>
                <c:pt idx="51">
                  <c:v>23.2</c:v>
                </c:pt>
                <c:pt idx="52">
                  <c:v>23.46</c:v>
                </c:pt>
                <c:pt idx="53">
                  <c:v>23.13</c:v>
                </c:pt>
                <c:pt idx="54">
                  <c:v>23.24</c:v>
                </c:pt>
                <c:pt idx="55">
                  <c:v>23.23</c:v>
                </c:pt>
                <c:pt idx="56">
                  <c:v>23.08</c:v>
                </c:pt>
                <c:pt idx="57">
                  <c:v>22.97</c:v>
                </c:pt>
                <c:pt idx="58">
                  <c:v>22.99</c:v>
                </c:pt>
                <c:pt idx="60">
                  <c:v>22.94</c:v>
                </c:pt>
                <c:pt idx="61">
                  <c:v>23.02</c:v>
                </c:pt>
                <c:pt idx="62">
                  <c:v>23.13</c:v>
                </c:pt>
                <c:pt idx="63">
                  <c:v>22.89</c:v>
                </c:pt>
                <c:pt idx="64">
                  <c:v>22.65</c:v>
                </c:pt>
                <c:pt idx="65">
                  <c:v>22.87</c:v>
                </c:pt>
                <c:pt idx="66">
                  <c:v>22.69</c:v>
                </c:pt>
                <c:pt idx="67">
                  <c:v>22.62</c:v>
                </c:pt>
                <c:pt idx="68">
                  <c:v>22.75</c:v>
                </c:pt>
                <c:pt idx="69">
                  <c:v>22.67</c:v>
                </c:pt>
                <c:pt idx="70">
                  <c:v>22.52</c:v>
                </c:pt>
                <c:pt idx="71">
                  <c:v>22.8</c:v>
                </c:pt>
                <c:pt idx="72">
                  <c:v>22.63</c:v>
                </c:pt>
                <c:pt idx="73">
                  <c:v>22.44</c:v>
                </c:pt>
                <c:pt idx="74">
                  <c:v>22.33</c:v>
                </c:pt>
                <c:pt idx="75">
                  <c:v>22.58</c:v>
                </c:pt>
                <c:pt idx="76">
                  <c:v>22.24</c:v>
                </c:pt>
                <c:pt idx="77">
                  <c:v>22.49</c:v>
                </c:pt>
                <c:pt idx="78">
                  <c:v>22.43</c:v>
                </c:pt>
                <c:pt idx="79">
                  <c:v>22.15</c:v>
                </c:pt>
                <c:pt idx="80">
                  <c:v>22.05</c:v>
                </c:pt>
                <c:pt idx="81">
                  <c:v>21.75</c:v>
                </c:pt>
                <c:pt idx="82">
                  <c:v>22.35</c:v>
                </c:pt>
                <c:pt idx="83">
                  <c:v>22.1</c:v>
                </c:pt>
                <c:pt idx="84">
                  <c:v>21.93</c:v>
                </c:pt>
                <c:pt idx="85">
                  <c:v>22</c:v>
                </c:pt>
                <c:pt idx="86">
                  <c:v>21.83</c:v>
                </c:pt>
                <c:pt idx="87">
                  <c:v>22.17</c:v>
                </c:pt>
                <c:pt idx="88">
                  <c:v>22.02</c:v>
                </c:pt>
                <c:pt idx="89">
                  <c:v>22.19</c:v>
                </c:pt>
                <c:pt idx="90">
                  <c:v>22.13</c:v>
                </c:pt>
                <c:pt idx="91">
                  <c:v>21.71</c:v>
                </c:pt>
                <c:pt idx="92">
                  <c:v>22.03</c:v>
                </c:pt>
                <c:pt idx="93">
                  <c:v>21.89</c:v>
                </c:pt>
                <c:pt idx="94">
                  <c:v>21.64</c:v>
                </c:pt>
                <c:pt idx="95">
                  <c:v>22.66</c:v>
                </c:pt>
                <c:pt idx="96">
                  <c:v>22.63</c:v>
                </c:pt>
                <c:pt idx="97">
                  <c:v>22.35</c:v>
                </c:pt>
                <c:pt idx="98">
                  <c:v>21.97</c:v>
                </c:pt>
                <c:pt idx="99">
                  <c:v>21.81</c:v>
                </c:pt>
                <c:pt idx="100">
                  <c:v>21.94</c:v>
                </c:pt>
                <c:pt idx="101">
                  <c:v>21.87</c:v>
                </c:pt>
                <c:pt idx="102">
                  <c:v>22</c:v>
                </c:pt>
                <c:pt idx="103">
                  <c:v>22.02</c:v>
                </c:pt>
                <c:pt idx="104">
                  <c:v>21.76</c:v>
                </c:pt>
                <c:pt idx="105">
                  <c:v>21.62</c:v>
                </c:pt>
                <c:pt idx="106">
                  <c:v>21.41</c:v>
                </c:pt>
                <c:pt idx="107">
                  <c:v>21.91</c:v>
                </c:pt>
                <c:pt idx="108">
                  <c:v>21.89</c:v>
                </c:pt>
                <c:pt idx="109">
                  <c:v>21.84</c:v>
                </c:pt>
                <c:pt idx="110">
                  <c:v>22</c:v>
                </c:pt>
                <c:pt idx="111">
                  <c:v>21.71</c:v>
                </c:pt>
                <c:pt idx="112">
                  <c:v>21.82</c:v>
                </c:pt>
                <c:pt idx="113">
                  <c:v>21.52</c:v>
                </c:pt>
                <c:pt idx="114">
                  <c:v>21.8</c:v>
                </c:pt>
                <c:pt idx="115">
                  <c:v>21.66</c:v>
                </c:pt>
                <c:pt idx="116">
                  <c:v>21.67</c:v>
                </c:pt>
                <c:pt idx="117">
                  <c:v>21.53</c:v>
                </c:pt>
                <c:pt idx="118">
                  <c:v>21.61</c:v>
                </c:pt>
                <c:pt idx="119">
                  <c:v>21.47</c:v>
                </c:pt>
                <c:pt idx="120">
                  <c:v>21.32</c:v>
                </c:pt>
                <c:pt idx="121">
                  <c:v>21.53</c:v>
                </c:pt>
                <c:pt idx="122">
                  <c:v>21.5</c:v>
                </c:pt>
                <c:pt idx="123">
                  <c:v>21.34</c:v>
                </c:pt>
                <c:pt idx="124">
                  <c:v>21.36</c:v>
                </c:pt>
                <c:pt idx="125">
                  <c:v>21.4</c:v>
                </c:pt>
                <c:pt idx="126">
                  <c:v>21.37</c:v>
                </c:pt>
                <c:pt idx="127">
                  <c:v>21.04</c:v>
                </c:pt>
                <c:pt idx="128">
                  <c:v>21.23</c:v>
                </c:pt>
                <c:pt idx="129">
                  <c:v>21.36</c:v>
                </c:pt>
                <c:pt idx="130">
                  <c:v>21.44</c:v>
                </c:pt>
                <c:pt idx="131">
                  <c:v>21.1</c:v>
                </c:pt>
                <c:pt idx="132">
                  <c:v>21.09</c:v>
                </c:pt>
                <c:pt idx="133">
                  <c:v>20.71</c:v>
                </c:pt>
                <c:pt idx="134">
                  <c:v>20.75</c:v>
                </c:pt>
                <c:pt idx="135">
                  <c:v>20.68</c:v>
                </c:pt>
                <c:pt idx="136">
                  <c:v>20.96</c:v>
                </c:pt>
                <c:pt idx="137">
                  <c:v>20.89</c:v>
                </c:pt>
                <c:pt idx="138">
                  <c:v>20.72</c:v>
                </c:pt>
                <c:pt idx="139">
                  <c:v>20.83</c:v>
                </c:pt>
                <c:pt idx="140">
                  <c:v>20.91</c:v>
                </c:pt>
                <c:pt idx="141">
                  <c:v>20.49</c:v>
                </c:pt>
                <c:pt idx="142">
                  <c:v>20.66</c:v>
                </c:pt>
                <c:pt idx="143">
                  <c:v>20.69</c:v>
                </c:pt>
                <c:pt idx="144">
                  <c:v>20.72</c:v>
                </c:pt>
                <c:pt idx="145">
                  <c:v>20.73</c:v>
                </c:pt>
                <c:pt idx="146">
                  <c:v>20.62</c:v>
                </c:pt>
                <c:pt idx="147">
                  <c:v>20.3</c:v>
                </c:pt>
                <c:pt idx="148">
                  <c:v>20.64</c:v>
                </c:pt>
                <c:pt idx="149">
                  <c:v>20.27</c:v>
                </c:pt>
                <c:pt idx="150">
                  <c:v>20.55</c:v>
                </c:pt>
                <c:pt idx="151">
                  <c:v>20.45</c:v>
                </c:pt>
                <c:pt idx="152">
                  <c:v>20.09</c:v>
                </c:pt>
                <c:pt idx="153">
                  <c:v>20.66</c:v>
                </c:pt>
                <c:pt idx="154">
                  <c:v>20.11</c:v>
                </c:pt>
                <c:pt idx="155">
                  <c:v>20.239999999999998</c:v>
                </c:pt>
                <c:pt idx="156">
                  <c:v>20.29</c:v>
                </c:pt>
                <c:pt idx="157">
                  <c:v>20.14</c:v>
                </c:pt>
                <c:pt idx="158">
                  <c:v>20.18</c:v>
                </c:pt>
                <c:pt idx="159">
                  <c:v>20.05</c:v>
                </c:pt>
                <c:pt idx="160">
                  <c:v>19.989999999999998</c:v>
                </c:pt>
                <c:pt idx="161">
                  <c:v>19.77</c:v>
                </c:pt>
                <c:pt idx="162">
                  <c:v>19.97</c:v>
                </c:pt>
                <c:pt idx="163">
                  <c:v>20.059999999999999</c:v>
                </c:pt>
                <c:pt idx="164">
                  <c:v>19.89</c:v>
                </c:pt>
                <c:pt idx="165">
                  <c:v>19.91</c:v>
                </c:pt>
                <c:pt idx="166">
                  <c:v>19.98</c:v>
                </c:pt>
                <c:pt idx="167">
                  <c:v>19.73</c:v>
                </c:pt>
                <c:pt idx="168">
                  <c:v>19.95</c:v>
                </c:pt>
                <c:pt idx="169">
                  <c:v>19.45</c:v>
                </c:pt>
                <c:pt idx="170">
                  <c:v>19.940000000000001</c:v>
                </c:pt>
                <c:pt idx="171">
                  <c:v>19.829999999999998</c:v>
                </c:pt>
                <c:pt idx="172">
                  <c:v>19.940000000000001</c:v>
                </c:pt>
                <c:pt idx="173">
                  <c:v>19.920000000000002</c:v>
                </c:pt>
                <c:pt idx="174">
                  <c:v>19.8</c:v>
                </c:pt>
                <c:pt idx="175">
                  <c:v>19.73</c:v>
                </c:pt>
                <c:pt idx="176">
                  <c:v>19.36</c:v>
                </c:pt>
                <c:pt idx="177">
                  <c:v>19.75</c:v>
                </c:pt>
                <c:pt idx="178">
                  <c:v>19.829999999999998</c:v>
                </c:pt>
                <c:pt idx="179">
                  <c:v>20.010000000000002</c:v>
                </c:pt>
                <c:pt idx="180">
                  <c:v>19.920000000000002</c:v>
                </c:pt>
                <c:pt idx="181">
                  <c:v>19.920000000000002</c:v>
                </c:pt>
                <c:pt idx="182">
                  <c:v>19.93</c:v>
                </c:pt>
                <c:pt idx="183">
                  <c:v>19.690000000000001</c:v>
                </c:pt>
                <c:pt idx="184">
                  <c:v>19.95</c:v>
                </c:pt>
                <c:pt idx="185">
                  <c:v>19.78</c:v>
                </c:pt>
                <c:pt idx="186">
                  <c:v>19.91</c:v>
                </c:pt>
                <c:pt idx="187">
                  <c:v>19.8</c:v>
                </c:pt>
                <c:pt idx="188">
                  <c:v>19.93</c:v>
                </c:pt>
                <c:pt idx="189">
                  <c:v>19.75</c:v>
                </c:pt>
                <c:pt idx="190">
                  <c:v>19.71</c:v>
                </c:pt>
                <c:pt idx="191">
                  <c:v>19.88</c:v>
                </c:pt>
                <c:pt idx="192">
                  <c:v>19.82</c:v>
                </c:pt>
                <c:pt idx="193">
                  <c:v>19.78</c:v>
                </c:pt>
                <c:pt idx="194">
                  <c:v>19.87</c:v>
                </c:pt>
                <c:pt idx="195">
                  <c:v>19.920000000000002</c:v>
                </c:pt>
                <c:pt idx="196">
                  <c:v>19.45</c:v>
                </c:pt>
                <c:pt idx="197">
                  <c:v>19.27</c:v>
                </c:pt>
                <c:pt idx="198">
                  <c:v>19.73</c:v>
                </c:pt>
                <c:pt idx="199">
                  <c:v>19.68</c:v>
                </c:pt>
                <c:pt idx="200">
                  <c:v>19.940000000000001</c:v>
                </c:pt>
                <c:pt idx="201">
                  <c:v>19.66</c:v>
                </c:pt>
                <c:pt idx="202">
                  <c:v>19.649999999999999</c:v>
                </c:pt>
                <c:pt idx="203">
                  <c:v>19.84</c:v>
                </c:pt>
                <c:pt idx="204">
                  <c:v>19.73</c:v>
                </c:pt>
                <c:pt idx="205">
                  <c:v>19.739999999999998</c:v>
                </c:pt>
                <c:pt idx="206">
                  <c:v>19.66</c:v>
                </c:pt>
                <c:pt idx="207">
                  <c:v>19.75</c:v>
                </c:pt>
                <c:pt idx="208">
                  <c:v>19.809999999999999</c:v>
                </c:pt>
                <c:pt idx="209">
                  <c:v>19.82</c:v>
                </c:pt>
                <c:pt idx="210">
                  <c:v>19.8</c:v>
                </c:pt>
                <c:pt idx="211">
                  <c:v>19.86</c:v>
                </c:pt>
                <c:pt idx="212">
                  <c:v>19.920000000000002</c:v>
                </c:pt>
                <c:pt idx="213">
                  <c:v>19.760000000000002</c:v>
                </c:pt>
                <c:pt idx="214">
                  <c:v>19.829999999999998</c:v>
                </c:pt>
                <c:pt idx="215">
                  <c:v>19.88</c:v>
                </c:pt>
                <c:pt idx="216">
                  <c:v>19.989999999999998</c:v>
                </c:pt>
                <c:pt idx="217">
                  <c:v>19.88</c:v>
                </c:pt>
                <c:pt idx="218">
                  <c:v>19.8</c:v>
                </c:pt>
                <c:pt idx="219">
                  <c:v>19.89</c:v>
                </c:pt>
                <c:pt idx="220">
                  <c:v>20.07</c:v>
                </c:pt>
                <c:pt idx="221">
                  <c:v>20.329999999999998</c:v>
                </c:pt>
                <c:pt idx="222">
                  <c:v>20.02</c:v>
                </c:pt>
                <c:pt idx="223">
                  <c:v>20.28</c:v>
                </c:pt>
                <c:pt idx="224">
                  <c:v>20.14</c:v>
                </c:pt>
                <c:pt idx="225">
                  <c:v>20.149999999999999</c:v>
                </c:pt>
                <c:pt idx="226">
                  <c:v>20.260000000000002</c:v>
                </c:pt>
                <c:pt idx="227">
                  <c:v>20.190000000000001</c:v>
                </c:pt>
                <c:pt idx="228">
                  <c:v>20.27</c:v>
                </c:pt>
                <c:pt idx="229">
                  <c:v>20.29</c:v>
                </c:pt>
                <c:pt idx="230">
                  <c:v>20.22</c:v>
                </c:pt>
                <c:pt idx="231">
                  <c:v>20.100000000000001</c:v>
                </c:pt>
                <c:pt idx="232">
                  <c:v>20.190000000000001</c:v>
                </c:pt>
                <c:pt idx="233">
                  <c:v>20.29</c:v>
                </c:pt>
                <c:pt idx="234">
                  <c:v>20.54</c:v>
                </c:pt>
                <c:pt idx="235">
                  <c:v>20.399999999999999</c:v>
                </c:pt>
                <c:pt idx="236">
                  <c:v>20.25</c:v>
                </c:pt>
                <c:pt idx="237">
                  <c:v>20.190000000000001</c:v>
                </c:pt>
                <c:pt idx="238">
                  <c:v>20.2</c:v>
                </c:pt>
                <c:pt idx="239">
                  <c:v>20.09</c:v>
                </c:pt>
                <c:pt idx="240">
                  <c:v>20.41</c:v>
                </c:pt>
                <c:pt idx="241">
                  <c:v>20.329999999999998</c:v>
                </c:pt>
                <c:pt idx="242">
                  <c:v>20.3</c:v>
                </c:pt>
                <c:pt idx="243">
                  <c:v>20.41</c:v>
                </c:pt>
                <c:pt idx="244">
                  <c:v>20.239999999999998</c:v>
                </c:pt>
                <c:pt idx="245">
                  <c:v>20.43</c:v>
                </c:pt>
                <c:pt idx="246">
                  <c:v>20.27</c:v>
                </c:pt>
                <c:pt idx="247">
                  <c:v>20.37</c:v>
                </c:pt>
                <c:pt idx="248">
                  <c:v>20.440000000000001</c:v>
                </c:pt>
                <c:pt idx="249">
                  <c:v>20.45</c:v>
                </c:pt>
                <c:pt idx="250">
                  <c:v>20.49</c:v>
                </c:pt>
                <c:pt idx="251">
                  <c:v>20.6</c:v>
                </c:pt>
                <c:pt idx="252">
                  <c:v>20.29</c:v>
                </c:pt>
                <c:pt idx="253">
                  <c:v>20.38</c:v>
                </c:pt>
                <c:pt idx="254">
                  <c:v>20.420000000000002</c:v>
                </c:pt>
                <c:pt idx="255">
                  <c:v>20.45</c:v>
                </c:pt>
                <c:pt idx="256">
                  <c:v>20.6</c:v>
                </c:pt>
                <c:pt idx="257">
                  <c:v>20.5</c:v>
                </c:pt>
                <c:pt idx="258">
                  <c:v>20.57</c:v>
                </c:pt>
                <c:pt idx="259">
                  <c:v>20.6</c:v>
                </c:pt>
                <c:pt idx="260">
                  <c:v>20.32</c:v>
                </c:pt>
                <c:pt idx="261">
                  <c:v>20.63</c:v>
                </c:pt>
                <c:pt idx="262">
                  <c:v>20.68</c:v>
                </c:pt>
                <c:pt idx="263">
                  <c:v>20.66</c:v>
                </c:pt>
                <c:pt idx="264">
                  <c:v>20.53</c:v>
                </c:pt>
                <c:pt idx="265">
                  <c:v>20.51</c:v>
                </c:pt>
                <c:pt idx="266">
                  <c:v>20.43</c:v>
                </c:pt>
                <c:pt idx="267">
                  <c:v>20.47</c:v>
                </c:pt>
                <c:pt idx="268">
                  <c:v>20.62</c:v>
                </c:pt>
                <c:pt idx="269">
                  <c:v>20.5</c:v>
                </c:pt>
                <c:pt idx="270">
                  <c:v>20.75</c:v>
                </c:pt>
                <c:pt idx="271">
                  <c:v>20.63</c:v>
                </c:pt>
                <c:pt idx="272">
                  <c:v>20.48</c:v>
                </c:pt>
                <c:pt idx="273">
                  <c:v>20.46</c:v>
                </c:pt>
                <c:pt idx="274">
                  <c:v>20.440000000000001</c:v>
                </c:pt>
                <c:pt idx="275">
                  <c:v>20.62</c:v>
                </c:pt>
                <c:pt idx="276">
                  <c:v>20.55</c:v>
                </c:pt>
                <c:pt idx="277">
                  <c:v>20.57</c:v>
                </c:pt>
                <c:pt idx="278">
                  <c:v>20.79</c:v>
                </c:pt>
                <c:pt idx="279">
                  <c:v>20.61</c:v>
                </c:pt>
                <c:pt idx="280">
                  <c:v>20.36</c:v>
                </c:pt>
                <c:pt idx="281">
                  <c:v>20.64</c:v>
                </c:pt>
                <c:pt idx="282">
                  <c:v>20.63</c:v>
                </c:pt>
                <c:pt idx="283">
                  <c:v>20.56</c:v>
                </c:pt>
                <c:pt idx="284">
                  <c:v>20.55</c:v>
                </c:pt>
                <c:pt idx="285">
                  <c:v>20.13</c:v>
                </c:pt>
                <c:pt idx="286">
                  <c:v>20.64</c:v>
                </c:pt>
                <c:pt idx="287">
                  <c:v>20.420000000000002</c:v>
                </c:pt>
                <c:pt idx="288">
                  <c:v>20.49</c:v>
                </c:pt>
                <c:pt idx="289">
                  <c:v>20.53</c:v>
                </c:pt>
                <c:pt idx="290">
                  <c:v>20.5</c:v>
                </c:pt>
                <c:pt idx="291">
                  <c:v>20.36</c:v>
                </c:pt>
                <c:pt idx="292">
                  <c:v>20.47</c:v>
                </c:pt>
                <c:pt idx="293">
                  <c:v>20.36</c:v>
                </c:pt>
                <c:pt idx="294">
                  <c:v>20.36</c:v>
                </c:pt>
                <c:pt idx="295">
                  <c:v>20.149999999999999</c:v>
                </c:pt>
                <c:pt idx="296">
                  <c:v>20.25</c:v>
                </c:pt>
                <c:pt idx="297">
                  <c:v>20.22</c:v>
                </c:pt>
                <c:pt idx="298">
                  <c:v>20.170000000000002</c:v>
                </c:pt>
                <c:pt idx="299">
                  <c:v>20.25</c:v>
                </c:pt>
                <c:pt idx="300">
                  <c:v>20.29</c:v>
                </c:pt>
                <c:pt idx="301">
                  <c:v>20.350000000000001</c:v>
                </c:pt>
                <c:pt idx="302">
                  <c:v>20.11</c:v>
                </c:pt>
                <c:pt idx="303">
                  <c:v>20.190000000000001</c:v>
                </c:pt>
                <c:pt idx="304">
                  <c:v>20.29</c:v>
                </c:pt>
                <c:pt idx="305">
                  <c:v>20.149999999999999</c:v>
                </c:pt>
                <c:pt idx="306">
                  <c:v>20.34</c:v>
                </c:pt>
                <c:pt idx="307">
                  <c:v>20.37</c:v>
                </c:pt>
                <c:pt idx="308">
                  <c:v>20.13</c:v>
                </c:pt>
                <c:pt idx="309">
                  <c:v>19.91</c:v>
                </c:pt>
                <c:pt idx="310">
                  <c:v>20.14</c:v>
                </c:pt>
                <c:pt idx="311">
                  <c:v>20.32</c:v>
                </c:pt>
                <c:pt idx="312">
                  <c:v>19.95</c:v>
                </c:pt>
                <c:pt idx="313">
                  <c:v>20.170000000000002</c:v>
                </c:pt>
                <c:pt idx="314">
                  <c:v>19.95</c:v>
                </c:pt>
                <c:pt idx="315">
                  <c:v>19.940000000000001</c:v>
                </c:pt>
                <c:pt idx="316">
                  <c:v>20</c:v>
                </c:pt>
                <c:pt idx="317">
                  <c:v>20.170000000000002</c:v>
                </c:pt>
                <c:pt idx="318">
                  <c:v>20.149999999999999</c:v>
                </c:pt>
                <c:pt idx="319">
                  <c:v>20.079999999999998</c:v>
                </c:pt>
                <c:pt idx="320">
                  <c:v>20.100000000000001</c:v>
                </c:pt>
                <c:pt idx="321">
                  <c:v>20.18</c:v>
                </c:pt>
                <c:pt idx="322">
                  <c:v>20.09</c:v>
                </c:pt>
                <c:pt idx="323">
                  <c:v>20.059999999999999</c:v>
                </c:pt>
                <c:pt idx="324">
                  <c:v>20.2</c:v>
                </c:pt>
                <c:pt idx="325">
                  <c:v>20.13</c:v>
                </c:pt>
                <c:pt idx="326">
                  <c:v>20.190000000000001</c:v>
                </c:pt>
                <c:pt idx="327">
                  <c:v>20.190000000000001</c:v>
                </c:pt>
                <c:pt idx="328">
                  <c:v>20.239999999999998</c:v>
                </c:pt>
                <c:pt idx="329">
                  <c:v>20.100000000000001</c:v>
                </c:pt>
                <c:pt idx="330">
                  <c:v>20.25</c:v>
                </c:pt>
                <c:pt idx="331">
                  <c:v>20.239999999999998</c:v>
                </c:pt>
                <c:pt idx="332">
                  <c:v>20.99</c:v>
                </c:pt>
                <c:pt idx="333">
                  <c:v>20.440000000000001</c:v>
                </c:pt>
                <c:pt idx="334">
                  <c:v>20.260000000000002</c:v>
                </c:pt>
                <c:pt idx="335">
                  <c:v>20.18</c:v>
                </c:pt>
                <c:pt idx="336">
                  <c:v>20.149999999999999</c:v>
                </c:pt>
                <c:pt idx="337">
                  <c:v>20.45</c:v>
                </c:pt>
                <c:pt idx="338">
                  <c:v>20.329999999999998</c:v>
                </c:pt>
                <c:pt idx="339">
                  <c:v>20.43</c:v>
                </c:pt>
                <c:pt idx="340">
                  <c:v>20.57</c:v>
                </c:pt>
                <c:pt idx="341">
                  <c:v>20.63</c:v>
                </c:pt>
                <c:pt idx="342">
                  <c:v>20.67</c:v>
                </c:pt>
                <c:pt idx="343">
                  <c:v>20.64</c:v>
                </c:pt>
                <c:pt idx="344">
                  <c:v>20.309999999999999</c:v>
                </c:pt>
                <c:pt idx="345">
                  <c:v>20.68</c:v>
                </c:pt>
                <c:pt idx="346">
                  <c:v>20.64</c:v>
                </c:pt>
                <c:pt idx="347">
                  <c:v>20.79</c:v>
                </c:pt>
                <c:pt idx="348">
                  <c:v>20.86</c:v>
                </c:pt>
                <c:pt idx="349">
                  <c:v>20.64</c:v>
                </c:pt>
                <c:pt idx="350">
                  <c:v>20.9</c:v>
                </c:pt>
                <c:pt idx="351">
                  <c:v>20.73</c:v>
                </c:pt>
                <c:pt idx="352">
                  <c:v>20.84</c:v>
                </c:pt>
                <c:pt idx="353">
                  <c:v>20.94</c:v>
                </c:pt>
                <c:pt idx="354">
                  <c:v>20.76</c:v>
                </c:pt>
                <c:pt idx="355">
                  <c:v>20.83</c:v>
                </c:pt>
                <c:pt idx="356">
                  <c:v>21.02</c:v>
                </c:pt>
                <c:pt idx="357">
                  <c:v>20.92</c:v>
                </c:pt>
                <c:pt idx="358">
                  <c:v>20.91</c:v>
                </c:pt>
                <c:pt idx="359">
                  <c:v>20.84</c:v>
                </c:pt>
                <c:pt idx="360">
                  <c:v>20.86</c:v>
                </c:pt>
                <c:pt idx="361">
                  <c:v>21.07</c:v>
                </c:pt>
                <c:pt idx="362">
                  <c:v>20.89</c:v>
                </c:pt>
                <c:pt idx="363">
                  <c:v>20.98</c:v>
                </c:pt>
                <c:pt idx="364">
                  <c:v>20.69</c:v>
                </c:pt>
                <c:pt idx="365">
                  <c:v>20.91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6C-4CB8-951B-DD5F8C141452}"/>
            </c:ext>
          </c:extLst>
        </c:ser>
        <c:ser>
          <c:idx val="5"/>
          <c:order val="5"/>
          <c:tx>
            <c:strRef>
              <c:f>消费!$Y$2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消费!$Y$3:$Y$368</c:f>
              <c:numCache>
                <c:formatCode>General</c:formatCode>
                <c:ptCount val="366"/>
                <c:pt idx="0">
                  <c:v>20.77</c:v>
                </c:pt>
                <c:pt idx="1">
                  <c:v>20.93</c:v>
                </c:pt>
                <c:pt idx="2">
                  <c:v>20.89</c:v>
                </c:pt>
                <c:pt idx="3">
                  <c:v>20.94</c:v>
                </c:pt>
                <c:pt idx="4">
                  <c:v>21</c:v>
                </c:pt>
                <c:pt idx="5">
                  <c:v>20.79</c:v>
                </c:pt>
                <c:pt idx="6">
                  <c:v>20.85</c:v>
                </c:pt>
                <c:pt idx="7">
                  <c:v>21.12</c:v>
                </c:pt>
                <c:pt idx="8">
                  <c:v>21.07</c:v>
                </c:pt>
                <c:pt idx="9">
                  <c:v>20.99</c:v>
                </c:pt>
                <c:pt idx="10">
                  <c:v>20.97</c:v>
                </c:pt>
                <c:pt idx="11">
                  <c:v>20.98</c:v>
                </c:pt>
                <c:pt idx="12">
                  <c:v>20.84</c:v>
                </c:pt>
                <c:pt idx="13">
                  <c:v>20.79</c:v>
                </c:pt>
                <c:pt idx="14">
                  <c:v>21.05</c:v>
                </c:pt>
                <c:pt idx="15">
                  <c:v>21.05</c:v>
                </c:pt>
                <c:pt idx="16">
                  <c:v>20.86</c:v>
                </c:pt>
                <c:pt idx="17">
                  <c:v>20.93</c:v>
                </c:pt>
                <c:pt idx="18">
                  <c:v>21.02</c:v>
                </c:pt>
                <c:pt idx="19">
                  <c:v>20.83</c:v>
                </c:pt>
                <c:pt idx="20">
                  <c:v>21.05</c:v>
                </c:pt>
                <c:pt idx="21">
                  <c:v>21.03</c:v>
                </c:pt>
                <c:pt idx="22">
                  <c:v>21.01</c:v>
                </c:pt>
                <c:pt idx="23">
                  <c:v>21.1</c:v>
                </c:pt>
                <c:pt idx="24">
                  <c:v>21.01</c:v>
                </c:pt>
                <c:pt idx="25">
                  <c:v>21.1</c:v>
                </c:pt>
                <c:pt idx="26">
                  <c:v>20.92</c:v>
                </c:pt>
                <c:pt idx="27">
                  <c:v>20.92</c:v>
                </c:pt>
                <c:pt idx="28">
                  <c:v>20.84</c:v>
                </c:pt>
                <c:pt idx="29">
                  <c:v>20.79</c:v>
                </c:pt>
                <c:pt idx="30">
                  <c:v>20.98</c:v>
                </c:pt>
                <c:pt idx="31">
                  <c:v>20.69</c:v>
                </c:pt>
                <c:pt idx="32">
                  <c:v>20.82</c:v>
                </c:pt>
                <c:pt idx="33">
                  <c:v>21.09</c:v>
                </c:pt>
                <c:pt idx="34">
                  <c:v>20.94</c:v>
                </c:pt>
                <c:pt idx="35">
                  <c:v>20.77</c:v>
                </c:pt>
                <c:pt idx="36">
                  <c:v>20.78</c:v>
                </c:pt>
                <c:pt idx="37">
                  <c:v>20.76</c:v>
                </c:pt>
                <c:pt idx="38">
                  <c:v>20.74</c:v>
                </c:pt>
                <c:pt idx="39">
                  <c:v>20.59</c:v>
                </c:pt>
                <c:pt idx="40">
                  <c:v>20.62</c:v>
                </c:pt>
                <c:pt idx="41">
                  <c:v>20.5</c:v>
                </c:pt>
                <c:pt idx="42">
                  <c:v>20.64</c:v>
                </c:pt>
                <c:pt idx="43">
                  <c:v>20.82</c:v>
                </c:pt>
                <c:pt idx="44">
                  <c:v>20.71</c:v>
                </c:pt>
                <c:pt idx="45">
                  <c:v>21.21</c:v>
                </c:pt>
                <c:pt idx="46">
                  <c:v>21.05</c:v>
                </c:pt>
                <c:pt idx="47">
                  <c:v>21.42</c:v>
                </c:pt>
                <c:pt idx="48">
                  <c:v>20.93</c:v>
                </c:pt>
                <c:pt idx="49">
                  <c:v>21.36</c:v>
                </c:pt>
                <c:pt idx="50">
                  <c:v>21.01</c:v>
                </c:pt>
                <c:pt idx="51">
                  <c:v>21</c:v>
                </c:pt>
                <c:pt idx="52">
                  <c:v>20.56</c:v>
                </c:pt>
                <c:pt idx="53">
                  <c:v>20.41</c:v>
                </c:pt>
                <c:pt idx="54">
                  <c:v>20.18</c:v>
                </c:pt>
                <c:pt idx="55">
                  <c:v>19.89</c:v>
                </c:pt>
                <c:pt idx="56">
                  <c:v>20.09</c:v>
                </c:pt>
                <c:pt idx="57">
                  <c:v>19.690000000000001</c:v>
                </c:pt>
                <c:pt idx="58">
                  <c:v>19.78</c:v>
                </c:pt>
                <c:pt idx="60">
                  <c:v>19.54</c:v>
                </c:pt>
                <c:pt idx="61">
                  <c:v>19.36</c:v>
                </c:pt>
                <c:pt idx="62">
                  <c:v>19</c:v>
                </c:pt>
                <c:pt idx="63">
                  <c:v>18.95</c:v>
                </c:pt>
                <c:pt idx="64">
                  <c:v>19.13</c:v>
                </c:pt>
                <c:pt idx="65">
                  <c:v>18.95</c:v>
                </c:pt>
                <c:pt idx="66">
                  <c:v>18.78</c:v>
                </c:pt>
                <c:pt idx="67">
                  <c:v>18.63</c:v>
                </c:pt>
                <c:pt idx="68">
                  <c:v>18.75</c:v>
                </c:pt>
                <c:pt idx="69">
                  <c:v>18.54</c:v>
                </c:pt>
                <c:pt idx="70">
                  <c:v>18.32</c:v>
                </c:pt>
                <c:pt idx="71">
                  <c:v>18.46</c:v>
                </c:pt>
                <c:pt idx="72">
                  <c:v>18.149999999999999</c:v>
                </c:pt>
                <c:pt idx="73">
                  <c:v>18.48</c:v>
                </c:pt>
                <c:pt idx="74">
                  <c:v>18.489999999999998</c:v>
                </c:pt>
                <c:pt idx="75">
                  <c:v>18.440000000000001</c:v>
                </c:pt>
                <c:pt idx="76">
                  <c:v>17.95</c:v>
                </c:pt>
                <c:pt idx="77">
                  <c:v>17.63</c:v>
                </c:pt>
                <c:pt idx="78">
                  <c:v>18.190000000000001</c:v>
                </c:pt>
                <c:pt idx="79">
                  <c:v>18.11</c:v>
                </c:pt>
                <c:pt idx="80">
                  <c:v>17.66</c:v>
                </c:pt>
                <c:pt idx="81">
                  <c:v>17.5</c:v>
                </c:pt>
                <c:pt idx="82">
                  <c:v>17.45</c:v>
                </c:pt>
                <c:pt idx="83">
                  <c:v>16.63</c:v>
                </c:pt>
                <c:pt idx="84">
                  <c:v>16.82</c:v>
                </c:pt>
                <c:pt idx="85">
                  <c:v>17.3</c:v>
                </c:pt>
                <c:pt idx="86">
                  <c:v>17.29</c:v>
                </c:pt>
                <c:pt idx="87">
                  <c:v>17.329999999999998</c:v>
                </c:pt>
                <c:pt idx="88">
                  <c:v>17.09</c:v>
                </c:pt>
                <c:pt idx="89">
                  <c:v>17.2</c:v>
                </c:pt>
                <c:pt idx="90">
                  <c:v>16.82</c:v>
                </c:pt>
                <c:pt idx="91">
                  <c:v>16.91</c:v>
                </c:pt>
                <c:pt idx="92">
                  <c:v>17.07</c:v>
                </c:pt>
                <c:pt idx="93">
                  <c:v>16.77</c:v>
                </c:pt>
                <c:pt idx="94">
                  <c:v>17.11</c:v>
                </c:pt>
                <c:pt idx="95">
                  <c:v>16.54</c:v>
                </c:pt>
                <c:pt idx="96">
                  <c:v>16.72</c:v>
                </c:pt>
                <c:pt idx="97">
                  <c:v>16.97</c:v>
                </c:pt>
                <c:pt idx="98">
                  <c:v>17.010000000000002</c:v>
                </c:pt>
                <c:pt idx="99">
                  <c:v>17.22</c:v>
                </c:pt>
                <c:pt idx="100">
                  <c:v>16.989999999999998</c:v>
                </c:pt>
                <c:pt idx="101">
                  <c:v>16.649999999999999</c:v>
                </c:pt>
                <c:pt idx="102">
                  <c:v>16.920000000000002</c:v>
                </c:pt>
                <c:pt idx="103">
                  <c:v>16.510000000000002</c:v>
                </c:pt>
                <c:pt idx="104">
                  <c:v>16.05</c:v>
                </c:pt>
                <c:pt idx="105">
                  <c:v>16.489999999999998</c:v>
                </c:pt>
                <c:pt idx="106">
                  <c:v>16.54</c:v>
                </c:pt>
                <c:pt idx="107">
                  <c:v>16.510000000000002</c:v>
                </c:pt>
                <c:pt idx="108">
                  <c:v>16.61</c:v>
                </c:pt>
                <c:pt idx="109">
                  <c:v>16.41</c:v>
                </c:pt>
                <c:pt idx="110">
                  <c:v>16.38</c:v>
                </c:pt>
                <c:pt idx="111">
                  <c:v>16.07</c:v>
                </c:pt>
                <c:pt idx="112">
                  <c:v>15.99</c:v>
                </c:pt>
                <c:pt idx="113">
                  <c:v>16.2</c:v>
                </c:pt>
                <c:pt idx="114">
                  <c:v>16.18</c:v>
                </c:pt>
                <c:pt idx="115">
                  <c:v>16.329999999999998</c:v>
                </c:pt>
                <c:pt idx="116">
                  <c:v>16.489999999999998</c:v>
                </c:pt>
                <c:pt idx="117">
                  <c:v>16.23</c:v>
                </c:pt>
                <c:pt idx="118">
                  <c:v>16.079999999999998</c:v>
                </c:pt>
                <c:pt idx="119">
                  <c:v>16.059999999999999</c:v>
                </c:pt>
                <c:pt idx="120">
                  <c:v>15.91</c:v>
                </c:pt>
                <c:pt idx="121">
                  <c:v>15.66</c:v>
                </c:pt>
                <c:pt idx="122">
                  <c:v>15.9</c:v>
                </c:pt>
                <c:pt idx="123">
                  <c:v>15.85</c:v>
                </c:pt>
                <c:pt idx="124">
                  <c:v>15.98</c:v>
                </c:pt>
                <c:pt idx="125">
                  <c:v>15.63</c:v>
                </c:pt>
                <c:pt idx="126">
                  <c:v>15.91</c:v>
                </c:pt>
                <c:pt idx="127">
                  <c:v>15.85</c:v>
                </c:pt>
                <c:pt idx="128">
                  <c:v>15.86</c:v>
                </c:pt>
                <c:pt idx="129">
                  <c:v>15.78</c:v>
                </c:pt>
                <c:pt idx="130">
                  <c:v>15.96</c:v>
                </c:pt>
                <c:pt idx="131">
                  <c:v>16.079999999999998</c:v>
                </c:pt>
                <c:pt idx="132">
                  <c:v>15.82</c:v>
                </c:pt>
                <c:pt idx="133">
                  <c:v>16.09</c:v>
                </c:pt>
                <c:pt idx="134">
                  <c:v>15.78</c:v>
                </c:pt>
                <c:pt idx="135">
                  <c:v>15.77</c:v>
                </c:pt>
                <c:pt idx="136">
                  <c:v>15.74</c:v>
                </c:pt>
                <c:pt idx="137">
                  <c:v>15.94</c:v>
                </c:pt>
                <c:pt idx="138">
                  <c:v>15.74</c:v>
                </c:pt>
                <c:pt idx="139">
                  <c:v>15.62</c:v>
                </c:pt>
                <c:pt idx="140">
                  <c:v>15.94</c:v>
                </c:pt>
                <c:pt idx="141">
                  <c:v>15.88</c:v>
                </c:pt>
                <c:pt idx="142">
                  <c:v>15.88</c:v>
                </c:pt>
                <c:pt idx="143">
                  <c:v>15.78</c:v>
                </c:pt>
                <c:pt idx="144">
                  <c:v>15.91</c:v>
                </c:pt>
                <c:pt idx="145">
                  <c:v>16.309999999999999</c:v>
                </c:pt>
                <c:pt idx="146">
                  <c:v>16.239999999999998</c:v>
                </c:pt>
                <c:pt idx="147">
                  <c:v>16.25</c:v>
                </c:pt>
                <c:pt idx="148">
                  <c:v>16.25</c:v>
                </c:pt>
                <c:pt idx="149">
                  <c:v>16.3</c:v>
                </c:pt>
                <c:pt idx="150">
                  <c:v>16.53</c:v>
                </c:pt>
                <c:pt idx="151">
                  <c:v>16.37</c:v>
                </c:pt>
                <c:pt idx="152">
                  <c:v>16.600000000000001</c:v>
                </c:pt>
                <c:pt idx="153">
                  <c:v>16.77</c:v>
                </c:pt>
                <c:pt idx="154">
                  <c:v>16.54</c:v>
                </c:pt>
                <c:pt idx="155">
                  <c:v>16.72</c:v>
                </c:pt>
                <c:pt idx="156">
                  <c:v>16.54</c:v>
                </c:pt>
                <c:pt idx="157">
                  <c:v>16.57</c:v>
                </c:pt>
                <c:pt idx="158">
                  <c:v>16.63</c:v>
                </c:pt>
                <c:pt idx="159">
                  <c:v>16.559999999999999</c:v>
                </c:pt>
                <c:pt idx="160">
                  <c:v>16.46</c:v>
                </c:pt>
                <c:pt idx="161">
                  <c:v>16.399999999999999</c:v>
                </c:pt>
                <c:pt idx="162">
                  <c:v>16.55</c:v>
                </c:pt>
                <c:pt idx="163">
                  <c:v>16.420000000000002</c:v>
                </c:pt>
                <c:pt idx="164">
                  <c:v>16.62</c:v>
                </c:pt>
                <c:pt idx="165">
                  <c:v>16.670000000000002</c:v>
                </c:pt>
                <c:pt idx="166">
                  <c:v>16.579999999999998</c:v>
                </c:pt>
                <c:pt idx="167">
                  <c:v>16.82</c:v>
                </c:pt>
                <c:pt idx="168">
                  <c:v>16.84</c:v>
                </c:pt>
                <c:pt idx="169">
                  <c:v>16.62</c:v>
                </c:pt>
                <c:pt idx="170">
                  <c:v>16.8</c:v>
                </c:pt>
                <c:pt idx="171">
                  <c:v>16.75</c:v>
                </c:pt>
                <c:pt idx="172">
                  <c:v>16.7</c:v>
                </c:pt>
                <c:pt idx="173">
                  <c:v>16.54</c:v>
                </c:pt>
                <c:pt idx="174">
                  <c:v>16.45</c:v>
                </c:pt>
                <c:pt idx="175">
                  <c:v>16.690000000000001</c:v>
                </c:pt>
                <c:pt idx="176">
                  <c:v>16.649999999999999</c:v>
                </c:pt>
                <c:pt idx="177">
                  <c:v>16.690000000000001</c:v>
                </c:pt>
                <c:pt idx="178">
                  <c:v>16.71</c:v>
                </c:pt>
                <c:pt idx="179">
                  <c:v>16.8</c:v>
                </c:pt>
                <c:pt idx="180">
                  <c:v>16.670000000000002</c:v>
                </c:pt>
                <c:pt idx="181">
                  <c:v>16.61</c:v>
                </c:pt>
                <c:pt idx="182">
                  <c:v>16.53</c:v>
                </c:pt>
                <c:pt idx="183">
                  <c:v>16.579999999999998</c:v>
                </c:pt>
                <c:pt idx="184">
                  <c:v>16.649999999999999</c:v>
                </c:pt>
                <c:pt idx="185">
                  <c:v>16.690000000000001</c:v>
                </c:pt>
                <c:pt idx="186">
                  <c:v>16.59</c:v>
                </c:pt>
                <c:pt idx="187">
                  <c:v>16.53</c:v>
                </c:pt>
                <c:pt idx="188">
                  <c:v>16.57</c:v>
                </c:pt>
                <c:pt idx="189">
                  <c:v>16.78</c:v>
                </c:pt>
                <c:pt idx="190">
                  <c:v>16.899999999999999</c:v>
                </c:pt>
                <c:pt idx="191">
                  <c:v>17.21</c:v>
                </c:pt>
                <c:pt idx="192">
                  <c:v>17.27</c:v>
                </c:pt>
                <c:pt idx="193">
                  <c:v>17.41</c:v>
                </c:pt>
                <c:pt idx="194">
                  <c:v>17.25</c:v>
                </c:pt>
                <c:pt idx="195">
                  <c:v>17.27</c:v>
                </c:pt>
                <c:pt idx="196">
                  <c:v>17.440000000000001</c:v>
                </c:pt>
                <c:pt idx="197">
                  <c:v>17.5</c:v>
                </c:pt>
                <c:pt idx="198">
                  <c:v>17.579999999999998</c:v>
                </c:pt>
                <c:pt idx="199">
                  <c:v>17.489999999999998</c:v>
                </c:pt>
                <c:pt idx="200">
                  <c:v>17.36</c:v>
                </c:pt>
                <c:pt idx="201">
                  <c:v>17.53</c:v>
                </c:pt>
                <c:pt idx="202">
                  <c:v>17.61</c:v>
                </c:pt>
                <c:pt idx="203">
                  <c:v>17.55</c:v>
                </c:pt>
                <c:pt idx="204">
                  <c:v>17.79</c:v>
                </c:pt>
                <c:pt idx="205">
                  <c:v>17.89</c:v>
                </c:pt>
                <c:pt idx="206">
                  <c:v>17.93</c:v>
                </c:pt>
                <c:pt idx="207">
                  <c:v>18.04</c:v>
                </c:pt>
                <c:pt idx="208">
                  <c:v>18</c:v>
                </c:pt>
                <c:pt idx="209">
                  <c:v>17.96</c:v>
                </c:pt>
                <c:pt idx="210">
                  <c:v>18.010000000000002</c:v>
                </c:pt>
                <c:pt idx="211">
                  <c:v>18.100000000000001</c:v>
                </c:pt>
                <c:pt idx="212">
                  <c:v>18.04</c:v>
                </c:pt>
                <c:pt idx="213">
                  <c:v>18.079999999999998</c:v>
                </c:pt>
                <c:pt idx="214">
                  <c:v>18.07</c:v>
                </c:pt>
                <c:pt idx="215">
                  <c:v>18.34</c:v>
                </c:pt>
                <c:pt idx="216">
                  <c:v>18.559999999999999</c:v>
                </c:pt>
                <c:pt idx="217">
                  <c:v>18.5</c:v>
                </c:pt>
                <c:pt idx="218">
                  <c:v>18.59</c:v>
                </c:pt>
                <c:pt idx="219">
                  <c:v>18.75</c:v>
                </c:pt>
                <c:pt idx="220">
                  <c:v>18.8</c:v>
                </c:pt>
                <c:pt idx="221">
                  <c:v>18.73</c:v>
                </c:pt>
                <c:pt idx="222">
                  <c:v>18.96</c:v>
                </c:pt>
                <c:pt idx="223">
                  <c:v>18.96</c:v>
                </c:pt>
                <c:pt idx="224">
                  <c:v>19.21</c:v>
                </c:pt>
                <c:pt idx="225">
                  <c:v>18.91</c:v>
                </c:pt>
                <c:pt idx="226">
                  <c:v>18.93</c:v>
                </c:pt>
                <c:pt idx="227">
                  <c:v>19.07</c:v>
                </c:pt>
                <c:pt idx="228">
                  <c:v>19.2</c:v>
                </c:pt>
                <c:pt idx="229">
                  <c:v>19.18</c:v>
                </c:pt>
                <c:pt idx="230">
                  <c:v>19.329999999999998</c:v>
                </c:pt>
                <c:pt idx="231">
                  <c:v>19.309999999999999</c:v>
                </c:pt>
                <c:pt idx="232">
                  <c:v>19.399999999999999</c:v>
                </c:pt>
                <c:pt idx="233">
                  <c:v>19.55</c:v>
                </c:pt>
                <c:pt idx="234">
                  <c:v>19.39</c:v>
                </c:pt>
                <c:pt idx="235">
                  <c:v>19.420000000000002</c:v>
                </c:pt>
                <c:pt idx="236">
                  <c:v>19.48</c:v>
                </c:pt>
                <c:pt idx="237">
                  <c:v>19.63</c:v>
                </c:pt>
                <c:pt idx="238">
                  <c:v>19.489999999999998</c:v>
                </c:pt>
                <c:pt idx="239">
                  <c:v>19.41</c:v>
                </c:pt>
                <c:pt idx="240">
                  <c:v>19.489999999999998</c:v>
                </c:pt>
                <c:pt idx="241">
                  <c:v>19.53</c:v>
                </c:pt>
                <c:pt idx="242">
                  <c:v>19.54</c:v>
                </c:pt>
                <c:pt idx="243">
                  <c:v>19.63</c:v>
                </c:pt>
                <c:pt idx="244">
                  <c:v>19.63</c:v>
                </c:pt>
                <c:pt idx="245">
                  <c:v>19.89</c:v>
                </c:pt>
                <c:pt idx="246">
                  <c:v>19.5</c:v>
                </c:pt>
                <c:pt idx="247">
                  <c:v>19.690000000000001</c:v>
                </c:pt>
                <c:pt idx="248">
                  <c:v>19.63</c:v>
                </c:pt>
                <c:pt idx="249">
                  <c:v>19.579999999999998</c:v>
                </c:pt>
                <c:pt idx="250">
                  <c:v>19.79</c:v>
                </c:pt>
                <c:pt idx="251">
                  <c:v>19.95</c:v>
                </c:pt>
                <c:pt idx="252">
                  <c:v>19.86</c:v>
                </c:pt>
                <c:pt idx="253">
                  <c:v>19.96</c:v>
                </c:pt>
                <c:pt idx="254">
                  <c:v>19.84</c:v>
                </c:pt>
                <c:pt idx="255">
                  <c:v>19.78</c:v>
                </c:pt>
                <c:pt idx="256">
                  <c:v>20.03</c:v>
                </c:pt>
                <c:pt idx="257">
                  <c:v>19.98</c:v>
                </c:pt>
                <c:pt idx="258">
                  <c:v>20.03</c:v>
                </c:pt>
                <c:pt idx="259">
                  <c:v>20.239999999999998</c:v>
                </c:pt>
                <c:pt idx="260">
                  <c:v>20.16</c:v>
                </c:pt>
                <c:pt idx="261">
                  <c:v>20.07</c:v>
                </c:pt>
                <c:pt idx="262">
                  <c:v>20.14</c:v>
                </c:pt>
                <c:pt idx="263">
                  <c:v>20.16</c:v>
                </c:pt>
                <c:pt idx="264">
                  <c:v>20.22</c:v>
                </c:pt>
                <c:pt idx="265">
                  <c:v>20.329999999999998</c:v>
                </c:pt>
                <c:pt idx="266">
                  <c:v>20.37</c:v>
                </c:pt>
                <c:pt idx="267">
                  <c:v>20.41</c:v>
                </c:pt>
                <c:pt idx="268">
                  <c:v>20.18</c:v>
                </c:pt>
                <c:pt idx="269">
                  <c:v>19.98</c:v>
                </c:pt>
                <c:pt idx="270">
                  <c:v>20.14</c:v>
                </c:pt>
                <c:pt idx="271">
                  <c:v>20.16</c:v>
                </c:pt>
                <c:pt idx="272">
                  <c:v>20.03</c:v>
                </c:pt>
                <c:pt idx="273">
                  <c:v>20.13</c:v>
                </c:pt>
                <c:pt idx="274">
                  <c:v>20.3</c:v>
                </c:pt>
                <c:pt idx="275">
                  <c:v>20.41</c:v>
                </c:pt>
                <c:pt idx="276">
                  <c:v>20.079999999999998</c:v>
                </c:pt>
                <c:pt idx="277">
                  <c:v>19.760000000000002</c:v>
                </c:pt>
                <c:pt idx="278">
                  <c:v>19.850000000000001</c:v>
                </c:pt>
                <c:pt idx="279">
                  <c:v>20</c:v>
                </c:pt>
                <c:pt idx="280">
                  <c:v>19.940000000000001</c:v>
                </c:pt>
                <c:pt idx="281">
                  <c:v>19.940000000000001</c:v>
                </c:pt>
                <c:pt idx="282">
                  <c:v>19.86</c:v>
                </c:pt>
                <c:pt idx="283">
                  <c:v>19.95</c:v>
                </c:pt>
                <c:pt idx="284">
                  <c:v>19.850000000000001</c:v>
                </c:pt>
                <c:pt idx="285">
                  <c:v>19.93</c:v>
                </c:pt>
                <c:pt idx="286">
                  <c:v>19.940000000000001</c:v>
                </c:pt>
                <c:pt idx="287">
                  <c:v>19.920000000000002</c:v>
                </c:pt>
                <c:pt idx="288">
                  <c:v>19.97</c:v>
                </c:pt>
                <c:pt idx="289">
                  <c:v>19.940000000000001</c:v>
                </c:pt>
                <c:pt idx="290">
                  <c:v>19.86</c:v>
                </c:pt>
                <c:pt idx="291">
                  <c:v>19.78</c:v>
                </c:pt>
                <c:pt idx="292">
                  <c:v>19.940000000000001</c:v>
                </c:pt>
                <c:pt idx="293">
                  <c:v>19.93</c:v>
                </c:pt>
                <c:pt idx="294">
                  <c:v>19.68</c:v>
                </c:pt>
                <c:pt idx="295">
                  <c:v>19.63</c:v>
                </c:pt>
                <c:pt idx="296">
                  <c:v>19.62</c:v>
                </c:pt>
                <c:pt idx="297">
                  <c:v>19.66</c:v>
                </c:pt>
                <c:pt idx="298">
                  <c:v>19.45</c:v>
                </c:pt>
                <c:pt idx="299">
                  <c:v>19.559999999999999</c:v>
                </c:pt>
                <c:pt idx="300">
                  <c:v>19.78</c:v>
                </c:pt>
                <c:pt idx="301">
                  <c:v>19.670000000000002</c:v>
                </c:pt>
                <c:pt idx="302">
                  <c:v>19.5</c:v>
                </c:pt>
                <c:pt idx="303">
                  <c:v>19.32</c:v>
                </c:pt>
                <c:pt idx="304">
                  <c:v>19.45</c:v>
                </c:pt>
                <c:pt idx="305">
                  <c:v>19.5</c:v>
                </c:pt>
                <c:pt idx="306">
                  <c:v>19.43</c:v>
                </c:pt>
                <c:pt idx="307">
                  <c:v>19.63</c:v>
                </c:pt>
                <c:pt idx="308">
                  <c:v>19.420000000000002</c:v>
                </c:pt>
                <c:pt idx="309">
                  <c:v>19.37</c:v>
                </c:pt>
                <c:pt idx="310">
                  <c:v>19.38</c:v>
                </c:pt>
                <c:pt idx="311">
                  <c:v>19.440000000000001</c:v>
                </c:pt>
                <c:pt idx="312">
                  <c:v>19.48</c:v>
                </c:pt>
                <c:pt idx="313">
                  <c:v>19.440000000000001</c:v>
                </c:pt>
                <c:pt idx="314">
                  <c:v>19.809999999999999</c:v>
                </c:pt>
                <c:pt idx="315">
                  <c:v>19.62</c:v>
                </c:pt>
                <c:pt idx="316">
                  <c:v>19.239999999999998</c:v>
                </c:pt>
                <c:pt idx="317">
                  <c:v>19.260000000000002</c:v>
                </c:pt>
                <c:pt idx="318">
                  <c:v>19.309999999999999</c:v>
                </c:pt>
                <c:pt idx="319">
                  <c:v>19.21</c:v>
                </c:pt>
                <c:pt idx="320">
                  <c:v>19.260000000000002</c:v>
                </c:pt>
                <c:pt idx="321">
                  <c:v>19.309999999999999</c:v>
                </c:pt>
                <c:pt idx="322">
                  <c:v>19.43</c:v>
                </c:pt>
                <c:pt idx="323">
                  <c:v>19.23</c:v>
                </c:pt>
                <c:pt idx="324">
                  <c:v>19.28</c:v>
                </c:pt>
                <c:pt idx="325">
                  <c:v>19.18</c:v>
                </c:pt>
                <c:pt idx="326">
                  <c:v>19.14</c:v>
                </c:pt>
                <c:pt idx="327">
                  <c:v>19.149999999999999</c:v>
                </c:pt>
                <c:pt idx="328">
                  <c:v>19.239999999999998</c:v>
                </c:pt>
                <c:pt idx="329">
                  <c:v>18.96</c:v>
                </c:pt>
                <c:pt idx="330">
                  <c:v>18.98</c:v>
                </c:pt>
                <c:pt idx="331">
                  <c:v>19.100000000000001</c:v>
                </c:pt>
                <c:pt idx="332">
                  <c:v>19.2</c:v>
                </c:pt>
                <c:pt idx="333">
                  <c:v>19.09</c:v>
                </c:pt>
                <c:pt idx="334">
                  <c:v>19.059999999999999</c:v>
                </c:pt>
                <c:pt idx="335">
                  <c:v>19.12</c:v>
                </c:pt>
                <c:pt idx="336">
                  <c:v>19.25</c:v>
                </c:pt>
                <c:pt idx="337">
                  <c:v>19.11</c:v>
                </c:pt>
                <c:pt idx="338">
                  <c:v>19.170000000000002</c:v>
                </c:pt>
                <c:pt idx="339">
                  <c:v>19.399999999999999</c:v>
                </c:pt>
                <c:pt idx="340">
                  <c:v>19.36</c:v>
                </c:pt>
                <c:pt idx="341">
                  <c:v>19.39</c:v>
                </c:pt>
                <c:pt idx="342">
                  <c:v>19.22</c:v>
                </c:pt>
                <c:pt idx="343">
                  <c:v>19.78</c:v>
                </c:pt>
                <c:pt idx="344">
                  <c:v>19.53</c:v>
                </c:pt>
                <c:pt idx="345">
                  <c:v>19.829999999999998</c:v>
                </c:pt>
                <c:pt idx="346">
                  <c:v>19.850000000000001</c:v>
                </c:pt>
                <c:pt idx="347">
                  <c:v>19.62</c:v>
                </c:pt>
                <c:pt idx="348">
                  <c:v>19.63</c:v>
                </c:pt>
                <c:pt idx="349">
                  <c:v>19.75</c:v>
                </c:pt>
                <c:pt idx="350">
                  <c:v>19.7</c:v>
                </c:pt>
                <c:pt idx="351">
                  <c:v>19.940000000000001</c:v>
                </c:pt>
                <c:pt idx="352">
                  <c:v>19.73</c:v>
                </c:pt>
                <c:pt idx="353">
                  <c:v>19.75</c:v>
                </c:pt>
                <c:pt idx="354">
                  <c:v>19.73</c:v>
                </c:pt>
                <c:pt idx="355">
                  <c:v>19.739999999999998</c:v>
                </c:pt>
                <c:pt idx="356">
                  <c:v>19.89</c:v>
                </c:pt>
                <c:pt idx="357">
                  <c:v>19.53</c:v>
                </c:pt>
                <c:pt idx="358">
                  <c:v>19.670000000000002</c:v>
                </c:pt>
                <c:pt idx="359">
                  <c:v>20.25</c:v>
                </c:pt>
                <c:pt idx="360">
                  <c:v>19.48</c:v>
                </c:pt>
                <c:pt idx="361">
                  <c:v>19.41</c:v>
                </c:pt>
                <c:pt idx="362">
                  <c:v>19.71</c:v>
                </c:pt>
                <c:pt idx="363">
                  <c:v>19.47</c:v>
                </c:pt>
                <c:pt idx="364">
                  <c:v>19.09</c:v>
                </c:pt>
                <c:pt idx="365">
                  <c:v>19.23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6C-4CB8-951B-DD5F8C141452}"/>
            </c:ext>
          </c:extLst>
        </c:ser>
        <c:ser>
          <c:idx val="6"/>
          <c:order val="6"/>
          <c:tx>
            <c:strRef>
              <c:f>消费!$Z$2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消费!$Z$3:$Z$368</c:f>
              <c:numCache>
                <c:formatCode>General</c:formatCode>
                <c:ptCount val="366"/>
                <c:pt idx="0">
                  <c:v>19.350000000000001</c:v>
                </c:pt>
                <c:pt idx="1">
                  <c:v>19.149999999999999</c:v>
                </c:pt>
                <c:pt idx="2">
                  <c:v>19.350000000000001</c:v>
                </c:pt>
                <c:pt idx="3">
                  <c:v>19.350000000000001</c:v>
                </c:pt>
                <c:pt idx="4">
                  <c:v>18.89</c:v>
                </c:pt>
                <c:pt idx="5">
                  <c:v>19.079999999999998</c:v>
                </c:pt>
                <c:pt idx="6">
                  <c:v>19.27</c:v>
                </c:pt>
                <c:pt idx="7">
                  <c:v>18.989999999999998</c:v>
                </c:pt>
                <c:pt idx="8">
                  <c:v>18.940000000000001</c:v>
                </c:pt>
                <c:pt idx="9">
                  <c:v>18.93</c:v>
                </c:pt>
                <c:pt idx="10">
                  <c:v>19.11</c:v>
                </c:pt>
                <c:pt idx="11">
                  <c:v>19.079999999999998</c:v>
                </c:pt>
                <c:pt idx="12">
                  <c:v>18.940000000000001</c:v>
                </c:pt>
                <c:pt idx="13">
                  <c:v>19.14</c:v>
                </c:pt>
                <c:pt idx="14">
                  <c:v>18.829999999999998</c:v>
                </c:pt>
                <c:pt idx="15">
                  <c:v>19</c:v>
                </c:pt>
                <c:pt idx="16">
                  <c:v>18.59</c:v>
                </c:pt>
                <c:pt idx="17">
                  <c:v>18.43</c:v>
                </c:pt>
                <c:pt idx="18">
                  <c:v>18.37</c:v>
                </c:pt>
                <c:pt idx="19">
                  <c:v>18.350000000000001</c:v>
                </c:pt>
                <c:pt idx="20">
                  <c:v>18.399999999999999</c:v>
                </c:pt>
                <c:pt idx="21">
                  <c:v>18.28</c:v>
                </c:pt>
                <c:pt idx="22">
                  <c:v>17.91</c:v>
                </c:pt>
                <c:pt idx="23">
                  <c:v>17.98</c:v>
                </c:pt>
                <c:pt idx="24">
                  <c:v>17.78</c:v>
                </c:pt>
                <c:pt idx="25">
                  <c:v>17.77</c:v>
                </c:pt>
                <c:pt idx="26">
                  <c:v>17.96</c:v>
                </c:pt>
                <c:pt idx="27">
                  <c:v>17.73</c:v>
                </c:pt>
                <c:pt idx="28">
                  <c:v>17.84</c:v>
                </c:pt>
                <c:pt idx="29">
                  <c:v>17.59</c:v>
                </c:pt>
                <c:pt idx="30">
                  <c:v>17.760000000000002</c:v>
                </c:pt>
                <c:pt idx="31">
                  <c:v>17.98</c:v>
                </c:pt>
                <c:pt idx="32">
                  <c:v>18.18</c:v>
                </c:pt>
                <c:pt idx="33">
                  <c:v>18.739999999999998</c:v>
                </c:pt>
                <c:pt idx="34">
                  <c:v>18.64</c:v>
                </c:pt>
                <c:pt idx="35">
                  <c:v>18.3</c:v>
                </c:pt>
                <c:pt idx="36">
                  <c:v>17.97</c:v>
                </c:pt>
                <c:pt idx="37">
                  <c:v>17.64</c:v>
                </c:pt>
                <c:pt idx="38">
                  <c:v>18.53</c:v>
                </c:pt>
                <c:pt idx="39">
                  <c:v>18.29</c:v>
                </c:pt>
                <c:pt idx="40">
                  <c:v>19.12</c:v>
                </c:pt>
                <c:pt idx="41">
                  <c:v>18.760000000000002</c:v>
                </c:pt>
                <c:pt idx="42">
                  <c:v>18.559999999999999</c:v>
                </c:pt>
                <c:pt idx="43">
                  <c:v>18.54</c:v>
                </c:pt>
                <c:pt idx="44">
                  <c:v>18.5</c:v>
                </c:pt>
                <c:pt idx="45">
                  <c:v>18.57</c:v>
                </c:pt>
                <c:pt idx="46">
                  <c:v>18.420000000000002</c:v>
                </c:pt>
                <c:pt idx="47">
                  <c:v>18.440000000000001</c:v>
                </c:pt>
                <c:pt idx="48">
                  <c:v>18.47</c:v>
                </c:pt>
                <c:pt idx="49">
                  <c:v>18.39</c:v>
                </c:pt>
                <c:pt idx="50">
                  <c:v>18.3</c:v>
                </c:pt>
                <c:pt idx="51">
                  <c:v>18.350000000000001</c:v>
                </c:pt>
                <c:pt idx="52">
                  <c:v>18.260000000000002</c:v>
                </c:pt>
                <c:pt idx="53">
                  <c:v>17.760000000000002</c:v>
                </c:pt>
                <c:pt idx="54">
                  <c:v>17.850000000000001</c:v>
                </c:pt>
                <c:pt idx="55">
                  <c:v>18.28</c:v>
                </c:pt>
                <c:pt idx="56">
                  <c:v>18.3</c:v>
                </c:pt>
                <c:pt idx="57">
                  <c:v>18.100000000000001</c:v>
                </c:pt>
                <c:pt idx="58">
                  <c:v>18.05</c:v>
                </c:pt>
                <c:pt idx="60">
                  <c:v>18.2</c:v>
                </c:pt>
                <c:pt idx="61">
                  <c:v>17.91</c:v>
                </c:pt>
                <c:pt idx="62">
                  <c:v>18.149999999999999</c:v>
                </c:pt>
                <c:pt idx="63">
                  <c:v>18.09</c:v>
                </c:pt>
                <c:pt idx="64">
                  <c:v>17.98</c:v>
                </c:pt>
                <c:pt idx="65">
                  <c:v>18.13</c:v>
                </c:pt>
                <c:pt idx="66">
                  <c:v>18.100000000000001</c:v>
                </c:pt>
                <c:pt idx="67">
                  <c:v>18.03</c:v>
                </c:pt>
                <c:pt idx="68">
                  <c:v>18.39</c:v>
                </c:pt>
                <c:pt idx="69">
                  <c:v>18.52</c:v>
                </c:pt>
                <c:pt idx="70">
                  <c:v>19.190000000000001</c:v>
                </c:pt>
                <c:pt idx="71">
                  <c:v>19.440000000000001</c:v>
                </c:pt>
                <c:pt idx="72">
                  <c:v>19.72</c:v>
                </c:pt>
                <c:pt idx="73">
                  <c:v>19.72</c:v>
                </c:pt>
                <c:pt idx="74">
                  <c:v>19.77</c:v>
                </c:pt>
                <c:pt idx="75">
                  <c:v>19.850000000000001</c:v>
                </c:pt>
                <c:pt idx="76">
                  <c:v>19.940000000000001</c:v>
                </c:pt>
                <c:pt idx="77">
                  <c:v>20.27</c:v>
                </c:pt>
                <c:pt idx="78">
                  <c:v>20.32</c:v>
                </c:pt>
                <c:pt idx="79">
                  <c:v>20.48</c:v>
                </c:pt>
                <c:pt idx="80">
                  <c:v>20.39</c:v>
                </c:pt>
                <c:pt idx="81">
                  <c:v>20.43</c:v>
                </c:pt>
                <c:pt idx="82">
                  <c:v>20.55</c:v>
                </c:pt>
                <c:pt idx="83">
                  <c:v>20.59</c:v>
                </c:pt>
                <c:pt idx="84">
                  <c:v>20.21</c:v>
                </c:pt>
                <c:pt idx="85">
                  <c:v>20.2</c:v>
                </c:pt>
                <c:pt idx="86">
                  <c:v>20.079999999999998</c:v>
                </c:pt>
                <c:pt idx="87">
                  <c:v>20.13</c:v>
                </c:pt>
                <c:pt idx="88">
                  <c:v>20.239999999999998</c:v>
                </c:pt>
                <c:pt idx="89">
                  <c:v>20.43</c:v>
                </c:pt>
                <c:pt idx="90">
                  <c:v>20.45</c:v>
                </c:pt>
                <c:pt idx="91">
                  <c:v>20.25</c:v>
                </c:pt>
                <c:pt idx="92">
                  <c:v>20.100000000000001</c:v>
                </c:pt>
                <c:pt idx="93">
                  <c:v>20.39</c:v>
                </c:pt>
                <c:pt idx="94">
                  <c:v>20.39</c:v>
                </c:pt>
                <c:pt idx="95">
                  <c:v>20.52</c:v>
                </c:pt>
                <c:pt idx="96">
                  <c:v>20.28</c:v>
                </c:pt>
                <c:pt idx="97">
                  <c:v>20.309999999999999</c:v>
                </c:pt>
                <c:pt idx="98">
                  <c:v>20.28</c:v>
                </c:pt>
                <c:pt idx="99">
                  <c:v>20.13</c:v>
                </c:pt>
                <c:pt idx="100">
                  <c:v>20.09</c:v>
                </c:pt>
                <c:pt idx="101">
                  <c:v>20.29</c:v>
                </c:pt>
                <c:pt idx="102">
                  <c:v>20.18</c:v>
                </c:pt>
                <c:pt idx="103">
                  <c:v>20.39</c:v>
                </c:pt>
                <c:pt idx="104">
                  <c:v>20.18</c:v>
                </c:pt>
                <c:pt idx="105">
                  <c:v>20.27</c:v>
                </c:pt>
                <c:pt idx="106">
                  <c:v>20.22</c:v>
                </c:pt>
                <c:pt idx="107">
                  <c:v>20</c:v>
                </c:pt>
                <c:pt idx="108">
                  <c:v>19.96</c:v>
                </c:pt>
                <c:pt idx="109">
                  <c:v>20.149999999999999</c:v>
                </c:pt>
                <c:pt idx="110">
                  <c:v>20.55</c:v>
                </c:pt>
                <c:pt idx="111">
                  <c:v>20.350000000000001</c:v>
                </c:pt>
                <c:pt idx="112">
                  <c:v>20.41</c:v>
                </c:pt>
                <c:pt idx="113">
                  <c:v>20.39</c:v>
                </c:pt>
                <c:pt idx="114">
                  <c:v>20.34</c:v>
                </c:pt>
                <c:pt idx="115">
                  <c:v>20.41</c:v>
                </c:pt>
                <c:pt idx="116">
                  <c:v>20.43</c:v>
                </c:pt>
                <c:pt idx="117">
                  <c:v>20.47</c:v>
                </c:pt>
                <c:pt idx="118">
                  <c:v>20.68</c:v>
                </c:pt>
                <c:pt idx="119">
                  <c:v>20.54</c:v>
                </c:pt>
                <c:pt idx="120">
                  <c:v>20.5</c:v>
                </c:pt>
                <c:pt idx="121">
                  <c:v>20.6</c:v>
                </c:pt>
                <c:pt idx="122">
                  <c:v>20.77</c:v>
                </c:pt>
                <c:pt idx="123">
                  <c:v>20.51</c:v>
                </c:pt>
                <c:pt idx="124">
                  <c:v>20.69</c:v>
                </c:pt>
                <c:pt idx="125">
                  <c:v>20.5</c:v>
                </c:pt>
                <c:pt idx="126">
                  <c:v>20.56</c:v>
                </c:pt>
                <c:pt idx="127">
                  <c:v>20.63</c:v>
                </c:pt>
                <c:pt idx="128">
                  <c:v>20.51</c:v>
                </c:pt>
                <c:pt idx="129">
                  <c:v>20.61</c:v>
                </c:pt>
                <c:pt idx="130">
                  <c:v>20.55</c:v>
                </c:pt>
                <c:pt idx="131">
                  <c:v>20.7</c:v>
                </c:pt>
                <c:pt idx="132">
                  <c:v>20.71</c:v>
                </c:pt>
                <c:pt idx="133">
                  <c:v>20.54</c:v>
                </c:pt>
                <c:pt idx="134">
                  <c:v>20.57</c:v>
                </c:pt>
                <c:pt idx="135">
                  <c:v>20.72</c:v>
                </c:pt>
                <c:pt idx="136">
                  <c:v>20.6</c:v>
                </c:pt>
                <c:pt idx="137">
                  <c:v>20.78</c:v>
                </c:pt>
                <c:pt idx="138">
                  <c:v>20.73</c:v>
                </c:pt>
                <c:pt idx="139">
                  <c:v>20.7</c:v>
                </c:pt>
                <c:pt idx="140">
                  <c:v>20.59</c:v>
                </c:pt>
                <c:pt idx="141">
                  <c:v>20.67</c:v>
                </c:pt>
                <c:pt idx="142">
                  <c:v>20.54</c:v>
                </c:pt>
                <c:pt idx="143">
                  <c:v>20.74</c:v>
                </c:pt>
                <c:pt idx="144">
                  <c:v>20.67</c:v>
                </c:pt>
                <c:pt idx="145">
                  <c:v>20.72</c:v>
                </c:pt>
                <c:pt idx="146">
                  <c:v>20.6</c:v>
                </c:pt>
                <c:pt idx="147">
                  <c:v>20.58</c:v>
                </c:pt>
                <c:pt idx="148">
                  <c:v>20.72</c:v>
                </c:pt>
                <c:pt idx="149">
                  <c:v>20.62</c:v>
                </c:pt>
                <c:pt idx="150">
                  <c:v>20.59</c:v>
                </c:pt>
                <c:pt idx="151">
                  <c:v>20.54</c:v>
                </c:pt>
                <c:pt idx="152">
                  <c:v>20.55</c:v>
                </c:pt>
                <c:pt idx="153">
                  <c:v>20.59</c:v>
                </c:pt>
                <c:pt idx="154">
                  <c:v>20.89</c:v>
                </c:pt>
                <c:pt idx="155">
                  <c:v>20.88</c:v>
                </c:pt>
                <c:pt idx="156">
                  <c:v>21.01</c:v>
                </c:pt>
                <c:pt idx="157">
                  <c:v>21.1</c:v>
                </c:pt>
                <c:pt idx="158">
                  <c:v>21</c:v>
                </c:pt>
                <c:pt idx="159">
                  <c:v>21.21</c:v>
                </c:pt>
                <c:pt idx="160">
                  <c:v>21.08</c:v>
                </c:pt>
                <c:pt idx="161">
                  <c:v>21.06</c:v>
                </c:pt>
                <c:pt idx="162">
                  <c:v>21.19</c:v>
                </c:pt>
                <c:pt idx="163">
                  <c:v>21.18</c:v>
                </c:pt>
                <c:pt idx="164">
                  <c:v>21.07</c:v>
                </c:pt>
                <c:pt idx="165">
                  <c:v>21.06</c:v>
                </c:pt>
                <c:pt idx="166">
                  <c:v>21.18</c:v>
                </c:pt>
                <c:pt idx="167">
                  <c:v>21.2</c:v>
                </c:pt>
                <c:pt idx="168">
                  <c:v>21.1</c:v>
                </c:pt>
                <c:pt idx="169">
                  <c:v>21.31</c:v>
                </c:pt>
                <c:pt idx="170">
                  <c:v>21.62</c:v>
                </c:pt>
                <c:pt idx="171">
                  <c:v>21.86</c:v>
                </c:pt>
                <c:pt idx="172">
                  <c:v>22.03</c:v>
                </c:pt>
                <c:pt idx="173">
                  <c:v>22.63</c:v>
                </c:pt>
                <c:pt idx="174">
                  <c:v>22.5</c:v>
                </c:pt>
                <c:pt idx="175">
                  <c:v>22.6</c:v>
                </c:pt>
                <c:pt idx="176">
                  <c:v>22.54</c:v>
                </c:pt>
                <c:pt idx="177">
                  <c:v>22.53</c:v>
                </c:pt>
                <c:pt idx="178">
                  <c:v>22.81</c:v>
                </c:pt>
                <c:pt idx="179">
                  <c:v>23.02</c:v>
                </c:pt>
                <c:pt idx="180">
                  <c:v>22.51</c:v>
                </c:pt>
                <c:pt idx="181">
                  <c:v>22.44</c:v>
                </c:pt>
                <c:pt idx="182">
                  <c:v>22.47</c:v>
                </c:pt>
                <c:pt idx="183">
                  <c:v>22.39</c:v>
                </c:pt>
                <c:pt idx="184">
                  <c:v>22.35</c:v>
                </c:pt>
                <c:pt idx="185">
                  <c:v>22.96</c:v>
                </c:pt>
                <c:pt idx="186">
                  <c:v>22.92</c:v>
                </c:pt>
                <c:pt idx="187">
                  <c:v>23.03</c:v>
                </c:pt>
                <c:pt idx="188">
                  <c:v>22.98</c:v>
                </c:pt>
                <c:pt idx="189">
                  <c:v>23.02</c:v>
                </c:pt>
                <c:pt idx="190">
                  <c:v>23.13</c:v>
                </c:pt>
                <c:pt idx="191">
                  <c:v>23.11</c:v>
                </c:pt>
                <c:pt idx="192">
                  <c:v>22.96</c:v>
                </c:pt>
                <c:pt idx="193">
                  <c:v>23.39</c:v>
                </c:pt>
                <c:pt idx="194">
                  <c:v>23.75</c:v>
                </c:pt>
                <c:pt idx="195">
                  <c:v>23.57</c:v>
                </c:pt>
                <c:pt idx="196">
                  <c:v>23.74</c:v>
                </c:pt>
                <c:pt idx="197">
                  <c:v>23.89</c:v>
                </c:pt>
                <c:pt idx="198">
                  <c:v>23.7</c:v>
                </c:pt>
                <c:pt idx="199">
                  <c:v>24.02</c:v>
                </c:pt>
                <c:pt idx="200">
                  <c:v>23.89</c:v>
                </c:pt>
                <c:pt idx="201">
                  <c:v>24.09</c:v>
                </c:pt>
                <c:pt idx="202">
                  <c:v>24.33</c:v>
                </c:pt>
                <c:pt idx="203">
                  <c:v>24.09</c:v>
                </c:pt>
                <c:pt idx="204">
                  <c:v>24.03</c:v>
                </c:pt>
                <c:pt idx="205">
                  <c:v>24.33</c:v>
                </c:pt>
                <c:pt idx="206">
                  <c:v>24.23</c:v>
                </c:pt>
                <c:pt idx="207">
                  <c:v>24.1</c:v>
                </c:pt>
                <c:pt idx="208">
                  <c:v>24.51</c:v>
                </c:pt>
                <c:pt idx="209">
                  <c:v>24.59</c:v>
                </c:pt>
                <c:pt idx="210">
                  <c:v>24.39</c:v>
                </c:pt>
                <c:pt idx="211">
                  <c:v>24.6</c:v>
                </c:pt>
                <c:pt idx="212">
                  <c:v>24.54</c:v>
                </c:pt>
                <c:pt idx="213">
                  <c:v>24.63</c:v>
                </c:pt>
                <c:pt idx="214">
                  <c:v>24.3</c:v>
                </c:pt>
                <c:pt idx="215">
                  <c:v>24.65</c:v>
                </c:pt>
                <c:pt idx="216">
                  <c:v>24.76</c:v>
                </c:pt>
                <c:pt idx="217">
                  <c:v>25.08</c:v>
                </c:pt>
                <c:pt idx="218">
                  <c:v>25.05</c:v>
                </c:pt>
                <c:pt idx="219">
                  <c:v>25.29</c:v>
                </c:pt>
                <c:pt idx="220">
                  <c:v>25.39</c:v>
                </c:pt>
                <c:pt idx="221">
                  <c:v>25.68</c:v>
                </c:pt>
                <c:pt idx="222">
                  <c:v>26.13</c:v>
                </c:pt>
                <c:pt idx="223">
                  <c:v>26.28</c:v>
                </c:pt>
                <c:pt idx="224">
                  <c:v>26.13</c:v>
                </c:pt>
                <c:pt idx="225">
                  <c:v>26.56</c:v>
                </c:pt>
                <c:pt idx="226">
                  <c:v>27.3</c:v>
                </c:pt>
                <c:pt idx="227">
                  <c:v>27.75</c:v>
                </c:pt>
                <c:pt idx="228">
                  <c:v>28.23</c:v>
                </c:pt>
                <c:pt idx="229">
                  <c:v>28.41</c:v>
                </c:pt>
                <c:pt idx="230">
                  <c:v>29.21</c:v>
                </c:pt>
                <c:pt idx="231">
                  <c:v>29.43</c:v>
                </c:pt>
                <c:pt idx="232">
                  <c:v>29.89</c:v>
                </c:pt>
                <c:pt idx="233">
                  <c:v>30.47</c:v>
                </c:pt>
                <c:pt idx="234">
                  <c:v>30.58</c:v>
                </c:pt>
                <c:pt idx="235">
                  <c:v>31</c:v>
                </c:pt>
                <c:pt idx="236">
                  <c:v>31.41</c:v>
                </c:pt>
                <c:pt idx="237">
                  <c:v>31.45</c:v>
                </c:pt>
                <c:pt idx="238">
                  <c:v>31.98</c:v>
                </c:pt>
                <c:pt idx="239">
                  <c:v>32.28</c:v>
                </c:pt>
                <c:pt idx="240">
                  <c:v>32.93</c:v>
                </c:pt>
                <c:pt idx="241">
                  <c:v>33.380000000000003</c:v>
                </c:pt>
                <c:pt idx="242">
                  <c:v>33.619999999999997</c:v>
                </c:pt>
                <c:pt idx="243">
                  <c:v>34.03</c:v>
                </c:pt>
                <c:pt idx="244">
                  <c:v>34.57</c:v>
                </c:pt>
                <c:pt idx="245">
                  <c:v>34.61</c:v>
                </c:pt>
                <c:pt idx="246">
                  <c:v>34.72</c:v>
                </c:pt>
                <c:pt idx="247">
                  <c:v>34.65</c:v>
                </c:pt>
                <c:pt idx="248">
                  <c:v>35.06</c:v>
                </c:pt>
                <c:pt idx="249">
                  <c:v>35.159999999999997</c:v>
                </c:pt>
                <c:pt idx="250">
                  <c:v>34.840000000000003</c:v>
                </c:pt>
                <c:pt idx="251">
                  <c:v>35.619999999999997</c:v>
                </c:pt>
                <c:pt idx="252">
                  <c:v>35.49</c:v>
                </c:pt>
                <c:pt idx="253">
                  <c:v>35.770000000000003</c:v>
                </c:pt>
                <c:pt idx="254">
                  <c:v>35.71</c:v>
                </c:pt>
                <c:pt idx="255">
                  <c:v>35.729999999999997</c:v>
                </c:pt>
                <c:pt idx="256">
                  <c:v>36.21</c:v>
                </c:pt>
                <c:pt idx="257">
                  <c:v>36.369999999999997</c:v>
                </c:pt>
                <c:pt idx="258">
                  <c:v>36.619999999999997</c:v>
                </c:pt>
                <c:pt idx="259">
                  <c:v>36.369999999999997</c:v>
                </c:pt>
                <c:pt idx="260">
                  <c:v>36.26</c:v>
                </c:pt>
                <c:pt idx="261">
                  <c:v>36.229999999999997</c:v>
                </c:pt>
                <c:pt idx="262">
                  <c:v>36.369999999999997</c:v>
                </c:pt>
                <c:pt idx="263">
                  <c:v>36</c:v>
                </c:pt>
                <c:pt idx="264">
                  <c:v>36.729999999999997</c:v>
                </c:pt>
                <c:pt idx="265">
                  <c:v>36.6</c:v>
                </c:pt>
                <c:pt idx="266">
                  <c:v>36.42</c:v>
                </c:pt>
                <c:pt idx="267">
                  <c:v>36.5</c:v>
                </c:pt>
                <c:pt idx="268">
                  <c:v>36.46</c:v>
                </c:pt>
                <c:pt idx="269">
                  <c:v>36.39</c:v>
                </c:pt>
                <c:pt idx="270">
                  <c:v>36.340000000000003</c:v>
                </c:pt>
                <c:pt idx="271">
                  <c:v>36.67</c:v>
                </c:pt>
                <c:pt idx="272">
                  <c:v>36.380000000000003</c:v>
                </c:pt>
                <c:pt idx="273">
                  <c:v>36.64</c:v>
                </c:pt>
                <c:pt idx="274">
                  <c:v>36.479999999999997</c:v>
                </c:pt>
                <c:pt idx="275">
                  <c:v>36.700000000000003</c:v>
                </c:pt>
                <c:pt idx="276">
                  <c:v>36.619999999999997</c:v>
                </c:pt>
                <c:pt idx="277">
                  <c:v>36.99</c:v>
                </c:pt>
                <c:pt idx="278">
                  <c:v>37.17</c:v>
                </c:pt>
                <c:pt idx="279">
                  <c:v>37.78</c:v>
                </c:pt>
                <c:pt idx="280">
                  <c:v>38.47</c:v>
                </c:pt>
                <c:pt idx="281">
                  <c:v>38.82</c:v>
                </c:pt>
                <c:pt idx="282">
                  <c:v>39.81</c:v>
                </c:pt>
                <c:pt idx="283">
                  <c:v>40.47</c:v>
                </c:pt>
                <c:pt idx="284">
                  <c:v>41.56</c:v>
                </c:pt>
                <c:pt idx="285">
                  <c:v>42.29</c:v>
                </c:pt>
                <c:pt idx="286">
                  <c:v>42.61</c:v>
                </c:pt>
                <c:pt idx="287">
                  <c:v>43.19</c:v>
                </c:pt>
                <c:pt idx="288">
                  <c:v>44.27</c:v>
                </c:pt>
                <c:pt idx="289">
                  <c:v>44.67</c:v>
                </c:pt>
                <c:pt idx="290">
                  <c:v>45.35</c:v>
                </c:pt>
                <c:pt idx="291">
                  <c:v>45.8</c:v>
                </c:pt>
                <c:pt idx="292">
                  <c:v>46.51</c:v>
                </c:pt>
                <c:pt idx="293">
                  <c:v>46.64</c:v>
                </c:pt>
                <c:pt idx="294">
                  <c:v>47.73</c:v>
                </c:pt>
                <c:pt idx="295">
                  <c:v>49.32</c:v>
                </c:pt>
                <c:pt idx="296">
                  <c:v>50.52</c:v>
                </c:pt>
                <c:pt idx="297">
                  <c:v>51.01</c:v>
                </c:pt>
                <c:pt idx="298">
                  <c:v>51</c:v>
                </c:pt>
                <c:pt idx="299">
                  <c:v>51.52</c:v>
                </c:pt>
                <c:pt idx="300">
                  <c:v>51.16</c:v>
                </c:pt>
                <c:pt idx="301">
                  <c:v>51.93</c:v>
                </c:pt>
                <c:pt idx="302">
                  <c:v>52.13</c:v>
                </c:pt>
                <c:pt idx="303">
                  <c:v>52.21</c:v>
                </c:pt>
                <c:pt idx="304">
                  <c:v>52.26</c:v>
                </c:pt>
                <c:pt idx="305">
                  <c:v>52.38</c:v>
                </c:pt>
                <c:pt idx="306">
                  <c:v>53</c:v>
                </c:pt>
                <c:pt idx="307">
                  <c:v>54.5</c:v>
                </c:pt>
                <c:pt idx="308">
                  <c:v>52.01</c:v>
                </c:pt>
                <c:pt idx="309">
                  <c:v>51.31</c:v>
                </c:pt>
                <c:pt idx="310">
                  <c:v>51.42</c:v>
                </c:pt>
                <c:pt idx="311">
                  <c:v>51.27</c:v>
                </c:pt>
                <c:pt idx="312">
                  <c:v>51.34</c:v>
                </c:pt>
                <c:pt idx="313">
                  <c:v>50.5</c:v>
                </c:pt>
                <c:pt idx="314">
                  <c:v>50.36</c:v>
                </c:pt>
                <c:pt idx="315">
                  <c:v>49.83</c:v>
                </c:pt>
                <c:pt idx="316">
                  <c:v>49.59</c:v>
                </c:pt>
                <c:pt idx="317">
                  <c:v>48.99</c:v>
                </c:pt>
                <c:pt idx="318">
                  <c:v>48.62</c:v>
                </c:pt>
                <c:pt idx="319">
                  <c:v>48.13</c:v>
                </c:pt>
                <c:pt idx="320">
                  <c:v>47.58</c:v>
                </c:pt>
                <c:pt idx="321">
                  <c:v>47.02</c:v>
                </c:pt>
                <c:pt idx="322">
                  <c:v>45.31</c:v>
                </c:pt>
                <c:pt idx="323">
                  <c:v>44.7</c:v>
                </c:pt>
                <c:pt idx="324">
                  <c:v>44.18</c:v>
                </c:pt>
                <c:pt idx="325">
                  <c:v>43.78</c:v>
                </c:pt>
                <c:pt idx="326">
                  <c:v>43.73</c:v>
                </c:pt>
                <c:pt idx="327">
                  <c:v>43.33</c:v>
                </c:pt>
                <c:pt idx="328">
                  <c:v>42.45</c:v>
                </c:pt>
                <c:pt idx="329">
                  <c:v>42.79</c:v>
                </c:pt>
                <c:pt idx="330">
                  <c:v>42.71</c:v>
                </c:pt>
                <c:pt idx="331">
                  <c:v>42.53</c:v>
                </c:pt>
                <c:pt idx="332">
                  <c:v>42.33</c:v>
                </c:pt>
                <c:pt idx="333">
                  <c:v>42.04</c:v>
                </c:pt>
                <c:pt idx="334">
                  <c:v>41.34</c:v>
                </c:pt>
                <c:pt idx="335">
                  <c:v>41.53</c:v>
                </c:pt>
                <c:pt idx="336">
                  <c:v>42.57</c:v>
                </c:pt>
                <c:pt idx="337">
                  <c:v>42.89</c:v>
                </c:pt>
                <c:pt idx="338">
                  <c:v>43.38</c:v>
                </c:pt>
                <c:pt idx="339">
                  <c:v>43.52</c:v>
                </c:pt>
                <c:pt idx="340">
                  <c:v>43.83</c:v>
                </c:pt>
                <c:pt idx="341">
                  <c:v>44.08</c:v>
                </c:pt>
                <c:pt idx="342">
                  <c:v>44.08</c:v>
                </c:pt>
                <c:pt idx="343">
                  <c:v>44.02</c:v>
                </c:pt>
                <c:pt idx="344">
                  <c:v>44.19</c:v>
                </c:pt>
                <c:pt idx="345">
                  <c:v>44.11</c:v>
                </c:pt>
                <c:pt idx="346">
                  <c:v>43.66</c:v>
                </c:pt>
                <c:pt idx="347">
                  <c:v>43.51</c:v>
                </c:pt>
                <c:pt idx="348">
                  <c:v>43.72</c:v>
                </c:pt>
                <c:pt idx="349">
                  <c:v>43.72</c:v>
                </c:pt>
                <c:pt idx="350">
                  <c:v>43.44</c:v>
                </c:pt>
                <c:pt idx="351">
                  <c:v>43.56</c:v>
                </c:pt>
                <c:pt idx="352">
                  <c:v>43.62</c:v>
                </c:pt>
                <c:pt idx="353">
                  <c:v>43.38</c:v>
                </c:pt>
                <c:pt idx="354">
                  <c:v>43.34</c:v>
                </c:pt>
                <c:pt idx="355">
                  <c:v>43.28</c:v>
                </c:pt>
                <c:pt idx="356">
                  <c:v>43.46</c:v>
                </c:pt>
                <c:pt idx="357">
                  <c:v>43.7</c:v>
                </c:pt>
                <c:pt idx="358">
                  <c:v>43.54</c:v>
                </c:pt>
                <c:pt idx="359">
                  <c:v>43.34</c:v>
                </c:pt>
                <c:pt idx="360">
                  <c:v>43.29</c:v>
                </c:pt>
                <c:pt idx="361">
                  <c:v>43.1</c:v>
                </c:pt>
                <c:pt idx="362">
                  <c:v>43.22</c:v>
                </c:pt>
                <c:pt idx="363">
                  <c:v>43.03</c:v>
                </c:pt>
                <c:pt idx="364">
                  <c:v>43.42</c:v>
                </c:pt>
                <c:pt idx="365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6C-4CB8-951B-DD5F8C141452}"/>
            </c:ext>
          </c:extLst>
        </c:ser>
        <c:ser>
          <c:idx val="7"/>
          <c:order val="7"/>
          <c:tx>
            <c:strRef>
              <c:f>消费!$AA$2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消费!$AA$3:$AA$368</c:f>
              <c:numCache>
                <c:formatCode>General</c:formatCode>
                <c:ptCount val="366"/>
                <c:pt idx="0">
                  <c:v>43.83</c:v>
                </c:pt>
                <c:pt idx="1">
                  <c:v>43.97</c:v>
                </c:pt>
                <c:pt idx="2">
                  <c:v>44.62</c:v>
                </c:pt>
                <c:pt idx="3">
                  <c:v>44.67</c:v>
                </c:pt>
                <c:pt idx="4">
                  <c:v>44.68</c:v>
                </c:pt>
                <c:pt idx="5">
                  <c:v>45.02</c:v>
                </c:pt>
                <c:pt idx="6">
                  <c:v>45.89</c:v>
                </c:pt>
                <c:pt idx="7">
                  <c:v>45.97</c:v>
                </c:pt>
                <c:pt idx="8">
                  <c:v>45.86</c:v>
                </c:pt>
                <c:pt idx="9">
                  <c:v>46.07</c:v>
                </c:pt>
                <c:pt idx="10">
                  <c:v>46.1</c:v>
                </c:pt>
                <c:pt idx="11">
                  <c:v>46.38</c:v>
                </c:pt>
                <c:pt idx="12">
                  <c:v>46.8</c:v>
                </c:pt>
                <c:pt idx="13">
                  <c:v>46.73</c:v>
                </c:pt>
                <c:pt idx="14">
                  <c:v>47.18</c:v>
                </c:pt>
                <c:pt idx="15">
                  <c:v>46.86</c:v>
                </c:pt>
                <c:pt idx="16">
                  <c:v>46.86</c:v>
                </c:pt>
                <c:pt idx="17">
                  <c:v>46.83</c:v>
                </c:pt>
                <c:pt idx="18">
                  <c:v>47.31</c:v>
                </c:pt>
                <c:pt idx="19">
                  <c:v>47.47</c:v>
                </c:pt>
                <c:pt idx="20">
                  <c:v>47.35</c:v>
                </c:pt>
                <c:pt idx="21">
                  <c:v>47.32</c:v>
                </c:pt>
                <c:pt idx="22">
                  <c:v>47.15</c:v>
                </c:pt>
                <c:pt idx="23">
                  <c:v>48.12</c:v>
                </c:pt>
                <c:pt idx="24">
                  <c:v>48.76</c:v>
                </c:pt>
                <c:pt idx="25">
                  <c:v>48.11</c:v>
                </c:pt>
                <c:pt idx="26">
                  <c:v>49.1</c:v>
                </c:pt>
                <c:pt idx="27">
                  <c:v>49.19</c:v>
                </c:pt>
                <c:pt idx="28">
                  <c:v>49.36</c:v>
                </c:pt>
                <c:pt idx="29">
                  <c:v>49.29</c:v>
                </c:pt>
                <c:pt idx="30">
                  <c:v>49.04</c:v>
                </c:pt>
                <c:pt idx="31">
                  <c:v>48.68</c:v>
                </c:pt>
                <c:pt idx="32">
                  <c:v>49.11</c:v>
                </c:pt>
                <c:pt idx="33">
                  <c:v>48.71</c:v>
                </c:pt>
                <c:pt idx="34">
                  <c:v>49.37</c:v>
                </c:pt>
                <c:pt idx="35">
                  <c:v>49.64</c:v>
                </c:pt>
                <c:pt idx="36">
                  <c:v>49.56</c:v>
                </c:pt>
                <c:pt idx="37">
                  <c:v>50.06</c:v>
                </c:pt>
                <c:pt idx="38">
                  <c:v>49.97</c:v>
                </c:pt>
                <c:pt idx="39">
                  <c:v>49.55</c:v>
                </c:pt>
                <c:pt idx="40">
                  <c:v>49.93</c:v>
                </c:pt>
                <c:pt idx="41">
                  <c:v>50.43</c:v>
                </c:pt>
                <c:pt idx="42">
                  <c:v>50.12</c:v>
                </c:pt>
                <c:pt idx="43">
                  <c:v>49.91</c:v>
                </c:pt>
                <c:pt idx="44">
                  <c:v>50.14</c:v>
                </c:pt>
                <c:pt idx="45">
                  <c:v>50.23</c:v>
                </c:pt>
                <c:pt idx="46">
                  <c:v>50.47</c:v>
                </c:pt>
                <c:pt idx="47">
                  <c:v>50.49</c:v>
                </c:pt>
                <c:pt idx="48">
                  <c:v>50.47</c:v>
                </c:pt>
                <c:pt idx="49">
                  <c:v>50.2</c:v>
                </c:pt>
                <c:pt idx="50">
                  <c:v>49.99</c:v>
                </c:pt>
                <c:pt idx="51">
                  <c:v>50.07</c:v>
                </c:pt>
                <c:pt idx="52">
                  <c:v>49.67</c:v>
                </c:pt>
                <c:pt idx="53">
                  <c:v>49.46</c:v>
                </c:pt>
                <c:pt idx="54">
                  <c:v>49.44</c:v>
                </c:pt>
                <c:pt idx="55">
                  <c:v>49.21</c:v>
                </c:pt>
                <c:pt idx="56">
                  <c:v>49.14</c:v>
                </c:pt>
                <c:pt idx="57">
                  <c:v>48.79</c:v>
                </c:pt>
                <c:pt idx="58">
                  <c:v>48.88</c:v>
                </c:pt>
                <c:pt idx="59">
                  <c:v>48.89</c:v>
                </c:pt>
                <c:pt idx="60">
                  <c:v>49.33</c:v>
                </c:pt>
                <c:pt idx="61">
                  <c:v>48.52</c:v>
                </c:pt>
                <c:pt idx="62">
                  <c:v>48.51</c:v>
                </c:pt>
                <c:pt idx="63">
                  <c:v>48.49</c:v>
                </c:pt>
                <c:pt idx="64">
                  <c:v>48.44</c:v>
                </c:pt>
                <c:pt idx="65">
                  <c:v>48.38</c:v>
                </c:pt>
                <c:pt idx="66">
                  <c:v>48.56</c:v>
                </c:pt>
                <c:pt idx="67">
                  <c:v>48.42</c:v>
                </c:pt>
                <c:pt idx="68">
                  <c:v>48.42</c:v>
                </c:pt>
                <c:pt idx="69">
                  <c:v>48.16</c:v>
                </c:pt>
                <c:pt idx="70">
                  <c:v>47.89</c:v>
                </c:pt>
                <c:pt idx="71">
                  <c:v>47.96</c:v>
                </c:pt>
                <c:pt idx="72">
                  <c:v>48.24</c:v>
                </c:pt>
                <c:pt idx="73">
                  <c:v>48.14</c:v>
                </c:pt>
                <c:pt idx="74">
                  <c:v>48.09</c:v>
                </c:pt>
                <c:pt idx="75">
                  <c:v>47.65</c:v>
                </c:pt>
                <c:pt idx="76">
                  <c:v>47.86</c:v>
                </c:pt>
                <c:pt idx="77">
                  <c:v>47.61</c:v>
                </c:pt>
                <c:pt idx="78">
                  <c:v>47.53</c:v>
                </c:pt>
                <c:pt idx="79">
                  <c:v>47.48</c:v>
                </c:pt>
                <c:pt idx="80">
                  <c:v>47.52</c:v>
                </c:pt>
                <c:pt idx="81">
                  <c:v>47.29</c:v>
                </c:pt>
                <c:pt idx="82">
                  <c:v>47.4</c:v>
                </c:pt>
                <c:pt idx="83">
                  <c:v>47.23</c:v>
                </c:pt>
                <c:pt idx="84">
                  <c:v>47.25</c:v>
                </c:pt>
                <c:pt idx="85">
                  <c:v>47.13</c:v>
                </c:pt>
                <c:pt idx="86">
                  <c:v>46.86</c:v>
                </c:pt>
                <c:pt idx="87">
                  <c:v>46.92</c:v>
                </c:pt>
                <c:pt idx="88">
                  <c:v>47.18</c:v>
                </c:pt>
                <c:pt idx="89">
                  <c:v>46.64</c:v>
                </c:pt>
                <c:pt idx="90">
                  <c:v>46.64</c:v>
                </c:pt>
                <c:pt idx="91">
                  <c:v>46.28</c:v>
                </c:pt>
                <c:pt idx="92">
                  <c:v>46.26</c:v>
                </c:pt>
                <c:pt idx="93">
                  <c:v>46.23</c:v>
                </c:pt>
                <c:pt idx="94">
                  <c:v>46.16</c:v>
                </c:pt>
                <c:pt idx="95">
                  <c:v>45.96</c:v>
                </c:pt>
                <c:pt idx="96">
                  <c:v>45.7</c:v>
                </c:pt>
                <c:pt idx="97">
                  <c:v>45.59</c:v>
                </c:pt>
                <c:pt idx="98">
                  <c:v>45.38</c:v>
                </c:pt>
                <c:pt idx="99">
                  <c:v>45.12</c:v>
                </c:pt>
                <c:pt idx="100">
                  <c:v>44.71</c:v>
                </c:pt>
                <c:pt idx="101">
                  <c:v>45.15</c:v>
                </c:pt>
                <c:pt idx="102">
                  <c:v>44.98</c:v>
                </c:pt>
                <c:pt idx="103">
                  <c:v>44.95</c:v>
                </c:pt>
                <c:pt idx="104">
                  <c:v>44.98</c:v>
                </c:pt>
                <c:pt idx="105">
                  <c:v>44.96</c:v>
                </c:pt>
                <c:pt idx="106">
                  <c:v>44.77</c:v>
                </c:pt>
                <c:pt idx="107">
                  <c:v>44.61</c:v>
                </c:pt>
                <c:pt idx="108">
                  <c:v>44.78</c:v>
                </c:pt>
                <c:pt idx="109">
                  <c:v>44.9</c:v>
                </c:pt>
                <c:pt idx="110">
                  <c:v>44.49</c:v>
                </c:pt>
                <c:pt idx="111">
                  <c:v>44.49</c:v>
                </c:pt>
                <c:pt idx="112">
                  <c:v>44.36</c:v>
                </c:pt>
                <c:pt idx="113">
                  <c:v>44.26</c:v>
                </c:pt>
                <c:pt idx="114">
                  <c:v>44.15</c:v>
                </c:pt>
                <c:pt idx="115">
                  <c:v>44.42</c:v>
                </c:pt>
                <c:pt idx="116">
                  <c:v>43.87</c:v>
                </c:pt>
                <c:pt idx="117">
                  <c:v>44.25</c:v>
                </c:pt>
                <c:pt idx="118">
                  <c:v>43.9</c:v>
                </c:pt>
                <c:pt idx="119">
                  <c:v>43.42</c:v>
                </c:pt>
                <c:pt idx="120">
                  <c:v>43.52</c:v>
                </c:pt>
                <c:pt idx="121">
                  <c:v>43.53</c:v>
                </c:pt>
                <c:pt idx="122">
                  <c:v>43.44</c:v>
                </c:pt>
                <c:pt idx="123">
                  <c:v>43.17</c:v>
                </c:pt>
                <c:pt idx="124">
                  <c:v>43.2</c:v>
                </c:pt>
                <c:pt idx="125">
                  <c:v>43.11</c:v>
                </c:pt>
                <c:pt idx="126">
                  <c:v>43.16</c:v>
                </c:pt>
                <c:pt idx="127">
                  <c:v>42.75</c:v>
                </c:pt>
                <c:pt idx="128">
                  <c:v>42.76</c:v>
                </c:pt>
                <c:pt idx="129">
                  <c:v>42.29</c:v>
                </c:pt>
                <c:pt idx="130">
                  <c:v>42.11</c:v>
                </c:pt>
                <c:pt idx="131">
                  <c:v>41.67</c:v>
                </c:pt>
                <c:pt idx="132">
                  <c:v>41.45</c:v>
                </c:pt>
                <c:pt idx="133">
                  <c:v>40.89</c:v>
                </c:pt>
                <c:pt idx="134">
                  <c:v>40.64</c:v>
                </c:pt>
                <c:pt idx="135">
                  <c:v>39.79</c:v>
                </c:pt>
                <c:pt idx="136">
                  <c:v>39.35</c:v>
                </c:pt>
                <c:pt idx="137">
                  <c:v>39.71</c:v>
                </c:pt>
                <c:pt idx="138">
                  <c:v>39.369999999999997</c:v>
                </c:pt>
                <c:pt idx="139">
                  <c:v>39.04</c:v>
                </c:pt>
                <c:pt idx="140">
                  <c:v>38.86</c:v>
                </c:pt>
                <c:pt idx="141">
                  <c:v>38.97</c:v>
                </c:pt>
                <c:pt idx="142">
                  <c:v>38.86</c:v>
                </c:pt>
                <c:pt idx="143">
                  <c:v>39.25</c:v>
                </c:pt>
                <c:pt idx="144">
                  <c:v>38.909999999999997</c:v>
                </c:pt>
                <c:pt idx="145">
                  <c:v>39.29</c:v>
                </c:pt>
                <c:pt idx="146">
                  <c:v>38.83</c:v>
                </c:pt>
                <c:pt idx="147">
                  <c:v>38.94</c:v>
                </c:pt>
                <c:pt idx="148">
                  <c:v>38.94</c:v>
                </c:pt>
                <c:pt idx="149">
                  <c:v>38.81</c:v>
                </c:pt>
                <c:pt idx="150">
                  <c:v>38.69</c:v>
                </c:pt>
                <c:pt idx="151">
                  <c:v>38.99</c:v>
                </c:pt>
                <c:pt idx="152">
                  <c:v>38.82</c:v>
                </c:pt>
                <c:pt idx="153">
                  <c:v>39.020000000000003</c:v>
                </c:pt>
                <c:pt idx="154">
                  <c:v>39.85</c:v>
                </c:pt>
                <c:pt idx="155">
                  <c:v>39.71</c:v>
                </c:pt>
                <c:pt idx="156">
                  <c:v>39.9</c:v>
                </c:pt>
                <c:pt idx="157">
                  <c:v>40.42</c:v>
                </c:pt>
                <c:pt idx="158">
                  <c:v>40.58</c:v>
                </c:pt>
                <c:pt idx="159">
                  <c:v>40.22</c:v>
                </c:pt>
                <c:pt idx="160">
                  <c:v>40.78</c:v>
                </c:pt>
                <c:pt idx="161">
                  <c:v>40.340000000000003</c:v>
                </c:pt>
                <c:pt idx="162">
                  <c:v>40.82</c:v>
                </c:pt>
                <c:pt idx="163">
                  <c:v>40.799999999999997</c:v>
                </c:pt>
                <c:pt idx="164">
                  <c:v>41.36</c:v>
                </c:pt>
                <c:pt idx="165">
                  <c:v>41.47</c:v>
                </c:pt>
                <c:pt idx="166">
                  <c:v>41.27</c:v>
                </c:pt>
                <c:pt idx="167">
                  <c:v>41.41</c:v>
                </c:pt>
                <c:pt idx="168">
                  <c:v>41.82</c:v>
                </c:pt>
                <c:pt idx="169">
                  <c:v>42.86</c:v>
                </c:pt>
                <c:pt idx="170">
                  <c:v>43.34</c:v>
                </c:pt>
                <c:pt idx="171">
                  <c:v>43.81</c:v>
                </c:pt>
                <c:pt idx="172">
                  <c:v>44.21</c:v>
                </c:pt>
                <c:pt idx="173">
                  <c:v>44.02</c:v>
                </c:pt>
                <c:pt idx="174">
                  <c:v>44.11</c:v>
                </c:pt>
                <c:pt idx="175">
                  <c:v>44.67</c:v>
                </c:pt>
                <c:pt idx="176">
                  <c:v>44.87</c:v>
                </c:pt>
                <c:pt idx="177">
                  <c:v>44.57</c:v>
                </c:pt>
                <c:pt idx="178">
                  <c:v>44.91</c:v>
                </c:pt>
                <c:pt idx="179">
                  <c:v>44.91</c:v>
                </c:pt>
                <c:pt idx="180">
                  <c:v>45.2</c:v>
                </c:pt>
                <c:pt idx="181">
                  <c:v>45.3</c:v>
                </c:pt>
                <c:pt idx="182">
                  <c:v>45.68</c:v>
                </c:pt>
                <c:pt idx="183">
                  <c:v>45.81</c:v>
                </c:pt>
                <c:pt idx="184">
                  <c:v>46.09</c:v>
                </c:pt>
                <c:pt idx="185">
                  <c:v>46.49</c:v>
                </c:pt>
                <c:pt idx="186">
                  <c:v>46.42</c:v>
                </c:pt>
                <c:pt idx="187">
                  <c:v>46.61</c:v>
                </c:pt>
                <c:pt idx="188">
                  <c:v>46.96</c:v>
                </c:pt>
                <c:pt idx="189">
                  <c:v>47.49</c:v>
                </c:pt>
                <c:pt idx="190">
                  <c:v>47.86</c:v>
                </c:pt>
                <c:pt idx="191">
                  <c:v>47.82</c:v>
                </c:pt>
                <c:pt idx="192">
                  <c:v>48.11</c:v>
                </c:pt>
                <c:pt idx="193">
                  <c:v>48.61</c:v>
                </c:pt>
                <c:pt idx="194">
                  <c:v>48.8</c:v>
                </c:pt>
                <c:pt idx="195">
                  <c:v>48.9</c:v>
                </c:pt>
                <c:pt idx="196">
                  <c:v>48.73</c:v>
                </c:pt>
                <c:pt idx="197">
                  <c:v>48.64</c:v>
                </c:pt>
                <c:pt idx="198">
                  <c:v>48.49</c:v>
                </c:pt>
                <c:pt idx="199">
                  <c:v>48.69</c:v>
                </c:pt>
                <c:pt idx="200">
                  <c:v>48.94</c:v>
                </c:pt>
                <c:pt idx="201">
                  <c:v>48.83</c:v>
                </c:pt>
                <c:pt idx="202">
                  <c:v>48.84</c:v>
                </c:pt>
                <c:pt idx="203">
                  <c:v>48.91</c:v>
                </c:pt>
                <c:pt idx="204">
                  <c:v>48.78</c:v>
                </c:pt>
                <c:pt idx="205">
                  <c:v>48.62</c:v>
                </c:pt>
                <c:pt idx="206">
                  <c:v>48.77</c:v>
                </c:pt>
                <c:pt idx="207">
                  <c:v>49.21</c:v>
                </c:pt>
                <c:pt idx="208">
                  <c:v>48.5</c:v>
                </c:pt>
                <c:pt idx="209">
                  <c:v>48.9</c:v>
                </c:pt>
                <c:pt idx="210">
                  <c:v>48.32</c:v>
                </c:pt>
                <c:pt idx="211">
                  <c:v>48.48</c:v>
                </c:pt>
                <c:pt idx="212">
                  <c:v>48.27</c:v>
                </c:pt>
                <c:pt idx="213">
                  <c:v>48.29</c:v>
                </c:pt>
                <c:pt idx="214">
                  <c:v>48.32</c:v>
                </c:pt>
                <c:pt idx="215">
                  <c:v>48.17</c:v>
                </c:pt>
                <c:pt idx="216">
                  <c:v>48.53</c:v>
                </c:pt>
                <c:pt idx="217">
                  <c:v>48.58</c:v>
                </c:pt>
                <c:pt idx="218">
                  <c:v>48.33</c:v>
                </c:pt>
                <c:pt idx="219">
                  <c:v>48.82</c:v>
                </c:pt>
                <c:pt idx="220">
                  <c:v>48.86</c:v>
                </c:pt>
                <c:pt idx="221">
                  <c:v>48.75</c:v>
                </c:pt>
                <c:pt idx="222">
                  <c:v>48.66</c:v>
                </c:pt>
                <c:pt idx="223">
                  <c:v>48.69</c:v>
                </c:pt>
                <c:pt idx="224">
                  <c:v>48.59</c:v>
                </c:pt>
                <c:pt idx="225">
                  <c:v>48.55</c:v>
                </c:pt>
                <c:pt idx="226">
                  <c:v>48.27</c:v>
                </c:pt>
                <c:pt idx="227">
                  <c:v>48.06</c:v>
                </c:pt>
                <c:pt idx="228">
                  <c:v>47.95</c:v>
                </c:pt>
                <c:pt idx="229">
                  <c:v>48.23</c:v>
                </c:pt>
                <c:pt idx="230">
                  <c:v>48.23</c:v>
                </c:pt>
                <c:pt idx="231">
                  <c:v>48.22</c:v>
                </c:pt>
                <c:pt idx="232">
                  <c:v>48.12</c:v>
                </c:pt>
                <c:pt idx="233">
                  <c:v>48.38</c:v>
                </c:pt>
                <c:pt idx="234">
                  <c:v>48.15</c:v>
                </c:pt>
                <c:pt idx="235">
                  <c:v>48.64</c:v>
                </c:pt>
                <c:pt idx="236">
                  <c:v>48.23</c:v>
                </c:pt>
                <c:pt idx="237">
                  <c:v>48.82</c:v>
                </c:pt>
                <c:pt idx="238">
                  <c:v>47.98</c:v>
                </c:pt>
                <c:pt idx="239">
                  <c:v>48.53</c:v>
                </c:pt>
                <c:pt idx="240">
                  <c:v>48.28</c:v>
                </c:pt>
                <c:pt idx="241">
                  <c:v>48.19</c:v>
                </c:pt>
                <c:pt idx="242">
                  <c:v>48.4</c:v>
                </c:pt>
                <c:pt idx="243">
                  <c:v>48.31</c:v>
                </c:pt>
                <c:pt idx="244">
                  <c:v>48.25</c:v>
                </c:pt>
                <c:pt idx="245">
                  <c:v>48.28</c:v>
                </c:pt>
                <c:pt idx="246">
                  <c:v>48.33</c:v>
                </c:pt>
                <c:pt idx="247">
                  <c:v>48.09</c:v>
                </c:pt>
                <c:pt idx="248">
                  <c:v>48.25</c:v>
                </c:pt>
                <c:pt idx="249">
                  <c:v>47.99</c:v>
                </c:pt>
                <c:pt idx="250">
                  <c:v>48.11</c:v>
                </c:pt>
                <c:pt idx="251">
                  <c:v>48.11</c:v>
                </c:pt>
                <c:pt idx="252">
                  <c:v>48.36</c:v>
                </c:pt>
                <c:pt idx="253">
                  <c:v>48.35</c:v>
                </c:pt>
                <c:pt idx="254">
                  <c:v>47.78</c:v>
                </c:pt>
                <c:pt idx="255">
                  <c:v>47.71</c:v>
                </c:pt>
                <c:pt idx="256">
                  <c:v>47.45</c:v>
                </c:pt>
                <c:pt idx="257">
                  <c:v>47.56</c:v>
                </c:pt>
                <c:pt idx="258">
                  <c:v>47.67</c:v>
                </c:pt>
                <c:pt idx="259">
                  <c:v>47.5</c:v>
                </c:pt>
                <c:pt idx="260">
                  <c:v>47.62</c:v>
                </c:pt>
                <c:pt idx="261">
                  <c:v>47.22</c:v>
                </c:pt>
                <c:pt idx="262">
                  <c:v>47.31</c:v>
                </c:pt>
                <c:pt idx="263">
                  <c:v>47.16</c:v>
                </c:pt>
                <c:pt idx="264">
                  <c:v>47.34</c:v>
                </c:pt>
                <c:pt idx="265">
                  <c:v>47.45</c:v>
                </c:pt>
                <c:pt idx="266">
                  <c:v>46.77</c:v>
                </c:pt>
                <c:pt idx="267">
                  <c:v>46.94</c:v>
                </c:pt>
                <c:pt idx="268">
                  <c:v>46.34</c:v>
                </c:pt>
                <c:pt idx="269">
                  <c:v>46.1</c:v>
                </c:pt>
                <c:pt idx="270">
                  <c:v>46.17</c:v>
                </c:pt>
                <c:pt idx="271">
                  <c:v>45.84</c:v>
                </c:pt>
                <c:pt idx="272">
                  <c:v>46.02</c:v>
                </c:pt>
                <c:pt idx="273">
                  <c:v>45.38</c:v>
                </c:pt>
                <c:pt idx="274">
                  <c:v>46.08</c:v>
                </c:pt>
                <c:pt idx="275">
                  <c:v>45.87</c:v>
                </c:pt>
                <c:pt idx="276">
                  <c:v>45.58</c:v>
                </c:pt>
                <c:pt idx="277">
                  <c:v>45.57</c:v>
                </c:pt>
                <c:pt idx="278">
                  <c:v>45.16</c:v>
                </c:pt>
                <c:pt idx="279">
                  <c:v>44.73</c:v>
                </c:pt>
                <c:pt idx="280">
                  <c:v>44.77</c:v>
                </c:pt>
                <c:pt idx="281">
                  <c:v>44.59</c:v>
                </c:pt>
                <c:pt idx="282">
                  <c:v>44.4</c:v>
                </c:pt>
                <c:pt idx="283">
                  <c:v>44.09</c:v>
                </c:pt>
                <c:pt idx="284">
                  <c:v>43.87</c:v>
                </c:pt>
                <c:pt idx="285">
                  <c:v>43.02</c:v>
                </c:pt>
                <c:pt idx="286">
                  <c:v>42.77</c:v>
                </c:pt>
                <c:pt idx="287">
                  <c:v>43.12</c:v>
                </c:pt>
                <c:pt idx="288">
                  <c:v>42.86</c:v>
                </c:pt>
                <c:pt idx="289">
                  <c:v>42.41</c:v>
                </c:pt>
                <c:pt idx="290">
                  <c:v>42.57</c:v>
                </c:pt>
                <c:pt idx="291">
                  <c:v>42.01</c:v>
                </c:pt>
                <c:pt idx="292">
                  <c:v>42.33</c:v>
                </c:pt>
                <c:pt idx="293">
                  <c:v>41.48</c:v>
                </c:pt>
                <c:pt idx="294">
                  <c:v>41.18</c:v>
                </c:pt>
                <c:pt idx="295">
                  <c:v>40.869999999999997</c:v>
                </c:pt>
                <c:pt idx="296">
                  <c:v>40.43</c:v>
                </c:pt>
                <c:pt idx="297">
                  <c:v>41.09</c:v>
                </c:pt>
                <c:pt idx="298">
                  <c:v>40.42</c:v>
                </c:pt>
                <c:pt idx="299">
                  <c:v>39.770000000000003</c:v>
                </c:pt>
                <c:pt idx="300">
                  <c:v>39.770000000000003</c:v>
                </c:pt>
                <c:pt idx="301">
                  <c:v>39.76</c:v>
                </c:pt>
                <c:pt idx="302">
                  <c:v>39.270000000000003</c:v>
                </c:pt>
                <c:pt idx="303">
                  <c:v>38.85</c:v>
                </c:pt>
                <c:pt idx="304">
                  <c:v>38.94</c:v>
                </c:pt>
                <c:pt idx="305">
                  <c:v>39.5</c:v>
                </c:pt>
                <c:pt idx="306">
                  <c:v>39.39</c:v>
                </c:pt>
                <c:pt idx="307">
                  <c:v>39.39</c:v>
                </c:pt>
                <c:pt idx="308">
                  <c:v>39.619999999999997</c:v>
                </c:pt>
                <c:pt idx="309">
                  <c:v>39.58</c:v>
                </c:pt>
                <c:pt idx="310">
                  <c:v>39.57</c:v>
                </c:pt>
                <c:pt idx="311">
                  <c:v>39.28</c:v>
                </c:pt>
                <c:pt idx="312">
                  <c:v>39.29</c:v>
                </c:pt>
                <c:pt idx="313">
                  <c:v>39.65</c:v>
                </c:pt>
                <c:pt idx="314">
                  <c:v>39.56</c:v>
                </c:pt>
                <c:pt idx="315">
                  <c:v>39.51</c:v>
                </c:pt>
                <c:pt idx="316">
                  <c:v>39.69</c:v>
                </c:pt>
                <c:pt idx="317">
                  <c:v>39.31</c:v>
                </c:pt>
                <c:pt idx="318">
                  <c:v>38.700000000000003</c:v>
                </c:pt>
                <c:pt idx="319">
                  <c:v>38.75</c:v>
                </c:pt>
                <c:pt idx="320">
                  <c:v>39.64</c:v>
                </c:pt>
                <c:pt idx="321">
                  <c:v>39.19</c:v>
                </c:pt>
                <c:pt idx="322">
                  <c:v>39.39</c:v>
                </c:pt>
                <c:pt idx="323">
                  <c:v>39.35</c:v>
                </c:pt>
                <c:pt idx="324">
                  <c:v>39.39</c:v>
                </c:pt>
                <c:pt idx="325">
                  <c:v>39.17</c:v>
                </c:pt>
                <c:pt idx="326">
                  <c:v>39.28</c:v>
                </c:pt>
                <c:pt idx="327">
                  <c:v>39.57</c:v>
                </c:pt>
                <c:pt idx="328">
                  <c:v>39.44</c:v>
                </c:pt>
                <c:pt idx="329">
                  <c:v>39.25</c:v>
                </c:pt>
                <c:pt idx="330">
                  <c:v>39.51</c:v>
                </c:pt>
                <c:pt idx="331">
                  <c:v>39.229999999999997</c:v>
                </c:pt>
                <c:pt idx="332">
                  <c:v>39.64</c:v>
                </c:pt>
                <c:pt idx="333">
                  <c:v>39.96</c:v>
                </c:pt>
                <c:pt idx="334">
                  <c:v>40.01</c:v>
                </c:pt>
                <c:pt idx="335">
                  <c:v>40.85</c:v>
                </c:pt>
                <c:pt idx="336">
                  <c:v>40.98</c:v>
                </c:pt>
                <c:pt idx="337">
                  <c:v>41.52</c:v>
                </c:pt>
                <c:pt idx="338">
                  <c:v>41.78</c:v>
                </c:pt>
                <c:pt idx="339">
                  <c:v>41.86</c:v>
                </c:pt>
                <c:pt idx="340">
                  <c:v>41.97</c:v>
                </c:pt>
                <c:pt idx="341">
                  <c:v>42.18</c:v>
                </c:pt>
                <c:pt idx="342">
                  <c:v>42.45</c:v>
                </c:pt>
                <c:pt idx="343">
                  <c:v>42.77</c:v>
                </c:pt>
                <c:pt idx="344">
                  <c:v>42.97</c:v>
                </c:pt>
                <c:pt idx="345">
                  <c:v>42.89</c:v>
                </c:pt>
                <c:pt idx="346">
                  <c:v>42.95</c:v>
                </c:pt>
                <c:pt idx="347">
                  <c:v>43.43</c:v>
                </c:pt>
                <c:pt idx="348">
                  <c:v>43.4</c:v>
                </c:pt>
                <c:pt idx="349">
                  <c:v>43.41</c:v>
                </c:pt>
                <c:pt idx="350">
                  <c:v>43.47</c:v>
                </c:pt>
                <c:pt idx="351">
                  <c:v>43.52</c:v>
                </c:pt>
                <c:pt idx="352">
                  <c:v>43.82</c:v>
                </c:pt>
                <c:pt idx="353">
                  <c:v>43.63</c:v>
                </c:pt>
                <c:pt idx="354">
                  <c:v>43.94</c:v>
                </c:pt>
                <c:pt idx="355">
                  <c:v>44.42</c:v>
                </c:pt>
                <c:pt idx="356">
                  <c:v>43.85</c:v>
                </c:pt>
                <c:pt idx="357">
                  <c:v>43.94</c:v>
                </c:pt>
                <c:pt idx="358">
                  <c:v>43.99</c:v>
                </c:pt>
                <c:pt idx="359">
                  <c:v>44.31</c:v>
                </c:pt>
                <c:pt idx="360">
                  <c:v>44.29</c:v>
                </c:pt>
                <c:pt idx="361">
                  <c:v>44.33</c:v>
                </c:pt>
                <c:pt idx="362">
                  <c:v>44.49</c:v>
                </c:pt>
                <c:pt idx="363">
                  <c:v>44.77</c:v>
                </c:pt>
                <c:pt idx="364">
                  <c:v>44.86</c:v>
                </c:pt>
                <c:pt idx="365">
                  <c:v>45.4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6C-4CB8-951B-DD5F8C141452}"/>
            </c:ext>
          </c:extLst>
        </c:ser>
        <c:ser>
          <c:idx val="8"/>
          <c:order val="8"/>
          <c:tx>
            <c:strRef>
              <c:f>消费!$AB$2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消费!$AB$3:$AB$368</c:f>
              <c:numCache>
                <c:formatCode>General</c:formatCode>
                <c:ptCount val="366"/>
                <c:pt idx="0">
                  <c:v>45.55</c:v>
                </c:pt>
                <c:pt idx="1">
                  <c:v>45.73</c:v>
                </c:pt>
                <c:pt idx="2">
                  <c:v>45.94</c:v>
                </c:pt>
                <c:pt idx="3">
                  <c:v>45.92</c:v>
                </c:pt>
                <c:pt idx="4">
                  <c:v>45.98</c:v>
                </c:pt>
                <c:pt idx="5">
                  <c:v>45.99</c:v>
                </c:pt>
                <c:pt idx="6">
                  <c:v>46.33</c:v>
                </c:pt>
                <c:pt idx="7">
                  <c:v>46.29</c:v>
                </c:pt>
                <c:pt idx="8">
                  <c:v>46.5</c:v>
                </c:pt>
                <c:pt idx="9">
                  <c:v>46.79</c:v>
                </c:pt>
                <c:pt idx="10">
                  <c:v>46.75</c:v>
                </c:pt>
                <c:pt idx="11">
                  <c:v>46.68</c:v>
                </c:pt>
                <c:pt idx="12">
                  <c:v>47.17</c:v>
                </c:pt>
                <c:pt idx="13">
                  <c:v>47.17</c:v>
                </c:pt>
                <c:pt idx="14">
                  <c:v>47.57</c:v>
                </c:pt>
                <c:pt idx="15">
                  <c:v>47.63</c:v>
                </c:pt>
                <c:pt idx="16">
                  <c:v>47.5</c:v>
                </c:pt>
                <c:pt idx="17">
                  <c:v>47.47</c:v>
                </c:pt>
                <c:pt idx="18">
                  <c:v>47.49</c:v>
                </c:pt>
                <c:pt idx="19">
                  <c:v>47.35</c:v>
                </c:pt>
                <c:pt idx="20">
                  <c:v>47.35</c:v>
                </c:pt>
                <c:pt idx="21">
                  <c:v>46.88</c:v>
                </c:pt>
                <c:pt idx="22">
                  <c:v>46.93</c:v>
                </c:pt>
                <c:pt idx="23">
                  <c:v>46.81</c:v>
                </c:pt>
                <c:pt idx="24">
                  <c:v>46.78</c:v>
                </c:pt>
                <c:pt idx="25">
                  <c:v>46.76</c:v>
                </c:pt>
                <c:pt idx="26">
                  <c:v>46.9</c:v>
                </c:pt>
                <c:pt idx="27">
                  <c:v>46.42</c:v>
                </c:pt>
                <c:pt idx="28">
                  <c:v>46.31</c:v>
                </c:pt>
                <c:pt idx="29">
                  <c:v>46.1</c:v>
                </c:pt>
                <c:pt idx="30">
                  <c:v>46.22</c:v>
                </c:pt>
                <c:pt idx="31">
                  <c:v>46.01</c:v>
                </c:pt>
                <c:pt idx="32">
                  <c:v>45.42</c:v>
                </c:pt>
                <c:pt idx="33">
                  <c:v>45.2</c:v>
                </c:pt>
                <c:pt idx="34">
                  <c:v>45.19</c:v>
                </c:pt>
                <c:pt idx="35">
                  <c:v>45.13</c:v>
                </c:pt>
                <c:pt idx="36">
                  <c:v>44.19</c:v>
                </c:pt>
                <c:pt idx="37">
                  <c:v>44.53</c:v>
                </c:pt>
                <c:pt idx="38">
                  <c:v>44.97</c:v>
                </c:pt>
                <c:pt idx="39">
                  <c:v>45.06</c:v>
                </c:pt>
                <c:pt idx="40">
                  <c:v>45.46</c:v>
                </c:pt>
                <c:pt idx="41">
                  <c:v>44.67</c:v>
                </c:pt>
                <c:pt idx="42">
                  <c:v>45.28</c:v>
                </c:pt>
                <c:pt idx="43">
                  <c:v>44.68</c:v>
                </c:pt>
                <c:pt idx="44">
                  <c:v>45.14</c:v>
                </c:pt>
                <c:pt idx="45">
                  <c:v>45.29</c:v>
                </c:pt>
                <c:pt idx="46">
                  <c:v>45.03</c:v>
                </c:pt>
                <c:pt idx="47">
                  <c:v>45.09</c:v>
                </c:pt>
                <c:pt idx="48">
                  <c:v>43.21</c:v>
                </c:pt>
                <c:pt idx="49">
                  <c:v>42.67</c:v>
                </c:pt>
                <c:pt idx="50">
                  <c:v>42.21</c:v>
                </c:pt>
                <c:pt idx="51">
                  <c:v>42.33</c:v>
                </c:pt>
                <c:pt idx="52">
                  <c:v>40.880000000000003</c:v>
                </c:pt>
                <c:pt idx="53">
                  <c:v>40.409999999999997</c:v>
                </c:pt>
                <c:pt idx="54">
                  <c:v>39.6</c:v>
                </c:pt>
                <c:pt idx="55">
                  <c:v>39.5</c:v>
                </c:pt>
                <c:pt idx="56">
                  <c:v>39.369999999999997</c:v>
                </c:pt>
                <c:pt idx="57">
                  <c:v>38.89</c:v>
                </c:pt>
                <c:pt idx="58">
                  <c:v>38.65</c:v>
                </c:pt>
                <c:pt idx="60">
                  <c:v>38.700000000000003</c:v>
                </c:pt>
                <c:pt idx="61">
                  <c:v>39.04</c:v>
                </c:pt>
                <c:pt idx="62">
                  <c:v>38.93</c:v>
                </c:pt>
                <c:pt idx="63">
                  <c:v>38.78</c:v>
                </c:pt>
                <c:pt idx="64">
                  <c:v>38.79</c:v>
                </c:pt>
                <c:pt idx="65">
                  <c:v>38.32</c:v>
                </c:pt>
                <c:pt idx="66">
                  <c:v>38.08</c:v>
                </c:pt>
                <c:pt idx="67">
                  <c:v>38.520000000000003</c:v>
                </c:pt>
                <c:pt idx="68">
                  <c:v>38.130000000000003</c:v>
                </c:pt>
                <c:pt idx="69">
                  <c:v>38.08</c:v>
                </c:pt>
                <c:pt idx="70">
                  <c:v>38.06</c:v>
                </c:pt>
                <c:pt idx="71">
                  <c:v>38.049999999999997</c:v>
                </c:pt>
                <c:pt idx="72">
                  <c:v>37.36</c:v>
                </c:pt>
                <c:pt idx="73">
                  <c:v>37.33</c:v>
                </c:pt>
                <c:pt idx="74">
                  <c:v>37.799999999999997</c:v>
                </c:pt>
                <c:pt idx="75">
                  <c:v>37.5</c:v>
                </c:pt>
                <c:pt idx="76">
                  <c:v>37.6</c:v>
                </c:pt>
                <c:pt idx="77">
                  <c:v>37.619999999999997</c:v>
                </c:pt>
                <c:pt idx="78">
                  <c:v>37.21</c:v>
                </c:pt>
                <c:pt idx="79">
                  <c:v>36.64</c:v>
                </c:pt>
                <c:pt idx="80">
                  <c:v>36.64</c:v>
                </c:pt>
                <c:pt idx="81">
                  <c:v>37.25</c:v>
                </c:pt>
                <c:pt idx="82">
                  <c:v>36.56</c:v>
                </c:pt>
                <c:pt idx="83">
                  <c:v>36.67</c:v>
                </c:pt>
                <c:pt idx="84">
                  <c:v>36.17</c:v>
                </c:pt>
                <c:pt idx="85">
                  <c:v>36.39</c:v>
                </c:pt>
                <c:pt idx="86">
                  <c:v>36.159999999999997</c:v>
                </c:pt>
                <c:pt idx="87">
                  <c:v>35.950000000000003</c:v>
                </c:pt>
                <c:pt idx="88">
                  <c:v>35.799999999999997</c:v>
                </c:pt>
                <c:pt idx="89">
                  <c:v>35.39</c:v>
                </c:pt>
                <c:pt idx="90">
                  <c:v>35.44</c:v>
                </c:pt>
                <c:pt idx="91">
                  <c:v>35.159999999999997</c:v>
                </c:pt>
                <c:pt idx="92">
                  <c:v>35.090000000000003</c:v>
                </c:pt>
                <c:pt idx="93">
                  <c:v>34.799999999999997</c:v>
                </c:pt>
                <c:pt idx="94">
                  <c:v>34.840000000000003</c:v>
                </c:pt>
                <c:pt idx="95">
                  <c:v>33.69</c:v>
                </c:pt>
                <c:pt idx="96">
                  <c:v>33.909999999999997</c:v>
                </c:pt>
                <c:pt idx="97">
                  <c:v>33.15</c:v>
                </c:pt>
                <c:pt idx="98">
                  <c:v>32.31</c:v>
                </c:pt>
                <c:pt idx="99">
                  <c:v>32.67</c:v>
                </c:pt>
                <c:pt idx="100">
                  <c:v>31.26</c:v>
                </c:pt>
                <c:pt idx="101">
                  <c:v>31.48</c:v>
                </c:pt>
                <c:pt idx="102">
                  <c:v>31.46</c:v>
                </c:pt>
                <c:pt idx="103">
                  <c:v>31.64</c:v>
                </c:pt>
                <c:pt idx="104">
                  <c:v>31.69</c:v>
                </c:pt>
                <c:pt idx="105">
                  <c:v>31.63</c:v>
                </c:pt>
                <c:pt idx="106">
                  <c:v>31.87</c:v>
                </c:pt>
                <c:pt idx="107">
                  <c:v>31.95</c:v>
                </c:pt>
                <c:pt idx="108">
                  <c:v>31.93</c:v>
                </c:pt>
                <c:pt idx="109">
                  <c:v>31.89</c:v>
                </c:pt>
                <c:pt idx="110">
                  <c:v>31.72</c:v>
                </c:pt>
                <c:pt idx="111">
                  <c:v>31.95</c:v>
                </c:pt>
                <c:pt idx="112">
                  <c:v>31.64</c:v>
                </c:pt>
                <c:pt idx="113">
                  <c:v>31.33</c:v>
                </c:pt>
                <c:pt idx="114">
                  <c:v>31.69</c:v>
                </c:pt>
                <c:pt idx="115">
                  <c:v>31.46</c:v>
                </c:pt>
                <c:pt idx="116">
                  <c:v>31.61</c:v>
                </c:pt>
                <c:pt idx="117">
                  <c:v>31.46</c:v>
                </c:pt>
                <c:pt idx="118">
                  <c:v>31.35</c:v>
                </c:pt>
                <c:pt idx="119">
                  <c:v>30.97</c:v>
                </c:pt>
                <c:pt idx="120">
                  <c:v>30.34</c:v>
                </c:pt>
                <c:pt idx="121">
                  <c:v>30.89</c:v>
                </c:pt>
                <c:pt idx="122">
                  <c:v>30.47</c:v>
                </c:pt>
                <c:pt idx="123">
                  <c:v>30.84</c:v>
                </c:pt>
                <c:pt idx="124">
                  <c:v>30.33</c:v>
                </c:pt>
                <c:pt idx="125">
                  <c:v>30.26</c:v>
                </c:pt>
                <c:pt idx="126">
                  <c:v>30</c:v>
                </c:pt>
                <c:pt idx="127">
                  <c:v>30.01</c:v>
                </c:pt>
                <c:pt idx="128">
                  <c:v>29.43</c:v>
                </c:pt>
                <c:pt idx="129">
                  <c:v>29.12</c:v>
                </c:pt>
                <c:pt idx="130">
                  <c:v>29</c:v>
                </c:pt>
                <c:pt idx="131">
                  <c:v>28.53</c:v>
                </c:pt>
                <c:pt idx="132">
                  <c:v>28.55</c:v>
                </c:pt>
                <c:pt idx="133">
                  <c:v>28.05</c:v>
                </c:pt>
                <c:pt idx="134">
                  <c:v>27.99</c:v>
                </c:pt>
                <c:pt idx="135">
                  <c:v>28.12</c:v>
                </c:pt>
                <c:pt idx="136">
                  <c:v>27.73</c:v>
                </c:pt>
                <c:pt idx="137">
                  <c:v>27.46</c:v>
                </c:pt>
                <c:pt idx="138">
                  <c:v>26.64</c:v>
                </c:pt>
                <c:pt idx="139">
                  <c:v>27.34</c:v>
                </c:pt>
                <c:pt idx="140">
                  <c:v>27.39</c:v>
                </c:pt>
                <c:pt idx="141">
                  <c:v>26.67</c:v>
                </c:pt>
                <c:pt idx="142">
                  <c:v>26.95</c:v>
                </c:pt>
                <c:pt idx="143">
                  <c:v>26.48</c:v>
                </c:pt>
                <c:pt idx="144">
                  <c:v>26.01</c:v>
                </c:pt>
                <c:pt idx="145">
                  <c:v>26.31</c:v>
                </c:pt>
                <c:pt idx="146">
                  <c:v>26.21</c:v>
                </c:pt>
                <c:pt idx="147">
                  <c:v>25.65</c:v>
                </c:pt>
                <c:pt idx="148">
                  <c:v>26.08</c:v>
                </c:pt>
                <c:pt idx="149">
                  <c:v>25.86</c:v>
                </c:pt>
                <c:pt idx="150">
                  <c:v>25.99</c:v>
                </c:pt>
                <c:pt idx="151">
                  <c:v>25.48</c:v>
                </c:pt>
                <c:pt idx="152">
                  <c:v>25.21</c:v>
                </c:pt>
                <c:pt idx="153">
                  <c:v>25.25</c:v>
                </c:pt>
                <c:pt idx="154">
                  <c:v>25.11</c:v>
                </c:pt>
                <c:pt idx="155">
                  <c:v>24.98</c:v>
                </c:pt>
                <c:pt idx="156">
                  <c:v>25</c:v>
                </c:pt>
                <c:pt idx="157">
                  <c:v>24.91</c:v>
                </c:pt>
                <c:pt idx="158">
                  <c:v>24.69</c:v>
                </c:pt>
                <c:pt idx="159">
                  <c:v>24.6</c:v>
                </c:pt>
                <c:pt idx="160">
                  <c:v>24.41</c:v>
                </c:pt>
                <c:pt idx="161">
                  <c:v>24.33</c:v>
                </c:pt>
                <c:pt idx="162">
                  <c:v>23.89</c:v>
                </c:pt>
                <c:pt idx="163">
                  <c:v>24.27</c:v>
                </c:pt>
                <c:pt idx="164">
                  <c:v>24.25</c:v>
                </c:pt>
                <c:pt idx="165">
                  <c:v>24</c:v>
                </c:pt>
                <c:pt idx="166">
                  <c:v>23.01</c:v>
                </c:pt>
                <c:pt idx="167">
                  <c:v>23.16</c:v>
                </c:pt>
                <c:pt idx="168">
                  <c:v>22.72</c:v>
                </c:pt>
                <c:pt idx="169">
                  <c:v>22.77</c:v>
                </c:pt>
                <c:pt idx="170">
                  <c:v>22.62</c:v>
                </c:pt>
                <c:pt idx="171">
                  <c:v>22.15</c:v>
                </c:pt>
                <c:pt idx="172">
                  <c:v>22.39</c:v>
                </c:pt>
                <c:pt idx="173">
                  <c:v>21.63</c:v>
                </c:pt>
                <c:pt idx="174">
                  <c:v>21.94</c:v>
                </c:pt>
                <c:pt idx="175">
                  <c:v>22.03</c:v>
                </c:pt>
                <c:pt idx="176">
                  <c:v>21.68</c:v>
                </c:pt>
                <c:pt idx="177">
                  <c:v>21.51</c:v>
                </c:pt>
                <c:pt idx="178">
                  <c:v>21.41</c:v>
                </c:pt>
                <c:pt idx="179">
                  <c:v>22.35</c:v>
                </c:pt>
                <c:pt idx="180">
                  <c:v>24.18</c:v>
                </c:pt>
                <c:pt idx="181">
                  <c:v>22.99</c:v>
                </c:pt>
                <c:pt idx="182">
                  <c:v>23.28</c:v>
                </c:pt>
                <c:pt idx="183">
                  <c:v>22.89</c:v>
                </c:pt>
                <c:pt idx="184">
                  <c:v>23.24</c:v>
                </c:pt>
                <c:pt idx="185">
                  <c:v>23.03</c:v>
                </c:pt>
                <c:pt idx="186">
                  <c:v>22.43</c:v>
                </c:pt>
                <c:pt idx="187">
                  <c:v>22.44</c:v>
                </c:pt>
                <c:pt idx="188">
                  <c:v>22.43</c:v>
                </c:pt>
                <c:pt idx="189">
                  <c:v>22.42</c:v>
                </c:pt>
                <c:pt idx="190">
                  <c:v>22.42</c:v>
                </c:pt>
                <c:pt idx="191">
                  <c:v>22.84</c:v>
                </c:pt>
                <c:pt idx="192">
                  <c:v>22.65</c:v>
                </c:pt>
                <c:pt idx="193">
                  <c:v>22.68</c:v>
                </c:pt>
                <c:pt idx="194">
                  <c:v>22.23</c:v>
                </c:pt>
                <c:pt idx="195">
                  <c:v>22.38</c:v>
                </c:pt>
                <c:pt idx="196">
                  <c:v>22.24</c:v>
                </c:pt>
                <c:pt idx="197">
                  <c:v>22.07</c:v>
                </c:pt>
                <c:pt idx="198">
                  <c:v>22.55</c:v>
                </c:pt>
                <c:pt idx="199">
                  <c:v>22.11</c:v>
                </c:pt>
                <c:pt idx="200">
                  <c:v>21.72</c:v>
                </c:pt>
                <c:pt idx="201">
                  <c:v>21.8</c:v>
                </c:pt>
                <c:pt idx="202">
                  <c:v>22.07</c:v>
                </c:pt>
                <c:pt idx="203">
                  <c:v>22.04</c:v>
                </c:pt>
                <c:pt idx="204">
                  <c:v>22.29</c:v>
                </c:pt>
                <c:pt idx="205">
                  <c:v>22.38</c:v>
                </c:pt>
                <c:pt idx="206">
                  <c:v>21.72</c:v>
                </c:pt>
                <c:pt idx="207">
                  <c:v>21.7</c:v>
                </c:pt>
                <c:pt idx="208">
                  <c:v>21.96</c:v>
                </c:pt>
                <c:pt idx="209">
                  <c:v>21.71</c:v>
                </c:pt>
                <c:pt idx="210">
                  <c:v>21.96</c:v>
                </c:pt>
                <c:pt idx="211">
                  <c:v>22.14</c:v>
                </c:pt>
                <c:pt idx="212">
                  <c:v>22.27</c:v>
                </c:pt>
                <c:pt idx="213">
                  <c:v>22.08</c:v>
                </c:pt>
                <c:pt idx="214">
                  <c:v>22.08</c:v>
                </c:pt>
                <c:pt idx="215">
                  <c:v>22.16</c:v>
                </c:pt>
                <c:pt idx="216">
                  <c:v>21.99</c:v>
                </c:pt>
                <c:pt idx="217">
                  <c:v>21.68</c:v>
                </c:pt>
                <c:pt idx="218">
                  <c:v>22.15</c:v>
                </c:pt>
                <c:pt idx="219">
                  <c:v>22.06</c:v>
                </c:pt>
                <c:pt idx="220">
                  <c:v>21.69</c:v>
                </c:pt>
                <c:pt idx="221">
                  <c:v>21.5</c:v>
                </c:pt>
                <c:pt idx="222">
                  <c:v>21.56</c:v>
                </c:pt>
                <c:pt idx="223">
                  <c:v>21.45</c:v>
                </c:pt>
                <c:pt idx="224">
                  <c:v>21.47</c:v>
                </c:pt>
                <c:pt idx="225">
                  <c:v>21.4</c:v>
                </c:pt>
                <c:pt idx="226">
                  <c:v>21.49</c:v>
                </c:pt>
                <c:pt idx="227">
                  <c:v>21.13</c:v>
                </c:pt>
                <c:pt idx="228">
                  <c:v>21.49</c:v>
                </c:pt>
                <c:pt idx="229">
                  <c:v>21.44</c:v>
                </c:pt>
                <c:pt idx="230">
                  <c:v>21.62</c:v>
                </c:pt>
                <c:pt idx="231">
                  <c:v>21.32</c:v>
                </c:pt>
                <c:pt idx="232">
                  <c:v>21.21</c:v>
                </c:pt>
                <c:pt idx="233">
                  <c:v>21.28</c:v>
                </c:pt>
                <c:pt idx="234">
                  <c:v>21.17</c:v>
                </c:pt>
                <c:pt idx="235">
                  <c:v>21.29</c:v>
                </c:pt>
                <c:pt idx="236">
                  <c:v>20.9</c:v>
                </c:pt>
                <c:pt idx="237">
                  <c:v>20.94</c:v>
                </c:pt>
                <c:pt idx="238">
                  <c:v>20.89</c:v>
                </c:pt>
                <c:pt idx="239">
                  <c:v>20.98</c:v>
                </c:pt>
                <c:pt idx="240">
                  <c:v>20.66</c:v>
                </c:pt>
                <c:pt idx="241">
                  <c:v>20.76</c:v>
                </c:pt>
                <c:pt idx="242">
                  <c:v>20.92</c:v>
                </c:pt>
                <c:pt idx="243">
                  <c:v>20.77</c:v>
                </c:pt>
                <c:pt idx="244">
                  <c:v>20.75</c:v>
                </c:pt>
                <c:pt idx="245">
                  <c:v>20.96</c:v>
                </c:pt>
                <c:pt idx="246">
                  <c:v>21.01</c:v>
                </c:pt>
                <c:pt idx="247">
                  <c:v>20.91</c:v>
                </c:pt>
                <c:pt idx="248">
                  <c:v>20.65</c:v>
                </c:pt>
                <c:pt idx="249">
                  <c:v>20.62</c:v>
                </c:pt>
                <c:pt idx="250">
                  <c:v>20.440000000000001</c:v>
                </c:pt>
                <c:pt idx="251">
                  <c:v>20.239999999999998</c:v>
                </c:pt>
                <c:pt idx="252">
                  <c:v>20.55</c:v>
                </c:pt>
                <c:pt idx="253">
                  <c:v>20.38</c:v>
                </c:pt>
                <c:pt idx="254">
                  <c:v>20.07</c:v>
                </c:pt>
                <c:pt idx="255">
                  <c:v>19.89</c:v>
                </c:pt>
                <c:pt idx="256">
                  <c:v>20.02</c:v>
                </c:pt>
                <c:pt idx="257">
                  <c:v>20.03</c:v>
                </c:pt>
                <c:pt idx="258">
                  <c:v>19.89</c:v>
                </c:pt>
                <c:pt idx="259">
                  <c:v>20.010000000000002</c:v>
                </c:pt>
                <c:pt idx="260">
                  <c:v>19.920000000000002</c:v>
                </c:pt>
                <c:pt idx="261">
                  <c:v>20</c:v>
                </c:pt>
                <c:pt idx="262">
                  <c:v>19.829999999999998</c:v>
                </c:pt>
                <c:pt idx="263">
                  <c:v>19.600000000000001</c:v>
                </c:pt>
                <c:pt idx="264">
                  <c:v>19.66</c:v>
                </c:pt>
                <c:pt idx="265">
                  <c:v>19.5</c:v>
                </c:pt>
                <c:pt idx="266">
                  <c:v>19.45</c:v>
                </c:pt>
                <c:pt idx="267">
                  <c:v>19.29</c:v>
                </c:pt>
                <c:pt idx="268">
                  <c:v>19.100000000000001</c:v>
                </c:pt>
                <c:pt idx="269">
                  <c:v>18.97</c:v>
                </c:pt>
                <c:pt idx="270">
                  <c:v>19.260000000000002</c:v>
                </c:pt>
                <c:pt idx="271">
                  <c:v>19.100000000000001</c:v>
                </c:pt>
                <c:pt idx="272">
                  <c:v>18.96</c:v>
                </c:pt>
                <c:pt idx="273">
                  <c:v>18.829999999999998</c:v>
                </c:pt>
                <c:pt idx="274">
                  <c:v>18.350000000000001</c:v>
                </c:pt>
                <c:pt idx="275">
                  <c:v>18.11</c:v>
                </c:pt>
                <c:pt idx="276">
                  <c:v>17.86</c:v>
                </c:pt>
                <c:pt idx="277">
                  <c:v>17.82</c:v>
                </c:pt>
                <c:pt idx="278">
                  <c:v>18.010000000000002</c:v>
                </c:pt>
                <c:pt idx="279">
                  <c:v>18.010000000000002</c:v>
                </c:pt>
                <c:pt idx="280">
                  <c:v>18.11</c:v>
                </c:pt>
                <c:pt idx="281">
                  <c:v>18.04</c:v>
                </c:pt>
                <c:pt idx="282">
                  <c:v>17.68</c:v>
                </c:pt>
                <c:pt idx="283">
                  <c:v>16.91</c:v>
                </c:pt>
                <c:pt idx="284">
                  <c:v>17.89</c:v>
                </c:pt>
                <c:pt idx="285">
                  <c:v>17.53</c:v>
                </c:pt>
                <c:pt idx="286">
                  <c:v>18.100000000000001</c:v>
                </c:pt>
                <c:pt idx="287">
                  <c:v>18.54</c:v>
                </c:pt>
                <c:pt idx="288">
                  <c:v>19.14</c:v>
                </c:pt>
                <c:pt idx="289">
                  <c:v>19.170000000000002</c:v>
                </c:pt>
                <c:pt idx="290">
                  <c:v>19.239999999999998</c:v>
                </c:pt>
                <c:pt idx="291">
                  <c:v>19.8</c:v>
                </c:pt>
                <c:pt idx="292">
                  <c:v>20.149999999999999</c:v>
                </c:pt>
                <c:pt idx="293">
                  <c:v>20.41</c:v>
                </c:pt>
                <c:pt idx="294">
                  <c:v>20.170000000000002</c:v>
                </c:pt>
                <c:pt idx="295">
                  <c:v>20.39</c:v>
                </c:pt>
                <c:pt idx="296">
                  <c:v>20.16</c:v>
                </c:pt>
                <c:pt idx="297">
                  <c:v>20.32</c:v>
                </c:pt>
                <c:pt idx="298">
                  <c:v>21.25</c:v>
                </c:pt>
                <c:pt idx="299">
                  <c:v>21.97</c:v>
                </c:pt>
                <c:pt idx="300">
                  <c:v>22.2</c:v>
                </c:pt>
                <c:pt idx="301">
                  <c:v>22.28</c:v>
                </c:pt>
                <c:pt idx="302">
                  <c:v>22.53</c:v>
                </c:pt>
                <c:pt idx="303">
                  <c:v>22.67</c:v>
                </c:pt>
                <c:pt idx="304">
                  <c:v>22.42</c:v>
                </c:pt>
                <c:pt idx="305">
                  <c:v>22.83</c:v>
                </c:pt>
                <c:pt idx="306">
                  <c:v>23</c:v>
                </c:pt>
                <c:pt idx="307">
                  <c:v>22.8</c:v>
                </c:pt>
                <c:pt idx="308">
                  <c:v>23.02</c:v>
                </c:pt>
                <c:pt idx="309">
                  <c:v>23.25</c:v>
                </c:pt>
                <c:pt idx="310">
                  <c:v>23.29</c:v>
                </c:pt>
                <c:pt idx="311">
                  <c:v>23.75</c:v>
                </c:pt>
                <c:pt idx="312">
                  <c:v>23.71</c:v>
                </c:pt>
                <c:pt idx="313">
                  <c:v>24.19</c:v>
                </c:pt>
                <c:pt idx="314">
                  <c:v>24.06</c:v>
                </c:pt>
                <c:pt idx="315">
                  <c:v>24</c:v>
                </c:pt>
                <c:pt idx="316">
                  <c:v>24.12</c:v>
                </c:pt>
                <c:pt idx="317">
                  <c:v>24.1</c:v>
                </c:pt>
                <c:pt idx="318">
                  <c:v>23.93</c:v>
                </c:pt>
                <c:pt idx="319">
                  <c:v>24.27</c:v>
                </c:pt>
                <c:pt idx="320">
                  <c:v>24.16</c:v>
                </c:pt>
                <c:pt idx="321">
                  <c:v>24.33</c:v>
                </c:pt>
                <c:pt idx="322">
                  <c:v>24.34</c:v>
                </c:pt>
                <c:pt idx="323">
                  <c:v>24.16</c:v>
                </c:pt>
                <c:pt idx="324">
                  <c:v>24.02</c:v>
                </c:pt>
                <c:pt idx="325">
                  <c:v>24.12</c:v>
                </c:pt>
                <c:pt idx="326">
                  <c:v>24.39</c:v>
                </c:pt>
                <c:pt idx="327">
                  <c:v>24.53</c:v>
                </c:pt>
                <c:pt idx="328">
                  <c:v>24.36</c:v>
                </c:pt>
                <c:pt idx="329">
                  <c:v>24.5</c:v>
                </c:pt>
                <c:pt idx="330">
                  <c:v>24.69</c:v>
                </c:pt>
                <c:pt idx="331">
                  <c:v>24.36</c:v>
                </c:pt>
                <c:pt idx="332">
                  <c:v>24.48</c:v>
                </c:pt>
                <c:pt idx="333">
                  <c:v>24.54</c:v>
                </c:pt>
                <c:pt idx="334">
                  <c:v>24.43</c:v>
                </c:pt>
                <c:pt idx="335">
                  <c:v>24.61</c:v>
                </c:pt>
                <c:pt idx="336">
                  <c:v>24.47</c:v>
                </c:pt>
                <c:pt idx="337">
                  <c:v>24.75</c:v>
                </c:pt>
                <c:pt idx="338">
                  <c:v>24.59</c:v>
                </c:pt>
                <c:pt idx="339">
                  <c:v>24.46</c:v>
                </c:pt>
                <c:pt idx="340">
                  <c:v>24.74</c:v>
                </c:pt>
                <c:pt idx="341">
                  <c:v>24.61</c:v>
                </c:pt>
                <c:pt idx="342">
                  <c:v>24.5</c:v>
                </c:pt>
                <c:pt idx="343">
                  <c:v>24.55</c:v>
                </c:pt>
                <c:pt idx="344">
                  <c:v>24.46</c:v>
                </c:pt>
                <c:pt idx="345">
                  <c:v>24.01</c:v>
                </c:pt>
                <c:pt idx="346">
                  <c:v>23.8</c:v>
                </c:pt>
                <c:pt idx="347">
                  <c:v>23.99</c:v>
                </c:pt>
                <c:pt idx="348">
                  <c:v>24.07</c:v>
                </c:pt>
                <c:pt idx="349">
                  <c:v>23.67</c:v>
                </c:pt>
                <c:pt idx="350">
                  <c:v>23.93</c:v>
                </c:pt>
                <c:pt idx="351">
                  <c:v>24.24</c:v>
                </c:pt>
                <c:pt idx="352">
                  <c:v>23.87</c:v>
                </c:pt>
                <c:pt idx="353">
                  <c:v>23.47</c:v>
                </c:pt>
                <c:pt idx="354">
                  <c:v>23.7</c:v>
                </c:pt>
                <c:pt idx="355">
                  <c:v>23.92</c:v>
                </c:pt>
                <c:pt idx="356">
                  <c:v>24</c:v>
                </c:pt>
                <c:pt idx="357">
                  <c:v>23.98</c:v>
                </c:pt>
                <c:pt idx="358">
                  <c:v>23.27</c:v>
                </c:pt>
                <c:pt idx="359">
                  <c:v>23.28</c:v>
                </c:pt>
                <c:pt idx="360">
                  <c:v>23.3</c:v>
                </c:pt>
                <c:pt idx="361">
                  <c:v>23.6</c:v>
                </c:pt>
                <c:pt idx="362">
                  <c:v>23.58</c:v>
                </c:pt>
                <c:pt idx="363">
                  <c:v>23.53</c:v>
                </c:pt>
                <c:pt idx="364">
                  <c:v>23.17</c:v>
                </c:pt>
                <c:pt idx="365">
                  <c:v>23.08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6C-4CB8-951B-DD5F8C141452}"/>
            </c:ext>
          </c:extLst>
        </c:ser>
        <c:ser>
          <c:idx val="9"/>
          <c:order val="9"/>
          <c:tx>
            <c:strRef>
              <c:f>消费!$AC$2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消费!$AC$3:$AC$368</c:f>
              <c:numCache>
                <c:formatCode>General</c:formatCode>
                <c:ptCount val="366"/>
                <c:pt idx="0">
                  <c:v>23.11</c:v>
                </c:pt>
                <c:pt idx="1">
                  <c:v>23.08</c:v>
                </c:pt>
                <c:pt idx="2">
                  <c:v>23.16</c:v>
                </c:pt>
                <c:pt idx="3">
                  <c:v>23.35</c:v>
                </c:pt>
                <c:pt idx="4">
                  <c:v>22.98</c:v>
                </c:pt>
                <c:pt idx="5">
                  <c:v>22.94</c:v>
                </c:pt>
                <c:pt idx="6">
                  <c:v>22.74</c:v>
                </c:pt>
                <c:pt idx="7">
                  <c:v>22.44</c:v>
                </c:pt>
                <c:pt idx="8">
                  <c:v>22.44</c:v>
                </c:pt>
                <c:pt idx="9">
                  <c:v>22.84</c:v>
                </c:pt>
                <c:pt idx="10">
                  <c:v>22.2</c:v>
                </c:pt>
                <c:pt idx="11">
                  <c:v>22.13</c:v>
                </c:pt>
                <c:pt idx="12">
                  <c:v>21.82</c:v>
                </c:pt>
                <c:pt idx="13">
                  <c:v>22.26</c:v>
                </c:pt>
                <c:pt idx="14">
                  <c:v>21.74</c:v>
                </c:pt>
                <c:pt idx="15">
                  <c:v>21.54</c:v>
                </c:pt>
                <c:pt idx="16">
                  <c:v>21.82</c:v>
                </c:pt>
                <c:pt idx="17">
                  <c:v>21.76</c:v>
                </c:pt>
                <c:pt idx="18">
                  <c:v>21.61</c:v>
                </c:pt>
                <c:pt idx="19">
                  <c:v>21.81</c:v>
                </c:pt>
                <c:pt idx="20">
                  <c:v>21.95</c:v>
                </c:pt>
                <c:pt idx="21">
                  <c:v>21.9</c:v>
                </c:pt>
                <c:pt idx="22">
                  <c:v>21.89</c:v>
                </c:pt>
                <c:pt idx="23">
                  <c:v>21.83</c:v>
                </c:pt>
                <c:pt idx="24">
                  <c:v>21.96</c:v>
                </c:pt>
                <c:pt idx="25">
                  <c:v>21.8</c:v>
                </c:pt>
                <c:pt idx="26">
                  <c:v>21.65</c:v>
                </c:pt>
                <c:pt idx="27">
                  <c:v>21.94</c:v>
                </c:pt>
                <c:pt idx="28">
                  <c:v>21.75</c:v>
                </c:pt>
                <c:pt idx="29">
                  <c:v>22.08</c:v>
                </c:pt>
                <c:pt idx="30">
                  <c:v>22.03</c:v>
                </c:pt>
                <c:pt idx="31">
                  <c:v>21.49</c:v>
                </c:pt>
                <c:pt idx="32">
                  <c:v>21.63</c:v>
                </c:pt>
                <c:pt idx="33">
                  <c:v>22</c:v>
                </c:pt>
                <c:pt idx="34">
                  <c:v>21.45</c:v>
                </c:pt>
                <c:pt idx="35">
                  <c:v>21.98</c:v>
                </c:pt>
                <c:pt idx="36">
                  <c:v>22.32</c:v>
                </c:pt>
                <c:pt idx="37">
                  <c:v>22.38</c:v>
                </c:pt>
                <c:pt idx="38">
                  <c:v>21.88</c:v>
                </c:pt>
                <c:pt idx="39">
                  <c:v>21.26</c:v>
                </c:pt>
                <c:pt idx="40">
                  <c:v>21.04</c:v>
                </c:pt>
                <c:pt idx="41">
                  <c:v>20.95</c:v>
                </c:pt>
                <c:pt idx="42">
                  <c:v>20.63</c:v>
                </c:pt>
                <c:pt idx="43">
                  <c:v>20.309999999999999</c:v>
                </c:pt>
                <c:pt idx="44">
                  <c:v>20.22</c:v>
                </c:pt>
                <c:pt idx="45">
                  <c:v>19.96</c:v>
                </c:pt>
                <c:pt idx="46">
                  <c:v>19.84</c:v>
                </c:pt>
                <c:pt idx="47">
                  <c:v>19.850000000000001</c:v>
                </c:pt>
                <c:pt idx="48">
                  <c:v>19.75</c:v>
                </c:pt>
                <c:pt idx="49">
                  <c:v>19.27</c:v>
                </c:pt>
                <c:pt idx="50">
                  <c:v>19.600000000000001</c:v>
                </c:pt>
                <c:pt idx="51">
                  <c:v>19.690000000000001</c:v>
                </c:pt>
                <c:pt idx="52">
                  <c:v>19.3</c:v>
                </c:pt>
                <c:pt idx="53">
                  <c:v>18.96</c:v>
                </c:pt>
                <c:pt idx="54">
                  <c:v>19.18</c:v>
                </c:pt>
                <c:pt idx="55">
                  <c:v>18.64</c:v>
                </c:pt>
                <c:pt idx="56">
                  <c:v>18.8</c:v>
                </c:pt>
                <c:pt idx="57">
                  <c:v>18.53</c:v>
                </c:pt>
                <c:pt idx="58">
                  <c:v>18.559999999999999</c:v>
                </c:pt>
                <c:pt idx="60">
                  <c:v>18.579999999999998</c:v>
                </c:pt>
                <c:pt idx="61">
                  <c:v>18.37</c:v>
                </c:pt>
                <c:pt idx="62">
                  <c:v>18.3</c:v>
                </c:pt>
                <c:pt idx="63">
                  <c:v>18.63</c:v>
                </c:pt>
                <c:pt idx="64">
                  <c:v>18.16</c:v>
                </c:pt>
                <c:pt idx="65">
                  <c:v>18.16</c:v>
                </c:pt>
                <c:pt idx="66">
                  <c:v>18.21</c:v>
                </c:pt>
                <c:pt idx="67">
                  <c:v>18.32</c:v>
                </c:pt>
                <c:pt idx="68">
                  <c:v>18.559999999999999</c:v>
                </c:pt>
                <c:pt idx="69">
                  <c:v>18.329999999999998</c:v>
                </c:pt>
                <c:pt idx="70">
                  <c:v>18.28</c:v>
                </c:pt>
                <c:pt idx="71">
                  <c:v>18.21</c:v>
                </c:pt>
                <c:pt idx="72">
                  <c:v>17.96</c:v>
                </c:pt>
                <c:pt idx="73">
                  <c:v>18.079999999999998</c:v>
                </c:pt>
                <c:pt idx="74">
                  <c:v>18.079999999999998</c:v>
                </c:pt>
                <c:pt idx="75">
                  <c:v>18.100000000000001</c:v>
                </c:pt>
                <c:pt idx="76">
                  <c:v>18.25</c:v>
                </c:pt>
                <c:pt idx="77">
                  <c:v>18</c:v>
                </c:pt>
                <c:pt idx="78">
                  <c:v>17.87</c:v>
                </c:pt>
                <c:pt idx="79">
                  <c:v>17.54</c:v>
                </c:pt>
                <c:pt idx="80">
                  <c:v>18.03</c:v>
                </c:pt>
                <c:pt idx="81">
                  <c:v>17.989999999999998</c:v>
                </c:pt>
                <c:pt idx="82">
                  <c:v>18.16</c:v>
                </c:pt>
                <c:pt idx="83">
                  <c:v>18.329999999999998</c:v>
                </c:pt>
                <c:pt idx="84">
                  <c:v>18.12</c:v>
                </c:pt>
                <c:pt idx="85">
                  <c:v>17.95</c:v>
                </c:pt>
                <c:pt idx="86">
                  <c:v>18.38</c:v>
                </c:pt>
                <c:pt idx="87">
                  <c:v>18.36</c:v>
                </c:pt>
                <c:pt idx="88">
                  <c:v>18.07</c:v>
                </c:pt>
                <c:pt idx="89">
                  <c:v>18.11</c:v>
                </c:pt>
                <c:pt idx="90">
                  <c:v>18.25</c:v>
                </c:pt>
                <c:pt idx="91">
                  <c:v>18.23</c:v>
                </c:pt>
                <c:pt idx="92">
                  <c:v>18.07</c:v>
                </c:pt>
                <c:pt idx="93">
                  <c:v>18.149999999999999</c:v>
                </c:pt>
                <c:pt idx="94">
                  <c:v>18.14</c:v>
                </c:pt>
                <c:pt idx="95">
                  <c:v>18.28</c:v>
                </c:pt>
                <c:pt idx="96">
                  <c:v>18.29</c:v>
                </c:pt>
                <c:pt idx="97">
                  <c:v>18.29</c:v>
                </c:pt>
                <c:pt idx="98">
                  <c:v>18.22</c:v>
                </c:pt>
                <c:pt idx="99">
                  <c:v>18.2</c:v>
                </c:pt>
                <c:pt idx="100">
                  <c:v>17.95</c:v>
                </c:pt>
                <c:pt idx="101">
                  <c:v>17.829999999999998</c:v>
                </c:pt>
                <c:pt idx="102">
                  <c:v>18.07</c:v>
                </c:pt>
                <c:pt idx="103">
                  <c:v>17.88</c:v>
                </c:pt>
                <c:pt idx="104">
                  <c:v>18.010000000000002</c:v>
                </c:pt>
                <c:pt idx="105">
                  <c:v>18.3</c:v>
                </c:pt>
                <c:pt idx="106">
                  <c:v>18.04</c:v>
                </c:pt>
                <c:pt idx="107">
                  <c:v>18.11</c:v>
                </c:pt>
                <c:pt idx="108">
                  <c:v>18.02</c:v>
                </c:pt>
                <c:pt idx="109">
                  <c:v>18.21</c:v>
                </c:pt>
                <c:pt idx="110">
                  <c:v>18.37</c:v>
                </c:pt>
                <c:pt idx="111">
                  <c:v>18.399999999999999</c:v>
                </c:pt>
                <c:pt idx="112">
                  <c:v>18.41</c:v>
                </c:pt>
                <c:pt idx="113">
                  <c:v>18.739999999999998</c:v>
                </c:pt>
                <c:pt idx="114">
                  <c:v>19.02</c:v>
                </c:pt>
                <c:pt idx="115">
                  <c:v>19.23</c:v>
                </c:pt>
                <c:pt idx="116">
                  <c:v>19.649999999999999</c:v>
                </c:pt>
                <c:pt idx="117">
                  <c:v>19.75</c:v>
                </c:pt>
                <c:pt idx="118">
                  <c:v>19.8</c:v>
                </c:pt>
                <c:pt idx="119">
                  <c:v>19.79</c:v>
                </c:pt>
                <c:pt idx="120">
                  <c:v>20</c:v>
                </c:pt>
                <c:pt idx="121">
                  <c:v>20.21</c:v>
                </c:pt>
                <c:pt idx="122">
                  <c:v>19.989999999999998</c:v>
                </c:pt>
                <c:pt idx="123">
                  <c:v>20.14</c:v>
                </c:pt>
                <c:pt idx="124">
                  <c:v>19.98</c:v>
                </c:pt>
                <c:pt idx="125">
                  <c:v>20.14</c:v>
                </c:pt>
                <c:pt idx="126">
                  <c:v>20.07</c:v>
                </c:pt>
                <c:pt idx="127">
                  <c:v>20.36</c:v>
                </c:pt>
                <c:pt idx="128">
                  <c:v>20.3</c:v>
                </c:pt>
                <c:pt idx="129">
                  <c:v>20.149999999999999</c:v>
                </c:pt>
                <c:pt idx="130">
                  <c:v>20.22</c:v>
                </c:pt>
                <c:pt idx="131">
                  <c:v>20.29</c:v>
                </c:pt>
                <c:pt idx="132">
                  <c:v>20.45</c:v>
                </c:pt>
                <c:pt idx="133">
                  <c:v>20.66</c:v>
                </c:pt>
                <c:pt idx="134">
                  <c:v>20.58</c:v>
                </c:pt>
                <c:pt idx="135">
                  <c:v>20.99</c:v>
                </c:pt>
                <c:pt idx="136">
                  <c:v>20.9</c:v>
                </c:pt>
                <c:pt idx="137">
                  <c:v>20.87</c:v>
                </c:pt>
                <c:pt idx="138">
                  <c:v>20.81</c:v>
                </c:pt>
                <c:pt idx="139">
                  <c:v>20.97</c:v>
                </c:pt>
                <c:pt idx="140">
                  <c:v>20.9</c:v>
                </c:pt>
                <c:pt idx="141">
                  <c:v>20.67</c:v>
                </c:pt>
                <c:pt idx="142">
                  <c:v>20.79</c:v>
                </c:pt>
                <c:pt idx="143">
                  <c:v>21.11</c:v>
                </c:pt>
                <c:pt idx="144">
                  <c:v>21.21</c:v>
                </c:pt>
                <c:pt idx="145">
                  <c:v>21.21</c:v>
                </c:pt>
                <c:pt idx="146">
                  <c:v>20.95</c:v>
                </c:pt>
                <c:pt idx="147">
                  <c:v>21.15</c:v>
                </c:pt>
                <c:pt idx="148">
                  <c:v>21.35</c:v>
                </c:pt>
                <c:pt idx="149">
                  <c:v>21.13</c:v>
                </c:pt>
                <c:pt idx="150">
                  <c:v>21.23</c:v>
                </c:pt>
                <c:pt idx="151">
                  <c:v>21.21</c:v>
                </c:pt>
                <c:pt idx="152">
                  <c:v>21.17</c:v>
                </c:pt>
                <c:pt idx="153">
                  <c:v>21.2</c:v>
                </c:pt>
                <c:pt idx="154">
                  <c:v>21.57</c:v>
                </c:pt>
                <c:pt idx="155">
                  <c:v>21.23</c:v>
                </c:pt>
                <c:pt idx="156">
                  <c:v>21.21</c:v>
                </c:pt>
                <c:pt idx="157">
                  <c:v>20.95</c:v>
                </c:pt>
                <c:pt idx="158">
                  <c:v>20.98</c:v>
                </c:pt>
                <c:pt idx="159">
                  <c:v>21.17</c:v>
                </c:pt>
                <c:pt idx="160">
                  <c:v>21.04</c:v>
                </c:pt>
                <c:pt idx="161">
                  <c:v>21.15</c:v>
                </c:pt>
                <c:pt idx="162">
                  <c:v>21.28</c:v>
                </c:pt>
                <c:pt idx="163">
                  <c:v>21.13</c:v>
                </c:pt>
                <c:pt idx="164">
                  <c:v>20.91</c:v>
                </c:pt>
                <c:pt idx="165">
                  <c:v>21.05</c:v>
                </c:pt>
                <c:pt idx="166">
                  <c:v>20.95</c:v>
                </c:pt>
                <c:pt idx="167">
                  <c:v>21.19</c:v>
                </c:pt>
                <c:pt idx="168">
                  <c:v>21.28</c:v>
                </c:pt>
                <c:pt idx="169">
                  <c:v>21.06</c:v>
                </c:pt>
                <c:pt idx="170">
                  <c:v>21.46</c:v>
                </c:pt>
                <c:pt idx="171">
                  <c:v>21.28</c:v>
                </c:pt>
                <c:pt idx="172">
                  <c:v>21.36</c:v>
                </c:pt>
                <c:pt idx="173">
                  <c:v>21.55</c:v>
                </c:pt>
                <c:pt idx="174">
                  <c:v>21.67</c:v>
                </c:pt>
                <c:pt idx="175">
                  <c:v>21.75</c:v>
                </c:pt>
                <c:pt idx="176">
                  <c:v>22.1</c:v>
                </c:pt>
                <c:pt idx="177">
                  <c:v>22.35</c:v>
                </c:pt>
                <c:pt idx="178">
                  <c:v>22.4</c:v>
                </c:pt>
                <c:pt idx="179">
                  <c:v>22.87</c:v>
                </c:pt>
                <c:pt idx="180">
                  <c:v>23.59</c:v>
                </c:pt>
                <c:pt idx="181">
                  <c:v>24.1</c:v>
                </c:pt>
                <c:pt idx="182">
                  <c:v>24.55</c:v>
                </c:pt>
                <c:pt idx="183">
                  <c:v>25.27</c:v>
                </c:pt>
                <c:pt idx="184">
                  <c:v>25.73</c:v>
                </c:pt>
                <c:pt idx="185">
                  <c:v>25.74</c:v>
                </c:pt>
                <c:pt idx="186">
                  <c:v>27.06</c:v>
                </c:pt>
                <c:pt idx="187">
                  <c:v>28.51</c:v>
                </c:pt>
                <c:pt idx="188">
                  <c:v>29.09</c:v>
                </c:pt>
                <c:pt idx="189">
                  <c:v>28.98</c:v>
                </c:pt>
                <c:pt idx="190">
                  <c:v>29.14</c:v>
                </c:pt>
                <c:pt idx="191">
                  <c:v>29.53</c:v>
                </c:pt>
                <c:pt idx="192">
                  <c:v>29.68</c:v>
                </c:pt>
                <c:pt idx="193">
                  <c:v>30.39</c:v>
                </c:pt>
                <c:pt idx="194">
                  <c:v>30.24</c:v>
                </c:pt>
                <c:pt idx="195">
                  <c:v>30.31</c:v>
                </c:pt>
                <c:pt idx="196">
                  <c:v>30.51</c:v>
                </c:pt>
                <c:pt idx="197">
                  <c:v>30.8</c:v>
                </c:pt>
                <c:pt idx="198">
                  <c:v>30.84</c:v>
                </c:pt>
                <c:pt idx="199">
                  <c:v>30.37</c:v>
                </c:pt>
                <c:pt idx="200">
                  <c:v>29.89</c:v>
                </c:pt>
                <c:pt idx="201">
                  <c:v>29.92</c:v>
                </c:pt>
                <c:pt idx="202">
                  <c:v>30.05</c:v>
                </c:pt>
                <c:pt idx="203">
                  <c:v>29.94</c:v>
                </c:pt>
                <c:pt idx="204">
                  <c:v>29.92</c:v>
                </c:pt>
                <c:pt idx="205">
                  <c:v>29.98</c:v>
                </c:pt>
                <c:pt idx="206">
                  <c:v>29.55</c:v>
                </c:pt>
                <c:pt idx="207">
                  <c:v>29.91</c:v>
                </c:pt>
                <c:pt idx="208">
                  <c:v>29.26</c:v>
                </c:pt>
                <c:pt idx="209">
                  <c:v>29.03</c:v>
                </c:pt>
                <c:pt idx="210">
                  <c:v>29.27</c:v>
                </c:pt>
                <c:pt idx="211">
                  <c:v>29.39</c:v>
                </c:pt>
                <c:pt idx="212">
                  <c:v>29.2</c:v>
                </c:pt>
                <c:pt idx="213">
                  <c:v>29.32</c:v>
                </c:pt>
                <c:pt idx="214">
                  <c:v>29.16</c:v>
                </c:pt>
                <c:pt idx="215">
                  <c:v>29.06</c:v>
                </c:pt>
                <c:pt idx="216">
                  <c:v>28.98</c:v>
                </c:pt>
                <c:pt idx="217">
                  <c:v>28.96</c:v>
                </c:pt>
                <c:pt idx="218">
                  <c:v>29.1</c:v>
                </c:pt>
                <c:pt idx="219">
                  <c:v>29</c:v>
                </c:pt>
                <c:pt idx="220">
                  <c:v>28.99</c:v>
                </c:pt>
                <c:pt idx="221">
                  <c:v>28.89</c:v>
                </c:pt>
                <c:pt idx="222">
                  <c:v>29.16</c:v>
                </c:pt>
                <c:pt idx="223">
                  <c:v>29.54</c:v>
                </c:pt>
                <c:pt idx="224">
                  <c:v>29.21</c:v>
                </c:pt>
                <c:pt idx="225">
                  <c:v>29.26</c:v>
                </c:pt>
                <c:pt idx="226">
                  <c:v>28.7</c:v>
                </c:pt>
                <c:pt idx="227">
                  <c:v>29.25</c:v>
                </c:pt>
                <c:pt idx="228">
                  <c:v>29.04</c:v>
                </c:pt>
                <c:pt idx="229">
                  <c:v>28.91</c:v>
                </c:pt>
                <c:pt idx="230">
                  <c:v>28.73</c:v>
                </c:pt>
                <c:pt idx="231">
                  <c:v>28.84</c:v>
                </c:pt>
                <c:pt idx="232">
                  <c:v>28.72</c:v>
                </c:pt>
                <c:pt idx="233">
                  <c:v>28.31</c:v>
                </c:pt>
                <c:pt idx="234">
                  <c:v>28.58</c:v>
                </c:pt>
                <c:pt idx="235">
                  <c:v>28.91</c:v>
                </c:pt>
                <c:pt idx="236">
                  <c:v>28.9</c:v>
                </c:pt>
                <c:pt idx="237">
                  <c:v>29.4</c:v>
                </c:pt>
                <c:pt idx="238">
                  <c:v>29.13</c:v>
                </c:pt>
                <c:pt idx="239">
                  <c:v>29.37</c:v>
                </c:pt>
                <c:pt idx="240">
                  <c:v>29.32</c:v>
                </c:pt>
                <c:pt idx="241">
                  <c:v>29.57</c:v>
                </c:pt>
                <c:pt idx="242">
                  <c:v>29.61</c:v>
                </c:pt>
                <c:pt idx="243">
                  <c:v>29.86</c:v>
                </c:pt>
                <c:pt idx="244">
                  <c:v>29.76</c:v>
                </c:pt>
                <c:pt idx="245">
                  <c:v>30.05</c:v>
                </c:pt>
                <c:pt idx="246">
                  <c:v>29.9</c:v>
                </c:pt>
                <c:pt idx="247">
                  <c:v>29.94</c:v>
                </c:pt>
                <c:pt idx="248">
                  <c:v>30.34</c:v>
                </c:pt>
                <c:pt idx="249">
                  <c:v>30.42</c:v>
                </c:pt>
                <c:pt idx="250">
                  <c:v>30.72</c:v>
                </c:pt>
                <c:pt idx="251">
                  <c:v>30.69</c:v>
                </c:pt>
                <c:pt idx="252">
                  <c:v>30.69</c:v>
                </c:pt>
                <c:pt idx="253">
                  <c:v>30.74</c:v>
                </c:pt>
                <c:pt idx="254">
                  <c:v>30.9</c:v>
                </c:pt>
                <c:pt idx="255">
                  <c:v>30.79</c:v>
                </c:pt>
                <c:pt idx="256">
                  <c:v>30.89</c:v>
                </c:pt>
                <c:pt idx="257">
                  <c:v>30.84</c:v>
                </c:pt>
                <c:pt idx="258">
                  <c:v>30.72</c:v>
                </c:pt>
                <c:pt idx="259">
                  <c:v>30.7</c:v>
                </c:pt>
                <c:pt idx="260">
                  <c:v>30.85</c:v>
                </c:pt>
                <c:pt idx="261">
                  <c:v>30.72</c:v>
                </c:pt>
                <c:pt idx="262">
                  <c:v>30.85</c:v>
                </c:pt>
                <c:pt idx="263">
                  <c:v>30.9</c:v>
                </c:pt>
                <c:pt idx="264">
                  <c:v>31</c:v>
                </c:pt>
                <c:pt idx="265">
                  <c:v>31.11</c:v>
                </c:pt>
                <c:pt idx="266">
                  <c:v>31.08</c:v>
                </c:pt>
                <c:pt idx="267">
                  <c:v>31.2</c:v>
                </c:pt>
                <c:pt idx="268">
                  <c:v>31.3</c:v>
                </c:pt>
                <c:pt idx="269">
                  <c:v>31.28</c:v>
                </c:pt>
                <c:pt idx="270">
                  <c:v>31.16</c:v>
                </c:pt>
                <c:pt idx="271">
                  <c:v>31.37</c:v>
                </c:pt>
                <c:pt idx="272">
                  <c:v>31.68</c:v>
                </c:pt>
                <c:pt idx="273">
                  <c:v>32</c:v>
                </c:pt>
                <c:pt idx="274">
                  <c:v>32.04</c:v>
                </c:pt>
                <c:pt idx="275">
                  <c:v>31.78</c:v>
                </c:pt>
                <c:pt idx="276">
                  <c:v>32.119999999999997</c:v>
                </c:pt>
                <c:pt idx="277">
                  <c:v>32.24</c:v>
                </c:pt>
                <c:pt idx="278">
                  <c:v>32.32</c:v>
                </c:pt>
                <c:pt idx="279">
                  <c:v>32.4</c:v>
                </c:pt>
                <c:pt idx="280">
                  <c:v>32.43</c:v>
                </c:pt>
                <c:pt idx="281">
                  <c:v>32.81</c:v>
                </c:pt>
                <c:pt idx="282">
                  <c:v>33.020000000000003</c:v>
                </c:pt>
                <c:pt idx="283">
                  <c:v>33.21</c:v>
                </c:pt>
                <c:pt idx="284">
                  <c:v>33.479999999999997</c:v>
                </c:pt>
                <c:pt idx="285">
                  <c:v>33.5</c:v>
                </c:pt>
                <c:pt idx="286">
                  <c:v>33.799999999999997</c:v>
                </c:pt>
                <c:pt idx="287">
                  <c:v>34.15</c:v>
                </c:pt>
                <c:pt idx="288">
                  <c:v>35.29</c:v>
                </c:pt>
                <c:pt idx="289">
                  <c:v>34.99</c:v>
                </c:pt>
                <c:pt idx="290">
                  <c:v>35.11</c:v>
                </c:pt>
                <c:pt idx="291">
                  <c:v>34.97</c:v>
                </c:pt>
                <c:pt idx="292">
                  <c:v>35.119999999999997</c:v>
                </c:pt>
                <c:pt idx="293">
                  <c:v>35.47</c:v>
                </c:pt>
                <c:pt idx="294">
                  <c:v>35.67</c:v>
                </c:pt>
                <c:pt idx="295">
                  <c:v>35.68</c:v>
                </c:pt>
                <c:pt idx="296">
                  <c:v>35.47</c:v>
                </c:pt>
                <c:pt idx="297">
                  <c:v>35.69</c:v>
                </c:pt>
                <c:pt idx="298">
                  <c:v>35.020000000000003</c:v>
                </c:pt>
                <c:pt idx="299">
                  <c:v>35.25</c:v>
                </c:pt>
                <c:pt idx="300">
                  <c:v>35.299999999999997</c:v>
                </c:pt>
                <c:pt idx="301">
                  <c:v>35.07</c:v>
                </c:pt>
                <c:pt idx="302">
                  <c:v>35.659999999999997</c:v>
                </c:pt>
                <c:pt idx="303">
                  <c:v>34.75</c:v>
                </c:pt>
                <c:pt idx="304">
                  <c:v>35</c:v>
                </c:pt>
                <c:pt idx="305">
                  <c:v>35.43</c:v>
                </c:pt>
                <c:pt idx="306">
                  <c:v>35.369999999999997</c:v>
                </c:pt>
                <c:pt idx="307">
                  <c:v>35.1</c:v>
                </c:pt>
                <c:pt idx="308">
                  <c:v>35.14</c:v>
                </c:pt>
                <c:pt idx="309">
                  <c:v>35.520000000000003</c:v>
                </c:pt>
                <c:pt idx="310">
                  <c:v>35.24</c:v>
                </c:pt>
                <c:pt idx="311">
                  <c:v>35</c:v>
                </c:pt>
                <c:pt idx="312">
                  <c:v>34.61</c:v>
                </c:pt>
                <c:pt idx="313">
                  <c:v>34.409999999999997</c:v>
                </c:pt>
                <c:pt idx="314">
                  <c:v>34.15</c:v>
                </c:pt>
                <c:pt idx="315">
                  <c:v>33.64</c:v>
                </c:pt>
                <c:pt idx="316">
                  <c:v>33.89</c:v>
                </c:pt>
                <c:pt idx="317">
                  <c:v>34.11</c:v>
                </c:pt>
                <c:pt idx="318">
                  <c:v>33.299999999999997</c:v>
                </c:pt>
                <c:pt idx="319">
                  <c:v>33.590000000000003</c:v>
                </c:pt>
                <c:pt idx="320">
                  <c:v>33.299999999999997</c:v>
                </c:pt>
                <c:pt idx="321">
                  <c:v>33.56</c:v>
                </c:pt>
                <c:pt idx="322">
                  <c:v>34</c:v>
                </c:pt>
                <c:pt idx="323">
                  <c:v>33.32</c:v>
                </c:pt>
                <c:pt idx="324">
                  <c:v>33.229999999999997</c:v>
                </c:pt>
                <c:pt idx="325">
                  <c:v>33.53</c:v>
                </c:pt>
                <c:pt idx="326">
                  <c:v>33.51</c:v>
                </c:pt>
                <c:pt idx="327">
                  <c:v>33.4</c:v>
                </c:pt>
                <c:pt idx="328">
                  <c:v>33.450000000000003</c:v>
                </c:pt>
                <c:pt idx="329">
                  <c:v>33.229999999999997</c:v>
                </c:pt>
                <c:pt idx="330">
                  <c:v>33.28</c:v>
                </c:pt>
                <c:pt idx="331">
                  <c:v>32.700000000000003</c:v>
                </c:pt>
                <c:pt idx="332">
                  <c:v>32.82</c:v>
                </c:pt>
                <c:pt idx="333">
                  <c:v>32.44</c:v>
                </c:pt>
                <c:pt idx="334">
                  <c:v>32.18</c:v>
                </c:pt>
                <c:pt idx="335">
                  <c:v>31.87</c:v>
                </c:pt>
                <c:pt idx="336">
                  <c:v>32.18</c:v>
                </c:pt>
                <c:pt idx="337">
                  <c:v>31.79</c:v>
                </c:pt>
                <c:pt idx="338">
                  <c:v>31.58</c:v>
                </c:pt>
                <c:pt idx="339">
                  <c:v>31.78</c:v>
                </c:pt>
                <c:pt idx="340">
                  <c:v>31.93</c:v>
                </c:pt>
                <c:pt idx="341">
                  <c:v>32.049999999999997</c:v>
                </c:pt>
                <c:pt idx="342">
                  <c:v>31.58</c:v>
                </c:pt>
                <c:pt idx="343">
                  <c:v>32.119999999999997</c:v>
                </c:pt>
                <c:pt idx="344">
                  <c:v>31.11</c:v>
                </c:pt>
                <c:pt idx="345">
                  <c:v>30.69</c:v>
                </c:pt>
                <c:pt idx="346">
                  <c:v>30.58</c:v>
                </c:pt>
                <c:pt idx="347">
                  <c:v>30.18</c:v>
                </c:pt>
                <c:pt idx="348">
                  <c:v>29.79</c:v>
                </c:pt>
                <c:pt idx="349">
                  <c:v>30.34</c:v>
                </c:pt>
                <c:pt idx="350">
                  <c:v>30.13</c:v>
                </c:pt>
                <c:pt idx="351">
                  <c:v>29.48</c:v>
                </c:pt>
                <c:pt idx="352">
                  <c:v>28.82</c:v>
                </c:pt>
                <c:pt idx="353">
                  <c:v>28.41</c:v>
                </c:pt>
                <c:pt idx="354">
                  <c:v>28.35</c:v>
                </c:pt>
                <c:pt idx="355">
                  <c:v>27.87</c:v>
                </c:pt>
                <c:pt idx="356">
                  <c:v>27.5</c:v>
                </c:pt>
                <c:pt idx="357">
                  <c:v>26.56</c:v>
                </c:pt>
                <c:pt idx="358">
                  <c:v>26.48</c:v>
                </c:pt>
                <c:pt idx="359">
                  <c:v>26.07</c:v>
                </c:pt>
                <c:pt idx="360">
                  <c:v>26.32</c:v>
                </c:pt>
                <c:pt idx="361">
                  <c:v>26.56</c:v>
                </c:pt>
                <c:pt idx="362">
                  <c:v>26.17</c:v>
                </c:pt>
                <c:pt idx="363">
                  <c:v>25.95</c:v>
                </c:pt>
                <c:pt idx="364">
                  <c:v>25.96</c:v>
                </c:pt>
                <c:pt idx="365">
                  <c:v>25.56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6C-4CB8-951B-DD5F8C141452}"/>
            </c:ext>
          </c:extLst>
        </c:ser>
        <c:ser>
          <c:idx val="10"/>
          <c:order val="10"/>
          <c:tx>
            <c:strRef>
              <c:f>消费!$AD$2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消费!$Q$3:$Q$368</c:f>
              <c:numCache>
                <c:formatCode>General</c:formatCode>
                <c:ptCount val="366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1.8</c:v>
                </c:pt>
                <c:pt idx="8">
                  <c:v>1.9</c:v>
                </c:pt>
                <c:pt idx="9" formatCode="0.00_ 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1.1299999999999999</c:v>
                </c:pt>
                <c:pt idx="13">
                  <c:v>1.1399999999999999</c:v>
                </c:pt>
                <c:pt idx="14">
                  <c:v>1.1499999999999999</c:v>
                </c:pt>
                <c:pt idx="15">
                  <c:v>1.1599999999999999</c:v>
                </c:pt>
                <c:pt idx="16">
                  <c:v>1.17</c:v>
                </c:pt>
                <c:pt idx="17">
                  <c:v>1.18</c:v>
                </c:pt>
                <c:pt idx="18">
                  <c:v>1.19</c:v>
                </c:pt>
                <c:pt idx="19" formatCode="0.00_ ">
                  <c:v>1.2</c:v>
                </c:pt>
                <c:pt idx="20">
                  <c:v>1.21</c:v>
                </c:pt>
                <c:pt idx="21">
                  <c:v>1.22</c:v>
                </c:pt>
                <c:pt idx="22">
                  <c:v>1.23</c:v>
                </c:pt>
                <c:pt idx="23">
                  <c:v>1.24</c:v>
                </c:pt>
                <c:pt idx="24">
                  <c:v>1.25</c:v>
                </c:pt>
                <c:pt idx="25">
                  <c:v>1.26</c:v>
                </c:pt>
                <c:pt idx="26">
                  <c:v>1.27</c:v>
                </c:pt>
                <c:pt idx="27">
                  <c:v>1.28</c:v>
                </c:pt>
                <c:pt idx="28">
                  <c:v>1.29</c:v>
                </c:pt>
                <c:pt idx="29" formatCode="0.00_ ">
                  <c:v>1.3</c:v>
                </c:pt>
                <c:pt idx="30">
                  <c:v>1.31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2.2999999999999998</c:v>
                </c:pt>
                <c:pt idx="34">
                  <c:v>2.4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</c:v>
                </c:pt>
                <c:pt idx="39">
                  <c:v>2.9</c:v>
                </c:pt>
                <c:pt idx="40" formatCode="0.00_ ">
                  <c:v>2.1</c:v>
                </c:pt>
                <c:pt idx="41">
                  <c:v>2.11</c:v>
                </c:pt>
                <c:pt idx="42">
                  <c:v>2.12</c:v>
                </c:pt>
                <c:pt idx="43">
                  <c:v>2.13</c:v>
                </c:pt>
                <c:pt idx="44">
                  <c:v>2.14</c:v>
                </c:pt>
                <c:pt idx="45">
                  <c:v>2.15</c:v>
                </c:pt>
                <c:pt idx="46">
                  <c:v>2.16</c:v>
                </c:pt>
                <c:pt idx="47">
                  <c:v>2.17</c:v>
                </c:pt>
                <c:pt idx="48">
                  <c:v>2.1800000000000002</c:v>
                </c:pt>
                <c:pt idx="49">
                  <c:v>2.19</c:v>
                </c:pt>
                <c:pt idx="50" formatCode="0.00_ ">
                  <c:v>2.2000000000000002</c:v>
                </c:pt>
                <c:pt idx="51">
                  <c:v>2.21</c:v>
                </c:pt>
                <c:pt idx="52">
                  <c:v>2.2200000000000002</c:v>
                </c:pt>
                <c:pt idx="53">
                  <c:v>2.23</c:v>
                </c:pt>
                <c:pt idx="54">
                  <c:v>2.2400000000000002</c:v>
                </c:pt>
                <c:pt idx="55">
                  <c:v>2.25</c:v>
                </c:pt>
                <c:pt idx="56">
                  <c:v>2.2599999999999998</c:v>
                </c:pt>
                <c:pt idx="57">
                  <c:v>2.27</c:v>
                </c:pt>
                <c:pt idx="58">
                  <c:v>2.2799999999999998</c:v>
                </c:pt>
                <c:pt idx="59">
                  <c:v>2.29</c:v>
                </c:pt>
                <c:pt idx="60">
                  <c:v>3.1</c:v>
                </c:pt>
                <c:pt idx="61">
                  <c:v>3.2</c:v>
                </c:pt>
                <c:pt idx="62">
                  <c:v>3.3</c:v>
                </c:pt>
                <c:pt idx="63">
                  <c:v>3.4</c:v>
                </c:pt>
                <c:pt idx="64">
                  <c:v>3.5</c:v>
                </c:pt>
                <c:pt idx="65">
                  <c:v>3.6</c:v>
                </c:pt>
                <c:pt idx="66">
                  <c:v>3.7</c:v>
                </c:pt>
                <c:pt idx="67">
                  <c:v>3.8</c:v>
                </c:pt>
                <c:pt idx="68">
                  <c:v>3.9</c:v>
                </c:pt>
                <c:pt idx="69" formatCode="0.00_ ">
                  <c:v>3.1</c:v>
                </c:pt>
                <c:pt idx="70">
                  <c:v>3.11</c:v>
                </c:pt>
                <c:pt idx="71">
                  <c:v>3.12</c:v>
                </c:pt>
                <c:pt idx="72">
                  <c:v>3.13</c:v>
                </c:pt>
                <c:pt idx="73">
                  <c:v>3.14</c:v>
                </c:pt>
                <c:pt idx="74">
                  <c:v>3.15</c:v>
                </c:pt>
                <c:pt idx="75">
                  <c:v>3.16</c:v>
                </c:pt>
                <c:pt idx="76">
                  <c:v>3.17</c:v>
                </c:pt>
                <c:pt idx="77">
                  <c:v>3.18</c:v>
                </c:pt>
                <c:pt idx="78">
                  <c:v>3.19</c:v>
                </c:pt>
                <c:pt idx="79" formatCode="0.00_ ">
                  <c:v>3.2</c:v>
                </c:pt>
                <c:pt idx="80">
                  <c:v>3.21</c:v>
                </c:pt>
                <c:pt idx="81">
                  <c:v>3.22</c:v>
                </c:pt>
                <c:pt idx="82">
                  <c:v>3.23</c:v>
                </c:pt>
                <c:pt idx="83">
                  <c:v>3.24</c:v>
                </c:pt>
                <c:pt idx="84">
                  <c:v>3.25</c:v>
                </c:pt>
                <c:pt idx="85">
                  <c:v>3.26</c:v>
                </c:pt>
                <c:pt idx="86">
                  <c:v>3.27</c:v>
                </c:pt>
                <c:pt idx="87">
                  <c:v>3.28</c:v>
                </c:pt>
                <c:pt idx="88">
                  <c:v>3.29</c:v>
                </c:pt>
                <c:pt idx="89" formatCode="0.00_ ">
                  <c:v>3.3</c:v>
                </c:pt>
                <c:pt idx="90">
                  <c:v>3.31</c:v>
                </c:pt>
                <c:pt idx="91">
                  <c:v>4.0999999999999996</c:v>
                </c:pt>
                <c:pt idx="92">
                  <c:v>4.2</c:v>
                </c:pt>
                <c:pt idx="93">
                  <c:v>4.3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4.8</c:v>
                </c:pt>
                <c:pt idx="99">
                  <c:v>4.9000000000000004</c:v>
                </c:pt>
                <c:pt idx="100" formatCode="0.00_ ">
                  <c:v>4.0999999999999996</c:v>
                </c:pt>
                <c:pt idx="101">
                  <c:v>4.1100000000000003</c:v>
                </c:pt>
                <c:pt idx="102">
                  <c:v>4.12</c:v>
                </c:pt>
                <c:pt idx="103">
                  <c:v>4.13</c:v>
                </c:pt>
                <c:pt idx="104">
                  <c:v>4.1399999999999997</c:v>
                </c:pt>
                <c:pt idx="105">
                  <c:v>4.1500000000000004</c:v>
                </c:pt>
                <c:pt idx="106">
                  <c:v>4.16</c:v>
                </c:pt>
                <c:pt idx="107">
                  <c:v>4.17</c:v>
                </c:pt>
                <c:pt idx="108">
                  <c:v>4.18</c:v>
                </c:pt>
                <c:pt idx="109">
                  <c:v>4.1900000000000004</c:v>
                </c:pt>
                <c:pt idx="110" formatCode="0.00_ ">
                  <c:v>4.2</c:v>
                </c:pt>
                <c:pt idx="111">
                  <c:v>4.21</c:v>
                </c:pt>
                <c:pt idx="112">
                  <c:v>4.22</c:v>
                </c:pt>
                <c:pt idx="113">
                  <c:v>4.2300000000000004</c:v>
                </c:pt>
                <c:pt idx="114">
                  <c:v>4.24</c:v>
                </c:pt>
                <c:pt idx="115">
                  <c:v>4.25</c:v>
                </c:pt>
                <c:pt idx="116">
                  <c:v>4.26</c:v>
                </c:pt>
                <c:pt idx="117">
                  <c:v>4.2699999999999996</c:v>
                </c:pt>
                <c:pt idx="118">
                  <c:v>4.28</c:v>
                </c:pt>
                <c:pt idx="119">
                  <c:v>4.29</c:v>
                </c:pt>
                <c:pt idx="120" formatCode="0.00_ ">
                  <c:v>4.3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5.7</c:v>
                </c:pt>
                <c:pt idx="128">
                  <c:v>5.8</c:v>
                </c:pt>
                <c:pt idx="129">
                  <c:v>5.9</c:v>
                </c:pt>
                <c:pt idx="130" formatCode="0.00_ ">
                  <c:v>5.0999999999999996</c:v>
                </c:pt>
                <c:pt idx="131">
                  <c:v>5.1100000000000003</c:v>
                </c:pt>
                <c:pt idx="132">
                  <c:v>5.12</c:v>
                </c:pt>
                <c:pt idx="133">
                  <c:v>5.13</c:v>
                </c:pt>
                <c:pt idx="134">
                  <c:v>5.14</c:v>
                </c:pt>
                <c:pt idx="135">
                  <c:v>5.15</c:v>
                </c:pt>
                <c:pt idx="136">
                  <c:v>5.16</c:v>
                </c:pt>
                <c:pt idx="137">
                  <c:v>5.17</c:v>
                </c:pt>
                <c:pt idx="138">
                  <c:v>5.18</c:v>
                </c:pt>
                <c:pt idx="139">
                  <c:v>5.19</c:v>
                </c:pt>
                <c:pt idx="140" formatCode="0.00_ ">
                  <c:v>5.2</c:v>
                </c:pt>
                <c:pt idx="141">
                  <c:v>5.21</c:v>
                </c:pt>
                <c:pt idx="142">
                  <c:v>5.22</c:v>
                </c:pt>
                <c:pt idx="143">
                  <c:v>5.23</c:v>
                </c:pt>
                <c:pt idx="144">
                  <c:v>5.24</c:v>
                </c:pt>
                <c:pt idx="145">
                  <c:v>5.25</c:v>
                </c:pt>
                <c:pt idx="146">
                  <c:v>5.26</c:v>
                </c:pt>
                <c:pt idx="147">
                  <c:v>5.27</c:v>
                </c:pt>
                <c:pt idx="148">
                  <c:v>5.28</c:v>
                </c:pt>
                <c:pt idx="149">
                  <c:v>5.29</c:v>
                </c:pt>
                <c:pt idx="150" formatCode="0.00_ ">
                  <c:v>5.3</c:v>
                </c:pt>
                <c:pt idx="151">
                  <c:v>5.31</c:v>
                </c:pt>
                <c:pt idx="152">
                  <c:v>6.1</c:v>
                </c:pt>
                <c:pt idx="153">
                  <c:v>6.2</c:v>
                </c:pt>
                <c:pt idx="154">
                  <c:v>6.3</c:v>
                </c:pt>
                <c:pt idx="155">
                  <c:v>6.4</c:v>
                </c:pt>
                <c:pt idx="156">
                  <c:v>6.5</c:v>
                </c:pt>
                <c:pt idx="157">
                  <c:v>6.6</c:v>
                </c:pt>
                <c:pt idx="158">
                  <c:v>6.7</c:v>
                </c:pt>
                <c:pt idx="159">
                  <c:v>6.8</c:v>
                </c:pt>
                <c:pt idx="160">
                  <c:v>6.9</c:v>
                </c:pt>
                <c:pt idx="161" formatCode="0.00_ ">
                  <c:v>6.1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6.15</c:v>
                </c:pt>
                <c:pt idx="167">
                  <c:v>6.16</c:v>
                </c:pt>
                <c:pt idx="168">
                  <c:v>6.17</c:v>
                </c:pt>
                <c:pt idx="169">
                  <c:v>6.18</c:v>
                </c:pt>
                <c:pt idx="170">
                  <c:v>6.19</c:v>
                </c:pt>
                <c:pt idx="171">
                  <c:v>6.2</c:v>
                </c:pt>
                <c:pt idx="172">
                  <c:v>6.21</c:v>
                </c:pt>
                <c:pt idx="173">
                  <c:v>6.22</c:v>
                </c:pt>
                <c:pt idx="174">
                  <c:v>6.23</c:v>
                </c:pt>
                <c:pt idx="175">
                  <c:v>6.24</c:v>
                </c:pt>
                <c:pt idx="176">
                  <c:v>6.25</c:v>
                </c:pt>
                <c:pt idx="177">
                  <c:v>6.26</c:v>
                </c:pt>
                <c:pt idx="178">
                  <c:v>6.27</c:v>
                </c:pt>
                <c:pt idx="179">
                  <c:v>6.28</c:v>
                </c:pt>
                <c:pt idx="180">
                  <c:v>6.29</c:v>
                </c:pt>
                <c:pt idx="181" formatCode="0.00_ ">
                  <c:v>6.3</c:v>
                </c:pt>
                <c:pt idx="182">
                  <c:v>7.1</c:v>
                </c:pt>
                <c:pt idx="183">
                  <c:v>7.2</c:v>
                </c:pt>
                <c:pt idx="184">
                  <c:v>7.3</c:v>
                </c:pt>
                <c:pt idx="185">
                  <c:v>7.4</c:v>
                </c:pt>
                <c:pt idx="186">
                  <c:v>7.5</c:v>
                </c:pt>
                <c:pt idx="187">
                  <c:v>7.6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 formatCode="0.00_ ">
                  <c:v>7.1</c:v>
                </c:pt>
                <c:pt idx="192">
                  <c:v>7.11</c:v>
                </c:pt>
                <c:pt idx="193">
                  <c:v>7.12</c:v>
                </c:pt>
                <c:pt idx="194">
                  <c:v>7.13</c:v>
                </c:pt>
                <c:pt idx="195">
                  <c:v>7.14</c:v>
                </c:pt>
                <c:pt idx="196">
                  <c:v>7.15</c:v>
                </c:pt>
                <c:pt idx="197">
                  <c:v>7.16</c:v>
                </c:pt>
                <c:pt idx="198">
                  <c:v>7.17</c:v>
                </c:pt>
                <c:pt idx="199">
                  <c:v>7.18</c:v>
                </c:pt>
                <c:pt idx="200">
                  <c:v>7.19</c:v>
                </c:pt>
                <c:pt idx="201" formatCode="0.00_ ">
                  <c:v>7.2</c:v>
                </c:pt>
                <c:pt idx="202">
                  <c:v>7.21</c:v>
                </c:pt>
                <c:pt idx="203">
                  <c:v>7.22</c:v>
                </c:pt>
                <c:pt idx="204">
                  <c:v>7.23</c:v>
                </c:pt>
                <c:pt idx="205">
                  <c:v>7.24</c:v>
                </c:pt>
                <c:pt idx="206">
                  <c:v>7.25</c:v>
                </c:pt>
                <c:pt idx="207">
                  <c:v>7.26</c:v>
                </c:pt>
                <c:pt idx="208">
                  <c:v>7.27</c:v>
                </c:pt>
                <c:pt idx="209">
                  <c:v>7.28</c:v>
                </c:pt>
                <c:pt idx="210">
                  <c:v>7.29</c:v>
                </c:pt>
                <c:pt idx="211" formatCode="0.00_ ">
                  <c:v>7.3</c:v>
                </c:pt>
                <c:pt idx="212">
                  <c:v>7.31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8.3000000000000007</c:v>
                </c:pt>
                <c:pt idx="216">
                  <c:v>8.4</c:v>
                </c:pt>
                <c:pt idx="217">
                  <c:v>8.5</c:v>
                </c:pt>
                <c:pt idx="218">
                  <c:v>8.6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8.9</c:v>
                </c:pt>
                <c:pt idx="222" formatCode="0.00_ ">
                  <c:v>8.1</c:v>
                </c:pt>
                <c:pt idx="223">
                  <c:v>8.11</c:v>
                </c:pt>
                <c:pt idx="224">
                  <c:v>8.1199999999999992</c:v>
                </c:pt>
                <c:pt idx="225">
                  <c:v>8.1300000000000008</c:v>
                </c:pt>
                <c:pt idx="226">
                  <c:v>8.14</c:v>
                </c:pt>
                <c:pt idx="227">
                  <c:v>8.15</c:v>
                </c:pt>
                <c:pt idx="228">
                  <c:v>8.16</c:v>
                </c:pt>
                <c:pt idx="229">
                  <c:v>8.17</c:v>
                </c:pt>
                <c:pt idx="230">
                  <c:v>8.18</c:v>
                </c:pt>
                <c:pt idx="231">
                  <c:v>8.19</c:v>
                </c:pt>
                <c:pt idx="232" formatCode="0.00_ ">
                  <c:v>8.1999999999999993</c:v>
                </c:pt>
                <c:pt idx="233">
                  <c:v>8.2100000000000009</c:v>
                </c:pt>
                <c:pt idx="234">
                  <c:v>8.2200000000000006</c:v>
                </c:pt>
                <c:pt idx="235">
                  <c:v>8.23</c:v>
                </c:pt>
                <c:pt idx="236">
                  <c:v>8.24</c:v>
                </c:pt>
                <c:pt idx="237">
                  <c:v>8.25</c:v>
                </c:pt>
                <c:pt idx="238">
                  <c:v>8.26</c:v>
                </c:pt>
                <c:pt idx="239">
                  <c:v>8.27</c:v>
                </c:pt>
                <c:pt idx="240">
                  <c:v>8.2799999999999994</c:v>
                </c:pt>
                <c:pt idx="241">
                  <c:v>8.2899999999999991</c:v>
                </c:pt>
                <c:pt idx="242" formatCode="0.00_ ">
                  <c:v>8.3000000000000007</c:v>
                </c:pt>
                <c:pt idx="243">
                  <c:v>8.31</c:v>
                </c:pt>
                <c:pt idx="244">
                  <c:v>9.1</c:v>
                </c:pt>
                <c:pt idx="245">
                  <c:v>9.1999999999999993</c:v>
                </c:pt>
                <c:pt idx="246">
                  <c:v>9.3000000000000007</c:v>
                </c:pt>
                <c:pt idx="247">
                  <c:v>9.4</c:v>
                </c:pt>
                <c:pt idx="248">
                  <c:v>9.5</c:v>
                </c:pt>
                <c:pt idx="249">
                  <c:v>9.6</c:v>
                </c:pt>
                <c:pt idx="250">
                  <c:v>9.6999999999999993</c:v>
                </c:pt>
                <c:pt idx="251">
                  <c:v>9.8000000000000007</c:v>
                </c:pt>
                <c:pt idx="252">
                  <c:v>9.9</c:v>
                </c:pt>
                <c:pt idx="253" formatCode="0.00_ ">
                  <c:v>9.1</c:v>
                </c:pt>
                <c:pt idx="254">
                  <c:v>9.11</c:v>
                </c:pt>
                <c:pt idx="255">
                  <c:v>9.1199999999999992</c:v>
                </c:pt>
                <c:pt idx="256">
                  <c:v>9.1300000000000008</c:v>
                </c:pt>
                <c:pt idx="257">
                  <c:v>9.14</c:v>
                </c:pt>
                <c:pt idx="258">
                  <c:v>9.15</c:v>
                </c:pt>
                <c:pt idx="259">
                  <c:v>9.16</c:v>
                </c:pt>
                <c:pt idx="260">
                  <c:v>9.17</c:v>
                </c:pt>
                <c:pt idx="261">
                  <c:v>9.18</c:v>
                </c:pt>
                <c:pt idx="262">
                  <c:v>9.19</c:v>
                </c:pt>
                <c:pt idx="263" formatCode="0.00_ ">
                  <c:v>9.1999999999999993</c:v>
                </c:pt>
                <c:pt idx="264">
                  <c:v>9.2100000000000009</c:v>
                </c:pt>
                <c:pt idx="265">
                  <c:v>9.2200000000000006</c:v>
                </c:pt>
                <c:pt idx="266">
                  <c:v>9.23</c:v>
                </c:pt>
                <c:pt idx="267">
                  <c:v>9.24</c:v>
                </c:pt>
                <c:pt idx="268">
                  <c:v>9.25</c:v>
                </c:pt>
                <c:pt idx="269">
                  <c:v>9.26</c:v>
                </c:pt>
                <c:pt idx="270">
                  <c:v>9.27</c:v>
                </c:pt>
                <c:pt idx="271">
                  <c:v>9.2799999999999994</c:v>
                </c:pt>
                <c:pt idx="272">
                  <c:v>9.2899999999999991</c:v>
                </c:pt>
                <c:pt idx="273" formatCode="0.00_ ">
                  <c:v>9.3000000000000007</c:v>
                </c:pt>
                <c:pt idx="274">
                  <c:v>10.1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10.5</c:v>
                </c:pt>
                <c:pt idx="279">
                  <c:v>10.6</c:v>
                </c:pt>
                <c:pt idx="280">
                  <c:v>10.7</c:v>
                </c:pt>
                <c:pt idx="281">
                  <c:v>10.8</c:v>
                </c:pt>
                <c:pt idx="282">
                  <c:v>10.9</c:v>
                </c:pt>
                <c:pt idx="283" formatCode="0.00_ ">
                  <c:v>10.1</c:v>
                </c:pt>
                <c:pt idx="284">
                  <c:v>10.11</c:v>
                </c:pt>
                <c:pt idx="285">
                  <c:v>10.119999999999999</c:v>
                </c:pt>
                <c:pt idx="286">
                  <c:v>10.130000000000001</c:v>
                </c:pt>
                <c:pt idx="287">
                  <c:v>10.14</c:v>
                </c:pt>
                <c:pt idx="288">
                  <c:v>10.15</c:v>
                </c:pt>
                <c:pt idx="289">
                  <c:v>10.16</c:v>
                </c:pt>
                <c:pt idx="290">
                  <c:v>10.17</c:v>
                </c:pt>
                <c:pt idx="291">
                  <c:v>10.18</c:v>
                </c:pt>
                <c:pt idx="292">
                  <c:v>10.19</c:v>
                </c:pt>
                <c:pt idx="293" formatCode="0.00_ ">
                  <c:v>10.199999999999999</c:v>
                </c:pt>
                <c:pt idx="294">
                  <c:v>10.210000000000001</c:v>
                </c:pt>
                <c:pt idx="295">
                  <c:v>10.220000000000001</c:v>
                </c:pt>
                <c:pt idx="296">
                  <c:v>10.23</c:v>
                </c:pt>
                <c:pt idx="297">
                  <c:v>10.24</c:v>
                </c:pt>
                <c:pt idx="298">
                  <c:v>10.25</c:v>
                </c:pt>
                <c:pt idx="299">
                  <c:v>10.26</c:v>
                </c:pt>
                <c:pt idx="300">
                  <c:v>10.27</c:v>
                </c:pt>
                <c:pt idx="301">
                  <c:v>10.28</c:v>
                </c:pt>
                <c:pt idx="302">
                  <c:v>10.29</c:v>
                </c:pt>
                <c:pt idx="303" formatCode="0.00_ ">
                  <c:v>10.3</c:v>
                </c:pt>
                <c:pt idx="304">
                  <c:v>10.31</c:v>
                </c:pt>
                <c:pt idx="305">
                  <c:v>11.1</c:v>
                </c:pt>
                <c:pt idx="306">
                  <c:v>11.2</c:v>
                </c:pt>
                <c:pt idx="307">
                  <c:v>11.3</c:v>
                </c:pt>
                <c:pt idx="308">
                  <c:v>11.4</c:v>
                </c:pt>
                <c:pt idx="309">
                  <c:v>11.5</c:v>
                </c:pt>
                <c:pt idx="310">
                  <c:v>11.6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 formatCode="0.00_ ">
                  <c:v>11.1</c:v>
                </c:pt>
                <c:pt idx="315">
                  <c:v>11.11</c:v>
                </c:pt>
                <c:pt idx="316">
                  <c:v>11.12</c:v>
                </c:pt>
                <c:pt idx="317">
                  <c:v>11.13</c:v>
                </c:pt>
                <c:pt idx="318">
                  <c:v>11.14</c:v>
                </c:pt>
                <c:pt idx="319">
                  <c:v>11.15</c:v>
                </c:pt>
                <c:pt idx="320">
                  <c:v>11.16</c:v>
                </c:pt>
                <c:pt idx="321">
                  <c:v>11.17</c:v>
                </c:pt>
                <c:pt idx="322">
                  <c:v>11.18</c:v>
                </c:pt>
                <c:pt idx="323">
                  <c:v>11.19</c:v>
                </c:pt>
                <c:pt idx="324" formatCode="0.00_ ">
                  <c:v>11.2</c:v>
                </c:pt>
                <c:pt idx="325">
                  <c:v>11.21</c:v>
                </c:pt>
                <c:pt idx="326">
                  <c:v>11.22</c:v>
                </c:pt>
                <c:pt idx="327">
                  <c:v>11.23</c:v>
                </c:pt>
                <c:pt idx="328">
                  <c:v>11.24</c:v>
                </c:pt>
                <c:pt idx="329">
                  <c:v>11.25</c:v>
                </c:pt>
                <c:pt idx="330">
                  <c:v>11.26</c:v>
                </c:pt>
                <c:pt idx="331">
                  <c:v>11.27</c:v>
                </c:pt>
                <c:pt idx="332">
                  <c:v>11.28</c:v>
                </c:pt>
                <c:pt idx="333">
                  <c:v>11.29</c:v>
                </c:pt>
                <c:pt idx="334" formatCode="0.00_ ">
                  <c:v>11.3</c:v>
                </c:pt>
                <c:pt idx="335">
                  <c:v>12.1</c:v>
                </c:pt>
                <c:pt idx="336">
                  <c:v>12.2</c:v>
                </c:pt>
                <c:pt idx="337">
                  <c:v>12.3</c:v>
                </c:pt>
                <c:pt idx="338">
                  <c:v>12.4</c:v>
                </c:pt>
                <c:pt idx="339">
                  <c:v>12.5</c:v>
                </c:pt>
                <c:pt idx="340">
                  <c:v>12.6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 formatCode="0.00_ ">
                  <c:v>12.1</c:v>
                </c:pt>
                <c:pt idx="345">
                  <c:v>12.11</c:v>
                </c:pt>
                <c:pt idx="346">
                  <c:v>12.12</c:v>
                </c:pt>
                <c:pt idx="347">
                  <c:v>12.13</c:v>
                </c:pt>
                <c:pt idx="348">
                  <c:v>12.14</c:v>
                </c:pt>
                <c:pt idx="349">
                  <c:v>12.15</c:v>
                </c:pt>
                <c:pt idx="350">
                  <c:v>12.16</c:v>
                </c:pt>
                <c:pt idx="351">
                  <c:v>12.17</c:v>
                </c:pt>
                <c:pt idx="352">
                  <c:v>12.18</c:v>
                </c:pt>
                <c:pt idx="353">
                  <c:v>12.19</c:v>
                </c:pt>
                <c:pt idx="354" formatCode="0.00_ ">
                  <c:v>12.2</c:v>
                </c:pt>
                <c:pt idx="355">
                  <c:v>12.21</c:v>
                </c:pt>
                <c:pt idx="356">
                  <c:v>12.22</c:v>
                </c:pt>
                <c:pt idx="357">
                  <c:v>12.23</c:v>
                </c:pt>
                <c:pt idx="358">
                  <c:v>12.24</c:v>
                </c:pt>
                <c:pt idx="359">
                  <c:v>12.25</c:v>
                </c:pt>
                <c:pt idx="360">
                  <c:v>12.26</c:v>
                </c:pt>
                <c:pt idx="361">
                  <c:v>12.27</c:v>
                </c:pt>
                <c:pt idx="362">
                  <c:v>12.28</c:v>
                </c:pt>
                <c:pt idx="363">
                  <c:v>12.29</c:v>
                </c:pt>
                <c:pt idx="364" formatCode="0.00_ ">
                  <c:v>12.3</c:v>
                </c:pt>
                <c:pt idx="365">
                  <c:v>12.31</c:v>
                </c:pt>
              </c:numCache>
            </c:numRef>
          </c:cat>
          <c:val>
            <c:numRef>
              <c:f>消费!$AD$3:$AD$368</c:f>
              <c:numCache>
                <c:formatCode>General</c:formatCode>
                <c:ptCount val="366"/>
                <c:pt idx="0">
                  <c:v>25.65</c:v>
                </c:pt>
                <c:pt idx="1">
                  <c:v>25.12</c:v>
                </c:pt>
                <c:pt idx="2">
                  <c:v>26.01</c:v>
                </c:pt>
                <c:pt idx="3">
                  <c:v>25.38</c:v>
                </c:pt>
                <c:pt idx="4">
                  <c:v>24.87</c:v>
                </c:pt>
                <c:pt idx="5">
                  <c:v>25.13</c:v>
                </c:pt>
                <c:pt idx="6">
                  <c:v>24.63</c:v>
                </c:pt>
                <c:pt idx="7">
                  <c:v>24.28</c:v>
                </c:pt>
                <c:pt idx="8">
                  <c:v>24.44</c:v>
                </c:pt>
                <c:pt idx="9">
                  <c:v>24.48</c:v>
                </c:pt>
                <c:pt idx="10">
                  <c:v>23.92</c:v>
                </c:pt>
                <c:pt idx="11">
                  <c:v>23.98</c:v>
                </c:pt>
                <c:pt idx="12">
                  <c:v>23.12</c:v>
                </c:pt>
                <c:pt idx="13">
                  <c:v>23.56</c:v>
                </c:pt>
                <c:pt idx="14">
                  <c:v>23.56</c:v>
                </c:pt>
                <c:pt idx="15">
                  <c:v>22.96</c:v>
                </c:pt>
                <c:pt idx="16">
                  <c:v>22.53</c:v>
                </c:pt>
                <c:pt idx="17">
                  <c:v>22.96</c:v>
                </c:pt>
                <c:pt idx="18">
                  <c:v>23.04</c:v>
                </c:pt>
                <c:pt idx="19">
                  <c:v>23.25</c:v>
                </c:pt>
                <c:pt idx="20">
                  <c:v>22.72</c:v>
                </c:pt>
                <c:pt idx="21">
                  <c:v>22.73</c:v>
                </c:pt>
                <c:pt idx="22">
                  <c:v>22.65</c:v>
                </c:pt>
                <c:pt idx="23">
                  <c:v>23.91</c:v>
                </c:pt>
                <c:pt idx="24">
                  <c:v>22.88</c:v>
                </c:pt>
                <c:pt idx="25">
                  <c:v>22.75</c:v>
                </c:pt>
                <c:pt idx="26">
                  <c:v>22.71</c:v>
                </c:pt>
                <c:pt idx="27">
                  <c:v>23.24</c:v>
                </c:pt>
                <c:pt idx="28">
                  <c:v>23.38</c:v>
                </c:pt>
                <c:pt idx="29">
                  <c:v>23.17</c:v>
                </c:pt>
                <c:pt idx="30">
                  <c:v>22.65</c:v>
                </c:pt>
                <c:pt idx="31">
                  <c:v>22.63</c:v>
                </c:pt>
                <c:pt idx="32">
                  <c:v>21.94</c:v>
                </c:pt>
                <c:pt idx="33">
                  <c:v>22.71</c:v>
                </c:pt>
                <c:pt idx="34">
                  <c:v>21.49</c:v>
                </c:pt>
                <c:pt idx="35">
                  <c:v>21.17</c:v>
                </c:pt>
                <c:pt idx="36">
                  <c:v>21.78</c:v>
                </c:pt>
                <c:pt idx="37">
                  <c:v>21.64</c:v>
                </c:pt>
                <c:pt idx="38">
                  <c:v>21.51</c:v>
                </c:pt>
                <c:pt idx="39">
                  <c:v>20.69</c:v>
                </c:pt>
                <c:pt idx="40">
                  <c:v>20.49</c:v>
                </c:pt>
                <c:pt idx="41">
                  <c:v>20.22</c:v>
                </c:pt>
                <c:pt idx="42">
                  <c:v>20.100000000000001</c:v>
                </c:pt>
                <c:pt idx="43">
                  <c:v>20.309999999999999</c:v>
                </c:pt>
                <c:pt idx="44">
                  <c:v>20.25</c:v>
                </c:pt>
                <c:pt idx="45">
                  <c:v>20.81</c:v>
                </c:pt>
                <c:pt idx="46">
                  <c:v>20.57</c:v>
                </c:pt>
                <c:pt idx="47">
                  <c:v>20.97</c:v>
                </c:pt>
                <c:pt idx="48">
                  <c:v>20.149999999999999</c:v>
                </c:pt>
                <c:pt idx="49">
                  <c:v>20.27</c:v>
                </c:pt>
                <c:pt idx="50">
                  <c:v>20.64</c:v>
                </c:pt>
                <c:pt idx="51">
                  <c:v>20.83</c:v>
                </c:pt>
                <c:pt idx="52">
                  <c:v>21.23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6C-4CB8-951B-DD5F8C141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655808"/>
        <c:axId val="373657600"/>
      </c:lineChart>
      <c:catAx>
        <c:axId val="3736558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57600"/>
        <c:crosses val="autoZero"/>
        <c:auto val="1"/>
        <c:lblAlgn val="ctr"/>
        <c:lblOffset val="100"/>
        <c:tickLblSkip val="15"/>
        <c:noMultiLvlLbl val="0"/>
      </c:catAx>
      <c:valAx>
        <c:axId val="373657600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65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9.6703525151837305E-2"/>
          <c:y val="0.89766546757986598"/>
          <c:w val="0.9"/>
          <c:h val="7.9341743394612099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692096108729097E-2"/>
          <c:y val="7.1944394294999103E-2"/>
          <c:w val="0.95188091578351297"/>
          <c:h val="0.63706445206716"/>
        </c:manualLayout>
      </c:layout>
      <c:lineChart>
        <c:grouping val="standard"/>
        <c:varyColors val="0"/>
        <c:ser>
          <c:idx val="0"/>
          <c:order val="0"/>
          <c:tx>
            <c:strRef>
              <c:f>消费!$AH$2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消费!$AH$3:$AH$55</c:f>
              <c:numCache>
                <c:formatCode>General</c:formatCode>
                <c:ptCount val="53"/>
                <c:pt idx="0">
                  <c:v>5.16</c:v>
                </c:pt>
                <c:pt idx="1">
                  <c:v>5.01</c:v>
                </c:pt>
                <c:pt idx="2">
                  <c:v>5.16</c:v>
                </c:pt>
                <c:pt idx="3">
                  <c:v>5.22</c:v>
                </c:pt>
                <c:pt idx="4">
                  <c:v>5.34</c:v>
                </c:pt>
                <c:pt idx="5">
                  <c:v>5.28</c:v>
                </c:pt>
                <c:pt idx="6">
                  <c:v>5.25</c:v>
                </c:pt>
                <c:pt idx="7">
                  <c:v>4.9000000000000004</c:v>
                </c:pt>
                <c:pt idx="8">
                  <c:v>4.8099999999999996</c:v>
                </c:pt>
                <c:pt idx="9">
                  <c:v>4.8600000000000003</c:v>
                </c:pt>
                <c:pt idx="10">
                  <c:v>4.87</c:v>
                </c:pt>
                <c:pt idx="11">
                  <c:v>5</c:v>
                </c:pt>
                <c:pt idx="12">
                  <c:v>5.04</c:v>
                </c:pt>
                <c:pt idx="13">
                  <c:v>4.88</c:v>
                </c:pt>
                <c:pt idx="14">
                  <c:v>4.87</c:v>
                </c:pt>
                <c:pt idx="15">
                  <c:v>4.91</c:v>
                </c:pt>
                <c:pt idx="16">
                  <c:v>4.93</c:v>
                </c:pt>
                <c:pt idx="17">
                  <c:v>4.84</c:v>
                </c:pt>
                <c:pt idx="18">
                  <c:v>4.57</c:v>
                </c:pt>
                <c:pt idx="19">
                  <c:v>4.54</c:v>
                </c:pt>
                <c:pt idx="20">
                  <c:v>4.55</c:v>
                </c:pt>
                <c:pt idx="21">
                  <c:v>4.5199999999999996</c:v>
                </c:pt>
                <c:pt idx="22">
                  <c:v>5.0599999999999996</c:v>
                </c:pt>
                <c:pt idx="23">
                  <c:v>4.74</c:v>
                </c:pt>
                <c:pt idx="24">
                  <c:v>4.8899999999999997</c:v>
                </c:pt>
                <c:pt idx="25">
                  <c:v>5.59</c:v>
                </c:pt>
                <c:pt idx="26">
                  <c:v>6.2</c:v>
                </c:pt>
                <c:pt idx="27">
                  <c:v>6.55</c:v>
                </c:pt>
                <c:pt idx="28">
                  <c:v>6.82</c:v>
                </c:pt>
                <c:pt idx="29">
                  <c:v>6.71</c:v>
                </c:pt>
                <c:pt idx="30">
                  <c:v>6.77</c:v>
                </c:pt>
                <c:pt idx="31">
                  <c:v>6.32</c:v>
                </c:pt>
                <c:pt idx="32">
                  <c:v>6.6</c:v>
                </c:pt>
                <c:pt idx="33">
                  <c:v>6.61</c:v>
                </c:pt>
                <c:pt idx="34">
                  <c:v>6.53</c:v>
                </c:pt>
                <c:pt idx="35">
                  <c:v>6.56</c:v>
                </c:pt>
                <c:pt idx="36">
                  <c:v>6.83</c:v>
                </c:pt>
                <c:pt idx="37">
                  <c:v>6.91</c:v>
                </c:pt>
                <c:pt idx="38">
                  <c:v>7.18</c:v>
                </c:pt>
                <c:pt idx="39">
                  <c:v>6.94</c:v>
                </c:pt>
                <c:pt idx="40">
                  <c:v>7.04</c:v>
                </c:pt>
                <c:pt idx="41">
                  <c:v>7.68</c:v>
                </c:pt>
                <c:pt idx="42">
                  <c:v>7.67</c:v>
                </c:pt>
                <c:pt idx="43">
                  <c:v>7.85</c:v>
                </c:pt>
                <c:pt idx="44">
                  <c:v>7.72</c:v>
                </c:pt>
                <c:pt idx="45">
                  <c:v>7.38</c:v>
                </c:pt>
                <c:pt idx="46">
                  <c:v>7.26</c:v>
                </c:pt>
                <c:pt idx="47">
                  <c:v>7.28</c:v>
                </c:pt>
                <c:pt idx="48">
                  <c:v>6.99</c:v>
                </c:pt>
                <c:pt idx="49">
                  <c:v>6.94</c:v>
                </c:pt>
                <c:pt idx="50">
                  <c:v>6.83</c:v>
                </c:pt>
                <c:pt idx="51">
                  <c:v>6.74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4800-9923-92C31ECD806C}"/>
            </c:ext>
          </c:extLst>
        </c:ser>
        <c:ser>
          <c:idx val="1"/>
          <c:order val="1"/>
          <c:tx>
            <c:strRef>
              <c:f>消费!$AI$2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消费!$AI$3:$AI$55</c:f>
              <c:numCache>
                <c:formatCode>General</c:formatCode>
                <c:ptCount val="53"/>
                <c:pt idx="0">
                  <c:v>6.84</c:v>
                </c:pt>
                <c:pt idx="1">
                  <c:v>7.18</c:v>
                </c:pt>
                <c:pt idx="2">
                  <c:v>7.56</c:v>
                </c:pt>
                <c:pt idx="3">
                  <c:v>7.27</c:v>
                </c:pt>
                <c:pt idx="4">
                  <c:v>6.74</c:v>
                </c:pt>
                <c:pt idx="5">
                  <c:v>6.87</c:v>
                </c:pt>
                <c:pt idx="6">
                  <c:v>6.97</c:v>
                </c:pt>
                <c:pt idx="7">
                  <c:v>6.92</c:v>
                </c:pt>
                <c:pt idx="8">
                  <c:v>6.77</c:v>
                </c:pt>
                <c:pt idx="9">
                  <c:v>6.57</c:v>
                </c:pt>
                <c:pt idx="10">
                  <c:v>6.42</c:v>
                </c:pt>
                <c:pt idx="11">
                  <c:v>6.42</c:v>
                </c:pt>
                <c:pt idx="12">
                  <c:v>6.54</c:v>
                </c:pt>
                <c:pt idx="13">
                  <c:v>6.71</c:v>
                </c:pt>
                <c:pt idx="14">
                  <c:v>6.57</c:v>
                </c:pt>
                <c:pt idx="15">
                  <c:v>6.14</c:v>
                </c:pt>
                <c:pt idx="16">
                  <c:v>5.86</c:v>
                </c:pt>
                <c:pt idx="17">
                  <c:v>5.86</c:v>
                </c:pt>
                <c:pt idx="18">
                  <c:v>5.95</c:v>
                </c:pt>
                <c:pt idx="19">
                  <c:v>6.07</c:v>
                </c:pt>
                <c:pt idx="20">
                  <c:v>6.27</c:v>
                </c:pt>
                <c:pt idx="21">
                  <c:v>6.22</c:v>
                </c:pt>
                <c:pt idx="22">
                  <c:v>6</c:v>
                </c:pt>
                <c:pt idx="23">
                  <c:v>5.88</c:v>
                </c:pt>
                <c:pt idx="24">
                  <c:v>5.73</c:v>
                </c:pt>
                <c:pt idx="25">
                  <c:v>5.84</c:v>
                </c:pt>
                <c:pt idx="26">
                  <c:v>5.77</c:v>
                </c:pt>
                <c:pt idx="27">
                  <c:v>5.8</c:v>
                </c:pt>
                <c:pt idx="28">
                  <c:v>6.01</c:v>
                </c:pt>
                <c:pt idx="29">
                  <c:v>6.07</c:v>
                </c:pt>
                <c:pt idx="30">
                  <c:v>6.13</c:v>
                </c:pt>
                <c:pt idx="31">
                  <c:v>6.06</c:v>
                </c:pt>
                <c:pt idx="32">
                  <c:v>5.98</c:v>
                </c:pt>
                <c:pt idx="33">
                  <c:v>5.85</c:v>
                </c:pt>
                <c:pt idx="34">
                  <c:v>5.91</c:v>
                </c:pt>
                <c:pt idx="35">
                  <c:v>5.97</c:v>
                </c:pt>
                <c:pt idx="36">
                  <c:v>5.88</c:v>
                </c:pt>
                <c:pt idx="37">
                  <c:v>5.92</c:v>
                </c:pt>
                <c:pt idx="38">
                  <c:v>5.97</c:v>
                </c:pt>
                <c:pt idx="39">
                  <c:v>5.94</c:v>
                </c:pt>
                <c:pt idx="40">
                  <c:v>6.17</c:v>
                </c:pt>
                <c:pt idx="41">
                  <c:v>6.17</c:v>
                </c:pt>
                <c:pt idx="42">
                  <c:v>6.19</c:v>
                </c:pt>
                <c:pt idx="43">
                  <c:v>6.29</c:v>
                </c:pt>
                <c:pt idx="44">
                  <c:v>6.25</c:v>
                </c:pt>
                <c:pt idx="45">
                  <c:v>6.18</c:v>
                </c:pt>
                <c:pt idx="46">
                  <c:v>5.94</c:v>
                </c:pt>
                <c:pt idx="47">
                  <c:v>6.12</c:v>
                </c:pt>
                <c:pt idx="48">
                  <c:v>6.05</c:v>
                </c:pt>
                <c:pt idx="49">
                  <c:v>6.17</c:v>
                </c:pt>
                <c:pt idx="50">
                  <c:v>6.32</c:v>
                </c:pt>
                <c:pt idx="51">
                  <c:v>6.18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E-4800-9923-92C31ECD806C}"/>
            </c:ext>
          </c:extLst>
        </c:ser>
        <c:ser>
          <c:idx val="2"/>
          <c:order val="2"/>
          <c:tx>
            <c:strRef>
              <c:f>消费!$AJ$2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消费!$AJ$3:$AJ$55</c:f>
              <c:numCache>
                <c:formatCode>General</c:formatCode>
                <c:ptCount val="53"/>
                <c:pt idx="0">
                  <c:v>6.02</c:v>
                </c:pt>
                <c:pt idx="1">
                  <c:v>5.85</c:v>
                </c:pt>
                <c:pt idx="2">
                  <c:v>5.94</c:v>
                </c:pt>
                <c:pt idx="3">
                  <c:v>6.36</c:v>
                </c:pt>
                <c:pt idx="4">
                  <c:v>7.32</c:v>
                </c:pt>
                <c:pt idx="5">
                  <c:v>7.38</c:v>
                </c:pt>
                <c:pt idx="6">
                  <c:v>8.39</c:v>
                </c:pt>
                <c:pt idx="7">
                  <c:v>7.76</c:v>
                </c:pt>
                <c:pt idx="8">
                  <c:v>7.66</c:v>
                </c:pt>
                <c:pt idx="9">
                  <c:v>7.49</c:v>
                </c:pt>
                <c:pt idx="10">
                  <c:v>7.35</c:v>
                </c:pt>
                <c:pt idx="11">
                  <c:v>6.95</c:v>
                </c:pt>
                <c:pt idx="12">
                  <c:v>6.78</c:v>
                </c:pt>
                <c:pt idx="13">
                  <c:v>6.78</c:v>
                </c:pt>
                <c:pt idx="14">
                  <c:v>6.65</c:v>
                </c:pt>
                <c:pt idx="15">
                  <c:v>6.48</c:v>
                </c:pt>
                <c:pt idx="16">
                  <c:v>6.29</c:v>
                </c:pt>
                <c:pt idx="17">
                  <c:v>6.34</c:v>
                </c:pt>
                <c:pt idx="18">
                  <c:v>6.33</c:v>
                </c:pt>
                <c:pt idx="19">
                  <c:v>6.29</c:v>
                </c:pt>
                <c:pt idx="20">
                  <c:v>5.78</c:v>
                </c:pt>
                <c:pt idx="21">
                  <c:v>5.66</c:v>
                </c:pt>
                <c:pt idx="22">
                  <c:v>5.65</c:v>
                </c:pt>
                <c:pt idx="23">
                  <c:v>5.93</c:v>
                </c:pt>
                <c:pt idx="24">
                  <c:v>5.91</c:v>
                </c:pt>
                <c:pt idx="25">
                  <c:v>6.1</c:v>
                </c:pt>
                <c:pt idx="26">
                  <c:v>6.19</c:v>
                </c:pt>
                <c:pt idx="27">
                  <c:v>6.22</c:v>
                </c:pt>
                <c:pt idx="28">
                  <c:v>6.21</c:v>
                </c:pt>
                <c:pt idx="29">
                  <c:v>6</c:v>
                </c:pt>
                <c:pt idx="30">
                  <c:v>5.89</c:v>
                </c:pt>
                <c:pt idx="31">
                  <c:v>5.88</c:v>
                </c:pt>
                <c:pt idx="32">
                  <c:v>5.93</c:v>
                </c:pt>
                <c:pt idx="33">
                  <c:v>6.26</c:v>
                </c:pt>
                <c:pt idx="34">
                  <c:v>6.26</c:v>
                </c:pt>
                <c:pt idx="35">
                  <c:v>6.18</c:v>
                </c:pt>
                <c:pt idx="36">
                  <c:v>6.24</c:v>
                </c:pt>
                <c:pt idx="37">
                  <c:v>6.31</c:v>
                </c:pt>
                <c:pt idx="38">
                  <c:v>6.34</c:v>
                </c:pt>
                <c:pt idx="39">
                  <c:v>6.48</c:v>
                </c:pt>
                <c:pt idx="40">
                  <c:v>6.64</c:v>
                </c:pt>
                <c:pt idx="41">
                  <c:v>6.61</c:v>
                </c:pt>
                <c:pt idx="42">
                  <c:v>6.44</c:v>
                </c:pt>
                <c:pt idx="43">
                  <c:v>6.51</c:v>
                </c:pt>
                <c:pt idx="44">
                  <c:v>6.68</c:v>
                </c:pt>
                <c:pt idx="45">
                  <c:v>6.64</c:v>
                </c:pt>
                <c:pt idx="46">
                  <c:v>6.37</c:v>
                </c:pt>
                <c:pt idx="47">
                  <c:v>6.37</c:v>
                </c:pt>
                <c:pt idx="48">
                  <c:v>6.27</c:v>
                </c:pt>
                <c:pt idx="49">
                  <c:v>6.22</c:v>
                </c:pt>
                <c:pt idx="50">
                  <c:v>6.33</c:v>
                </c:pt>
                <c:pt idx="51">
                  <c:v>6.54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E-4800-9923-92C31ECD806C}"/>
            </c:ext>
          </c:extLst>
        </c:ser>
        <c:ser>
          <c:idx val="3"/>
          <c:order val="3"/>
          <c:tx>
            <c:strRef>
              <c:f>消费!$AK$2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消费!$AK$3:$AK$55</c:f>
              <c:numCache>
                <c:formatCode>General</c:formatCode>
                <c:ptCount val="53"/>
                <c:pt idx="0">
                  <c:v>6.28</c:v>
                </c:pt>
                <c:pt idx="1">
                  <c:v>6.85</c:v>
                </c:pt>
                <c:pt idx="2">
                  <c:v>7.22</c:v>
                </c:pt>
                <c:pt idx="3">
                  <c:v>7.73</c:v>
                </c:pt>
                <c:pt idx="4">
                  <c:v>7.69</c:v>
                </c:pt>
                <c:pt idx="5">
                  <c:v>7.31</c:v>
                </c:pt>
                <c:pt idx="6">
                  <c:v>6.99</c:v>
                </c:pt>
                <c:pt idx="7">
                  <c:v>6.73</c:v>
                </c:pt>
                <c:pt idx="8">
                  <c:v>6.68</c:v>
                </c:pt>
                <c:pt idx="9">
                  <c:v>6.72</c:v>
                </c:pt>
                <c:pt idx="10">
                  <c:v>6.71</c:v>
                </c:pt>
                <c:pt idx="11">
                  <c:v>6.33</c:v>
                </c:pt>
                <c:pt idx="12">
                  <c:v>6.19</c:v>
                </c:pt>
                <c:pt idx="13">
                  <c:v>6.02</c:v>
                </c:pt>
                <c:pt idx="14">
                  <c:v>5.93</c:v>
                </c:pt>
                <c:pt idx="15">
                  <c:v>5.84</c:v>
                </c:pt>
                <c:pt idx="16">
                  <c:v>5.56</c:v>
                </c:pt>
                <c:pt idx="17">
                  <c:v>6.4</c:v>
                </c:pt>
                <c:pt idx="18">
                  <c:v>5.22</c:v>
                </c:pt>
                <c:pt idx="19">
                  <c:v>6.2</c:v>
                </c:pt>
                <c:pt idx="20">
                  <c:v>6.06</c:v>
                </c:pt>
                <c:pt idx="21">
                  <c:v>5.55</c:v>
                </c:pt>
                <c:pt idx="22">
                  <c:v>5.46</c:v>
                </c:pt>
                <c:pt idx="23">
                  <c:v>5.39</c:v>
                </c:pt>
                <c:pt idx="24">
                  <c:v>5.54</c:v>
                </c:pt>
                <c:pt idx="25">
                  <c:v>5.58</c:v>
                </c:pt>
                <c:pt idx="26">
                  <c:v>5.74</c:v>
                </c:pt>
                <c:pt idx="27">
                  <c:v>5.56</c:v>
                </c:pt>
                <c:pt idx="28">
                  <c:v>5.27</c:v>
                </c:pt>
                <c:pt idx="29">
                  <c:v>5.27</c:v>
                </c:pt>
                <c:pt idx="30">
                  <c:v>5.09</c:v>
                </c:pt>
                <c:pt idx="31">
                  <c:v>5.0199999999999996</c:v>
                </c:pt>
                <c:pt idx="32">
                  <c:v>5</c:v>
                </c:pt>
                <c:pt idx="33">
                  <c:v>4.87</c:v>
                </c:pt>
                <c:pt idx="34">
                  <c:v>5.01</c:v>
                </c:pt>
                <c:pt idx="35">
                  <c:v>4.97</c:v>
                </c:pt>
                <c:pt idx="36">
                  <c:v>5.08</c:v>
                </c:pt>
                <c:pt idx="37">
                  <c:v>5.31</c:v>
                </c:pt>
                <c:pt idx="38">
                  <c:v>5.38</c:v>
                </c:pt>
                <c:pt idx="39">
                  <c:v>5.38</c:v>
                </c:pt>
                <c:pt idx="40">
                  <c:v>5.35</c:v>
                </c:pt>
                <c:pt idx="41">
                  <c:v>5.35</c:v>
                </c:pt>
                <c:pt idx="42">
                  <c:v>5.43</c:v>
                </c:pt>
                <c:pt idx="43">
                  <c:v>5.7</c:v>
                </c:pt>
                <c:pt idx="44">
                  <c:v>5.64</c:v>
                </c:pt>
                <c:pt idx="45">
                  <c:v>5.31</c:v>
                </c:pt>
                <c:pt idx="46">
                  <c:v>5.23</c:v>
                </c:pt>
                <c:pt idx="47">
                  <c:v>5.39</c:v>
                </c:pt>
                <c:pt idx="48">
                  <c:v>5.4</c:v>
                </c:pt>
                <c:pt idx="49">
                  <c:v>5.43</c:v>
                </c:pt>
                <c:pt idx="50">
                  <c:v>5.68</c:v>
                </c:pt>
                <c:pt idx="51">
                  <c:v>5.62</c:v>
                </c:pt>
                <c:pt idx="52">
                  <c:v>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800-9923-92C31ECD806C}"/>
            </c:ext>
          </c:extLst>
        </c:ser>
        <c:ser>
          <c:idx val="4"/>
          <c:order val="4"/>
          <c:tx>
            <c:strRef>
              <c:f>消费!$AL$2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消费!$AL$3:$AL$55</c:f>
              <c:numCache>
                <c:formatCode>General</c:formatCode>
                <c:ptCount val="53"/>
                <c:pt idx="0">
                  <c:v>5.64</c:v>
                </c:pt>
                <c:pt idx="1">
                  <c:v>5.44</c:v>
                </c:pt>
                <c:pt idx="2">
                  <c:v>5.62</c:v>
                </c:pt>
                <c:pt idx="3">
                  <c:v>5.85</c:v>
                </c:pt>
                <c:pt idx="4">
                  <c:v>5.86</c:v>
                </c:pt>
                <c:pt idx="5">
                  <c:v>6.33</c:v>
                </c:pt>
                <c:pt idx="6">
                  <c:v>6.55</c:v>
                </c:pt>
                <c:pt idx="7">
                  <c:v>6.53</c:v>
                </c:pt>
                <c:pt idx="8">
                  <c:v>6.04</c:v>
                </c:pt>
                <c:pt idx="9">
                  <c:v>5.93</c:v>
                </c:pt>
                <c:pt idx="10">
                  <c:v>5.48</c:v>
                </c:pt>
                <c:pt idx="11">
                  <c:v>5.1100000000000003</c:v>
                </c:pt>
                <c:pt idx="12">
                  <c:v>4.84</c:v>
                </c:pt>
                <c:pt idx="13">
                  <c:v>4.96</c:v>
                </c:pt>
                <c:pt idx="14">
                  <c:v>4.87</c:v>
                </c:pt>
                <c:pt idx="15">
                  <c:v>4.6399999999999997</c:v>
                </c:pt>
                <c:pt idx="16">
                  <c:v>4.8899999999999997</c:v>
                </c:pt>
                <c:pt idx="17">
                  <c:v>4.93</c:v>
                </c:pt>
                <c:pt idx="18">
                  <c:v>5.01</c:v>
                </c:pt>
                <c:pt idx="19">
                  <c:v>4.7300000000000004</c:v>
                </c:pt>
                <c:pt idx="20">
                  <c:v>4.8</c:v>
                </c:pt>
                <c:pt idx="21">
                  <c:v>4.83</c:v>
                </c:pt>
                <c:pt idx="22">
                  <c:v>4.71</c:v>
                </c:pt>
                <c:pt idx="23">
                  <c:v>4.72</c:v>
                </c:pt>
                <c:pt idx="24">
                  <c:v>4.8499999999999996</c:v>
                </c:pt>
                <c:pt idx="25">
                  <c:v>5.01</c:v>
                </c:pt>
                <c:pt idx="26">
                  <c:v>4.75</c:v>
                </c:pt>
                <c:pt idx="27">
                  <c:v>4.96</c:v>
                </c:pt>
                <c:pt idx="28">
                  <c:v>5.34</c:v>
                </c:pt>
                <c:pt idx="29">
                  <c:v>5.4</c:v>
                </c:pt>
                <c:pt idx="30">
                  <c:v>5.56</c:v>
                </c:pt>
                <c:pt idx="31">
                  <c:v>6.2</c:v>
                </c:pt>
                <c:pt idx="32">
                  <c:v>6.33</c:v>
                </c:pt>
                <c:pt idx="33">
                  <c:v>6.2</c:v>
                </c:pt>
                <c:pt idx="34">
                  <c:v>6.35</c:v>
                </c:pt>
                <c:pt idx="35">
                  <c:v>6.34</c:v>
                </c:pt>
                <c:pt idx="36">
                  <c:v>6.81</c:v>
                </c:pt>
                <c:pt idx="37">
                  <c:v>6.6</c:v>
                </c:pt>
                <c:pt idx="38">
                  <c:v>6.36</c:v>
                </c:pt>
                <c:pt idx="39">
                  <c:v>6.16</c:v>
                </c:pt>
                <c:pt idx="40">
                  <c:v>6.22</c:v>
                </c:pt>
                <c:pt idx="41">
                  <c:v>6.32</c:v>
                </c:pt>
                <c:pt idx="42">
                  <c:v>6.37</c:v>
                </c:pt>
                <c:pt idx="43">
                  <c:v>6.4</c:v>
                </c:pt>
                <c:pt idx="44">
                  <c:v>6.38</c:v>
                </c:pt>
                <c:pt idx="45">
                  <c:v>6.33</c:v>
                </c:pt>
                <c:pt idx="46">
                  <c:v>6.12</c:v>
                </c:pt>
                <c:pt idx="47">
                  <c:v>5.69</c:v>
                </c:pt>
                <c:pt idx="48">
                  <c:v>5.88</c:v>
                </c:pt>
                <c:pt idx="49">
                  <c:v>5.97</c:v>
                </c:pt>
                <c:pt idx="50">
                  <c:v>6.14</c:v>
                </c:pt>
                <c:pt idx="5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800-9923-92C31ECD806C}"/>
            </c:ext>
          </c:extLst>
        </c:ser>
        <c:ser>
          <c:idx val="5"/>
          <c:order val="5"/>
          <c:tx>
            <c:strRef>
              <c:f>消费!$AM$2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消费!$AM$3:$AM$55</c:f>
              <c:numCache>
                <c:formatCode>General</c:formatCode>
                <c:ptCount val="53"/>
                <c:pt idx="0">
                  <c:v>5.97</c:v>
                </c:pt>
                <c:pt idx="1">
                  <c:v>5.92</c:v>
                </c:pt>
                <c:pt idx="2">
                  <c:v>6.19</c:v>
                </c:pt>
                <c:pt idx="3">
                  <c:v>6.54</c:v>
                </c:pt>
                <c:pt idx="4">
                  <c:v>6.65</c:v>
                </c:pt>
                <c:pt idx="5">
                  <c:v>6.75</c:v>
                </c:pt>
                <c:pt idx="6">
                  <c:v>6.14</c:v>
                </c:pt>
                <c:pt idx="7">
                  <c:v>6.17</c:v>
                </c:pt>
                <c:pt idx="8">
                  <c:v>5.9</c:v>
                </c:pt>
                <c:pt idx="9">
                  <c:v>5.72</c:v>
                </c:pt>
                <c:pt idx="10">
                  <c:v>6.01</c:v>
                </c:pt>
                <c:pt idx="11">
                  <c:v>5.79</c:v>
                </c:pt>
                <c:pt idx="12">
                  <c:v>5.81</c:v>
                </c:pt>
                <c:pt idx="13">
                  <c:v>5.98</c:v>
                </c:pt>
                <c:pt idx="14">
                  <c:v>6.12</c:v>
                </c:pt>
                <c:pt idx="15">
                  <c:v>6.01</c:v>
                </c:pt>
                <c:pt idx="16">
                  <c:v>5.96</c:v>
                </c:pt>
                <c:pt idx="17">
                  <c:v>5.64</c:v>
                </c:pt>
                <c:pt idx="18">
                  <c:v>5.83</c:v>
                </c:pt>
                <c:pt idx="19">
                  <c:v>5.79</c:v>
                </c:pt>
                <c:pt idx="20">
                  <c:v>5.78</c:v>
                </c:pt>
                <c:pt idx="21">
                  <c:v>5.83</c:v>
                </c:pt>
                <c:pt idx="22">
                  <c:v>6.07</c:v>
                </c:pt>
                <c:pt idx="23">
                  <c:v>6.72</c:v>
                </c:pt>
                <c:pt idx="24">
                  <c:v>6.54</c:v>
                </c:pt>
                <c:pt idx="25">
                  <c:v>6.88</c:v>
                </c:pt>
                <c:pt idx="26">
                  <c:v>6.91</c:v>
                </c:pt>
                <c:pt idx="27">
                  <c:v>7</c:v>
                </c:pt>
                <c:pt idx="28">
                  <c:v>6.91</c:v>
                </c:pt>
                <c:pt idx="29">
                  <c:v>6.98</c:v>
                </c:pt>
                <c:pt idx="30">
                  <c:v>7</c:v>
                </c:pt>
                <c:pt idx="31">
                  <c:v>6.55</c:v>
                </c:pt>
                <c:pt idx="32">
                  <c:v>6.49</c:v>
                </c:pt>
                <c:pt idx="33">
                  <c:v>6.52</c:v>
                </c:pt>
                <c:pt idx="34">
                  <c:v>6.39</c:v>
                </c:pt>
                <c:pt idx="35">
                  <c:v>6.48</c:v>
                </c:pt>
                <c:pt idx="36">
                  <c:v>6.46</c:v>
                </c:pt>
                <c:pt idx="37">
                  <c:v>6.56</c:v>
                </c:pt>
                <c:pt idx="38">
                  <c:v>6.85</c:v>
                </c:pt>
                <c:pt idx="39">
                  <c:v>7.07</c:v>
                </c:pt>
                <c:pt idx="40">
                  <c:v>7.23</c:v>
                </c:pt>
                <c:pt idx="41">
                  <c:v>7.04</c:v>
                </c:pt>
                <c:pt idx="42">
                  <c:v>6.63</c:v>
                </c:pt>
                <c:pt idx="43">
                  <c:v>6.46</c:v>
                </c:pt>
                <c:pt idx="44">
                  <c:v>6.15</c:v>
                </c:pt>
                <c:pt idx="45">
                  <c:v>6.33</c:v>
                </c:pt>
                <c:pt idx="46">
                  <c:v>6.21</c:v>
                </c:pt>
                <c:pt idx="47">
                  <c:v>6.29</c:v>
                </c:pt>
                <c:pt idx="48">
                  <c:v>6.2</c:v>
                </c:pt>
                <c:pt idx="49">
                  <c:v>6.02</c:v>
                </c:pt>
                <c:pt idx="50">
                  <c:v>6.16</c:v>
                </c:pt>
                <c:pt idx="51">
                  <c:v>6.14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AE-4800-9923-92C31ECD806C}"/>
            </c:ext>
          </c:extLst>
        </c:ser>
        <c:ser>
          <c:idx val="6"/>
          <c:order val="6"/>
          <c:tx>
            <c:strRef>
              <c:f>消费!$AN$2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消费!$AN$3:$AN$55</c:f>
              <c:numCache>
                <c:formatCode>General</c:formatCode>
                <c:ptCount val="53"/>
                <c:pt idx="0">
                  <c:v>5.85</c:v>
                </c:pt>
                <c:pt idx="1">
                  <c:v>6.16</c:v>
                </c:pt>
                <c:pt idx="2">
                  <c:v>6.31</c:v>
                </c:pt>
                <c:pt idx="3">
                  <c:v>6.32</c:v>
                </c:pt>
                <c:pt idx="4">
                  <c:v>5.8</c:v>
                </c:pt>
                <c:pt idx="5">
                  <c:v>6.41</c:v>
                </c:pt>
                <c:pt idx="6">
                  <c:v>6.29</c:v>
                </c:pt>
                <c:pt idx="7">
                  <c:v>5.9</c:v>
                </c:pt>
                <c:pt idx="8">
                  <c:v>6.13</c:v>
                </c:pt>
                <c:pt idx="9">
                  <c:v>6.12</c:v>
                </c:pt>
                <c:pt idx="10">
                  <c:v>6.27</c:v>
                </c:pt>
                <c:pt idx="11">
                  <c:v>6.06</c:v>
                </c:pt>
                <c:pt idx="12">
                  <c:v>6.31</c:v>
                </c:pt>
                <c:pt idx="13">
                  <c:v>5.99</c:v>
                </c:pt>
                <c:pt idx="14">
                  <c:v>6.4</c:v>
                </c:pt>
                <c:pt idx="15">
                  <c:v>6.48</c:v>
                </c:pt>
                <c:pt idx="16">
                  <c:v>6.6</c:v>
                </c:pt>
                <c:pt idx="17">
                  <c:v>6.43</c:v>
                </c:pt>
                <c:pt idx="18">
                  <c:v>6.59</c:v>
                </c:pt>
                <c:pt idx="19">
                  <c:v>6.8</c:v>
                </c:pt>
                <c:pt idx="20">
                  <c:v>6.92</c:v>
                </c:pt>
                <c:pt idx="21">
                  <c:v>7.27</c:v>
                </c:pt>
                <c:pt idx="22">
                  <c:v>6.73</c:v>
                </c:pt>
                <c:pt idx="23">
                  <c:v>6.03</c:v>
                </c:pt>
                <c:pt idx="24">
                  <c:v>6.1</c:v>
                </c:pt>
                <c:pt idx="25">
                  <c:v>5.86</c:v>
                </c:pt>
                <c:pt idx="26">
                  <c:v>5.78</c:v>
                </c:pt>
                <c:pt idx="27">
                  <c:v>5.92</c:v>
                </c:pt>
                <c:pt idx="28">
                  <c:v>5.88</c:v>
                </c:pt>
                <c:pt idx="29">
                  <c:v>5.97</c:v>
                </c:pt>
                <c:pt idx="30">
                  <c:v>5.99</c:v>
                </c:pt>
                <c:pt idx="31">
                  <c:v>5.8</c:v>
                </c:pt>
                <c:pt idx="32">
                  <c:v>5.96</c:v>
                </c:pt>
                <c:pt idx="33">
                  <c:v>5.76</c:v>
                </c:pt>
                <c:pt idx="34">
                  <c:v>5.81</c:v>
                </c:pt>
                <c:pt idx="35">
                  <c:v>5.87</c:v>
                </c:pt>
                <c:pt idx="36">
                  <c:v>6.07</c:v>
                </c:pt>
                <c:pt idx="37">
                  <c:v>6.1</c:v>
                </c:pt>
                <c:pt idx="38">
                  <c:v>6.17</c:v>
                </c:pt>
                <c:pt idx="39">
                  <c:v>6.16</c:v>
                </c:pt>
                <c:pt idx="40">
                  <c:v>6.17</c:v>
                </c:pt>
                <c:pt idx="41">
                  <c:v>6.16</c:v>
                </c:pt>
                <c:pt idx="42">
                  <c:v>6.09</c:v>
                </c:pt>
                <c:pt idx="43">
                  <c:v>5.99</c:v>
                </c:pt>
                <c:pt idx="44">
                  <c:v>6</c:v>
                </c:pt>
                <c:pt idx="45">
                  <c:v>6.04</c:v>
                </c:pt>
                <c:pt idx="46">
                  <c:v>6.05</c:v>
                </c:pt>
                <c:pt idx="47">
                  <c:v>6.02</c:v>
                </c:pt>
                <c:pt idx="48">
                  <c:v>5.68</c:v>
                </c:pt>
                <c:pt idx="49">
                  <c:v>5.86</c:v>
                </c:pt>
                <c:pt idx="50">
                  <c:v>5.98</c:v>
                </c:pt>
                <c:pt idx="51">
                  <c:v>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AE-4800-9923-92C31ECD806C}"/>
            </c:ext>
          </c:extLst>
        </c:ser>
        <c:ser>
          <c:idx val="7"/>
          <c:order val="7"/>
          <c:tx>
            <c:strRef>
              <c:f>消费!$AO$2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消费!$AO$3:$AO$55</c:f>
              <c:numCache>
                <c:formatCode>General</c:formatCode>
                <c:ptCount val="53"/>
                <c:pt idx="0">
                  <c:v>6.01</c:v>
                </c:pt>
                <c:pt idx="1">
                  <c:v>5.85</c:v>
                </c:pt>
                <c:pt idx="2">
                  <c:v>6.02</c:v>
                </c:pt>
                <c:pt idx="3">
                  <c:v>6.12</c:v>
                </c:pt>
                <c:pt idx="4">
                  <c:v>6.41</c:v>
                </c:pt>
                <c:pt idx="5">
                  <c:v>7.27</c:v>
                </c:pt>
                <c:pt idx="6">
                  <c:v>7.28</c:v>
                </c:pt>
                <c:pt idx="7">
                  <c:v>6.9</c:v>
                </c:pt>
                <c:pt idx="8">
                  <c:v>7.77</c:v>
                </c:pt>
                <c:pt idx="9">
                  <c:v>7.43</c:v>
                </c:pt>
                <c:pt idx="10">
                  <c:v>7.43</c:v>
                </c:pt>
                <c:pt idx="11">
                  <c:v>7.53</c:v>
                </c:pt>
                <c:pt idx="12">
                  <c:v>6.81</c:v>
                </c:pt>
                <c:pt idx="13">
                  <c:v>6.57</c:v>
                </c:pt>
                <c:pt idx="14">
                  <c:v>6.38</c:v>
                </c:pt>
                <c:pt idx="15">
                  <c:v>6.38</c:v>
                </c:pt>
                <c:pt idx="16">
                  <c:v>6.2</c:v>
                </c:pt>
                <c:pt idx="17">
                  <c:v>5.9</c:v>
                </c:pt>
                <c:pt idx="18">
                  <c:v>5.85</c:v>
                </c:pt>
                <c:pt idx="19">
                  <c:v>5.87</c:v>
                </c:pt>
                <c:pt idx="20">
                  <c:v>5.35</c:v>
                </c:pt>
                <c:pt idx="21">
                  <c:v>5.13</c:v>
                </c:pt>
                <c:pt idx="22">
                  <c:v>5.31</c:v>
                </c:pt>
                <c:pt idx="23">
                  <c:v>5.07</c:v>
                </c:pt>
                <c:pt idx="24">
                  <c:v>5.26</c:v>
                </c:pt>
                <c:pt idx="25">
                  <c:v>5.13</c:v>
                </c:pt>
                <c:pt idx="26">
                  <c:v>5.0199999999999996</c:v>
                </c:pt>
                <c:pt idx="27">
                  <c:v>4.4800000000000004</c:v>
                </c:pt>
                <c:pt idx="28">
                  <c:v>4.9400000000000004</c:v>
                </c:pt>
                <c:pt idx="29">
                  <c:v>4.7699999999999996</c:v>
                </c:pt>
                <c:pt idx="30">
                  <c:v>4.97</c:v>
                </c:pt>
                <c:pt idx="31">
                  <c:v>4.95</c:v>
                </c:pt>
                <c:pt idx="32">
                  <c:v>5.23</c:v>
                </c:pt>
                <c:pt idx="33">
                  <c:v>5.78</c:v>
                </c:pt>
                <c:pt idx="34">
                  <c:v>6.1</c:v>
                </c:pt>
                <c:pt idx="35">
                  <c:v>5.62</c:v>
                </c:pt>
                <c:pt idx="36">
                  <c:v>5.67</c:v>
                </c:pt>
                <c:pt idx="37">
                  <c:v>6.12</c:v>
                </c:pt>
                <c:pt idx="38">
                  <c:v>6.25</c:v>
                </c:pt>
                <c:pt idx="39">
                  <c:v>6.1</c:v>
                </c:pt>
                <c:pt idx="40">
                  <c:v>5.95</c:v>
                </c:pt>
                <c:pt idx="41">
                  <c:v>6.25</c:v>
                </c:pt>
                <c:pt idx="42">
                  <c:v>6.17</c:v>
                </c:pt>
                <c:pt idx="43">
                  <c:v>6.1</c:v>
                </c:pt>
                <c:pt idx="44">
                  <c:v>6.03</c:v>
                </c:pt>
                <c:pt idx="45">
                  <c:v>6.11</c:v>
                </c:pt>
                <c:pt idx="46">
                  <c:v>6.05</c:v>
                </c:pt>
                <c:pt idx="47">
                  <c:v>5.82</c:v>
                </c:pt>
                <c:pt idx="48">
                  <c:v>5.78</c:v>
                </c:pt>
                <c:pt idx="49">
                  <c:v>6.27</c:v>
                </c:pt>
                <c:pt idx="50">
                  <c:v>6.43</c:v>
                </c:pt>
                <c:pt idx="51">
                  <c:v>6.18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AE-4800-9923-92C31ECD806C}"/>
            </c:ext>
          </c:extLst>
        </c:ser>
        <c:ser>
          <c:idx val="8"/>
          <c:order val="8"/>
          <c:tx>
            <c:strRef>
              <c:f>消费!$AP$2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消费!$AP$3:$AP$55</c:f>
              <c:numCache>
                <c:formatCode>General</c:formatCode>
                <c:ptCount val="53"/>
                <c:pt idx="0">
                  <c:v>6.13</c:v>
                </c:pt>
                <c:pt idx="1">
                  <c:v>6.09</c:v>
                </c:pt>
                <c:pt idx="2">
                  <c:v>6</c:v>
                </c:pt>
                <c:pt idx="3">
                  <c:v>6.71</c:v>
                </c:pt>
                <c:pt idx="4">
                  <c:v>7.56</c:v>
                </c:pt>
                <c:pt idx="5">
                  <c:v>6.46</c:v>
                </c:pt>
                <c:pt idx="6">
                  <c:v>5.95</c:v>
                </c:pt>
                <c:pt idx="7">
                  <c:v>5.73</c:v>
                </c:pt>
                <c:pt idx="8">
                  <c:v>6.24</c:v>
                </c:pt>
                <c:pt idx="9">
                  <c:v>6.96</c:v>
                </c:pt>
                <c:pt idx="10">
                  <c:v>5.54</c:v>
                </c:pt>
                <c:pt idx="11">
                  <c:v>4.93</c:v>
                </c:pt>
                <c:pt idx="12">
                  <c:v>5.13</c:v>
                </c:pt>
                <c:pt idx="13">
                  <c:v>4.75</c:v>
                </c:pt>
                <c:pt idx="14">
                  <c:v>4.8899999999999997</c:v>
                </c:pt>
                <c:pt idx="15">
                  <c:v>5.61</c:v>
                </c:pt>
                <c:pt idx="16">
                  <c:v>5.54</c:v>
                </c:pt>
                <c:pt idx="17">
                  <c:v>5.6</c:v>
                </c:pt>
                <c:pt idx="18">
                  <c:v>5.72</c:v>
                </c:pt>
                <c:pt idx="19">
                  <c:v>5.65</c:v>
                </c:pt>
                <c:pt idx="20">
                  <c:v>5.36</c:v>
                </c:pt>
                <c:pt idx="21">
                  <c:v>5.64</c:v>
                </c:pt>
                <c:pt idx="22">
                  <c:v>5.0999999999999996</c:v>
                </c:pt>
                <c:pt idx="23">
                  <c:v>5.56</c:v>
                </c:pt>
                <c:pt idx="24">
                  <c:v>5.73</c:v>
                </c:pt>
                <c:pt idx="25">
                  <c:v>5.07</c:v>
                </c:pt>
                <c:pt idx="26">
                  <c:v>5.68</c:v>
                </c:pt>
                <c:pt idx="27">
                  <c:v>5.59</c:v>
                </c:pt>
                <c:pt idx="28">
                  <c:v>5.15</c:v>
                </c:pt>
                <c:pt idx="29">
                  <c:v>5.33</c:v>
                </c:pt>
                <c:pt idx="30">
                  <c:v>6.09</c:v>
                </c:pt>
                <c:pt idx="31">
                  <c:v>7.35</c:v>
                </c:pt>
                <c:pt idx="32">
                  <c:v>7.75</c:v>
                </c:pt>
                <c:pt idx="33">
                  <c:v>8.6999999999999993</c:v>
                </c:pt>
                <c:pt idx="34">
                  <c:v>8.49</c:v>
                </c:pt>
                <c:pt idx="35">
                  <c:v>8.7100000000000009</c:v>
                </c:pt>
                <c:pt idx="36">
                  <c:v>8.31</c:v>
                </c:pt>
                <c:pt idx="37">
                  <c:v>7.99</c:v>
                </c:pt>
                <c:pt idx="38">
                  <c:v>8.65</c:v>
                </c:pt>
                <c:pt idx="39">
                  <c:v>8.99</c:v>
                </c:pt>
                <c:pt idx="40">
                  <c:v>10.029999999999999</c:v>
                </c:pt>
                <c:pt idx="41">
                  <c:v>10.62</c:v>
                </c:pt>
                <c:pt idx="42">
                  <c:v>11.14</c:v>
                </c:pt>
                <c:pt idx="43">
                  <c:v>11.14</c:v>
                </c:pt>
                <c:pt idx="44">
                  <c:v>12.29</c:v>
                </c:pt>
                <c:pt idx="45">
                  <c:v>10.97</c:v>
                </c:pt>
                <c:pt idx="46">
                  <c:v>10.33</c:v>
                </c:pt>
                <c:pt idx="47">
                  <c:v>8.91</c:v>
                </c:pt>
                <c:pt idx="48">
                  <c:v>9.7899999999999991</c:v>
                </c:pt>
                <c:pt idx="49">
                  <c:v>9.8000000000000007</c:v>
                </c:pt>
                <c:pt idx="50">
                  <c:v>9.73</c:v>
                </c:pt>
                <c:pt idx="51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AE-4800-9923-92C31ECD806C}"/>
            </c:ext>
          </c:extLst>
        </c:ser>
        <c:ser>
          <c:idx val="9"/>
          <c:order val="9"/>
          <c:tx>
            <c:strRef>
              <c:f>消费!$AQ$2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消费!$AQ$3:$AQ$55</c:f>
              <c:numCache>
                <c:formatCode>General</c:formatCode>
                <c:ptCount val="53"/>
                <c:pt idx="0">
                  <c:v>10.08</c:v>
                </c:pt>
                <c:pt idx="1">
                  <c:v>10.48</c:v>
                </c:pt>
                <c:pt idx="2">
                  <c:v>10.67</c:v>
                </c:pt>
                <c:pt idx="3">
                  <c:v>11.65</c:v>
                </c:pt>
                <c:pt idx="4">
                  <c:v>11.96</c:v>
                </c:pt>
                <c:pt idx="5">
                  <c:v>11.92</c:v>
                </c:pt>
                <c:pt idx="6">
                  <c:v>11.46</c:v>
                </c:pt>
                <c:pt idx="7">
                  <c:v>11.51</c:v>
                </c:pt>
                <c:pt idx="8">
                  <c:v>11.64</c:v>
                </c:pt>
                <c:pt idx="9">
                  <c:v>11.01</c:v>
                </c:pt>
                <c:pt idx="10">
                  <c:v>11.03</c:v>
                </c:pt>
                <c:pt idx="11">
                  <c:v>11.74</c:v>
                </c:pt>
                <c:pt idx="12">
                  <c:v>11.6</c:v>
                </c:pt>
                <c:pt idx="13">
                  <c:v>11.16</c:v>
                </c:pt>
                <c:pt idx="14">
                  <c:v>10.94</c:v>
                </c:pt>
                <c:pt idx="15">
                  <c:v>11.08</c:v>
                </c:pt>
                <c:pt idx="16">
                  <c:v>11.22</c:v>
                </c:pt>
                <c:pt idx="17">
                  <c:v>10.77</c:v>
                </c:pt>
                <c:pt idx="18">
                  <c:v>11.22</c:v>
                </c:pt>
                <c:pt idx="19">
                  <c:v>11.52</c:v>
                </c:pt>
                <c:pt idx="20">
                  <c:v>9.81</c:v>
                </c:pt>
                <c:pt idx="21">
                  <c:v>8.9700000000000006</c:v>
                </c:pt>
                <c:pt idx="22">
                  <c:v>8.7799999999999994</c:v>
                </c:pt>
                <c:pt idx="23">
                  <c:v>9.56</c:v>
                </c:pt>
                <c:pt idx="24">
                  <c:v>10.3</c:v>
                </c:pt>
                <c:pt idx="25">
                  <c:v>10.19</c:v>
                </c:pt>
                <c:pt idx="26">
                  <c:v>10.48</c:v>
                </c:pt>
                <c:pt idx="27">
                  <c:v>11.02</c:v>
                </c:pt>
                <c:pt idx="28">
                  <c:v>11.53</c:v>
                </c:pt>
                <c:pt idx="29">
                  <c:v>11.04</c:v>
                </c:pt>
                <c:pt idx="30">
                  <c:v>10.7</c:v>
                </c:pt>
                <c:pt idx="31">
                  <c:v>10.9</c:v>
                </c:pt>
                <c:pt idx="32">
                  <c:v>10.81</c:v>
                </c:pt>
                <c:pt idx="33">
                  <c:v>10.84</c:v>
                </c:pt>
                <c:pt idx="34">
                  <c:v>11.18</c:v>
                </c:pt>
                <c:pt idx="35">
                  <c:v>11.33</c:v>
                </c:pt>
                <c:pt idx="36">
                  <c:v>12.12</c:v>
                </c:pt>
                <c:pt idx="37">
                  <c:v>12.53</c:v>
                </c:pt>
                <c:pt idx="38">
                  <c:v>12.1</c:v>
                </c:pt>
                <c:pt idx="39">
                  <c:v>11.46</c:v>
                </c:pt>
                <c:pt idx="40">
                  <c:v>12.49</c:v>
                </c:pt>
                <c:pt idx="41">
                  <c:v>10.8</c:v>
                </c:pt>
                <c:pt idx="42">
                  <c:v>10.49</c:v>
                </c:pt>
                <c:pt idx="43">
                  <c:v>9.9</c:v>
                </c:pt>
                <c:pt idx="44">
                  <c:v>10.15</c:v>
                </c:pt>
                <c:pt idx="45">
                  <c:v>9.9600000000000009</c:v>
                </c:pt>
                <c:pt idx="46">
                  <c:v>10</c:v>
                </c:pt>
                <c:pt idx="47">
                  <c:v>8.98</c:v>
                </c:pt>
                <c:pt idx="48">
                  <c:v>10.02</c:v>
                </c:pt>
                <c:pt idx="49">
                  <c:v>9.9899999999999896</c:v>
                </c:pt>
                <c:pt idx="50">
                  <c:v>10.26</c:v>
                </c:pt>
                <c:pt idx="51">
                  <c:v>9.6500000000000092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AE-4800-9923-92C31ECD806C}"/>
            </c:ext>
          </c:extLst>
        </c:ser>
        <c:ser>
          <c:idx val="10"/>
          <c:order val="10"/>
          <c:tx>
            <c:strRef>
              <c:f>消费!$AR$2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消费!$AR$3:$AR$55</c:f>
              <c:numCache>
                <c:formatCode>General</c:formatCode>
                <c:ptCount val="53"/>
                <c:pt idx="0">
                  <c:v>9.43</c:v>
                </c:pt>
                <c:pt idx="1">
                  <c:v>10.35</c:v>
                </c:pt>
                <c:pt idx="2">
                  <c:v>11.29</c:v>
                </c:pt>
                <c:pt idx="3">
                  <c:v>12.1</c:v>
                </c:pt>
                <c:pt idx="4">
                  <c:v>12.87</c:v>
                </c:pt>
                <c:pt idx="5">
                  <c:v>16.29</c:v>
                </c:pt>
                <c:pt idx="6">
                  <c:v>13.29</c:v>
                </c:pt>
                <c:pt idx="7">
                  <c:v>11.08</c:v>
                </c:pt>
                <c:pt idx="8">
                  <c:v>8.9499999999999993</c:v>
                </c:pt>
                <c:pt idx="9">
                  <c:v>9.56</c:v>
                </c:pt>
                <c:pt idx="10">
                  <c:v>8.6300000000000008</c:v>
                </c:pt>
                <c:pt idx="11">
                  <c:v>8.8699999999999992</c:v>
                </c:pt>
                <c:pt idx="12">
                  <c:v>8.9499999999999993</c:v>
                </c:pt>
                <c:pt idx="13">
                  <c:v>9.82</c:v>
                </c:pt>
                <c:pt idx="14">
                  <c:v>7.77</c:v>
                </c:pt>
                <c:pt idx="15">
                  <c:v>7.48</c:v>
                </c:pt>
                <c:pt idx="16">
                  <c:v>7.32</c:v>
                </c:pt>
                <c:pt idx="17">
                  <c:v>7.28</c:v>
                </c:pt>
                <c:pt idx="18">
                  <c:v>8.3000000000000007</c:v>
                </c:pt>
                <c:pt idx="19">
                  <c:v>7.67</c:v>
                </c:pt>
                <c:pt idx="20">
                  <c:v>7.11</c:v>
                </c:pt>
                <c:pt idx="21">
                  <c:v>7.56</c:v>
                </c:pt>
                <c:pt idx="22">
                  <c:v>8.2200000000000006</c:v>
                </c:pt>
                <c:pt idx="23">
                  <c:v>8.5</c:v>
                </c:pt>
                <c:pt idx="24">
                  <c:v>10.15</c:v>
                </c:pt>
                <c:pt idx="25">
                  <c:v>6.7</c:v>
                </c:pt>
                <c:pt idx="26">
                  <c:v>6.33</c:v>
                </c:pt>
                <c:pt idx="27">
                  <c:v>6.11</c:v>
                </c:pt>
                <c:pt idx="28">
                  <c:v>5.88</c:v>
                </c:pt>
                <c:pt idx="29">
                  <c:v>6.44</c:v>
                </c:pt>
                <c:pt idx="30">
                  <c:v>5.88</c:v>
                </c:pt>
                <c:pt idx="31">
                  <c:v>6.12</c:v>
                </c:pt>
                <c:pt idx="32">
                  <c:v>6.3</c:v>
                </c:pt>
                <c:pt idx="33">
                  <c:v>6.43</c:v>
                </c:pt>
                <c:pt idx="34">
                  <c:v>6.49</c:v>
                </c:pt>
                <c:pt idx="35">
                  <c:v>6.3</c:v>
                </c:pt>
                <c:pt idx="36">
                  <c:v>7.03</c:v>
                </c:pt>
                <c:pt idx="37">
                  <c:v>6.8</c:v>
                </c:pt>
                <c:pt idx="38">
                  <c:v>7.17</c:v>
                </c:pt>
                <c:pt idx="39">
                  <c:v>7.43</c:v>
                </c:pt>
                <c:pt idx="40">
                  <c:v>8.0399999999999991</c:v>
                </c:pt>
                <c:pt idx="41">
                  <c:v>7.87</c:v>
                </c:pt>
                <c:pt idx="42">
                  <c:v>6.83</c:v>
                </c:pt>
                <c:pt idx="43">
                  <c:v>7.58</c:v>
                </c:pt>
                <c:pt idx="44">
                  <c:v>7.15</c:v>
                </c:pt>
                <c:pt idx="45">
                  <c:v>6.93</c:v>
                </c:pt>
                <c:pt idx="46">
                  <c:v>6.79</c:v>
                </c:pt>
                <c:pt idx="47">
                  <c:v>6.94</c:v>
                </c:pt>
                <c:pt idx="48">
                  <c:v>6.8</c:v>
                </c:pt>
                <c:pt idx="49">
                  <c:v>7.83</c:v>
                </c:pt>
                <c:pt idx="50">
                  <c:v>7.49</c:v>
                </c:pt>
                <c:pt idx="51">
                  <c:v>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AE-4800-9923-92C31ECD806C}"/>
            </c:ext>
          </c:extLst>
        </c:ser>
        <c:ser>
          <c:idx val="11"/>
          <c:order val="11"/>
          <c:tx>
            <c:strRef>
              <c:f>消费!$AS$2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消费!$AG$3:$AG$55</c:f>
              <c:strCache>
                <c:ptCount val="53"/>
                <c:pt idx="0">
                  <c:v>第1周</c:v>
                </c:pt>
                <c:pt idx="1">
                  <c:v>第2周</c:v>
                </c:pt>
                <c:pt idx="2">
                  <c:v>第3周</c:v>
                </c:pt>
                <c:pt idx="3">
                  <c:v>第4周</c:v>
                </c:pt>
                <c:pt idx="4">
                  <c:v>第5周</c:v>
                </c:pt>
                <c:pt idx="5">
                  <c:v>第6周</c:v>
                </c:pt>
                <c:pt idx="6">
                  <c:v>第7周</c:v>
                </c:pt>
                <c:pt idx="7">
                  <c:v>第8周</c:v>
                </c:pt>
                <c:pt idx="8">
                  <c:v>第9周</c:v>
                </c:pt>
                <c:pt idx="9">
                  <c:v>第10周</c:v>
                </c:pt>
                <c:pt idx="10">
                  <c:v>第11周</c:v>
                </c:pt>
                <c:pt idx="11">
                  <c:v>第12周</c:v>
                </c:pt>
                <c:pt idx="12">
                  <c:v>第13周</c:v>
                </c:pt>
                <c:pt idx="13">
                  <c:v>第14周</c:v>
                </c:pt>
                <c:pt idx="14">
                  <c:v>第15周</c:v>
                </c:pt>
                <c:pt idx="15">
                  <c:v>第16周</c:v>
                </c:pt>
                <c:pt idx="16">
                  <c:v>第17周</c:v>
                </c:pt>
                <c:pt idx="17">
                  <c:v>第18周</c:v>
                </c:pt>
                <c:pt idx="18">
                  <c:v>第19周</c:v>
                </c:pt>
                <c:pt idx="19">
                  <c:v>第20周</c:v>
                </c:pt>
                <c:pt idx="20">
                  <c:v>第21周</c:v>
                </c:pt>
                <c:pt idx="21">
                  <c:v>第22周</c:v>
                </c:pt>
                <c:pt idx="22">
                  <c:v>第23周</c:v>
                </c:pt>
                <c:pt idx="23">
                  <c:v>第24周</c:v>
                </c:pt>
                <c:pt idx="24">
                  <c:v>第25周</c:v>
                </c:pt>
                <c:pt idx="25">
                  <c:v>第26周</c:v>
                </c:pt>
                <c:pt idx="26">
                  <c:v>第27周</c:v>
                </c:pt>
                <c:pt idx="27">
                  <c:v>第28周</c:v>
                </c:pt>
                <c:pt idx="28">
                  <c:v>第29周</c:v>
                </c:pt>
                <c:pt idx="29">
                  <c:v>第30周</c:v>
                </c:pt>
                <c:pt idx="30">
                  <c:v>第31周</c:v>
                </c:pt>
                <c:pt idx="31">
                  <c:v>第32周</c:v>
                </c:pt>
                <c:pt idx="32">
                  <c:v>第33周</c:v>
                </c:pt>
                <c:pt idx="33">
                  <c:v>第34周</c:v>
                </c:pt>
                <c:pt idx="34">
                  <c:v>第35周</c:v>
                </c:pt>
                <c:pt idx="35">
                  <c:v>第36周</c:v>
                </c:pt>
                <c:pt idx="36">
                  <c:v>第37周</c:v>
                </c:pt>
                <c:pt idx="37">
                  <c:v>第38周</c:v>
                </c:pt>
                <c:pt idx="38">
                  <c:v>第39周</c:v>
                </c:pt>
                <c:pt idx="39">
                  <c:v>第40周</c:v>
                </c:pt>
                <c:pt idx="40">
                  <c:v>第41周</c:v>
                </c:pt>
                <c:pt idx="41">
                  <c:v>第42周</c:v>
                </c:pt>
                <c:pt idx="42">
                  <c:v>第43周</c:v>
                </c:pt>
                <c:pt idx="43">
                  <c:v>第44周</c:v>
                </c:pt>
                <c:pt idx="44">
                  <c:v>第45周</c:v>
                </c:pt>
                <c:pt idx="45">
                  <c:v>第46周</c:v>
                </c:pt>
                <c:pt idx="46">
                  <c:v>第47周</c:v>
                </c:pt>
                <c:pt idx="47">
                  <c:v>第48周</c:v>
                </c:pt>
                <c:pt idx="48">
                  <c:v>第49周</c:v>
                </c:pt>
                <c:pt idx="49">
                  <c:v>第50周</c:v>
                </c:pt>
                <c:pt idx="50">
                  <c:v>第51周</c:v>
                </c:pt>
                <c:pt idx="51">
                  <c:v>第52周</c:v>
                </c:pt>
                <c:pt idx="52">
                  <c:v>第53周</c:v>
                </c:pt>
              </c:strCache>
            </c:strRef>
          </c:cat>
          <c:val>
            <c:numRef>
              <c:f>消费!$AS$3:$AS$55</c:f>
              <c:numCache>
                <c:formatCode>General</c:formatCode>
                <c:ptCount val="53"/>
                <c:pt idx="0">
                  <c:v>7.42</c:v>
                </c:pt>
                <c:pt idx="1">
                  <c:v>8.02</c:v>
                </c:pt>
                <c:pt idx="2">
                  <c:v>7.69</c:v>
                </c:pt>
                <c:pt idx="3">
                  <c:v>7.79</c:v>
                </c:pt>
                <c:pt idx="4">
                  <c:v>7.75</c:v>
                </c:pt>
                <c:pt idx="5">
                  <c:v>8.4499999999999993</c:v>
                </c:pt>
                <c:pt idx="6">
                  <c:v>7.55</c:v>
                </c:pt>
                <c:pt idx="7">
                  <c:v>6.61</c:v>
                </c:pt>
                <c:pt idx="8">
                  <c:v>5.82</c:v>
                </c:pt>
                <c:pt idx="9">
                  <c:v>5.96</c:v>
                </c:pt>
                <c:pt idx="10">
                  <c:v>6.08</c:v>
                </c:pt>
                <c:pt idx="11">
                  <c:v>6.16</c:v>
                </c:pt>
                <c:pt idx="12">
                  <c:v>5.99</c:v>
                </c:pt>
                <c:pt idx="13">
                  <c:v>5.76</c:v>
                </c:pt>
                <c:pt idx="14">
                  <c:v>5.71</c:v>
                </c:pt>
                <c:pt idx="15">
                  <c:v>4.55</c:v>
                </c:pt>
                <c:pt idx="16">
                  <c:v>4.8899999999999997</c:v>
                </c:pt>
                <c:pt idx="17">
                  <c:v>5.08</c:v>
                </c:pt>
                <c:pt idx="18">
                  <c:v>5.26</c:v>
                </c:pt>
                <c:pt idx="19">
                  <c:v>5.38</c:v>
                </c:pt>
                <c:pt idx="20">
                  <c:v>5.38</c:v>
                </c:pt>
                <c:pt idx="21">
                  <c:v>5.59</c:v>
                </c:pt>
                <c:pt idx="22">
                  <c:v>5.41</c:v>
                </c:pt>
                <c:pt idx="23">
                  <c:v>4.99</c:v>
                </c:pt>
                <c:pt idx="24">
                  <c:v>4.49</c:v>
                </c:pt>
                <c:pt idx="25">
                  <c:v>4</c:v>
                </c:pt>
                <c:pt idx="26">
                  <c:v>5.12</c:v>
                </c:pt>
                <c:pt idx="27">
                  <c:v>7.04</c:v>
                </c:pt>
                <c:pt idx="28">
                  <c:v>7.77</c:v>
                </c:pt>
                <c:pt idx="29">
                  <c:v>8.4600000000000009</c:v>
                </c:pt>
                <c:pt idx="30">
                  <c:v>7.94</c:v>
                </c:pt>
                <c:pt idx="31">
                  <c:v>7.9</c:v>
                </c:pt>
                <c:pt idx="32">
                  <c:v>7.72</c:v>
                </c:pt>
                <c:pt idx="33">
                  <c:v>7.16</c:v>
                </c:pt>
                <c:pt idx="34">
                  <c:v>6.59</c:v>
                </c:pt>
                <c:pt idx="35">
                  <c:v>7.02</c:v>
                </c:pt>
                <c:pt idx="36">
                  <c:v>7.41</c:v>
                </c:pt>
                <c:pt idx="37">
                  <c:v>7.12</c:v>
                </c:pt>
                <c:pt idx="38">
                  <c:v>7.35</c:v>
                </c:pt>
                <c:pt idx="39">
                  <c:v>7.17</c:v>
                </c:pt>
                <c:pt idx="40">
                  <c:v>6.59</c:v>
                </c:pt>
                <c:pt idx="41">
                  <c:v>7.29</c:v>
                </c:pt>
                <c:pt idx="42">
                  <c:v>8</c:v>
                </c:pt>
                <c:pt idx="43">
                  <c:v>9.1999999999999993</c:v>
                </c:pt>
                <c:pt idx="44">
                  <c:v>9.56</c:v>
                </c:pt>
                <c:pt idx="45">
                  <c:v>9.25</c:v>
                </c:pt>
                <c:pt idx="46">
                  <c:v>10.130000000000001</c:v>
                </c:pt>
                <c:pt idx="47">
                  <c:v>10.31</c:v>
                </c:pt>
                <c:pt idx="48">
                  <c:v>9.59</c:v>
                </c:pt>
                <c:pt idx="49">
                  <c:v>11.1</c:v>
                </c:pt>
                <c:pt idx="50">
                  <c:v>11.73</c:v>
                </c:pt>
                <c:pt idx="51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AE-4800-9923-92C31ECD8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830784"/>
        <c:axId val="373832320"/>
      </c:lineChart>
      <c:catAx>
        <c:axId val="3738307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832320"/>
        <c:crosses val="autoZero"/>
        <c:auto val="1"/>
        <c:lblAlgn val="ctr"/>
        <c:lblOffset val="100"/>
        <c:noMultiLvlLbl val="0"/>
      </c:catAx>
      <c:valAx>
        <c:axId val="37383232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8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19901102464331999"/>
          <c:y val="0.88121353558926496"/>
          <c:w val="0.58698119325551201"/>
          <c:h val="0.10338389731621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8151458519541702E-2"/>
          <c:y val="5.9694711975286197E-2"/>
          <c:w val="0.94941090436336995"/>
          <c:h val="0.67743049245865905"/>
        </c:manualLayout>
      </c:layout>
      <c:lineChart>
        <c:grouping val="standard"/>
        <c:varyColors val="0"/>
        <c:ser>
          <c:idx val="0"/>
          <c:order val="0"/>
          <c:tx>
            <c:strRef>
              <c:f>消费!$BN$2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消费!$BN$3:$BN$14</c:f>
              <c:numCache>
                <c:formatCode>General</c:formatCode>
                <c:ptCount val="12"/>
                <c:pt idx="0">
                  <c:v>5.14</c:v>
                </c:pt>
                <c:pt idx="1">
                  <c:v>5.19</c:v>
                </c:pt>
                <c:pt idx="2">
                  <c:v>4.92</c:v>
                </c:pt>
                <c:pt idx="3">
                  <c:v>4.9000000000000004</c:v>
                </c:pt>
                <c:pt idx="4">
                  <c:v>4.5999999999999996</c:v>
                </c:pt>
                <c:pt idx="5">
                  <c:v>5.07</c:v>
                </c:pt>
                <c:pt idx="6">
                  <c:v>6.57</c:v>
                </c:pt>
                <c:pt idx="7">
                  <c:v>6.57</c:v>
                </c:pt>
                <c:pt idx="8">
                  <c:v>6.87</c:v>
                </c:pt>
                <c:pt idx="9">
                  <c:v>7.33</c:v>
                </c:pt>
                <c:pt idx="10" formatCode="0.00_ ">
                  <c:v>7.5</c:v>
                </c:pt>
                <c:pt idx="11">
                  <c:v>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8-4C0B-8EFA-C964F57E13AB}"/>
            </c:ext>
          </c:extLst>
        </c:ser>
        <c:ser>
          <c:idx val="1"/>
          <c:order val="1"/>
          <c:tx>
            <c:strRef>
              <c:f>消费!$BO$2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消费!$BO$3:$BO$14</c:f>
              <c:numCache>
                <c:formatCode>General</c:formatCode>
                <c:ptCount val="12"/>
                <c:pt idx="0">
                  <c:v>7.12</c:v>
                </c:pt>
                <c:pt idx="1">
                  <c:v>6.88</c:v>
                </c:pt>
                <c:pt idx="2">
                  <c:v>6.49</c:v>
                </c:pt>
                <c:pt idx="3">
                  <c:v>6.32</c:v>
                </c:pt>
                <c:pt idx="4">
                  <c:v>6.07</c:v>
                </c:pt>
                <c:pt idx="5">
                  <c:v>5.86</c:v>
                </c:pt>
                <c:pt idx="6">
                  <c:v>5.96</c:v>
                </c:pt>
                <c:pt idx="7">
                  <c:v>5.95</c:v>
                </c:pt>
                <c:pt idx="8">
                  <c:v>5.94</c:v>
                </c:pt>
                <c:pt idx="9">
                  <c:v>6.15</c:v>
                </c:pt>
                <c:pt idx="10">
                  <c:v>6.12</c:v>
                </c:pt>
                <c:pt idx="11">
                  <c:v>6.18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8-4C0B-8EFA-C964F57E13AB}"/>
            </c:ext>
          </c:extLst>
        </c:ser>
        <c:ser>
          <c:idx val="2"/>
          <c:order val="2"/>
          <c:tx>
            <c:strRef>
              <c:f>消费!$BP$2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消费!$BP$3:$BP$14</c:f>
              <c:numCache>
                <c:formatCode>General</c:formatCode>
                <c:ptCount val="12"/>
                <c:pt idx="0">
                  <c:v>6.3</c:v>
                </c:pt>
                <c:pt idx="1">
                  <c:v>7.8</c:v>
                </c:pt>
                <c:pt idx="2">
                  <c:v>7.14</c:v>
                </c:pt>
                <c:pt idx="3">
                  <c:v>6.51</c:v>
                </c:pt>
                <c:pt idx="4">
                  <c:v>6.02</c:v>
                </c:pt>
                <c:pt idx="5">
                  <c:v>5.9</c:v>
                </c:pt>
                <c:pt idx="6">
                  <c:v>6.1</c:v>
                </c:pt>
                <c:pt idx="7">
                  <c:v>6.08</c:v>
                </c:pt>
                <c:pt idx="8">
                  <c:v>6.27</c:v>
                </c:pt>
                <c:pt idx="9">
                  <c:v>6.54</c:v>
                </c:pt>
                <c:pt idx="10">
                  <c:v>6.52</c:v>
                </c:pt>
                <c:pt idx="11">
                  <c:v>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28-4C0B-8EFA-C964F57E13AB}"/>
            </c:ext>
          </c:extLst>
        </c:ser>
        <c:ser>
          <c:idx val="3"/>
          <c:order val="3"/>
          <c:tx>
            <c:strRef>
              <c:f>消费!$BQ$2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消费!$BQ$3:$BQ$14</c:f>
              <c:numCache>
                <c:formatCode>General</c:formatCode>
                <c:ptCount val="12"/>
                <c:pt idx="0">
                  <c:v>7.37</c:v>
                </c:pt>
                <c:pt idx="1">
                  <c:v>6.93</c:v>
                </c:pt>
                <c:pt idx="2">
                  <c:v>6.49</c:v>
                </c:pt>
                <c:pt idx="3">
                  <c:v>5.95</c:v>
                </c:pt>
                <c:pt idx="4">
                  <c:v>5.76</c:v>
                </c:pt>
                <c:pt idx="5">
                  <c:v>5.49</c:v>
                </c:pt>
                <c:pt idx="6">
                  <c:v>5.39</c:v>
                </c:pt>
                <c:pt idx="7">
                  <c:v>4.9800000000000004</c:v>
                </c:pt>
                <c:pt idx="8">
                  <c:v>5.22</c:v>
                </c:pt>
                <c:pt idx="9">
                  <c:v>5.46</c:v>
                </c:pt>
                <c:pt idx="10">
                  <c:v>5.39</c:v>
                </c:pt>
                <c:pt idx="11">
                  <c:v>5.61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28-4C0B-8EFA-C964F57E13AB}"/>
            </c:ext>
          </c:extLst>
        </c:ser>
        <c:ser>
          <c:idx val="4"/>
          <c:order val="4"/>
          <c:tx>
            <c:strRef>
              <c:f>消费!$BR$2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消费!$BR$3:$BR$14</c:f>
              <c:numCache>
                <c:formatCode>General</c:formatCode>
                <c:ptCount val="12"/>
                <c:pt idx="0">
                  <c:v>5.64</c:v>
                </c:pt>
                <c:pt idx="1">
                  <c:v>6.32</c:v>
                </c:pt>
                <c:pt idx="2">
                  <c:v>5.48</c:v>
                </c:pt>
                <c:pt idx="3">
                  <c:v>4.84</c:v>
                </c:pt>
                <c:pt idx="4">
                  <c:v>4.87</c:v>
                </c:pt>
                <c:pt idx="5">
                  <c:v>4.82</c:v>
                </c:pt>
                <c:pt idx="6">
                  <c:v>5.1100000000000003</c:v>
                </c:pt>
                <c:pt idx="7">
                  <c:v>6.07</c:v>
                </c:pt>
                <c:pt idx="8">
                  <c:v>6.49</c:v>
                </c:pt>
                <c:pt idx="9">
                  <c:v>6.27</c:v>
                </c:pt>
                <c:pt idx="10">
                  <c:v>6.31</c:v>
                </c:pt>
                <c:pt idx="11">
                  <c:v>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28-4C0B-8EFA-C964F57E13AB}"/>
            </c:ext>
          </c:extLst>
        </c:ser>
        <c:ser>
          <c:idx val="5"/>
          <c:order val="5"/>
          <c:tx>
            <c:strRef>
              <c:f>消费!$BS$2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消费!$BS$3:$BS$14</c:f>
              <c:numCache>
                <c:formatCode>General</c:formatCode>
                <c:ptCount val="12"/>
                <c:pt idx="0">
                  <c:v>6.16</c:v>
                </c:pt>
                <c:pt idx="1">
                  <c:v>6.43</c:v>
                </c:pt>
                <c:pt idx="2">
                  <c:v>5.85</c:v>
                </c:pt>
                <c:pt idx="3">
                  <c:v>6.02</c:v>
                </c:pt>
                <c:pt idx="4">
                  <c:v>5.77</c:v>
                </c:pt>
                <c:pt idx="5">
                  <c:v>6.55</c:v>
                </c:pt>
                <c:pt idx="6">
                  <c:v>6.95</c:v>
                </c:pt>
                <c:pt idx="7">
                  <c:v>6.59</c:v>
                </c:pt>
                <c:pt idx="8">
                  <c:v>6.59</c:v>
                </c:pt>
                <c:pt idx="9">
                  <c:v>6.99</c:v>
                </c:pt>
                <c:pt idx="10">
                  <c:v>6.29</c:v>
                </c:pt>
                <c:pt idx="11">
                  <c:v>6.13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28-4C0B-8EFA-C964F57E13AB}"/>
            </c:ext>
          </c:extLst>
        </c:ser>
        <c:ser>
          <c:idx val="6"/>
          <c:order val="6"/>
          <c:tx>
            <c:strRef>
              <c:f>消费!$BT$2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消费!$BT$3:$BT$14</c:f>
              <c:numCache>
                <c:formatCode>General</c:formatCode>
                <c:ptCount val="12"/>
                <c:pt idx="0">
                  <c:v>6.09</c:v>
                </c:pt>
                <c:pt idx="1">
                  <c:v>6.18</c:v>
                </c:pt>
                <c:pt idx="2">
                  <c:v>6.19</c:v>
                </c:pt>
                <c:pt idx="3">
                  <c:v>6.37</c:v>
                </c:pt>
                <c:pt idx="4" formatCode="0.00_ ">
                  <c:v>6.8</c:v>
                </c:pt>
                <c:pt idx="5">
                  <c:v>6.18</c:v>
                </c:pt>
                <c:pt idx="6">
                  <c:v>5.89</c:v>
                </c:pt>
                <c:pt idx="7">
                  <c:v>5.86</c:v>
                </c:pt>
                <c:pt idx="8">
                  <c:v>6.05</c:v>
                </c:pt>
                <c:pt idx="9">
                  <c:v>6.11</c:v>
                </c:pt>
                <c:pt idx="10">
                  <c:v>6.03</c:v>
                </c:pt>
                <c:pt idx="11">
                  <c:v>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28-4C0B-8EFA-C964F57E13AB}"/>
            </c:ext>
          </c:extLst>
        </c:ser>
        <c:ser>
          <c:idx val="7"/>
          <c:order val="7"/>
          <c:tx>
            <c:strRef>
              <c:f>消费!$BU$2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消费!$BU$3:$BU$14</c:f>
              <c:numCache>
                <c:formatCode>General</c:formatCode>
                <c:ptCount val="12"/>
                <c:pt idx="0">
                  <c:v>6.08</c:v>
                </c:pt>
                <c:pt idx="1">
                  <c:v>7.31</c:v>
                </c:pt>
                <c:pt idx="2">
                  <c:v>7.3</c:v>
                </c:pt>
                <c:pt idx="3">
                  <c:v>6.38</c:v>
                </c:pt>
                <c:pt idx="4">
                  <c:v>5.62</c:v>
                </c:pt>
                <c:pt idx="5">
                  <c:v>5.19</c:v>
                </c:pt>
                <c:pt idx="6">
                  <c:v>4.84</c:v>
                </c:pt>
                <c:pt idx="7">
                  <c:v>5.52</c:v>
                </c:pt>
                <c:pt idx="8">
                  <c:v>5.92</c:v>
                </c:pt>
                <c:pt idx="9">
                  <c:v>6.11</c:v>
                </c:pt>
                <c:pt idx="10">
                  <c:v>6</c:v>
                </c:pt>
                <c:pt idx="11">
                  <c:v>6.17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28-4C0B-8EFA-C964F57E13AB}"/>
            </c:ext>
          </c:extLst>
        </c:ser>
        <c:ser>
          <c:idx val="8"/>
          <c:order val="8"/>
          <c:tx>
            <c:strRef>
              <c:f>消费!$BV$2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消费!$BV$3:$BV$14</c:f>
              <c:numCache>
                <c:formatCode>General</c:formatCode>
                <c:ptCount val="12"/>
                <c:pt idx="0">
                  <c:v>6.5</c:v>
                </c:pt>
                <c:pt idx="1">
                  <c:v>6.1</c:v>
                </c:pt>
                <c:pt idx="2">
                  <c:v>5.64</c:v>
                </c:pt>
                <c:pt idx="3">
                  <c:v>5.28</c:v>
                </c:pt>
                <c:pt idx="4">
                  <c:v>5.59</c:v>
                </c:pt>
                <c:pt idx="5">
                  <c:v>5.37</c:v>
                </c:pt>
                <c:pt idx="6">
                  <c:v>5.57</c:v>
                </c:pt>
                <c:pt idx="7">
                  <c:v>8.07</c:v>
                </c:pt>
                <c:pt idx="8">
                  <c:v>8.42</c:v>
                </c:pt>
                <c:pt idx="9">
                  <c:v>10.199999999999999</c:v>
                </c:pt>
                <c:pt idx="10">
                  <c:v>11.18</c:v>
                </c:pt>
                <c:pt idx="11">
                  <c:v>9.7100000000000009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28-4C0B-8EFA-C964F57E13AB}"/>
            </c:ext>
          </c:extLst>
        </c:ser>
        <c:ser>
          <c:idx val="9"/>
          <c:order val="9"/>
          <c:tx>
            <c:strRef>
              <c:f>消费!$BW$2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消费!$BW$3:$BW$14</c:f>
              <c:numCache>
                <c:formatCode>General</c:formatCode>
                <c:ptCount val="12"/>
                <c:pt idx="0">
                  <c:v>10.72</c:v>
                </c:pt>
                <c:pt idx="1">
                  <c:v>11.71</c:v>
                </c:pt>
                <c:pt idx="2">
                  <c:v>11.4</c:v>
                </c:pt>
                <c:pt idx="3">
                  <c:v>11.1</c:v>
                </c:pt>
                <c:pt idx="4">
                  <c:v>10.83</c:v>
                </c:pt>
                <c:pt idx="5">
                  <c:v>9.56</c:v>
                </c:pt>
                <c:pt idx="6">
                  <c:v>11.02</c:v>
                </c:pt>
                <c:pt idx="7">
                  <c:v>10.81</c:v>
                </c:pt>
                <c:pt idx="8">
                  <c:v>11.85</c:v>
                </c:pt>
                <c:pt idx="9">
                  <c:v>11.31</c:v>
                </c:pt>
                <c:pt idx="10">
                  <c:v>10</c:v>
                </c:pt>
                <c:pt idx="11">
                  <c:v>9.7799999999999994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28-4C0B-8EFA-C964F57E13AB}"/>
            </c:ext>
          </c:extLst>
        </c:ser>
        <c:ser>
          <c:idx val="10"/>
          <c:order val="10"/>
          <c:tx>
            <c:strRef>
              <c:f>消费!$BX$2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消费!$BX$3:$BX$14</c:f>
              <c:numCache>
                <c:formatCode>General</c:formatCode>
                <c:ptCount val="12"/>
                <c:pt idx="0">
                  <c:v>10.79</c:v>
                </c:pt>
                <c:pt idx="1">
                  <c:v>13.38</c:v>
                </c:pt>
                <c:pt idx="2">
                  <c:v>8.99</c:v>
                </c:pt>
                <c:pt idx="3">
                  <c:v>8.1</c:v>
                </c:pt>
                <c:pt idx="4">
                  <c:v>7.59</c:v>
                </c:pt>
                <c:pt idx="5">
                  <c:v>8.23</c:v>
                </c:pt>
                <c:pt idx="6">
                  <c:v>6.19</c:v>
                </c:pt>
                <c:pt idx="7">
                  <c:v>6.24</c:v>
                </c:pt>
                <c:pt idx="8">
                  <c:v>6.76</c:v>
                </c:pt>
                <c:pt idx="9">
                  <c:v>7.54</c:v>
                </c:pt>
                <c:pt idx="10">
                  <c:v>7.08</c:v>
                </c:pt>
                <c:pt idx="11">
                  <c:v>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28-4C0B-8EFA-C964F57E13AB}"/>
            </c:ext>
          </c:extLst>
        </c:ser>
        <c:ser>
          <c:idx val="11"/>
          <c:order val="11"/>
          <c:tx>
            <c:strRef>
              <c:f>消费!$BY$2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消费!$BM$3:$BM$14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消费!$BY$3:$BY$14</c:f>
              <c:numCache>
                <c:formatCode>General</c:formatCode>
                <c:ptCount val="12"/>
                <c:pt idx="0">
                  <c:v>7.73</c:v>
                </c:pt>
                <c:pt idx="1">
                  <c:v>7.59</c:v>
                </c:pt>
                <c:pt idx="2">
                  <c:v>6</c:v>
                </c:pt>
                <c:pt idx="3">
                  <c:v>5.25</c:v>
                </c:pt>
                <c:pt idx="4">
                  <c:v>5.33</c:v>
                </c:pt>
                <c:pt idx="5">
                  <c:v>4.8600000000000003</c:v>
                </c:pt>
                <c:pt idx="6">
                  <c:v>7.1</c:v>
                </c:pt>
                <c:pt idx="7">
                  <c:v>7.48</c:v>
                </c:pt>
                <c:pt idx="8">
                  <c:v>7.17</c:v>
                </c:pt>
                <c:pt idx="9">
                  <c:v>7.46</c:v>
                </c:pt>
                <c:pt idx="10">
                  <c:v>9.73</c:v>
                </c:pt>
                <c:pt idx="11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28-4C0B-8EFA-C964F57E1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927936"/>
        <c:axId val="373929472"/>
      </c:lineChart>
      <c:catAx>
        <c:axId val="373927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929472"/>
        <c:crosses val="autoZero"/>
        <c:auto val="1"/>
        <c:lblAlgn val="ctr"/>
        <c:lblOffset val="100"/>
        <c:noMultiLvlLbl val="0"/>
      </c:catAx>
      <c:valAx>
        <c:axId val="373929472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19901102464331999"/>
          <c:y val="0.88121353558926496"/>
          <c:w val="0.58698119325551201"/>
          <c:h val="0.10338389731621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5744094488189001E-2"/>
          <c:y val="8.1084089172397802E-2"/>
          <c:w val="0.89590769903762002"/>
          <c:h val="0.67396493613785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饲料!$G$3</c:f>
              <c:strCache>
                <c:ptCount val="1"/>
                <c:pt idx="0">
                  <c:v>猪料环比</c:v>
                </c:pt>
              </c:strCache>
            </c:strRef>
          </c:tx>
          <c:spPr>
            <a:solidFill>
              <a:srgbClr val="5B9BD5">
                <a:lumMod val="50000"/>
              </a:srgbClr>
            </a:solidFill>
            <a:ln w="15875" cap="rnd">
              <a:noFill/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76B-4155-83EC-43277973298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6B-4155-83EC-43277973298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6B-4155-83EC-43277973298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6B-4155-83EC-43277973298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6B-4155-83EC-43277973298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6B-4155-83EC-43277973298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6B-4155-83EC-43277973298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76B-4155-83EC-43277973298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76B-4155-83EC-43277973298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6B-4155-83EC-43277973298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76B-4155-83EC-43277973298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6B-4155-83EC-432779732983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76B-4155-83EC-432779732983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76B-4155-83EC-432779732983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76B-4155-83EC-432779732983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6B-4155-83EC-43277973298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76B-4155-83EC-432779732983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6B-4155-83EC-432779732983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76B-4155-83EC-43277973298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6B-4155-83EC-432779732983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76B-4155-83EC-432779732983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6B-4155-83EC-432779732983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76B-4155-83EC-432779732983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6B-4155-83EC-432779732983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76B-4155-83EC-432779732983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76B-4155-83EC-432779732983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76B-4155-83EC-432779732983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76B-4155-83EC-43277973298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76B-4155-83EC-43277973298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76B-4155-83EC-432779732983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76B-4155-83EC-432779732983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76B-4155-83EC-432779732983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76B-4155-83EC-432779732983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76B-4155-83EC-432779732983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76B-4155-83EC-432779732983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76B-4155-83EC-432779732983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76B-4155-83EC-432779732983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B76B-4155-83EC-43277973298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B76B-4155-83EC-432779732983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B76B-4155-83EC-432779732983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B76B-4155-83EC-432779732983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B76B-4155-83EC-432779732983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B76B-4155-83EC-432779732983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B76B-4155-83EC-432779732983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B76B-4155-83EC-432779732983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B76B-4155-83EC-432779732983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B76B-4155-83EC-432779732983}"/>
                </c:ext>
              </c:extLst>
            </c:dLbl>
            <c:dLbl>
              <c:idx val="4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B76B-4155-83EC-432779732983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B76B-4155-83EC-432779732983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B76B-4155-83EC-432779732983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B76B-4155-83EC-432779732983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B76B-4155-83EC-432779732983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B76B-4155-83EC-432779732983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B76B-4155-83EC-432779732983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B76B-4155-83EC-432779732983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B76B-4155-83EC-432779732983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B76B-4155-83EC-432779732983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B76B-4155-83EC-432779732983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B76B-4155-83EC-432779732983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B76B-4155-83EC-432779732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饲料!$F$4:$F$64</c:f>
              <c:numCache>
                <c:formatCode>yyyy"年"m"月"</c:formatCode>
                <c:ptCount val="61"/>
                <c:pt idx="0">
                  <c:v>44927</c:v>
                </c:pt>
                <c:pt idx="1">
                  <c:v>44923</c:v>
                </c:pt>
                <c:pt idx="2">
                  <c:v>44893</c:v>
                </c:pt>
                <c:pt idx="3">
                  <c:v>44861</c:v>
                </c:pt>
                <c:pt idx="4">
                  <c:v>44832</c:v>
                </c:pt>
                <c:pt idx="5">
                  <c:v>44801</c:v>
                </c:pt>
                <c:pt idx="6">
                  <c:v>44770</c:v>
                </c:pt>
                <c:pt idx="7">
                  <c:v>44740</c:v>
                </c:pt>
                <c:pt idx="8">
                  <c:v>44709</c:v>
                </c:pt>
                <c:pt idx="9">
                  <c:v>44679</c:v>
                </c:pt>
                <c:pt idx="10">
                  <c:v>44648</c:v>
                </c:pt>
                <c:pt idx="11">
                  <c:v>44620</c:v>
                </c:pt>
                <c:pt idx="12">
                  <c:v>44589</c:v>
                </c:pt>
                <c:pt idx="13">
                  <c:v>44559</c:v>
                </c:pt>
                <c:pt idx="14">
                  <c:v>44530</c:v>
                </c:pt>
                <c:pt idx="15">
                  <c:v>44470</c:v>
                </c:pt>
                <c:pt idx="16">
                  <c:v>44440</c:v>
                </c:pt>
                <c:pt idx="17">
                  <c:v>44409</c:v>
                </c:pt>
                <c:pt idx="18">
                  <c:v>44378</c:v>
                </c:pt>
                <c:pt idx="19">
                  <c:v>44348</c:v>
                </c:pt>
                <c:pt idx="20">
                  <c:v>44317</c:v>
                </c:pt>
                <c:pt idx="21">
                  <c:v>44287</c:v>
                </c:pt>
                <c:pt idx="22">
                  <c:v>44256</c:v>
                </c:pt>
                <c:pt idx="23">
                  <c:v>44228</c:v>
                </c:pt>
                <c:pt idx="24">
                  <c:v>44197</c:v>
                </c:pt>
                <c:pt idx="25">
                  <c:v>44166</c:v>
                </c:pt>
                <c:pt idx="26">
                  <c:v>44136</c:v>
                </c:pt>
                <c:pt idx="27">
                  <c:v>44105</c:v>
                </c:pt>
                <c:pt idx="28">
                  <c:v>44075</c:v>
                </c:pt>
                <c:pt idx="29">
                  <c:v>44044</c:v>
                </c:pt>
                <c:pt idx="30">
                  <c:v>44013</c:v>
                </c:pt>
                <c:pt idx="31">
                  <c:v>43983</c:v>
                </c:pt>
                <c:pt idx="32">
                  <c:v>43952</c:v>
                </c:pt>
                <c:pt idx="33">
                  <c:v>43922</c:v>
                </c:pt>
                <c:pt idx="34">
                  <c:v>43891</c:v>
                </c:pt>
                <c:pt idx="35">
                  <c:v>43862</c:v>
                </c:pt>
                <c:pt idx="36">
                  <c:v>43831</c:v>
                </c:pt>
                <c:pt idx="37">
                  <c:v>43800</c:v>
                </c:pt>
                <c:pt idx="38">
                  <c:v>43770</c:v>
                </c:pt>
                <c:pt idx="39">
                  <c:v>43739</c:v>
                </c:pt>
                <c:pt idx="40">
                  <c:v>43709</c:v>
                </c:pt>
                <c:pt idx="41">
                  <c:v>43678</c:v>
                </c:pt>
                <c:pt idx="42">
                  <c:v>43647</c:v>
                </c:pt>
                <c:pt idx="43">
                  <c:v>43617</c:v>
                </c:pt>
                <c:pt idx="44">
                  <c:v>43586</c:v>
                </c:pt>
                <c:pt idx="45">
                  <c:v>43556</c:v>
                </c:pt>
                <c:pt idx="46">
                  <c:v>43525</c:v>
                </c:pt>
                <c:pt idx="47">
                  <c:v>43497</c:v>
                </c:pt>
                <c:pt idx="48">
                  <c:v>43466</c:v>
                </c:pt>
              </c:numCache>
            </c:numRef>
          </c:cat>
          <c:val>
            <c:numRef>
              <c:f>饲料!$G$4:$G$64</c:f>
              <c:numCache>
                <c:formatCode>0.0%</c:formatCode>
                <c:ptCount val="61"/>
                <c:pt idx="0">
                  <c:v>-0.15</c:v>
                </c:pt>
                <c:pt idx="1">
                  <c:v>-7.0000000000000007E-2</c:v>
                </c:pt>
                <c:pt idx="2">
                  <c:v>-8.0000000000000002E-3</c:v>
                </c:pt>
                <c:pt idx="3">
                  <c:v>7.0000000000000007E-2</c:v>
                </c:pt>
                <c:pt idx="4">
                  <c:v>0.16185803217301301</c:v>
                </c:pt>
                <c:pt idx="5">
                  <c:v>8.6415333963477003E-2</c:v>
                </c:pt>
                <c:pt idx="6">
                  <c:v>3.7844469564066702E-2</c:v>
                </c:pt>
                <c:pt idx="7">
                  <c:v>7.6210822074880297E-3</c:v>
                </c:pt>
                <c:pt idx="8">
                  <c:v>2.3644890955400299E-2</c:v>
                </c:pt>
                <c:pt idx="9">
                  <c:v>-2.1644348539798498E-2</c:v>
                </c:pt>
                <c:pt idx="10">
                  <c:v>-2.94857462322828E-3</c:v>
                </c:pt>
                <c:pt idx="11">
                  <c:v>-0.23407460857709</c:v>
                </c:pt>
                <c:pt idx="12">
                  <c:v>-4.3257337702843499E-2</c:v>
                </c:pt>
                <c:pt idx="13">
                  <c:v>-2.72748959136935E-2</c:v>
                </c:pt>
                <c:pt idx="14">
                  <c:v>4.3359608588980698E-2</c:v>
                </c:pt>
                <c:pt idx="15">
                  <c:v>-6.3615474034804899E-3</c:v>
                </c:pt>
                <c:pt idx="16">
                  <c:v>-7.29207846738111E-3</c:v>
                </c:pt>
                <c:pt idx="17">
                  <c:v>6.5683497067900998E-2</c:v>
                </c:pt>
                <c:pt idx="18">
                  <c:v>5.0888124372396896E-3</c:v>
                </c:pt>
                <c:pt idx="19">
                  <c:v>-6.8614623386149501E-2</c:v>
                </c:pt>
                <c:pt idx="20">
                  <c:v>1.4687525262074E-2</c:v>
                </c:pt>
                <c:pt idx="21">
                  <c:v>5.0637419126566399E-2</c:v>
                </c:pt>
                <c:pt idx="22">
                  <c:v>6.9226217868647799E-2</c:v>
                </c:pt>
                <c:pt idx="23">
                  <c:v>-0.270403146509341</c:v>
                </c:pt>
                <c:pt idx="24">
                  <c:v>0.14527027027027001</c:v>
                </c:pt>
                <c:pt idx="25">
                  <c:v>1.13895216400912E-2</c:v>
                </c:pt>
                <c:pt idx="26">
                  <c:v>-5.66251415628538E-3</c:v>
                </c:pt>
                <c:pt idx="27">
                  <c:v>8.8779284833538905E-2</c:v>
                </c:pt>
                <c:pt idx="28">
                  <c:v>0.14386459802538801</c:v>
                </c:pt>
                <c:pt idx="29">
                  <c:v>7.2617246596066595E-2</c:v>
                </c:pt>
                <c:pt idx="30">
                  <c:v>0.101666666666667</c:v>
                </c:pt>
                <c:pt idx="31">
                  <c:v>7.6593575639270994E-2</c:v>
                </c:pt>
                <c:pt idx="32">
                  <c:v>-5.2555616028859602E-2</c:v>
                </c:pt>
                <c:pt idx="33">
                  <c:v>-2.8079522896365301E-2</c:v>
                </c:pt>
                <c:pt idx="34">
                  <c:v>0.10229631164724901</c:v>
                </c:pt>
                <c:pt idx="35">
                  <c:v>1.02580712066196E-2</c:v>
                </c:pt>
                <c:pt idx="36">
                  <c:v>-5.7616976387297202E-2</c:v>
                </c:pt>
                <c:pt idx="37">
                  <c:v>1.34872776044899E-2</c:v>
                </c:pt>
                <c:pt idx="38">
                  <c:v>6.5952438210258493E-2</c:v>
                </c:pt>
                <c:pt idx="39">
                  <c:v>1.7364939858053801E-2</c:v>
                </c:pt>
                <c:pt idx="40">
                  <c:v>9.2223137419376294E-2</c:v>
                </c:pt>
                <c:pt idx="41">
                  <c:v>-3.2818418533008299E-3</c:v>
                </c:pt>
                <c:pt idx="42">
                  <c:v>-0.117509013723258</c:v>
                </c:pt>
                <c:pt idx="43">
                  <c:v>-0.14973806550157501</c:v>
                </c:pt>
                <c:pt idx="44">
                  <c:v>-6.0590973495577703E-2</c:v>
                </c:pt>
                <c:pt idx="45">
                  <c:v>-1.82561178052142E-2</c:v>
                </c:pt>
                <c:pt idx="46">
                  <c:v>0.26939848051420501</c:v>
                </c:pt>
                <c:pt idx="47">
                  <c:v>-0.35325452293151799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76B-4155-83EC-43277973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718336"/>
        <c:axId val="192720256"/>
      </c:barChart>
      <c:dateAx>
        <c:axId val="192718336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92720256"/>
        <c:crosses val="autoZero"/>
        <c:auto val="1"/>
        <c:lblOffset val="100"/>
        <c:baseTimeUnit val="months"/>
        <c:majorUnit val="2"/>
        <c:majorTimeUnit val="months"/>
      </c:dateAx>
      <c:valAx>
        <c:axId val="1927202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927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span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8916042506881797E-2"/>
          <c:y val="3.2551142887416999E-2"/>
          <c:w val="0.90045872635123403"/>
          <c:h val="0.75835370016206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饲料!$K$3</c:f>
              <c:strCache>
                <c:ptCount val="1"/>
                <c:pt idx="0">
                  <c:v>仔猪料环比</c:v>
                </c:pt>
              </c:strCache>
            </c:strRef>
          </c:tx>
          <c:spPr>
            <a:solidFill>
              <a:srgbClr val="5B9BD5">
                <a:lumMod val="50000"/>
              </a:srgbClr>
            </a:solidFill>
            <a:ln w="19050" cap="rnd">
              <a:noFill/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3ED-4FCF-8F27-EDCCA4C14E5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ED-4FCF-8F27-EDCCA4C14E5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ED-4FCF-8F27-EDCCA4C14E5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ED-4FCF-8F27-EDCCA4C14E5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3ED-4FCF-8F27-EDCCA4C14E5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3ED-4FCF-8F27-EDCCA4C14E5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3ED-4FCF-8F27-EDCCA4C14E5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ED-4FCF-8F27-EDCCA4C14E5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ED-4FCF-8F27-EDCCA4C14E5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ED-4FCF-8F27-EDCCA4C14E5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3ED-4FCF-8F27-EDCCA4C14E5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ED-4FCF-8F27-EDCCA4C14E53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3ED-4FCF-8F27-EDCCA4C14E53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ED-4FCF-8F27-EDCCA4C14E53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3ED-4FCF-8F27-EDCCA4C14E53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3ED-4FCF-8F27-EDCCA4C14E5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3ED-4FCF-8F27-EDCCA4C14E53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3ED-4FCF-8F27-EDCCA4C14E53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3ED-4FCF-8F27-EDCCA4C14E5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3ED-4FCF-8F27-EDCCA4C14E53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3ED-4FCF-8F27-EDCCA4C14E53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3ED-4FCF-8F27-EDCCA4C14E53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3ED-4FCF-8F27-EDCCA4C14E53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3ED-4FCF-8F27-EDCCA4C14E53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3ED-4FCF-8F27-EDCCA4C14E53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3ED-4FCF-8F27-EDCCA4C14E53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3ED-4FCF-8F27-EDCCA4C14E53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3ED-4FCF-8F27-EDCCA4C14E5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3ED-4FCF-8F27-EDCCA4C14E5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3ED-4FCF-8F27-EDCCA4C14E53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3ED-4FCF-8F27-EDCCA4C14E53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3ED-4FCF-8F27-EDCCA4C14E53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3ED-4FCF-8F27-EDCCA4C14E53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3ED-4FCF-8F27-EDCCA4C14E53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3ED-4FCF-8F27-EDCCA4C14E53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3ED-4FCF-8F27-EDCCA4C14E53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3ED-4FCF-8F27-EDCCA4C14E53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3ED-4FCF-8F27-EDCCA4C14E5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3ED-4FCF-8F27-EDCCA4C14E53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3ED-4FCF-8F27-EDCCA4C14E53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3ED-4FCF-8F27-EDCCA4C14E53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3ED-4FCF-8F27-EDCCA4C14E53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D3ED-4FCF-8F27-EDCCA4C14E53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3ED-4FCF-8F27-EDCCA4C14E53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D3ED-4FCF-8F27-EDCCA4C14E53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3ED-4FCF-8F27-EDCCA4C14E53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3ED-4FCF-8F27-EDCCA4C14E53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D3ED-4FCF-8F27-EDCCA4C14E53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3ED-4FCF-8F27-EDCCA4C14E53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3ED-4FCF-8F27-EDCCA4C14E53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3ED-4FCF-8F27-EDCCA4C14E53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3ED-4FCF-8F27-EDCCA4C14E53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3ED-4FCF-8F27-EDCCA4C14E53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3ED-4FCF-8F27-EDCCA4C14E53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3ED-4FCF-8F27-EDCCA4C14E53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D3ED-4FCF-8F27-EDCCA4C14E53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3ED-4FCF-8F27-EDCCA4C14E53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3ED-4FCF-8F27-EDCCA4C14E53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3ED-4FCF-8F27-EDCCA4C14E53}"/>
                </c:ext>
              </c:extLst>
            </c:dLbl>
            <c:dLbl>
              <c:idx val="5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D3ED-4FCF-8F27-EDCCA4C14E5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饲料!$J$5:$J$64</c:f>
              <c:numCache>
                <c:formatCode>yyyy"年"m"月"</c:formatCode>
                <c:ptCount val="60"/>
                <c:pt idx="0">
                  <c:v>44925</c:v>
                </c:pt>
                <c:pt idx="1">
                  <c:v>44893</c:v>
                </c:pt>
                <c:pt idx="2">
                  <c:v>44861</c:v>
                </c:pt>
                <c:pt idx="3">
                  <c:v>44832</c:v>
                </c:pt>
                <c:pt idx="4">
                  <c:v>44801</c:v>
                </c:pt>
                <c:pt idx="5">
                  <c:v>44770</c:v>
                </c:pt>
                <c:pt idx="6">
                  <c:v>44740</c:v>
                </c:pt>
                <c:pt idx="7">
                  <c:v>44709</c:v>
                </c:pt>
                <c:pt idx="8">
                  <c:v>44679</c:v>
                </c:pt>
                <c:pt idx="9">
                  <c:v>44648</c:v>
                </c:pt>
                <c:pt idx="10">
                  <c:v>44620</c:v>
                </c:pt>
                <c:pt idx="11">
                  <c:v>44589</c:v>
                </c:pt>
                <c:pt idx="12">
                  <c:v>44559</c:v>
                </c:pt>
                <c:pt idx="13">
                  <c:v>44530</c:v>
                </c:pt>
                <c:pt idx="14">
                  <c:v>44470</c:v>
                </c:pt>
                <c:pt idx="15">
                  <c:v>44440</c:v>
                </c:pt>
                <c:pt idx="16">
                  <c:v>44409</c:v>
                </c:pt>
                <c:pt idx="17">
                  <c:v>44378</c:v>
                </c:pt>
                <c:pt idx="18">
                  <c:v>44348</c:v>
                </c:pt>
                <c:pt idx="19">
                  <c:v>44317</c:v>
                </c:pt>
                <c:pt idx="20">
                  <c:v>44287</c:v>
                </c:pt>
                <c:pt idx="21">
                  <c:v>44256</c:v>
                </c:pt>
                <c:pt idx="22">
                  <c:v>44228</c:v>
                </c:pt>
                <c:pt idx="23">
                  <c:v>44197</c:v>
                </c:pt>
                <c:pt idx="24">
                  <c:v>44166</c:v>
                </c:pt>
                <c:pt idx="25">
                  <c:v>44136</c:v>
                </c:pt>
                <c:pt idx="26">
                  <c:v>44105</c:v>
                </c:pt>
                <c:pt idx="27">
                  <c:v>44075</c:v>
                </c:pt>
                <c:pt idx="28">
                  <c:v>44044</c:v>
                </c:pt>
                <c:pt idx="29">
                  <c:v>44013</c:v>
                </c:pt>
                <c:pt idx="30">
                  <c:v>43983</c:v>
                </c:pt>
                <c:pt idx="31">
                  <c:v>43952</c:v>
                </c:pt>
                <c:pt idx="32">
                  <c:v>43922</c:v>
                </c:pt>
                <c:pt idx="33">
                  <c:v>43891</c:v>
                </c:pt>
                <c:pt idx="34">
                  <c:v>43862</c:v>
                </c:pt>
                <c:pt idx="35">
                  <c:v>43831</c:v>
                </c:pt>
                <c:pt idx="36">
                  <c:v>43800</c:v>
                </c:pt>
                <c:pt idx="37">
                  <c:v>43770</c:v>
                </c:pt>
                <c:pt idx="38">
                  <c:v>43739</c:v>
                </c:pt>
                <c:pt idx="39">
                  <c:v>43709</c:v>
                </c:pt>
                <c:pt idx="40">
                  <c:v>43678</c:v>
                </c:pt>
                <c:pt idx="41">
                  <c:v>43647</c:v>
                </c:pt>
                <c:pt idx="42">
                  <c:v>43617</c:v>
                </c:pt>
                <c:pt idx="43">
                  <c:v>43586</c:v>
                </c:pt>
                <c:pt idx="44">
                  <c:v>43556</c:v>
                </c:pt>
                <c:pt idx="45">
                  <c:v>43525</c:v>
                </c:pt>
                <c:pt idx="46">
                  <c:v>43497</c:v>
                </c:pt>
                <c:pt idx="47">
                  <c:v>43466</c:v>
                </c:pt>
                <c:pt idx="48">
                  <c:v>43435</c:v>
                </c:pt>
                <c:pt idx="49">
                  <c:v>43405</c:v>
                </c:pt>
                <c:pt idx="50">
                  <c:v>43374</c:v>
                </c:pt>
                <c:pt idx="51">
                  <c:v>43344</c:v>
                </c:pt>
                <c:pt idx="52">
                  <c:v>43313</c:v>
                </c:pt>
                <c:pt idx="53">
                  <c:v>43282</c:v>
                </c:pt>
                <c:pt idx="54">
                  <c:v>43252</c:v>
                </c:pt>
                <c:pt idx="55">
                  <c:v>43221</c:v>
                </c:pt>
                <c:pt idx="56">
                  <c:v>43191</c:v>
                </c:pt>
                <c:pt idx="57">
                  <c:v>43160</c:v>
                </c:pt>
                <c:pt idx="58">
                  <c:v>43132</c:v>
                </c:pt>
                <c:pt idx="59">
                  <c:v>43101</c:v>
                </c:pt>
              </c:numCache>
            </c:numRef>
          </c:cat>
          <c:val>
            <c:numRef>
              <c:f>饲料!$K$5:$K$64</c:f>
              <c:numCache>
                <c:formatCode>0.0%</c:formatCode>
                <c:ptCount val="60"/>
                <c:pt idx="0">
                  <c:v>-0.11799999999999999</c:v>
                </c:pt>
                <c:pt idx="1">
                  <c:v>-4.8000000000000001E-2</c:v>
                </c:pt>
                <c:pt idx="2">
                  <c:v>5.1999999999999998E-2</c:v>
                </c:pt>
                <c:pt idx="3">
                  <c:v>0.152</c:v>
                </c:pt>
                <c:pt idx="4">
                  <c:v>0.08</c:v>
                </c:pt>
                <c:pt idx="5">
                  <c:v>0.05</c:v>
                </c:pt>
                <c:pt idx="6">
                  <c:v>0.04</c:v>
                </c:pt>
                <c:pt idx="7">
                  <c:v>0.05</c:v>
                </c:pt>
                <c:pt idx="8">
                  <c:v>0.01</c:v>
                </c:pt>
                <c:pt idx="9">
                  <c:v>3.6529680365296802E-2</c:v>
                </c:pt>
                <c:pt idx="10">
                  <c:v>-0.26510067114093999</c:v>
                </c:pt>
                <c:pt idx="11">
                  <c:v>-7.1999999999999995E-2</c:v>
                </c:pt>
                <c:pt idx="12">
                  <c:v>-5.2999999999999999E-2</c:v>
                </c:pt>
                <c:pt idx="13">
                  <c:v>5.7000000000000002E-2</c:v>
                </c:pt>
                <c:pt idx="14" formatCode="0.00%">
                  <c:v>-1.8E-3</c:v>
                </c:pt>
                <c:pt idx="15">
                  <c:v>-5.0000000000000001E-3</c:v>
                </c:pt>
                <c:pt idx="16">
                  <c:v>0.1</c:v>
                </c:pt>
                <c:pt idx="17">
                  <c:v>1.9E-2</c:v>
                </c:pt>
                <c:pt idx="18">
                  <c:v>-9.2999999999999999E-2</c:v>
                </c:pt>
                <c:pt idx="19">
                  <c:v>2.4E-2</c:v>
                </c:pt>
                <c:pt idx="20">
                  <c:v>0.12</c:v>
                </c:pt>
                <c:pt idx="21">
                  <c:v>0.28999999999999998</c:v>
                </c:pt>
                <c:pt idx="22">
                  <c:v>-0.43</c:v>
                </c:pt>
                <c:pt idx="23">
                  <c:v>0.15</c:v>
                </c:pt>
                <c:pt idx="24">
                  <c:v>0.09</c:v>
                </c:pt>
                <c:pt idx="25">
                  <c:v>-2.7E-2</c:v>
                </c:pt>
                <c:pt idx="26">
                  <c:v>7.2999999999999995E-2</c:v>
                </c:pt>
                <c:pt idx="27">
                  <c:v>0.16200000000000001</c:v>
                </c:pt>
                <c:pt idx="28">
                  <c:v>9.6000000000000002E-2</c:v>
                </c:pt>
                <c:pt idx="29">
                  <c:v>9.1999999999999998E-2</c:v>
                </c:pt>
                <c:pt idx="30">
                  <c:v>9.9000000000000005E-2</c:v>
                </c:pt>
                <c:pt idx="31">
                  <c:v>-6.9000000000000006E-2</c:v>
                </c:pt>
                <c:pt idx="32" formatCode="0.00%">
                  <c:v>9.7999999999999907E-2</c:v>
                </c:pt>
                <c:pt idx="33" formatCode="0.00%">
                  <c:v>2.9000000000001198E-2</c:v>
                </c:pt>
                <c:pt idx="34" formatCode="0.00%">
                  <c:v>4.5999999999998702E-2</c:v>
                </c:pt>
                <c:pt idx="35" formatCode="0.00%">
                  <c:v>-0.17099999999999799</c:v>
                </c:pt>
                <c:pt idx="36" formatCode="0.00%">
                  <c:v>7.9999999999997903E-3</c:v>
                </c:pt>
                <c:pt idx="37" formatCode="0.00%">
                  <c:v>5.5564163206674601E-2</c:v>
                </c:pt>
                <c:pt idx="38" formatCode="0.00%">
                  <c:v>3.6017855233632101E-3</c:v>
                </c:pt>
                <c:pt idx="39" formatCode="0.00%">
                  <c:v>0.12615507235547599</c:v>
                </c:pt>
                <c:pt idx="40" formatCode="0.00%">
                  <c:v>2.71587285161921E-2</c:v>
                </c:pt>
                <c:pt idx="41" formatCode="0.00%">
                  <c:v>-0.15523088392217699</c:v>
                </c:pt>
                <c:pt idx="42" formatCode="0.00%">
                  <c:v>-0.18363001912045901</c:v>
                </c:pt>
                <c:pt idx="43" formatCode="0.00%">
                  <c:v>-6.6603603603604206E-2</c:v>
                </c:pt>
                <c:pt idx="44" formatCode="0.00%">
                  <c:v>-6.3029525032093402E-3</c:v>
                </c:pt>
                <c:pt idx="45" formatCode="0.00%">
                  <c:v>0.25523404255319299</c:v>
                </c:pt>
                <c:pt idx="46" formatCode="0.00%">
                  <c:v>-0.31036976744186201</c:v>
                </c:pt>
                <c:pt idx="47" formatCode="0.00%">
                  <c:v>-0.201703703703703</c:v>
                </c:pt>
                <c:pt idx="48" formatCode="0.00%">
                  <c:v>-3.9999999999998599E-2</c:v>
                </c:pt>
                <c:pt idx="49" formatCode="0.00%">
                  <c:v>-4.9992253113993503E-2</c:v>
                </c:pt>
                <c:pt idx="50" formatCode="0.00%">
                  <c:v>1.2179578562023801E-2</c:v>
                </c:pt>
                <c:pt idx="51" formatCode="0.00%">
                  <c:v>0.25022300405565501</c:v>
                </c:pt>
                <c:pt idx="52" formatCode="0.00%">
                  <c:v>0.152613229709012</c:v>
                </c:pt>
                <c:pt idx="53" formatCode="0.00%">
                  <c:v>-0.123623876177769</c:v>
                </c:pt>
                <c:pt idx="54" formatCode="0.00%">
                  <c:v>2.24699432655238E-2</c:v>
                </c:pt>
                <c:pt idx="55" formatCode="0.00%">
                  <c:v>9.6363994654065296E-2</c:v>
                </c:pt>
                <c:pt idx="56" formatCode="0.00%">
                  <c:v>-9.20000000000014E-2</c:v>
                </c:pt>
                <c:pt idx="57" formatCode="0.00%">
                  <c:v>-2.0305137519459799E-2</c:v>
                </c:pt>
                <c:pt idx="58" formatCode="0.00%">
                  <c:v>-0.174598815406978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3ED-4FCF-8F27-EDCCA4C1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96896"/>
        <c:axId val="164498432"/>
      </c:barChart>
      <c:dateAx>
        <c:axId val="164496896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64498432"/>
        <c:crosses val="autoZero"/>
        <c:auto val="1"/>
        <c:lblOffset val="100"/>
        <c:baseTimeUnit val="months"/>
        <c:majorUnit val="2"/>
        <c:majorTimeUnit val="months"/>
      </c:dateAx>
      <c:valAx>
        <c:axId val="164498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644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6878708210660798E-2"/>
          <c:y val="8.1084089172397802E-2"/>
          <c:w val="0.89365822811123197"/>
          <c:h val="0.70923826025924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饲料!$O$3</c:f>
              <c:strCache>
                <c:ptCount val="1"/>
                <c:pt idx="0">
                  <c:v>母猪料环比</c:v>
                </c:pt>
              </c:strCache>
            </c:strRef>
          </c:tx>
          <c:spPr>
            <a:solidFill>
              <a:srgbClr val="5B9BD5">
                <a:lumMod val="50000"/>
              </a:srgbClr>
            </a:solidFill>
            <a:ln w="19050" cap="rnd">
              <a:noFill/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59-4DBB-8B8D-5E959EF8010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59-4DBB-8B8D-5E959EF8010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59-4DBB-8B8D-5E959EF8010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59-4DBB-8B8D-5E959EF8010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59-4DBB-8B8D-5E959EF8010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159-4DBB-8B8D-5E959EF8010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159-4DBB-8B8D-5E959EF8010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159-4DBB-8B8D-5E959EF8010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159-4DBB-8B8D-5E959EF8010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159-4DBB-8B8D-5E959EF8010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159-4DBB-8B8D-5E959EF8010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59-4DBB-8B8D-5E959EF8010A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159-4DBB-8B8D-5E959EF8010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159-4DBB-8B8D-5E959EF8010A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159-4DBB-8B8D-5E959EF8010A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159-4DBB-8B8D-5E959EF8010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159-4DBB-8B8D-5E959EF8010A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159-4DBB-8B8D-5E959EF8010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159-4DBB-8B8D-5E959EF8010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159-4DBB-8B8D-5E959EF8010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159-4DBB-8B8D-5E959EF8010A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159-4DBB-8B8D-5E959EF8010A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159-4DBB-8B8D-5E959EF8010A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159-4DBB-8B8D-5E959EF8010A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159-4DBB-8B8D-5E959EF8010A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159-4DBB-8B8D-5E959EF8010A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159-4DBB-8B8D-5E959EF8010A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159-4DBB-8B8D-5E959EF8010A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159-4DBB-8B8D-5E959EF8010A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159-4DBB-8B8D-5E959EF8010A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159-4DBB-8B8D-5E959EF8010A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159-4DBB-8B8D-5E959EF8010A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159-4DBB-8B8D-5E959EF8010A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159-4DBB-8B8D-5E959EF8010A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159-4DBB-8B8D-5E959EF8010A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159-4DBB-8B8D-5E959EF8010A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159-4DBB-8B8D-5E959EF8010A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159-4DBB-8B8D-5E959EF8010A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159-4DBB-8B8D-5E959EF8010A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159-4DBB-8B8D-5E959EF8010A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159-4DBB-8B8D-5E959EF8010A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159-4DBB-8B8D-5E959EF8010A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159-4DBB-8B8D-5E959EF8010A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159-4DBB-8B8D-5E959EF8010A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159-4DBB-8B8D-5E959EF8010A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159-4DBB-8B8D-5E959EF8010A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159-4DBB-8B8D-5E959EF8010A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159-4DBB-8B8D-5E959EF8010A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159-4DBB-8B8D-5E959EF8010A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159-4DBB-8B8D-5E959EF8010A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159-4DBB-8B8D-5E959EF8010A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159-4DBB-8B8D-5E959EF8010A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E159-4DBB-8B8D-5E959EF8010A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E159-4DBB-8B8D-5E959EF8010A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E159-4DBB-8B8D-5E959EF8010A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E159-4DBB-8B8D-5E959EF8010A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E159-4DBB-8B8D-5E959EF8010A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E159-4DBB-8B8D-5E959EF8010A}"/>
                </c:ext>
              </c:extLst>
            </c:dLbl>
            <c:dLbl>
              <c:idx val="5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E159-4DBB-8B8D-5E959EF8010A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E159-4DBB-8B8D-5E959EF8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饲料!$N$5:$N$64</c:f>
              <c:numCache>
                <c:formatCode>yyyy"年"m"月"</c:formatCode>
                <c:ptCount val="60"/>
                <c:pt idx="0">
                  <c:v>44925</c:v>
                </c:pt>
                <c:pt idx="1">
                  <c:v>44893</c:v>
                </c:pt>
                <c:pt idx="2">
                  <c:v>44861</c:v>
                </c:pt>
                <c:pt idx="3">
                  <c:v>44832</c:v>
                </c:pt>
                <c:pt idx="4">
                  <c:v>44801</c:v>
                </c:pt>
                <c:pt idx="5">
                  <c:v>44770</c:v>
                </c:pt>
                <c:pt idx="6">
                  <c:v>44740</c:v>
                </c:pt>
                <c:pt idx="7">
                  <c:v>44709</c:v>
                </c:pt>
                <c:pt idx="8">
                  <c:v>44679</c:v>
                </c:pt>
                <c:pt idx="9">
                  <c:v>44648</c:v>
                </c:pt>
                <c:pt idx="10">
                  <c:v>44620</c:v>
                </c:pt>
                <c:pt idx="11">
                  <c:v>44589</c:v>
                </c:pt>
                <c:pt idx="12">
                  <c:v>44559</c:v>
                </c:pt>
                <c:pt idx="13">
                  <c:v>44530</c:v>
                </c:pt>
                <c:pt idx="14">
                  <c:v>44470</c:v>
                </c:pt>
                <c:pt idx="15">
                  <c:v>44440</c:v>
                </c:pt>
                <c:pt idx="16">
                  <c:v>44409</c:v>
                </c:pt>
                <c:pt idx="17">
                  <c:v>44378</c:v>
                </c:pt>
                <c:pt idx="18">
                  <c:v>44348</c:v>
                </c:pt>
                <c:pt idx="19">
                  <c:v>44317</c:v>
                </c:pt>
                <c:pt idx="20">
                  <c:v>44287</c:v>
                </c:pt>
                <c:pt idx="21">
                  <c:v>44256</c:v>
                </c:pt>
                <c:pt idx="22">
                  <c:v>44228</c:v>
                </c:pt>
                <c:pt idx="23">
                  <c:v>44197</c:v>
                </c:pt>
                <c:pt idx="24">
                  <c:v>44166</c:v>
                </c:pt>
                <c:pt idx="25">
                  <c:v>44136</c:v>
                </c:pt>
                <c:pt idx="26">
                  <c:v>44105</c:v>
                </c:pt>
                <c:pt idx="27">
                  <c:v>44075</c:v>
                </c:pt>
                <c:pt idx="28">
                  <c:v>44044</c:v>
                </c:pt>
                <c:pt idx="29">
                  <c:v>44013</c:v>
                </c:pt>
                <c:pt idx="30">
                  <c:v>43983</c:v>
                </c:pt>
                <c:pt idx="31">
                  <c:v>43952</c:v>
                </c:pt>
                <c:pt idx="32">
                  <c:v>43922</c:v>
                </c:pt>
                <c:pt idx="33">
                  <c:v>43891</c:v>
                </c:pt>
                <c:pt idx="34">
                  <c:v>43862</c:v>
                </c:pt>
                <c:pt idx="35">
                  <c:v>43831</c:v>
                </c:pt>
                <c:pt idx="36">
                  <c:v>43800</c:v>
                </c:pt>
                <c:pt idx="37">
                  <c:v>43770</c:v>
                </c:pt>
                <c:pt idx="38">
                  <c:v>43739</c:v>
                </c:pt>
                <c:pt idx="39">
                  <c:v>43709</c:v>
                </c:pt>
                <c:pt idx="40">
                  <c:v>43678</c:v>
                </c:pt>
                <c:pt idx="41">
                  <c:v>43647</c:v>
                </c:pt>
                <c:pt idx="42">
                  <c:v>43617</c:v>
                </c:pt>
                <c:pt idx="43">
                  <c:v>43586</c:v>
                </c:pt>
                <c:pt idx="44">
                  <c:v>43556</c:v>
                </c:pt>
                <c:pt idx="45">
                  <c:v>43525</c:v>
                </c:pt>
                <c:pt idx="46">
                  <c:v>43497</c:v>
                </c:pt>
                <c:pt idx="47">
                  <c:v>43466</c:v>
                </c:pt>
                <c:pt idx="48">
                  <c:v>43435</c:v>
                </c:pt>
                <c:pt idx="49">
                  <c:v>43405</c:v>
                </c:pt>
                <c:pt idx="50">
                  <c:v>43374</c:v>
                </c:pt>
                <c:pt idx="51">
                  <c:v>43344</c:v>
                </c:pt>
                <c:pt idx="52">
                  <c:v>43313</c:v>
                </c:pt>
                <c:pt idx="53">
                  <c:v>43282</c:v>
                </c:pt>
                <c:pt idx="54">
                  <c:v>43252</c:v>
                </c:pt>
                <c:pt idx="55">
                  <c:v>43221</c:v>
                </c:pt>
                <c:pt idx="56">
                  <c:v>43191</c:v>
                </c:pt>
                <c:pt idx="57">
                  <c:v>43160</c:v>
                </c:pt>
                <c:pt idx="58">
                  <c:v>43132</c:v>
                </c:pt>
                <c:pt idx="59">
                  <c:v>43101</c:v>
                </c:pt>
              </c:numCache>
            </c:numRef>
          </c:cat>
          <c:val>
            <c:numRef>
              <c:f>饲料!$O$5:$O$64</c:f>
              <c:numCache>
                <c:formatCode>0.0%</c:formatCode>
                <c:ptCount val="60"/>
                <c:pt idx="0">
                  <c:v>0</c:v>
                </c:pt>
                <c:pt idx="1">
                  <c:v>-7.5999999999999998E-2</c:v>
                </c:pt>
                <c:pt idx="2">
                  <c:v>-2.7E-2</c:v>
                </c:pt>
                <c:pt idx="3">
                  <c:v>0.115</c:v>
                </c:pt>
                <c:pt idx="4">
                  <c:v>0.05</c:v>
                </c:pt>
                <c:pt idx="5">
                  <c:v>0.03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-0.36220472440944901</c:v>
                </c:pt>
                <c:pt idx="10">
                  <c:v>-0.20125786163522</c:v>
                </c:pt>
                <c:pt idx="11">
                  <c:v>2.5999999999999999E-2</c:v>
                </c:pt>
                <c:pt idx="12">
                  <c:v>4.1000000000000002E-2</c:v>
                </c:pt>
                <c:pt idx="13">
                  <c:v>1.7000000000000001E-2</c:v>
                </c:pt>
                <c:pt idx="14">
                  <c:v>-7.5999999999999998E-2</c:v>
                </c:pt>
                <c:pt idx="15">
                  <c:v>-8.1000000000000003E-2</c:v>
                </c:pt>
                <c:pt idx="16">
                  <c:v>-1.7999999999999999E-2</c:v>
                </c:pt>
                <c:pt idx="17">
                  <c:v>-3.5000000000000003E-2</c:v>
                </c:pt>
                <c:pt idx="18" formatCode="0%">
                  <c:v>-7.0000000000000007E-2</c:v>
                </c:pt>
                <c:pt idx="19">
                  <c:v>-3.0000000000000001E-3</c:v>
                </c:pt>
                <c:pt idx="20">
                  <c:v>4.0609137055837498E-2</c:v>
                </c:pt>
                <c:pt idx="21">
                  <c:v>0.20121951219512199</c:v>
                </c:pt>
                <c:pt idx="22">
                  <c:v>-0.31</c:v>
                </c:pt>
                <c:pt idx="23">
                  <c:v>0.06</c:v>
                </c:pt>
                <c:pt idx="24">
                  <c:v>0.09</c:v>
                </c:pt>
                <c:pt idx="25">
                  <c:v>1.0999999999999999E-2</c:v>
                </c:pt>
                <c:pt idx="26">
                  <c:v>5.7000000000000002E-2</c:v>
                </c:pt>
                <c:pt idx="27">
                  <c:v>8.7999999999999995E-2</c:v>
                </c:pt>
                <c:pt idx="28">
                  <c:v>0.06</c:v>
                </c:pt>
                <c:pt idx="29">
                  <c:v>7.9000000000000001E-2</c:v>
                </c:pt>
                <c:pt idx="30">
                  <c:v>6.6000000000000003E-2</c:v>
                </c:pt>
                <c:pt idx="31">
                  <c:v>-2.1000000000000001E-2</c:v>
                </c:pt>
                <c:pt idx="32">
                  <c:v>8.5000000000000006E-2</c:v>
                </c:pt>
                <c:pt idx="33">
                  <c:v>0.06</c:v>
                </c:pt>
                <c:pt idx="34">
                  <c:v>5.0000000000000001E-3</c:v>
                </c:pt>
                <c:pt idx="35">
                  <c:v>1.2E-2</c:v>
                </c:pt>
                <c:pt idx="36">
                  <c:v>0.104</c:v>
                </c:pt>
                <c:pt idx="37">
                  <c:v>8.2000000000000003E-2</c:v>
                </c:pt>
                <c:pt idx="38">
                  <c:v>5.8999999999999997E-2</c:v>
                </c:pt>
                <c:pt idx="39">
                  <c:v>8.6999999999999994E-2</c:v>
                </c:pt>
                <c:pt idx="40">
                  <c:v>9.7000000000000003E-2</c:v>
                </c:pt>
                <c:pt idx="41">
                  <c:v>-0.127</c:v>
                </c:pt>
                <c:pt idx="42">
                  <c:v>-0.106</c:v>
                </c:pt>
                <c:pt idx="43">
                  <c:v>-5.0999999999999997E-2</c:v>
                </c:pt>
                <c:pt idx="44">
                  <c:v>0</c:v>
                </c:pt>
                <c:pt idx="45">
                  <c:v>0.28599999999999998</c:v>
                </c:pt>
                <c:pt idx="46">
                  <c:v>-0.41599999999999998</c:v>
                </c:pt>
                <c:pt idx="47">
                  <c:v>-4.7E-2</c:v>
                </c:pt>
                <c:pt idx="48">
                  <c:v>-1.4E-2</c:v>
                </c:pt>
                <c:pt idx="49">
                  <c:v>0</c:v>
                </c:pt>
                <c:pt idx="50">
                  <c:v>0.04</c:v>
                </c:pt>
                <c:pt idx="51" formatCode="0.00%">
                  <c:v>8.5836909871244593E-2</c:v>
                </c:pt>
                <c:pt idx="52" formatCode="0.00%">
                  <c:v>-6.9488817891373802E-2</c:v>
                </c:pt>
                <c:pt idx="53" formatCode="0.00%">
                  <c:v>5.92216582064298E-2</c:v>
                </c:pt>
                <c:pt idx="54" formatCode="0.00%">
                  <c:v>-9.2204526404022803E-3</c:v>
                </c:pt>
                <c:pt idx="55" formatCode="0.00%">
                  <c:v>-3.3225283630470101E-2</c:v>
                </c:pt>
                <c:pt idx="56" formatCode="0.00%">
                  <c:v>-0.103197674418605</c:v>
                </c:pt>
                <c:pt idx="57" formatCode="0.00%">
                  <c:v>0.13719008264462801</c:v>
                </c:pt>
                <c:pt idx="58" formatCode="0.00%">
                  <c:v>-0.14427157001414401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159-4DBB-8B8D-5E959EF8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592640"/>
        <c:axId val="164602624"/>
      </c:barChart>
      <c:dateAx>
        <c:axId val="164592640"/>
        <c:scaling>
          <c:orientation val="minMax"/>
        </c:scaling>
        <c:delete val="0"/>
        <c:axPos val="b"/>
        <c:numFmt formatCode="yyyy&quot;年&quot;m&quot;月&quot;;@" sourceLinked="0"/>
        <c:majorTickMark val="cross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64602624"/>
        <c:crosses val="autoZero"/>
        <c:auto val="1"/>
        <c:lblOffset val="100"/>
        <c:baseTimeUnit val="months"/>
        <c:majorUnit val="2"/>
        <c:majorTimeUnit val="months"/>
      </c:dateAx>
      <c:valAx>
        <c:axId val="1646026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6459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3104701548565104E-2"/>
          <c:y val="7.813547923137E-2"/>
          <c:w val="0.89590769903762002"/>
          <c:h val="0.70982064741907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饲料!$S$3</c:f>
              <c:strCache>
                <c:ptCount val="1"/>
                <c:pt idx="0">
                  <c:v>育肥料环比</c:v>
                </c:pt>
              </c:strCache>
            </c:strRef>
          </c:tx>
          <c:spPr>
            <a:solidFill>
              <a:srgbClr val="5B9BD5">
                <a:lumMod val="50000"/>
              </a:srgbClr>
            </a:solidFill>
            <a:ln w="19050" cap="rnd">
              <a:noFill/>
              <a:round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980-4890-B571-B47B4655BBB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80-4890-B571-B47B4655BBB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80-4890-B571-B47B4655BBB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80-4890-B571-B47B4655BBB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80-4890-B571-B47B4655BBB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80-4890-B571-B47B4655BBB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80-4890-B571-B47B4655BBB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80-4890-B571-B47B4655BBB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80-4890-B571-B47B4655BBB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80-4890-B571-B47B4655BBB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80-4890-B571-B47B4655BBB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980-4890-B571-B47B4655BBB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980-4890-B571-B47B4655BBB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980-4890-B571-B47B4655BBB2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980-4890-B571-B47B4655BBB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980-4890-B571-B47B4655BBB2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980-4890-B571-B47B4655BBB2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980-4890-B571-B47B4655BBB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980-4890-B571-B47B4655BBB2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980-4890-B571-B47B4655BBB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980-4890-B571-B47B4655BBB2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980-4890-B571-B47B4655BBB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980-4890-B571-B47B4655BBB2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980-4890-B571-B47B4655BBB2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980-4890-B571-B47B4655BBB2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980-4890-B571-B47B4655BBB2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1980-4890-B571-B47B4655BBB2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980-4890-B571-B47B4655BBB2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980-4890-B571-B47B4655BBB2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980-4890-B571-B47B4655BBB2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1980-4890-B571-B47B4655BBB2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1980-4890-B571-B47B4655BBB2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980-4890-B571-B47B4655BBB2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980-4890-B571-B47B4655BBB2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980-4890-B571-B47B4655BBB2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980-4890-B571-B47B4655BBB2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1980-4890-B571-B47B4655BBB2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980-4890-B571-B47B4655BBB2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980-4890-B571-B47B4655BBB2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980-4890-B571-B47B4655BBB2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980-4890-B571-B47B4655BBB2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980-4890-B571-B47B4655BBB2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980-4890-B571-B47B4655BBB2}"/>
                </c:ext>
              </c:extLst>
            </c:dLbl>
            <c:dLbl>
              <c:idx val="4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980-4890-B571-B47B4655BB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饲料!$R$5:$R$48</c:f>
              <c:numCache>
                <c:formatCode>yyyy"年"m"月"</c:formatCode>
                <c:ptCount val="44"/>
                <c:pt idx="0">
                  <c:v>44925</c:v>
                </c:pt>
                <c:pt idx="1">
                  <c:v>44893</c:v>
                </c:pt>
                <c:pt idx="2">
                  <c:v>44861</c:v>
                </c:pt>
                <c:pt idx="3">
                  <c:v>44832</c:v>
                </c:pt>
                <c:pt idx="4">
                  <c:v>44801</c:v>
                </c:pt>
                <c:pt idx="5">
                  <c:v>44770</c:v>
                </c:pt>
                <c:pt idx="6">
                  <c:v>44740</c:v>
                </c:pt>
                <c:pt idx="7">
                  <c:v>44709</c:v>
                </c:pt>
                <c:pt idx="8">
                  <c:v>44679</c:v>
                </c:pt>
                <c:pt idx="9">
                  <c:v>44648</c:v>
                </c:pt>
                <c:pt idx="10">
                  <c:v>44620</c:v>
                </c:pt>
                <c:pt idx="11">
                  <c:v>44589</c:v>
                </c:pt>
                <c:pt idx="12">
                  <c:v>44559</c:v>
                </c:pt>
                <c:pt idx="13">
                  <c:v>44530</c:v>
                </c:pt>
                <c:pt idx="14">
                  <c:v>44470</c:v>
                </c:pt>
                <c:pt idx="15">
                  <c:v>44440</c:v>
                </c:pt>
                <c:pt idx="16">
                  <c:v>44409</c:v>
                </c:pt>
                <c:pt idx="17">
                  <c:v>44378</c:v>
                </c:pt>
                <c:pt idx="18">
                  <c:v>44348</c:v>
                </c:pt>
                <c:pt idx="19">
                  <c:v>44317</c:v>
                </c:pt>
                <c:pt idx="20">
                  <c:v>44287</c:v>
                </c:pt>
                <c:pt idx="21">
                  <c:v>44256</c:v>
                </c:pt>
                <c:pt idx="22">
                  <c:v>44228</c:v>
                </c:pt>
                <c:pt idx="23">
                  <c:v>44197</c:v>
                </c:pt>
                <c:pt idx="24">
                  <c:v>44166</c:v>
                </c:pt>
                <c:pt idx="25">
                  <c:v>44136</c:v>
                </c:pt>
                <c:pt idx="26">
                  <c:v>44105</c:v>
                </c:pt>
                <c:pt idx="27">
                  <c:v>44075</c:v>
                </c:pt>
                <c:pt idx="28">
                  <c:v>44044</c:v>
                </c:pt>
                <c:pt idx="29">
                  <c:v>44013</c:v>
                </c:pt>
                <c:pt idx="30">
                  <c:v>43983</c:v>
                </c:pt>
                <c:pt idx="31">
                  <c:v>43952</c:v>
                </c:pt>
                <c:pt idx="32">
                  <c:v>43922</c:v>
                </c:pt>
                <c:pt idx="33">
                  <c:v>43891</c:v>
                </c:pt>
                <c:pt idx="34">
                  <c:v>43862</c:v>
                </c:pt>
                <c:pt idx="35">
                  <c:v>43831</c:v>
                </c:pt>
                <c:pt idx="36">
                  <c:v>43800</c:v>
                </c:pt>
                <c:pt idx="37">
                  <c:v>43770</c:v>
                </c:pt>
                <c:pt idx="38">
                  <c:v>43739</c:v>
                </c:pt>
                <c:pt idx="39">
                  <c:v>43709</c:v>
                </c:pt>
                <c:pt idx="40">
                  <c:v>43678</c:v>
                </c:pt>
                <c:pt idx="41">
                  <c:v>43647</c:v>
                </c:pt>
                <c:pt idx="42">
                  <c:v>43617</c:v>
                </c:pt>
                <c:pt idx="43">
                  <c:v>43586</c:v>
                </c:pt>
              </c:numCache>
            </c:numRef>
          </c:cat>
          <c:val>
            <c:numRef>
              <c:f>饲料!$S$5:$S$48</c:f>
              <c:numCache>
                <c:formatCode>0.0%</c:formatCode>
                <c:ptCount val="44"/>
                <c:pt idx="0">
                  <c:v>-4.8000000000000001E-2</c:v>
                </c:pt>
                <c:pt idx="1">
                  <c:v>3.3000000000000002E-2</c:v>
                </c:pt>
                <c:pt idx="2">
                  <c:v>0.104</c:v>
                </c:pt>
                <c:pt idx="3">
                  <c:v>0.18</c:v>
                </c:pt>
                <c:pt idx="4">
                  <c:v>0.1</c:v>
                </c:pt>
                <c:pt idx="5">
                  <c:v>0.03</c:v>
                </c:pt>
                <c:pt idx="6">
                  <c:v>-1.4999999999999999E-2</c:v>
                </c:pt>
                <c:pt idx="7">
                  <c:v>0.01</c:v>
                </c:pt>
                <c:pt idx="8">
                  <c:v>-0.05</c:v>
                </c:pt>
                <c:pt idx="9">
                  <c:v>0.102380952380952</c:v>
                </c:pt>
                <c:pt idx="10">
                  <c:v>-0.22222222222222199</c:v>
                </c:pt>
                <c:pt idx="11">
                  <c:v>-4.3999999999999997E-2</c:v>
                </c:pt>
                <c:pt idx="12">
                  <c:v>-2.8000000000000001E-2</c:v>
                </c:pt>
                <c:pt idx="13">
                  <c:v>4.1000000000000002E-2</c:v>
                </c:pt>
                <c:pt idx="14" formatCode="0.00%">
                  <c:v>1.5800000000000002E-2</c:v>
                </c:pt>
                <c:pt idx="15">
                  <c:v>2.1000000000000001E-2</c:v>
                </c:pt>
                <c:pt idx="16">
                  <c:v>7.2999999999999995E-2</c:v>
                </c:pt>
                <c:pt idx="17">
                  <c:v>1.2999999999999999E-2</c:v>
                </c:pt>
                <c:pt idx="18">
                  <c:v>-4.7E-2</c:v>
                </c:pt>
                <c:pt idx="19">
                  <c:v>1.6E-2</c:v>
                </c:pt>
                <c:pt idx="20">
                  <c:v>2.4864228932552899E-3</c:v>
                </c:pt>
                <c:pt idx="21">
                  <c:v>-9.4275567919763395E-2</c:v>
                </c:pt>
                <c:pt idx="22">
                  <c:v>-0.12418679068959899</c:v>
                </c:pt>
                <c:pt idx="23">
                  <c:v>0.18447060090316</c:v>
                </c:pt>
                <c:pt idx="24">
                  <c:v>-7.7988504427492694E-2</c:v>
                </c:pt>
                <c:pt idx="25">
                  <c:v>5.0000000000000001E-3</c:v>
                </c:pt>
                <c:pt idx="26">
                  <c:v>0.113</c:v>
                </c:pt>
                <c:pt idx="27">
                  <c:v>0.159</c:v>
                </c:pt>
                <c:pt idx="28">
                  <c:v>5.7000000000000002E-2</c:v>
                </c:pt>
                <c:pt idx="29">
                  <c:v>0.122</c:v>
                </c:pt>
                <c:pt idx="30">
                  <c:v>0.06</c:v>
                </c:pt>
                <c:pt idx="31">
                  <c:v>-5.5E-2</c:v>
                </c:pt>
                <c:pt idx="32">
                  <c:v>-0.14417689389313601</c:v>
                </c:pt>
                <c:pt idx="33">
                  <c:v>0.16529471309826299</c:v>
                </c:pt>
                <c:pt idx="34">
                  <c:v>-9.7654408593702592E-3</c:v>
                </c:pt>
                <c:pt idx="35">
                  <c:v>0</c:v>
                </c:pt>
                <c:pt idx="36">
                  <c:v>-1.7999999999999999E-2</c:v>
                </c:pt>
                <c:pt idx="37">
                  <c:v>7.7107545925823903E-2</c:v>
                </c:pt>
                <c:pt idx="38">
                  <c:v>1.5994628168540401E-2</c:v>
                </c:pt>
                <c:pt idx="39">
                  <c:v>6.4946392103471598E-2</c:v>
                </c:pt>
                <c:pt idx="40">
                  <c:v>-1.6362951106933098E-2</c:v>
                </c:pt>
                <c:pt idx="41">
                  <c:v>-0.10614921980442001</c:v>
                </c:pt>
                <c:pt idx="42">
                  <c:v>-0.13983794466403199</c:v>
                </c:pt>
                <c:pt idx="43">
                  <c:v>-6.0865562719702802E-2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980-4890-B571-B47B4655B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287296"/>
        <c:axId val="193288832"/>
      </c:barChart>
      <c:dateAx>
        <c:axId val="193287296"/>
        <c:scaling>
          <c:orientation val="minMax"/>
        </c:scaling>
        <c:delete val="0"/>
        <c:axPos val="b"/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93288832"/>
        <c:crosses val="autoZero"/>
        <c:auto val="1"/>
        <c:lblOffset val="100"/>
        <c:baseTimeUnit val="months"/>
        <c:majorUnit val="2"/>
        <c:majorTimeUnit val="months"/>
      </c:dateAx>
      <c:valAx>
        <c:axId val="1932888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19328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560013848325302E-2"/>
          <c:y val="6.20739021356147E-2"/>
          <c:w val="0.92299496937882797"/>
          <c:h val="0.771847445285346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冻品!$E$1</c:f>
              <c:strCache>
                <c:ptCount val="1"/>
                <c:pt idx="0">
                  <c:v>猪肉月度进口量</c:v>
                </c:pt>
              </c:strCache>
            </c:strRef>
          </c:tx>
          <c:spPr>
            <a:solidFill>
              <a:srgbClr val="314457"/>
            </a:solidFill>
            <a:ln>
              <a:solidFill>
                <a:srgbClr val="314457"/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D7-4B7F-9DC0-B8A2DD5E238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D7-4B7F-9DC0-B8A2DD5E238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D7-4B7F-9DC0-B8A2DD5E238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D7-4B7F-9DC0-B8A2DD5E238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D7-4B7F-9DC0-B8A2DD5E238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D7-4B7F-9DC0-B8A2DD5E238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D7-4B7F-9DC0-B8A2DD5E238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D7-4B7F-9DC0-B8A2DD5E238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3D7-4B7F-9DC0-B8A2DD5E238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3D7-4B7F-9DC0-B8A2DD5E238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3D7-4B7F-9DC0-B8A2DD5E2385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3D7-4B7F-9DC0-B8A2DD5E2385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3D7-4B7F-9DC0-B8A2DD5E2385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D7-4B7F-9DC0-B8A2DD5E2385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3D7-4B7F-9DC0-B8A2DD5E2385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3D7-4B7F-9DC0-B8A2DD5E238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3D7-4B7F-9DC0-B8A2DD5E2385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3D7-4B7F-9DC0-B8A2DD5E2385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3D7-4B7F-9DC0-B8A2DD5E2385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3D7-4B7F-9DC0-B8A2DD5E2385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3D7-4B7F-9DC0-B8A2DD5E2385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3D7-4B7F-9DC0-B8A2DD5E2385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3D7-4B7F-9DC0-B8A2DD5E2385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3D7-4B7F-9DC0-B8A2DD5E2385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3D7-4B7F-9DC0-B8A2DD5E2385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3D7-4B7F-9DC0-B8A2DD5E2385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3D7-4B7F-9DC0-B8A2DD5E2385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3D7-4B7F-9DC0-B8A2DD5E2385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3D7-4B7F-9DC0-B8A2DD5E2385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3D7-4B7F-9DC0-B8A2DD5E2385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F3D7-4B7F-9DC0-B8A2DD5E2385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F3D7-4B7F-9DC0-B8A2DD5E2385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F3D7-4B7F-9DC0-B8A2DD5E2385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F3D7-4B7F-9DC0-B8A2DD5E2385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F3D7-4B7F-9DC0-B8A2DD5E23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Unicode MS" pitchFamily="2" charset="-122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冻品!$E$4:$E$38</c:f>
              <c:numCache>
                <c:formatCode>yyyy"年"m"月"</c:formatCode>
                <c:ptCount val="35"/>
                <c:pt idx="0">
                  <c:v>44881</c:v>
                </c:pt>
                <c:pt idx="1">
                  <c:v>44852</c:v>
                </c:pt>
                <c:pt idx="2">
                  <c:v>44823</c:v>
                </c:pt>
                <c:pt idx="3">
                  <c:v>44794</c:v>
                </c:pt>
                <c:pt idx="4">
                  <c:v>44765</c:v>
                </c:pt>
                <c:pt idx="5">
                  <c:v>44736</c:v>
                </c:pt>
                <c:pt idx="6">
                  <c:v>44707</c:v>
                </c:pt>
                <c:pt idx="7">
                  <c:v>44678</c:v>
                </c:pt>
                <c:pt idx="8">
                  <c:v>44649</c:v>
                </c:pt>
                <c:pt idx="9">
                  <c:v>44620</c:v>
                </c:pt>
                <c:pt idx="10">
                  <c:v>44591</c:v>
                </c:pt>
                <c:pt idx="11">
                  <c:v>44531</c:v>
                </c:pt>
                <c:pt idx="12">
                  <c:v>44501</c:v>
                </c:pt>
                <c:pt idx="13">
                  <c:v>44470</c:v>
                </c:pt>
                <c:pt idx="14">
                  <c:v>44440</c:v>
                </c:pt>
                <c:pt idx="15">
                  <c:v>44409</c:v>
                </c:pt>
                <c:pt idx="16">
                  <c:v>44378</c:v>
                </c:pt>
                <c:pt idx="17">
                  <c:v>44348</c:v>
                </c:pt>
                <c:pt idx="18">
                  <c:v>44317</c:v>
                </c:pt>
                <c:pt idx="19">
                  <c:v>44287</c:v>
                </c:pt>
                <c:pt idx="20">
                  <c:v>44256</c:v>
                </c:pt>
                <c:pt idx="21">
                  <c:v>44228</c:v>
                </c:pt>
                <c:pt idx="22">
                  <c:v>44197</c:v>
                </c:pt>
                <c:pt idx="23">
                  <c:v>44166</c:v>
                </c:pt>
                <c:pt idx="24">
                  <c:v>44136</c:v>
                </c:pt>
                <c:pt idx="25">
                  <c:v>44105</c:v>
                </c:pt>
                <c:pt idx="26">
                  <c:v>44075</c:v>
                </c:pt>
                <c:pt idx="27">
                  <c:v>44044</c:v>
                </c:pt>
                <c:pt idx="28">
                  <c:v>44013</c:v>
                </c:pt>
                <c:pt idx="29">
                  <c:v>43983</c:v>
                </c:pt>
                <c:pt idx="30">
                  <c:v>43952</c:v>
                </c:pt>
                <c:pt idx="31">
                  <c:v>43922</c:v>
                </c:pt>
                <c:pt idx="32">
                  <c:v>43891</c:v>
                </c:pt>
                <c:pt idx="33">
                  <c:v>43862</c:v>
                </c:pt>
                <c:pt idx="34">
                  <c:v>43831</c:v>
                </c:pt>
              </c:numCache>
            </c:numRef>
          </c:cat>
          <c:val>
            <c:numRef>
              <c:f>冻品!$F$4:$F$38</c:f>
              <c:numCache>
                <c:formatCode>General</c:formatCode>
                <c:ptCount val="35"/>
                <c:pt idx="0">
                  <c:v>18</c:v>
                </c:pt>
                <c:pt idx="1">
                  <c:v>16</c:v>
                </c:pt>
                <c:pt idx="2">
                  <c:v>15</c:v>
                </c:pt>
                <c:pt idx="3">
                  <c:v>14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20</c:v>
                </c:pt>
                <c:pt idx="13">
                  <c:v>20</c:v>
                </c:pt>
                <c:pt idx="14" formatCode="0">
                  <c:v>21</c:v>
                </c:pt>
                <c:pt idx="15" formatCode="0">
                  <c:v>28</c:v>
                </c:pt>
                <c:pt idx="16" formatCode="0">
                  <c:v>35</c:v>
                </c:pt>
                <c:pt idx="17" formatCode="0">
                  <c:v>34</c:v>
                </c:pt>
                <c:pt idx="18" formatCode="0">
                  <c:v>37</c:v>
                </c:pt>
                <c:pt idx="19" formatCode="0">
                  <c:v>43</c:v>
                </c:pt>
                <c:pt idx="20" formatCode="0">
                  <c:v>46</c:v>
                </c:pt>
                <c:pt idx="21" formatCode="0">
                  <c:v>32</c:v>
                </c:pt>
                <c:pt idx="22" formatCode="0">
                  <c:v>38</c:v>
                </c:pt>
                <c:pt idx="23" formatCode="0">
                  <c:v>44</c:v>
                </c:pt>
                <c:pt idx="24" formatCode="0">
                  <c:v>33</c:v>
                </c:pt>
                <c:pt idx="25" formatCode="0">
                  <c:v>33</c:v>
                </c:pt>
                <c:pt idx="26" formatCode="0">
                  <c:v>38</c:v>
                </c:pt>
                <c:pt idx="27" formatCode="0">
                  <c:v>35</c:v>
                </c:pt>
                <c:pt idx="28" formatCode="0">
                  <c:v>43</c:v>
                </c:pt>
                <c:pt idx="29" formatCode="0">
                  <c:v>40</c:v>
                </c:pt>
                <c:pt idx="30" formatCode="0">
                  <c:v>37</c:v>
                </c:pt>
                <c:pt idx="31" formatCode="0">
                  <c:v>40</c:v>
                </c:pt>
                <c:pt idx="32" formatCode="0">
                  <c:v>39</c:v>
                </c:pt>
                <c:pt idx="33" formatCode="0">
                  <c:v>25</c:v>
                </c:pt>
                <c:pt idx="34" formatCode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3D7-4B7F-9DC0-B8A2DD5E23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74954240"/>
        <c:axId val="374982144"/>
      </c:barChart>
      <c:dateAx>
        <c:axId val="37495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Arial Unicode MS" pitchFamily="2" charset="-122"/>
                    <a:ea typeface="+mn-ea"/>
                    <a:cs typeface="+mn-cs"/>
                  </a:defRPr>
                </a:pPr>
                <a:r>
                  <a:rPr lang="zh-CN" altLang="en-US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万吨</a:t>
                </a:r>
              </a:p>
            </c:rich>
          </c:tx>
          <c:layout>
            <c:manualLayout>
              <c:xMode val="edge"/>
              <c:yMode val="edge"/>
              <c:x val="7.6198264460214701E-2"/>
              <c:y val="7.6356891733595196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/>
                  </a:solidFill>
                  <a:latin typeface="Arial Unicode MS" pitchFamily="2" charset="-122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74982144"/>
        <c:crosses val="autoZero"/>
        <c:auto val="1"/>
        <c:lblOffset val="100"/>
        <c:baseTimeUnit val="months"/>
        <c:majorUnit val="1"/>
        <c:majorTimeUnit val="months"/>
      </c:dateAx>
      <c:valAx>
        <c:axId val="374982144"/>
        <c:scaling>
          <c:orientation val="minMax"/>
          <c:max val="55"/>
          <c:min val="0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Arial Unicode MS" pitchFamily="2" charset="-122"/>
                <a:ea typeface="+mn-ea"/>
                <a:cs typeface="+mn-cs"/>
              </a:defRPr>
            </a:pPr>
            <a:endParaRPr lang="zh-CN"/>
          </a:p>
        </c:txPr>
        <c:crossAx val="3749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legendEntry>
      <c:layout>
        <c:manualLayout>
          <c:xMode val="edge"/>
          <c:yMode val="edge"/>
          <c:x val="0.25593678915135598"/>
          <c:y val="1.38888888888889E-2"/>
          <c:w val="0.48917935258092698"/>
          <c:h val="9.67148188439704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baseline="0">
          <a:latin typeface="Arial Unicode MS" pitchFamily="2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7063555555189395E-2"/>
          <c:y val="6.9350181903275604E-2"/>
          <c:w val="0.87864436621168795"/>
          <c:h val="0.73752089657018505"/>
        </c:manualLayout>
      </c:layout>
      <c:lineChart>
        <c:grouping val="standard"/>
        <c:varyColors val="0"/>
        <c:ser>
          <c:idx val="0"/>
          <c:order val="0"/>
          <c:tx>
            <c:strRef>
              <c:f>冻品!$L$1</c:f>
              <c:strCache>
                <c:ptCount val="1"/>
                <c:pt idx="0">
                  <c:v>猪头冻品均价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strRef>
              <c:f>冻品!$K$3:$L$258</c:f>
              <c:strCache>
                <c:ptCount val="256"/>
                <c:pt idx="0">
                  <c:v>2023-02-22</c:v>
                </c:pt>
                <c:pt idx="1">
                  <c:v>2023-02-19</c:v>
                </c:pt>
                <c:pt idx="2">
                  <c:v>2023-02-16</c:v>
                </c:pt>
                <c:pt idx="3">
                  <c:v>2023-02-13</c:v>
                </c:pt>
                <c:pt idx="4">
                  <c:v>2023-02-10</c:v>
                </c:pt>
                <c:pt idx="5">
                  <c:v>2023-02-07</c:v>
                </c:pt>
                <c:pt idx="6">
                  <c:v>2023-02-04</c:v>
                </c:pt>
                <c:pt idx="7">
                  <c:v>2023-01-31</c:v>
                </c:pt>
                <c:pt idx="8">
                  <c:v>2023-01-28</c:v>
                </c:pt>
                <c:pt idx="9">
                  <c:v>2023-01-15</c:v>
                </c:pt>
                <c:pt idx="10">
                  <c:v>2023-01-12</c:v>
                </c:pt>
                <c:pt idx="11">
                  <c:v>2023-01-09</c:v>
                </c:pt>
                <c:pt idx="12">
                  <c:v>2022-12-26</c:v>
                </c:pt>
                <c:pt idx="13">
                  <c:v>2022-12-19</c:v>
                </c:pt>
                <c:pt idx="14">
                  <c:v>2022-12-14</c:v>
                </c:pt>
                <c:pt idx="15">
                  <c:v>2022-12-11</c:v>
                </c:pt>
                <c:pt idx="16">
                  <c:v>2022-12-08</c:v>
                </c:pt>
                <c:pt idx="17">
                  <c:v>2022-12-05</c:v>
                </c:pt>
                <c:pt idx="18">
                  <c:v>2022-12-02</c:v>
                </c:pt>
                <c:pt idx="19">
                  <c:v>2022-11-29</c:v>
                </c:pt>
                <c:pt idx="20">
                  <c:v>2022-11-26</c:v>
                </c:pt>
                <c:pt idx="21">
                  <c:v>2022-11-23</c:v>
                </c:pt>
                <c:pt idx="22">
                  <c:v>2022-11-20</c:v>
                </c:pt>
                <c:pt idx="23">
                  <c:v>2022-11-18</c:v>
                </c:pt>
                <c:pt idx="24">
                  <c:v>2022-11-15</c:v>
                </c:pt>
                <c:pt idx="25">
                  <c:v>2022-11-12</c:v>
                </c:pt>
                <c:pt idx="26">
                  <c:v>2022-11-09</c:v>
                </c:pt>
                <c:pt idx="27">
                  <c:v>2022-11-06</c:v>
                </c:pt>
                <c:pt idx="28">
                  <c:v>2022-11-03</c:v>
                </c:pt>
                <c:pt idx="29">
                  <c:v>2022-10-31</c:v>
                </c:pt>
                <c:pt idx="30">
                  <c:v>2022-10-28</c:v>
                </c:pt>
                <c:pt idx="31">
                  <c:v>2022-10-25</c:v>
                </c:pt>
                <c:pt idx="32">
                  <c:v>2022-10-22</c:v>
                </c:pt>
                <c:pt idx="33">
                  <c:v>2022-10-19</c:v>
                </c:pt>
                <c:pt idx="34">
                  <c:v>2022-10-16</c:v>
                </c:pt>
                <c:pt idx="35">
                  <c:v>2022-10-13</c:v>
                </c:pt>
                <c:pt idx="36">
                  <c:v>2022-10-10</c:v>
                </c:pt>
                <c:pt idx="37">
                  <c:v>2022-10-07</c:v>
                </c:pt>
                <c:pt idx="38">
                  <c:v>2022-10-04</c:v>
                </c:pt>
                <c:pt idx="39">
                  <c:v>2022-10-01</c:v>
                </c:pt>
                <c:pt idx="40">
                  <c:v>2022-09-28</c:v>
                </c:pt>
                <c:pt idx="41">
                  <c:v>2022-09-25</c:v>
                </c:pt>
                <c:pt idx="42">
                  <c:v>2022-09-22</c:v>
                </c:pt>
                <c:pt idx="43">
                  <c:v>2022-09-19</c:v>
                </c:pt>
                <c:pt idx="44">
                  <c:v>2022-09-16</c:v>
                </c:pt>
                <c:pt idx="45">
                  <c:v>2022-09-13</c:v>
                </c:pt>
                <c:pt idx="46">
                  <c:v>2022-09-10</c:v>
                </c:pt>
                <c:pt idx="47">
                  <c:v>2022-09-07</c:v>
                </c:pt>
                <c:pt idx="48">
                  <c:v>2022-09-04</c:v>
                </c:pt>
                <c:pt idx="49">
                  <c:v>2022-09-01</c:v>
                </c:pt>
                <c:pt idx="50">
                  <c:v>2022-08-29</c:v>
                </c:pt>
                <c:pt idx="51">
                  <c:v>2022-08-26</c:v>
                </c:pt>
                <c:pt idx="52">
                  <c:v>2022-08-23</c:v>
                </c:pt>
                <c:pt idx="53">
                  <c:v>2022-08-20</c:v>
                </c:pt>
                <c:pt idx="54">
                  <c:v>2022-08-17</c:v>
                </c:pt>
                <c:pt idx="55">
                  <c:v>2022-08-14</c:v>
                </c:pt>
                <c:pt idx="56">
                  <c:v>2022-08-11</c:v>
                </c:pt>
                <c:pt idx="57">
                  <c:v>2022-08-08</c:v>
                </c:pt>
                <c:pt idx="58">
                  <c:v>2022-08-05</c:v>
                </c:pt>
                <c:pt idx="59">
                  <c:v>2022-08-02</c:v>
                </c:pt>
                <c:pt idx="60">
                  <c:v>2022-07-30</c:v>
                </c:pt>
                <c:pt idx="61">
                  <c:v>2022-07-27</c:v>
                </c:pt>
                <c:pt idx="62">
                  <c:v>2022-07-24</c:v>
                </c:pt>
                <c:pt idx="63">
                  <c:v>2022-07-21</c:v>
                </c:pt>
                <c:pt idx="64">
                  <c:v>2022-07-18</c:v>
                </c:pt>
                <c:pt idx="65">
                  <c:v>2022-07-15</c:v>
                </c:pt>
                <c:pt idx="66">
                  <c:v>2022-07-12</c:v>
                </c:pt>
                <c:pt idx="67">
                  <c:v>2022-07-09</c:v>
                </c:pt>
                <c:pt idx="68">
                  <c:v>2022-07-06</c:v>
                </c:pt>
                <c:pt idx="69">
                  <c:v>2022-07-03</c:v>
                </c:pt>
                <c:pt idx="70">
                  <c:v>2022-06-30</c:v>
                </c:pt>
                <c:pt idx="71">
                  <c:v>2022-06-27</c:v>
                </c:pt>
                <c:pt idx="72">
                  <c:v>2022-06-24</c:v>
                </c:pt>
                <c:pt idx="73">
                  <c:v>2022-06-21</c:v>
                </c:pt>
                <c:pt idx="74">
                  <c:v>2022-06-18</c:v>
                </c:pt>
                <c:pt idx="75">
                  <c:v>2022-06-15</c:v>
                </c:pt>
                <c:pt idx="76">
                  <c:v>2022-06-12</c:v>
                </c:pt>
                <c:pt idx="77">
                  <c:v>2022-06-09</c:v>
                </c:pt>
                <c:pt idx="78">
                  <c:v>2022-06-06</c:v>
                </c:pt>
                <c:pt idx="79">
                  <c:v>2022-06-03</c:v>
                </c:pt>
                <c:pt idx="80">
                  <c:v>2022-05-31</c:v>
                </c:pt>
                <c:pt idx="81">
                  <c:v>2022-05-28</c:v>
                </c:pt>
                <c:pt idx="82">
                  <c:v>2022-05-25</c:v>
                </c:pt>
                <c:pt idx="83">
                  <c:v>2022-05-22</c:v>
                </c:pt>
                <c:pt idx="84">
                  <c:v>2022-05-19</c:v>
                </c:pt>
                <c:pt idx="85">
                  <c:v>2022-05-16</c:v>
                </c:pt>
                <c:pt idx="86">
                  <c:v>2022-05-13</c:v>
                </c:pt>
                <c:pt idx="87">
                  <c:v>2022-05-10</c:v>
                </c:pt>
                <c:pt idx="88">
                  <c:v>2022-05-07</c:v>
                </c:pt>
                <c:pt idx="89">
                  <c:v>2022-05-04</c:v>
                </c:pt>
                <c:pt idx="90">
                  <c:v>2022-05-01</c:v>
                </c:pt>
                <c:pt idx="91">
                  <c:v>2022-04-28</c:v>
                </c:pt>
                <c:pt idx="92">
                  <c:v>2022-04-25</c:v>
                </c:pt>
                <c:pt idx="93">
                  <c:v>2022-04-22</c:v>
                </c:pt>
                <c:pt idx="94">
                  <c:v>2022-04-19</c:v>
                </c:pt>
                <c:pt idx="95">
                  <c:v>2022-04-16</c:v>
                </c:pt>
                <c:pt idx="96">
                  <c:v>2022-04-13</c:v>
                </c:pt>
                <c:pt idx="97">
                  <c:v>2022-04-10</c:v>
                </c:pt>
                <c:pt idx="98">
                  <c:v>2022-04-07</c:v>
                </c:pt>
                <c:pt idx="99">
                  <c:v>2022-04-04</c:v>
                </c:pt>
                <c:pt idx="100">
                  <c:v>2022-04-01</c:v>
                </c:pt>
                <c:pt idx="101">
                  <c:v>2022-03-29</c:v>
                </c:pt>
                <c:pt idx="102">
                  <c:v>2022-03-26</c:v>
                </c:pt>
                <c:pt idx="103">
                  <c:v>2022-03-23</c:v>
                </c:pt>
                <c:pt idx="104">
                  <c:v>2022-03-20</c:v>
                </c:pt>
                <c:pt idx="105">
                  <c:v>2022-03-17</c:v>
                </c:pt>
                <c:pt idx="106">
                  <c:v>2022-03-14</c:v>
                </c:pt>
                <c:pt idx="107">
                  <c:v>2022-03-11</c:v>
                </c:pt>
                <c:pt idx="108">
                  <c:v>2022-03-08</c:v>
                </c:pt>
                <c:pt idx="109">
                  <c:v>2022-03-05</c:v>
                </c:pt>
                <c:pt idx="110">
                  <c:v>2022-03-02</c:v>
                </c:pt>
                <c:pt idx="111">
                  <c:v>2022-02-27</c:v>
                </c:pt>
                <c:pt idx="112">
                  <c:v>2022-02-24</c:v>
                </c:pt>
                <c:pt idx="113">
                  <c:v>2022-02-21</c:v>
                </c:pt>
                <c:pt idx="114">
                  <c:v>2022-02-19</c:v>
                </c:pt>
                <c:pt idx="115">
                  <c:v>2022-02-16</c:v>
                </c:pt>
                <c:pt idx="116">
                  <c:v>2022-02-13</c:v>
                </c:pt>
                <c:pt idx="117">
                  <c:v>2022-02-10</c:v>
                </c:pt>
                <c:pt idx="118">
                  <c:v>2022-02-07</c:v>
                </c:pt>
                <c:pt idx="119">
                  <c:v>2022-01-24</c:v>
                </c:pt>
                <c:pt idx="120">
                  <c:v>2022-01-21</c:v>
                </c:pt>
                <c:pt idx="121">
                  <c:v>2022-01-18</c:v>
                </c:pt>
                <c:pt idx="122">
                  <c:v>2022-01-15</c:v>
                </c:pt>
                <c:pt idx="123">
                  <c:v>2022-01-12</c:v>
                </c:pt>
                <c:pt idx="124">
                  <c:v>2022-01-09</c:v>
                </c:pt>
                <c:pt idx="125">
                  <c:v>2022-01-06</c:v>
                </c:pt>
                <c:pt idx="126">
                  <c:v>2022-01-03</c:v>
                </c:pt>
                <c:pt idx="127">
                  <c:v>2021-12-31</c:v>
                </c:pt>
                <c:pt idx="128">
                  <c:v>2021-12-28</c:v>
                </c:pt>
                <c:pt idx="129">
                  <c:v>2021-12-25</c:v>
                </c:pt>
                <c:pt idx="130">
                  <c:v>2021-12-21</c:v>
                </c:pt>
                <c:pt idx="131">
                  <c:v>2021-12-18</c:v>
                </c:pt>
                <c:pt idx="132">
                  <c:v>2021-12-15</c:v>
                </c:pt>
                <c:pt idx="133">
                  <c:v>2021-12-12</c:v>
                </c:pt>
                <c:pt idx="134">
                  <c:v>2021-12-09</c:v>
                </c:pt>
                <c:pt idx="135">
                  <c:v>2021-12-06</c:v>
                </c:pt>
                <c:pt idx="136">
                  <c:v>2021-12-03</c:v>
                </c:pt>
                <c:pt idx="137">
                  <c:v>2021-11-30</c:v>
                </c:pt>
                <c:pt idx="138">
                  <c:v>2021-11-27</c:v>
                </c:pt>
                <c:pt idx="139">
                  <c:v>2021-11-24</c:v>
                </c:pt>
                <c:pt idx="140">
                  <c:v>2021-11-21</c:v>
                </c:pt>
                <c:pt idx="141">
                  <c:v>2021-11-18</c:v>
                </c:pt>
                <c:pt idx="142">
                  <c:v>2021-11-15</c:v>
                </c:pt>
                <c:pt idx="143">
                  <c:v>2021-11-12</c:v>
                </c:pt>
                <c:pt idx="144">
                  <c:v>2021-11-09</c:v>
                </c:pt>
                <c:pt idx="145">
                  <c:v>2021-11-06</c:v>
                </c:pt>
                <c:pt idx="146">
                  <c:v>2021-11-03</c:v>
                </c:pt>
                <c:pt idx="147">
                  <c:v>2021-10-31</c:v>
                </c:pt>
                <c:pt idx="148">
                  <c:v>2021-10-28</c:v>
                </c:pt>
                <c:pt idx="149">
                  <c:v>2021-10-25</c:v>
                </c:pt>
                <c:pt idx="150">
                  <c:v>2021-10-22</c:v>
                </c:pt>
                <c:pt idx="151">
                  <c:v>2021-10-19</c:v>
                </c:pt>
                <c:pt idx="152">
                  <c:v>2021-10-16</c:v>
                </c:pt>
                <c:pt idx="153">
                  <c:v>2021-10-13</c:v>
                </c:pt>
                <c:pt idx="154">
                  <c:v>2021-10-10</c:v>
                </c:pt>
                <c:pt idx="155">
                  <c:v>2021-10-07</c:v>
                </c:pt>
                <c:pt idx="156">
                  <c:v>2021-10-04</c:v>
                </c:pt>
                <c:pt idx="157">
                  <c:v>2021-09-29</c:v>
                </c:pt>
                <c:pt idx="158">
                  <c:v>2021-09-26</c:v>
                </c:pt>
                <c:pt idx="159">
                  <c:v>2021-09-22</c:v>
                </c:pt>
                <c:pt idx="160">
                  <c:v>2021-09-19</c:v>
                </c:pt>
                <c:pt idx="161">
                  <c:v>2021-09-16</c:v>
                </c:pt>
                <c:pt idx="162">
                  <c:v>2021-09-13</c:v>
                </c:pt>
                <c:pt idx="163">
                  <c:v>2021-09-10</c:v>
                </c:pt>
                <c:pt idx="164">
                  <c:v>2021-09-07</c:v>
                </c:pt>
                <c:pt idx="165">
                  <c:v>2021-09-06</c:v>
                </c:pt>
                <c:pt idx="166">
                  <c:v>2021-09-04</c:v>
                </c:pt>
                <c:pt idx="167">
                  <c:v>2021-09-03</c:v>
                </c:pt>
                <c:pt idx="168">
                  <c:v>2021-09-01</c:v>
                </c:pt>
                <c:pt idx="169">
                  <c:v>2021-08-29</c:v>
                </c:pt>
                <c:pt idx="170">
                  <c:v>2021-08-28</c:v>
                </c:pt>
                <c:pt idx="171">
                  <c:v>2021-08-26</c:v>
                </c:pt>
                <c:pt idx="172">
                  <c:v>2021-08-25</c:v>
                </c:pt>
                <c:pt idx="173">
                  <c:v>2021-08-23</c:v>
                </c:pt>
                <c:pt idx="174">
                  <c:v>2021-08-21</c:v>
                </c:pt>
                <c:pt idx="175">
                  <c:v>2021-08-19</c:v>
                </c:pt>
                <c:pt idx="176">
                  <c:v>2021-08-17</c:v>
                </c:pt>
                <c:pt idx="177">
                  <c:v>2021-08-16</c:v>
                </c:pt>
                <c:pt idx="178">
                  <c:v>2021-08-14</c:v>
                </c:pt>
                <c:pt idx="179">
                  <c:v>2021-08-12</c:v>
                </c:pt>
                <c:pt idx="180">
                  <c:v>2021-08-10</c:v>
                </c:pt>
                <c:pt idx="181">
                  <c:v>2021-08-09</c:v>
                </c:pt>
                <c:pt idx="182">
                  <c:v>2021-08-07</c:v>
                </c:pt>
                <c:pt idx="183">
                  <c:v>2021-08-06</c:v>
                </c:pt>
                <c:pt idx="184">
                  <c:v>2021-08-03</c:v>
                </c:pt>
                <c:pt idx="185">
                  <c:v>2021-08-02</c:v>
                </c:pt>
                <c:pt idx="186">
                  <c:v>2021-07-31</c:v>
                </c:pt>
                <c:pt idx="187">
                  <c:v>2021-07-30</c:v>
                </c:pt>
                <c:pt idx="188">
                  <c:v>2021-07-28</c:v>
                </c:pt>
                <c:pt idx="189">
                  <c:v>2021-07-26</c:v>
                </c:pt>
                <c:pt idx="190">
                  <c:v>2021-07-25</c:v>
                </c:pt>
                <c:pt idx="191">
                  <c:v>2021-07-23</c:v>
                </c:pt>
                <c:pt idx="192">
                  <c:v>2021-07-22</c:v>
                </c:pt>
                <c:pt idx="193">
                  <c:v>2021-07-19</c:v>
                </c:pt>
                <c:pt idx="194">
                  <c:v>2021-07-15</c:v>
                </c:pt>
                <c:pt idx="195">
                  <c:v>2021-07-12</c:v>
                </c:pt>
                <c:pt idx="196">
                  <c:v>2021-07-09</c:v>
                </c:pt>
                <c:pt idx="197">
                  <c:v>2021-07-06</c:v>
                </c:pt>
                <c:pt idx="198">
                  <c:v>2021-07-05</c:v>
                </c:pt>
                <c:pt idx="199">
                  <c:v>2021-07-03</c:v>
                </c:pt>
                <c:pt idx="200">
                  <c:v>2021-06-30</c:v>
                </c:pt>
                <c:pt idx="201">
                  <c:v>2021-06-27</c:v>
                </c:pt>
                <c:pt idx="202">
                  <c:v>2021-06-24</c:v>
                </c:pt>
                <c:pt idx="203">
                  <c:v>2021-06-21</c:v>
                </c:pt>
                <c:pt idx="204">
                  <c:v>2021-06-17</c:v>
                </c:pt>
                <c:pt idx="205">
                  <c:v>2021-06-14</c:v>
                </c:pt>
                <c:pt idx="206">
                  <c:v>2021-06-11</c:v>
                </c:pt>
                <c:pt idx="207">
                  <c:v>2021-06-08</c:v>
                </c:pt>
                <c:pt idx="208">
                  <c:v>2021-06-05</c:v>
                </c:pt>
                <c:pt idx="209">
                  <c:v>2021-06-02</c:v>
                </c:pt>
                <c:pt idx="210">
                  <c:v>2021-05-30</c:v>
                </c:pt>
                <c:pt idx="211">
                  <c:v>2021-05-27</c:v>
                </c:pt>
                <c:pt idx="212">
                  <c:v>2021-05-24</c:v>
                </c:pt>
                <c:pt idx="213">
                  <c:v>2021-05-20</c:v>
                </c:pt>
                <c:pt idx="214">
                  <c:v>2021-05-16</c:v>
                </c:pt>
                <c:pt idx="215">
                  <c:v>2021-05-13</c:v>
                </c:pt>
                <c:pt idx="216">
                  <c:v>2021-05-09</c:v>
                </c:pt>
                <c:pt idx="217">
                  <c:v>2021-05-06</c:v>
                </c:pt>
                <c:pt idx="218">
                  <c:v>2021-05-02</c:v>
                </c:pt>
                <c:pt idx="219">
                  <c:v>2021-04-28</c:v>
                </c:pt>
                <c:pt idx="220">
                  <c:v>2021-04-25</c:v>
                </c:pt>
                <c:pt idx="221">
                  <c:v>2021-04-21</c:v>
                </c:pt>
                <c:pt idx="222">
                  <c:v>2021-04-18</c:v>
                </c:pt>
                <c:pt idx="223">
                  <c:v>2021-04-15</c:v>
                </c:pt>
                <c:pt idx="224">
                  <c:v>2021-04-12</c:v>
                </c:pt>
                <c:pt idx="225">
                  <c:v>2021-04-09</c:v>
                </c:pt>
                <c:pt idx="226">
                  <c:v>2021-04-06</c:v>
                </c:pt>
                <c:pt idx="227">
                  <c:v>2021-04-02</c:v>
                </c:pt>
                <c:pt idx="228">
                  <c:v>2021-03-30</c:v>
                </c:pt>
                <c:pt idx="229">
                  <c:v>2021-03-27</c:v>
                </c:pt>
                <c:pt idx="230">
                  <c:v>2021-03-24</c:v>
                </c:pt>
                <c:pt idx="231">
                  <c:v>2021-03-21</c:v>
                </c:pt>
                <c:pt idx="232">
                  <c:v>2021-03-17</c:v>
                </c:pt>
                <c:pt idx="233">
                  <c:v>2021-03-14</c:v>
                </c:pt>
                <c:pt idx="234">
                  <c:v>2021-03-10</c:v>
                </c:pt>
                <c:pt idx="235">
                  <c:v>2021-03-07</c:v>
                </c:pt>
                <c:pt idx="236">
                  <c:v>2021-03-04</c:v>
                </c:pt>
                <c:pt idx="237">
                  <c:v>2021-03-01</c:v>
                </c:pt>
                <c:pt idx="238">
                  <c:v>2021-02-26</c:v>
                </c:pt>
                <c:pt idx="239">
                  <c:v>2021-02-23</c:v>
                </c:pt>
                <c:pt idx="240">
                  <c:v>2021-02-20</c:v>
                </c:pt>
                <c:pt idx="241">
                  <c:v>2021-02-17</c:v>
                </c:pt>
                <c:pt idx="242">
                  <c:v>2021-02-08</c:v>
                </c:pt>
                <c:pt idx="243">
                  <c:v>2021-02-04</c:v>
                </c:pt>
                <c:pt idx="244">
                  <c:v>2021-02-01</c:v>
                </c:pt>
                <c:pt idx="245">
                  <c:v>2021-01-29</c:v>
                </c:pt>
                <c:pt idx="246">
                  <c:v>2021-01-26</c:v>
                </c:pt>
                <c:pt idx="247">
                  <c:v>2021-01-23</c:v>
                </c:pt>
                <c:pt idx="248">
                  <c:v>2021-01-20</c:v>
                </c:pt>
                <c:pt idx="249">
                  <c:v>2021-01-17</c:v>
                </c:pt>
                <c:pt idx="250">
                  <c:v>2021-01-14</c:v>
                </c:pt>
                <c:pt idx="251">
                  <c:v>2021-01-10</c:v>
                </c:pt>
                <c:pt idx="252">
                  <c:v>2021-01-07</c:v>
                </c:pt>
                <c:pt idx="253">
                  <c:v>2021-01-04</c:v>
                </c:pt>
                <c:pt idx="254">
                  <c:v>2021-01-01</c:v>
                </c:pt>
                <c:pt idx="255">
                  <c:v>2020-12-29</c:v>
                </c:pt>
              </c:strCache>
            </c:strRef>
          </c:cat>
          <c:val>
            <c:numRef>
              <c:f>冻品!$M$13:$M$270</c:f>
              <c:numCache>
                <c:formatCode>0.00_);[Red]\(0.00\)</c:formatCode>
                <c:ptCount val="258"/>
                <c:pt idx="0">
                  <c:v>14.9</c:v>
                </c:pt>
                <c:pt idx="1">
                  <c:v>14.8</c:v>
                </c:pt>
                <c:pt idx="2">
                  <c:v>15.475</c:v>
                </c:pt>
                <c:pt idx="3">
                  <c:v>15.6</c:v>
                </c:pt>
                <c:pt idx="4">
                  <c:v>15.6</c:v>
                </c:pt>
                <c:pt idx="5">
                  <c:v>15.66</c:v>
                </c:pt>
                <c:pt idx="6">
                  <c:v>15.76</c:v>
                </c:pt>
                <c:pt idx="7">
                  <c:v>15.967000000000001</c:v>
                </c:pt>
                <c:pt idx="8">
                  <c:v>16.399999999999999</c:v>
                </c:pt>
                <c:pt idx="9">
                  <c:v>16.28</c:v>
                </c:pt>
                <c:pt idx="10">
                  <c:v>16.28</c:v>
                </c:pt>
                <c:pt idx="11">
                  <c:v>16.18</c:v>
                </c:pt>
                <c:pt idx="12">
                  <c:v>16.07</c:v>
                </c:pt>
                <c:pt idx="13">
                  <c:v>16.260000000000002</c:v>
                </c:pt>
                <c:pt idx="14">
                  <c:v>16.260000000000002</c:v>
                </c:pt>
                <c:pt idx="15">
                  <c:v>16.22</c:v>
                </c:pt>
                <c:pt idx="16">
                  <c:v>16.239999999999998</c:v>
                </c:pt>
                <c:pt idx="17">
                  <c:v>16.170000000000002</c:v>
                </c:pt>
                <c:pt idx="18">
                  <c:v>15.98</c:v>
                </c:pt>
                <c:pt idx="19">
                  <c:v>15.73</c:v>
                </c:pt>
                <c:pt idx="20">
                  <c:v>15.53</c:v>
                </c:pt>
                <c:pt idx="21">
                  <c:v>15.38</c:v>
                </c:pt>
                <c:pt idx="22">
                  <c:v>15.2</c:v>
                </c:pt>
                <c:pt idx="23">
                  <c:v>14.93</c:v>
                </c:pt>
                <c:pt idx="24">
                  <c:v>14.88</c:v>
                </c:pt>
                <c:pt idx="25">
                  <c:v>14.82</c:v>
                </c:pt>
                <c:pt idx="26">
                  <c:v>14.7</c:v>
                </c:pt>
                <c:pt idx="27">
                  <c:v>14.6</c:v>
                </c:pt>
                <c:pt idx="28">
                  <c:v>14.5</c:v>
                </c:pt>
                <c:pt idx="29">
                  <c:v>14.4</c:v>
                </c:pt>
                <c:pt idx="30">
                  <c:v>14.32</c:v>
                </c:pt>
                <c:pt idx="31">
                  <c:v>14.24</c:v>
                </c:pt>
                <c:pt idx="32">
                  <c:v>14.1</c:v>
                </c:pt>
                <c:pt idx="33">
                  <c:v>14.2</c:v>
                </c:pt>
                <c:pt idx="34">
                  <c:v>14.2</c:v>
                </c:pt>
                <c:pt idx="35">
                  <c:v>14.4</c:v>
                </c:pt>
                <c:pt idx="36">
                  <c:v>14.67</c:v>
                </c:pt>
                <c:pt idx="37">
                  <c:v>14.81</c:v>
                </c:pt>
                <c:pt idx="38">
                  <c:v>14.9</c:v>
                </c:pt>
                <c:pt idx="39">
                  <c:v>14.9</c:v>
                </c:pt>
                <c:pt idx="40">
                  <c:v>14.9</c:v>
                </c:pt>
                <c:pt idx="41">
                  <c:v>14.9</c:v>
                </c:pt>
                <c:pt idx="42">
                  <c:v>14.9</c:v>
                </c:pt>
                <c:pt idx="43">
                  <c:v>14.91</c:v>
                </c:pt>
                <c:pt idx="44">
                  <c:v>14.9</c:v>
                </c:pt>
                <c:pt idx="45">
                  <c:v>14.92</c:v>
                </c:pt>
                <c:pt idx="46">
                  <c:v>14.9</c:v>
                </c:pt>
                <c:pt idx="47">
                  <c:v>14.72</c:v>
                </c:pt>
                <c:pt idx="48">
                  <c:v>14.69</c:v>
                </c:pt>
                <c:pt idx="49">
                  <c:v>14.8</c:v>
                </c:pt>
                <c:pt idx="50">
                  <c:v>14.88</c:v>
                </c:pt>
                <c:pt idx="51">
                  <c:v>14.93</c:v>
                </c:pt>
                <c:pt idx="52">
                  <c:v>14.98</c:v>
                </c:pt>
                <c:pt idx="53">
                  <c:v>14.73</c:v>
                </c:pt>
                <c:pt idx="54">
                  <c:v>14.6</c:v>
                </c:pt>
                <c:pt idx="55">
                  <c:v>14.5</c:v>
                </c:pt>
                <c:pt idx="56">
                  <c:v>14.35</c:v>
                </c:pt>
                <c:pt idx="57">
                  <c:v>14.28</c:v>
                </c:pt>
                <c:pt idx="58">
                  <c:v>14.18</c:v>
                </c:pt>
                <c:pt idx="59">
                  <c:v>13.96</c:v>
                </c:pt>
                <c:pt idx="60">
                  <c:v>14</c:v>
                </c:pt>
                <c:pt idx="61">
                  <c:v>13.9</c:v>
                </c:pt>
                <c:pt idx="62">
                  <c:v>13.8</c:v>
                </c:pt>
                <c:pt idx="63">
                  <c:v>13.72</c:v>
                </c:pt>
                <c:pt idx="64">
                  <c:v>13.6</c:v>
                </c:pt>
                <c:pt idx="65">
                  <c:v>13.71</c:v>
                </c:pt>
                <c:pt idx="66">
                  <c:v>13.62</c:v>
                </c:pt>
                <c:pt idx="67">
                  <c:v>13.61</c:v>
                </c:pt>
                <c:pt idx="68">
                  <c:v>13.57</c:v>
                </c:pt>
                <c:pt idx="69">
                  <c:v>13.37</c:v>
                </c:pt>
                <c:pt idx="70">
                  <c:v>13.39</c:v>
                </c:pt>
                <c:pt idx="71">
                  <c:v>13.29</c:v>
                </c:pt>
                <c:pt idx="72">
                  <c:v>13.07</c:v>
                </c:pt>
                <c:pt idx="73">
                  <c:v>12.81</c:v>
                </c:pt>
                <c:pt idx="74">
                  <c:v>12.61</c:v>
                </c:pt>
                <c:pt idx="75">
                  <c:v>12.467000000000001</c:v>
                </c:pt>
                <c:pt idx="76">
                  <c:v>12.37</c:v>
                </c:pt>
                <c:pt idx="77">
                  <c:v>12.36</c:v>
                </c:pt>
                <c:pt idx="78">
                  <c:v>12.2</c:v>
                </c:pt>
                <c:pt idx="79">
                  <c:v>12.16</c:v>
                </c:pt>
                <c:pt idx="80">
                  <c:v>12.16</c:v>
                </c:pt>
                <c:pt idx="81">
                  <c:v>12</c:v>
                </c:pt>
                <c:pt idx="82">
                  <c:v>11.67</c:v>
                </c:pt>
                <c:pt idx="83">
                  <c:v>11.41</c:v>
                </c:pt>
                <c:pt idx="84">
                  <c:v>11.37</c:v>
                </c:pt>
                <c:pt idx="85">
                  <c:v>11.12</c:v>
                </c:pt>
                <c:pt idx="86">
                  <c:v>11.1</c:v>
                </c:pt>
                <c:pt idx="87">
                  <c:v>11.04</c:v>
                </c:pt>
                <c:pt idx="88">
                  <c:v>10.99</c:v>
                </c:pt>
                <c:pt idx="89">
                  <c:v>10.87</c:v>
                </c:pt>
                <c:pt idx="90">
                  <c:v>10.87</c:v>
                </c:pt>
                <c:pt idx="91">
                  <c:v>10.8</c:v>
                </c:pt>
                <c:pt idx="92">
                  <c:v>11.28</c:v>
                </c:pt>
                <c:pt idx="93">
                  <c:v>11.26</c:v>
                </c:pt>
                <c:pt idx="94">
                  <c:v>11.52</c:v>
                </c:pt>
                <c:pt idx="95">
                  <c:v>11.42</c:v>
                </c:pt>
                <c:pt idx="96">
                  <c:v>11.49</c:v>
                </c:pt>
                <c:pt idx="97">
                  <c:v>11.49</c:v>
                </c:pt>
                <c:pt idx="98">
                  <c:v>11.33</c:v>
                </c:pt>
                <c:pt idx="99">
                  <c:v>11.3</c:v>
                </c:pt>
                <c:pt idx="100">
                  <c:v>11.33</c:v>
                </c:pt>
                <c:pt idx="101">
                  <c:v>11.65</c:v>
                </c:pt>
                <c:pt idx="102">
                  <c:v>11.5</c:v>
                </c:pt>
                <c:pt idx="103">
                  <c:v>12.35</c:v>
                </c:pt>
                <c:pt idx="104">
                  <c:v>11.05</c:v>
                </c:pt>
                <c:pt idx="105">
                  <c:v>11.37</c:v>
                </c:pt>
                <c:pt idx="106">
                  <c:v>11.94</c:v>
                </c:pt>
                <c:pt idx="107">
                  <c:v>11.27</c:v>
                </c:pt>
                <c:pt idx="108">
                  <c:v>12</c:v>
                </c:pt>
                <c:pt idx="109">
                  <c:v>12.7</c:v>
                </c:pt>
                <c:pt idx="110">
                  <c:v>13.02</c:v>
                </c:pt>
                <c:pt idx="111">
                  <c:v>13</c:v>
                </c:pt>
                <c:pt idx="112">
                  <c:v>12.6</c:v>
                </c:pt>
                <c:pt idx="113">
                  <c:v>13.02</c:v>
                </c:pt>
                <c:pt idx="114">
                  <c:v>13.16</c:v>
                </c:pt>
                <c:pt idx="115">
                  <c:v>13.05</c:v>
                </c:pt>
                <c:pt idx="116">
                  <c:v>13.17</c:v>
                </c:pt>
                <c:pt idx="117">
                  <c:v>13.17</c:v>
                </c:pt>
                <c:pt idx="118">
                  <c:v>13.17</c:v>
                </c:pt>
                <c:pt idx="119">
                  <c:v>13.27</c:v>
                </c:pt>
                <c:pt idx="120">
                  <c:v>13.3</c:v>
                </c:pt>
                <c:pt idx="121">
                  <c:v>13.33</c:v>
                </c:pt>
                <c:pt idx="122">
                  <c:v>13.59</c:v>
                </c:pt>
                <c:pt idx="123">
                  <c:v>13.39</c:v>
                </c:pt>
                <c:pt idx="124">
                  <c:v>13.29</c:v>
                </c:pt>
                <c:pt idx="125">
                  <c:v>13.32</c:v>
                </c:pt>
                <c:pt idx="126">
                  <c:v>12.91</c:v>
                </c:pt>
                <c:pt idx="127">
                  <c:v>11.67</c:v>
                </c:pt>
                <c:pt idx="128">
                  <c:v>11.67</c:v>
                </c:pt>
                <c:pt idx="129">
                  <c:v>11.74</c:v>
                </c:pt>
                <c:pt idx="130">
                  <c:v>11.74</c:v>
                </c:pt>
                <c:pt idx="131">
                  <c:v>11.74</c:v>
                </c:pt>
                <c:pt idx="132">
                  <c:v>11.97</c:v>
                </c:pt>
                <c:pt idx="133">
                  <c:v>11.97</c:v>
                </c:pt>
                <c:pt idx="134">
                  <c:v>11.21</c:v>
                </c:pt>
                <c:pt idx="135">
                  <c:v>11.24</c:v>
                </c:pt>
                <c:pt idx="136">
                  <c:v>11.24</c:v>
                </c:pt>
                <c:pt idx="137">
                  <c:v>11.4</c:v>
                </c:pt>
                <c:pt idx="138">
                  <c:v>11.4</c:v>
                </c:pt>
                <c:pt idx="139">
                  <c:v>11.26</c:v>
                </c:pt>
                <c:pt idx="140">
                  <c:v>10.73</c:v>
                </c:pt>
                <c:pt idx="141">
                  <c:v>11.53</c:v>
                </c:pt>
                <c:pt idx="142">
                  <c:v>11.24</c:v>
                </c:pt>
                <c:pt idx="143">
                  <c:v>10.28</c:v>
                </c:pt>
                <c:pt idx="144">
                  <c:v>10.433</c:v>
                </c:pt>
                <c:pt idx="145">
                  <c:v>11.54</c:v>
                </c:pt>
                <c:pt idx="146">
                  <c:v>11.34</c:v>
                </c:pt>
                <c:pt idx="147">
                  <c:v>12.11</c:v>
                </c:pt>
                <c:pt idx="148">
                  <c:v>11.73</c:v>
                </c:pt>
                <c:pt idx="149">
                  <c:v>12.04</c:v>
                </c:pt>
                <c:pt idx="150">
                  <c:v>12.04</c:v>
                </c:pt>
                <c:pt idx="151">
                  <c:v>11.6</c:v>
                </c:pt>
                <c:pt idx="152">
                  <c:v>12.010999999999999</c:v>
                </c:pt>
                <c:pt idx="153">
                  <c:v>12.09</c:v>
                </c:pt>
                <c:pt idx="154">
                  <c:v>12.55</c:v>
                </c:pt>
                <c:pt idx="155">
                  <c:v>12.78</c:v>
                </c:pt>
                <c:pt idx="156">
                  <c:v>12.78</c:v>
                </c:pt>
                <c:pt idx="157">
                  <c:v>12.78</c:v>
                </c:pt>
                <c:pt idx="158">
                  <c:v>12.78</c:v>
                </c:pt>
                <c:pt idx="159">
                  <c:v>13.07</c:v>
                </c:pt>
                <c:pt idx="160">
                  <c:v>13.07</c:v>
                </c:pt>
                <c:pt idx="161">
                  <c:v>13.57</c:v>
                </c:pt>
                <c:pt idx="162">
                  <c:v>13.57</c:v>
                </c:pt>
                <c:pt idx="163">
                  <c:v>13.475</c:v>
                </c:pt>
                <c:pt idx="164">
                  <c:v>13.507999999999999</c:v>
                </c:pt>
                <c:pt idx="165">
                  <c:v>14.12</c:v>
                </c:pt>
                <c:pt idx="166">
                  <c:v>14.2</c:v>
                </c:pt>
                <c:pt idx="167">
                  <c:v>14.84</c:v>
                </c:pt>
                <c:pt idx="168">
                  <c:v>14.17</c:v>
                </c:pt>
                <c:pt idx="169">
                  <c:v>13.725</c:v>
                </c:pt>
                <c:pt idx="170">
                  <c:v>14.01</c:v>
                </c:pt>
                <c:pt idx="171">
                  <c:v>14.01</c:v>
                </c:pt>
                <c:pt idx="172">
                  <c:v>14.16</c:v>
                </c:pt>
                <c:pt idx="173">
                  <c:v>14.16</c:v>
                </c:pt>
                <c:pt idx="174">
                  <c:v>14.689</c:v>
                </c:pt>
                <c:pt idx="175">
                  <c:v>14.727</c:v>
                </c:pt>
                <c:pt idx="176">
                  <c:v>14.709</c:v>
                </c:pt>
                <c:pt idx="177">
                  <c:v>14.9</c:v>
                </c:pt>
                <c:pt idx="178">
                  <c:v>14.9</c:v>
                </c:pt>
                <c:pt idx="179">
                  <c:v>14.93</c:v>
                </c:pt>
                <c:pt idx="180">
                  <c:v>14.756</c:v>
                </c:pt>
                <c:pt idx="181">
                  <c:v>14.8</c:v>
                </c:pt>
                <c:pt idx="182">
                  <c:v>14.811</c:v>
                </c:pt>
                <c:pt idx="183">
                  <c:v>14.67</c:v>
                </c:pt>
                <c:pt idx="184">
                  <c:v>17.931999999999999</c:v>
                </c:pt>
                <c:pt idx="185">
                  <c:v>17.96</c:v>
                </c:pt>
                <c:pt idx="186">
                  <c:v>16.48</c:v>
                </c:pt>
                <c:pt idx="187">
                  <c:v>15.051</c:v>
                </c:pt>
                <c:pt idx="188">
                  <c:v>15.196</c:v>
                </c:pt>
                <c:pt idx="189">
                  <c:v>15.329000000000001</c:v>
                </c:pt>
                <c:pt idx="190">
                  <c:v>15.051</c:v>
                </c:pt>
                <c:pt idx="191">
                  <c:v>15.145</c:v>
                </c:pt>
                <c:pt idx="192">
                  <c:v>14.305999999999999</c:v>
                </c:pt>
                <c:pt idx="193">
                  <c:v>14.404999999999999</c:v>
                </c:pt>
                <c:pt idx="194">
                  <c:v>15.026</c:v>
                </c:pt>
                <c:pt idx="195">
                  <c:v>15.589</c:v>
                </c:pt>
                <c:pt idx="196">
                  <c:v>16.28</c:v>
                </c:pt>
                <c:pt idx="197">
                  <c:v>16.611000000000001</c:v>
                </c:pt>
                <c:pt idx="198">
                  <c:v>16.832999999999998</c:v>
                </c:pt>
                <c:pt idx="199">
                  <c:v>18.05</c:v>
                </c:pt>
                <c:pt idx="200">
                  <c:v>18.832999999999998</c:v>
                </c:pt>
                <c:pt idx="201">
                  <c:v>19.12</c:v>
                </c:pt>
                <c:pt idx="202">
                  <c:v>19.556000000000001</c:v>
                </c:pt>
                <c:pt idx="203">
                  <c:v>19.611000000000001</c:v>
                </c:pt>
                <c:pt idx="204">
                  <c:v>18.73</c:v>
                </c:pt>
                <c:pt idx="205">
                  <c:v>19.809999999999999</c:v>
                </c:pt>
                <c:pt idx="206">
                  <c:v>20.93</c:v>
                </c:pt>
                <c:pt idx="207">
                  <c:v>21.42</c:v>
                </c:pt>
                <c:pt idx="208">
                  <c:v>21.48</c:v>
                </c:pt>
                <c:pt idx="209">
                  <c:v>21.5</c:v>
                </c:pt>
                <c:pt idx="210">
                  <c:v>21.533000000000001</c:v>
                </c:pt>
                <c:pt idx="211">
                  <c:v>21.645</c:v>
                </c:pt>
                <c:pt idx="212">
                  <c:v>21.858000000000001</c:v>
                </c:pt>
                <c:pt idx="213">
                  <c:v>22.113</c:v>
                </c:pt>
                <c:pt idx="214">
                  <c:v>21.95</c:v>
                </c:pt>
                <c:pt idx="215">
                  <c:v>22.055</c:v>
                </c:pt>
                <c:pt idx="216">
                  <c:v>23.109000000000002</c:v>
                </c:pt>
                <c:pt idx="217">
                  <c:v>22.556000000000001</c:v>
                </c:pt>
                <c:pt idx="218">
                  <c:v>22.364000000000001</c:v>
                </c:pt>
                <c:pt idx="219">
                  <c:v>22.4</c:v>
                </c:pt>
                <c:pt idx="220">
                  <c:v>22.29</c:v>
                </c:pt>
                <c:pt idx="221">
                  <c:v>22.443999999999999</c:v>
                </c:pt>
                <c:pt idx="222">
                  <c:v>22.57</c:v>
                </c:pt>
                <c:pt idx="223">
                  <c:v>21.725000000000001</c:v>
                </c:pt>
                <c:pt idx="224">
                  <c:v>21.725000000000001</c:v>
                </c:pt>
                <c:pt idx="225">
                  <c:v>21.44</c:v>
                </c:pt>
                <c:pt idx="226">
                  <c:v>21.216999999999999</c:v>
                </c:pt>
                <c:pt idx="227">
                  <c:v>19.84</c:v>
                </c:pt>
                <c:pt idx="228">
                  <c:v>19.84</c:v>
                </c:pt>
                <c:pt idx="229">
                  <c:v>19.933</c:v>
                </c:pt>
                <c:pt idx="230">
                  <c:v>19.827999999999999</c:v>
                </c:pt>
                <c:pt idx="231">
                  <c:v>19.966999999999999</c:v>
                </c:pt>
                <c:pt idx="232">
                  <c:v>20.149999999999999</c:v>
                </c:pt>
                <c:pt idx="233">
                  <c:v>20.286000000000001</c:v>
                </c:pt>
                <c:pt idx="234">
                  <c:v>20.417000000000002</c:v>
                </c:pt>
                <c:pt idx="235">
                  <c:v>20.143000000000001</c:v>
                </c:pt>
                <c:pt idx="236">
                  <c:v>20.024999999999999</c:v>
                </c:pt>
                <c:pt idx="237">
                  <c:v>20.024999999999999</c:v>
                </c:pt>
                <c:pt idx="238">
                  <c:v>20.38</c:v>
                </c:pt>
                <c:pt idx="239">
                  <c:v>20.2</c:v>
                </c:pt>
                <c:pt idx="240">
                  <c:v>20.22</c:v>
                </c:pt>
                <c:pt idx="241">
                  <c:v>20.312999999999999</c:v>
                </c:pt>
                <c:pt idx="242">
                  <c:v>20.288</c:v>
                </c:pt>
                <c:pt idx="243">
                  <c:v>20.375</c:v>
                </c:pt>
                <c:pt idx="244">
                  <c:v>20.443999999999999</c:v>
                </c:pt>
                <c:pt idx="245">
                  <c:v>20.544</c:v>
                </c:pt>
                <c:pt idx="246">
                  <c:v>21.17</c:v>
                </c:pt>
                <c:pt idx="247">
                  <c:v>21.456</c:v>
                </c:pt>
                <c:pt idx="248">
                  <c:v>21.577999999999999</c:v>
                </c:pt>
                <c:pt idx="249">
                  <c:v>21.725000000000001</c:v>
                </c:pt>
                <c:pt idx="250">
                  <c:v>21.524999999999999</c:v>
                </c:pt>
                <c:pt idx="251">
                  <c:v>21.524999999999999</c:v>
                </c:pt>
                <c:pt idx="252">
                  <c:v>21.422000000000001</c:v>
                </c:pt>
                <c:pt idx="253">
                  <c:v>21.375</c:v>
                </c:pt>
                <c:pt idx="254">
                  <c:v>21.375</c:v>
                </c:pt>
                <c:pt idx="255">
                  <c:v>21.734999999999999</c:v>
                </c:pt>
                <c:pt idx="256">
                  <c:v>20.875</c:v>
                </c:pt>
                <c:pt idx="257">
                  <c:v>20.875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6-472F-8F7D-F4CECB622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101312"/>
        <c:axId val="375111680"/>
      </c:lineChart>
      <c:dateAx>
        <c:axId val="37510131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/kg</a:t>
                </a:r>
              </a:p>
            </c:rich>
          </c:tx>
          <c:layout>
            <c:manualLayout>
              <c:xMode val="edge"/>
              <c:yMode val="edge"/>
              <c:x val="0.10452594157521"/>
              <c:y val="4.3872275449202702E-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 forceAA="0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111680"/>
        <c:crosses val="autoZero"/>
        <c:auto val="0"/>
        <c:lblOffset val="100"/>
        <c:baseTimeUnit val="days"/>
      </c:dateAx>
      <c:valAx>
        <c:axId val="375111680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1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943112659559704E-2"/>
          <c:y val="6.7616467891210494E-2"/>
          <c:w val="0.87459543897582404"/>
          <c:h val="0.72091063233932695"/>
        </c:manualLayout>
      </c:layout>
      <c:lineChart>
        <c:grouping val="standard"/>
        <c:varyColors val="0"/>
        <c:ser>
          <c:idx val="0"/>
          <c:order val="0"/>
          <c:tx>
            <c:strRef>
              <c:f>冻品!$O$1</c:f>
              <c:strCache>
                <c:ptCount val="1"/>
                <c:pt idx="0">
                  <c:v>六分体冻品价格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冻品!$O$13:$O$270</c:f>
              <c:numCache>
                <c:formatCode>yyyy\-mm\-dd;@</c:formatCode>
                <c:ptCount val="258"/>
                <c:pt idx="0">
                  <c:v>44938</c:v>
                </c:pt>
                <c:pt idx="1">
                  <c:v>44935</c:v>
                </c:pt>
                <c:pt idx="2">
                  <c:v>44921</c:v>
                </c:pt>
                <c:pt idx="3">
                  <c:v>44914</c:v>
                </c:pt>
                <c:pt idx="4">
                  <c:v>44909</c:v>
                </c:pt>
                <c:pt idx="5">
                  <c:v>44906</c:v>
                </c:pt>
                <c:pt idx="6">
                  <c:v>44903</c:v>
                </c:pt>
                <c:pt idx="7">
                  <c:v>44900</c:v>
                </c:pt>
                <c:pt idx="8">
                  <c:v>44897</c:v>
                </c:pt>
                <c:pt idx="9">
                  <c:v>44894</c:v>
                </c:pt>
                <c:pt idx="10">
                  <c:v>44891</c:v>
                </c:pt>
                <c:pt idx="11">
                  <c:v>44888</c:v>
                </c:pt>
                <c:pt idx="12">
                  <c:v>44885</c:v>
                </c:pt>
                <c:pt idx="13">
                  <c:v>44883</c:v>
                </c:pt>
                <c:pt idx="14">
                  <c:v>44880</c:v>
                </c:pt>
                <c:pt idx="15">
                  <c:v>44877</c:v>
                </c:pt>
                <c:pt idx="16">
                  <c:v>44874</c:v>
                </c:pt>
                <c:pt idx="17">
                  <c:v>44871</c:v>
                </c:pt>
                <c:pt idx="18">
                  <c:v>44868</c:v>
                </c:pt>
                <c:pt idx="19">
                  <c:v>44865</c:v>
                </c:pt>
                <c:pt idx="20">
                  <c:v>44862</c:v>
                </c:pt>
                <c:pt idx="21">
                  <c:v>44859</c:v>
                </c:pt>
                <c:pt idx="22">
                  <c:v>44856</c:v>
                </c:pt>
                <c:pt idx="23">
                  <c:v>44853</c:v>
                </c:pt>
                <c:pt idx="24">
                  <c:v>44850</c:v>
                </c:pt>
                <c:pt idx="25">
                  <c:v>44847</c:v>
                </c:pt>
                <c:pt idx="26">
                  <c:v>44844</c:v>
                </c:pt>
                <c:pt idx="27">
                  <c:v>44841</c:v>
                </c:pt>
                <c:pt idx="28">
                  <c:v>44838</c:v>
                </c:pt>
                <c:pt idx="29">
                  <c:v>44835</c:v>
                </c:pt>
                <c:pt idx="30">
                  <c:v>44832</c:v>
                </c:pt>
                <c:pt idx="31">
                  <c:v>44829</c:v>
                </c:pt>
                <c:pt idx="32">
                  <c:v>44826</c:v>
                </c:pt>
                <c:pt idx="33">
                  <c:v>44823</c:v>
                </c:pt>
                <c:pt idx="34">
                  <c:v>44820</c:v>
                </c:pt>
                <c:pt idx="35">
                  <c:v>44817</c:v>
                </c:pt>
                <c:pt idx="36">
                  <c:v>44814</c:v>
                </c:pt>
                <c:pt idx="37">
                  <c:v>44811</c:v>
                </c:pt>
                <c:pt idx="38">
                  <c:v>44808</c:v>
                </c:pt>
                <c:pt idx="39">
                  <c:v>44805</c:v>
                </c:pt>
                <c:pt idx="40">
                  <c:v>44802</c:v>
                </c:pt>
                <c:pt idx="41">
                  <c:v>44799</c:v>
                </c:pt>
                <c:pt idx="42">
                  <c:v>44796</c:v>
                </c:pt>
                <c:pt idx="43">
                  <c:v>44793</c:v>
                </c:pt>
                <c:pt idx="44">
                  <c:v>44790</c:v>
                </c:pt>
                <c:pt idx="45">
                  <c:v>44787</c:v>
                </c:pt>
                <c:pt idx="46">
                  <c:v>44784</c:v>
                </c:pt>
                <c:pt idx="47">
                  <c:v>44781</c:v>
                </c:pt>
                <c:pt idx="48">
                  <c:v>44778</c:v>
                </c:pt>
                <c:pt idx="49">
                  <c:v>44775</c:v>
                </c:pt>
                <c:pt idx="50">
                  <c:v>44772</c:v>
                </c:pt>
                <c:pt idx="51">
                  <c:v>44769</c:v>
                </c:pt>
                <c:pt idx="52">
                  <c:v>44766</c:v>
                </c:pt>
                <c:pt idx="53">
                  <c:v>44763</c:v>
                </c:pt>
                <c:pt idx="54">
                  <c:v>44760</c:v>
                </c:pt>
                <c:pt idx="55">
                  <c:v>44757</c:v>
                </c:pt>
                <c:pt idx="56">
                  <c:v>44754</c:v>
                </c:pt>
                <c:pt idx="57">
                  <c:v>44751</c:v>
                </c:pt>
                <c:pt idx="58">
                  <c:v>44748</c:v>
                </c:pt>
                <c:pt idx="59">
                  <c:v>44745</c:v>
                </c:pt>
                <c:pt idx="60">
                  <c:v>44742</c:v>
                </c:pt>
                <c:pt idx="61">
                  <c:v>44739</c:v>
                </c:pt>
                <c:pt idx="62">
                  <c:v>44736</c:v>
                </c:pt>
                <c:pt idx="63">
                  <c:v>44733</c:v>
                </c:pt>
                <c:pt idx="64">
                  <c:v>44730</c:v>
                </c:pt>
                <c:pt idx="65">
                  <c:v>44727</c:v>
                </c:pt>
                <c:pt idx="66">
                  <c:v>44724</c:v>
                </c:pt>
                <c:pt idx="67">
                  <c:v>44721</c:v>
                </c:pt>
                <c:pt idx="68">
                  <c:v>44718</c:v>
                </c:pt>
                <c:pt idx="69">
                  <c:v>44715</c:v>
                </c:pt>
                <c:pt idx="70">
                  <c:v>44712</c:v>
                </c:pt>
                <c:pt idx="71">
                  <c:v>44709</c:v>
                </c:pt>
                <c:pt idx="72">
                  <c:v>44706</c:v>
                </c:pt>
                <c:pt idx="73">
                  <c:v>44703</c:v>
                </c:pt>
                <c:pt idx="74">
                  <c:v>44700</c:v>
                </c:pt>
                <c:pt idx="75">
                  <c:v>44697</c:v>
                </c:pt>
                <c:pt idx="76">
                  <c:v>44694</c:v>
                </c:pt>
                <c:pt idx="77">
                  <c:v>44691</c:v>
                </c:pt>
                <c:pt idx="78">
                  <c:v>44688</c:v>
                </c:pt>
                <c:pt idx="79">
                  <c:v>44685</c:v>
                </c:pt>
                <c:pt idx="80">
                  <c:v>44682</c:v>
                </c:pt>
                <c:pt idx="81">
                  <c:v>44679</c:v>
                </c:pt>
                <c:pt idx="82">
                  <c:v>44676</c:v>
                </c:pt>
                <c:pt idx="83">
                  <c:v>44673</c:v>
                </c:pt>
                <c:pt idx="84">
                  <c:v>44670</c:v>
                </c:pt>
                <c:pt idx="85">
                  <c:v>44667</c:v>
                </c:pt>
                <c:pt idx="86">
                  <c:v>44664</c:v>
                </c:pt>
                <c:pt idx="87">
                  <c:v>44661</c:v>
                </c:pt>
                <c:pt idx="88">
                  <c:v>44658</c:v>
                </c:pt>
                <c:pt idx="89">
                  <c:v>44655</c:v>
                </c:pt>
                <c:pt idx="90">
                  <c:v>44652</c:v>
                </c:pt>
                <c:pt idx="91">
                  <c:v>44649</c:v>
                </c:pt>
                <c:pt idx="92">
                  <c:v>44646</c:v>
                </c:pt>
                <c:pt idx="93">
                  <c:v>44643</c:v>
                </c:pt>
                <c:pt idx="94">
                  <c:v>44640</c:v>
                </c:pt>
                <c:pt idx="95">
                  <c:v>44637</c:v>
                </c:pt>
                <c:pt idx="96">
                  <c:v>44634</c:v>
                </c:pt>
                <c:pt idx="97">
                  <c:v>44631</c:v>
                </c:pt>
                <c:pt idx="98">
                  <c:v>44628</c:v>
                </c:pt>
                <c:pt idx="99">
                  <c:v>44625</c:v>
                </c:pt>
                <c:pt idx="100">
                  <c:v>44622</c:v>
                </c:pt>
                <c:pt idx="101">
                  <c:v>44619</c:v>
                </c:pt>
                <c:pt idx="102">
                  <c:v>44616</c:v>
                </c:pt>
                <c:pt idx="103">
                  <c:v>44613</c:v>
                </c:pt>
                <c:pt idx="104">
                  <c:v>44611</c:v>
                </c:pt>
                <c:pt idx="105">
                  <c:v>44608</c:v>
                </c:pt>
                <c:pt idx="106">
                  <c:v>44605</c:v>
                </c:pt>
                <c:pt idx="107">
                  <c:v>44602</c:v>
                </c:pt>
                <c:pt idx="108">
                  <c:v>44599</c:v>
                </c:pt>
                <c:pt idx="109">
                  <c:v>44585</c:v>
                </c:pt>
                <c:pt idx="110">
                  <c:v>44582</c:v>
                </c:pt>
                <c:pt idx="111">
                  <c:v>44579</c:v>
                </c:pt>
                <c:pt idx="112">
                  <c:v>44576</c:v>
                </c:pt>
                <c:pt idx="113">
                  <c:v>44573</c:v>
                </c:pt>
                <c:pt idx="114">
                  <c:v>44570</c:v>
                </c:pt>
                <c:pt idx="115">
                  <c:v>44567</c:v>
                </c:pt>
                <c:pt idx="116">
                  <c:v>44564</c:v>
                </c:pt>
                <c:pt idx="117">
                  <c:v>44561</c:v>
                </c:pt>
                <c:pt idx="118">
                  <c:v>44558</c:v>
                </c:pt>
                <c:pt idx="119">
                  <c:v>44555</c:v>
                </c:pt>
                <c:pt idx="120">
                  <c:v>44551</c:v>
                </c:pt>
                <c:pt idx="121">
                  <c:v>44548</c:v>
                </c:pt>
                <c:pt idx="122">
                  <c:v>44545</c:v>
                </c:pt>
                <c:pt idx="123">
                  <c:v>44542</c:v>
                </c:pt>
                <c:pt idx="124">
                  <c:v>44539</c:v>
                </c:pt>
                <c:pt idx="125">
                  <c:v>44536</c:v>
                </c:pt>
                <c:pt idx="126">
                  <c:v>44533</c:v>
                </c:pt>
                <c:pt idx="127">
                  <c:v>44530</c:v>
                </c:pt>
                <c:pt idx="128">
                  <c:v>44527</c:v>
                </c:pt>
                <c:pt idx="129">
                  <c:v>44524</c:v>
                </c:pt>
                <c:pt idx="130">
                  <c:v>44521</c:v>
                </c:pt>
                <c:pt idx="131">
                  <c:v>44518</c:v>
                </c:pt>
                <c:pt idx="132">
                  <c:v>44515</c:v>
                </c:pt>
                <c:pt idx="133">
                  <c:v>44512</c:v>
                </c:pt>
                <c:pt idx="134">
                  <c:v>44509</c:v>
                </c:pt>
                <c:pt idx="135">
                  <c:v>44506</c:v>
                </c:pt>
                <c:pt idx="136">
                  <c:v>44503</c:v>
                </c:pt>
                <c:pt idx="137">
                  <c:v>44500</c:v>
                </c:pt>
                <c:pt idx="138">
                  <c:v>44497</c:v>
                </c:pt>
                <c:pt idx="139">
                  <c:v>44494</c:v>
                </c:pt>
                <c:pt idx="140">
                  <c:v>44491</c:v>
                </c:pt>
                <c:pt idx="141">
                  <c:v>44488</c:v>
                </c:pt>
                <c:pt idx="142">
                  <c:v>44485</c:v>
                </c:pt>
                <c:pt idx="143">
                  <c:v>44482</c:v>
                </c:pt>
                <c:pt idx="144">
                  <c:v>44479</c:v>
                </c:pt>
                <c:pt idx="145">
                  <c:v>44476</c:v>
                </c:pt>
                <c:pt idx="146">
                  <c:v>44473</c:v>
                </c:pt>
                <c:pt idx="147">
                  <c:v>44468</c:v>
                </c:pt>
                <c:pt idx="148">
                  <c:v>44465</c:v>
                </c:pt>
                <c:pt idx="149">
                  <c:v>44461</c:v>
                </c:pt>
                <c:pt idx="150">
                  <c:v>44458</c:v>
                </c:pt>
                <c:pt idx="151">
                  <c:v>44455</c:v>
                </c:pt>
                <c:pt idx="152">
                  <c:v>44452</c:v>
                </c:pt>
                <c:pt idx="153">
                  <c:v>44449</c:v>
                </c:pt>
                <c:pt idx="154">
                  <c:v>44446</c:v>
                </c:pt>
                <c:pt idx="155">
                  <c:v>44445</c:v>
                </c:pt>
                <c:pt idx="156">
                  <c:v>44443</c:v>
                </c:pt>
                <c:pt idx="157">
                  <c:v>44442</c:v>
                </c:pt>
                <c:pt idx="158">
                  <c:v>44440</c:v>
                </c:pt>
                <c:pt idx="159">
                  <c:v>44437</c:v>
                </c:pt>
                <c:pt idx="160">
                  <c:v>44436</c:v>
                </c:pt>
                <c:pt idx="161">
                  <c:v>44434</c:v>
                </c:pt>
                <c:pt idx="162">
                  <c:v>44433</c:v>
                </c:pt>
                <c:pt idx="163">
                  <c:v>44431</c:v>
                </c:pt>
                <c:pt idx="164">
                  <c:v>44429</c:v>
                </c:pt>
                <c:pt idx="165">
                  <c:v>44427</c:v>
                </c:pt>
                <c:pt idx="166">
                  <c:v>44425</c:v>
                </c:pt>
                <c:pt idx="167">
                  <c:v>44424</c:v>
                </c:pt>
                <c:pt idx="168">
                  <c:v>44422</c:v>
                </c:pt>
                <c:pt idx="169">
                  <c:v>44420</c:v>
                </c:pt>
                <c:pt idx="170">
                  <c:v>44418</c:v>
                </c:pt>
                <c:pt idx="171">
                  <c:v>44417</c:v>
                </c:pt>
                <c:pt idx="172">
                  <c:v>44415</c:v>
                </c:pt>
                <c:pt idx="173">
                  <c:v>44414</c:v>
                </c:pt>
                <c:pt idx="174">
                  <c:v>44411</c:v>
                </c:pt>
                <c:pt idx="175">
                  <c:v>44410</c:v>
                </c:pt>
                <c:pt idx="176">
                  <c:v>44408</c:v>
                </c:pt>
                <c:pt idx="177">
                  <c:v>44407</c:v>
                </c:pt>
                <c:pt idx="178">
                  <c:v>44404</c:v>
                </c:pt>
                <c:pt idx="179">
                  <c:v>44402</c:v>
                </c:pt>
                <c:pt idx="180">
                  <c:v>44400</c:v>
                </c:pt>
                <c:pt idx="181">
                  <c:v>44399</c:v>
                </c:pt>
                <c:pt idx="182">
                  <c:v>44396</c:v>
                </c:pt>
                <c:pt idx="183">
                  <c:v>44392</c:v>
                </c:pt>
                <c:pt idx="184">
                  <c:v>44389</c:v>
                </c:pt>
                <c:pt idx="185">
                  <c:v>44386</c:v>
                </c:pt>
                <c:pt idx="186">
                  <c:v>44383</c:v>
                </c:pt>
                <c:pt idx="187">
                  <c:v>44382</c:v>
                </c:pt>
                <c:pt idx="188">
                  <c:v>44380</c:v>
                </c:pt>
                <c:pt idx="189">
                  <c:v>44377</c:v>
                </c:pt>
                <c:pt idx="190">
                  <c:v>44374</c:v>
                </c:pt>
                <c:pt idx="191">
                  <c:v>44371</c:v>
                </c:pt>
                <c:pt idx="192">
                  <c:v>44368</c:v>
                </c:pt>
                <c:pt idx="193">
                  <c:v>44364</c:v>
                </c:pt>
                <c:pt idx="194">
                  <c:v>44361</c:v>
                </c:pt>
                <c:pt idx="195">
                  <c:v>44358</c:v>
                </c:pt>
                <c:pt idx="196">
                  <c:v>44355</c:v>
                </c:pt>
                <c:pt idx="197">
                  <c:v>44352</c:v>
                </c:pt>
                <c:pt idx="198">
                  <c:v>44349</c:v>
                </c:pt>
                <c:pt idx="199">
                  <c:v>44346</c:v>
                </c:pt>
                <c:pt idx="200">
                  <c:v>44343</c:v>
                </c:pt>
                <c:pt idx="201">
                  <c:v>44340</c:v>
                </c:pt>
                <c:pt idx="202">
                  <c:v>44336</c:v>
                </c:pt>
                <c:pt idx="203">
                  <c:v>44332</c:v>
                </c:pt>
                <c:pt idx="204">
                  <c:v>44329</c:v>
                </c:pt>
                <c:pt idx="205">
                  <c:v>44325</c:v>
                </c:pt>
                <c:pt idx="206">
                  <c:v>44322</c:v>
                </c:pt>
                <c:pt idx="207">
                  <c:v>44318</c:v>
                </c:pt>
                <c:pt idx="208">
                  <c:v>44314</c:v>
                </c:pt>
                <c:pt idx="209">
                  <c:v>44311</c:v>
                </c:pt>
                <c:pt idx="210">
                  <c:v>44307</c:v>
                </c:pt>
                <c:pt idx="211">
                  <c:v>44304</c:v>
                </c:pt>
                <c:pt idx="212">
                  <c:v>44301</c:v>
                </c:pt>
                <c:pt idx="213">
                  <c:v>44298</c:v>
                </c:pt>
                <c:pt idx="214">
                  <c:v>44295</c:v>
                </c:pt>
                <c:pt idx="215">
                  <c:v>44292</c:v>
                </c:pt>
                <c:pt idx="216">
                  <c:v>44288</c:v>
                </c:pt>
                <c:pt idx="217">
                  <c:v>44285</c:v>
                </c:pt>
                <c:pt idx="218">
                  <c:v>44282</c:v>
                </c:pt>
                <c:pt idx="219">
                  <c:v>44279</c:v>
                </c:pt>
                <c:pt idx="220">
                  <c:v>44276</c:v>
                </c:pt>
                <c:pt idx="221">
                  <c:v>44272</c:v>
                </c:pt>
                <c:pt idx="222">
                  <c:v>44269</c:v>
                </c:pt>
                <c:pt idx="223">
                  <c:v>44265</c:v>
                </c:pt>
                <c:pt idx="224">
                  <c:v>44262</c:v>
                </c:pt>
                <c:pt idx="225">
                  <c:v>44259</c:v>
                </c:pt>
                <c:pt idx="226">
                  <c:v>44256</c:v>
                </c:pt>
                <c:pt idx="227">
                  <c:v>44253</c:v>
                </c:pt>
                <c:pt idx="228">
                  <c:v>44250</c:v>
                </c:pt>
                <c:pt idx="229">
                  <c:v>44247</c:v>
                </c:pt>
                <c:pt idx="230">
                  <c:v>44244</c:v>
                </c:pt>
                <c:pt idx="231">
                  <c:v>44235</c:v>
                </c:pt>
                <c:pt idx="232">
                  <c:v>44231</c:v>
                </c:pt>
                <c:pt idx="233">
                  <c:v>44228</c:v>
                </c:pt>
                <c:pt idx="234">
                  <c:v>44225</c:v>
                </c:pt>
                <c:pt idx="235">
                  <c:v>44222</c:v>
                </c:pt>
                <c:pt idx="236">
                  <c:v>44216</c:v>
                </c:pt>
                <c:pt idx="237">
                  <c:v>44213</c:v>
                </c:pt>
                <c:pt idx="238">
                  <c:v>44210</c:v>
                </c:pt>
                <c:pt idx="239">
                  <c:v>44206</c:v>
                </c:pt>
                <c:pt idx="240">
                  <c:v>44203</c:v>
                </c:pt>
                <c:pt idx="241">
                  <c:v>44200</c:v>
                </c:pt>
                <c:pt idx="242">
                  <c:v>44197</c:v>
                </c:pt>
                <c:pt idx="243">
                  <c:v>44194</c:v>
                </c:pt>
                <c:pt idx="244">
                  <c:v>44191</c:v>
                </c:pt>
                <c:pt idx="245">
                  <c:v>44188</c:v>
                </c:pt>
                <c:pt idx="246">
                  <c:v>44185</c:v>
                </c:pt>
                <c:pt idx="247">
                  <c:v>44181</c:v>
                </c:pt>
                <c:pt idx="248">
                  <c:v>44178</c:v>
                </c:pt>
                <c:pt idx="249">
                  <c:v>44175</c:v>
                </c:pt>
                <c:pt idx="250">
                  <c:v>44172</c:v>
                </c:pt>
                <c:pt idx="251">
                  <c:v>44169</c:v>
                </c:pt>
                <c:pt idx="252">
                  <c:v>44166</c:v>
                </c:pt>
                <c:pt idx="253">
                  <c:v>44163</c:v>
                </c:pt>
                <c:pt idx="254">
                  <c:v>44157</c:v>
                </c:pt>
                <c:pt idx="255">
                  <c:v>44154</c:v>
                </c:pt>
                <c:pt idx="256">
                  <c:v>44150</c:v>
                </c:pt>
                <c:pt idx="257">
                  <c:v>44147</c:v>
                </c:pt>
              </c:numCache>
            </c:numRef>
          </c:cat>
          <c:val>
            <c:numRef>
              <c:f>冻品!$P$13:$P$270</c:f>
              <c:numCache>
                <c:formatCode>0.00_);[Red]\(0.00\)</c:formatCode>
                <c:ptCount val="258"/>
                <c:pt idx="0">
                  <c:v>21.04</c:v>
                </c:pt>
                <c:pt idx="1">
                  <c:v>20.74</c:v>
                </c:pt>
                <c:pt idx="2">
                  <c:v>21.6</c:v>
                </c:pt>
                <c:pt idx="3">
                  <c:v>21</c:v>
                </c:pt>
                <c:pt idx="4">
                  <c:v>21.925000000000001</c:v>
                </c:pt>
                <c:pt idx="5">
                  <c:v>22.42</c:v>
                </c:pt>
                <c:pt idx="6">
                  <c:v>23.2</c:v>
                </c:pt>
                <c:pt idx="7">
                  <c:v>23.54</c:v>
                </c:pt>
                <c:pt idx="8">
                  <c:v>23.78</c:v>
                </c:pt>
                <c:pt idx="9">
                  <c:v>23.98</c:v>
                </c:pt>
                <c:pt idx="10">
                  <c:v>23.98</c:v>
                </c:pt>
                <c:pt idx="11">
                  <c:v>24.48</c:v>
                </c:pt>
                <c:pt idx="12">
                  <c:v>24.34</c:v>
                </c:pt>
                <c:pt idx="13">
                  <c:v>24.62</c:v>
                </c:pt>
                <c:pt idx="14">
                  <c:v>24.72</c:v>
                </c:pt>
                <c:pt idx="15">
                  <c:v>24.72</c:v>
                </c:pt>
                <c:pt idx="16">
                  <c:v>24.77</c:v>
                </c:pt>
                <c:pt idx="17">
                  <c:v>24.8</c:v>
                </c:pt>
                <c:pt idx="18">
                  <c:v>24.8</c:v>
                </c:pt>
                <c:pt idx="19">
                  <c:v>24.82</c:v>
                </c:pt>
                <c:pt idx="20">
                  <c:v>24.77</c:v>
                </c:pt>
                <c:pt idx="21">
                  <c:v>24.73</c:v>
                </c:pt>
                <c:pt idx="22">
                  <c:v>24.72</c:v>
                </c:pt>
                <c:pt idx="23">
                  <c:v>24.66</c:v>
                </c:pt>
                <c:pt idx="24">
                  <c:v>24.45</c:v>
                </c:pt>
                <c:pt idx="25">
                  <c:v>24.4</c:v>
                </c:pt>
                <c:pt idx="26">
                  <c:v>24.36</c:v>
                </c:pt>
                <c:pt idx="27">
                  <c:v>24.13</c:v>
                </c:pt>
                <c:pt idx="28">
                  <c:v>23.84</c:v>
                </c:pt>
                <c:pt idx="29">
                  <c:v>23.53</c:v>
                </c:pt>
                <c:pt idx="30">
                  <c:v>23.23</c:v>
                </c:pt>
                <c:pt idx="31">
                  <c:v>22.63</c:v>
                </c:pt>
                <c:pt idx="32">
                  <c:v>22.33</c:v>
                </c:pt>
                <c:pt idx="33">
                  <c:v>22.03</c:v>
                </c:pt>
                <c:pt idx="34">
                  <c:v>21.87</c:v>
                </c:pt>
                <c:pt idx="35">
                  <c:v>21.6</c:v>
                </c:pt>
                <c:pt idx="36">
                  <c:v>21.4</c:v>
                </c:pt>
                <c:pt idx="37">
                  <c:v>21.3</c:v>
                </c:pt>
                <c:pt idx="38">
                  <c:v>21</c:v>
                </c:pt>
                <c:pt idx="39">
                  <c:v>20.7</c:v>
                </c:pt>
                <c:pt idx="40">
                  <c:v>20.53</c:v>
                </c:pt>
                <c:pt idx="41">
                  <c:v>20.23</c:v>
                </c:pt>
                <c:pt idx="42">
                  <c:v>19.87</c:v>
                </c:pt>
                <c:pt idx="43">
                  <c:v>19.57</c:v>
                </c:pt>
                <c:pt idx="44">
                  <c:v>18.079999999999998</c:v>
                </c:pt>
                <c:pt idx="45">
                  <c:v>18.100000000000001</c:v>
                </c:pt>
                <c:pt idx="46">
                  <c:v>18.11</c:v>
                </c:pt>
                <c:pt idx="47">
                  <c:v>18.11</c:v>
                </c:pt>
                <c:pt idx="48">
                  <c:v>17.899999999999999</c:v>
                </c:pt>
                <c:pt idx="49">
                  <c:v>17.899999999999999</c:v>
                </c:pt>
                <c:pt idx="50">
                  <c:v>17.899999999999999</c:v>
                </c:pt>
                <c:pt idx="51">
                  <c:v>17.91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18.27</c:v>
                </c:pt>
                <c:pt idx="56">
                  <c:v>18.260000000000002</c:v>
                </c:pt>
                <c:pt idx="57">
                  <c:v>18.25</c:v>
                </c:pt>
                <c:pt idx="58">
                  <c:v>18.07</c:v>
                </c:pt>
                <c:pt idx="59">
                  <c:v>17.329999999999998</c:v>
                </c:pt>
                <c:pt idx="60">
                  <c:v>16.95</c:v>
                </c:pt>
                <c:pt idx="61">
                  <c:v>16.399999999999999</c:v>
                </c:pt>
                <c:pt idx="62">
                  <c:v>16.18</c:v>
                </c:pt>
                <c:pt idx="63">
                  <c:v>15.98</c:v>
                </c:pt>
                <c:pt idx="64">
                  <c:v>15.7</c:v>
                </c:pt>
                <c:pt idx="65">
                  <c:v>15.8</c:v>
                </c:pt>
                <c:pt idx="66">
                  <c:v>15.83</c:v>
                </c:pt>
                <c:pt idx="67">
                  <c:v>15.6</c:v>
                </c:pt>
                <c:pt idx="68">
                  <c:v>15.3</c:v>
                </c:pt>
                <c:pt idx="69">
                  <c:v>15.27</c:v>
                </c:pt>
                <c:pt idx="70">
                  <c:v>15.17</c:v>
                </c:pt>
                <c:pt idx="71">
                  <c:v>15.07</c:v>
                </c:pt>
                <c:pt idx="72">
                  <c:v>14.83</c:v>
                </c:pt>
                <c:pt idx="73">
                  <c:v>14.6</c:v>
                </c:pt>
                <c:pt idx="74">
                  <c:v>14.02</c:v>
                </c:pt>
                <c:pt idx="75">
                  <c:v>13.79</c:v>
                </c:pt>
                <c:pt idx="76">
                  <c:v>13.57</c:v>
                </c:pt>
                <c:pt idx="77">
                  <c:v>13.36</c:v>
                </c:pt>
                <c:pt idx="78">
                  <c:v>13.2</c:v>
                </c:pt>
                <c:pt idx="79">
                  <c:v>12.9</c:v>
                </c:pt>
                <c:pt idx="80">
                  <c:v>12.73</c:v>
                </c:pt>
                <c:pt idx="81">
                  <c:v>12.7</c:v>
                </c:pt>
                <c:pt idx="82">
                  <c:v>12.53</c:v>
                </c:pt>
                <c:pt idx="83">
                  <c:v>12.57</c:v>
                </c:pt>
                <c:pt idx="84">
                  <c:v>12.54</c:v>
                </c:pt>
                <c:pt idx="85">
                  <c:v>12.4</c:v>
                </c:pt>
                <c:pt idx="86">
                  <c:v>12.24</c:v>
                </c:pt>
                <c:pt idx="87">
                  <c:v>12.14</c:v>
                </c:pt>
                <c:pt idx="88">
                  <c:v>12.29</c:v>
                </c:pt>
                <c:pt idx="89">
                  <c:v>12.57</c:v>
                </c:pt>
                <c:pt idx="90">
                  <c:v>12.65</c:v>
                </c:pt>
                <c:pt idx="91">
                  <c:v>12.56</c:v>
                </c:pt>
                <c:pt idx="92">
                  <c:v>12.24</c:v>
                </c:pt>
                <c:pt idx="93">
                  <c:v>12.08</c:v>
                </c:pt>
                <c:pt idx="94">
                  <c:v>12.13</c:v>
                </c:pt>
                <c:pt idx="95">
                  <c:v>12.12</c:v>
                </c:pt>
                <c:pt idx="96">
                  <c:v>12.12</c:v>
                </c:pt>
                <c:pt idx="97">
                  <c:v>12.2</c:v>
                </c:pt>
                <c:pt idx="98">
                  <c:v>12.04</c:v>
                </c:pt>
                <c:pt idx="99">
                  <c:v>12.04</c:v>
                </c:pt>
                <c:pt idx="100">
                  <c:v>11.98</c:v>
                </c:pt>
                <c:pt idx="101">
                  <c:v>12.12</c:v>
                </c:pt>
                <c:pt idx="102">
                  <c:v>11.97</c:v>
                </c:pt>
                <c:pt idx="103">
                  <c:v>12.05</c:v>
                </c:pt>
                <c:pt idx="104">
                  <c:v>11.7</c:v>
                </c:pt>
                <c:pt idx="105">
                  <c:v>12</c:v>
                </c:pt>
                <c:pt idx="106">
                  <c:v>11.7</c:v>
                </c:pt>
                <c:pt idx="107">
                  <c:v>11.7</c:v>
                </c:pt>
                <c:pt idx="108">
                  <c:v>11.5</c:v>
                </c:pt>
                <c:pt idx="109">
                  <c:v>12.1</c:v>
                </c:pt>
                <c:pt idx="110">
                  <c:v>12.16</c:v>
                </c:pt>
                <c:pt idx="111">
                  <c:v>11.97</c:v>
                </c:pt>
                <c:pt idx="112">
                  <c:v>11.66</c:v>
                </c:pt>
                <c:pt idx="113">
                  <c:v>11.53</c:v>
                </c:pt>
                <c:pt idx="114">
                  <c:v>11.57</c:v>
                </c:pt>
                <c:pt idx="115">
                  <c:v>12.06</c:v>
                </c:pt>
                <c:pt idx="116">
                  <c:v>12</c:v>
                </c:pt>
                <c:pt idx="117">
                  <c:v>12.16</c:v>
                </c:pt>
                <c:pt idx="118">
                  <c:v>12.16</c:v>
                </c:pt>
                <c:pt idx="119">
                  <c:v>12.13</c:v>
                </c:pt>
                <c:pt idx="120">
                  <c:v>12.1</c:v>
                </c:pt>
                <c:pt idx="121">
                  <c:v>11.98</c:v>
                </c:pt>
                <c:pt idx="122">
                  <c:v>11.92</c:v>
                </c:pt>
                <c:pt idx="123">
                  <c:v>12.17</c:v>
                </c:pt>
                <c:pt idx="124">
                  <c:v>12.17</c:v>
                </c:pt>
                <c:pt idx="125">
                  <c:v>12.68</c:v>
                </c:pt>
                <c:pt idx="126">
                  <c:v>12.98</c:v>
                </c:pt>
                <c:pt idx="127">
                  <c:v>12.68</c:v>
                </c:pt>
                <c:pt idx="128">
                  <c:v>12.98</c:v>
                </c:pt>
                <c:pt idx="129">
                  <c:v>13.03</c:v>
                </c:pt>
                <c:pt idx="130">
                  <c:v>13</c:v>
                </c:pt>
                <c:pt idx="131">
                  <c:v>12.95</c:v>
                </c:pt>
                <c:pt idx="132">
                  <c:v>13.37</c:v>
                </c:pt>
                <c:pt idx="133">
                  <c:v>13.3</c:v>
                </c:pt>
                <c:pt idx="134">
                  <c:v>13.3</c:v>
                </c:pt>
                <c:pt idx="135">
                  <c:v>13.23</c:v>
                </c:pt>
                <c:pt idx="136">
                  <c:v>13.33</c:v>
                </c:pt>
                <c:pt idx="137">
                  <c:v>13.23</c:v>
                </c:pt>
                <c:pt idx="138">
                  <c:v>13.23</c:v>
                </c:pt>
                <c:pt idx="139">
                  <c:v>12.96</c:v>
                </c:pt>
                <c:pt idx="140">
                  <c:v>12.63</c:v>
                </c:pt>
                <c:pt idx="141">
                  <c:v>11.99</c:v>
                </c:pt>
                <c:pt idx="142">
                  <c:v>11.83</c:v>
                </c:pt>
                <c:pt idx="143">
                  <c:v>10.34</c:v>
                </c:pt>
                <c:pt idx="144">
                  <c:v>10.41</c:v>
                </c:pt>
                <c:pt idx="145">
                  <c:v>12.48</c:v>
                </c:pt>
                <c:pt idx="146">
                  <c:v>12.48</c:v>
                </c:pt>
                <c:pt idx="147">
                  <c:v>12.88</c:v>
                </c:pt>
                <c:pt idx="148">
                  <c:v>14.44</c:v>
                </c:pt>
                <c:pt idx="149">
                  <c:v>14.27</c:v>
                </c:pt>
                <c:pt idx="150">
                  <c:v>14.1</c:v>
                </c:pt>
                <c:pt idx="151">
                  <c:v>14.5</c:v>
                </c:pt>
                <c:pt idx="152">
                  <c:v>15.35</c:v>
                </c:pt>
                <c:pt idx="153">
                  <c:v>15.055999999999999</c:v>
                </c:pt>
                <c:pt idx="154">
                  <c:v>13.5</c:v>
                </c:pt>
                <c:pt idx="155">
                  <c:v>13.5</c:v>
                </c:pt>
                <c:pt idx="156">
                  <c:v>14.78</c:v>
                </c:pt>
                <c:pt idx="157">
                  <c:v>14.78</c:v>
                </c:pt>
                <c:pt idx="158">
                  <c:v>14.78</c:v>
                </c:pt>
                <c:pt idx="159">
                  <c:v>18.3</c:v>
                </c:pt>
                <c:pt idx="160">
                  <c:v>18.3</c:v>
                </c:pt>
                <c:pt idx="161">
                  <c:v>18.23</c:v>
                </c:pt>
                <c:pt idx="162">
                  <c:v>18.829999999999998</c:v>
                </c:pt>
                <c:pt idx="163">
                  <c:v>19.943999999999999</c:v>
                </c:pt>
                <c:pt idx="164">
                  <c:v>20.077999999999999</c:v>
                </c:pt>
                <c:pt idx="165">
                  <c:v>20.100000000000001</c:v>
                </c:pt>
                <c:pt idx="166">
                  <c:v>19.829999999999998</c:v>
                </c:pt>
                <c:pt idx="167">
                  <c:v>19.64</c:v>
                </c:pt>
                <c:pt idx="168">
                  <c:v>19.79</c:v>
                </c:pt>
                <c:pt idx="169">
                  <c:v>17.3</c:v>
                </c:pt>
                <c:pt idx="170">
                  <c:v>17.510000000000002</c:v>
                </c:pt>
                <c:pt idx="171">
                  <c:v>17.36</c:v>
                </c:pt>
                <c:pt idx="172">
                  <c:v>17.38</c:v>
                </c:pt>
                <c:pt idx="173">
                  <c:v>17.399999999999999</c:v>
                </c:pt>
                <c:pt idx="174">
                  <c:v>17.489000000000001</c:v>
                </c:pt>
                <c:pt idx="175">
                  <c:v>17.544</c:v>
                </c:pt>
                <c:pt idx="176">
                  <c:v>17.544</c:v>
                </c:pt>
                <c:pt idx="177">
                  <c:v>17.544</c:v>
                </c:pt>
                <c:pt idx="178">
                  <c:v>17.544</c:v>
                </c:pt>
                <c:pt idx="179">
                  <c:v>17.544</c:v>
                </c:pt>
                <c:pt idx="180">
                  <c:v>18.044</c:v>
                </c:pt>
                <c:pt idx="181">
                  <c:v>18.033000000000001</c:v>
                </c:pt>
                <c:pt idx="182">
                  <c:v>18.033000000000001</c:v>
                </c:pt>
                <c:pt idx="183">
                  <c:v>19.87</c:v>
                </c:pt>
                <c:pt idx="184">
                  <c:v>19</c:v>
                </c:pt>
                <c:pt idx="185">
                  <c:v>19.931999999999999</c:v>
                </c:pt>
                <c:pt idx="186">
                  <c:v>19.045000000000002</c:v>
                </c:pt>
                <c:pt idx="187">
                  <c:v>19.227</c:v>
                </c:pt>
                <c:pt idx="188">
                  <c:v>19.227</c:v>
                </c:pt>
                <c:pt idx="189">
                  <c:v>19.125</c:v>
                </c:pt>
                <c:pt idx="190">
                  <c:v>19.364000000000001</c:v>
                </c:pt>
                <c:pt idx="191">
                  <c:v>20.13</c:v>
                </c:pt>
                <c:pt idx="192">
                  <c:v>18.056000000000001</c:v>
                </c:pt>
                <c:pt idx="193">
                  <c:v>18.64</c:v>
                </c:pt>
                <c:pt idx="194">
                  <c:v>20.9</c:v>
                </c:pt>
                <c:pt idx="195">
                  <c:v>19.937999999999999</c:v>
                </c:pt>
                <c:pt idx="196">
                  <c:v>20.233000000000001</c:v>
                </c:pt>
                <c:pt idx="197">
                  <c:v>20.422000000000001</c:v>
                </c:pt>
                <c:pt idx="198">
                  <c:v>20.75</c:v>
                </c:pt>
                <c:pt idx="199">
                  <c:v>20.077999999999999</c:v>
                </c:pt>
                <c:pt idx="200">
                  <c:v>20.16</c:v>
                </c:pt>
                <c:pt idx="201">
                  <c:v>20.420000000000002</c:v>
                </c:pt>
                <c:pt idx="202">
                  <c:v>20.440000000000001</c:v>
                </c:pt>
                <c:pt idx="203">
                  <c:v>22.927</c:v>
                </c:pt>
                <c:pt idx="204">
                  <c:v>22.289000000000001</c:v>
                </c:pt>
                <c:pt idx="205">
                  <c:v>22.63</c:v>
                </c:pt>
                <c:pt idx="206">
                  <c:v>23.311</c:v>
                </c:pt>
                <c:pt idx="207">
                  <c:v>23.2</c:v>
                </c:pt>
                <c:pt idx="208">
                  <c:v>23.664000000000001</c:v>
                </c:pt>
                <c:pt idx="209">
                  <c:v>23.7</c:v>
                </c:pt>
                <c:pt idx="210">
                  <c:v>23.65</c:v>
                </c:pt>
                <c:pt idx="211">
                  <c:v>23.442</c:v>
                </c:pt>
                <c:pt idx="212">
                  <c:v>23.76</c:v>
                </c:pt>
                <c:pt idx="213">
                  <c:v>24.02</c:v>
                </c:pt>
                <c:pt idx="214">
                  <c:v>24.09</c:v>
                </c:pt>
                <c:pt idx="215">
                  <c:v>24.507999999999999</c:v>
                </c:pt>
                <c:pt idx="216">
                  <c:v>24.462</c:v>
                </c:pt>
                <c:pt idx="217">
                  <c:v>24.442</c:v>
                </c:pt>
                <c:pt idx="218">
                  <c:v>24.507999999999999</c:v>
                </c:pt>
                <c:pt idx="219">
                  <c:v>24.524999999999999</c:v>
                </c:pt>
                <c:pt idx="220">
                  <c:v>25.05</c:v>
                </c:pt>
                <c:pt idx="221">
                  <c:v>25.28</c:v>
                </c:pt>
                <c:pt idx="222">
                  <c:v>26.19</c:v>
                </c:pt>
                <c:pt idx="223">
                  <c:v>25.954999999999998</c:v>
                </c:pt>
                <c:pt idx="224">
                  <c:v>25.132999999999999</c:v>
                </c:pt>
                <c:pt idx="225">
                  <c:v>24.7</c:v>
                </c:pt>
                <c:pt idx="226">
                  <c:v>24.212</c:v>
                </c:pt>
                <c:pt idx="227">
                  <c:v>24.212</c:v>
                </c:pt>
                <c:pt idx="228">
                  <c:v>24.587</c:v>
                </c:pt>
                <c:pt idx="229">
                  <c:v>24.577999999999999</c:v>
                </c:pt>
                <c:pt idx="230">
                  <c:v>24.84</c:v>
                </c:pt>
                <c:pt idx="231">
                  <c:v>24.81</c:v>
                </c:pt>
                <c:pt idx="232">
                  <c:v>25.013000000000002</c:v>
                </c:pt>
                <c:pt idx="233">
                  <c:v>25.15</c:v>
                </c:pt>
                <c:pt idx="234">
                  <c:v>25.3</c:v>
                </c:pt>
                <c:pt idx="235">
                  <c:v>25.388000000000002</c:v>
                </c:pt>
                <c:pt idx="236">
                  <c:v>25.4</c:v>
                </c:pt>
                <c:pt idx="237">
                  <c:v>26.213999999999999</c:v>
                </c:pt>
                <c:pt idx="238">
                  <c:v>25.788</c:v>
                </c:pt>
                <c:pt idx="239">
                  <c:v>25.986000000000001</c:v>
                </c:pt>
                <c:pt idx="240">
                  <c:v>25.742999999999999</c:v>
                </c:pt>
                <c:pt idx="241">
                  <c:v>26.414000000000001</c:v>
                </c:pt>
                <c:pt idx="242">
                  <c:v>26.574999999999999</c:v>
                </c:pt>
                <c:pt idx="243">
                  <c:v>26.574999999999999</c:v>
                </c:pt>
                <c:pt idx="244">
                  <c:v>26.744</c:v>
                </c:pt>
                <c:pt idx="245">
                  <c:v>26.856000000000002</c:v>
                </c:pt>
                <c:pt idx="246">
                  <c:v>26.95</c:v>
                </c:pt>
                <c:pt idx="247">
                  <c:v>27.029</c:v>
                </c:pt>
                <c:pt idx="248">
                  <c:v>26.8</c:v>
                </c:pt>
                <c:pt idx="249">
                  <c:v>26.8</c:v>
                </c:pt>
                <c:pt idx="250">
                  <c:v>27.585999999999999</c:v>
                </c:pt>
                <c:pt idx="251">
                  <c:v>26.3</c:v>
                </c:pt>
                <c:pt idx="252">
                  <c:v>26.5</c:v>
                </c:pt>
                <c:pt idx="253">
                  <c:v>26</c:v>
                </c:pt>
                <c:pt idx="254">
                  <c:v>25.6</c:v>
                </c:pt>
                <c:pt idx="255">
                  <c:v>25</c:v>
                </c:pt>
                <c:pt idx="256">
                  <c:v>24.5</c:v>
                </c:pt>
                <c:pt idx="257">
                  <c:v>23.167000000000002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5-497A-AF43-CDA20E1F9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369728"/>
        <c:axId val="375371648"/>
      </c:lineChart>
      <c:dateAx>
        <c:axId val="37536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/kg</a:t>
                </a:r>
                <a:endParaRPr lang="zh-CN" altLang="en-US">
                  <a:solidFill>
                    <a:schemeClr val="tx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endParaRPr>
              </a:p>
            </c:rich>
          </c:tx>
          <c:layout>
            <c:manualLayout>
              <c:xMode val="edge"/>
              <c:yMode val="edge"/>
              <c:x val="0.104698669373922"/>
              <c:y val="2.2530220026346099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371648"/>
        <c:crosses val="autoZero"/>
        <c:auto val="0"/>
        <c:lblOffset val="100"/>
        <c:baseTimeUnit val="days"/>
        <c:majorUnit val="30"/>
        <c:majorTimeUnit val="days"/>
        <c:minorUnit val="12"/>
        <c:minorTimeUnit val="days"/>
      </c:dateAx>
      <c:valAx>
        <c:axId val="375371648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3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5744094488189001E-2"/>
          <c:y val="0.113859969812245"/>
          <c:w val="0.89590769903762002"/>
          <c:h val="0.61769095377527605"/>
        </c:manualLayout>
      </c:layout>
      <c:lineChart>
        <c:grouping val="standard"/>
        <c:varyColors val="0"/>
        <c:ser>
          <c:idx val="1"/>
          <c:order val="0"/>
          <c:tx>
            <c:strRef>
              <c:f>冻品!$H$1</c:f>
              <c:strCache>
                <c:ptCount val="1"/>
                <c:pt idx="0">
                  <c:v>海关进口猪肉到港平均价格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40-4A42-9435-99025B5F2C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40-4A42-9435-99025B5F2CB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40-4A42-9435-99025B5F2CB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40-4A42-9435-99025B5F2CB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40-4A42-9435-99025B5F2CB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40-4A42-9435-99025B5F2CB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40-4A42-9435-99025B5F2CB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40-4A42-9435-99025B5F2CB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40-4A42-9435-99025B5F2CB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40-4A42-9435-99025B5F2CB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40-4A42-9435-99025B5F2CB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40-4A42-9435-99025B5F2CB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40-4A42-9435-99025B5F2CB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40-4A42-9435-99025B5F2CB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40-4A42-9435-99025B5F2CB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40-4A42-9435-99025B5F2CB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40-4A42-9435-99025B5F2CB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40-4A42-9435-99025B5F2CB7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40-4A42-9435-99025B5F2CB7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40-4A42-9435-99025B5F2CB7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40-4A42-9435-99025B5F2CB7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40-4A42-9435-99025B5F2CB7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40-4A42-9435-99025B5F2CB7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240-4A42-9435-99025B5F2CB7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240-4A42-9435-99025B5F2CB7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240-4A42-9435-99025B5F2CB7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240-4A42-9435-99025B5F2CB7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240-4A42-9435-99025B5F2CB7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240-4A42-9435-99025B5F2CB7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240-4A42-9435-99025B5F2CB7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C240-4A42-9435-99025B5F2CB7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240-4A42-9435-99025B5F2CB7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C240-4A42-9435-99025B5F2CB7}"/>
                </c:ext>
              </c:extLst>
            </c:dLbl>
            <c:dLbl>
              <c:idx val="3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240-4A42-9435-99025B5F2C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冻品!$H$5:$H$38</c:f>
              <c:numCache>
                <c:formatCode>yyyy"年"m"月"</c:formatCode>
                <c:ptCount val="34"/>
                <c:pt idx="0">
                  <c:v>44852</c:v>
                </c:pt>
                <c:pt idx="1">
                  <c:v>44823</c:v>
                </c:pt>
                <c:pt idx="2">
                  <c:v>44794</c:v>
                </c:pt>
                <c:pt idx="3">
                  <c:v>44765</c:v>
                </c:pt>
                <c:pt idx="4">
                  <c:v>44736</c:v>
                </c:pt>
                <c:pt idx="5">
                  <c:v>44707</c:v>
                </c:pt>
                <c:pt idx="6">
                  <c:v>44678</c:v>
                </c:pt>
                <c:pt idx="7">
                  <c:v>44651</c:v>
                </c:pt>
                <c:pt idx="8">
                  <c:v>44620</c:v>
                </c:pt>
                <c:pt idx="9">
                  <c:v>44592</c:v>
                </c:pt>
                <c:pt idx="10">
                  <c:v>44561</c:v>
                </c:pt>
                <c:pt idx="11">
                  <c:v>44530</c:v>
                </c:pt>
                <c:pt idx="12">
                  <c:v>44500</c:v>
                </c:pt>
                <c:pt idx="13">
                  <c:v>44469</c:v>
                </c:pt>
                <c:pt idx="14">
                  <c:v>44439</c:v>
                </c:pt>
                <c:pt idx="15">
                  <c:v>44408</c:v>
                </c:pt>
                <c:pt idx="16">
                  <c:v>44377</c:v>
                </c:pt>
                <c:pt idx="17">
                  <c:v>44347</c:v>
                </c:pt>
                <c:pt idx="18">
                  <c:v>44316</c:v>
                </c:pt>
                <c:pt idx="19">
                  <c:v>44286</c:v>
                </c:pt>
                <c:pt idx="20">
                  <c:v>44255</c:v>
                </c:pt>
                <c:pt idx="21">
                  <c:v>44227</c:v>
                </c:pt>
                <c:pt idx="22">
                  <c:v>44196</c:v>
                </c:pt>
                <c:pt idx="23">
                  <c:v>44165</c:v>
                </c:pt>
                <c:pt idx="24">
                  <c:v>44135</c:v>
                </c:pt>
                <c:pt idx="25">
                  <c:v>44104</c:v>
                </c:pt>
                <c:pt idx="26">
                  <c:v>44074</c:v>
                </c:pt>
                <c:pt idx="27">
                  <c:v>44043</c:v>
                </c:pt>
                <c:pt idx="28">
                  <c:v>44012</c:v>
                </c:pt>
                <c:pt idx="29">
                  <c:v>43982</c:v>
                </c:pt>
                <c:pt idx="30">
                  <c:v>43951</c:v>
                </c:pt>
                <c:pt idx="31">
                  <c:v>43921</c:v>
                </c:pt>
                <c:pt idx="32">
                  <c:v>43890</c:v>
                </c:pt>
                <c:pt idx="33">
                  <c:v>43861</c:v>
                </c:pt>
              </c:numCache>
            </c:numRef>
          </c:cat>
          <c:val>
            <c:numRef>
              <c:f>冻品!$J$5:$J$38</c:f>
              <c:numCache>
                <c:formatCode>0.00_);[Red]\(0.00\)</c:formatCode>
                <c:ptCount val="34"/>
                <c:pt idx="0">
                  <c:v>16.7</c:v>
                </c:pt>
                <c:pt idx="1">
                  <c:v>16.489999999999998</c:v>
                </c:pt>
                <c:pt idx="2">
                  <c:v>15.35</c:v>
                </c:pt>
                <c:pt idx="3">
                  <c:v>14.63</c:v>
                </c:pt>
                <c:pt idx="4">
                  <c:v>13.9</c:v>
                </c:pt>
                <c:pt idx="5">
                  <c:v>11.96</c:v>
                </c:pt>
                <c:pt idx="6">
                  <c:v>12.51</c:v>
                </c:pt>
                <c:pt idx="7" formatCode="General">
                  <c:v>12.44</c:v>
                </c:pt>
                <c:pt idx="8" formatCode="General">
                  <c:v>12.49</c:v>
                </c:pt>
                <c:pt idx="9" formatCode="General">
                  <c:v>13.57</c:v>
                </c:pt>
                <c:pt idx="10" formatCode="General">
                  <c:v>13.41</c:v>
                </c:pt>
                <c:pt idx="11" formatCode="General">
                  <c:v>14.87</c:v>
                </c:pt>
                <c:pt idx="12" formatCode="General">
                  <c:v>15.08</c:v>
                </c:pt>
                <c:pt idx="13" formatCode="General">
                  <c:v>15.86</c:v>
                </c:pt>
                <c:pt idx="14" formatCode="General">
                  <c:v>17.579999999999998</c:v>
                </c:pt>
                <c:pt idx="15" formatCode="General">
                  <c:v>18.87</c:v>
                </c:pt>
                <c:pt idx="16" formatCode="General">
                  <c:v>19.579999999999998</c:v>
                </c:pt>
                <c:pt idx="17" formatCode="General">
                  <c:v>18.66</c:v>
                </c:pt>
                <c:pt idx="18" formatCode="General">
                  <c:v>18.37</c:v>
                </c:pt>
                <c:pt idx="19" formatCode="General">
                  <c:v>17.170000000000002</c:v>
                </c:pt>
                <c:pt idx="20" formatCode="General">
                  <c:v>17.91</c:v>
                </c:pt>
                <c:pt idx="21" formatCode="General">
                  <c:v>18.97</c:v>
                </c:pt>
                <c:pt idx="22" formatCode="General">
                  <c:v>19.32</c:v>
                </c:pt>
                <c:pt idx="23" formatCode="General">
                  <c:v>18.88</c:v>
                </c:pt>
                <c:pt idx="24" formatCode="General">
                  <c:v>17.829999999999998</c:v>
                </c:pt>
                <c:pt idx="25" formatCode="General">
                  <c:v>16.88</c:v>
                </c:pt>
                <c:pt idx="26" formatCode="General">
                  <c:v>16.55</c:v>
                </c:pt>
                <c:pt idx="27" formatCode="General">
                  <c:v>18.059999999999999</c:v>
                </c:pt>
                <c:pt idx="28" formatCode="General">
                  <c:v>18.98</c:v>
                </c:pt>
                <c:pt idx="29" formatCode="General">
                  <c:v>19.329999999999998</c:v>
                </c:pt>
                <c:pt idx="30" formatCode="General">
                  <c:v>19.39</c:v>
                </c:pt>
                <c:pt idx="31" formatCode="General">
                  <c:v>21.07</c:v>
                </c:pt>
                <c:pt idx="32" formatCode="General">
                  <c:v>21.49</c:v>
                </c:pt>
                <c:pt idx="33" formatCode="General">
                  <c:v>22.05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40-4A42-9435-99025B5F2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60352"/>
        <c:axId val="375734272"/>
      </c:lineChart>
      <c:dateAx>
        <c:axId val="37506035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 sz="10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/kg</a:t>
                </a:r>
                <a:endParaRPr lang="en-US" sz="1000"/>
              </a:p>
            </c:rich>
          </c:tx>
          <c:layout>
            <c:manualLayout>
              <c:xMode val="edge"/>
              <c:yMode val="edge"/>
              <c:x val="9.3691382327209097E-2"/>
              <c:y val="2.692220764071159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5400000" spcFirstLastPara="0" vertOverflow="ellipsis" wrap="square" anchor="t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734272"/>
        <c:crosses val="autoZero"/>
        <c:auto val="0"/>
        <c:lblOffset val="100"/>
        <c:baseTimeUnit val="days"/>
        <c:majorUnit val="2"/>
        <c:majorTimeUnit val="months"/>
      </c:dateAx>
      <c:valAx>
        <c:axId val="37573427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06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牧原股份销售情况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上市公司销售数据!$B$7:$B$39</c:f>
              <c:strCache>
                <c:ptCount val="33"/>
                <c:pt idx="0">
                  <c:v>2020年1月-2月</c:v>
                </c:pt>
                <c:pt idx="1">
                  <c:v>2020年3月</c:v>
                </c:pt>
                <c:pt idx="2">
                  <c:v>2020年4月</c:v>
                </c:pt>
                <c:pt idx="3">
                  <c:v>2020年5月</c:v>
                </c:pt>
                <c:pt idx="4">
                  <c:v>2020年6月</c:v>
                </c:pt>
                <c:pt idx="5">
                  <c:v>2020年7月</c:v>
                </c:pt>
                <c:pt idx="6">
                  <c:v>2020年8月</c:v>
                </c:pt>
                <c:pt idx="7">
                  <c:v>2020年9月</c:v>
                </c:pt>
                <c:pt idx="8">
                  <c:v>2020年10月</c:v>
                </c:pt>
                <c:pt idx="9">
                  <c:v>2020年11月</c:v>
                </c:pt>
                <c:pt idx="10">
                  <c:v>2020年12月</c:v>
                </c:pt>
                <c:pt idx="11">
                  <c:v>2021年1月-2月</c:v>
                </c:pt>
                <c:pt idx="12">
                  <c:v>2021年3月</c:v>
                </c:pt>
                <c:pt idx="13">
                  <c:v>2021年4月</c:v>
                </c:pt>
                <c:pt idx="14">
                  <c:v>2021年5月</c:v>
                </c:pt>
                <c:pt idx="15">
                  <c:v>2021年6月</c:v>
                </c:pt>
                <c:pt idx="16">
                  <c:v>2021年7月</c:v>
                </c:pt>
                <c:pt idx="17">
                  <c:v>2021年8月</c:v>
                </c:pt>
                <c:pt idx="18">
                  <c:v>2021年9月</c:v>
                </c:pt>
                <c:pt idx="19">
                  <c:v>2021年10月</c:v>
                </c:pt>
                <c:pt idx="20">
                  <c:v>2021年11月</c:v>
                </c:pt>
                <c:pt idx="21">
                  <c:v>2021年12月</c:v>
                </c:pt>
                <c:pt idx="22">
                  <c:v>2022年1月-2月</c:v>
                </c:pt>
                <c:pt idx="23">
                  <c:v>2022年3月</c:v>
                </c:pt>
                <c:pt idx="24">
                  <c:v>2022年4月</c:v>
                </c:pt>
                <c:pt idx="25">
                  <c:v>2022年5月</c:v>
                </c:pt>
                <c:pt idx="26">
                  <c:v>2022年6月</c:v>
                </c:pt>
                <c:pt idx="27">
                  <c:v>2022年7月</c:v>
                </c:pt>
                <c:pt idx="28">
                  <c:v>2022年8月</c:v>
                </c:pt>
                <c:pt idx="29">
                  <c:v>2022年9月</c:v>
                </c:pt>
                <c:pt idx="30">
                  <c:v>2022年10月</c:v>
                </c:pt>
                <c:pt idx="31">
                  <c:v>2022年11月</c:v>
                </c:pt>
                <c:pt idx="32">
                  <c:v>2022年12月</c:v>
                </c:pt>
              </c:strCache>
            </c:strRef>
          </c:cat>
          <c:val>
            <c:numRef>
              <c:f>上市公司销售数据!$G$7:$G$39</c:f>
              <c:numCache>
                <c:formatCode>General</c:formatCode>
                <c:ptCount val="33"/>
                <c:pt idx="0">
                  <c:v>140</c:v>
                </c:pt>
                <c:pt idx="1">
                  <c:v>117</c:v>
                </c:pt>
                <c:pt idx="2">
                  <c:v>124.7</c:v>
                </c:pt>
                <c:pt idx="3">
                  <c:v>144.69999999999999</c:v>
                </c:pt>
                <c:pt idx="4">
                  <c:v>152.30000000000001</c:v>
                </c:pt>
                <c:pt idx="5">
                  <c:v>181.6</c:v>
                </c:pt>
                <c:pt idx="6">
                  <c:v>163.4</c:v>
                </c:pt>
                <c:pt idx="7">
                  <c:v>165</c:v>
                </c:pt>
                <c:pt idx="8">
                  <c:v>151.6</c:v>
                </c:pt>
                <c:pt idx="9">
                  <c:v>207.6</c:v>
                </c:pt>
                <c:pt idx="10">
                  <c:v>264.10000000000002</c:v>
                </c:pt>
                <c:pt idx="11">
                  <c:v>488.7</c:v>
                </c:pt>
                <c:pt idx="12">
                  <c:v>283.3</c:v>
                </c:pt>
                <c:pt idx="13">
                  <c:v>314.5</c:v>
                </c:pt>
                <c:pt idx="14">
                  <c:v>309.7</c:v>
                </c:pt>
                <c:pt idx="15">
                  <c:v>347.5</c:v>
                </c:pt>
                <c:pt idx="16">
                  <c:v>301.10000000000002</c:v>
                </c:pt>
                <c:pt idx="17">
                  <c:v>257.3</c:v>
                </c:pt>
                <c:pt idx="18">
                  <c:v>308.60000000000002</c:v>
                </c:pt>
                <c:pt idx="19">
                  <c:v>525.79999999999995</c:v>
                </c:pt>
                <c:pt idx="20">
                  <c:v>387.4</c:v>
                </c:pt>
                <c:pt idx="21">
                  <c:v>502.5</c:v>
                </c:pt>
                <c:pt idx="22">
                  <c:v>783.1</c:v>
                </c:pt>
                <c:pt idx="23">
                  <c:v>598.6</c:v>
                </c:pt>
                <c:pt idx="24">
                  <c:v>632.1</c:v>
                </c:pt>
                <c:pt idx="25">
                  <c:v>586.29999999999995</c:v>
                </c:pt>
                <c:pt idx="26">
                  <c:v>527.9</c:v>
                </c:pt>
                <c:pt idx="27">
                  <c:v>459.4</c:v>
                </c:pt>
                <c:pt idx="28">
                  <c:v>488.7</c:v>
                </c:pt>
                <c:pt idx="29">
                  <c:v>446.2</c:v>
                </c:pt>
                <c:pt idx="30">
                  <c:v>477.9</c:v>
                </c:pt>
                <c:pt idx="31">
                  <c:v>517.1</c:v>
                </c:pt>
                <c:pt idx="32">
                  <c:v>602.70000000000005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F-4878-9A70-353EC5E43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312576"/>
        <c:axId val="376314112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5F-4878-9A70-353EC5E43E1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5F-4878-9A70-353EC5E43E1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5F-4878-9A70-353EC5E43E1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5F-4878-9A70-353EC5E43E1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5F-4878-9A70-353EC5E43E1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45F-4878-9A70-353EC5E43E1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45F-4878-9A70-353EC5E43E1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45F-4878-9A70-353EC5E43E1F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45F-4878-9A70-353EC5E43E1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45F-4878-9A70-353EC5E43E1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45F-4878-9A70-353EC5E43E1F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45F-4878-9A70-353EC5E43E1F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45F-4878-9A70-353EC5E43E1F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5F-4878-9A70-353EC5E43E1F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45F-4878-9A70-353EC5E43E1F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45F-4878-9A70-353EC5E43E1F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45F-4878-9A70-353EC5E43E1F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45F-4878-9A70-353EC5E43E1F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45F-4878-9A70-353EC5E43E1F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45F-4878-9A70-353EC5E43E1F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45F-4878-9A70-353EC5E43E1F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45F-4878-9A70-353EC5E43E1F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45F-4878-9A70-353EC5E43E1F}"/>
                </c:ext>
              </c:extLst>
            </c:dLbl>
            <c:dLbl>
              <c:idx val="23"/>
              <c:layout>
                <c:manualLayout>
                  <c:x val="0.165558121577211"/>
                  <c:y val="-0.234063775467239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26.05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445F-4878-9A70-353EC5E43E1F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45F-4878-9A70-353EC5E43E1F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445F-4878-9A70-353EC5E43E1F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45F-4878-9A70-353EC5E43E1F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445F-4878-9A70-353EC5E43E1F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445F-4878-9A70-353EC5E43E1F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445F-4878-9A70-353EC5E43E1F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445F-4878-9A70-353EC5E43E1F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445F-4878-9A70-353EC5E43E1F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445F-4878-9A70-353EC5E43E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上市公司销售数据!$B$7:$B$39</c:f>
              <c:strCache>
                <c:ptCount val="33"/>
                <c:pt idx="0">
                  <c:v>2020年1月-2月</c:v>
                </c:pt>
                <c:pt idx="1">
                  <c:v>2020年3月</c:v>
                </c:pt>
                <c:pt idx="2">
                  <c:v>2020年4月</c:v>
                </c:pt>
                <c:pt idx="3">
                  <c:v>2020年5月</c:v>
                </c:pt>
                <c:pt idx="4">
                  <c:v>2020年6月</c:v>
                </c:pt>
                <c:pt idx="5">
                  <c:v>2020年7月</c:v>
                </c:pt>
                <c:pt idx="6">
                  <c:v>2020年8月</c:v>
                </c:pt>
                <c:pt idx="7">
                  <c:v>2020年9月</c:v>
                </c:pt>
                <c:pt idx="8">
                  <c:v>2020年10月</c:v>
                </c:pt>
                <c:pt idx="9">
                  <c:v>2020年11月</c:v>
                </c:pt>
                <c:pt idx="10">
                  <c:v>2020年12月</c:v>
                </c:pt>
                <c:pt idx="11">
                  <c:v>2021年1月-2月</c:v>
                </c:pt>
                <c:pt idx="12">
                  <c:v>2021年3月</c:v>
                </c:pt>
                <c:pt idx="13">
                  <c:v>2021年4月</c:v>
                </c:pt>
                <c:pt idx="14">
                  <c:v>2021年5月</c:v>
                </c:pt>
                <c:pt idx="15">
                  <c:v>2021年6月</c:v>
                </c:pt>
                <c:pt idx="16">
                  <c:v>2021年7月</c:v>
                </c:pt>
                <c:pt idx="17">
                  <c:v>2021年8月</c:v>
                </c:pt>
                <c:pt idx="18">
                  <c:v>2021年9月</c:v>
                </c:pt>
                <c:pt idx="19">
                  <c:v>2021年10月</c:v>
                </c:pt>
                <c:pt idx="20">
                  <c:v>2021年11月</c:v>
                </c:pt>
                <c:pt idx="21">
                  <c:v>2021年12月</c:v>
                </c:pt>
                <c:pt idx="22">
                  <c:v>2022年1月-2月</c:v>
                </c:pt>
                <c:pt idx="23">
                  <c:v>2022年3月</c:v>
                </c:pt>
                <c:pt idx="24">
                  <c:v>2022年4月</c:v>
                </c:pt>
                <c:pt idx="25">
                  <c:v>2022年5月</c:v>
                </c:pt>
                <c:pt idx="26">
                  <c:v>2022年6月</c:v>
                </c:pt>
                <c:pt idx="27">
                  <c:v>2022年7月</c:v>
                </c:pt>
                <c:pt idx="28">
                  <c:v>2022年8月</c:v>
                </c:pt>
                <c:pt idx="29">
                  <c:v>2022年9月</c:v>
                </c:pt>
                <c:pt idx="30">
                  <c:v>2022年10月</c:v>
                </c:pt>
                <c:pt idx="31">
                  <c:v>2022年11月</c:v>
                </c:pt>
                <c:pt idx="32">
                  <c:v>2022年12月</c:v>
                </c:pt>
              </c:strCache>
            </c:strRef>
          </c:cat>
          <c:val>
            <c:numRef>
              <c:f>上市公司销售数据!$K$7:$K$39</c:f>
              <c:numCache>
                <c:formatCode>General</c:formatCode>
                <c:ptCount val="33"/>
                <c:pt idx="0">
                  <c:v>33</c:v>
                </c:pt>
                <c:pt idx="1">
                  <c:v>31.38</c:v>
                </c:pt>
                <c:pt idx="2">
                  <c:v>29.1</c:v>
                </c:pt>
                <c:pt idx="3">
                  <c:v>26.2</c:v>
                </c:pt>
                <c:pt idx="4">
                  <c:v>31.41</c:v>
                </c:pt>
                <c:pt idx="5">
                  <c:v>35.229999999999997</c:v>
                </c:pt>
                <c:pt idx="6">
                  <c:v>34.47</c:v>
                </c:pt>
                <c:pt idx="7">
                  <c:v>32.119999999999997</c:v>
                </c:pt>
                <c:pt idx="8">
                  <c:v>27.65</c:v>
                </c:pt>
                <c:pt idx="9">
                  <c:v>26.32</c:v>
                </c:pt>
                <c:pt idx="10">
                  <c:v>30.15</c:v>
                </c:pt>
                <c:pt idx="11">
                  <c:v>26.95</c:v>
                </c:pt>
                <c:pt idx="12">
                  <c:v>23.21</c:v>
                </c:pt>
                <c:pt idx="13">
                  <c:v>21.11</c:v>
                </c:pt>
                <c:pt idx="14">
                  <c:v>17.649999999999999</c:v>
                </c:pt>
                <c:pt idx="15">
                  <c:v>13.58</c:v>
                </c:pt>
                <c:pt idx="16">
                  <c:v>15.04</c:v>
                </c:pt>
                <c:pt idx="17">
                  <c:v>13.92</c:v>
                </c:pt>
                <c:pt idx="18">
                  <c:v>11.49</c:v>
                </c:pt>
                <c:pt idx="19">
                  <c:v>11.88</c:v>
                </c:pt>
                <c:pt idx="20">
                  <c:v>15.96</c:v>
                </c:pt>
                <c:pt idx="21">
                  <c:v>14.75</c:v>
                </c:pt>
                <c:pt idx="22">
                  <c:v>12.38</c:v>
                </c:pt>
                <c:pt idx="23">
                  <c:v>11.67</c:v>
                </c:pt>
                <c:pt idx="24">
                  <c:v>12.56</c:v>
                </c:pt>
                <c:pt idx="25">
                  <c:v>14.87</c:v>
                </c:pt>
                <c:pt idx="26">
                  <c:v>16.53</c:v>
                </c:pt>
                <c:pt idx="27">
                  <c:v>21.33</c:v>
                </c:pt>
                <c:pt idx="28">
                  <c:v>20.94</c:v>
                </c:pt>
                <c:pt idx="29">
                  <c:v>23.06</c:v>
                </c:pt>
                <c:pt idx="30">
                  <c:v>26.05</c:v>
                </c:pt>
                <c:pt idx="31">
                  <c:v>23.33</c:v>
                </c:pt>
                <c:pt idx="32">
                  <c:v>23.33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F-4878-9A70-353EC5E43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348672"/>
        <c:axId val="376350208"/>
      </c:lineChart>
      <c:catAx>
        <c:axId val="3763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14112"/>
        <c:crosses val="autoZero"/>
        <c:auto val="1"/>
        <c:lblAlgn val="ctr"/>
        <c:lblOffset val="100"/>
        <c:noMultiLvlLbl val="0"/>
      </c:catAx>
      <c:valAx>
        <c:axId val="3763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12576"/>
        <c:crosses val="autoZero"/>
        <c:crossBetween val="between"/>
      </c:valAx>
      <c:catAx>
        <c:axId val="37634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6350208"/>
        <c:crosses val="autoZero"/>
        <c:auto val="1"/>
        <c:lblAlgn val="ctr"/>
        <c:lblOffset val="100"/>
        <c:noMultiLvlLbl val="0"/>
      </c:catAx>
      <c:valAx>
        <c:axId val="376350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486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温氏销售情况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上市公司销售数据!$Q$7:$Q$42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上市公司销售数据!$R$7:$R$42</c:f>
              <c:numCache>
                <c:formatCode>General</c:formatCode>
                <c:ptCount val="36"/>
                <c:pt idx="0">
                  <c:v>86.94</c:v>
                </c:pt>
                <c:pt idx="1">
                  <c:v>53.12</c:v>
                </c:pt>
                <c:pt idx="2">
                  <c:v>85.2</c:v>
                </c:pt>
                <c:pt idx="3">
                  <c:v>86.42</c:v>
                </c:pt>
                <c:pt idx="4">
                  <c:v>90.06</c:v>
                </c:pt>
                <c:pt idx="5">
                  <c:v>84.85</c:v>
                </c:pt>
                <c:pt idx="6">
                  <c:v>73.86</c:v>
                </c:pt>
                <c:pt idx="7">
                  <c:v>71.97</c:v>
                </c:pt>
                <c:pt idx="8">
                  <c:v>74.11</c:v>
                </c:pt>
                <c:pt idx="9">
                  <c:v>75.28</c:v>
                </c:pt>
                <c:pt idx="10">
                  <c:v>83.8</c:v>
                </c:pt>
                <c:pt idx="11">
                  <c:v>88.96</c:v>
                </c:pt>
                <c:pt idx="12">
                  <c:v>100.4</c:v>
                </c:pt>
                <c:pt idx="13">
                  <c:v>49.87</c:v>
                </c:pt>
                <c:pt idx="14">
                  <c:v>59.45</c:v>
                </c:pt>
                <c:pt idx="15">
                  <c:v>62.24</c:v>
                </c:pt>
                <c:pt idx="16">
                  <c:v>95.67</c:v>
                </c:pt>
                <c:pt idx="17">
                  <c:v>101.1</c:v>
                </c:pt>
                <c:pt idx="18">
                  <c:v>127.85</c:v>
                </c:pt>
                <c:pt idx="19">
                  <c:v>131.06</c:v>
                </c:pt>
                <c:pt idx="20">
                  <c:v>169.88</c:v>
                </c:pt>
                <c:pt idx="21">
                  <c:v>181.96</c:v>
                </c:pt>
                <c:pt idx="22">
                  <c:v>119.56</c:v>
                </c:pt>
                <c:pt idx="23">
                  <c:v>122.7</c:v>
                </c:pt>
                <c:pt idx="24">
                  <c:v>150.61000000000001</c:v>
                </c:pt>
                <c:pt idx="25">
                  <c:v>106.9</c:v>
                </c:pt>
                <c:pt idx="26">
                  <c:v>144.84</c:v>
                </c:pt>
                <c:pt idx="27">
                  <c:v>142.69999999999999</c:v>
                </c:pt>
                <c:pt idx="28">
                  <c:v>132.34</c:v>
                </c:pt>
                <c:pt idx="29">
                  <c:v>123.2</c:v>
                </c:pt>
                <c:pt idx="30">
                  <c:v>132.43</c:v>
                </c:pt>
                <c:pt idx="31">
                  <c:v>150.41</c:v>
                </c:pt>
                <c:pt idx="32">
                  <c:v>158.44</c:v>
                </c:pt>
                <c:pt idx="33">
                  <c:v>165.24</c:v>
                </c:pt>
                <c:pt idx="34">
                  <c:v>196.44</c:v>
                </c:pt>
                <c:pt idx="35">
                  <c:v>187.32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0-46B3-B92C-9CF775F3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388992"/>
        <c:axId val="376390784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8D0-46B3-B92C-9CF775F353A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D0-46B3-B92C-9CF775F353A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D0-46B3-B92C-9CF775F353A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D0-46B3-B92C-9CF775F353A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D0-46B3-B92C-9CF775F353A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8D0-46B3-B92C-9CF775F353A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8D0-46B3-B92C-9CF775F353A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8D0-46B3-B92C-9CF775F353A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8D0-46B3-B92C-9CF775F353A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8D0-46B3-B92C-9CF775F353A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8D0-46B3-B92C-9CF775F353A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8D0-46B3-B92C-9CF775F353A9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8D0-46B3-B92C-9CF775F353A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D0-46B3-B92C-9CF775F353A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D0-46B3-B92C-9CF775F353A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D0-46B3-B92C-9CF775F353A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D0-46B3-B92C-9CF775F353A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8D0-46B3-B92C-9CF775F353A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8D0-46B3-B92C-9CF775F353A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8D0-46B3-B92C-9CF775F353A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8D0-46B3-B92C-9CF775F353A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8D0-46B3-B92C-9CF775F353A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8D0-46B3-B92C-9CF775F353A9}"/>
                </c:ext>
              </c:extLst>
            </c:dLbl>
            <c:dLbl>
              <c:idx val="23"/>
              <c:layout>
                <c:manualLayout>
                  <c:x val="0.19687287141541801"/>
                  <c:y val="-4.8465118477852197E-2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26.69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252853298691705E-2"/>
                      <c:h val="7.2008662696264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18-38D0-46B3-B92C-9CF775F353A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8D0-46B3-B92C-9CF775F353A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38D0-46B3-B92C-9CF775F353A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8D0-46B3-B92C-9CF775F353A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38D0-46B3-B92C-9CF775F353A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8D0-46B3-B92C-9CF775F353A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38D0-46B3-B92C-9CF775F353A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8D0-46B3-B92C-9CF775F353A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38D0-46B3-B92C-9CF775F353A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8D0-46B3-B92C-9CF775F353A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38D0-46B3-B92C-9CF775F353A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8D0-46B3-B92C-9CF775F353A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38D0-46B3-B92C-9CF775F353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上市公司销售数据!$Q$7:$Q$42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上市公司销售数据!$V$7:$V$42</c:f>
              <c:numCache>
                <c:formatCode>General</c:formatCode>
                <c:ptCount val="36"/>
                <c:pt idx="0">
                  <c:v>36.619999999999997</c:v>
                </c:pt>
                <c:pt idx="1">
                  <c:v>38</c:v>
                </c:pt>
                <c:pt idx="2">
                  <c:v>35.229999999999997</c:v>
                </c:pt>
                <c:pt idx="3">
                  <c:v>33.24</c:v>
                </c:pt>
                <c:pt idx="4">
                  <c:v>29.61</c:v>
                </c:pt>
                <c:pt idx="5">
                  <c:v>33.35</c:v>
                </c:pt>
                <c:pt idx="6">
                  <c:v>37.42</c:v>
                </c:pt>
                <c:pt idx="7">
                  <c:v>37.01</c:v>
                </c:pt>
                <c:pt idx="8">
                  <c:v>34.380000000000003</c:v>
                </c:pt>
                <c:pt idx="9">
                  <c:v>29.76</c:v>
                </c:pt>
                <c:pt idx="10">
                  <c:v>29.14</c:v>
                </c:pt>
                <c:pt idx="11">
                  <c:v>32.549999999999997</c:v>
                </c:pt>
                <c:pt idx="12">
                  <c:v>34.19</c:v>
                </c:pt>
                <c:pt idx="13">
                  <c:v>28.44</c:v>
                </c:pt>
                <c:pt idx="14">
                  <c:v>26.2</c:v>
                </c:pt>
                <c:pt idx="15">
                  <c:v>21.95</c:v>
                </c:pt>
                <c:pt idx="16">
                  <c:v>18.260000000000002</c:v>
                </c:pt>
                <c:pt idx="17">
                  <c:v>14.2</c:v>
                </c:pt>
                <c:pt idx="18">
                  <c:v>15.08</c:v>
                </c:pt>
                <c:pt idx="19">
                  <c:v>14.24</c:v>
                </c:pt>
                <c:pt idx="20">
                  <c:v>12</c:v>
                </c:pt>
                <c:pt idx="21">
                  <c:v>11.79</c:v>
                </c:pt>
                <c:pt idx="22">
                  <c:v>17.190000000000001</c:v>
                </c:pt>
                <c:pt idx="23">
                  <c:v>16.21</c:v>
                </c:pt>
                <c:pt idx="24">
                  <c:v>14.09</c:v>
                </c:pt>
                <c:pt idx="25">
                  <c:v>12.55</c:v>
                </c:pt>
                <c:pt idx="26">
                  <c:v>12.17</c:v>
                </c:pt>
                <c:pt idx="27">
                  <c:v>13.33</c:v>
                </c:pt>
                <c:pt idx="28">
                  <c:v>15.74</c:v>
                </c:pt>
                <c:pt idx="29">
                  <c:v>17.100000000000001</c:v>
                </c:pt>
                <c:pt idx="30">
                  <c:v>22.06</c:v>
                </c:pt>
                <c:pt idx="31">
                  <c:v>21.89</c:v>
                </c:pt>
                <c:pt idx="32">
                  <c:v>23.89</c:v>
                </c:pt>
                <c:pt idx="33">
                  <c:v>26.69</c:v>
                </c:pt>
                <c:pt idx="34">
                  <c:v>24.11</c:v>
                </c:pt>
                <c:pt idx="35">
                  <c:v>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D0-46B3-B92C-9CF775F3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392320"/>
        <c:axId val="376439168"/>
      </c:lineChart>
      <c:dateAx>
        <c:axId val="376388992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90784"/>
        <c:crosses val="autoZero"/>
        <c:auto val="1"/>
        <c:lblOffset val="100"/>
        <c:baseTimeUnit val="months"/>
      </c:dateAx>
      <c:valAx>
        <c:axId val="3763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88992"/>
        <c:crosses val="autoZero"/>
        <c:crossBetween val="between"/>
      </c:valAx>
      <c:dateAx>
        <c:axId val="376392320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6439168"/>
        <c:crosses val="autoZero"/>
        <c:auto val="1"/>
        <c:lblOffset val="100"/>
        <c:baseTimeUnit val="months"/>
      </c:dateAx>
      <c:valAx>
        <c:axId val="3764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3923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新希望销售情况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上市公司销售数据!$Z$7:$Z$42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44844</c:v>
                </c:pt>
                <c:pt idx="34">
                  <c:v>44875</c:v>
                </c:pt>
                <c:pt idx="35">
                  <c:v>44905</c:v>
                </c:pt>
              </c:numCache>
            </c:numRef>
          </c:cat>
          <c:val>
            <c:numRef>
              <c:f>上市公司销售数据!$AA$7:$AA$42</c:f>
              <c:numCache>
                <c:formatCode>General</c:formatCode>
                <c:ptCount val="36"/>
                <c:pt idx="0">
                  <c:v>31.95</c:v>
                </c:pt>
                <c:pt idx="1">
                  <c:v>23.34</c:v>
                </c:pt>
                <c:pt idx="2">
                  <c:v>27.07</c:v>
                </c:pt>
                <c:pt idx="3">
                  <c:v>31.04</c:v>
                </c:pt>
                <c:pt idx="4">
                  <c:v>49.31</c:v>
                </c:pt>
                <c:pt idx="5">
                  <c:v>49.58</c:v>
                </c:pt>
                <c:pt idx="6">
                  <c:v>54.19</c:v>
                </c:pt>
                <c:pt idx="7">
                  <c:v>67.86</c:v>
                </c:pt>
                <c:pt idx="8">
                  <c:v>99.42</c:v>
                </c:pt>
                <c:pt idx="9">
                  <c:v>91.15</c:v>
                </c:pt>
                <c:pt idx="10">
                  <c:v>138.52000000000001</c:v>
                </c:pt>
                <c:pt idx="11">
                  <c:v>165.82</c:v>
                </c:pt>
                <c:pt idx="12">
                  <c:v>73.19</c:v>
                </c:pt>
                <c:pt idx="13">
                  <c:v>69.78</c:v>
                </c:pt>
                <c:pt idx="14">
                  <c:v>85.39</c:v>
                </c:pt>
                <c:pt idx="15">
                  <c:v>83.79</c:v>
                </c:pt>
                <c:pt idx="16">
                  <c:v>69.33</c:v>
                </c:pt>
                <c:pt idx="17">
                  <c:v>64.63</c:v>
                </c:pt>
                <c:pt idx="18">
                  <c:v>63.48</c:v>
                </c:pt>
                <c:pt idx="19">
                  <c:v>77.97</c:v>
                </c:pt>
                <c:pt idx="20">
                  <c:v>93.57</c:v>
                </c:pt>
                <c:pt idx="21">
                  <c:v>119.09</c:v>
                </c:pt>
                <c:pt idx="22">
                  <c:v>90.43</c:v>
                </c:pt>
                <c:pt idx="23">
                  <c:v>107.16</c:v>
                </c:pt>
                <c:pt idx="24">
                  <c:v>129.26</c:v>
                </c:pt>
                <c:pt idx="25">
                  <c:v>97.73</c:v>
                </c:pt>
                <c:pt idx="26">
                  <c:v>142.69</c:v>
                </c:pt>
                <c:pt idx="27">
                  <c:v>112.66</c:v>
                </c:pt>
                <c:pt idx="28">
                  <c:v>104.56</c:v>
                </c:pt>
                <c:pt idx="29">
                  <c:v>97.92</c:v>
                </c:pt>
                <c:pt idx="30">
                  <c:v>94.23</c:v>
                </c:pt>
                <c:pt idx="31">
                  <c:v>94.28</c:v>
                </c:pt>
                <c:pt idx="32">
                  <c:v>116.7</c:v>
                </c:pt>
                <c:pt idx="33">
                  <c:v>145.55000000000001</c:v>
                </c:pt>
                <c:pt idx="34">
                  <c:v>169.1</c:v>
                </c:pt>
                <c:pt idx="35">
                  <c:v>156.69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6-4EA7-A167-6D7E8031B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79104"/>
        <c:axId val="376480896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96-4EA7-A167-6D7E8031BD3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96-4EA7-A167-6D7E8031BD3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96-4EA7-A167-6D7E8031BD3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96-4EA7-A167-6D7E8031BD3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96-4EA7-A167-6D7E8031BD3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96-4EA7-A167-6D7E8031BD3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96-4EA7-A167-6D7E8031BD3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96-4EA7-A167-6D7E8031BD3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96-4EA7-A167-6D7E8031BD3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96-4EA7-A167-6D7E8031BD3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96-4EA7-A167-6D7E8031BD3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96-4EA7-A167-6D7E8031BD3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596-4EA7-A167-6D7E8031BD3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96-4EA7-A167-6D7E8031BD31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96-4EA7-A167-6D7E8031BD31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596-4EA7-A167-6D7E8031BD3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596-4EA7-A167-6D7E8031BD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596-4EA7-A167-6D7E8031BD31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596-4EA7-A167-6D7E8031BD31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596-4EA7-A167-6D7E8031BD31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596-4EA7-A167-6D7E8031BD31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596-4EA7-A167-6D7E8031BD3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596-4EA7-A167-6D7E8031BD31}"/>
                </c:ext>
              </c:extLst>
            </c:dLbl>
            <c:dLbl>
              <c:idx val="23"/>
              <c:layout>
                <c:manualLayout>
                  <c:x val="0.19464164296807501"/>
                  <c:y val="-5.1493357254501097E-2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25.83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596-4EA7-A167-6D7E8031BD31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596-4EA7-A167-6D7E8031BD31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9596-4EA7-A167-6D7E8031BD31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596-4EA7-A167-6D7E8031BD31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9596-4EA7-A167-6D7E8031BD31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596-4EA7-A167-6D7E8031BD3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9596-4EA7-A167-6D7E8031BD31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9596-4EA7-A167-6D7E8031BD3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9596-4EA7-A167-6D7E8031BD31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9596-4EA7-A167-6D7E8031BD31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9596-4EA7-A167-6D7E8031BD31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9596-4EA7-A167-6D7E8031BD31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9596-4EA7-A167-6D7E8031BD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上市公司销售数据!$Z$7:$Z$42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44844</c:v>
                </c:pt>
                <c:pt idx="34">
                  <c:v>44875</c:v>
                </c:pt>
                <c:pt idx="35">
                  <c:v>44905</c:v>
                </c:pt>
              </c:numCache>
            </c:numRef>
          </c:cat>
          <c:val>
            <c:numRef>
              <c:f>上市公司销售数据!$AE$7:$AE$42</c:f>
              <c:numCache>
                <c:formatCode>General</c:formatCode>
                <c:ptCount val="36"/>
                <c:pt idx="0">
                  <c:v>31.77</c:v>
                </c:pt>
                <c:pt idx="1">
                  <c:v>33.76</c:v>
                </c:pt>
                <c:pt idx="2">
                  <c:v>32.76</c:v>
                </c:pt>
                <c:pt idx="3">
                  <c:v>32.880000000000003</c:v>
                </c:pt>
                <c:pt idx="4">
                  <c:v>28.53</c:v>
                </c:pt>
                <c:pt idx="5">
                  <c:v>32.97</c:v>
                </c:pt>
                <c:pt idx="6">
                  <c:v>36.340000000000003</c:v>
                </c:pt>
                <c:pt idx="7">
                  <c:v>35.21</c:v>
                </c:pt>
                <c:pt idx="8">
                  <c:v>33.14</c:v>
                </c:pt>
                <c:pt idx="9">
                  <c:v>28.39</c:v>
                </c:pt>
                <c:pt idx="10">
                  <c:v>28.19</c:v>
                </c:pt>
                <c:pt idx="11">
                  <c:v>30.97</c:v>
                </c:pt>
                <c:pt idx="12">
                  <c:v>30.52</c:v>
                </c:pt>
                <c:pt idx="13">
                  <c:v>29.38</c:v>
                </c:pt>
                <c:pt idx="14">
                  <c:v>23.5</c:v>
                </c:pt>
                <c:pt idx="15">
                  <c:v>21.56</c:v>
                </c:pt>
                <c:pt idx="16">
                  <c:v>18.46</c:v>
                </c:pt>
                <c:pt idx="17">
                  <c:v>14.54</c:v>
                </c:pt>
                <c:pt idx="18">
                  <c:v>15.48</c:v>
                </c:pt>
                <c:pt idx="19">
                  <c:v>14.46</c:v>
                </c:pt>
                <c:pt idx="20">
                  <c:v>12.7</c:v>
                </c:pt>
                <c:pt idx="21">
                  <c:v>11.34</c:v>
                </c:pt>
                <c:pt idx="22">
                  <c:v>15.46</c:v>
                </c:pt>
                <c:pt idx="23">
                  <c:v>14.66</c:v>
                </c:pt>
                <c:pt idx="24">
                  <c:v>13.06</c:v>
                </c:pt>
                <c:pt idx="25">
                  <c:v>11.39</c:v>
                </c:pt>
                <c:pt idx="26">
                  <c:v>11.64</c:v>
                </c:pt>
                <c:pt idx="27">
                  <c:v>12.69</c:v>
                </c:pt>
                <c:pt idx="28">
                  <c:v>14.81</c:v>
                </c:pt>
                <c:pt idx="29">
                  <c:v>15.97</c:v>
                </c:pt>
                <c:pt idx="30">
                  <c:v>21.09</c:v>
                </c:pt>
                <c:pt idx="31">
                  <c:v>20.96</c:v>
                </c:pt>
                <c:pt idx="32">
                  <c:v>22.96</c:v>
                </c:pt>
                <c:pt idx="33">
                  <c:v>25.83</c:v>
                </c:pt>
                <c:pt idx="34">
                  <c:v>23.3</c:v>
                </c:pt>
                <c:pt idx="35">
                  <c:v>18.760000000000002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96-4EA7-A167-6D7E8031B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82432"/>
        <c:axId val="376521088"/>
      </c:lineChart>
      <c:dateAx>
        <c:axId val="376479104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80896"/>
        <c:crosses val="autoZero"/>
        <c:auto val="1"/>
        <c:lblOffset val="100"/>
        <c:baseTimeUnit val="months"/>
      </c:dateAx>
      <c:valAx>
        <c:axId val="3764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79104"/>
        <c:crosses val="autoZero"/>
        <c:crossBetween val="between"/>
      </c:valAx>
      <c:dateAx>
        <c:axId val="376482432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6521088"/>
        <c:crosses val="autoZero"/>
        <c:auto val="1"/>
        <c:lblOffset val="100"/>
        <c:baseTimeUnit val="months"/>
      </c:dateAx>
      <c:valAx>
        <c:axId val="376521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48243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正邦销售情况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上市公司销售数据!$AI$7:$AI$42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44844</c:v>
                </c:pt>
                <c:pt idx="34">
                  <c:v>44875</c:v>
                </c:pt>
                <c:pt idx="35">
                  <c:v>44905</c:v>
                </c:pt>
              </c:numCache>
            </c:numRef>
          </c:cat>
          <c:val>
            <c:numRef>
              <c:f>上市公司销售数据!$AL$7:$AL$42</c:f>
              <c:numCache>
                <c:formatCode>General</c:formatCode>
                <c:ptCount val="36"/>
                <c:pt idx="0">
                  <c:v>29.97</c:v>
                </c:pt>
                <c:pt idx="1">
                  <c:v>34.270000000000003</c:v>
                </c:pt>
                <c:pt idx="2">
                  <c:v>40.58</c:v>
                </c:pt>
                <c:pt idx="3">
                  <c:v>48.68</c:v>
                </c:pt>
                <c:pt idx="4">
                  <c:v>49.62</c:v>
                </c:pt>
                <c:pt idx="5">
                  <c:v>69.41</c:v>
                </c:pt>
                <c:pt idx="6">
                  <c:v>91.18</c:v>
                </c:pt>
                <c:pt idx="7">
                  <c:v>107.12</c:v>
                </c:pt>
                <c:pt idx="8">
                  <c:v>121.64</c:v>
                </c:pt>
                <c:pt idx="9">
                  <c:v>123.75</c:v>
                </c:pt>
                <c:pt idx="10">
                  <c:v>105.52</c:v>
                </c:pt>
                <c:pt idx="11">
                  <c:v>134.21</c:v>
                </c:pt>
                <c:pt idx="12">
                  <c:v>78.67</c:v>
                </c:pt>
                <c:pt idx="13">
                  <c:v>75.36</c:v>
                </c:pt>
                <c:pt idx="14">
                  <c:v>103.82</c:v>
                </c:pt>
                <c:pt idx="15">
                  <c:v>118.44</c:v>
                </c:pt>
                <c:pt idx="16">
                  <c:v>164.84</c:v>
                </c:pt>
                <c:pt idx="17">
                  <c:v>158.53</c:v>
                </c:pt>
                <c:pt idx="18">
                  <c:v>175.11</c:v>
                </c:pt>
                <c:pt idx="19">
                  <c:v>171.16</c:v>
                </c:pt>
                <c:pt idx="20">
                  <c:v>137.6</c:v>
                </c:pt>
                <c:pt idx="21">
                  <c:v>128.22999999999999</c:v>
                </c:pt>
                <c:pt idx="22">
                  <c:v>100.38</c:v>
                </c:pt>
                <c:pt idx="23">
                  <c:v>80.52</c:v>
                </c:pt>
                <c:pt idx="24">
                  <c:v>95.87</c:v>
                </c:pt>
                <c:pt idx="25">
                  <c:v>50.02</c:v>
                </c:pt>
                <c:pt idx="26">
                  <c:v>96.72</c:v>
                </c:pt>
                <c:pt idx="27">
                  <c:v>91.86</c:v>
                </c:pt>
                <c:pt idx="28">
                  <c:v>74.97</c:v>
                </c:pt>
                <c:pt idx="29">
                  <c:v>75.08</c:v>
                </c:pt>
                <c:pt idx="30">
                  <c:v>88.25</c:v>
                </c:pt>
                <c:pt idx="31">
                  <c:v>61.35</c:v>
                </c:pt>
                <c:pt idx="32">
                  <c:v>67.95</c:v>
                </c:pt>
                <c:pt idx="33">
                  <c:v>64.3</c:v>
                </c:pt>
                <c:pt idx="34">
                  <c:v>29.58</c:v>
                </c:pt>
                <c:pt idx="35">
                  <c:v>48.71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2-451A-8207-B53684AD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564736"/>
        <c:axId val="376640256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B2-451A-8207-B53684ADB5B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B2-451A-8207-B53684ADB5B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B2-451A-8207-B53684ADB5B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B2-451A-8207-B53684ADB5B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B2-451A-8207-B53684ADB5B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B2-451A-8207-B53684ADB5B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B2-451A-8207-B53684ADB5B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B2-451A-8207-B53684ADB5B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B2-451A-8207-B53684ADB5B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B2-451A-8207-B53684ADB5B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B2-451A-8207-B53684ADB5B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B2-451A-8207-B53684ADB5BE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B2-451A-8207-B53684ADB5BE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B2-451A-8207-B53684ADB5B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8B2-451A-8207-B53684ADB5B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B2-451A-8207-B53684ADB5B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B2-451A-8207-B53684ADB5B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B2-451A-8207-B53684ADB5BE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B2-451A-8207-B53684ADB5BE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8B2-451A-8207-B53684ADB5BE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8B2-451A-8207-B53684ADB5BE}"/>
                </c:ext>
              </c:extLst>
            </c:dLbl>
            <c:dLbl>
              <c:idx val="21"/>
              <c:layout>
                <c:manualLayout>
                  <c:x val="0.27995262879878902"/>
                  <c:y val="-0.23194580723333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25.27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78B2-451A-8207-B53684ADB5BE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8B2-451A-8207-B53684ADB5BE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8B2-451A-8207-B53684ADB5BE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8B2-451A-8207-B53684ADB5BE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8B2-451A-8207-B53684ADB5BE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8B2-451A-8207-B53684ADB5BE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8B2-451A-8207-B53684ADB5BE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8B2-451A-8207-B53684ADB5BE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8B2-451A-8207-B53684ADB5BE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8B2-451A-8207-B53684ADB5BE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8B2-451A-8207-B53684ADB5BE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8B2-451A-8207-B53684ADB5BE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8B2-451A-8207-B53684ADB5BE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8B2-451A-8207-B53684ADB5BE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8B2-451A-8207-B53684ADB5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上市公司销售数据!$AI$7:$AI$42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44844</c:v>
                </c:pt>
                <c:pt idx="34">
                  <c:v>44875</c:v>
                </c:pt>
                <c:pt idx="35">
                  <c:v>44905</c:v>
                </c:pt>
              </c:numCache>
            </c:numRef>
          </c:cat>
          <c:val>
            <c:numRef>
              <c:f>上市公司销售数据!$AP$7:$AP$42</c:f>
              <c:numCache>
                <c:formatCode>General</c:formatCode>
                <c:ptCount val="36"/>
                <c:pt idx="0">
                  <c:v>33.82</c:v>
                </c:pt>
                <c:pt idx="1">
                  <c:v>37.020000000000003</c:v>
                </c:pt>
                <c:pt idx="2">
                  <c:v>34.9</c:v>
                </c:pt>
                <c:pt idx="3">
                  <c:v>33.450000000000003</c:v>
                </c:pt>
                <c:pt idx="4">
                  <c:v>29.86</c:v>
                </c:pt>
                <c:pt idx="5">
                  <c:v>33.5</c:v>
                </c:pt>
                <c:pt idx="6">
                  <c:v>36.619999999999997</c:v>
                </c:pt>
                <c:pt idx="7">
                  <c:v>36.299999999999997</c:v>
                </c:pt>
                <c:pt idx="8">
                  <c:v>34.29</c:v>
                </c:pt>
                <c:pt idx="9">
                  <c:v>30.23</c:v>
                </c:pt>
                <c:pt idx="10">
                  <c:v>28.65</c:v>
                </c:pt>
                <c:pt idx="11">
                  <c:v>31.61</c:v>
                </c:pt>
                <c:pt idx="12">
                  <c:v>32.65</c:v>
                </c:pt>
                <c:pt idx="13">
                  <c:v>25.51</c:v>
                </c:pt>
                <c:pt idx="14">
                  <c:v>24.86</c:v>
                </c:pt>
                <c:pt idx="15">
                  <c:v>21.36</c:v>
                </c:pt>
                <c:pt idx="16">
                  <c:v>17.52</c:v>
                </c:pt>
                <c:pt idx="17">
                  <c:v>13.66</c:v>
                </c:pt>
                <c:pt idx="18">
                  <c:v>14.08</c:v>
                </c:pt>
                <c:pt idx="19">
                  <c:v>14.02</c:v>
                </c:pt>
                <c:pt idx="20">
                  <c:v>11.72</c:v>
                </c:pt>
                <c:pt idx="21">
                  <c:v>10.66</c:v>
                </c:pt>
                <c:pt idx="22">
                  <c:v>14.86</c:v>
                </c:pt>
                <c:pt idx="23">
                  <c:v>15.17</c:v>
                </c:pt>
                <c:pt idx="24">
                  <c:v>12.92</c:v>
                </c:pt>
                <c:pt idx="25">
                  <c:v>11.67</c:v>
                </c:pt>
                <c:pt idx="26">
                  <c:v>11.3</c:v>
                </c:pt>
                <c:pt idx="27">
                  <c:v>12.43</c:v>
                </c:pt>
                <c:pt idx="28">
                  <c:v>14.67</c:v>
                </c:pt>
                <c:pt idx="29">
                  <c:v>15.77</c:v>
                </c:pt>
                <c:pt idx="30">
                  <c:v>21.08</c:v>
                </c:pt>
                <c:pt idx="31">
                  <c:v>21.46</c:v>
                </c:pt>
                <c:pt idx="32">
                  <c:v>21.7</c:v>
                </c:pt>
                <c:pt idx="33">
                  <c:v>25.27</c:v>
                </c:pt>
                <c:pt idx="34">
                  <c:v>22.95</c:v>
                </c:pt>
                <c:pt idx="35">
                  <c:v>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8B2-451A-8207-B53684AD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641792"/>
        <c:axId val="376684544"/>
      </c:lineChart>
      <c:dateAx>
        <c:axId val="376564736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640256"/>
        <c:crosses val="autoZero"/>
        <c:auto val="1"/>
        <c:lblOffset val="100"/>
        <c:baseTimeUnit val="months"/>
      </c:dateAx>
      <c:valAx>
        <c:axId val="3766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564736"/>
        <c:crosses val="autoZero"/>
        <c:crossBetween val="between"/>
      </c:valAx>
      <c:dateAx>
        <c:axId val="376641792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6684544"/>
        <c:crosses val="autoZero"/>
        <c:auto val="1"/>
        <c:lblOffset val="100"/>
        <c:baseTimeUnit val="months"/>
      </c:dateAx>
      <c:valAx>
        <c:axId val="376684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6417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天邦销售情况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上市公司销售数据!$AT$7:$AT$42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44564</c:v>
                </c:pt>
                <c:pt idx="25">
                  <c:v>44595</c:v>
                </c:pt>
                <c:pt idx="26">
                  <c:v>44624</c:v>
                </c:pt>
                <c:pt idx="27">
                  <c:v>44656</c:v>
                </c:pt>
                <c:pt idx="28">
                  <c:v>44687</c:v>
                </c:pt>
                <c:pt idx="29">
                  <c:v>44719</c:v>
                </c:pt>
                <c:pt idx="30">
                  <c:v>44750</c:v>
                </c:pt>
                <c:pt idx="31">
                  <c:v>44782</c:v>
                </c:pt>
                <c:pt idx="32">
                  <c:v>44814</c:v>
                </c:pt>
                <c:pt idx="33">
                  <c:v>44845</c:v>
                </c:pt>
                <c:pt idx="34">
                  <c:v>44876</c:v>
                </c:pt>
                <c:pt idx="35">
                  <c:v>44906</c:v>
                </c:pt>
              </c:numCache>
            </c:numRef>
          </c:cat>
          <c:val>
            <c:numRef>
              <c:f>上市公司销售数据!$AW$7:$AW$42</c:f>
              <c:numCache>
                <c:formatCode>General</c:formatCode>
                <c:ptCount val="36"/>
                <c:pt idx="0">
                  <c:v>11.69</c:v>
                </c:pt>
                <c:pt idx="1">
                  <c:v>17.100000000000001</c:v>
                </c:pt>
                <c:pt idx="2">
                  <c:v>22.59</c:v>
                </c:pt>
                <c:pt idx="3">
                  <c:v>17.48</c:v>
                </c:pt>
                <c:pt idx="4">
                  <c:v>19.13</c:v>
                </c:pt>
                <c:pt idx="5">
                  <c:v>23.98</c:v>
                </c:pt>
                <c:pt idx="6">
                  <c:v>23.81</c:v>
                </c:pt>
                <c:pt idx="7">
                  <c:v>25.13</c:v>
                </c:pt>
                <c:pt idx="8">
                  <c:v>41.62</c:v>
                </c:pt>
                <c:pt idx="9">
                  <c:v>34.68</c:v>
                </c:pt>
                <c:pt idx="10">
                  <c:v>43.91</c:v>
                </c:pt>
                <c:pt idx="11">
                  <c:v>26.67</c:v>
                </c:pt>
                <c:pt idx="12">
                  <c:v>46.51</c:v>
                </c:pt>
                <c:pt idx="13">
                  <c:v>30.4</c:v>
                </c:pt>
                <c:pt idx="14">
                  <c:v>33.270000000000003</c:v>
                </c:pt>
                <c:pt idx="15">
                  <c:v>20.28</c:v>
                </c:pt>
                <c:pt idx="16">
                  <c:v>22.73</c:v>
                </c:pt>
                <c:pt idx="17">
                  <c:v>31.94</c:v>
                </c:pt>
                <c:pt idx="18">
                  <c:v>28.39</c:v>
                </c:pt>
                <c:pt idx="19">
                  <c:v>35.33</c:v>
                </c:pt>
                <c:pt idx="20">
                  <c:v>32.119999999999997</c:v>
                </c:pt>
                <c:pt idx="21">
                  <c:v>53.64</c:v>
                </c:pt>
                <c:pt idx="22">
                  <c:v>56.63</c:v>
                </c:pt>
                <c:pt idx="23">
                  <c:v>36.770000000000003</c:v>
                </c:pt>
                <c:pt idx="24">
                  <c:v>38.130000000000003</c:v>
                </c:pt>
                <c:pt idx="25">
                  <c:v>28.68</c:v>
                </c:pt>
                <c:pt idx="26">
                  <c:v>33.619999999999997</c:v>
                </c:pt>
                <c:pt idx="27">
                  <c:v>38.1</c:v>
                </c:pt>
                <c:pt idx="28">
                  <c:v>38.39</c:v>
                </c:pt>
                <c:pt idx="29">
                  <c:v>30.98</c:v>
                </c:pt>
                <c:pt idx="30">
                  <c:v>32.69</c:v>
                </c:pt>
                <c:pt idx="31">
                  <c:v>31.71</c:v>
                </c:pt>
                <c:pt idx="32">
                  <c:v>36.89</c:v>
                </c:pt>
                <c:pt idx="33">
                  <c:v>38.56</c:v>
                </c:pt>
                <c:pt idx="34">
                  <c:v>46.02</c:v>
                </c:pt>
                <c:pt idx="35">
                  <c:v>48.38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4638-B23B-53A1BF405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990336"/>
        <c:axId val="377004416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8D-4638-B23B-53A1BF40583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8D-4638-B23B-53A1BF40583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8D-4638-B23B-53A1BF40583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8D-4638-B23B-53A1BF40583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8D-4638-B23B-53A1BF40583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8D-4638-B23B-53A1BF40583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8D-4638-B23B-53A1BF40583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8D-4638-B23B-53A1BF40583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8D-4638-B23B-53A1BF40583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8D-4638-B23B-53A1BF40583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8D-4638-B23B-53A1BF40583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8D-4638-B23B-53A1BF40583D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8D-4638-B23B-53A1BF40583D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8D-4638-B23B-53A1BF40583D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88D-4638-B23B-53A1BF40583D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8D-4638-B23B-53A1BF40583D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8D-4638-B23B-53A1BF40583D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8D-4638-B23B-53A1BF40583D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8D-4638-B23B-53A1BF40583D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88D-4638-B23B-53A1BF40583D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88D-4638-B23B-53A1BF40583D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88D-4638-B23B-53A1BF40583D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88D-4638-B23B-53A1BF40583D}"/>
                </c:ext>
              </c:extLst>
            </c:dLbl>
            <c:dLbl>
              <c:idx val="23"/>
              <c:layout>
                <c:manualLayout>
                  <c:x val="0.20143786635862099"/>
                  <c:y val="-5.0234496929770701E-2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26.67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2087249512324897E-2"/>
                      <c:h val="7.247917774233560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18-788D-4638-B23B-53A1BF40583D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88D-4638-B23B-53A1BF40583D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88D-4638-B23B-53A1BF40583D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88D-4638-B23B-53A1BF40583D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88D-4638-B23B-53A1BF40583D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88D-4638-B23B-53A1BF40583D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88D-4638-B23B-53A1BF40583D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88D-4638-B23B-53A1BF40583D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88D-4638-B23B-53A1BF40583D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88D-4638-B23B-53A1BF40583D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88D-4638-B23B-53A1BF40583D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88D-4638-B23B-53A1BF40583D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88D-4638-B23B-53A1BF4058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上市公司销售数据!$AT$7:$AT$42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44564</c:v>
                </c:pt>
                <c:pt idx="25">
                  <c:v>44595</c:v>
                </c:pt>
                <c:pt idx="26">
                  <c:v>44624</c:v>
                </c:pt>
                <c:pt idx="27">
                  <c:v>44656</c:v>
                </c:pt>
                <c:pt idx="28">
                  <c:v>44687</c:v>
                </c:pt>
                <c:pt idx="29">
                  <c:v>44719</c:v>
                </c:pt>
                <c:pt idx="30">
                  <c:v>44750</c:v>
                </c:pt>
                <c:pt idx="31">
                  <c:v>44782</c:v>
                </c:pt>
                <c:pt idx="32">
                  <c:v>44814</c:v>
                </c:pt>
                <c:pt idx="33">
                  <c:v>44845</c:v>
                </c:pt>
                <c:pt idx="34">
                  <c:v>44876</c:v>
                </c:pt>
                <c:pt idx="35">
                  <c:v>44906</c:v>
                </c:pt>
              </c:numCache>
            </c:numRef>
          </c:cat>
          <c:val>
            <c:numRef>
              <c:f>上市公司销售数据!$BA$7:$BA$42</c:f>
              <c:numCache>
                <c:formatCode>General</c:formatCode>
                <c:ptCount val="36"/>
                <c:pt idx="0">
                  <c:v>33.18</c:v>
                </c:pt>
                <c:pt idx="1">
                  <c:v>34.340000000000003</c:v>
                </c:pt>
                <c:pt idx="2">
                  <c:v>33.21</c:v>
                </c:pt>
                <c:pt idx="3">
                  <c:v>32.270000000000003</c:v>
                </c:pt>
                <c:pt idx="4">
                  <c:v>28.56</c:v>
                </c:pt>
                <c:pt idx="5">
                  <c:v>33.159999999999997</c:v>
                </c:pt>
                <c:pt idx="6">
                  <c:v>36.130000000000003</c:v>
                </c:pt>
                <c:pt idx="7">
                  <c:v>35.32</c:v>
                </c:pt>
                <c:pt idx="8">
                  <c:v>32.65</c:v>
                </c:pt>
                <c:pt idx="9">
                  <c:v>27.54</c:v>
                </c:pt>
                <c:pt idx="10">
                  <c:v>28.25</c:v>
                </c:pt>
                <c:pt idx="11">
                  <c:v>31.71</c:v>
                </c:pt>
                <c:pt idx="12">
                  <c:v>33.020000000000003</c:v>
                </c:pt>
                <c:pt idx="13">
                  <c:v>25.01</c:v>
                </c:pt>
                <c:pt idx="14">
                  <c:v>24.66</c:v>
                </c:pt>
                <c:pt idx="15">
                  <c:v>21.09</c:v>
                </c:pt>
                <c:pt idx="16">
                  <c:v>18.07</c:v>
                </c:pt>
                <c:pt idx="17">
                  <c:v>14.02</c:v>
                </c:pt>
                <c:pt idx="18">
                  <c:v>15.47</c:v>
                </c:pt>
                <c:pt idx="19">
                  <c:v>14.53</c:v>
                </c:pt>
                <c:pt idx="20">
                  <c:v>12.03</c:v>
                </c:pt>
                <c:pt idx="21">
                  <c:v>12.46</c:v>
                </c:pt>
                <c:pt idx="22" formatCode="0.00_ ">
                  <c:v>16</c:v>
                </c:pt>
                <c:pt idx="23">
                  <c:v>15.65</c:v>
                </c:pt>
                <c:pt idx="24">
                  <c:v>13.58</c:v>
                </c:pt>
                <c:pt idx="25">
                  <c:v>11.71</c:v>
                </c:pt>
                <c:pt idx="26">
                  <c:v>11.99</c:v>
                </c:pt>
                <c:pt idx="27">
                  <c:v>13.44</c:v>
                </c:pt>
                <c:pt idx="28">
                  <c:v>15.34</c:v>
                </c:pt>
                <c:pt idx="29">
                  <c:v>16.66</c:v>
                </c:pt>
                <c:pt idx="30">
                  <c:v>21.94</c:v>
                </c:pt>
                <c:pt idx="31">
                  <c:v>21.91</c:v>
                </c:pt>
                <c:pt idx="32">
                  <c:v>23.9</c:v>
                </c:pt>
                <c:pt idx="33">
                  <c:v>26.67</c:v>
                </c:pt>
                <c:pt idx="34">
                  <c:v>23.65</c:v>
                </c:pt>
                <c:pt idx="35">
                  <c:v>19.350000000000001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88D-4638-B23B-53A1BF405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005952"/>
        <c:axId val="377007488"/>
      </c:lineChart>
      <c:dateAx>
        <c:axId val="376990336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004416"/>
        <c:crosses val="autoZero"/>
        <c:auto val="1"/>
        <c:lblOffset val="100"/>
        <c:baseTimeUnit val="months"/>
      </c:dateAx>
      <c:valAx>
        <c:axId val="377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990336"/>
        <c:crosses val="autoZero"/>
        <c:crossBetween val="between"/>
      </c:valAx>
      <c:dateAx>
        <c:axId val="377005952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7007488"/>
        <c:crosses val="autoZero"/>
        <c:auto val="1"/>
        <c:lblOffset val="100"/>
        <c:baseTimeUnit val="months"/>
      </c:dateAx>
      <c:valAx>
        <c:axId val="377007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0059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唐人神销售情况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上市公司销售数据!$BG$7:$BG$42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44845</c:v>
                </c:pt>
                <c:pt idx="34">
                  <c:v>44877</c:v>
                </c:pt>
                <c:pt idx="35">
                  <c:v>44907</c:v>
                </c:pt>
              </c:numCache>
            </c:numRef>
          </c:cat>
          <c:val>
            <c:numRef>
              <c:f>上市公司销售数据!$BJ$7:$BJ$42</c:f>
              <c:numCache>
                <c:formatCode>General</c:formatCode>
                <c:ptCount val="36"/>
                <c:pt idx="0">
                  <c:v>2.56</c:v>
                </c:pt>
                <c:pt idx="1">
                  <c:v>4.05</c:v>
                </c:pt>
                <c:pt idx="2">
                  <c:v>5.14</c:v>
                </c:pt>
                <c:pt idx="3">
                  <c:v>5.2</c:v>
                </c:pt>
                <c:pt idx="4">
                  <c:v>5.27</c:v>
                </c:pt>
                <c:pt idx="5">
                  <c:v>5.81</c:v>
                </c:pt>
                <c:pt idx="6">
                  <c:v>8.2100000000000009</c:v>
                </c:pt>
                <c:pt idx="7">
                  <c:v>10.7</c:v>
                </c:pt>
                <c:pt idx="8">
                  <c:v>11.29</c:v>
                </c:pt>
                <c:pt idx="9">
                  <c:v>13.31</c:v>
                </c:pt>
                <c:pt idx="10">
                  <c:v>14.83</c:v>
                </c:pt>
                <c:pt idx="11">
                  <c:v>16.079999999999998</c:v>
                </c:pt>
                <c:pt idx="12">
                  <c:v>16.39</c:v>
                </c:pt>
                <c:pt idx="13">
                  <c:v>15.13</c:v>
                </c:pt>
                <c:pt idx="14">
                  <c:v>14.78</c:v>
                </c:pt>
                <c:pt idx="15">
                  <c:v>12.41</c:v>
                </c:pt>
                <c:pt idx="16">
                  <c:v>12.52</c:v>
                </c:pt>
                <c:pt idx="17">
                  <c:v>15.72</c:v>
                </c:pt>
                <c:pt idx="18">
                  <c:v>8.6999999999999993</c:v>
                </c:pt>
                <c:pt idx="19">
                  <c:v>8.7100000000000009</c:v>
                </c:pt>
                <c:pt idx="20">
                  <c:v>10.8</c:v>
                </c:pt>
                <c:pt idx="21">
                  <c:v>17.190000000000001</c:v>
                </c:pt>
                <c:pt idx="22">
                  <c:v>9.36</c:v>
                </c:pt>
                <c:pt idx="23">
                  <c:v>12.52</c:v>
                </c:pt>
                <c:pt idx="24">
                  <c:v>13.04</c:v>
                </c:pt>
                <c:pt idx="25">
                  <c:v>12.24</c:v>
                </c:pt>
                <c:pt idx="26">
                  <c:v>13.06</c:v>
                </c:pt>
                <c:pt idx="27">
                  <c:v>16.55</c:v>
                </c:pt>
                <c:pt idx="28">
                  <c:v>15.08</c:v>
                </c:pt>
                <c:pt idx="29">
                  <c:v>16.329999999999998</c:v>
                </c:pt>
                <c:pt idx="30">
                  <c:v>18.21</c:v>
                </c:pt>
                <c:pt idx="31">
                  <c:v>17.21</c:v>
                </c:pt>
                <c:pt idx="32">
                  <c:v>20.59</c:v>
                </c:pt>
                <c:pt idx="33">
                  <c:v>20.83</c:v>
                </c:pt>
                <c:pt idx="34">
                  <c:v>23.81</c:v>
                </c:pt>
                <c:pt idx="35">
                  <c:v>28.84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B-45D6-A48C-5E242D83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760576"/>
        <c:axId val="376770560"/>
      </c:barChart>
      <c:lineChart>
        <c:grouping val="standard"/>
        <c:varyColors val="0"/>
        <c:ser>
          <c:idx val="1"/>
          <c:order val="1"/>
          <c:tx>
            <c:v>销售收入</c:v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8B-45D6-A48C-5E242D83541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B-45D6-A48C-5E242D83541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B-45D6-A48C-5E242D83541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8B-45D6-A48C-5E242D83541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B-45D6-A48C-5E242D83541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8B-45D6-A48C-5E242D83541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8B-45D6-A48C-5E242D83541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8B-45D6-A48C-5E242D8354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8B-45D6-A48C-5E242D8354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8B-45D6-A48C-5E242D8354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8B-45D6-A48C-5E242D8354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8B-45D6-A48C-5E242D8354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C8B-45D6-A48C-5E242D8354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8B-45D6-A48C-5E242D835412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8B-45D6-A48C-5E242D83541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8B-45D6-A48C-5E242D835412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8B-45D6-A48C-5E242D835412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C8B-45D6-A48C-5E242D83541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C8B-45D6-A48C-5E242D835412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C8B-45D6-A48C-5E242D83541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C8B-45D6-A48C-5E242D835412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C8B-45D6-A48C-5E242D83541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C8B-45D6-A48C-5E242D835412}"/>
                </c:ext>
              </c:extLst>
            </c:dLbl>
            <c:dLbl>
              <c:idx val="23"/>
              <c:layout>
                <c:manualLayout>
                  <c:x val="0.22940570111005501"/>
                  <c:y val="-9.9518705714164504E-3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3.07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097393251239399E-2"/>
                      <c:h val="6.275740341243379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18-6C8B-45D6-A48C-5E242D835412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C8B-45D6-A48C-5E242D835412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C8B-45D6-A48C-5E242D835412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C8B-45D6-A48C-5E242D835412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C8B-45D6-A48C-5E242D835412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C8B-45D6-A48C-5E242D835412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C8B-45D6-A48C-5E242D835412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C8B-45D6-A48C-5E242D835412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C8B-45D6-A48C-5E242D835412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6C8B-45D6-A48C-5E242D835412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6C8B-45D6-A48C-5E242D835412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6C8B-45D6-A48C-5E242D835412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6C8B-45D6-A48C-5E242D8354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上市公司销售数据!$BG$7:$BG$42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44594</c:v>
                </c:pt>
                <c:pt idx="26">
                  <c:v>44623</c:v>
                </c:pt>
                <c:pt idx="27">
                  <c:v>44655</c:v>
                </c:pt>
                <c:pt idx="28">
                  <c:v>44686</c:v>
                </c:pt>
                <c:pt idx="29">
                  <c:v>44718</c:v>
                </c:pt>
                <c:pt idx="30">
                  <c:v>44749</c:v>
                </c:pt>
                <c:pt idx="31">
                  <c:v>44781</c:v>
                </c:pt>
                <c:pt idx="32">
                  <c:v>44813</c:v>
                </c:pt>
                <c:pt idx="33">
                  <c:v>44845</c:v>
                </c:pt>
                <c:pt idx="34">
                  <c:v>44877</c:v>
                </c:pt>
                <c:pt idx="35">
                  <c:v>44907</c:v>
                </c:pt>
              </c:numCache>
            </c:numRef>
          </c:cat>
          <c:val>
            <c:numRef>
              <c:f>上市公司销售数据!$BL$7:$BL$42</c:f>
              <c:numCache>
                <c:formatCode>0.00</c:formatCode>
                <c:ptCount val="36"/>
                <c:pt idx="0">
                  <c:v>0.87</c:v>
                </c:pt>
                <c:pt idx="1">
                  <c:v>1.4</c:v>
                </c:pt>
                <c:pt idx="2">
                  <c:v>1.8</c:v>
                </c:pt>
                <c:pt idx="3">
                  <c:v>1.72</c:v>
                </c:pt>
                <c:pt idx="4">
                  <c:v>1.81</c:v>
                </c:pt>
                <c:pt idx="5">
                  <c:v>1.62</c:v>
                </c:pt>
                <c:pt idx="6">
                  <c:v>2.2999999999999998</c:v>
                </c:pt>
                <c:pt idx="7">
                  <c:v>2.86</c:v>
                </c:pt>
                <c:pt idx="8">
                  <c:v>2.78</c:v>
                </c:pt>
                <c:pt idx="9">
                  <c:v>2.81</c:v>
                </c:pt>
                <c:pt idx="10">
                  <c:v>2.88</c:v>
                </c:pt>
                <c:pt idx="11">
                  <c:v>2.78</c:v>
                </c:pt>
                <c:pt idx="12">
                  <c:v>3.27</c:v>
                </c:pt>
                <c:pt idx="13">
                  <c:v>3.16</c:v>
                </c:pt>
                <c:pt idx="14">
                  <c:v>3.12</c:v>
                </c:pt>
                <c:pt idx="15">
                  <c:v>2.2999999999999998</c:v>
                </c:pt>
                <c:pt idx="16">
                  <c:v>1.85</c:v>
                </c:pt>
                <c:pt idx="17">
                  <c:v>1.9</c:v>
                </c:pt>
                <c:pt idx="18">
                  <c:v>1.65</c:v>
                </c:pt>
                <c:pt idx="19">
                  <c:v>1.2</c:v>
                </c:pt>
                <c:pt idx="20">
                  <c:v>1.29</c:v>
                </c:pt>
                <c:pt idx="21">
                  <c:v>1.9970000000000001</c:v>
                </c:pt>
                <c:pt idx="22">
                  <c:v>1.65</c:v>
                </c:pt>
                <c:pt idx="23">
                  <c:v>2.3199999999999998</c:v>
                </c:pt>
                <c:pt idx="24">
                  <c:v>1.99</c:v>
                </c:pt>
                <c:pt idx="25">
                  <c:v>1.65</c:v>
                </c:pt>
                <c:pt idx="26">
                  <c:v>1.49</c:v>
                </c:pt>
                <c:pt idx="27">
                  <c:v>2.0299999999999998</c:v>
                </c:pt>
                <c:pt idx="28">
                  <c:v>2.4900000000000002</c:v>
                </c:pt>
                <c:pt idx="29">
                  <c:v>2.83</c:v>
                </c:pt>
                <c:pt idx="30">
                  <c:v>3.41</c:v>
                </c:pt>
                <c:pt idx="31">
                  <c:v>3.71</c:v>
                </c:pt>
                <c:pt idx="32">
                  <c:v>5.22</c:v>
                </c:pt>
                <c:pt idx="33">
                  <c:v>3.07</c:v>
                </c:pt>
                <c:pt idx="34">
                  <c:v>5.8621999999999996</c:v>
                </c:pt>
                <c:pt idx="35">
                  <c:v>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C8B-45D6-A48C-5E242D83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772096"/>
        <c:axId val="376773632"/>
      </c:lineChart>
      <c:dateAx>
        <c:axId val="376760576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770560"/>
        <c:crosses val="autoZero"/>
        <c:auto val="1"/>
        <c:lblOffset val="100"/>
        <c:baseTimeUnit val="months"/>
      </c:dateAx>
      <c:valAx>
        <c:axId val="376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760576"/>
        <c:crosses val="autoZero"/>
        <c:crossBetween val="between"/>
      </c:valAx>
      <c:dateAx>
        <c:axId val="376772096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6773632"/>
        <c:crosses val="autoZero"/>
        <c:auto val="1"/>
        <c:lblOffset val="100"/>
        <c:baseTimeUnit val="months"/>
      </c:dateAx>
      <c:valAx>
        <c:axId val="376773632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77209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大北农销售情况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0529765127642299E-2"/>
          <c:y val="0.139886620132748"/>
          <c:w val="0.89486404922377205"/>
          <c:h val="0.56577537079388296"/>
        </c:manualLayout>
      </c:layout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上市公司销售数据!$BP$7:$BP$42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上市公司销售数据!$BQ$7:$BQ$42</c:f>
              <c:numCache>
                <c:formatCode>General</c:formatCode>
                <c:ptCount val="36"/>
                <c:pt idx="0">
                  <c:v>8.7200000000000006</c:v>
                </c:pt>
                <c:pt idx="1">
                  <c:v>6.35</c:v>
                </c:pt>
                <c:pt idx="2">
                  <c:v>8.8699999999999992</c:v>
                </c:pt>
                <c:pt idx="3">
                  <c:v>10.43</c:v>
                </c:pt>
                <c:pt idx="4">
                  <c:v>13.43</c:v>
                </c:pt>
                <c:pt idx="5">
                  <c:v>16.86</c:v>
                </c:pt>
                <c:pt idx="6">
                  <c:v>15.22</c:v>
                </c:pt>
                <c:pt idx="7">
                  <c:v>12.62</c:v>
                </c:pt>
                <c:pt idx="8">
                  <c:v>17.98</c:v>
                </c:pt>
                <c:pt idx="9">
                  <c:v>17.54</c:v>
                </c:pt>
                <c:pt idx="10">
                  <c:v>23.77</c:v>
                </c:pt>
                <c:pt idx="11">
                  <c:v>33.25</c:v>
                </c:pt>
                <c:pt idx="12">
                  <c:v>30.59</c:v>
                </c:pt>
                <c:pt idx="13">
                  <c:v>17.25</c:v>
                </c:pt>
                <c:pt idx="14">
                  <c:v>28.2</c:v>
                </c:pt>
                <c:pt idx="15">
                  <c:v>29.58</c:v>
                </c:pt>
                <c:pt idx="16">
                  <c:v>32.28</c:v>
                </c:pt>
                <c:pt idx="17">
                  <c:v>28.44</c:v>
                </c:pt>
                <c:pt idx="18">
                  <c:v>46.02</c:v>
                </c:pt>
                <c:pt idx="19">
                  <c:v>40.1</c:v>
                </c:pt>
                <c:pt idx="20">
                  <c:v>42.1</c:v>
                </c:pt>
                <c:pt idx="21">
                  <c:v>45.15</c:v>
                </c:pt>
                <c:pt idx="22">
                  <c:v>45.41</c:v>
                </c:pt>
                <c:pt idx="23">
                  <c:v>45.35</c:v>
                </c:pt>
                <c:pt idx="24">
                  <c:v>41.65</c:v>
                </c:pt>
                <c:pt idx="25">
                  <c:v>28.1</c:v>
                </c:pt>
                <c:pt idx="26">
                  <c:v>37.39</c:v>
                </c:pt>
                <c:pt idx="27">
                  <c:v>34.56</c:v>
                </c:pt>
                <c:pt idx="28">
                  <c:v>28.04</c:v>
                </c:pt>
                <c:pt idx="29">
                  <c:v>28.58</c:v>
                </c:pt>
                <c:pt idx="30">
                  <c:v>27.03</c:v>
                </c:pt>
                <c:pt idx="31">
                  <c:v>34.03</c:v>
                </c:pt>
                <c:pt idx="32">
                  <c:v>41.04</c:v>
                </c:pt>
                <c:pt idx="33">
                  <c:v>37.950000000000003</c:v>
                </c:pt>
                <c:pt idx="34">
                  <c:v>49.45</c:v>
                </c:pt>
                <c:pt idx="35">
                  <c:v>55.31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C-4A10-898D-D7C7FBEF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850304"/>
        <c:axId val="376851840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DC-4A10-898D-D7C7FBEF5DA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DC-4A10-898D-D7C7FBEF5DA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DC-4A10-898D-D7C7FBEF5DA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DC-4A10-898D-D7C7FBEF5DA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DC-4A10-898D-D7C7FBEF5DA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DC-4A10-898D-D7C7FBEF5DA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DC-4A10-898D-D7C7FBEF5DA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DC-4A10-898D-D7C7FBEF5DA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DC-4A10-898D-D7C7FBEF5DA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DC-4A10-898D-D7C7FBEF5DA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DC-4A10-898D-D7C7FBEF5DA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DC-4A10-898D-D7C7FBEF5DA9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DC-4A10-898D-D7C7FBEF5DA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DC-4A10-898D-D7C7FBEF5DA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DC-4A10-898D-D7C7FBEF5DA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DC-4A10-898D-D7C7FBEF5DA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DC-4A10-898D-D7C7FBEF5DA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DC-4A10-898D-D7C7FBEF5DA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DC-4A10-898D-D7C7FBEF5DA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DC-4A10-898D-D7C7FBEF5DA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DC-4A10-898D-D7C7FBEF5DA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DC-4A10-898D-D7C7FBEF5DA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DC-4A10-898D-D7C7FBEF5DA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DC-4A10-898D-D7C7FBEF5DA9}"/>
                </c:ext>
              </c:extLst>
            </c:dLbl>
            <c:dLbl>
              <c:idx val="24"/>
              <c:layout>
                <c:manualLayout>
                  <c:x val="0.20160390467476999"/>
                  <c:y val="-0.102963074904817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26.44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5DC-4A10-898D-D7C7FBEF5DA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5DC-4A10-898D-D7C7FBEF5DA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5DC-4A10-898D-D7C7FBEF5DA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5DC-4A10-898D-D7C7FBEF5DA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5DC-4A10-898D-D7C7FBEF5DA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5DC-4A10-898D-D7C7FBEF5DA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5DC-4A10-898D-D7C7FBEF5DA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5DC-4A10-898D-D7C7FBEF5DA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65DC-4A10-898D-D7C7FBEF5DA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65DC-4A10-898D-D7C7FBEF5DA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65DC-4A10-898D-D7C7FBEF5DA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65DC-4A10-898D-D7C7FBEF5D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上市公司销售数据!$BP$7:$BP$42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上市公司销售数据!$BU$7:$BU$42</c:f>
              <c:numCache>
                <c:formatCode>General</c:formatCode>
                <c:ptCount val="36"/>
                <c:pt idx="0">
                  <c:v>35.39</c:v>
                </c:pt>
                <c:pt idx="1">
                  <c:v>37.82</c:v>
                </c:pt>
                <c:pt idx="2">
                  <c:v>34.64</c:v>
                </c:pt>
                <c:pt idx="3">
                  <c:v>31.69</c:v>
                </c:pt>
                <c:pt idx="4">
                  <c:v>28.33</c:v>
                </c:pt>
                <c:pt idx="5">
                  <c:v>32.549999999999997</c:v>
                </c:pt>
                <c:pt idx="6">
                  <c:v>36.58</c:v>
                </c:pt>
                <c:pt idx="7">
                  <c:v>36.4</c:v>
                </c:pt>
                <c:pt idx="8">
                  <c:v>33.93</c:v>
                </c:pt>
                <c:pt idx="9">
                  <c:v>28.92</c:v>
                </c:pt>
                <c:pt idx="10">
                  <c:v>29.28</c:v>
                </c:pt>
                <c:pt idx="11">
                  <c:v>33.090000000000003</c:v>
                </c:pt>
                <c:pt idx="12">
                  <c:v>33.270000000000003</c:v>
                </c:pt>
                <c:pt idx="13">
                  <c:v>25.23</c:v>
                </c:pt>
                <c:pt idx="14">
                  <c:v>25.21</c:v>
                </c:pt>
                <c:pt idx="15">
                  <c:v>20.98</c:v>
                </c:pt>
                <c:pt idx="16">
                  <c:v>17.59</c:v>
                </c:pt>
                <c:pt idx="17">
                  <c:v>13.67</c:v>
                </c:pt>
                <c:pt idx="18">
                  <c:v>15.14</c:v>
                </c:pt>
                <c:pt idx="19">
                  <c:v>14.3</c:v>
                </c:pt>
                <c:pt idx="20">
                  <c:v>12.08</c:v>
                </c:pt>
                <c:pt idx="21">
                  <c:v>12.56</c:v>
                </c:pt>
                <c:pt idx="22">
                  <c:v>16.649999999999999</c:v>
                </c:pt>
                <c:pt idx="23">
                  <c:v>15.79</c:v>
                </c:pt>
                <c:pt idx="24">
                  <c:v>13.6</c:v>
                </c:pt>
                <c:pt idx="25">
                  <c:v>11.96</c:v>
                </c:pt>
                <c:pt idx="26">
                  <c:v>11.67</c:v>
                </c:pt>
                <c:pt idx="27">
                  <c:v>12.68</c:v>
                </c:pt>
                <c:pt idx="28">
                  <c:v>15.41</c:v>
                </c:pt>
                <c:pt idx="29">
                  <c:v>16.73</c:v>
                </c:pt>
                <c:pt idx="30">
                  <c:v>21.5</c:v>
                </c:pt>
                <c:pt idx="31">
                  <c:v>21.25</c:v>
                </c:pt>
                <c:pt idx="32">
                  <c:v>23.4</c:v>
                </c:pt>
                <c:pt idx="33">
                  <c:v>26.44</c:v>
                </c:pt>
                <c:pt idx="34">
                  <c:v>23.69</c:v>
                </c:pt>
                <c:pt idx="35">
                  <c:v>19.25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5DC-4A10-898D-D7C7FBEF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857728"/>
        <c:axId val="376859264"/>
      </c:lineChart>
      <c:dateAx>
        <c:axId val="376850304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851840"/>
        <c:crosses val="autoZero"/>
        <c:auto val="1"/>
        <c:lblOffset val="100"/>
        <c:baseTimeUnit val="months"/>
      </c:dateAx>
      <c:valAx>
        <c:axId val="3768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850304"/>
        <c:crosses val="autoZero"/>
        <c:crossBetween val="between"/>
      </c:valAx>
      <c:dateAx>
        <c:axId val="376857728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6859264"/>
        <c:crosses val="autoZero"/>
        <c:auto val="1"/>
        <c:lblOffset val="100"/>
        <c:baseTimeUnit val="months"/>
      </c:dateAx>
      <c:valAx>
        <c:axId val="376859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8577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天康生物销售情况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51031923005511E-2"/>
          <c:y val="0.14762175478491599"/>
          <c:w val="0.90841455742409505"/>
          <c:h val="0.56346408944476001"/>
        </c:manualLayout>
      </c:layout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上市公司销售数据!$BZ$7:$BZ$42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44441</c:v>
                </c:pt>
                <c:pt idx="21">
                  <c:v>44472</c:v>
                </c:pt>
                <c:pt idx="22">
                  <c:v>44503</c:v>
                </c:pt>
                <c:pt idx="23">
                  <c:v>44533</c:v>
                </c:pt>
                <c:pt idx="24">
                  <c:v>44564</c:v>
                </c:pt>
                <c:pt idx="25">
                  <c:v>44595</c:v>
                </c:pt>
                <c:pt idx="26">
                  <c:v>44624</c:v>
                </c:pt>
                <c:pt idx="27">
                  <c:v>44656</c:v>
                </c:pt>
                <c:pt idx="28">
                  <c:v>44687</c:v>
                </c:pt>
                <c:pt idx="29">
                  <c:v>44719</c:v>
                </c:pt>
                <c:pt idx="30">
                  <c:v>44750</c:v>
                </c:pt>
                <c:pt idx="31">
                  <c:v>44782</c:v>
                </c:pt>
                <c:pt idx="32">
                  <c:v>44814</c:v>
                </c:pt>
                <c:pt idx="33">
                  <c:v>44845</c:v>
                </c:pt>
                <c:pt idx="34">
                  <c:v>44876</c:v>
                </c:pt>
                <c:pt idx="35">
                  <c:v>44906</c:v>
                </c:pt>
              </c:numCache>
            </c:numRef>
          </c:cat>
          <c:val>
            <c:numRef>
              <c:f>上市公司销售数据!$CA$7:$CA$42</c:f>
              <c:numCache>
                <c:formatCode>General</c:formatCode>
                <c:ptCount val="36"/>
                <c:pt idx="0">
                  <c:v>5.39</c:v>
                </c:pt>
                <c:pt idx="1">
                  <c:v>3.42</c:v>
                </c:pt>
                <c:pt idx="2">
                  <c:v>6.65</c:v>
                </c:pt>
                <c:pt idx="3">
                  <c:v>7.77</c:v>
                </c:pt>
                <c:pt idx="4">
                  <c:v>8.7100000000000009</c:v>
                </c:pt>
                <c:pt idx="5">
                  <c:v>10.55</c:v>
                </c:pt>
                <c:pt idx="6">
                  <c:v>8.2899999999999991</c:v>
                </c:pt>
                <c:pt idx="7">
                  <c:v>10.11</c:v>
                </c:pt>
                <c:pt idx="8">
                  <c:v>15.93</c:v>
                </c:pt>
                <c:pt idx="9">
                  <c:v>15.2</c:v>
                </c:pt>
                <c:pt idx="10">
                  <c:v>18.04</c:v>
                </c:pt>
                <c:pt idx="11">
                  <c:v>24.43</c:v>
                </c:pt>
                <c:pt idx="12">
                  <c:v>15.1</c:v>
                </c:pt>
                <c:pt idx="13">
                  <c:v>10.050000000000001</c:v>
                </c:pt>
                <c:pt idx="14">
                  <c:v>10.25</c:v>
                </c:pt>
                <c:pt idx="15">
                  <c:v>13.16</c:v>
                </c:pt>
                <c:pt idx="16">
                  <c:v>12.39</c:v>
                </c:pt>
                <c:pt idx="17">
                  <c:v>12.66</c:v>
                </c:pt>
                <c:pt idx="18">
                  <c:v>12.45</c:v>
                </c:pt>
                <c:pt idx="19">
                  <c:v>19.95</c:v>
                </c:pt>
                <c:pt idx="20">
                  <c:v>15.8</c:v>
                </c:pt>
                <c:pt idx="21">
                  <c:v>11.53</c:v>
                </c:pt>
                <c:pt idx="22">
                  <c:v>12.26</c:v>
                </c:pt>
                <c:pt idx="23">
                  <c:v>12.73</c:v>
                </c:pt>
                <c:pt idx="24">
                  <c:v>12.69</c:v>
                </c:pt>
                <c:pt idx="25">
                  <c:v>8.0299999999999994</c:v>
                </c:pt>
                <c:pt idx="26">
                  <c:v>16.97</c:v>
                </c:pt>
                <c:pt idx="27">
                  <c:v>15.88</c:v>
                </c:pt>
                <c:pt idx="28">
                  <c:v>18.79</c:v>
                </c:pt>
                <c:pt idx="29">
                  <c:v>20.79</c:v>
                </c:pt>
                <c:pt idx="30">
                  <c:v>16.59</c:v>
                </c:pt>
                <c:pt idx="31">
                  <c:v>20.6</c:v>
                </c:pt>
                <c:pt idx="32">
                  <c:v>20.23</c:v>
                </c:pt>
                <c:pt idx="33">
                  <c:v>14.49</c:v>
                </c:pt>
                <c:pt idx="34">
                  <c:v>17.78</c:v>
                </c:pt>
                <c:pt idx="35">
                  <c:v>19.88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C-4845-8F04-16DEC4F7B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083392"/>
        <c:axId val="377084928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2C-4845-8F04-16DEC4F7BB4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2C-4845-8F04-16DEC4F7BB4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2C-4845-8F04-16DEC4F7BB4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2C-4845-8F04-16DEC4F7BB4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2C-4845-8F04-16DEC4F7BB4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B2C-4845-8F04-16DEC4F7BB4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2C-4845-8F04-16DEC4F7BB4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B2C-4845-8F04-16DEC4F7BB4F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2C-4845-8F04-16DEC4F7BB4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B2C-4845-8F04-16DEC4F7BB4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B2C-4845-8F04-16DEC4F7BB4F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2C-4845-8F04-16DEC4F7BB4F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B2C-4845-8F04-16DEC4F7BB4F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B2C-4845-8F04-16DEC4F7BB4F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B2C-4845-8F04-16DEC4F7BB4F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B2C-4845-8F04-16DEC4F7BB4F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B2C-4845-8F04-16DEC4F7BB4F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B2C-4845-8F04-16DEC4F7BB4F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B2C-4845-8F04-16DEC4F7BB4F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B2C-4845-8F04-16DEC4F7BB4F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B2C-4845-8F04-16DEC4F7BB4F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B2C-4845-8F04-16DEC4F7BB4F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B2C-4845-8F04-16DEC4F7BB4F}"/>
                </c:ext>
              </c:extLst>
            </c:dLbl>
            <c:dLbl>
              <c:idx val="23"/>
              <c:layout>
                <c:manualLayout>
                  <c:x val="0.22550369083180799"/>
                  <c:y val="-0.252992952751671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24.97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15157163433003E-2"/>
                      <c:h val="7.2010612090202805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18-8B2C-4845-8F04-16DEC4F7BB4F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B2C-4845-8F04-16DEC4F7BB4F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B2C-4845-8F04-16DEC4F7BB4F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B2C-4845-8F04-16DEC4F7BB4F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B2C-4845-8F04-16DEC4F7BB4F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B2C-4845-8F04-16DEC4F7BB4F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B2C-4845-8F04-16DEC4F7BB4F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B2C-4845-8F04-16DEC4F7BB4F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B2C-4845-8F04-16DEC4F7BB4F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B2C-4845-8F04-16DEC4F7BB4F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B2C-4845-8F04-16DEC4F7BB4F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B2C-4845-8F04-16DEC4F7BB4F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B2C-4845-8F04-16DEC4F7BB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上市公司销售数据!$BZ$7:$BZ$42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44441</c:v>
                </c:pt>
                <c:pt idx="21">
                  <c:v>44472</c:v>
                </c:pt>
                <c:pt idx="22">
                  <c:v>44503</c:v>
                </c:pt>
                <c:pt idx="23">
                  <c:v>44533</c:v>
                </c:pt>
                <c:pt idx="24">
                  <c:v>44564</c:v>
                </c:pt>
                <c:pt idx="25">
                  <c:v>44595</c:v>
                </c:pt>
                <c:pt idx="26">
                  <c:v>44624</c:v>
                </c:pt>
                <c:pt idx="27">
                  <c:v>44656</c:v>
                </c:pt>
                <c:pt idx="28">
                  <c:v>44687</c:v>
                </c:pt>
                <c:pt idx="29">
                  <c:v>44719</c:v>
                </c:pt>
                <c:pt idx="30">
                  <c:v>44750</c:v>
                </c:pt>
                <c:pt idx="31">
                  <c:v>44782</c:v>
                </c:pt>
                <c:pt idx="32">
                  <c:v>44814</c:v>
                </c:pt>
                <c:pt idx="33">
                  <c:v>44845</c:v>
                </c:pt>
                <c:pt idx="34">
                  <c:v>44876</c:v>
                </c:pt>
                <c:pt idx="35">
                  <c:v>44906</c:v>
                </c:pt>
              </c:numCache>
            </c:numRef>
          </c:cat>
          <c:val>
            <c:numRef>
              <c:f>上市公司销售数据!$CE$7:$CE$42</c:f>
              <c:numCache>
                <c:formatCode>General</c:formatCode>
                <c:ptCount val="36"/>
                <c:pt idx="2">
                  <c:v>31.05</c:v>
                </c:pt>
                <c:pt idx="3">
                  <c:v>29.51</c:v>
                </c:pt>
                <c:pt idx="4">
                  <c:v>26.34</c:v>
                </c:pt>
                <c:pt idx="5">
                  <c:v>28.68</c:v>
                </c:pt>
                <c:pt idx="6">
                  <c:v>32.18</c:v>
                </c:pt>
                <c:pt idx="7">
                  <c:v>32.68</c:v>
                </c:pt>
                <c:pt idx="8">
                  <c:v>31.65</c:v>
                </c:pt>
                <c:pt idx="9">
                  <c:v>26.33</c:v>
                </c:pt>
                <c:pt idx="10">
                  <c:v>26.86</c:v>
                </c:pt>
                <c:pt idx="11">
                  <c:v>30.6</c:v>
                </c:pt>
                <c:pt idx="12">
                  <c:v>32.049999999999997</c:v>
                </c:pt>
                <c:pt idx="13">
                  <c:v>24.98</c:v>
                </c:pt>
                <c:pt idx="14">
                  <c:v>26.03</c:v>
                </c:pt>
                <c:pt idx="15">
                  <c:v>21</c:v>
                </c:pt>
                <c:pt idx="16">
                  <c:v>17.37</c:v>
                </c:pt>
                <c:pt idx="17">
                  <c:v>13.79</c:v>
                </c:pt>
                <c:pt idx="18">
                  <c:v>13.7</c:v>
                </c:pt>
                <c:pt idx="19">
                  <c:v>12.86</c:v>
                </c:pt>
                <c:pt idx="20">
                  <c:v>11.07</c:v>
                </c:pt>
                <c:pt idx="21">
                  <c:v>11.66</c:v>
                </c:pt>
                <c:pt idx="22">
                  <c:v>15.26</c:v>
                </c:pt>
                <c:pt idx="23">
                  <c:v>13.87</c:v>
                </c:pt>
                <c:pt idx="24">
                  <c:v>12.49</c:v>
                </c:pt>
                <c:pt idx="25">
                  <c:v>10.83</c:v>
                </c:pt>
                <c:pt idx="26">
                  <c:v>11.18</c:v>
                </c:pt>
                <c:pt idx="27">
                  <c:v>12.27</c:v>
                </c:pt>
                <c:pt idx="28">
                  <c:v>14.81</c:v>
                </c:pt>
                <c:pt idx="29">
                  <c:v>15.8</c:v>
                </c:pt>
                <c:pt idx="30">
                  <c:v>21.23</c:v>
                </c:pt>
                <c:pt idx="31">
                  <c:v>20.92</c:v>
                </c:pt>
                <c:pt idx="32">
                  <c:v>22.35</c:v>
                </c:pt>
                <c:pt idx="33">
                  <c:v>24.97</c:v>
                </c:pt>
                <c:pt idx="34">
                  <c:v>22.67</c:v>
                </c:pt>
                <c:pt idx="35">
                  <c:v>17.95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2C-4845-8F04-16DEC4F7B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164544"/>
        <c:axId val="377166080"/>
      </c:lineChart>
      <c:dateAx>
        <c:axId val="377083392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084928"/>
        <c:crosses val="autoZero"/>
        <c:auto val="1"/>
        <c:lblOffset val="100"/>
        <c:baseTimeUnit val="months"/>
      </c:dateAx>
      <c:valAx>
        <c:axId val="3770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083392"/>
        <c:crosses val="autoZero"/>
        <c:crossBetween val="between"/>
      </c:valAx>
      <c:dateAx>
        <c:axId val="377164544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7166080"/>
        <c:crosses val="autoZero"/>
        <c:auto val="1"/>
        <c:lblOffset val="100"/>
        <c:baseTimeUnit val="months"/>
        <c:majorUnit val="1"/>
        <c:majorTimeUnit val="days"/>
        <c:minorUnit val="1"/>
        <c:minorTimeUnit val="days"/>
      </c:dateAx>
      <c:valAx>
        <c:axId val="377166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16454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傲农生物销售情况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54-4E4B-B954-0B760C55487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54-4E4B-B954-0B760C5548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54-4E4B-B954-0B760C5548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54-4E4B-B954-0B760C55487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54-4E4B-B954-0B760C55487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54-4E4B-B954-0B760C55487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54-4E4B-B954-0B760C55487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54-4E4B-B954-0B760C55487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54-4E4B-B954-0B760C55487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54-4E4B-B954-0B760C55487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54-4E4B-B954-0B760C55487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54-4E4B-B954-0B760C55487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54-4E4B-B954-0B760C55487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F54-4E4B-B954-0B760C55487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54-4E4B-B954-0B760C55487C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54-4E4B-B954-0B760C55487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54-4E4B-B954-0B760C55487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54-4E4B-B954-0B760C55487C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54-4E4B-B954-0B760C55487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54-4E4B-B954-0B760C55487C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54-4E4B-B954-0B760C55487C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54-4E4B-B954-0B760C55487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54-4E4B-B954-0B760C55487C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54-4E4B-B954-0B760C55487C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54-4E4B-B954-0B760C55487C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54-4E4B-B954-0B760C55487C}"/>
                </c:ext>
              </c:extLst>
            </c:dLbl>
            <c:dLbl>
              <c:idx val="26"/>
              <c:layout>
                <c:manualLayout>
                  <c:x val="0.179148190404498"/>
                  <c:y val="-0.116881294857534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50.34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3F54-4E4B-B954-0B760C55487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F54-4E4B-B954-0B760C55487C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3F54-4E4B-B954-0B760C55487C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F54-4E4B-B954-0B760C55487C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3F54-4E4B-B954-0B760C55487C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F54-4E4B-B954-0B760C55487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3F54-4E4B-B954-0B760C55487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F54-4E4B-B954-0B760C55487C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3F54-4E4B-B954-0B760C55487C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F54-4E4B-B954-0B760C5548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上市公司销售数据!$CJ$7:$CJ$42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上市公司销售数据!$CK$7:$CK$42</c:f>
              <c:numCache>
                <c:formatCode>General</c:formatCode>
                <c:ptCount val="36"/>
                <c:pt idx="0">
                  <c:v>4.5</c:v>
                </c:pt>
                <c:pt idx="1">
                  <c:v>7.34</c:v>
                </c:pt>
                <c:pt idx="2">
                  <c:v>7.9</c:v>
                </c:pt>
                <c:pt idx="3">
                  <c:v>8.73</c:v>
                </c:pt>
                <c:pt idx="4">
                  <c:v>10.130000000000001</c:v>
                </c:pt>
                <c:pt idx="5">
                  <c:v>9.1</c:v>
                </c:pt>
                <c:pt idx="6">
                  <c:v>10.14</c:v>
                </c:pt>
                <c:pt idx="7">
                  <c:v>11.52</c:v>
                </c:pt>
                <c:pt idx="8">
                  <c:v>10.74</c:v>
                </c:pt>
                <c:pt idx="9">
                  <c:v>15.63</c:v>
                </c:pt>
                <c:pt idx="10">
                  <c:v>19.920000000000002</c:v>
                </c:pt>
                <c:pt idx="11">
                  <c:v>22.22</c:v>
                </c:pt>
                <c:pt idx="12">
                  <c:v>15.9</c:v>
                </c:pt>
                <c:pt idx="13">
                  <c:v>14.9</c:v>
                </c:pt>
                <c:pt idx="14">
                  <c:v>22.67</c:v>
                </c:pt>
                <c:pt idx="15">
                  <c:v>20.59</c:v>
                </c:pt>
                <c:pt idx="16">
                  <c:v>29.5</c:v>
                </c:pt>
                <c:pt idx="17">
                  <c:v>22.38</c:v>
                </c:pt>
                <c:pt idx="18">
                  <c:v>25.27</c:v>
                </c:pt>
                <c:pt idx="19">
                  <c:v>21.34</c:v>
                </c:pt>
                <c:pt idx="20">
                  <c:v>32.590000000000003</c:v>
                </c:pt>
                <c:pt idx="21">
                  <c:v>36.71</c:v>
                </c:pt>
                <c:pt idx="22">
                  <c:v>41.06</c:v>
                </c:pt>
                <c:pt idx="23">
                  <c:v>41.69</c:v>
                </c:pt>
                <c:pt idx="24">
                  <c:v>38.08</c:v>
                </c:pt>
                <c:pt idx="25">
                  <c:v>30.53</c:v>
                </c:pt>
                <c:pt idx="26">
                  <c:v>36.06</c:v>
                </c:pt>
                <c:pt idx="27">
                  <c:v>38.520000000000003</c:v>
                </c:pt>
                <c:pt idx="28">
                  <c:v>42.5</c:v>
                </c:pt>
                <c:pt idx="29">
                  <c:v>48.69</c:v>
                </c:pt>
                <c:pt idx="30">
                  <c:v>42.92</c:v>
                </c:pt>
                <c:pt idx="31">
                  <c:v>48.36</c:v>
                </c:pt>
                <c:pt idx="32">
                  <c:v>46.61</c:v>
                </c:pt>
                <c:pt idx="33">
                  <c:v>50.34</c:v>
                </c:pt>
                <c:pt idx="34">
                  <c:v>44.99</c:v>
                </c:pt>
                <c:pt idx="35">
                  <c:v>51.31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F54-4E4B-B954-0B760C55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508992"/>
        <c:axId val="377510528"/>
      </c:barChart>
      <c:lineChart>
        <c:grouping val="standard"/>
        <c:varyColors val="0"/>
        <c:ser>
          <c:idx val="1"/>
          <c:order val="1"/>
          <c:tx>
            <c:v>存栏头数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3F54-4E4B-B954-0B760C55487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3F54-4E4B-B954-0B760C5548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3F54-4E4B-B954-0B760C5548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3F54-4E4B-B954-0B760C55487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3F54-4E4B-B954-0B760C55487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3F54-4E4B-B954-0B760C55487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3F54-4E4B-B954-0B760C55487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3F54-4E4B-B954-0B760C55487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3F54-4E4B-B954-0B760C55487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3F54-4E4B-B954-0B760C55487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3F54-4E4B-B954-0B760C55487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3F54-4E4B-B954-0B760C55487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3F54-4E4B-B954-0B760C55487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3F54-4E4B-B954-0B760C55487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3F54-4E4B-B954-0B760C55487C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3F54-4E4B-B954-0B760C55487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3F54-4E4B-B954-0B760C55487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3F54-4E4B-B954-0B760C55487C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3F54-4E4B-B954-0B760C55487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3F54-4E4B-B954-0B760C55487C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3F54-4E4B-B954-0B760C55487C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3F54-4E4B-B954-0B760C55487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3F54-4E4B-B954-0B760C55487C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3F54-4E4B-B954-0B760C55487C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3F54-4E4B-B954-0B760C55487C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3F54-4E4B-B954-0B760C55487C}"/>
                </c:ext>
              </c:extLst>
            </c:dLbl>
            <c:dLbl>
              <c:idx val="26"/>
              <c:layout>
                <c:manualLayout>
                  <c:x val="8.0678236544335799E-2"/>
                  <c:y val="-9.4938354045782103E-2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229.21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3F54-4E4B-B954-0B760C55487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3F54-4E4B-B954-0B760C55487C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3F54-4E4B-B954-0B760C55487C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3F54-4E4B-B954-0B760C55487C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3F54-4E4B-B954-0B760C55487C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3F54-4E4B-B954-0B760C55487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3F54-4E4B-B954-0B760C55487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3F54-4E4B-B954-0B760C55487C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3F54-4E4B-B954-0B760C55487C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3F54-4E4B-B954-0B760C5548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上市公司销售数据!$CJ$7:$CJ$42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44622</c:v>
                </c:pt>
                <c:pt idx="27">
                  <c:v>44654</c:v>
                </c:pt>
                <c:pt idx="28">
                  <c:v>44685</c:v>
                </c:pt>
                <c:pt idx="29">
                  <c:v>44717</c:v>
                </c:pt>
                <c:pt idx="30">
                  <c:v>44748</c:v>
                </c:pt>
                <c:pt idx="31">
                  <c:v>44780</c:v>
                </c:pt>
                <c:pt idx="32">
                  <c:v>44812</c:v>
                </c:pt>
                <c:pt idx="33">
                  <c:v>44843</c:v>
                </c:pt>
                <c:pt idx="34">
                  <c:v>44874</c:v>
                </c:pt>
                <c:pt idx="35">
                  <c:v>44904</c:v>
                </c:pt>
              </c:numCache>
            </c:numRef>
          </c:cat>
          <c:val>
            <c:numRef>
              <c:f>上市公司销售数据!$CM$7:$CM$42</c:f>
              <c:numCache>
                <c:formatCode>General</c:formatCode>
                <c:ptCount val="36"/>
                <c:pt idx="0">
                  <c:v>34.340000000000003</c:v>
                </c:pt>
                <c:pt idx="1">
                  <c:v>36.99</c:v>
                </c:pt>
                <c:pt idx="2">
                  <c:v>38.549999999999997</c:v>
                </c:pt>
                <c:pt idx="3">
                  <c:v>40.53</c:v>
                </c:pt>
                <c:pt idx="4">
                  <c:v>42.4</c:v>
                </c:pt>
                <c:pt idx="5">
                  <c:v>50.95</c:v>
                </c:pt>
                <c:pt idx="6">
                  <c:v>60.65</c:v>
                </c:pt>
                <c:pt idx="7">
                  <c:v>65.88</c:v>
                </c:pt>
                <c:pt idx="8">
                  <c:v>76.540000000000006</c:v>
                </c:pt>
                <c:pt idx="9">
                  <c:v>85.75</c:v>
                </c:pt>
                <c:pt idx="10">
                  <c:v>92.44</c:v>
                </c:pt>
                <c:pt idx="11">
                  <c:v>96.38</c:v>
                </c:pt>
                <c:pt idx="12">
                  <c:v>108.05</c:v>
                </c:pt>
                <c:pt idx="13">
                  <c:v>116.83</c:v>
                </c:pt>
                <c:pt idx="14">
                  <c:v>127.95</c:v>
                </c:pt>
                <c:pt idx="15">
                  <c:v>143.9</c:v>
                </c:pt>
                <c:pt idx="16">
                  <c:v>146.38</c:v>
                </c:pt>
                <c:pt idx="17">
                  <c:v>155.43</c:v>
                </c:pt>
                <c:pt idx="18">
                  <c:v>163.5</c:v>
                </c:pt>
                <c:pt idx="19">
                  <c:v>183.26</c:v>
                </c:pt>
                <c:pt idx="20">
                  <c:v>185.93</c:v>
                </c:pt>
                <c:pt idx="21">
                  <c:v>186.93</c:v>
                </c:pt>
                <c:pt idx="22">
                  <c:v>182.45</c:v>
                </c:pt>
                <c:pt idx="23">
                  <c:v>179.25</c:v>
                </c:pt>
                <c:pt idx="24">
                  <c:v>139.59</c:v>
                </c:pt>
                <c:pt idx="25">
                  <c:v>183.28</c:v>
                </c:pt>
                <c:pt idx="26">
                  <c:v>189.22</c:v>
                </c:pt>
                <c:pt idx="27">
                  <c:v>197.62</c:v>
                </c:pt>
                <c:pt idx="28">
                  <c:v>201.64</c:v>
                </c:pt>
                <c:pt idx="29">
                  <c:v>200.03</c:v>
                </c:pt>
                <c:pt idx="30">
                  <c:v>208.71</c:v>
                </c:pt>
                <c:pt idx="31">
                  <c:v>212.8</c:v>
                </c:pt>
                <c:pt idx="32">
                  <c:v>217.95</c:v>
                </c:pt>
                <c:pt idx="33">
                  <c:v>229.21</c:v>
                </c:pt>
                <c:pt idx="34">
                  <c:v>246.15</c:v>
                </c:pt>
                <c:pt idx="35">
                  <c:v>243.45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F54-4E4B-B954-0B760C55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262464"/>
        <c:axId val="377264000"/>
      </c:lineChart>
      <c:dateAx>
        <c:axId val="377508992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510528"/>
        <c:crosses val="autoZero"/>
        <c:auto val="1"/>
        <c:lblOffset val="100"/>
        <c:baseTimeUnit val="months"/>
      </c:dateAx>
      <c:valAx>
        <c:axId val="3775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508992"/>
        <c:crosses val="autoZero"/>
        <c:crossBetween val="between"/>
      </c:valAx>
      <c:dateAx>
        <c:axId val="377262464"/>
        <c:scaling>
          <c:orientation val="minMax"/>
        </c:scaling>
        <c:delete val="1"/>
        <c:axPos val="b"/>
        <c:numFmt formatCode="yyyy&quot;年&quot;m&quot;月&quot;" sourceLinked="1"/>
        <c:majorTickMark val="none"/>
        <c:minorTickMark val="none"/>
        <c:tickLblPos val="nextTo"/>
        <c:crossAx val="377264000"/>
        <c:crosses val="autoZero"/>
        <c:auto val="1"/>
        <c:lblOffset val="100"/>
        <c:baseTimeUnit val="months"/>
      </c:dateAx>
      <c:valAx>
        <c:axId val="377264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26246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金新农销售情况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上市公司销售数据!$CR$8:$CR$42</c:f>
              <c:numCache>
                <c:formatCode>yyyy"年"m"月"</c:formatCode>
                <c:ptCount val="35"/>
                <c:pt idx="0">
                  <c:v>43862</c:v>
                </c:pt>
                <c:pt idx="1">
                  <c:v>43891</c:v>
                </c:pt>
                <c:pt idx="2">
                  <c:v>43922</c:v>
                </c:pt>
                <c:pt idx="3">
                  <c:v>43952</c:v>
                </c:pt>
                <c:pt idx="4">
                  <c:v>43983</c:v>
                </c:pt>
                <c:pt idx="5">
                  <c:v>44013</c:v>
                </c:pt>
                <c:pt idx="6">
                  <c:v>44044</c:v>
                </c:pt>
                <c:pt idx="7">
                  <c:v>44075</c:v>
                </c:pt>
                <c:pt idx="8">
                  <c:v>44105</c:v>
                </c:pt>
                <c:pt idx="9">
                  <c:v>44136</c:v>
                </c:pt>
                <c:pt idx="10">
                  <c:v>44166</c:v>
                </c:pt>
                <c:pt idx="11">
                  <c:v>44197</c:v>
                </c:pt>
                <c:pt idx="12">
                  <c:v>44228</c:v>
                </c:pt>
                <c:pt idx="13">
                  <c:v>44256</c:v>
                </c:pt>
                <c:pt idx="14">
                  <c:v>44287</c:v>
                </c:pt>
                <c:pt idx="15">
                  <c:v>44317</c:v>
                </c:pt>
                <c:pt idx="16">
                  <c:v>44348</c:v>
                </c:pt>
                <c:pt idx="17">
                  <c:v>44378</c:v>
                </c:pt>
                <c:pt idx="18">
                  <c:v>44409</c:v>
                </c:pt>
                <c:pt idx="19">
                  <c:v>44440</c:v>
                </c:pt>
                <c:pt idx="20">
                  <c:v>44471</c:v>
                </c:pt>
                <c:pt idx="21">
                  <c:v>44502</c:v>
                </c:pt>
                <c:pt idx="22">
                  <c:v>44532</c:v>
                </c:pt>
                <c:pt idx="23">
                  <c:v>44563</c:v>
                </c:pt>
                <c:pt idx="24">
                  <c:v>44595</c:v>
                </c:pt>
                <c:pt idx="25">
                  <c:v>44624</c:v>
                </c:pt>
                <c:pt idx="26">
                  <c:v>44656</c:v>
                </c:pt>
                <c:pt idx="27">
                  <c:v>44687</c:v>
                </c:pt>
                <c:pt idx="28">
                  <c:v>44719</c:v>
                </c:pt>
                <c:pt idx="29">
                  <c:v>44750</c:v>
                </c:pt>
                <c:pt idx="30">
                  <c:v>44782</c:v>
                </c:pt>
                <c:pt idx="31">
                  <c:v>44814</c:v>
                </c:pt>
                <c:pt idx="32">
                  <c:v>44845</c:v>
                </c:pt>
                <c:pt idx="33">
                  <c:v>44876</c:v>
                </c:pt>
                <c:pt idx="34">
                  <c:v>44906</c:v>
                </c:pt>
              </c:numCache>
            </c:numRef>
          </c:cat>
          <c:val>
            <c:numRef>
              <c:f>上市公司销售数据!$CS$7:$CS$42</c:f>
              <c:numCache>
                <c:formatCode>General</c:formatCode>
                <c:ptCount val="36"/>
                <c:pt idx="0">
                  <c:v>2.61</c:v>
                </c:pt>
                <c:pt idx="1">
                  <c:v>1.92</c:v>
                </c:pt>
                <c:pt idx="2">
                  <c:v>2.5499999999999998</c:v>
                </c:pt>
                <c:pt idx="3">
                  <c:v>1.97</c:v>
                </c:pt>
                <c:pt idx="4">
                  <c:v>4.3899999999999997</c:v>
                </c:pt>
                <c:pt idx="5">
                  <c:v>4.07</c:v>
                </c:pt>
                <c:pt idx="6">
                  <c:v>4.2300000000000004</c:v>
                </c:pt>
                <c:pt idx="7">
                  <c:v>3.47</c:v>
                </c:pt>
                <c:pt idx="8">
                  <c:v>8.17</c:v>
                </c:pt>
                <c:pt idx="9">
                  <c:v>15.6</c:v>
                </c:pt>
                <c:pt idx="10">
                  <c:v>12.53</c:v>
                </c:pt>
                <c:pt idx="11">
                  <c:v>18.87</c:v>
                </c:pt>
                <c:pt idx="12">
                  <c:v>9.6300000000000008</c:v>
                </c:pt>
                <c:pt idx="13">
                  <c:v>4.75</c:v>
                </c:pt>
                <c:pt idx="14">
                  <c:v>7.28</c:v>
                </c:pt>
                <c:pt idx="15">
                  <c:v>9.25</c:v>
                </c:pt>
                <c:pt idx="16">
                  <c:v>6.53</c:v>
                </c:pt>
                <c:pt idx="17">
                  <c:v>7.67</c:v>
                </c:pt>
                <c:pt idx="18">
                  <c:v>5.83</c:v>
                </c:pt>
                <c:pt idx="19">
                  <c:v>4.3899999999999997</c:v>
                </c:pt>
                <c:pt idx="20">
                  <c:v>7.02</c:v>
                </c:pt>
                <c:pt idx="21">
                  <c:v>12.16</c:v>
                </c:pt>
                <c:pt idx="22">
                  <c:v>11.77</c:v>
                </c:pt>
                <c:pt idx="23">
                  <c:v>20.61</c:v>
                </c:pt>
                <c:pt idx="24">
                  <c:v>7.06</c:v>
                </c:pt>
                <c:pt idx="25">
                  <c:v>6.75</c:v>
                </c:pt>
                <c:pt idx="26">
                  <c:v>19.77</c:v>
                </c:pt>
                <c:pt idx="27">
                  <c:v>8.52</c:v>
                </c:pt>
                <c:pt idx="28">
                  <c:v>11.68</c:v>
                </c:pt>
                <c:pt idx="29">
                  <c:v>13.18</c:v>
                </c:pt>
                <c:pt idx="30">
                  <c:v>9.81</c:v>
                </c:pt>
                <c:pt idx="31">
                  <c:v>9.69</c:v>
                </c:pt>
                <c:pt idx="32">
                  <c:v>9.01</c:v>
                </c:pt>
                <c:pt idx="33">
                  <c:v>13.32</c:v>
                </c:pt>
                <c:pt idx="34">
                  <c:v>12.94</c:v>
                </c:pt>
                <c:pt idx="35">
                  <c:v>3.91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C-4FCE-A134-648C76BB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307904"/>
        <c:axId val="377309440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2C-4FCE-A134-648C76BB41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72C-4FCE-A134-648C76BB410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2C-4FCE-A134-648C76BB410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2C-4FCE-A134-648C76BB410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2C-4FCE-A134-648C76BB410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72C-4FCE-A134-648C76BB410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72C-4FCE-A134-648C76BB410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72C-4FCE-A134-648C76BB410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72C-4FCE-A134-648C76BB410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72C-4FCE-A134-648C76BB410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72C-4FCE-A134-648C76BB410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72C-4FCE-A134-648C76BB4100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72C-4FCE-A134-648C76BB410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72C-4FCE-A134-648C76BB4100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72C-4FCE-A134-648C76BB4100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72C-4FCE-A134-648C76BB4100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72C-4FCE-A134-648C76BB4100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72C-4FCE-A134-648C76BB4100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72C-4FCE-A134-648C76BB4100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72C-4FCE-A134-648C76BB4100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72C-4FCE-A134-648C76BB4100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72C-4FCE-A134-648C76BB4100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72C-4FCE-A134-648C76BB4100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72C-4FCE-A134-648C76BB4100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72C-4FCE-A134-648C76BB4100}"/>
                </c:ext>
              </c:extLst>
            </c:dLbl>
            <c:dLbl>
              <c:idx val="25"/>
              <c:layout>
                <c:manualLayout>
                  <c:x val="0.158692168846957"/>
                  <c:y val="-0.20330378726833201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27.06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A72C-4FCE-A134-648C76BB4100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72C-4FCE-A134-648C76BB4100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72C-4FCE-A134-648C76BB4100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72C-4FCE-A134-648C76BB4100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72C-4FCE-A134-648C76BB4100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72C-4FCE-A134-648C76BB4100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72C-4FCE-A134-648C76BB4100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72C-4FCE-A134-648C76BB4100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72C-4FCE-A134-648C76BB4100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72C-4FCE-A134-648C76BB4100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A72C-4FCE-A134-648C76BB41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上市公司销售数据!$CR$7:$CR$42</c:f>
              <c:numCache>
                <c:formatCode>yyyy"年"m"月"</c:formatCode>
                <c:ptCount val="36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44471</c:v>
                </c:pt>
                <c:pt idx="22">
                  <c:v>44502</c:v>
                </c:pt>
                <c:pt idx="23">
                  <c:v>44532</c:v>
                </c:pt>
                <c:pt idx="24">
                  <c:v>44563</c:v>
                </c:pt>
                <c:pt idx="25">
                  <c:v>44595</c:v>
                </c:pt>
                <c:pt idx="26">
                  <c:v>44624</c:v>
                </c:pt>
                <c:pt idx="27">
                  <c:v>44656</c:v>
                </c:pt>
                <c:pt idx="28">
                  <c:v>44687</c:v>
                </c:pt>
                <c:pt idx="29">
                  <c:v>44719</c:v>
                </c:pt>
                <c:pt idx="30">
                  <c:v>44750</c:v>
                </c:pt>
                <c:pt idx="31">
                  <c:v>44782</c:v>
                </c:pt>
                <c:pt idx="32">
                  <c:v>44814</c:v>
                </c:pt>
                <c:pt idx="33">
                  <c:v>44845</c:v>
                </c:pt>
                <c:pt idx="34">
                  <c:v>44876</c:v>
                </c:pt>
                <c:pt idx="35">
                  <c:v>44906</c:v>
                </c:pt>
              </c:numCache>
            </c:numRef>
          </c:cat>
          <c:val>
            <c:numRef>
              <c:f>上市公司销售数据!$CW$7:$CW$42</c:f>
              <c:numCache>
                <c:formatCode>General</c:formatCode>
                <c:ptCount val="36"/>
                <c:pt idx="0">
                  <c:v>35.72</c:v>
                </c:pt>
                <c:pt idx="1">
                  <c:v>40.19</c:v>
                </c:pt>
                <c:pt idx="2">
                  <c:v>48.98</c:v>
                </c:pt>
                <c:pt idx="3">
                  <c:v>31.14</c:v>
                </c:pt>
                <c:pt idx="4">
                  <c:v>27.5</c:v>
                </c:pt>
                <c:pt idx="5">
                  <c:v>31</c:v>
                </c:pt>
                <c:pt idx="6">
                  <c:v>36.82</c:v>
                </c:pt>
                <c:pt idx="7">
                  <c:v>32.82</c:v>
                </c:pt>
                <c:pt idx="8">
                  <c:v>34.090000000000003</c:v>
                </c:pt>
                <c:pt idx="9">
                  <c:v>32.56</c:v>
                </c:pt>
                <c:pt idx="10">
                  <c:v>28.35</c:v>
                </c:pt>
                <c:pt idx="11">
                  <c:v>33.340000000000003</c:v>
                </c:pt>
                <c:pt idx="12">
                  <c:v>34.729999999999997</c:v>
                </c:pt>
                <c:pt idx="13">
                  <c:v>30.03</c:v>
                </c:pt>
                <c:pt idx="14">
                  <c:v>27.39</c:v>
                </c:pt>
                <c:pt idx="15">
                  <c:v>22.81</c:v>
                </c:pt>
                <c:pt idx="16">
                  <c:v>18.440000000000001</c:v>
                </c:pt>
                <c:pt idx="17">
                  <c:v>15</c:v>
                </c:pt>
                <c:pt idx="18">
                  <c:v>15.09</c:v>
                </c:pt>
                <c:pt idx="19">
                  <c:v>15.51</c:v>
                </c:pt>
                <c:pt idx="20">
                  <c:v>12.88</c:v>
                </c:pt>
                <c:pt idx="21">
                  <c:v>12.31</c:v>
                </c:pt>
                <c:pt idx="22">
                  <c:v>17.98</c:v>
                </c:pt>
                <c:pt idx="23">
                  <c:v>17.46</c:v>
                </c:pt>
                <c:pt idx="24">
                  <c:v>13.91</c:v>
                </c:pt>
                <c:pt idx="25">
                  <c:v>12.57</c:v>
                </c:pt>
                <c:pt idx="26">
                  <c:v>11.96</c:v>
                </c:pt>
                <c:pt idx="27">
                  <c:v>13.31</c:v>
                </c:pt>
                <c:pt idx="28">
                  <c:v>15.61</c:v>
                </c:pt>
                <c:pt idx="29">
                  <c:v>17.260000000000002</c:v>
                </c:pt>
                <c:pt idx="30">
                  <c:v>22.38</c:v>
                </c:pt>
                <c:pt idx="31">
                  <c:v>21.89</c:v>
                </c:pt>
                <c:pt idx="32">
                  <c:v>23.79</c:v>
                </c:pt>
                <c:pt idx="33">
                  <c:v>27.06</c:v>
                </c:pt>
                <c:pt idx="34">
                  <c:v>26.3</c:v>
                </c:pt>
                <c:pt idx="35" formatCode="0.00_ ">
                  <c:v>21.43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72C-4FCE-A134-648C76BB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368576"/>
        <c:axId val="377370112"/>
      </c:lineChart>
      <c:dateAx>
        <c:axId val="377307904"/>
        <c:scaling>
          <c:orientation val="minMax"/>
        </c:scaling>
        <c:delete val="0"/>
        <c:axPos val="b"/>
        <c:numFmt formatCode="yyyy&quot;年&quot;m&quot;月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309440"/>
        <c:crosses val="autoZero"/>
        <c:auto val="1"/>
        <c:lblOffset val="100"/>
        <c:baseTimeUnit val="months"/>
      </c:dateAx>
      <c:valAx>
        <c:axId val="3773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307904"/>
        <c:crosses val="autoZero"/>
        <c:crossBetween val="between"/>
      </c:valAx>
      <c:dateAx>
        <c:axId val="377368576"/>
        <c:scaling>
          <c:orientation val="minMax"/>
        </c:scaling>
        <c:delete val="1"/>
        <c:axPos val="b"/>
        <c:numFmt formatCode="yyyy&quot;年&quot;m&quot;月&quot;" sourceLinked="1"/>
        <c:majorTickMark val="out"/>
        <c:minorTickMark val="none"/>
        <c:tickLblPos val="nextTo"/>
        <c:crossAx val="377370112"/>
        <c:crosses val="autoZero"/>
        <c:auto val="1"/>
        <c:lblOffset val="100"/>
        <c:baseTimeUnit val="months"/>
      </c:dateAx>
      <c:valAx>
        <c:axId val="37737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368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中粮家佳康销售情况</a:t>
            </a:r>
            <a:endParaRPr lang="en-US" altLang="zh-CN"/>
          </a:p>
        </c:rich>
      </c:tx>
      <c:layout>
        <c:manualLayout>
          <c:xMode val="edge"/>
          <c:yMode val="edge"/>
          <c:x val="0.39530823905607898"/>
          <c:y val="2.58381083314449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销售数量</c:v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上市公司销售数据!$DB$7:$DB$36</c:f>
              <c:strCache>
                <c:ptCount val="30"/>
                <c:pt idx="0">
                  <c:v>20年第一季度</c:v>
                </c:pt>
                <c:pt idx="1">
                  <c:v>20年第二季度</c:v>
                </c:pt>
                <c:pt idx="2">
                  <c:v>20年第三季度</c:v>
                </c:pt>
                <c:pt idx="3">
                  <c:v>2020年10月</c:v>
                </c:pt>
                <c:pt idx="4">
                  <c:v>2020年11月</c:v>
                </c:pt>
                <c:pt idx="5">
                  <c:v>2020年12月</c:v>
                </c:pt>
                <c:pt idx="6">
                  <c:v>2021年1月</c:v>
                </c:pt>
                <c:pt idx="7">
                  <c:v>2021年2月</c:v>
                </c:pt>
                <c:pt idx="8">
                  <c:v>2021年3月</c:v>
                </c:pt>
                <c:pt idx="9">
                  <c:v>2021年4月</c:v>
                </c:pt>
                <c:pt idx="10">
                  <c:v>2021年5月</c:v>
                </c:pt>
                <c:pt idx="11">
                  <c:v>2021年6月</c:v>
                </c:pt>
                <c:pt idx="12">
                  <c:v>2021年7月</c:v>
                </c:pt>
                <c:pt idx="13">
                  <c:v>2021年8月</c:v>
                </c:pt>
                <c:pt idx="14">
                  <c:v>2021年9月</c:v>
                </c:pt>
                <c:pt idx="15">
                  <c:v>2021年10月</c:v>
                </c:pt>
                <c:pt idx="16">
                  <c:v>2021年11月</c:v>
                </c:pt>
                <c:pt idx="17">
                  <c:v>2021年12月</c:v>
                </c:pt>
                <c:pt idx="18">
                  <c:v>2022年1月</c:v>
                </c:pt>
                <c:pt idx="19">
                  <c:v>2022年2月</c:v>
                </c:pt>
                <c:pt idx="20">
                  <c:v>2022年3月</c:v>
                </c:pt>
                <c:pt idx="21">
                  <c:v>2022年4月</c:v>
                </c:pt>
                <c:pt idx="22">
                  <c:v>2022年5月</c:v>
                </c:pt>
                <c:pt idx="23">
                  <c:v>2022年6月</c:v>
                </c:pt>
                <c:pt idx="24">
                  <c:v>2022年7月</c:v>
                </c:pt>
                <c:pt idx="25">
                  <c:v>2022年8月</c:v>
                </c:pt>
                <c:pt idx="26">
                  <c:v>2022年9月</c:v>
                </c:pt>
                <c:pt idx="27">
                  <c:v>2022年10月</c:v>
                </c:pt>
                <c:pt idx="28">
                  <c:v>2022年11月</c:v>
                </c:pt>
                <c:pt idx="29">
                  <c:v>2022年12月</c:v>
                </c:pt>
              </c:strCache>
            </c:strRef>
          </c:cat>
          <c:val>
            <c:numRef>
              <c:f>上市公司销售数据!$DC$7:$DC$36</c:f>
              <c:numCache>
                <c:formatCode>General</c:formatCode>
                <c:ptCount val="30"/>
                <c:pt idx="0">
                  <c:v>30.8</c:v>
                </c:pt>
                <c:pt idx="1">
                  <c:v>49.3</c:v>
                </c:pt>
                <c:pt idx="2">
                  <c:v>63.7</c:v>
                </c:pt>
                <c:pt idx="3">
                  <c:v>23.1</c:v>
                </c:pt>
                <c:pt idx="4">
                  <c:v>20.6</c:v>
                </c:pt>
                <c:pt idx="5">
                  <c:v>17.100000000000001</c:v>
                </c:pt>
                <c:pt idx="6">
                  <c:v>32.200000000000003</c:v>
                </c:pt>
                <c:pt idx="7">
                  <c:v>20.2</c:v>
                </c:pt>
                <c:pt idx="8">
                  <c:v>27.8</c:v>
                </c:pt>
                <c:pt idx="9">
                  <c:v>31.9</c:v>
                </c:pt>
                <c:pt idx="10">
                  <c:v>28.4</c:v>
                </c:pt>
                <c:pt idx="11">
                  <c:v>26.7</c:v>
                </c:pt>
                <c:pt idx="12">
                  <c:v>35.4</c:v>
                </c:pt>
                <c:pt idx="13">
                  <c:v>28.7</c:v>
                </c:pt>
                <c:pt idx="14">
                  <c:v>28.8</c:v>
                </c:pt>
                <c:pt idx="15">
                  <c:v>26.1</c:v>
                </c:pt>
                <c:pt idx="16">
                  <c:v>26.8</c:v>
                </c:pt>
                <c:pt idx="17">
                  <c:v>30.7</c:v>
                </c:pt>
                <c:pt idx="18">
                  <c:v>40.4</c:v>
                </c:pt>
                <c:pt idx="19">
                  <c:v>35.700000000000003</c:v>
                </c:pt>
                <c:pt idx="20">
                  <c:v>39.799999999999997</c:v>
                </c:pt>
                <c:pt idx="21">
                  <c:v>36.799999999999997</c:v>
                </c:pt>
                <c:pt idx="22">
                  <c:v>43.6</c:v>
                </c:pt>
                <c:pt idx="23">
                  <c:v>30.5</c:v>
                </c:pt>
                <c:pt idx="24">
                  <c:v>24.7</c:v>
                </c:pt>
                <c:pt idx="25">
                  <c:v>26.2</c:v>
                </c:pt>
                <c:pt idx="26">
                  <c:v>24.8</c:v>
                </c:pt>
                <c:pt idx="27">
                  <c:v>33.4</c:v>
                </c:pt>
                <c:pt idx="28">
                  <c:v>33.700000000000003</c:v>
                </c:pt>
                <c:pt idx="29">
                  <c:v>40.700000000000003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5-4AFC-BBC8-B01567BFE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402496"/>
        <c:axId val="377404032"/>
      </c:barChart>
      <c:lineChart>
        <c:grouping val="standard"/>
        <c:varyColors val="0"/>
        <c:ser>
          <c:idx val="1"/>
          <c:order val="1"/>
          <c:tx>
            <c:v>销售均价</c:v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F5-4AFC-BBC8-B01567BFE3D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F5-4AFC-BBC8-B01567BFE3D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F5-4AFC-BBC8-B01567BFE3D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F5-4AFC-BBC8-B01567BFE3D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F5-4AFC-BBC8-B01567BFE3D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F5-4AFC-BBC8-B01567BFE3D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F5-4AFC-BBC8-B01567BFE3D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F5-4AFC-BBC8-B01567BFE3D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F5-4AFC-BBC8-B01567BFE3D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F5-4AFC-BBC8-B01567BFE3D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F5-4AFC-BBC8-B01567BFE3D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F5-4AFC-BBC8-B01567BFE3D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AF5-4AFC-BBC8-B01567BFE3D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F5-4AFC-BBC8-B01567BFE3D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F5-4AFC-BBC8-B01567BFE3D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F5-4AFC-BBC8-B01567BFE3D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F5-4AFC-BBC8-B01567BFE3D7}"/>
                </c:ext>
              </c:extLst>
            </c:dLbl>
            <c:dLbl>
              <c:idx val="17"/>
              <c:layout>
                <c:manualLayout>
                  <c:x val="0.25355452257875599"/>
                  <c:y val="-0.19603643617420799"/>
                </c:manualLayout>
              </c:layout>
              <c:tx>
                <c:rich>
                  <a:bodyPr/>
                  <a:lstStyle/>
                  <a:p>
                    <a:r>
                      <a:rPr lang="en-US" altLang="zh-CN"/>
                      <a:t>26.02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AF5-4AFC-BBC8-B01567BFE3D7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F5-4AFC-BBC8-B01567BFE3D7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F5-4AFC-BBC8-B01567BFE3D7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F5-4AFC-BBC8-B01567BFE3D7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F5-4AFC-BBC8-B01567BFE3D7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AF5-4AFC-BBC8-B01567BFE3D7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AF5-4AFC-BBC8-B01567BFE3D7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AF5-4AFC-BBC8-B01567BFE3D7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9AF5-4AFC-BBC8-B01567BFE3D7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AF5-4AFC-BBC8-B01567BFE3D7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9AF5-4AFC-BBC8-B01567BFE3D7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AF5-4AFC-BBC8-B01567BFE3D7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9AF5-4AFC-BBC8-B01567BFE3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上市公司销售数据!$DB$7:$DB$36</c:f>
              <c:strCache>
                <c:ptCount val="30"/>
                <c:pt idx="0">
                  <c:v>20年第一季度</c:v>
                </c:pt>
                <c:pt idx="1">
                  <c:v>20年第二季度</c:v>
                </c:pt>
                <c:pt idx="2">
                  <c:v>20年第三季度</c:v>
                </c:pt>
                <c:pt idx="3">
                  <c:v>2020年10月</c:v>
                </c:pt>
                <c:pt idx="4">
                  <c:v>2020年11月</c:v>
                </c:pt>
                <c:pt idx="5">
                  <c:v>2020年12月</c:v>
                </c:pt>
                <c:pt idx="6">
                  <c:v>2021年1月</c:v>
                </c:pt>
                <c:pt idx="7">
                  <c:v>2021年2月</c:v>
                </c:pt>
                <c:pt idx="8">
                  <c:v>2021年3月</c:v>
                </c:pt>
                <c:pt idx="9">
                  <c:v>2021年4月</c:v>
                </c:pt>
                <c:pt idx="10">
                  <c:v>2021年5月</c:v>
                </c:pt>
                <c:pt idx="11">
                  <c:v>2021年6月</c:v>
                </c:pt>
                <c:pt idx="12">
                  <c:v>2021年7月</c:v>
                </c:pt>
                <c:pt idx="13">
                  <c:v>2021年8月</c:v>
                </c:pt>
                <c:pt idx="14">
                  <c:v>2021年9月</c:v>
                </c:pt>
                <c:pt idx="15">
                  <c:v>2021年10月</c:v>
                </c:pt>
                <c:pt idx="16">
                  <c:v>2021年11月</c:v>
                </c:pt>
                <c:pt idx="17">
                  <c:v>2021年12月</c:v>
                </c:pt>
                <c:pt idx="18">
                  <c:v>2022年1月</c:v>
                </c:pt>
                <c:pt idx="19">
                  <c:v>2022年2月</c:v>
                </c:pt>
                <c:pt idx="20">
                  <c:v>2022年3月</c:v>
                </c:pt>
                <c:pt idx="21">
                  <c:v>2022年4月</c:v>
                </c:pt>
                <c:pt idx="22">
                  <c:v>2022年5月</c:v>
                </c:pt>
                <c:pt idx="23">
                  <c:v>2022年6月</c:v>
                </c:pt>
                <c:pt idx="24">
                  <c:v>2022年7月</c:v>
                </c:pt>
                <c:pt idx="25">
                  <c:v>2022年8月</c:v>
                </c:pt>
                <c:pt idx="26">
                  <c:v>2022年9月</c:v>
                </c:pt>
                <c:pt idx="27">
                  <c:v>2022年10月</c:v>
                </c:pt>
                <c:pt idx="28">
                  <c:v>2022年11月</c:v>
                </c:pt>
                <c:pt idx="29">
                  <c:v>2022年12月</c:v>
                </c:pt>
              </c:strCache>
            </c:strRef>
          </c:cat>
          <c:val>
            <c:numRef>
              <c:f>上市公司销售数据!$DG$7:$DG$36</c:f>
              <c:numCache>
                <c:formatCode>General</c:formatCode>
                <c:ptCount val="30"/>
                <c:pt idx="0">
                  <c:v>35.04</c:v>
                </c:pt>
                <c:pt idx="1">
                  <c:v>30.62</c:v>
                </c:pt>
                <c:pt idx="2">
                  <c:v>35.14</c:v>
                </c:pt>
                <c:pt idx="3">
                  <c:v>28.99</c:v>
                </c:pt>
                <c:pt idx="4">
                  <c:v>28.69</c:v>
                </c:pt>
                <c:pt idx="5">
                  <c:v>32.369999999999997</c:v>
                </c:pt>
                <c:pt idx="6">
                  <c:v>32.979999999999997</c:v>
                </c:pt>
                <c:pt idx="7">
                  <c:v>27.33</c:v>
                </c:pt>
                <c:pt idx="8">
                  <c:v>26.93</c:v>
                </c:pt>
                <c:pt idx="9">
                  <c:v>23.74</c:v>
                </c:pt>
                <c:pt idx="10">
                  <c:v>19.48</c:v>
                </c:pt>
                <c:pt idx="11">
                  <c:v>14.57</c:v>
                </c:pt>
                <c:pt idx="12">
                  <c:v>15.53</c:v>
                </c:pt>
                <c:pt idx="13">
                  <c:v>14.29</c:v>
                </c:pt>
                <c:pt idx="14">
                  <c:v>12.06</c:v>
                </c:pt>
                <c:pt idx="15">
                  <c:v>12.14</c:v>
                </c:pt>
                <c:pt idx="16">
                  <c:v>16.260000000000002</c:v>
                </c:pt>
                <c:pt idx="17">
                  <c:v>14.92</c:v>
                </c:pt>
                <c:pt idx="18" formatCode="0.00_ ">
                  <c:v>13.5</c:v>
                </c:pt>
                <c:pt idx="19" formatCode="0.00_ ">
                  <c:v>11.89</c:v>
                </c:pt>
                <c:pt idx="20" formatCode="0.00_ ">
                  <c:v>11.86</c:v>
                </c:pt>
                <c:pt idx="21" formatCode="0.00_ ">
                  <c:v>12.76</c:v>
                </c:pt>
                <c:pt idx="22" formatCode="0.00_ ">
                  <c:v>14.95</c:v>
                </c:pt>
                <c:pt idx="23" formatCode="0.00_ ">
                  <c:v>16.850000000000001</c:v>
                </c:pt>
                <c:pt idx="24" formatCode="0.00_ ">
                  <c:v>22.04</c:v>
                </c:pt>
                <c:pt idx="25" formatCode="0.00_ ">
                  <c:v>21.5</c:v>
                </c:pt>
                <c:pt idx="26" formatCode="0.00_ ">
                  <c:v>23.46</c:v>
                </c:pt>
                <c:pt idx="27" formatCode="0.00_ ">
                  <c:v>26.02</c:v>
                </c:pt>
                <c:pt idx="28" formatCode="0.00_ ">
                  <c:v>23.88</c:v>
                </c:pt>
                <c:pt idx="29" formatCode="0.00_ ">
                  <c:v>18.78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AF5-4AFC-BBC8-B01567BFE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446784"/>
        <c:axId val="377448320"/>
      </c:lineChart>
      <c:catAx>
        <c:axId val="3774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404032"/>
        <c:crosses val="autoZero"/>
        <c:auto val="1"/>
        <c:lblAlgn val="ctr"/>
        <c:lblOffset val="100"/>
        <c:noMultiLvlLbl val="0"/>
      </c:catAx>
      <c:valAx>
        <c:axId val="3774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402496"/>
        <c:crosses val="autoZero"/>
        <c:crossBetween val="between"/>
      </c:valAx>
      <c:catAx>
        <c:axId val="377446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7448320"/>
        <c:crosses val="autoZero"/>
        <c:auto val="1"/>
        <c:lblAlgn val="ctr"/>
        <c:lblOffset val="100"/>
        <c:noMultiLvlLbl val="0"/>
      </c:catAx>
      <c:valAx>
        <c:axId val="377448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744678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5744094488189001E-2"/>
          <c:y val="8.1084089172397802E-2"/>
          <c:w val="0.89590769903762002"/>
          <c:h val="0.70982064741907303"/>
        </c:manualLayout>
      </c:layout>
      <c:lineChart>
        <c:grouping val="standard"/>
        <c:varyColors val="0"/>
        <c:ser>
          <c:idx val="0"/>
          <c:order val="0"/>
          <c:tx>
            <c:strRef>
              <c:f>屠宰!$F$1</c:f>
              <c:strCache>
                <c:ptCount val="1"/>
                <c:pt idx="0">
                  <c:v>屠宰均重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屠宰!$F$7:$F$112</c:f>
              <c:numCache>
                <c:formatCode>m/d/yyyy</c:formatCode>
                <c:ptCount val="106"/>
                <c:pt idx="0">
                  <c:v>44947</c:v>
                </c:pt>
                <c:pt idx="1">
                  <c:v>44940</c:v>
                </c:pt>
                <c:pt idx="2">
                  <c:v>44933</c:v>
                </c:pt>
                <c:pt idx="3">
                  <c:v>44926</c:v>
                </c:pt>
                <c:pt idx="4">
                  <c:v>44919</c:v>
                </c:pt>
                <c:pt idx="5">
                  <c:v>44912</c:v>
                </c:pt>
                <c:pt idx="6">
                  <c:v>44905</c:v>
                </c:pt>
                <c:pt idx="7">
                  <c:v>44898</c:v>
                </c:pt>
                <c:pt idx="8">
                  <c:v>44891</c:v>
                </c:pt>
                <c:pt idx="9">
                  <c:v>44884</c:v>
                </c:pt>
                <c:pt idx="10">
                  <c:v>44877</c:v>
                </c:pt>
                <c:pt idx="11">
                  <c:v>44870</c:v>
                </c:pt>
                <c:pt idx="12">
                  <c:v>44863</c:v>
                </c:pt>
                <c:pt idx="13">
                  <c:v>44856</c:v>
                </c:pt>
                <c:pt idx="14">
                  <c:v>44849</c:v>
                </c:pt>
                <c:pt idx="15">
                  <c:v>44842</c:v>
                </c:pt>
                <c:pt idx="16">
                  <c:v>44835</c:v>
                </c:pt>
                <c:pt idx="17">
                  <c:v>44828</c:v>
                </c:pt>
                <c:pt idx="18">
                  <c:v>44821</c:v>
                </c:pt>
                <c:pt idx="19">
                  <c:v>44814</c:v>
                </c:pt>
                <c:pt idx="20">
                  <c:v>44807</c:v>
                </c:pt>
                <c:pt idx="21">
                  <c:v>44800</c:v>
                </c:pt>
                <c:pt idx="22">
                  <c:v>44793</c:v>
                </c:pt>
                <c:pt idx="23">
                  <c:v>44786</c:v>
                </c:pt>
                <c:pt idx="24">
                  <c:v>44779</c:v>
                </c:pt>
                <c:pt idx="25">
                  <c:v>44772</c:v>
                </c:pt>
                <c:pt idx="26">
                  <c:v>44765</c:v>
                </c:pt>
                <c:pt idx="27">
                  <c:v>44758</c:v>
                </c:pt>
                <c:pt idx="28">
                  <c:v>44751</c:v>
                </c:pt>
                <c:pt idx="29">
                  <c:v>44744</c:v>
                </c:pt>
                <c:pt idx="30">
                  <c:v>44737</c:v>
                </c:pt>
                <c:pt idx="31">
                  <c:v>44730</c:v>
                </c:pt>
                <c:pt idx="32">
                  <c:v>44723</c:v>
                </c:pt>
                <c:pt idx="33">
                  <c:v>44716</c:v>
                </c:pt>
                <c:pt idx="34">
                  <c:v>44709</c:v>
                </c:pt>
                <c:pt idx="35">
                  <c:v>44702</c:v>
                </c:pt>
                <c:pt idx="36">
                  <c:v>44695</c:v>
                </c:pt>
                <c:pt idx="37">
                  <c:v>44688</c:v>
                </c:pt>
                <c:pt idx="38">
                  <c:v>44681</c:v>
                </c:pt>
                <c:pt idx="39">
                  <c:v>44674</c:v>
                </c:pt>
                <c:pt idx="40">
                  <c:v>44667</c:v>
                </c:pt>
                <c:pt idx="41">
                  <c:v>44660</c:v>
                </c:pt>
                <c:pt idx="42">
                  <c:v>44653</c:v>
                </c:pt>
                <c:pt idx="43">
                  <c:v>44646</c:v>
                </c:pt>
                <c:pt idx="44">
                  <c:v>44639</c:v>
                </c:pt>
                <c:pt idx="45">
                  <c:v>44632</c:v>
                </c:pt>
                <c:pt idx="46">
                  <c:v>44625</c:v>
                </c:pt>
                <c:pt idx="47">
                  <c:v>44618</c:v>
                </c:pt>
                <c:pt idx="48">
                  <c:v>44611</c:v>
                </c:pt>
                <c:pt idx="49">
                  <c:v>44604</c:v>
                </c:pt>
                <c:pt idx="50">
                  <c:v>44597</c:v>
                </c:pt>
                <c:pt idx="51">
                  <c:v>44590</c:v>
                </c:pt>
                <c:pt idx="52">
                  <c:v>44583</c:v>
                </c:pt>
                <c:pt idx="53">
                  <c:v>44576</c:v>
                </c:pt>
                <c:pt idx="54">
                  <c:v>44569</c:v>
                </c:pt>
                <c:pt idx="55">
                  <c:v>44562</c:v>
                </c:pt>
                <c:pt idx="56">
                  <c:v>44555</c:v>
                </c:pt>
                <c:pt idx="57">
                  <c:v>44548</c:v>
                </c:pt>
                <c:pt idx="58">
                  <c:v>44541</c:v>
                </c:pt>
                <c:pt idx="59">
                  <c:v>44534</c:v>
                </c:pt>
                <c:pt idx="60">
                  <c:v>44527</c:v>
                </c:pt>
                <c:pt idx="61">
                  <c:v>44520</c:v>
                </c:pt>
                <c:pt idx="62">
                  <c:v>44513</c:v>
                </c:pt>
                <c:pt idx="63">
                  <c:v>44506</c:v>
                </c:pt>
                <c:pt idx="64">
                  <c:v>44499</c:v>
                </c:pt>
                <c:pt idx="65">
                  <c:v>44492</c:v>
                </c:pt>
                <c:pt idx="66">
                  <c:v>44485</c:v>
                </c:pt>
                <c:pt idx="67">
                  <c:v>44478</c:v>
                </c:pt>
                <c:pt idx="68">
                  <c:v>44471</c:v>
                </c:pt>
                <c:pt idx="69">
                  <c:v>44464</c:v>
                </c:pt>
                <c:pt idx="70">
                  <c:v>44457</c:v>
                </c:pt>
                <c:pt idx="71">
                  <c:v>44450</c:v>
                </c:pt>
                <c:pt idx="72">
                  <c:v>44443</c:v>
                </c:pt>
                <c:pt idx="73">
                  <c:v>44436</c:v>
                </c:pt>
                <c:pt idx="74">
                  <c:v>44429</c:v>
                </c:pt>
                <c:pt idx="75">
                  <c:v>44422</c:v>
                </c:pt>
                <c:pt idx="76">
                  <c:v>44415</c:v>
                </c:pt>
                <c:pt idx="77">
                  <c:v>44408</c:v>
                </c:pt>
                <c:pt idx="78">
                  <c:v>44401</c:v>
                </c:pt>
                <c:pt idx="79">
                  <c:v>44394</c:v>
                </c:pt>
                <c:pt idx="80">
                  <c:v>44387</c:v>
                </c:pt>
                <c:pt idx="81">
                  <c:v>44380</c:v>
                </c:pt>
                <c:pt idx="82">
                  <c:v>44373</c:v>
                </c:pt>
                <c:pt idx="83">
                  <c:v>44366</c:v>
                </c:pt>
                <c:pt idx="84">
                  <c:v>44359</c:v>
                </c:pt>
                <c:pt idx="85">
                  <c:v>44352</c:v>
                </c:pt>
                <c:pt idx="86">
                  <c:v>44345</c:v>
                </c:pt>
                <c:pt idx="87">
                  <c:v>44338</c:v>
                </c:pt>
                <c:pt idx="88">
                  <c:v>44331</c:v>
                </c:pt>
                <c:pt idx="89">
                  <c:v>44324</c:v>
                </c:pt>
                <c:pt idx="90">
                  <c:v>44317</c:v>
                </c:pt>
                <c:pt idx="91">
                  <c:v>44310</c:v>
                </c:pt>
                <c:pt idx="92">
                  <c:v>44303</c:v>
                </c:pt>
                <c:pt idx="93">
                  <c:v>44296</c:v>
                </c:pt>
                <c:pt idx="94">
                  <c:v>44289</c:v>
                </c:pt>
                <c:pt idx="95">
                  <c:v>44282</c:v>
                </c:pt>
                <c:pt idx="96">
                  <c:v>44275</c:v>
                </c:pt>
                <c:pt idx="97">
                  <c:v>44268</c:v>
                </c:pt>
                <c:pt idx="98">
                  <c:v>44261</c:v>
                </c:pt>
                <c:pt idx="99">
                  <c:v>44254</c:v>
                </c:pt>
                <c:pt idx="100">
                  <c:v>44247</c:v>
                </c:pt>
                <c:pt idx="101">
                  <c:v>44240</c:v>
                </c:pt>
                <c:pt idx="102">
                  <c:v>44233</c:v>
                </c:pt>
                <c:pt idx="103">
                  <c:v>44226</c:v>
                </c:pt>
                <c:pt idx="104">
                  <c:v>44219</c:v>
                </c:pt>
                <c:pt idx="105">
                  <c:v>44212</c:v>
                </c:pt>
              </c:numCache>
            </c:numRef>
          </c:cat>
          <c:val>
            <c:numRef>
              <c:f>屠宰!$G$7:$G$112</c:f>
              <c:numCache>
                <c:formatCode>General</c:formatCode>
                <c:ptCount val="106"/>
                <c:pt idx="0">
                  <c:v>119.1</c:v>
                </c:pt>
                <c:pt idx="1">
                  <c:v>120.09</c:v>
                </c:pt>
                <c:pt idx="2" formatCode="0.00_ ">
                  <c:v>121.00523250000001</c:v>
                </c:pt>
                <c:pt idx="3" formatCode="0.00_ ">
                  <c:v>121.6811342</c:v>
                </c:pt>
                <c:pt idx="4">
                  <c:v>121.23</c:v>
                </c:pt>
                <c:pt idx="5">
                  <c:v>121.61</c:v>
                </c:pt>
                <c:pt idx="6">
                  <c:v>122.17</c:v>
                </c:pt>
                <c:pt idx="7" formatCode="0.0_ ">
                  <c:v>122.9</c:v>
                </c:pt>
                <c:pt idx="8" formatCode="0.0_ ">
                  <c:v>123.070742566748</c:v>
                </c:pt>
                <c:pt idx="9" formatCode="0.0_ ">
                  <c:v>122.565958711231</c:v>
                </c:pt>
                <c:pt idx="10" formatCode="0.0_ ">
                  <c:v>122.945380863179</c:v>
                </c:pt>
                <c:pt idx="11" formatCode="0.0_ ">
                  <c:v>120.142820247732</c:v>
                </c:pt>
                <c:pt idx="12" formatCode="0.0_ ">
                  <c:v>120.537604620151</c:v>
                </c:pt>
                <c:pt idx="13" formatCode="0.0_ ">
                  <c:v>120.775253885605</c:v>
                </c:pt>
                <c:pt idx="14" formatCode="0.0_ ">
                  <c:v>120.18478242056</c:v>
                </c:pt>
                <c:pt idx="15" formatCode="0.0_ ">
                  <c:v>120.168252479751</c:v>
                </c:pt>
                <c:pt idx="16" formatCode="0.0_ ">
                  <c:v>118.36054252199401</c:v>
                </c:pt>
                <c:pt idx="17" formatCode="0.0_ ">
                  <c:v>119.331706325035</c:v>
                </c:pt>
                <c:pt idx="18" formatCode="0.0_ ">
                  <c:v>118.51</c:v>
                </c:pt>
                <c:pt idx="19" formatCode="0.0_ ">
                  <c:v>118.502499606182</c:v>
                </c:pt>
                <c:pt idx="20" formatCode="0.0_ ">
                  <c:v>117.053357283964</c:v>
                </c:pt>
                <c:pt idx="21" formatCode="0.0_ ">
                  <c:v>116.579141978056</c:v>
                </c:pt>
                <c:pt idx="22" formatCode="0.0_ ">
                  <c:v>116.15223459389399</c:v>
                </c:pt>
                <c:pt idx="23" formatCode="0.0_ ">
                  <c:v>117.46</c:v>
                </c:pt>
                <c:pt idx="24" formatCode="0.0_ ">
                  <c:v>116.523225706986</c:v>
                </c:pt>
                <c:pt idx="25" formatCode="0.0_ ">
                  <c:v>115.45431526126301</c:v>
                </c:pt>
                <c:pt idx="26" formatCode="0.0_ ">
                  <c:v>117.014440089066</c:v>
                </c:pt>
                <c:pt idx="27" formatCode="0.0_ ">
                  <c:v>116.14988391173399</c:v>
                </c:pt>
                <c:pt idx="28" formatCode="0.0_ ">
                  <c:v>116.983321013978</c:v>
                </c:pt>
                <c:pt idx="29" formatCode="0.0_ ">
                  <c:v>117.892274446351</c:v>
                </c:pt>
                <c:pt idx="30" formatCode="0.0_ ">
                  <c:v>118.937037567084</c:v>
                </c:pt>
                <c:pt idx="31" formatCode="0.0_ ">
                  <c:v>119.00228570946</c:v>
                </c:pt>
                <c:pt idx="32" formatCode="0.0_ ">
                  <c:v>117.933414368196</c:v>
                </c:pt>
                <c:pt idx="33" formatCode="0.0_ ">
                  <c:v>119.952503034831</c:v>
                </c:pt>
                <c:pt idx="34" formatCode="0.0">
                  <c:v>119.927213691823</c:v>
                </c:pt>
                <c:pt idx="35" formatCode="0.0">
                  <c:v>120.346289289273</c:v>
                </c:pt>
                <c:pt idx="36" formatCode="0.0">
                  <c:v>120.98894935448899</c:v>
                </c:pt>
                <c:pt idx="37" formatCode="0.0">
                  <c:v>120.598386674926</c:v>
                </c:pt>
                <c:pt idx="38" formatCode="0.0">
                  <c:v>119.62716418931601</c:v>
                </c:pt>
                <c:pt idx="39" formatCode="0.0">
                  <c:v>118.421419979486</c:v>
                </c:pt>
                <c:pt idx="40" formatCode="0.0">
                  <c:v>118.09044998864</c:v>
                </c:pt>
                <c:pt idx="41" formatCode="0.0">
                  <c:v>117.447089047117</c:v>
                </c:pt>
                <c:pt idx="42" formatCode="0.0">
                  <c:v>119.498609896364</c:v>
                </c:pt>
                <c:pt idx="43" formatCode="0.0">
                  <c:v>115.682735717805</c:v>
                </c:pt>
                <c:pt idx="44" formatCode="0.0">
                  <c:v>116.836580414693</c:v>
                </c:pt>
                <c:pt idx="45" formatCode="0.0">
                  <c:v>117.137283275928</c:v>
                </c:pt>
                <c:pt idx="46" formatCode="0.0">
                  <c:v>116.305231172427</c:v>
                </c:pt>
                <c:pt idx="47" formatCode="0.0">
                  <c:v>115.644719728179</c:v>
                </c:pt>
                <c:pt idx="48" formatCode="0.0">
                  <c:v>113.20961085785299</c:v>
                </c:pt>
                <c:pt idx="49" formatCode="0.0">
                  <c:v>114.76214183984899</c:v>
                </c:pt>
                <c:pt idx="50" formatCode="0.0">
                  <c:v>114.615767798836</c:v>
                </c:pt>
                <c:pt idx="51" formatCode="0.0">
                  <c:v>116.592501529947</c:v>
                </c:pt>
                <c:pt idx="52" formatCode="0.0">
                  <c:v>114.470984528513</c:v>
                </c:pt>
                <c:pt idx="53" formatCode="0.0">
                  <c:v>114.520834763238</c:v>
                </c:pt>
                <c:pt idx="54" formatCode="0.0">
                  <c:v>115.810839196234</c:v>
                </c:pt>
                <c:pt idx="55" formatCode="0.0">
                  <c:v>115.80115111484</c:v>
                </c:pt>
                <c:pt idx="56" formatCode="0.0">
                  <c:v>118.535554793163</c:v>
                </c:pt>
                <c:pt idx="57" formatCode="0.0">
                  <c:v>122.587423415788</c:v>
                </c:pt>
                <c:pt idx="58" formatCode="0.0">
                  <c:v>120.021670530425</c:v>
                </c:pt>
                <c:pt idx="59" formatCode="0.0">
                  <c:v>120.61183381883799</c:v>
                </c:pt>
                <c:pt idx="60" formatCode="0.0">
                  <c:v>119.749796143643</c:v>
                </c:pt>
                <c:pt idx="61" formatCode="0.0">
                  <c:v>117.83929528067</c:v>
                </c:pt>
                <c:pt idx="62" formatCode="0.0">
                  <c:v>119.32886909883</c:v>
                </c:pt>
                <c:pt idx="63" formatCode="0.0">
                  <c:v>117.246028956565</c:v>
                </c:pt>
                <c:pt idx="64" formatCode="0.0">
                  <c:v>117.89776196671799</c:v>
                </c:pt>
                <c:pt idx="65" formatCode="0.0">
                  <c:v>118.522976831036</c:v>
                </c:pt>
                <c:pt idx="66" formatCode="0.0">
                  <c:v>120.048666154705</c:v>
                </c:pt>
                <c:pt idx="67" formatCode="0.0">
                  <c:v>118.402455400176</c:v>
                </c:pt>
                <c:pt idx="68" formatCode="0.0">
                  <c:v>119.86080519785899</c:v>
                </c:pt>
                <c:pt idx="69" formatCode="0.0">
                  <c:v>120.812872644797</c:v>
                </c:pt>
                <c:pt idx="70" formatCode="0.0">
                  <c:v>120.747211538866</c:v>
                </c:pt>
                <c:pt idx="71" formatCode="0.0">
                  <c:v>121.55900534555801</c:v>
                </c:pt>
                <c:pt idx="72" formatCode="0.0">
                  <c:v>124.938880780964</c:v>
                </c:pt>
                <c:pt idx="73" formatCode="0.0">
                  <c:v>126.584353444725</c:v>
                </c:pt>
                <c:pt idx="74" formatCode="0.0">
                  <c:v>127.268131006251</c:v>
                </c:pt>
                <c:pt idx="75" formatCode="0.0">
                  <c:v>127.035525429076</c:v>
                </c:pt>
                <c:pt idx="76" formatCode="0.0">
                  <c:v>126.299085978565</c:v>
                </c:pt>
                <c:pt idx="77" formatCode="0.0">
                  <c:v>128.250988432301</c:v>
                </c:pt>
                <c:pt idx="78" formatCode="0.0">
                  <c:v>128.92795131493199</c:v>
                </c:pt>
                <c:pt idx="79" formatCode="0.0">
                  <c:v>130.86930814062799</c:v>
                </c:pt>
                <c:pt idx="80" formatCode="0.0">
                  <c:v>129.58188450250501</c:v>
                </c:pt>
                <c:pt idx="81" formatCode="0.0">
                  <c:v>132.450186123902</c:v>
                </c:pt>
                <c:pt idx="82" formatCode="0.0">
                  <c:v>135.73133492562701</c:v>
                </c:pt>
                <c:pt idx="83" formatCode="0.0">
                  <c:v>138.93302402006401</c:v>
                </c:pt>
                <c:pt idx="84" formatCode="0.0">
                  <c:v>139.93722839403401</c:v>
                </c:pt>
                <c:pt idx="85" formatCode="0.0">
                  <c:v>138.33273484005201</c:v>
                </c:pt>
                <c:pt idx="86" formatCode="0.0">
                  <c:v>138.52943268616801</c:v>
                </c:pt>
                <c:pt idx="87" formatCode="0.0">
                  <c:v>135.69682813804999</c:v>
                </c:pt>
                <c:pt idx="88" formatCode="0.0">
                  <c:v>134.60806881243099</c:v>
                </c:pt>
                <c:pt idx="89" formatCode="0.0">
                  <c:v>138.48562586319699</c:v>
                </c:pt>
                <c:pt idx="90" formatCode="0.0">
                  <c:v>135.61663076923099</c:v>
                </c:pt>
                <c:pt idx="91" formatCode="0.0">
                  <c:v>134.95145306619</c:v>
                </c:pt>
                <c:pt idx="92" formatCode="0.0">
                  <c:v>133.427293060507</c:v>
                </c:pt>
                <c:pt idx="93" formatCode="0.0">
                  <c:v>129.13456378579801</c:v>
                </c:pt>
                <c:pt idx="94" formatCode="0.0">
                  <c:v>122.84212284421</c:v>
                </c:pt>
                <c:pt idx="95" formatCode="0.0">
                  <c:v>115.786464192862</c:v>
                </c:pt>
                <c:pt idx="96" formatCode="0.0">
                  <c:v>116.159806152282</c:v>
                </c:pt>
                <c:pt idx="97" formatCode="0.0">
                  <c:v>114.273592542373</c:v>
                </c:pt>
                <c:pt idx="98" formatCode="0.0">
                  <c:v>116.518590655941</c:v>
                </c:pt>
                <c:pt idx="99" formatCode="0.0">
                  <c:v>126.076875323332</c:v>
                </c:pt>
                <c:pt idx="100" formatCode="0.0">
                  <c:v>124.49315136012</c:v>
                </c:pt>
                <c:pt idx="101" formatCode="0.0">
                  <c:v>124.37292664370899</c:v>
                </c:pt>
                <c:pt idx="102" formatCode="0.0">
                  <c:v>112.81758575911699</c:v>
                </c:pt>
                <c:pt idx="103" formatCode="0.0">
                  <c:v>118.301518959273</c:v>
                </c:pt>
                <c:pt idx="104" formatCode="0.0">
                  <c:v>122.630277235455</c:v>
                </c:pt>
                <c:pt idx="105" formatCode="0.0">
                  <c:v>123.424705166116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D-4305-973E-08DC7A3F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978624"/>
        <c:axId val="375853824"/>
      </c:lineChart>
      <c:dateAx>
        <c:axId val="375978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kg</a:t>
                </a:r>
                <a:endParaRPr lang="zh-CN" altLang="en-US">
                  <a:solidFill>
                    <a:schemeClr val="tx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endParaRPr>
              </a:p>
            </c:rich>
          </c:tx>
          <c:layout>
            <c:manualLayout>
              <c:xMode val="edge"/>
              <c:yMode val="edge"/>
              <c:x val="9.9246885190581502E-2"/>
              <c:y val="3.145820714718350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853824"/>
        <c:crosses val="autoZero"/>
        <c:auto val="0"/>
        <c:lblOffset val="100"/>
        <c:baseTimeUnit val="days"/>
        <c:majorUnit val="30"/>
        <c:majorTimeUnit val="days"/>
      </c:dateAx>
      <c:valAx>
        <c:axId val="37585382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597862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15729138896294301"/>
          <c:y val="7.0555032925682E-3"/>
          <c:w val="0.69581444948013904"/>
          <c:h val="8.2314205079962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8548883466244006E-2"/>
          <c:y val="8.1084089172397802E-2"/>
          <c:w val="0.87687269921930699"/>
          <c:h val="0.72636425254535497"/>
        </c:manualLayout>
      </c:layout>
      <c:lineChart>
        <c:grouping val="standard"/>
        <c:varyColors val="0"/>
        <c:ser>
          <c:idx val="0"/>
          <c:order val="0"/>
          <c:tx>
            <c:strRef>
              <c:f>屠宰!$AN$1</c:f>
              <c:strCache>
                <c:ptCount val="1"/>
                <c:pt idx="0">
                  <c:v>屠宰量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屠宰!$AN$7:$AN$112</c:f>
              <c:numCache>
                <c:formatCode>m/d/yyyy</c:formatCode>
                <c:ptCount val="106"/>
                <c:pt idx="0">
                  <c:v>44947</c:v>
                </c:pt>
                <c:pt idx="1">
                  <c:v>44940</c:v>
                </c:pt>
                <c:pt idx="2">
                  <c:v>44933</c:v>
                </c:pt>
                <c:pt idx="3">
                  <c:v>44926</c:v>
                </c:pt>
                <c:pt idx="4">
                  <c:v>44919</c:v>
                </c:pt>
                <c:pt idx="5">
                  <c:v>44912</c:v>
                </c:pt>
                <c:pt idx="6">
                  <c:v>44905</c:v>
                </c:pt>
                <c:pt idx="7">
                  <c:v>44898</c:v>
                </c:pt>
                <c:pt idx="8">
                  <c:v>44891</c:v>
                </c:pt>
                <c:pt idx="9">
                  <c:v>44884</c:v>
                </c:pt>
                <c:pt idx="10">
                  <c:v>44877</c:v>
                </c:pt>
                <c:pt idx="11">
                  <c:v>44870</c:v>
                </c:pt>
                <c:pt idx="12">
                  <c:v>44863</c:v>
                </c:pt>
                <c:pt idx="13">
                  <c:v>44856</c:v>
                </c:pt>
                <c:pt idx="14">
                  <c:v>44849</c:v>
                </c:pt>
                <c:pt idx="15">
                  <c:v>44842</c:v>
                </c:pt>
                <c:pt idx="16">
                  <c:v>44835</c:v>
                </c:pt>
                <c:pt idx="17">
                  <c:v>44828</c:v>
                </c:pt>
                <c:pt idx="18">
                  <c:v>44821</c:v>
                </c:pt>
                <c:pt idx="19">
                  <c:v>44814</c:v>
                </c:pt>
                <c:pt idx="20">
                  <c:v>44807</c:v>
                </c:pt>
                <c:pt idx="21">
                  <c:v>44800</c:v>
                </c:pt>
                <c:pt idx="22">
                  <c:v>44793</c:v>
                </c:pt>
                <c:pt idx="23">
                  <c:v>44786</c:v>
                </c:pt>
                <c:pt idx="24">
                  <c:v>44779</c:v>
                </c:pt>
                <c:pt idx="25">
                  <c:v>44772</c:v>
                </c:pt>
                <c:pt idx="26">
                  <c:v>44765</c:v>
                </c:pt>
                <c:pt idx="27">
                  <c:v>44758</c:v>
                </c:pt>
                <c:pt idx="28">
                  <c:v>44751</c:v>
                </c:pt>
                <c:pt idx="29">
                  <c:v>44744</c:v>
                </c:pt>
                <c:pt idx="30">
                  <c:v>44737</c:v>
                </c:pt>
                <c:pt idx="31">
                  <c:v>44730</c:v>
                </c:pt>
                <c:pt idx="32">
                  <c:v>44723</c:v>
                </c:pt>
                <c:pt idx="33">
                  <c:v>44716</c:v>
                </c:pt>
                <c:pt idx="34">
                  <c:v>44709</c:v>
                </c:pt>
                <c:pt idx="35">
                  <c:v>44702</c:v>
                </c:pt>
                <c:pt idx="36">
                  <c:v>44695</c:v>
                </c:pt>
                <c:pt idx="37">
                  <c:v>44688</c:v>
                </c:pt>
                <c:pt idx="38">
                  <c:v>44681</c:v>
                </c:pt>
                <c:pt idx="39">
                  <c:v>44674</c:v>
                </c:pt>
                <c:pt idx="40">
                  <c:v>44667</c:v>
                </c:pt>
                <c:pt idx="41">
                  <c:v>44660</c:v>
                </c:pt>
                <c:pt idx="42">
                  <c:v>44653</c:v>
                </c:pt>
                <c:pt idx="43">
                  <c:v>44646</c:v>
                </c:pt>
                <c:pt idx="44">
                  <c:v>44639</c:v>
                </c:pt>
                <c:pt idx="45">
                  <c:v>44632</c:v>
                </c:pt>
                <c:pt idx="46">
                  <c:v>44625</c:v>
                </c:pt>
                <c:pt idx="47">
                  <c:v>44618</c:v>
                </c:pt>
                <c:pt idx="48">
                  <c:v>44611</c:v>
                </c:pt>
                <c:pt idx="49">
                  <c:v>44604</c:v>
                </c:pt>
                <c:pt idx="50">
                  <c:v>44590</c:v>
                </c:pt>
                <c:pt idx="51">
                  <c:v>44583</c:v>
                </c:pt>
                <c:pt idx="52">
                  <c:v>44576</c:v>
                </c:pt>
                <c:pt idx="53">
                  <c:v>44569</c:v>
                </c:pt>
                <c:pt idx="54">
                  <c:v>44557</c:v>
                </c:pt>
                <c:pt idx="55">
                  <c:v>44550</c:v>
                </c:pt>
                <c:pt idx="56">
                  <c:v>44543</c:v>
                </c:pt>
                <c:pt idx="57">
                  <c:v>44536</c:v>
                </c:pt>
                <c:pt idx="58">
                  <c:v>44529</c:v>
                </c:pt>
                <c:pt idx="59">
                  <c:v>44522</c:v>
                </c:pt>
                <c:pt idx="60">
                  <c:v>44515</c:v>
                </c:pt>
                <c:pt idx="61">
                  <c:v>44508</c:v>
                </c:pt>
                <c:pt idx="62">
                  <c:v>44501</c:v>
                </c:pt>
                <c:pt idx="63">
                  <c:v>44494</c:v>
                </c:pt>
                <c:pt idx="64">
                  <c:v>44487</c:v>
                </c:pt>
                <c:pt idx="65">
                  <c:v>44480</c:v>
                </c:pt>
                <c:pt idx="66">
                  <c:v>44473</c:v>
                </c:pt>
                <c:pt idx="67">
                  <c:v>44466</c:v>
                </c:pt>
                <c:pt idx="68">
                  <c:v>44459</c:v>
                </c:pt>
                <c:pt idx="69">
                  <c:v>44452</c:v>
                </c:pt>
                <c:pt idx="70">
                  <c:v>44445</c:v>
                </c:pt>
                <c:pt idx="71">
                  <c:v>44438</c:v>
                </c:pt>
                <c:pt idx="72">
                  <c:v>44431</c:v>
                </c:pt>
                <c:pt idx="73">
                  <c:v>44424</c:v>
                </c:pt>
                <c:pt idx="74">
                  <c:v>44417</c:v>
                </c:pt>
                <c:pt idx="75">
                  <c:v>44410</c:v>
                </c:pt>
                <c:pt idx="76">
                  <c:v>44403</c:v>
                </c:pt>
                <c:pt idx="77">
                  <c:v>44396</c:v>
                </c:pt>
                <c:pt idx="78">
                  <c:v>44389</c:v>
                </c:pt>
                <c:pt idx="79">
                  <c:v>44382</c:v>
                </c:pt>
                <c:pt idx="80">
                  <c:v>44375</c:v>
                </c:pt>
                <c:pt idx="81">
                  <c:v>44368</c:v>
                </c:pt>
                <c:pt idx="82">
                  <c:v>44361</c:v>
                </c:pt>
                <c:pt idx="83">
                  <c:v>44354</c:v>
                </c:pt>
                <c:pt idx="84">
                  <c:v>44347</c:v>
                </c:pt>
                <c:pt idx="85">
                  <c:v>44340</c:v>
                </c:pt>
                <c:pt idx="86">
                  <c:v>44333</c:v>
                </c:pt>
                <c:pt idx="87">
                  <c:v>44326</c:v>
                </c:pt>
                <c:pt idx="88">
                  <c:v>44319</c:v>
                </c:pt>
                <c:pt idx="89">
                  <c:v>44312</c:v>
                </c:pt>
                <c:pt idx="90">
                  <c:v>44305</c:v>
                </c:pt>
                <c:pt idx="91">
                  <c:v>44298</c:v>
                </c:pt>
                <c:pt idx="92">
                  <c:v>44291</c:v>
                </c:pt>
                <c:pt idx="93">
                  <c:v>44284</c:v>
                </c:pt>
                <c:pt idx="94">
                  <c:v>44277</c:v>
                </c:pt>
                <c:pt idx="95">
                  <c:v>44270</c:v>
                </c:pt>
                <c:pt idx="96">
                  <c:v>44263</c:v>
                </c:pt>
                <c:pt idx="97">
                  <c:v>44256</c:v>
                </c:pt>
                <c:pt idx="98">
                  <c:v>44249</c:v>
                </c:pt>
                <c:pt idx="99">
                  <c:v>44242</c:v>
                </c:pt>
                <c:pt idx="100">
                  <c:v>44235</c:v>
                </c:pt>
                <c:pt idx="101">
                  <c:v>44228</c:v>
                </c:pt>
                <c:pt idx="102">
                  <c:v>44221</c:v>
                </c:pt>
                <c:pt idx="103">
                  <c:v>44214</c:v>
                </c:pt>
                <c:pt idx="104">
                  <c:v>44207</c:v>
                </c:pt>
                <c:pt idx="105">
                  <c:v>44200</c:v>
                </c:pt>
              </c:numCache>
            </c:numRef>
          </c:cat>
          <c:val>
            <c:numRef>
              <c:f>屠宰!$AO$7:$AO$112</c:f>
              <c:numCache>
                <c:formatCode>0</c:formatCode>
                <c:ptCount val="106"/>
                <c:pt idx="0">
                  <c:v>99112</c:v>
                </c:pt>
                <c:pt idx="1">
                  <c:v>97140</c:v>
                </c:pt>
                <c:pt idx="2">
                  <c:v>99154</c:v>
                </c:pt>
                <c:pt idx="3">
                  <c:v>93985</c:v>
                </c:pt>
                <c:pt idx="4">
                  <c:v>80591</c:v>
                </c:pt>
                <c:pt idx="5">
                  <c:v>81368</c:v>
                </c:pt>
                <c:pt idx="6">
                  <c:v>80292</c:v>
                </c:pt>
                <c:pt idx="7">
                  <c:v>73037</c:v>
                </c:pt>
                <c:pt idx="8">
                  <c:v>65920</c:v>
                </c:pt>
                <c:pt idx="9">
                  <c:v>51491</c:v>
                </c:pt>
                <c:pt idx="10">
                  <c:v>53917</c:v>
                </c:pt>
                <c:pt idx="11">
                  <c:v>51265</c:v>
                </c:pt>
                <c:pt idx="12">
                  <c:v>50994</c:v>
                </c:pt>
                <c:pt idx="13">
                  <c:v>51086</c:v>
                </c:pt>
                <c:pt idx="14">
                  <c:v>53153</c:v>
                </c:pt>
                <c:pt idx="15">
                  <c:v>46174</c:v>
                </c:pt>
                <c:pt idx="16">
                  <c:v>53878</c:v>
                </c:pt>
                <c:pt idx="17">
                  <c:v>50893</c:v>
                </c:pt>
                <c:pt idx="18">
                  <c:v>43589</c:v>
                </c:pt>
                <c:pt idx="19">
                  <c:v>57133</c:v>
                </c:pt>
                <c:pt idx="20">
                  <c:v>57201</c:v>
                </c:pt>
                <c:pt idx="21">
                  <c:v>51677</c:v>
                </c:pt>
                <c:pt idx="22">
                  <c:v>49396</c:v>
                </c:pt>
                <c:pt idx="23">
                  <c:v>46523</c:v>
                </c:pt>
                <c:pt idx="24">
                  <c:v>45404</c:v>
                </c:pt>
                <c:pt idx="25">
                  <c:v>45835</c:v>
                </c:pt>
                <c:pt idx="26">
                  <c:v>43114</c:v>
                </c:pt>
                <c:pt idx="27">
                  <c:v>40831</c:v>
                </c:pt>
                <c:pt idx="28">
                  <c:v>42210</c:v>
                </c:pt>
                <c:pt idx="29">
                  <c:v>51296</c:v>
                </c:pt>
                <c:pt idx="30">
                  <c:v>58695</c:v>
                </c:pt>
                <c:pt idx="31">
                  <c:v>59207</c:v>
                </c:pt>
                <c:pt idx="32">
                  <c:v>55943</c:v>
                </c:pt>
                <c:pt idx="33">
                  <c:v>64254</c:v>
                </c:pt>
                <c:pt idx="34">
                  <c:v>62782</c:v>
                </c:pt>
                <c:pt idx="35">
                  <c:v>63217</c:v>
                </c:pt>
                <c:pt idx="36">
                  <c:v>67311</c:v>
                </c:pt>
                <c:pt idx="37">
                  <c:v>58116</c:v>
                </c:pt>
                <c:pt idx="38">
                  <c:v>58463</c:v>
                </c:pt>
                <c:pt idx="39">
                  <c:v>64346</c:v>
                </c:pt>
                <c:pt idx="40">
                  <c:v>70424</c:v>
                </c:pt>
                <c:pt idx="41">
                  <c:v>68256</c:v>
                </c:pt>
                <c:pt idx="42">
                  <c:v>66772</c:v>
                </c:pt>
                <c:pt idx="43">
                  <c:v>69002</c:v>
                </c:pt>
                <c:pt idx="44">
                  <c:v>64385</c:v>
                </c:pt>
                <c:pt idx="45">
                  <c:v>65325</c:v>
                </c:pt>
                <c:pt idx="46">
                  <c:v>60669</c:v>
                </c:pt>
                <c:pt idx="47">
                  <c:v>56802</c:v>
                </c:pt>
                <c:pt idx="48">
                  <c:v>48260</c:v>
                </c:pt>
                <c:pt idx="49">
                  <c:v>34405</c:v>
                </c:pt>
                <c:pt idx="50">
                  <c:v>82997</c:v>
                </c:pt>
                <c:pt idx="51">
                  <c:v>75166</c:v>
                </c:pt>
                <c:pt idx="52">
                  <c:v>66057</c:v>
                </c:pt>
                <c:pt idx="53">
                  <c:v>66438</c:v>
                </c:pt>
                <c:pt idx="54">
                  <c:v>79028</c:v>
                </c:pt>
                <c:pt idx="55">
                  <c:v>84631</c:v>
                </c:pt>
                <c:pt idx="56">
                  <c:v>65583</c:v>
                </c:pt>
                <c:pt idx="57">
                  <c:v>56637</c:v>
                </c:pt>
                <c:pt idx="58">
                  <c:v>50469</c:v>
                </c:pt>
                <c:pt idx="59">
                  <c:v>50463</c:v>
                </c:pt>
                <c:pt idx="60">
                  <c:v>56167</c:v>
                </c:pt>
                <c:pt idx="61">
                  <c:v>55029</c:v>
                </c:pt>
                <c:pt idx="62">
                  <c:v>54629</c:v>
                </c:pt>
                <c:pt idx="63">
                  <c:v>60090</c:v>
                </c:pt>
                <c:pt idx="64">
                  <c:v>70249</c:v>
                </c:pt>
                <c:pt idx="65">
                  <c:v>81402</c:v>
                </c:pt>
                <c:pt idx="66">
                  <c:v>71620</c:v>
                </c:pt>
                <c:pt idx="67">
                  <c:v>71581</c:v>
                </c:pt>
                <c:pt idx="68">
                  <c:v>72299</c:v>
                </c:pt>
                <c:pt idx="69">
                  <c:v>69951</c:v>
                </c:pt>
                <c:pt idx="70">
                  <c:v>63057</c:v>
                </c:pt>
                <c:pt idx="71">
                  <c:v>66580</c:v>
                </c:pt>
                <c:pt idx="72">
                  <c:v>59555</c:v>
                </c:pt>
                <c:pt idx="73">
                  <c:v>63631</c:v>
                </c:pt>
                <c:pt idx="74">
                  <c:v>65040</c:v>
                </c:pt>
                <c:pt idx="75">
                  <c:v>66825</c:v>
                </c:pt>
                <c:pt idx="76">
                  <c:v>50042</c:v>
                </c:pt>
                <c:pt idx="77">
                  <c:v>45385</c:v>
                </c:pt>
                <c:pt idx="78">
                  <c:v>46010</c:v>
                </c:pt>
                <c:pt idx="79">
                  <c:v>47871</c:v>
                </c:pt>
                <c:pt idx="80">
                  <c:v>45317</c:v>
                </c:pt>
                <c:pt idx="81">
                  <c:v>51686</c:v>
                </c:pt>
                <c:pt idx="82">
                  <c:v>42287</c:v>
                </c:pt>
                <c:pt idx="83">
                  <c:v>46253</c:v>
                </c:pt>
                <c:pt idx="84">
                  <c:v>42037</c:v>
                </c:pt>
                <c:pt idx="85">
                  <c:v>41326</c:v>
                </c:pt>
                <c:pt idx="86">
                  <c:v>42287</c:v>
                </c:pt>
                <c:pt idx="87">
                  <c:v>37117</c:v>
                </c:pt>
                <c:pt idx="88">
                  <c:v>28832</c:v>
                </c:pt>
                <c:pt idx="89">
                  <c:v>27514</c:v>
                </c:pt>
                <c:pt idx="90">
                  <c:v>24050</c:v>
                </c:pt>
                <c:pt idx="91">
                  <c:v>26303</c:v>
                </c:pt>
                <c:pt idx="92">
                  <c:v>20477</c:v>
                </c:pt>
                <c:pt idx="93">
                  <c:v>19589</c:v>
                </c:pt>
                <c:pt idx="94">
                  <c:v>17453</c:v>
                </c:pt>
                <c:pt idx="95">
                  <c:v>16924</c:v>
                </c:pt>
                <c:pt idx="96">
                  <c:v>15734</c:v>
                </c:pt>
                <c:pt idx="97">
                  <c:v>14750</c:v>
                </c:pt>
                <c:pt idx="98">
                  <c:v>12928</c:v>
                </c:pt>
                <c:pt idx="99">
                  <c:v>1933</c:v>
                </c:pt>
                <c:pt idx="100">
                  <c:v>16028</c:v>
                </c:pt>
                <c:pt idx="101">
                  <c:v>24974</c:v>
                </c:pt>
                <c:pt idx="102">
                  <c:v>18482</c:v>
                </c:pt>
                <c:pt idx="103">
                  <c:v>13529</c:v>
                </c:pt>
                <c:pt idx="104">
                  <c:v>28171</c:v>
                </c:pt>
                <c:pt idx="105">
                  <c:v>17247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9D2-9F54-A03AA878E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59392"/>
        <c:axId val="376061312"/>
      </c:lineChart>
      <c:dateAx>
        <c:axId val="37605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头</a:t>
                </a:r>
              </a:p>
            </c:rich>
          </c:tx>
          <c:layout>
            <c:manualLayout>
              <c:xMode val="edge"/>
              <c:yMode val="edge"/>
              <c:x val="0.120781254967624"/>
              <c:y val="3.0660032367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6061312"/>
        <c:crosses val="autoZero"/>
        <c:auto val="0"/>
        <c:lblOffset val="100"/>
        <c:baseTimeUnit val="days"/>
        <c:majorUnit val="30"/>
        <c:majorTimeUnit val="days"/>
        <c:minorUnit val="3"/>
        <c:minorTimeUnit val="days"/>
      </c:dateAx>
      <c:valAx>
        <c:axId val="3760613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7605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9FBFA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65464067640841E-2"/>
          <c:y val="5.7616706432497597E-2"/>
          <c:w val="0.93221693223963398"/>
          <c:h val="0.77089778076664395"/>
        </c:manualLayout>
      </c:layout>
      <c:lineChart>
        <c:grouping val="standard"/>
        <c:varyColors val="0"/>
        <c:ser>
          <c:idx val="0"/>
          <c:order val="0"/>
          <c:tx>
            <c:strRef>
              <c:f>'价格 '!$J$1</c:f>
              <c:strCache>
                <c:ptCount val="1"/>
                <c:pt idx="0">
                  <c:v>全国生猪均价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dLbls>
            <c:dLbl>
              <c:idx val="39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6B-4F45-B4B2-6D43E05A99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'价格 '!$J$4:$J$402</c:f>
              <c:numCache>
                <c:formatCode>m/d/yyyy</c:formatCode>
                <c:ptCount val="399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44976</c:v>
                </c:pt>
                <c:pt idx="4">
                  <c:v>44975</c:v>
                </c:pt>
                <c:pt idx="5">
                  <c:v>44974</c:v>
                </c:pt>
                <c:pt idx="6">
                  <c:v>44973</c:v>
                </c:pt>
                <c:pt idx="7">
                  <c:v>44972</c:v>
                </c:pt>
                <c:pt idx="8">
                  <c:v>44971</c:v>
                </c:pt>
                <c:pt idx="9">
                  <c:v>44970</c:v>
                </c:pt>
                <c:pt idx="10">
                  <c:v>44969</c:v>
                </c:pt>
                <c:pt idx="11">
                  <c:v>44968</c:v>
                </c:pt>
                <c:pt idx="12">
                  <c:v>44967</c:v>
                </c:pt>
                <c:pt idx="13">
                  <c:v>44966</c:v>
                </c:pt>
                <c:pt idx="14">
                  <c:v>44965</c:v>
                </c:pt>
                <c:pt idx="15">
                  <c:v>44964</c:v>
                </c:pt>
                <c:pt idx="16">
                  <c:v>44963</c:v>
                </c:pt>
                <c:pt idx="17">
                  <c:v>44962</c:v>
                </c:pt>
                <c:pt idx="18">
                  <c:v>44961</c:v>
                </c:pt>
                <c:pt idx="19">
                  <c:v>44960</c:v>
                </c:pt>
                <c:pt idx="20">
                  <c:v>44959</c:v>
                </c:pt>
                <c:pt idx="21">
                  <c:v>44958</c:v>
                </c:pt>
                <c:pt idx="22">
                  <c:v>44957</c:v>
                </c:pt>
                <c:pt idx="23">
                  <c:v>44956</c:v>
                </c:pt>
                <c:pt idx="24">
                  <c:v>44955</c:v>
                </c:pt>
                <c:pt idx="25">
                  <c:v>44944</c:v>
                </c:pt>
                <c:pt idx="26">
                  <c:v>44943</c:v>
                </c:pt>
                <c:pt idx="27">
                  <c:v>44942</c:v>
                </c:pt>
                <c:pt idx="28">
                  <c:v>44941</c:v>
                </c:pt>
                <c:pt idx="29">
                  <c:v>44940</c:v>
                </c:pt>
                <c:pt idx="30">
                  <c:v>44939</c:v>
                </c:pt>
                <c:pt idx="31">
                  <c:v>44938</c:v>
                </c:pt>
                <c:pt idx="32">
                  <c:v>44937</c:v>
                </c:pt>
                <c:pt idx="33">
                  <c:v>44936</c:v>
                </c:pt>
                <c:pt idx="34">
                  <c:v>44935</c:v>
                </c:pt>
                <c:pt idx="35">
                  <c:v>44934</c:v>
                </c:pt>
                <c:pt idx="36">
                  <c:v>44933</c:v>
                </c:pt>
                <c:pt idx="37">
                  <c:v>44932</c:v>
                </c:pt>
                <c:pt idx="38">
                  <c:v>44931</c:v>
                </c:pt>
                <c:pt idx="39">
                  <c:v>44930</c:v>
                </c:pt>
                <c:pt idx="40">
                  <c:v>44929</c:v>
                </c:pt>
                <c:pt idx="41">
                  <c:v>44928</c:v>
                </c:pt>
                <c:pt idx="42">
                  <c:v>44927</c:v>
                </c:pt>
                <c:pt idx="43">
                  <c:v>44926</c:v>
                </c:pt>
                <c:pt idx="44">
                  <c:v>44925</c:v>
                </c:pt>
                <c:pt idx="45">
                  <c:v>44924</c:v>
                </c:pt>
                <c:pt idx="46">
                  <c:v>44923</c:v>
                </c:pt>
                <c:pt idx="47">
                  <c:v>44922</c:v>
                </c:pt>
                <c:pt idx="48">
                  <c:v>44921</c:v>
                </c:pt>
                <c:pt idx="49">
                  <c:v>44920</c:v>
                </c:pt>
                <c:pt idx="50">
                  <c:v>44919</c:v>
                </c:pt>
                <c:pt idx="51">
                  <c:v>44918</c:v>
                </c:pt>
                <c:pt idx="52">
                  <c:v>44917</c:v>
                </c:pt>
                <c:pt idx="53">
                  <c:v>44916</c:v>
                </c:pt>
                <c:pt idx="54">
                  <c:v>44915</c:v>
                </c:pt>
                <c:pt idx="55">
                  <c:v>44914</c:v>
                </c:pt>
                <c:pt idx="56">
                  <c:v>44913</c:v>
                </c:pt>
                <c:pt idx="57">
                  <c:v>44912</c:v>
                </c:pt>
                <c:pt idx="58">
                  <c:v>44911</c:v>
                </c:pt>
                <c:pt idx="59">
                  <c:v>44910</c:v>
                </c:pt>
                <c:pt idx="60">
                  <c:v>44909</c:v>
                </c:pt>
                <c:pt idx="61">
                  <c:v>44908</c:v>
                </c:pt>
                <c:pt idx="62">
                  <c:v>44907</c:v>
                </c:pt>
                <c:pt idx="63">
                  <c:v>44906</c:v>
                </c:pt>
                <c:pt idx="64">
                  <c:v>44905</c:v>
                </c:pt>
                <c:pt idx="65">
                  <c:v>44904</c:v>
                </c:pt>
                <c:pt idx="66">
                  <c:v>44903</c:v>
                </c:pt>
                <c:pt idx="67">
                  <c:v>44902</c:v>
                </c:pt>
                <c:pt idx="68">
                  <c:v>44901</c:v>
                </c:pt>
                <c:pt idx="69">
                  <c:v>44900</c:v>
                </c:pt>
                <c:pt idx="70">
                  <c:v>44899</c:v>
                </c:pt>
                <c:pt idx="71">
                  <c:v>44898</c:v>
                </c:pt>
                <c:pt idx="72">
                  <c:v>44897</c:v>
                </c:pt>
                <c:pt idx="73">
                  <c:v>44896</c:v>
                </c:pt>
                <c:pt idx="74">
                  <c:v>44895</c:v>
                </c:pt>
                <c:pt idx="75">
                  <c:v>44894</c:v>
                </c:pt>
                <c:pt idx="76">
                  <c:v>44893</c:v>
                </c:pt>
                <c:pt idx="77">
                  <c:v>44892</c:v>
                </c:pt>
                <c:pt idx="78">
                  <c:v>44891</c:v>
                </c:pt>
                <c:pt idx="79">
                  <c:v>44890</c:v>
                </c:pt>
                <c:pt idx="80">
                  <c:v>44889</c:v>
                </c:pt>
                <c:pt idx="81">
                  <c:v>44888</c:v>
                </c:pt>
                <c:pt idx="82">
                  <c:v>44887</c:v>
                </c:pt>
                <c:pt idx="83">
                  <c:v>44886</c:v>
                </c:pt>
                <c:pt idx="84">
                  <c:v>44885</c:v>
                </c:pt>
                <c:pt idx="85">
                  <c:v>44884</c:v>
                </c:pt>
                <c:pt idx="86">
                  <c:v>44883</c:v>
                </c:pt>
                <c:pt idx="87">
                  <c:v>44882</c:v>
                </c:pt>
                <c:pt idx="88">
                  <c:v>44881</c:v>
                </c:pt>
                <c:pt idx="89">
                  <c:v>44880</c:v>
                </c:pt>
                <c:pt idx="90">
                  <c:v>44879</c:v>
                </c:pt>
                <c:pt idx="91">
                  <c:v>44878</c:v>
                </c:pt>
                <c:pt idx="92">
                  <c:v>44877</c:v>
                </c:pt>
                <c:pt idx="93">
                  <c:v>44876</c:v>
                </c:pt>
                <c:pt idx="94">
                  <c:v>44875</c:v>
                </c:pt>
                <c:pt idx="95">
                  <c:v>44874</c:v>
                </c:pt>
                <c:pt idx="96">
                  <c:v>44873</c:v>
                </c:pt>
                <c:pt idx="97">
                  <c:v>44872</c:v>
                </c:pt>
                <c:pt idx="98">
                  <c:v>44871</c:v>
                </c:pt>
                <c:pt idx="99">
                  <c:v>44870</c:v>
                </c:pt>
                <c:pt idx="100">
                  <c:v>44869</c:v>
                </c:pt>
                <c:pt idx="101">
                  <c:v>44868</c:v>
                </c:pt>
                <c:pt idx="102">
                  <c:v>44867</c:v>
                </c:pt>
                <c:pt idx="103">
                  <c:v>44866</c:v>
                </c:pt>
                <c:pt idx="104">
                  <c:v>44865</c:v>
                </c:pt>
                <c:pt idx="105">
                  <c:v>44864</c:v>
                </c:pt>
                <c:pt idx="106">
                  <c:v>44863</c:v>
                </c:pt>
                <c:pt idx="107">
                  <c:v>44862</c:v>
                </c:pt>
                <c:pt idx="108">
                  <c:v>44861</c:v>
                </c:pt>
                <c:pt idx="109">
                  <c:v>44860</c:v>
                </c:pt>
                <c:pt idx="110">
                  <c:v>44859</c:v>
                </c:pt>
                <c:pt idx="111">
                  <c:v>44858</c:v>
                </c:pt>
                <c:pt idx="112">
                  <c:v>44857</c:v>
                </c:pt>
                <c:pt idx="113">
                  <c:v>44856</c:v>
                </c:pt>
                <c:pt idx="114">
                  <c:v>44855</c:v>
                </c:pt>
                <c:pt idx="115">
                  <c:v>44854</c:v>
                </c:pt>
                <c:pt idx="116">
                  <c:v>44853</c:v>
                </c:pt>
                <c:pt idx="117">
                  <c:v>44852</c:v>
                </c:pt>
                <c:pt idx="118">
                  <c:v>44851</c:v>
                </c:pt>
                <c:pt idx="119">
                  <c:v>44850</c:v>
                </c:pt>
                <c:pt idx="120">
                  <c:v>44849</c:v>
                </c:pt>
                <c:pt idx="121">
                  <c:v>44848</c:v>
                </c:pt>
                <c:pt idx="122">
                  <c:v>44847</c:v>
                </c:pt>
                <c:pt idx="123">
                  <c:v>44846</c:v>
                </c:pt>
                <c:pt idx="124">
                  <c:v>44845</c:v>
                </c:pt>
                <c:pt idx="125">
                  <c:v>44844</c:v>
                </c:pt>
                <c:pt idx="126">
                  <c:v>44843</c:v>
                </c:pt>
                <c:pt idx="127">
                  <c:v>44842</c:v>
                </c:pt>
                <c:pt idx="128">
                  <c:v>44841</c:v>
                </c:pt>
                <c:pt idx="129">
                  <c:v>44840</c:v>
                </c:pt>
                <c:pt idx="130">
                  <c:v>44839</c:v>
                </c:pt>
                <c:pt idx="131">
                  <c:v>44838</c:v>
                </c:pt>
                <c:pt idx="132">
                  <c:v>44837</c:v>
                </c:pt>
                <c:pt idx="133">
                  <c:v>44836</c:v>
                </c:pt>
                <c:pt idx="134">
                  <c:v>44835</c:v>
                </c:pt>
                <c:pt idx="135">
                  <c:v>44834</c:v>
                </c:pt>
                <c:pt idx="136">
                  <c:v>44833</c:v>
                </c:pt>
                <c:pt idx="137">
                  <c:v>44832</c:v>
                </c:pt>
                <c:pt idx="138">
                  <c:v>44831</c:v>
                </c:pt>
                <c:pt idx="139">
                  <c:v>44830</c:v>
                </c:pt>
                <c:pt idx="140">
                  <c:v>44829</c:v>
                </c:pt>
                <c:pt idx="141">
                  <c:v>44828</c:v>
                </c:pt>
                <c:pt idx="142">
                  <c:v>44827</c:v>
                </c:pt>
                <c:pt idx="143">
                  <c:v>44826</c:v>
                </c:pt>
                <c:pt idx="144">
                  <c:v>44825</c:v>
                </c:pt>
                <c:pt idx="145">
                  <c:v>44824</c:v>
                </c:pt>
                <c:pt idx="146">
                  <c:v>44823</c:v>
                </c:pt>
                <c:pt idx="147">
                  <c:v>44822</c:v>
                </c:pt>
                <c:pt idx="148">
                  <c:v>44821</c:v>
                </c:pt>
                <c:pt idx="149">
                  <c:v>44820</c:v>
                </c:pt>
                <c:pt idx="150">
                  <c:v>44819</c:v>
                </c:pt>
                <c:pt idx="151">
                  <c:v>44818</c:v>
                </c:pt>
                <c:pt idx="152">
                  <c:v>44817</c:v>
                </c:pt>
                <c:pt idx="153">
                  <c:v>44816</c:v>
                </c:pt>
                <c:pt idx="154">
                  <c:v>44815</c:v>
                </c:pt>
                <c:pt idx="155">
                  <c:v>44814</c:v>
                </c:pt>
                <c:pt idx="156">
                  <c:v>44813</c:v>
                </c:pt>
                <c:pt idx="157">
                  <c:v>44812</c:v>
                </c:pt>
                <c:pt idx="158">
                  <c:v>44811</c:v>
                </c:pt>
                <c:pt idx="159">
                  <c:v>44810</c:v>
                </c:pt>
                <c:pt idx="160">
                  <c:v>44809</c:v>
                </c:pt>
                <c:pt idx="161">
                  <c:v>44808</c:v>
                </c:pt>
                <c:pt idx="162">
                  <c:v>44807</c:v>
                </c:pt>
                <c:pt idx="163">
                  <c:v>44806</c:v>
                </c:pt>
                <c:pt idx="164">
                  <c:v>44805</c:v>
                </c:pt>
                <c:pt idx="165">
                  <c:v>44804</c:v>
                </c:pt>
                <c:pt idx="166">
                  <c:v>44803</c:v>
                </c:pt>
                <c:pt idx="167">
                  <c:v>44802</c:v>
                </c:pt>
                <c:pt idx="168">
                  <c:v>44801</c:v>
                </c:pt>
                <c:pt idx="169">
                  <c:v>44800</c:v>
                </c:pt>
                <c:pt idx="170">
                  <c:v>44799</c:v>
                </c:pt>
                <c:pt idx="171">
                  <c:v>44798</c:v>
                </c:pt>
                <c:pt idx="172">
                  <c:v>44797</c:v>
                </c:pt>
                <c:pt idx="173">
                  <c:v>44796</c:v>
                </c:pt>
                <c:pt idx="174">
                  <c:v>44795</c:v>
                </c:pt>
                <c:pt idx="175">
                  <c:v>44794</c:v>
                </c:pt>
                <c:pt idx="176">
                  <c:v>44793</c:v>
                </c:pt>
                <c:pt idx="177">
                  <c:v>44792</c:v>
                </c:pt>
                <c:pt idx="178">
                  <c:v>44791</c:v>
                </c:pt>
                <c:pt idx="179">
                  <c:v>44790</c:v>
                </c:pt>
                <c:pt idx="180">
                  <c:v>44789</c:v>
                </c:pt>
                <c:pt idx="181">
                  <c:v>44788</c:v>
                </c:pt>
                <c:pt idx="182">
                  <c:v>44787</c:v>
                </c:pt>
                <c:pt idx="183">
                  <c:v>44786</c:v>
                </c:pt>
                <c:pt idx="184">
                  <c:v>44785</c:v>
                </c:pt>
                <c:pt idx="185">
                  <c:v>44784</c:v>
                </c:pt>
                <c:pt idx="186">
                  <c:v>44783</c:v>
                </c:pt>
                <c:pt idx="187">
                  <c:v>44782</c:v>
                </c:pt>
                <c:pt idx="188">
                  <c:v>44781</c:v>
                </c:pt>
                <c:pt idx="189">
                  <c:v>44780</c:v>
                </c:pt>
                <c:pt idx="190">
                  <c:v>44779</c:v>
                </c:pt>
                <c:pt idx="191">
                  <c:v>44778</c:v>
                </c:pt>
                <c:pt idx="192">
                  <c:v>44777</c:v>
                </c:pt>
                <c:pt idx="193">
                  <c:v>44776</c:v>
                </c:pt>
                <c:pt idx="194">
                  <c:v>44775</c:v>
                </c:pt>
                <c:pt idx="195">
                  <c:v>44774</c:v>
                </c:pt>
                <c:pt idx="196">
                  <c:v>44773</c:v>
                </c:pt>
                <c:pt idx="197">
                  <c:v>44772</c:v>
                </c:pt>
                <c:pt idx="198">
                  <c:v>44771</c:v>
                </c:pt>
                <c:pt idx="199">
                  <c:v>44770</c:v>
                </c:pt>
                <c:pt idx="200">
                  <c:v>44769</c:v>
                </c:pt>
                <c:pt idx="201">
                  <c:v>44768</c:v>
                </c:pt>
                <c:pt idx="202">
                  <c:v>44767</c:v>
                </c:pt>
                <c:pt idx="203">
                  <c:v>44766</c:v>
                </c:pt>
                <c:pt idx="204">
                  <c:v>44765</c:v>
                </c:pt>
                <c:pt idx="205">
                  <c:v>44764</c:v>
                </c:pt>
                <c:pt idx="206">
                  <c:v>44763</c:v>
                </c:pt>
                <c:pt idx="207">
                  <c:v>44762</c:v>
                </c:pt>
                <c:pt idx="208">
                  <c:v>44761</c:v>
                </c:pt>
                <c:pt idx="209">
                  <c:v>44760</c:v>
                </c:pt>
                <c:pt idx="210">
                  <c:v>44759</c:v>
                </c:pt>
                <c:pt idx="211">
                  <c:v>44758</c:v>
                </c:pt>
                <c:pt idx="212">
                  <c:v>44757</c:v>
                </c:pt>
                <c:pt idx="213">
                  <c:v>44756</c:v>
                </c:pt>
                <c:pt idx="214">
                  <c:v>44755</c:v>
                </c:pt>
                <c:pt idx="215">
                  <c:v>44754</c:v>
                </c:pt>
                <c:pt idx="216">
                  <c:v>44753</c:v>
                </c:pt>
                <c:pt idx="217">
                  <c:v>44752</c:v>
                </c:pt>
                <c:pt idx="218">
                  <c:v>44751</c:v>
                </c:pt>
                <c:pt idx="219">
                  <c:v>44750</c:v>
                </c:pt>
                <c:pt idx="220">
                  <c:v>44749</c:v>
                </c:pt>
                <c:pt idx="221">
                  <c:v>44748</c:v>
                </c:pt>
                <c:pt idx="222">
                  <c:v>44747</c:v>
                </c:pt>
                <c:pt idx="223">
                  <c:v>44746</c:v>
                </c:pt>
                <c:pt idx="224">
                  <c:v>44745</c:v>
                </c:pt>
                <c:pt idx="225">
                  <c:v>44744</c:v>
                </c:pt>
                <c:pt idx="226">
                  <c:v>44743</c:v>
                </c:pt>
                <c:pt idx="227">
                  <c:v>44742</c:v>
                </c:pt>
                <c:pt idx="228">
                  <c:v>44741</c:v>
                </c:pt>
                <c:pt idx="229">
                  <c:v>44740</c:v>
                </c:pt>
                <c:pt idx="230">
                  <c:v>44739</c:v>
                </c:pt>
                <c:pt idx="231">
                  <c:v>44738</c:v>
                </c:pt>
                <c:pt idx="232">
                  <c:v>44737</c:v>
                </c:pt>
                <c:pt idx="233">
                  <c:v>44736</c:v>
                </c:pt>
                <c:pt idx="234">
                  <c:v>44735</c:v>
                </c:pt>
                <c:pt idx="235">
                  <c:v>44734</c:v>
                </c:pt>
                <c:pt idx="236">
                  <c:v>44733</c:v>
                </c:pt>
                <c:pt idx="237">
                  <c:v>44732</c:v>
                </c:pt>
                <c:pt idx="238">
                  <c:v>44731</c:v>
                </c:pt>
                <c:pt idx="239">
                  <c:v>44730</c:v>
                </c:pt>
                <c:pt idx="240">
                  <c:v>44729</c:v>
                </c:pt>
                <c:pt idx="241">
                  <c:v>44728</c:v>
                </c:pt>
                <c:pt idx="242">
                  <c:v>44727</c:v>
                </c:pt>
                <c:pt idx="243">
                  <c:v>44726</c:v>
                </c:pt>
                <c:pt idx="244">
                  <c:v>44725</c:v>
                </c:pt>
                <c:pt idx="245">
                  <c:v>44724</c:v>
                </c:pt>
                <c:pt idx="246">
                  <c:v>44723</c:v>
                </c:pt>
                <c:pt idx="247">
                  <c:v>44722</c:v>
                </c:pt>
                <c:pt idx="248">
                  <c:v>44721</c:v>
                </c:pt>
                <c:pt idx="249">
                  <c:v>44720</c:v>
                </c:pt>
                <c:pt idx="250">
                  <c:v>44719</c:v>
                </c:pt>
                <c:pt idx="251">
                  <c:v>44718</c:v>
                </c:pt>
                <c:pt idx="252">
                  <c:v>44717</c:v>
                </c:pt>
                <c:pt idx="253">
                  <c:v>44716</c:v>
                </c:pt>
                <c:pt idx="254">
                  <c:v>44715</c:v>
                </c:pt>
                <c:pt idx="255">
                  <c:v>44714</c:v>
                </c:pt>
                <c:pt idx="256">
                  <c:v>44713</c:v>
                </c:pt>
                <c:pt idx="257">
                  <c:v>44712</c:v>
                </c:pt>
                <c:pt idx="258">
                  <c:v>44711</c:v>
                </c:pt>
                <c:pt idx="259">
                  <c:v>44710</c:v>
                </c:pt>
                <c:pt idx="260">
                  <c:v>44709</c:v>
                </c:pt>
                <c:pt idx="261">
                  <c:v>44708</c:v>
                </c:pt>
                <c:pt idx="262">
                  <c:v>44707</c:v>
                </c:pt>
                <c:pt idx="263">
                  <c:v>44706</c:v>
                </c:pt>
                <c:pt idx="264">
                  <c:v>44705</c:v>
                </c:pt>
                <c:pt idx="265">
                  <c:v>44704</c:v>
                </c:pt>
                <c:pt idx="266">
                  <c:v>44703</c:v>
                </c:pt>
                <c:pt idx="267">
                  <c:v>44702</c:v>
                </c:pt>
                <c:pt idx="268">
                  <c:v>44701</c:v>
                </c:pt>
                <c:pt idx="269">
                  <c:v>44700</c:v>
                </c:pt>
                <c:pt idx="270">
                  <c:v>44699</c:v>
                </c:pt>
                <c:pt idx="271">
                  <c:v>44698</c:v>
                </c:pt>
                <c:pt idx="272">
                  <c:v>44697</c:v>
                </c:pt>
                <c:pt idx="273">
                  <c:v>44696</c:v>
                </c:pt>
                <c:pt idx="274">
                  <c:v>44695</c:v>
                </c:pt>
                <c:pt idx="275">
                  <c:v>44694</c:v>
                </c:pt>
                <c:pt idx="276">
                  <c:v>44693</c:v>
                </c:pt>
                <c:pt idx="277">
                  <c:v>44692</c:v>
                </c:pt>
                <c:pt idx="278">
                  <c:v>44691</c:v>
                </c:pt>
                <c:pt idx="279">
                  <c:v>44690</c:v>
                </c:pt>
                <c:pt idx="280">
                  <c:v>44689</c:v>
                </c:pt>
                <c:pt idx="281">
                  <c:v>44688</c:v>
                </c:pt>
                <c:pt idx="282">
                  <c:v>44687</c:v>
                </c:pt>
                <c:pt idx="283">
                  <c:v>44686</c:v>
                </c:pt>
                <c:pt idx="284">
                  <c:v>44685</c:v>
                </c:pt>
                <c:pt idx="285">
                  <c:v>44684</c:v>
                </c:pt>
                <c:pt idx="286">
                  <c:v>44683</c:v>
                </c:pt>
                <c:pt idx="287">
                  <c:v>44682</c:v>
                </c:pt>
                <c:pt idx="288">
                  <c:v>44681</c:v>
                </c:pt>
                <c:pt idx="289">
                  <c:v>44680</c:v>
                </c:pt>
                <c:pt idx="290">
                  <c:v>44679</c:v>
                </c:pt>
                <c:pt idx="291">
                  <c:v>44678</c:v>
                </c:pt>
                <c:pt idx="292">
                  <c:v>44677</c:v>
                </c:pt>
                <c:pt idx="293">
                  <c:v>44676</c:v>
                </c:pt>
                <c:pt idx="294">
                  <c:v>44675</c:v>
                </c:pt>
                <c:pt idx="295">
                  <c:v>44674</c:v>
                </c:pt>
                <c:pt idx="296">
                  <c:v>44673</c:v>
                </c:pt>
                <c:pt idx="297">
                  <c:v>44672</c:v>
                </c:pt>
                <c:pt idx="298">
                  <c:v>44671</c:v>
                </c:pt>
                <c:pt idx="299">
                  <c:v>44670</c:v>
                </c:pt>
                <c:pt idx="300">
                  <c:v>44669</c:v>
                </c:pt>
                <c:pt idx="301">
                  <c:v>44668</c:v>
                </c:pt>
                <c:pt idx="302">
                  <c:v>44667</c:v>
                </c:pt>
                <c:pt idx="303">
                  <c:v>44666</c:v>
                </c:pt>
                <c:pt idx="304">
                  <c:v>44665</c:v>
                </c:pt>
                <c:pt idx="305">
                  <c:v>44664</c:v>
                </c:pt>
                <c:pt idx="306">
                  <c:v>44663</c:v>
                </c:pt>
                <c:pt idx="307">
                  <c:v>44662</c:v>
                </c:pt>
                <c:pt idx="308">
                  <c:v>44661</c:v>
                </c:pt>
                <c:pt idx="309">
                  <c:v>44660</c:v>
                </c:pt>
                <c:pt idx="310">
                  <c:v>44659</c:v>
                </c:pt>
                <c:pt idx="311">
                  <c:v>44658</c:v>
                </c:pt>
                <c:pt idx="312">
                  <c:v>44657</c:v>
                </c:pt>
                <c:pt idx="313">
                  <c:v>44656</c:v>
                </c:pt>
                <c:pt idx="314">
                  <c:v>44655</c:v>
                </c:pt>
                <c:pt idx="315">
                  <c:v>44654</c:v>
                </c:pt>
                <c:pt idx="316">
                  <c:v>44653</c:v>
                </c:pt>
                <c:pt idx="317">
                  <c:v>44652</c:v>
                </c:pt>
                <c:pt idx="318">
                  <c:v>44651</c:v>
                </c:pt>
                <c:pt idx="319">
                  <c:v>44650</c:v>
                </c:pt>
                <c:pt idx="320">
                  <c:v>44649</c:v>
                </c:pt>
                <c:pt idx="321">
                  <c:v>44648</c:v>
                </c:pt>
                <c:pt idx="322">
                  <c:v>44647</c:v>
                </c:pt>
                <c:pt idx="323">
                  <c:v>44646</c:v>
                </c:pt>
                <c:pt idx="324">
                  <c:v>44645</c:v>
                </c:pt>
                <c:pt idx="325">
                  <c:v>44644</c:v>
                </c:pt>
                <c:pt idx="326">
                  <c:v>44643</c:v>
                </c:pt>
                <c:pt idx="327">
                  <c:v>44642</c:v>
                </c:pt>
                <c:pt idx="328">
                  <c:v>44641</c:v>
                </c:pt>
                <c:pt idx="329">
                  <c:v>44640</c:v>
                </c:pt>
                <c:pt idx="330">
                  <c:v>44639</c:v>
                </c:pt>
                <c:pt idx="331">
                  <c:v>44638</c:v>
                </c:pt>
                <c:pt idx="332">
                  <c:v>44637</c:v>
                </c:pt>
                <c:pt idx="333">
                  <c:v>44636</c:v>
                </c:pt>
                <c:pt idx="334">
                  <c:v>44635</c:v>
                </c:pt>
                <c:pt idx="335">
                  <c:v>44634</c:v>
                </c:pt>
                <c:pt idx="336">
                  <c:v>44633</c:v>
                </c:pt>
                <c:pt idx="337">
                  <c:v>44632</c:v>
                </c:pt>
                <c:pt idx="338">
                  <c:v>44631</c:v>
                </c:pt>
                <c:pt idx="339">
                  <c:v>44630</c:v>
                </c:pt>
                <c:pt idx="340">
                  <c:v>44629</c:v>
                </c:pt>
                <c:pt idx="341">
                  <c:v>44628</c:v>
                </c:pt>
                <c:pt idx="342">
                  <c:v>44627</c:v>
                </c:pt>
                <c:pt idx="343">
                  <c:v>44626</c:v>
                </c:pt>
                <c:pt idx="344">
                  <c:v>44625</c:v>
                </c:pt>
                <c:pt idx="345">
                  <c:v>44624</c:v>
                </c:pt>
                <c:pt idx="346">
                  <c:v>44623</c:v>
                </c:pt>
                <c:pt idx="347">
                  <c:v>44622</c:v>
                </c:pt>
                <c:pt idx="348">
                  <c:v>44621</c:v>
                </c:pt>
                <c:pt idx="349">
                  <c:v>44620</c:v>
                </c:pt>
                <c:pt idx="350">
                  <c:v>44619</c:v>
                </c:pt>
                <c:pt idx="351">
                  <c:v>44618</c:v>
                </c:pt>
                <c:pt idx="352">
                  <c:v>44617</c:v>
                </c:pt>
                <c:pt idx="353">
                  <c:v>44616</c:v>
                </c:pt>
                <c:pt idx="354">
                  <c:v>44615</c:v>
                </c:pt>
                <c:pt idx="355">
                  <c:v>44614</c:v>
                </c:pt>
                <c:pt idx="356">
                  <c:v>44613</c:v>
                </c:pt>
                <c:pt idx="357">
                  <c:v>44612</c:v>
                </c:pt>
                <c:pt idx="358">
                  <c:v>44611</c:v>
                </c:pt>
                <c:pt idx="359">
                  <c:v>44610</c:v>
                </c:pt>
                <c:pt idx="360">
                  <c:v>44609</c:v>
                </c:pt>
                <c:pt idx="361">
                  <c:v>44608</c:v>
                </c:pt>
                <c:pt idx="362">
                  <c:v>44607</c:v>
                </c:pt>
                <c:pt idx="363">
                  <c:v>44606</c:v>
                </c:pt>
                <c:pt idx="364">
                  <c:v>44605</c:v>
                </c:pt>
                <c:pt idx="365">
                  <c:v>44604</c:v>
                </c:pt>
                <c:pt idx="366">
                  <c:v>44603</c:v>
                </c:pt>
                <c:pt idx="367">
                  <c:v>44602</c:v>
                </c:pt>
                <c:pt idx="368">
                  <c:v>44601</c:v>
                </c:pt>
                <c:pt idx="369">
                  <c:v>44600</c:v>
                </c:pt>
                <c:pt idx="370">
                  <c:v>44599</c:v>
                </c:pt>
                <c:pt idx="371">
                  <c:v>44589</c:v>
                </c:pt>
                <c:pt idx="372">
                  <c:v>44588</c:v>
                </c:pt>
                <c:pt idx="373">
                  <c:v>44587</c:v>
                </c:pt>
                <c:pt idx="374">
                  <c:v>44586</c:v>
                </c:pt>
                <c:pt idx="375">
                  <c:v>44585</c:v>
                </c:pt>
                <c:pt idx="376">
                  <c:v>44584</c:v>
                </c:pt>
                <c:pt idx="377">
                  <c:v>44583</c:v>
                </c:pt>
                <c:pt idx="378">
                  <c:v>44582</c:v>
                </c:pt>
                <c:pt idx="379">
                  <c:v>44581</c:v>
                </c:pt>
                <c:pt idx="380">
                  <c:v>44580</c:v>
                </c:pt>
                <c:pt idx="381">
                  <c:v>44579</c:v>
                </c:pt>
                <c:pt idx="382">
                  <c:v>44578</c:v>
                </c:pt>
                <c:pt idx="383">
                  <c:v>44577</c:v>
                </c:pt>
                <c:pt idx="384">
                  <c:v>44576</c:v>
                </c:pt>
                <c:pt idx="385">
                  <c:v>44575</c:v>
                </c:pt>
                <c:pt idx="386">
                  <c:v>44574</c:v>
                </c:pt>
                <c:pt idx="387">
                  <c:v>44573</c:v>
                </c:pt>
                <c:pt idx="388">
                  <c:v>44572</c:v>
                </c:pt>
                <c:pt idx="389">
                  <c:v>44571</c:v>
                </c:pt>
                <c:pt idx="390">
                  <c:v>44570</c:v>
                </c:pt>
                <c:pt idx="391">
                  <c:v>44569</c:v>
                </c:pt>
                <c:pt idx="392">
                  <c:v>44568</c:v>
                </c:pt>
                <c:pt idx="393">
                  <c:v>44567</c:v>
                </c:pt>
                <c:pt idx="394">
                  <c:v>44566</c:v>
                </c:pt>
                <c:pt idx="395">
                  <c:v>44565</c:v>
                </c:pt>
                <c:pt idx="396">
                  <c:v>44564</c:v>
                </c:pt>
                <c:pt idx="397">
                  <c:v>44563</c:v>
                </c:pt>
                <c:pt idx="398">
                  <c:v>44562</c:v>
                </c:pt>
              </c:numCache>
            </c:numRef>
          </c:cat>
          <c:val>
            <c:numRef>
              <c:f>'价格 '!$K$4:$K$402</c:f>
              <c:numCache>
                <c:formatCode>0.00_);[Red]\(0.00\)</c:formatCode>
                <c:ptCount val="399"/>
                <c:pt idx="0">
                  <c:v>15.83</c:v>
                </c:pt>
                <c:pt idx="1">
                  <c:v>15.33</c:v>
                </c:pt>
                <c:pt idx="2">
                  <c:v>15.47</c:v>
                </c:pt>
                <c:pt idx="3">
                  <c:v>15.5</c:v>
                </c:pt>
                <c:pt idx="4">
                  <c:v>15.32</c:v>
                </c:pt>
                <c:pt idx="5">
                  <c:v>14.66</c:v>
                </c:pt>
                <c:pt idx="6">
                  <c:v>14.65</c:v>
                </c:pt>
                <c:pt idx="7">
                  <c:v>14.7</c:v>
                </c:pt>
                <c:pt idx="8">
                  <c:v>14.71</c:v>
                </c:pt>
                <c:pt idx="9">
                  <c:v>14.57</c:v>
                </c:pt>
                <c:pt idx="10">
                  <c:v>14.3</c:v>
                </c:pt>
                <c:pt idx="11">
                  <c:v>14.15</c:v>
                </c:pt>
                <c:pt idx="12">
                  <c:v>14.09</c:v>
                </c:pt>
                <c:pt idx="13">
                  <c:v>14.08</c:v>
                </c:pt>
                <c:pt idx="14">
                  <c:v>14.12</c:v>
                </c:pt>
                <c:pt idx="15">
                  <c:v>14.24</c:v>
                </c:pt>
                <c:pt idx="16">
                  <c:v>14.13</c:v>
                </c:pt>
                <c:pt idx="17">
                  <c:v>14.03</c:v>
                </c:pt>
                <c:pt idx="18">
                  <c:v>13.93</c:v>
                </c:pt>
                <c:pt idx="19">
                  <c:v>13.9</c:v>
                </c:pt>
                <c:pt idx="20">
                  <c:v>14.03</c:v>
                </c:pt>
                <c:pt idx="21">
                  <c:v>14.141935483870965</c:v>
                </c:pt>
                <c:pt idx="22">
                  <c:v>14.06</c:v>
                </c:pt>
                <c:pt idx="23">
                  <c:v>14.090322580645163</c:v>
                </c:pt>
                <c:pt idx="24">
                  <c:v>14.806451612903226</c:v>
                </c:pt>
                <c:pt idx="25">
                  <c:v>15.251612903225805</c:v>
                </c:pt>
                <c:pt idx="26">
                  <c:v>15.161290322580648</c:v>
                </c:pt>
                <c:pt idx="27">
                  <c:v>14.664516129032258</c:v>
                </c:pt>
                <c:pt idx="28">
                  <c:v>14.235483870967744</c:v>
                </c:pt>
                <c:pt idx="29">
                  <c:v>14.2741935483871</c:v>
                </c:pt>
                <c:pt idx="30">
                  <c:v>14.451612903225804</c:v>
                </c:pt>
                <c:pt idx="31">
                  <c:v>14.203225806451615</c:v>
                </c:pt>
                <c:pt idx="32">
                  <c:v>14.470967741935485</c:v>
                </c:pt>
                <c:pt idx="33">
                  <c:v>15.380645161290323</c:v>
                </c:pt>
                <c:pt idx="34">
                  <c:v>15.219354838709679</c:v>
                </c:pt>
                <c:pt idx="35">
                  <c:v>15.574193548387099</c:v>
                </c:pt>
                <c:pt idx="36">
                  <c:v>15.603225806451613</c:v>
                </c:pt>
                <c:pt idx="37">
                  <c:v>15.245161290322587</c:v>
                </c:pt>
                <c:pt idx="38">
                  <c:v>14.825806451612902</c:v>
                </c:pt>
                <c:pt idx="39">
                  <c:v>14.967741935483868</c:v>
                </c:pt>
                <c:pt idx="40">
                  <c:v>15.380645161290328</c:v>
                </c:pt>
                <c:pt idx="41">
                  <c:v>15.880645161290325</c:v>
                </c:pt>
                <c:pt idx="42">
                  <c:v>16.467741935483868</c:v>
                </c:pt>
                <c:pt idx="43">
                  <c:v>16.506451612903227</c:v>
                </c:pt>
                <c:pt idx="44">
                  <c:v>16.822580645161292</c:v>
                </c:pt>
                <c:pt idx="45">
                  <c:v>17.522580645161288</c:v>
                </c:pt>
                <c:pt idx="46">
                  <c:v>17.406451612903222</c:v>
                </c:pt>
                <c:pt idx="47">
                  <c:v>17.677419354838708</c:v>
                </c:pt>
                <c:pt idx="48">
                  <c:v>17.483870967741936</c:v>
                </c:pt>
                <c:pt idx="49">
                  <c:v>16.490322580645159</c:v>
                </c:pt>
                <c:pt idx="50">
                  <c:v>16.387096774193552</c:v>
                </c:pt>
                <c:pt idx="51">
                  <c:v>16.316129032258065</c:v>
                </c:pt>
                <c:pt idx="52">
                  <c:v>15.509677419354837</c:v>
                </c:pt>
                <c:pt idx="53">
                  <c:v>15.516129032258059</c:v>
                </c:pt>
                <c:pt idx="54">
                  <c:v>15.890322580645158</c:v>
                </c:pt>
                <c:pt idx="55">
                  <c:v>16.996774193548383</c:v>
                </c:pt>
                <c:pt idx="56">
                  <c:v>17.129032258064512</c:v>
                </c:pt>
                <c:pt idx="57">
                  <c:v>17.529032258064511</c:v>
                </c:pt>
                <c:pt idx="58">
                  <c:v>18.948387096774191</c:v>
                </c:pt>
                <c:pt idx="59">
                  <c:v>19.090322580645161</c:v>
                </c:pt>
                <c:pt idx="60">
                  <c:v>19.148387096774186</c:v>
                </c:pt>
                <c:pt idx="61">
                  <c:v>19.464516129032251</c:v>
                </c:pt>
                <c:pt idx="62">
                  <c:v>18.745161290322581</c:v>
                </c:pt>
                <c:pt idx="63">
                  <c:v>19.090322580645154</c:v>
                </c:pt>
                <c:pt idx="64">
                  <c:v>20.690322580645162</c:v>
                </c:pt>
                <c:pt idx="65">
                  <c:v>20.838709677419356</c:v>
                </c:pt>
                <c:pt idx="66">
                  <c:v>21.709677419354843</c:v>
                </c:pt>
                <c:pt idx="67">
                  <c:v>22.335483870967739</c:v>
                </c:pt>
                <c:pt idx="68">
                  <c:v>22.612903225806448</c:v>
                </c:pt>
                <c:pt idx="69">
                  <c:v>22.619354838709683</c:v>
                </c:pt>
                <c:pt idx="70">
                  <c:v>22.864516129032264</c:v>
                </c:pt>
                <c:pt idx="71">
                  <c:v>22.712903225806453</c:v>
                </c:pt>
                <c:pt idx="72">
                  <c:v>22.42258064516129</c:v>
                </c:pt>
                <c:pt idx="73">
                  <c:v>22.132258064516137</c:v>
                </c:pt>
                <c:pt idx="74">
                  <c:v>22.270967741935486</c:v>
                </c:pt>
                <c:pt idx="75">
                  <c:v>22.329032258064519</c:v>
                </c:pt>
                <c:pt idx="76">
                  <c:v>22.13548387096774</c:v>
                </c:pt>
                <c:pt idx="77">
                  <c:v>21.961290322580645</c:v>
                </c:pt>
                <c:pt idx="78">
                  <c:v>22.000000000000004</c:v>
                </c:pt>
                <c:pt idx="79">
                  <c:v>22.083870967741944</c:v>
                </c:pt>
                <c:pt idx="80">
                  <c:v>22.119354838709683</c:v>
                </c:pt>
                <c:pt idx="81">
                  <c:v>23.07096774193549</c:v>
                </c:pt>
                <c:pt idx="82">
                  <c:v>23.735483870967748</c:v>
                </c:pt>
                <c:pt idx="83">
                  <c:v>23.748387096774199</c:v>
                </c:pt>
                <c:pt idx="84">
                  <c:v>23.832258064516136</c:v>
                </c:pt>
                <c:pt idx="85">
                  <c:v>24.161290322580648</c:v>
                </c:pt>
                <c:pt idx="86">
                  <c:v>24.341935483870973</c:v>
                </c:pt>
                <c:pt idx="87">
                  <c:v>24.309677419354838</c:v>
                </c:pt>
                <c:pt idx="88">
                  <c:v>24.14838709677419</c:v>
                </c:pt>
                <c:pt idx="89">
                  <c:v>24.374193548387094</c:v>
                </c:pt>
                <c:pt idx="90">
                  <c:v>24.822580645161292</c:v>
                </c:pt>
                <c:pt idx="91">
                  <c:v>24.638709677419357</c:v>
                </c:pt>
                <c:pt idx="92">
                  <c:v>24.380645161290328</c:v>
                </c:pt>
                <c:pt idx="93">
                  <c:v>24.21935483870968</c:v>
                </c:pt>
                <c:pt idx="94">
                  <c:v>23.909677419354843</c:v>
                </c:pt>
                <c:pt idx="95">
                  <c:v>24.399999999999991</c:v>
                </c:pt>
                <c:pt idx="96">
                  <c:v>25.406451612903229</c:v>
                </c:pt>
                <c:pt idx="97">
                  <c:v>25.832258064516125</c:v>
                </c:pt>
                <c:pt idx="98">
                  <c:v>25.935483870967737</c:v>
                </c:pt>
                <c:pt idx="99">
                  <c:v>25.948387096774198</c:v>
                </c:pt>
                <c:pt idx="100">
                  <c:v>26.122580645161293</c:v>
                </c:pt>
                <c:pt idx="101">
                  <c:v>26.187096774193556</c:v>
                </c:pt>
                <c:pt idx="102">
                  <c:v>25.92258064516129</c:v>
                </c:pt>
                <c:pt idx="103">
                  <c:v>26.238709677419358</c:v>
                </c:pt>
                <c:pt idx="104">
                  <c:v>26.187096774193552</c:v>
                </c:pt>
                <c:pt idx="105">
                  <c:v>25.648387096774194</c:v>
                </c:pt>
                <c:pt idx="106">
                  <c:v>25.764516129032259</c:v>
                </c:pt>
                <c:pt idx="107">
                  <c:v>26.545161290322586</c:v>
                </c:pt>
                <c:pt idx="108">
                  <c:v>27.054838709677423</c:v>
                </c:pt>
                <c:pt idx="109">
                  <c:v>27.093548387096785</c:v>
                </c:pt>
                <c:pt idx="110">
                  <c:v>27.148387096774197</c:v>
                </c:pt>
                <c:pt idx="111">
                  <c:v>27.64193548387097</c:v>
                </c:pt>
                <c:pt idx="112">
                  <c:v>27.980645161290322</c:v>
                </c:pt>
                <c:pt idx="113">
                  <c:v>28.006451612903227</c:v>
                </c:pt>
                <c:pt idx="114">
                  <c:v>27.806451612903221</c:v>
                </c:pt>
                <c:pt idx="115">
                  <c:v>28.270967741935479</c:v>
                </c:pt>
                <c:pt idx="116">
                  <c:v>28.49677419354839</c:v>
                </c:pt>
                <c:pt idx="117">
                  <c:v>27.78709677419355</c:v>
                </c:pt>
                <c:pt idx="118">
                  <c:v>27.380645161290328</c:v>
                </c:pt>
                <c:pt idx="119">
                  <c:v>27.72258064516129</c:v>
                </c:pt>
                <c:pt idx="120">
                  <c:v>28.138709677419357</c:v>
                </c:pt>
                <c:pt idx="121">
                  <c:v>28.2</c:v>
                </c:pt>
                <c:pt idx="122">
                  <c:v>27.806451612903235</c:v>
                </c:pt>
                <c:pt idx="123">
                  <c:v>26.929032258064517</c:v>
                </c:pt>
                <c:pt idx="124">
                  <c:v>26.274193548387096</c:v>
                </c:pt>
                <c:pt idx="125">
                  <c:v>26.235483870967737</c:v>
                </c:pt>
                <c:pt idx="126">
                  <c:v>26.206451612903226</c:v>
                </c:pt>
                <c:pt idx="127">
                  <c:v>26.174193548387095</c:v>
                </c:pt>
                <c:pt idx="128">
                  <c:v>26.032258064516135</c:v>
                </c:pt>
                <c:pt idx="129">
                  <c:v>25.470967741935493</c:v>
                </c:pt>
                <c:pt idx="130">
                  <c:v>25.251612903225798</c:v>
                </c:pt>
                <c:pt idx="131">
                  <c:v>24.883870967741942</c:v>
                </c:pt>
                <c:pt idx="132">
                  <c:v>24.658064516129038</c:v>
                </c:pt>
                <c:pt idx="133">
                  <c:v>24.483870967741939</c:v>
                </c:pt>
                <c:pt idx="134">
                  <c:v>24.367741935483874</c:v>
                </c:pt>
                <c:pt idx="135">
                  <c:v>24.116129032258065</c:v>
                </c:pt>
                <c:pt idx="136">
                  <c:v>24.048387096774189</c:v>
                </c:pt>
                <c:pt idx="137">
                  <c:v>23.977419354838709</c:v>
                </c:pt>
                <c:pt idx="138">
                  <c:v>23.951612903225811</c:v>
                </c:pt>
                <c:pt idx="139">
                  <c:v>24.038709677419359</c:v>
                </c:pt>
                <c:pt idx="140">
                  <c:v>24.187096774193545</c:v>
                </c:pt>
                <c:pt idx="141">
                  <c:v>24.21290322580645</c:v>
                </c:pt>
                <c:pt idx="142">
                  <c:v>24.151612903225804</c:v>
                </c:pt>
                <c:pt idx="143">
                  <c:v>24.041935483870969</c:v>
                </c:pt>
                <c:pt idx="144">
                  <c:v>23.780645161290323</c:v>
                </c:pt>
                <c:pt idx="145">
                  <c:v>23.690322580645166</c:v>
                </c:pt>
                <c:pt idx="146">
                  <c:v>23.690322580645166</c:v>
                </c:pt>
                <c:pt idx="147">
                  <c:v>23.696774193548393</c:v>
                </c:pt>
                <c:pt idx="148">
                  <c:v>23.600000000000005</c:v>
                </c:pt>
                <c:pt idx="149">
                  <c:v>23.367741935483867</c:v>
                </c:pt>
                <c:pt idx="150">
                  <c:v>23.309677419354827</c:v>
                </c:pt>
                <c:pt idx="151">
                  <c:v>23.412903225806449</c:v>
                </c:pt>
                <c:pt idx="152">
                  <c:v>23.516129032258068</c:v>
                </c:pt>
                <c:pt idx="153">
                  <c:v>23.516129032258071</c:v>
                </c:pt>
                <c:pt idx="154">
                  <c:v>23.316129032258065</c:v>
                </c:pt>
                <c:pt idx="155">
                  <c:v>23.232258064516131</c:v>
                </c:pt>
                <c:pt idx="156">
                  <c:v>23.174193548387095</c:v>
                </c:pt>
                <c:pt idx="157">
                  <c:v>23.148387096774194</c:v>
                </c:pt>
                <c:pt idx="158">
                  <c:v>23.232258064516124</c:v>
                </c:pt>
                <c:pt idx="159">
                  <c:v>23.580645161290324</c:v>
                </c:pt>
                <c:pt idx="160">
                  <c:v>23.661290322580641</c:v>
                </c:pt>
                <c:pt idx="161">
                  <c:v>23.341935483870966</c:v>
                </c:pt>
                <c:pt idx="162">
                  <c:v>23.451612903225801</c:v>
                </c:pt>
                <c:pt idx="163">
                  <c:v>23.690322580645162</c:v>
                </c:pt>
                <c:pt idx="164">
                  <c:v>23.487096774193542</c:v>
                </c:pt>
                <c:pt idx="165">
                  <c:v>23.077419354838714</c:v>
                </c:pt>
                <c:pt idx="166">
                  <c:v>23.029032258064515</c:v>
                </c:pt>
                <c:pt idx="167">
                  <c:v>22.951612903225808</c:v>
                </c:pt>
                <c:pt idx="168">
                  <c:v>22.896774193548385</c:v>
                </c:pt>
                <c:pt idx="169">
                  <c:v>22.245161290322581</c:v>
                </c:pt>
                <c:pt idx="170">
                  <c:v>22.003225806451617</c:v>
                </c:pt>
                <c:pt idx="171">
                  <c:v>21.987096774193546</c:v>
                </c:pt>
                <c:pt idx="172">
                  <c:v>21.961290322580645</c:v>
                </c:pt>
                <c:pt idx="173">
                  <c:v>21.864516129032257</c:v>
                </c:pt>
                <c:pt idx="174">
                  <c:v>21.432258064516123</c:v>
                </c:pt>
                <c:pt idx="175">
                  <c:v>21.290322580645153</c:v>
                </c:pt>
                <c:pt idx="176">
                  <c:v>21.303225806451611</c:v>
                </c:pt>
                <c:pt idx="177">
                  <c:v>21.361290322580643</c:v>
                </c:pt>
                <c:pt idx="178">
                  <c:v>21.387096774193552</c:v>
                </c:pt>
                <c:pt idx="179">
                  <c:v>21.283870967741933</c:v>
                </c:pt>
                <c:pt idx="180">
                  <c:v>21.206451612903223</c:v>
                </c:pt>
                <c:pt idx="181">
                  <c:v>21.135483870967747</c:v>
                </c:pt>
                <c:pt idx="182">
                  <c:v>21.116129032258069</c:v>
                </c:pt>
                <c:pt idx="183">
                  <c:v>21.212903225806453</c:v>
                </c:pt>
                <c:pt idx="184">
                  <c:v>21.245161290322585</c:v>
                </c:pt>
                <c:pt idx="185">
                  <c:v>21.245161290322585</c:v>
                </c:pt>
                <c:pt idx="186">
                  <c:v>21.264516129032252</c:v>
                </c:pt>
                <c:pt idx="187">
                  <c:v>21.109677419354842</c:v>
                </c:pt>
                <c:pt idx="188">
                  <c:v>21.174193548387095</c:v>
                </c:pt>
                <c:pt idx="189">
                  <c:v>21.283870967741937</c:v>
                </c:pt>
                <c:pt idx="190">
                  <c:v>21.27741935483871</c:v>
                </c:pt>
                <c:pt idx="191">
                  <c:v>21.238709677419358</c:v>
                </c:pt>
                <c:pt idx="192">
                  <c:v>21.238709677419358</c:v>
                </c:pt>
                <c:pt idx="193">
                  <c:v>21.42903225806451</c:v>
                </c:pt>
                <c:pt idx="194">
                  <c:v>21.480645161290319</c:v>
                </c:pt>
                <c:pt idx="195">
                  <c:v>21.148387096774186</c:v>
                </c:pt>
                <c:pt idx="196">
                  <c:v>20.948387096774191</c:v>
                </c:pt>
                <c:pt idx="197">
                  <c:v>20.964516129032255</c:v>
                </c:pt>
                <c:pt idx="198">
                  <c:v>20.725806451612904</c:v>
                </c:pt>
                <c:pt idx="199">
                  <c:v>20.21290322580645</c:v>
                </c:pt>
                <c:pt idx="200">
                  <c:v>20.425806451612896</c:v>
                </c:pt>
                <c:pt idx="201">
                  <c:v>20.996774193548386</c:v>
                </c:pt>
                <c:pt idx="202">
                  <c:v>21.580645161290331</c:v>
                </c:pt>
                <c:pt idx="203">
                  <c:v>21.85161290322581</c:v>
                </c:pt>
                <c:pt idx="204">
                  <c:v>21.92903225806452</c:v>
                </c:pt>
                <c:pt idx="205">
                  <c:v>22.06774193548388</c:v>
                </c:pt>
                <c:pt idx="206">
                  <c:v>22.254838709677419</c:v>
                </c:pt>
                <c:pt idx="207">
                  <c:v>22.709677419354843</c:v>
                </c:pt>
                <c:pt idx="208">
                  <c:v>22.819354838709685</c:v>
                </c:pt>
                <c:pt idx="209">
                  <c:v>22.535483870967742</c:v>
                </c:pt>
                <c:pt idx="210">
                  <c:v>22.458064516129035</c:v>
                </c:pt>
                <c:pt idx="211">
                  <c:v>22.580645161290324</c:v>
                </c:pt>
                <c:pt idx="212">
                  <c:v>22.654838709677421</c:v>
                </c:pt>
                <c:pt idx="213">
                  <c:v>22.858064516129037</c:v>
                </c:pt>
                <c:pt idx="214">
                  <c:v>23.006451612903231</c:v>
                </c:pt>
                <c:pt idx="215">
                  <c:v>23.070967741935494</c:v>
                </c:pt>
                <c:pt idx="216">
                  <c:v>22.535483870967745</c:v>
                </c:pt>
                <c:pt idx="217">
                  <c:v>23.05806451612904</c:v>
                </c:pt>
                <c:pt idx="218">
                  <c:v>23.35806451612903</c:v>
                </c:pt>
                <c:pt idx="219">
                  <c:v>22.283870967741937</c:v>
                </c:pt>
                <c:pt idx="220">
                  <c:v>21.577419354838703</c:v>
                </c:pt>
                <c:pt idx="221">
                  <c:v>22.558064516129033</c:v>
                </c:pt>
                <c:pt idx="222">
                  <c:v>23.754838709677415</c:v>
                </c:pt>
                <c:pt idx="223">
                  <c:v>22.654838709677421</c:v>
                </c:pt>
                <c:pt idx="224">
                  <c:v>21.312903225806455</c:v>
                </c:pt>
                <c:pt idx="225">
                  <c:v>20.264516129032256</c:v>
                </c:pt>
                <c:pt idx="226">
                  <c:v>20.180645161290322</c:v>
                </c:pt>
                <c:pt idx="227">
                  <c:v>20.206451612903226</c:v>
                </c:pt>
                <c:pt idx="228">
                  <c:v>20.206451612903226</c:v>
                </c:pt>
                <c:pt idx="229">
                  <c:v>19.503225806451617</c:v>
                </c:pt>
                <c:pt idx="230">
                  <c:v>18.512903225806454</c:v>
                </c:pt>
                <c:pt idx="231">
                  <c:v>17.770967741935483</c:v>
                </c:pt>
                <c:pt idx="232">
                  <c:v>17.625806451612902</c:v>
                </c:pt>
                <c:pt idx="233">
                  <c:v>17.612903225806456</c:v>
                </c:pt>
                <c:pt idx="234">
                  <c:v>17.622580645161296</c:v>
                </c:pt>
                <c:pt idx="235">
                  <c:v>17.474193548387102</c:v>
                </c:pt>
                <c:pt idx="236">
                  <c:v>16.829032258064519</c:v>
                </c:pt>
                <c:pt idx="237">
                  <c:v>16.454838709677418</c:v>
                </c:pt>
                <c:pt idx="238">
                  <c:v>16.36451612903226</c:v>
                </c:pt>
                <c:pt idx="239">
                  <c:v>16.370967741935484</c:v>
                </c:pt>
                <c:pt idx="240">
                  <c:v>16.383870967741935</c:v>
                </c:pt>
                <c:pt idx="241">
                  <c:v>16.429032258064513</c:v>
                </c:pt>
                <c:pt idx="242">
                  <c:v>16.390322580645158</c:v>
                </c:pt>
                <c:pt idx="243">
                  <c:v>16.154838709677421</c:v>
                </c:pt>
                <c:pt idx="244">
                  <c:v>15.958064516129038</c:v>
                </c:pt>
                <c:pt idx="245">
                  <c:v>15.819354838709677</c:v>
                </c:pt>
                <c:pt idx="246">
                  <c:v>15.719354838709673</c:v>
                </c:pt>
                <c:pt idx="247">
                  <c:v>15.667741935483869</c:v>
                </c:pt>
                <c:pt idx="248">
                  <c:v>15.693548387096774</c:v>
                </c:pt>
                <c:pt idx="249">
                  <c:v>15.693548387096774</c:v>
                </c:pt>
                <c:pt idx="250">
                  <c:v>15.770967741935488</c:v>
                </c:pt>
                <c:pt idx="251">
                  <c:v>15.758064516129034</c:v>
                </c:pt>
                <c:pt idx="252">
                  <c:v>15.641935483870965</c:v>
                </c:pt>
                <c:pt idx="253">
                  <c:v>15.616129032258064</c:v>
                </c:pt>
                <c:pt idx="254">
                  <c:v>15.641935483870968</c:v>
                </c:pt>
                <c:pt idx="255">
                  <c:v>15.790322580645167</c:v>
                </c:pt>
                <c:pt idx="256">
                  <c:v>15.790322580645169</c:v>
                </c:pt>
                <c:pt idx="257">
                  <c:v>15.693548387096776</c:v>
                </c:pt>
                <c:pt idx="258">
                  <c:v>15.629032258064514</c:v>
                </c:pt>
                <c:pt idx="259">
                  <c:v>15.619354838709675</c:v>
                </c:pt>
                <c:pt idx="260">
                  <c:v>15.638709677419357</c:v>
                </c:pt>
                <c:pt idx="261">
                  <c:v>15.677419354838714</c:v>
                </c:pt>
                <c:pt idx="262">
                  <c:v>15.693548387096778</c:v>
                </c:pt>
                <c:pt idx="263">
                  <c:v>15.696774193548391</c:v>
                </c:pt>
                <c:pt idx="264">
                  <c:v>15.625806451612908</c:v>
                </c:pt>
                <c:pt idx="265">
                  <c:v>15.574193548387097</c:v>
                </c:pt>
                <c:pt idx="266">
                  <c:v>15.551612903225809</c:v>
                </c:pt>
                <c:pt idx="267">
                  <c:v>15.574193548387097</c:v>
                </c:pt>
                <c:pt idx="268">
                  <c:v>15.590322580645163</c:v>
                </c:pt>
                <c:pt idx="269">
                  <c:v>15.651612903225805</c:v>
                </c:pt>
                <c:pt idx="270">
                  <c:v>15.651612903225805</c:v>
                </c:pt>
                <c:pt idx="271">
                  <c:v>15.451612903225804</c:v>
                </c:pt>
                <c:pt idx="272">
                  <c:v>15.412903225806453</c:v>
                </c:pt>
                <c:pt idx="273">
                  <c:v>15.329032258064515</c:v>
                </c:pt>
                <c:pt idx="274">
                  <c:v>15.261290322580646</c:v>
                </c:pt>
                <c:pt idx="275">
                  <c:v>15.241935483870966</c:v>
                </c:pt>
                <c:pt idx="276">
                  <c:v>15.261290322580644</c:v>
                </c:pt>
                <c:pt idx="277">
                  <c:v>15.37096774193548</c:v>
                </c:pt>
                <c:pt idx="278">
                  <c:v>15.393548387096768</c:v>
                </c:pt>
                <c:pt idx="279">
                  <c:v>15.03225806451613</c:v>
                </c:pt>
                <c:pt idx="280">
                  <c:v>14.732258064516127</c:v>
                </c:pt>
                <c:pt idx="281">
                  <c:v>14.654838709677417</c:v>
                </c:pt>
                <c:pt idx="282">
                  <c:v>14.687096774193549</c:v>
                </c:pt>
                <c:pt idx="283">
                  <c:v>14.812903225806449</c:v>
                </c:pt>
                <c:pt idx="284">
                  <c:v>14.996774193548386</c:v>
                </c:pt>
                <c:pt idx="285">
                  <c:v>15.029032258064511</c:v>
                </c:pt>
                <c:pt idx="286">
                  <c:v>15.180645161290327</c:v>
                </c:pt>
                <c:pt idx="287">
                  <c:v>15.167741935483875</c:v>
                </c:pt>
                <c:pt idx="288">
                  <c:v>15.032258064516135</c:v>
                </c:pt>
                <c:pt idx="289">
                  <c:v>14.890322580645163</c:v>
                </c:pt>
                <c:pt idx="290">
                  <c:v>14.632258064516124</c:v>
                </c:pt>
                <c:pt idx="291">
                  <c:v>14.670967741935479</c:v>
                </c:pt>
                <c:pt idx="292">
                  <c:v>14.703225806451613</c:v>
                </c:pt>
                <c:pt idx="293">
                  <c:v>14.703225806451613</c:v>
                </c:pt>
                <c:pt idx="294">
                  <c:v>14.283870967741935</c:v>
                </c:pt>
                <c:pt idx="295">
                  <c:v>13.903225806451612</c:v>
                </c:pt>
                <c:pt idx="296">
                  <c:v>14.238709677419356</c:v>
                </c:pt>
                <c:pt idx="297">
                  <c:v>14.625806451612901</c:v>
                </c:pt>
                <c:pt idx="298">
                  <c:v>14.606451612903225</c:v>
                </c:pt>
                <c:pt idx="299">
                  <c:v>13.680645161290323</c:v>
                </c:pt>
                <c:pt idx="300">
                  <c:v>13.112903225806452</c:v>
                </c:pt>
                <c:pt idx="301">
                  <c:v>12.758064516129032</c:v>
                </c:pt>
                <c:pt idx="302">
                  <c:v>12.67741935483871</c:v>
                </c:pt>
                <c:pt idx="303">
                  <c:v>12.58064516129032</c:v>
                </c:pt>
                <c:pt idx="304">
                  <c:v>12.438709677419352</c:v>
                </c:pt>
                <c:pt idx="305">
                  <c:v>12.280645161290321</c:v>
                </c:pt>
                <c:pt idx="306">
                  <c:v>12.158064516129034</c:v>
                </c:pt>
                <c:pt idx="307">
                  <c:v>12.145161290322578</c:v>
                </c:pt>
                <c:pt idx="308">
                  <c:v>12.161290322580644</c:v>
                </c:pt>
                <c:pt idx="309">
                  <c:v>12.2</c:v>
                </c:pt>
                <c:pt idx="310">
                  <c:v>12.251612903225807</c:v>
                </c:pt>
                <c:pt idx="311">
                  <c:v>12.393548387096775</c:v>
                </c:pt>
                <c:pt idx="312">
                  <c:v>12.448387096774196</c:v>
                </c:pt>
                <c:pt idx="313">
                  <c:v>12.461290322580647</c:v>
                </c:pt>
                <c:pt idx="314">
                  <c:v>12.493548387096775</c:v>
                </c:pt>
                <c:pt idx="315">
                  <c:v>12.53225806451613</c:v>
                </c:pt>
                <c:pt idx="316">
                  <c:v>12.487096774193548</c:v>
                </c:pt>
                <c:pt idx="317">
                  <c:v>12.42258064516129</c:v>
                </c:pt>
                <c:pt idx="318">
                  <c:v>12.358064516129032</c:v>
                </c:pt>
                <c:pt idx="319">
                  <c:v>12.274193548387094</c:v>
                </c:pt>
                <c:pt idx="320">
                  <c:v>12.141935483870968</c:v>
                </c:pt>
                <c:pt idx="321">
                  <c:v>12.109677419354842</c:v>
                </c:pt>
                <c:pt idx="322">
                  <c:v>12.109677419354842</c:v>
                </c:pt>
                <c:pt idx="323">
                  <c:v>12.158064516129036</c:v>
                </c:pt>
                <c:pt idx="324">
                  <c:v>12.148387096774194</c:v>
                </c:pt>
                <c:pt idx="325">
                  <c:v>12.129032258064518</c:v>
                </c:pt>
                <c:pt idx="326">
                  <c:v>12.109677419354838</c:v>
                </c:pt>
                <c:pt idx="327">
                  <c:v>11.903225806451617</c:v>
                </c:pt>
                <c:pt idx="328">
                  <c:v>11.612903225806448</c:v>
                </c:pt>
                <c:pt idx="329">
                  <c:v>11.561290322580641</c:v>
                </c:pt>
                <c:pt idx="330">
                  <c:v>11.574193548387093</c:v>
                </c:pt>
                <c:pt idx="331">
                  <c:v>11.63548387096774</c:v>
                </c:pt>
                <c:pt idx="332">
                  <c:v>11.835483870967744</c:v>
                </c:pt>
                <c:pt idx="333">
                  <c:v>11.961290322580647</c:v>
                </c:pt>
                <c:pt idx="334">
                  <c:v>11.983870967741938</c:v>
                </c:pt>
                <c:pt idx="335">
                  <c:v>12.012903225806452</c:v>
                </c:pt>
                <c:pt idx="336">
                  <c:v>12.019354838709679</c:v>
                </c:pt>
                <c:pt idx="337">
                  <c:v>12.032258064516132</c:v>
                </c:pt>
                <c:pt idx="338">
                  <c:v>12.029032258064516</c:v>
                </c:pt>
                <c:pt idx="339">
                  <c:v>12.148387096774197</c:v>
                </c:pt>
                <c:pt idx="340">
                  <c:v>12.219354838709679</c:v>
                </c:pt>
                <c:pt idx="341">
                  <c:v>12.296774193548389</c:v>
                </c:pt>
                <c:pt idx="342">
                  <c:v>12.438709677419352</c:v>
                </c:pt>
                <c:pt idx="343">
                  <c:v>12.525806451612903</c:v>
                </c:pt>
                <c:pt idx="344">
                  <c:v>12.635483870967741</c:v>
                </c:pt>
                <c:pt idx="345">
                  <c:v>12.667741935483871</c:v>
                </c:pt>
                <c:pt idx="346">
                  <c:v>12.7</c:v>
                </c:pt>
                <c:pt idx="347">
                  <c:v>12.74516129032258</c:v>
                </c:pt>
                <c:pt idx="348">
                  <c:v>12.738709677419354</c:v>
                </c:pt>
                <c:pt idx="349">
                  <c:v>12.712903225806452</c:v>
                </c:pt>
                <c:pt idx="350">
                  <c:v>12.706451612903223</c:v>
                </c:pt>
                <c:pt idx="351">
                  <c:v>12.680645161290322</c:v>
                </c:pt>
                <c:pt idx="352">
                  <c:v>12.641935483870967</c:v>
                </c:pt>
                <c:pt idx="353">
                  <c:v>12.616129032258064</c:v>
                </c:pt>
                <c:pt idx="354">
                  <c:v>12.570967741935483</c:v>
                </c:pt>
                <c:pt idx="355">
                  <c:v>12.583870967741936</c:v>
                </c:pt>
                <c:pt idx="356">
                  <c:v>12.596774193548388</c:v>
                </c:pt>
                <c:pt idx="357">
                  <c:v>12.658064516129034</c:v>
                </c:pt>
                <c:pt idx="358">
                  <c:v>12.67741935483871</c:v>
                </c:pt>
                <c:pt idx="359">
                  <c:v>12.670967741935485</c:v>
                </c:pt>
                <c:pt idx="360">
                  <c:v>12.574193548387097</c:v>
                </c:pt>
                <c:pt idx="361">
                  <c:v>12.451612903225806</c:v>
                </c:pt>
                <c:pt idx="362">
                  <c:v>12.425806451612905</c:v>
                </c:pt>
                <c:pt idx="363">
                  <c:v>12.483870967741934</c:v>
                </c:pt>
                <c:pt idx="364">
                  <c:v>12.496774193548386</c:v>
                </c:pt>
                <c:pt idx="365">
                  <c:v>12.477419354838711</c:v>
                </c:pt>
                <c:pt idx="366">
                  <c:v>12.490322580645163</c:v>
                </c:pt>
                <c:pt idx="367">
                  <c:v>12.793548387096777</c:v>
                </c:pt>
                <c:pt idx="368">
                  <c:v>13.161290322580644</c:v>
                </c:pt>
                <c:pt idx="369">
                  <c:v>13.632258064516131</c:v>
                </c:pt>
                <c:pt idx="370">
                  <c:v>13.8</c:v>
                </c:pt>
                <c:pt idx="371">
                  <c:v>13.741935483870966</c:v>
                </c:pt>
                <c:pt idx="372">
                  <c:v>13.716129032258062</c:v>
                </c:pt>
                <c:pt idx="373">
                  <c:v>13.741935483870964</c:v>
                </c:pt>
                <c:pt idx="374">
                  <c:v>13.877419354838709</c:v>
                </c:pt>
                <c:pt idx="375">
                  <c:v>14.2</c:v>
                </c:pt>
                <c:pt idx="376">
                  <c:v>14.6</c:v>
                </c:pt>
                <c:pt idx="377">
                  <c:v>14.535483870967742</c:v>
                </c:pt>
                <c:pt idx="378">
                  <c:v>14.225806451612902</c:v>
                </c:pt>
                <c:pt idx="379">
                  <c:v>14.051612903225802</c:v>
                </c:pt>
                <c:pt idx="380">
                  <c:v>13.999999999999996</c:v>
                </c:pt>
                <c:pt idx="381">
                  <c:v>14.019354838709674</c:v>
                </c:pt>
                <c:pt idx="382">
                  <c:v>14.012903225806449</c:v>
                </c:pt>
                <c:pt idx="383">
                  <c:v>14.032258064516125</c:v>
                </c:pt>
                <c:pt idx="384">
                  <c:v>14.064516129032256</c:v>
                </c:pt>
                <c:pt idx="385">
                  <c:v>14.096774193548386</c:v>
                </c:pt>
                <c:pt idx="386">
                  <c:v>14.096774193548386</c:v>
                </c:pt>
                <c:pt idx="387">
                  <c:v>14.090322580645159</c:v>
                </c:pt>
                <c:pt idx="388">
                  <c:v>14.116129032258065</c:v>
                </c:pt>
                <c:pt idx="389">
                  <c:v>14.296774193548391</c:v>
                </c:pt>
                <c:pt idx="390">
                  <c:v>14.548387096774194</c:v>
                </c:pt>
                <c:pt idx="391">
                  <c:v>14.767741935483867</c:v>
                </c:pt>
                <c:pt idx="392">
                  <c:v>14.903225806451612</c:v>
                </c:pt>
                <c:pt idx="393">
                  <c:v>15.07741935483871</c:v>
                </c:pt>
                <c:pt idx="394">
                  <c:v>15.335483870967744</c:v>
                </c:pt>
                <c:pt idx="395">
                  <c:v>15.735483870967746</c:v>
                </c:pt>
                <c:pt idx="396">
                  <c:v>16.012903225806451</c:v>
                </c:pt>
                <c:pt idx="397">
                  <c:v>16.158064516129031</c:v>
                </c:pt>
                <c:pt idx="398">
                  <c:v>16.170967741935481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8-08FF-4427-A104-F5EDBEF761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8193280"/>
        <c:axId val="218203648"/>
      </c:lineChart>
      <c:dateAx>
        <c:axId val="2181932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 sz="105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/kg</a:t>
                </a:r>
              </a:p>
            </c:rich>
          </c:tx>
          <c:layout>
            <c:manualLayout>
              <c:xMode val="edge"/>
              <c:yMode val="edge"/>
              <c:x val="5.8899591645098497E-2"/>
              <c:y val="5.973759178308289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203648"/>
        <c:crosses val="autoZero"/>
        <c:auto val="0"/>
        <c:lblOffset val="100"/>
        <c:baseTimeUnit val="days"/>
      </c:dateAx>
      <c:valAx>
        <c:axId val="218203648"/>
        <c:scaling>
          <c:orientation val="minMax"/>
          <c:max val="30"/>
          <c:min val="1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1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span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3.9126041929780198E-2"/>
          <c:y val="3.0634758995247799E-2"/>
          <c:w val="0.95897954028795196"/>
          <c:h val="0.79003733876442594"/>
        </c:manualLayout>
      </c:layout>
      <c:lineChart>
        <c:grouping val="standard"/>
        <c:varyColors val="0"/>
        <c:ser>
          <c:idx val="0"/>
          <c:order val="0"/>
          <c:tx>
            <c:strRef>
              <c:f>'价格 '!$BV$1</c:f>
              <c:strCache>
                <c:ptCount val="1"/>
                <c:pt idx="0">
                  <c:v>50kg二元母猪出栏价格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'!$BV$6:$BV$56</c:f>
              <c:numCache>
                <c:formatCode>m/d/yyyy</c:formatCode>
                <c:ptCount val="51"/>
                <c:pt idx="0">
                  <c:v>44960</c:v>
                </c:pt>
                <c:pt idx="1">
                  <c:v>44946</c:v>
                </c:pt>
                <c:pt idx="2">
                  <c:v>44939</c:v>
                </c:pt>
                <c:pt idx="3">
                  <c:v>44932</c:v>
                </c:pt>
                <c:pt idx="4">
                  <c:v>44925</c:v>
                </c:pt>
                <c:pt idx="5">
                  <c:v>44918</c:v>
                </c:pt>
                <c:pt idx="6">
                  <c:v>44911</c:v>
                </c:pt>
                <c:pt idx="7">
                  <c:v>44904</c:v>
                </c:pt>
                <c:pt idx="8">
                  <c:v>44897</c:v>
                </c:pt>
                <c:pt idx="9">
                  <c:v>44890</c:v>
                </c:pt>
                <c:pt idx="10">
                  <c:v>44883</c:v>
                </c:pt>
                <c:pt idx="11">
                  <c:v>44876</c:v>
                </c:pt>
                <c:pt idx="12">
                  <c:v>44869</c:v>
                </c:pt>
                <c:pt idx="13">
                  <c:v>44862</c:v>
                </c:pt>
                <c:pt idx="14">
                  <c:v>44855</c:v>
                </c:pt>
                <c:pt idx="15">
                  <c:v>44848</c:v>
                </c:pt>
                <c:pt idx="16">
                  <c:v>44841</c:v>
                </c:pt>
                <c:pt idx="17">
                  <c:v>44834</c:v>
                </c:pt>
                <c:pt idx="18">
                  <c:v>44827</c:v>
                </c:pt>
                <c:pt idx="19">
                  <c:v>44820</c:v>
                </c:pt>
                <c:pt idx="20">
                  <c:v>44813</c:v>
                </c:pt>
                <c:pt idx="21">
                  <c:v>44806</c:v>
                </c:pt>
                <c:pt idx="22">
                  <c:v>44799</c:v>
                </c:pt>
                <c:pt idx="23">
                  <c:v>44792</c:v>
                </c:pt>
                <c:pt idx="24">
                  <c:v>44785</c:v>
                </c:pt>
                <c:pt idx="25">
                  <c:v>44778</c:v>
                </c:pt>
                <c:pt idx="26">
                  <c:v>44771</c:v>
                </c:pt>
                <c:pt idx="27">
                  <c:v>44764</c:v>
                </c:pt>
                <c:pt idx="28">
                  <c:v>44757</c:v>
                </c:pt>
                <c:pt idx="29">
                  <c:v>44750</c:v>
                </c:pt>
                <c:pt idx="30">
                  <c:v>44743</c:v>
                </c:pt>
                <c:pt idx="31">
                  <c:v>44736</c:v>
                </c:pt>
                <c:pt idx="32">
                  <c:v>44729</c:v>
                </c:pt>
                <c:pt idx="33">
                  <c:v>44722</c:v>
                </c:pt>
                <c:pt idx="34">
                  <c:v>44715</c:v>
                </c:pt>
                <c:pt idx="35">
                  <c:v>44708</c:v>
                </c:pt>
                <c:pt idx="36">
                  <c:v>44701</c:v>
                </c:pt>
                <c:pt idx="37">
                  <c:v>44694</c:v>
                </c:pt>
                <c:pt idx="38">
                  <c:v>44687</c:v>
                </c:pt>
                <c:pt idx="39">
                  <c:v>44680</c:v>
                </c:pt>
                <c:pt idx="40">
                  <c:v>44673</c:v>
                </c:pt>
                <c:pt idx="41">
                  <c:v>44666</c:v>
                </c:pt>
                <c:pt idx="42">
                  <c:v>44659</c:v>
                </c:pt>
                <c:pt idx="43">
                  <c:v>44652</c:v>
                </c:pt>
                <c:pt idx="44">
                  <c:v>44645</c:v>
                </c:pt>
                <c:pt idx="45">
                  <c:v>44638</c:v>
                </c:pt>
                <c:pt idx="46">
                  <c:v>44631</c:v>
                </c:pt>
                <c:pt idx="47">
                  <c:v>44624</c:v>
                </c:pt>
                <c:pt idx="48">
                  <c:v>44617</c:v>
                </c:pt>
                <c:pt idx="49">
                  <c:v>44610</c:v>
                </c:pt>
                <c:pt idx="50">
                  <c:v>44599</c:v>
                </c:pt>
              </c:numCache>
            </c:numRef>
          </c:cat>
          <c:val>
            <c:numRef>
              <c:f>'价格 '!$BW$6:$BW$56</c:f>
              <c:numCache>
                <c:formatCode>0_);[Red]\(0\)</c:formatCode>
                <c:ptCount val="51"/>
                <c:pt idx="0">
                  <c:v>1710.7692307692307</c:v>
                </c:pt>
                <c:pt idx="1">
                  <c:v>1719.2307692307693</c:v>
                </c:pt>
                <c:pt idx="2">
                  <c:v>1692.3076923076924</c:v>
                </c:pt>
                <c:pt idx="3">
                  <c:v>1823.0769230769231</c:v>
                </c:pt>
                <c:pt idx="4">
                  <c:v>1883.0769230769231</c:v>
                </c:pt>
                <c:pt idx="5">
                  <c:v>1965.7692307692307</c:v>
                </c:pt>
                <c:pt idx="6">
                  <c:v>2046.5384615384614</c:v>
                </c:pt>
                <c:pt idx="7">
                  <c:v>2134.6153846153848</c:v>
                </c:pt>
                <c:pt idx="8">
                  <c:v>2243.6363636363635</c:v>
                </c:pt>
                <c:pt idx="9">
                  <c:v>2282.7272727272725</c:v>
                </c:pt>
                <c:pt idx="10">
                  <c:v>2363.6363636363635</c:v>
                </c:pt>
                <c:pt idx="11">
                  <c:v>2445.4545454545455</c:v>
                </c:pt>
                <c:pt idx="12">
                  <c:v>2436.3636363636365</c:v>
                </c:pt>
                <c:pt idx="13">
                  <c:v>2334.5454545454545</c:v>
                </c:pt>
                <c:pt idx="14">
                  <c:v>2368.181818181818</c:v>
                </c:pt>
                <c:pt idx="15">
                  <c:v>2341.818181818182</c:v>
                </c:pt>
                <c:pt idx="16">
                  <c:v>2337.2727272727275</c:v>
                </c:pt>
                <c:pt idx="17">
                  <c:v>2210.909090909091</c:v>
                </c:pt>
                <c:pt idx="18">
                  <c:v>2190.909090909091</c:v>
                </c:pt>
                <c:pt idx="19">
                  <c:v>2160</c:v>
                </c:pt>
                <c:pt idx="20">
                  <c:v>2154.5454545454545</c:v>
                </c:pt>
                <c:pt idx="21">
                  <c:v>2193.6363636363635</c:v>
                </c:pt>
                <c:pt idx="22">
                  <c:v>2212.7272727272725</c:v>
                </c:pt>
                <c:pt idx="23">
                  <c:v>2165.4545454545455</c:v>
                </c:pt>
                <c:pt idx="24">
                  <c:v>2218.909090909091</c:v>
                </c:pt>
                <c:pt idx="25">
                  <c:v>2190.909090909091</c:v>
                </c:pt>
                <c:pt idx="26">
                  <c:v>2086.3636363636365</c:v>
                </c:pt>
                <c:pt idx="27">
                  <c:v>2254.5454545454545</c:v>
                </c:pt>
                <c:pt idx="28">
                  <c:v>2286.3636363636365</c:v>
                </c:pt>
                <c:pt idx="29">
                  <c:v>2272.7272727272725</c:v>
                </c:pt>
                <c:pt idx="30">
                  <c:v>2063.6363636363635</c:v>
                </c:pt>
                <c:pt idx="31">
                  <c:v>1922.2222222222222</c:v>
                </c:pt>
                <c:pt idx="32">
                  <c:v>1902</c:v>
                </c:pt>
                <c:pt idx="33">
                  <c:v>1959</c:v>
                </c:pt>
                <c:pt idx="34">
                  <c:v>2014</c:v>
                </c:pt>
                <c:pt idx="35">
                  <c:v>2185</c:v>
                </c:pt>
                <c:pt idx="36">
                  <c:v>2253</c:v>
                </c:pt>
                <c:pt idx="37">
                  <c:v>2254</c:v>
                </c:pt>
                <c:pt idx="38">
                  <c:v>2105</c:v>
                </c:pt>
                <c:pt idx="39">
                  <c:v>2105</c:v>
                </c:pt>
                <c:pt idx="40">
                  <c:v>2012</c:v>
                </c:pt>
                <c:pt idx="41">
                  <c:v>2130</c:v>
                </c:pt>
                <c:pt idx="42">
                  <c:v>2099</c:v>
                </c:pt>
                <c:pt idx="43">
                  <c:v>2008</c:v>
                </c:pt>
                <c:pt idx="44">
                  <c:v>1964</c:v>
                </c:pt>
                <c:pt idx="45">
                  <c:v>2017</c:v>
                </c:pt>
                <c:pt idx="46">
                  <c:v>1998</c:v>
                </c:pt>
                <c:pt idx="47">
                  <c:v>2240</c:v>
                </c:pt>
                <c:pt idx="48">
                  <c:v>2256</c:v>
                </c:pt>
                <c:pt idx="49">
                  <c:v>1965</c:v>
                </c:pt>
                <c:pt idx="50">
                  <c:v>2186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BF9-A67F-64D22977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963968"/>
        <c:axId val="218965888"/>
      </c:lineChart>
      <c:dateAx>
        <c:axId val="21896396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</a:t>
                </a: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头</a:t>
                </a:r>
              </a:p>
            </c:rich>
          </c:tx>
          <c:layout>
            <c:manualLayout>
              <c:xMode val="edge"/>
              <c:yMode val="edge"/>
              <c:x val="5.3904916471588502E-2"/>
              <c:y val="3.286264021685310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965888"/>
        <c:crosses val="autoZero"/>
        <c:auto val="0"/>
        <c:lblOffset val="100"/>
        <c:baseTimeUnit val="days"/>
      </c:dateAx>
      <c:valAx>
        <c:axId val="218965888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9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3.6938385094207701E-2"/>
          <c:y val="8.1084089172397802E-2"/>
          <c:w val="0.924891475886088"/>
          <c:h val="0.74315438957980695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'价格 '!$DA$3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rgbClr val="D7C5AE"/>
            </a:solidFill>
            <a:ln>
              <a:noFill/>
            </a:ln>
            <a:effectLst/>
          </c:spPr>
          <c:invertIfNegative val="0"/>
          <c:cat>
            <c:numRef>
              <c:f>'价格 '!$CX$48:$CX$608</c:f>
              <c:numCache>
                <c:formatCode>m/d/yyyy</c:formatCode>
                <c:ptCount val="561"/>
                <c:pt idx="0">
                  <c:v>44925</c:v>
                </c:pt>
                <c:pt idx="1">
                  <c:v>44924</c:v>
                </c:pt>
                <c:pt idx="2">
                  <c:v>44923</c:v>
                </c:pt>
                <c:pt idx="3">
                  <c:v>44922</c:v>
                </c:pt>
                <c:pt idx="4">
                  <c:v>44921</c:v>
                </c:pt>
                <c:pt idx="5">
                  <c:v>44920</c:v>
                </c:pt>
                <c:pt idx="6">
                  <c:v>44919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44913</c:v>
                </c:pt>
                <c:pt idx="13">
                  <c:v>44912</c:v>
                </c:pt>
                <c:pt idx="14">
                  <c:v>44911</c:v>
                </c:pt>
                <c:pt idx="15">
                  <c:v>44910</c:v>
                </c:pt>
                <c:pt idx="16">
                  <c:v>44909</c:v>
                </c:pt>
                <c:pt idx="17">
                  <c:v>44908</c:v>
                </c:pt>
                <c:pt idx="18">
                  <c:v>44907</c:v>
                </c:pt>
                <c:pt idx="19">
                  <c:v>44906</c:v>
                </c:pt>
                <c:pt idx="20">
                  <c:v>44905</c:v>
                </c:pt>
                <c:pt idx="21">
                  <c:v>44904</c:v>
                </c:pt>
                <c:pt idx="22">
                  <c:v>44903</c:v>
                </c:pt>
                <c:pt idx="23">
                  <c:v>44902</c:v>
                </c:pt>
                <c:pt idx="24">
                  <c:v>44901</c:v>
                </c:pt>
                <c:pt idx="25">
                  <c:v>44900</c:v>
                </c:pt>
                <c:pt idx="26">
                  <c:v>44899</c:v>
                </c:pt>
                <c:pt idx="27">
                  <c:v>44898</c:v>
                </c:pt>
                <c:pt idx="28">
                  <c:v>44897</c:v>
                </c:pt>
                <c:pt idx="29">
                  <c:v>44896</c:v>
                </c:pt>
                <c:pt idx="30">
                  <c:v>44895</c:v>
                </c:pt>
                <c:pt idx="31">
                  <c:v>44894</c:v>
                </c:pt>
                <c:pt idx="32">
                  <c:v>44893</c:v>
                </c:pt>
                <c:pt idx="33">
                  <c:v>44892</c:v>
                </c:pt>
                <c:pt idx="34">
                  <c:v>44891</c:v>
                </c:pt>
                <c:pt idx="35">
                  <c:v>44890</c:v>
                </c:pt>
                <c:pt idx="36">
                  <c:v>44889</c:v>
                </c:pt>
                <c:pt idx="37">
                  <c:v>44888</c:v>
                </c:pt>
                <c:pt idx="38">
                  <c:v>44887</c:v>
                </c:pt>
                <c:pt idx="39">
                  <c:v>44886</c:v>
                </c:pt>
                <c:pt idx="40">
                  <c:v>44885</c:v>
                </c:pt>
                <c:pt idx="41">
                  <c:v>44884</c:v>
                </c:pt>
                <c:pt idx="42">
                  <c:v>44883</c:v>
                </c:pt>
                <c:pt idx="43">
                  <c:v>44882</c:v>
                </c:pt>
                <c:pt idx="44">
                  <c:v>44881</c:v>
                </c:pt>
                <c:pt idx="45">
                  <c:v>44880</c:v>
                </c:pt>
                <c:pt idx="46">
                  <c:v>44879</c:v>
                </c:pt>
                <c:pt idx="47">
                  <c:v>44878</c:v>
                </c:pt>
                <c:pt idx="48">
                  <c:v>44877</c:v>
                </c:pt>
                <c:pt idx="49">
                  <c:v>44876</c:v>
                </c:pt>
                <c:pt idx="50">
                  <c:v>44875</c:v>
                </c:pt>
                <c:pt idx="51">
                  <c:v>44874</c:v>
                </c:pt>
                <c:pt idx="52">
                  <c:v>44873</c:v>
                </c:pt>
                <c:pt idx="53">
                  <c:v>44872</c:v>
                </c:pt>
                <c:pt idx="54">
                  <c:v>44871</c:v>
                </c:pt>
                <c:pt idx="55">
                  <c:v>44870</c:v>
                </c:pt>
                <c:pt idx="56">
                  <c:v>44869</c:v>
                </c:pt>
                <c:pt idx="57">
                  <c:v>44868</c:v>
                </c:pt>
                <c:pt idx="58">
                  <c:v>44867</c:v>
                </c:pt>
                <c:pt idx="59">
                  <c:v>44866</c:v>
                </c:pt>
                <c:pt idx="60">
                  <c:v>44865</c:v>
                </c:pt>
                <c:pt idx="61">
                  <c:v>44864</c:v>
                </c:pt>
                <c:pt idx="62">
                  <c:v>44863</c:v>
                </c:pt>
                <c:pt idx="63">
                  <c:v>44862</c:v>
                </c:pt>
                <c:pt idx="64">
                  <c:v>44861</c:v>
                </c:pt>
                <c:pt idx="65">
                  <c:v>44860</c:v>
                </c:pt>
                <c:pt idx="66">
                  <c:v>44859</c:v>
                </c:pt>
                <c:pt idx="67">
                  <c:v>44858</c:v>
                </c:pt>
                <c:pt idx="68">
                  <c:v>44857</c:v>
                </c:pt>
                <c:pt idx="69">
                  <c:v>44856</c:v>
                </c:pt>
                <c:pt idx="70">
                  <c:v>44855</c:v>
                </c:pt>
                <c:pt idx="71">
                  <c:v>44854</c:v>
                </c:pt>
                <c:pt idx="72">
                  <c:v>44853</c:v>
                </c:pt>
                <c:pt idx="73">
                  <c:v>44852</c:v>
                </c:pt>
                <c:pt idx="74">
                  <c:v>44851</c:v>
                </c:pt>
                <c:pt idx="75">
                  <c:v>44850</c:v>
                </c:pt>
                <c:pt idx="76">
                  <c:v>44849</c:v>
                </c:pt>
                <c:pt idx="77">
                  <c:v>44848</c:v>
                </c:pt>
                <c:pt idx="78">
                  <c:v>44847</c:v>
                </c:pt>
                <c:pt idx="79">
                  <c:v>44846</c:v>
                </c:pt>
                <c:pt idx="80">
                  <c:v>44845</c:v>
                </c:pt>
                <c:pt idx="81">
                  <c:v>44844</c:v>
                </c:pt>
                <c:pt idx="82">
                  <c:v>44843</c:v>
                </c:pt>
                <c:pt idx="83">
                  <c:v>44842</c:v>
                </c:pt>
                <c:pt idx="84">
                  <c:v>44841</c:v>
                </c:pt>
                <c:pt idx="85">
                  <c:v>44840</c:v>
                </c:pt>
                <c:pt idx="86">
                  <c:v>44839</c:v>
                </c:pt>
                <c:pt idx="87">
                  <c:v>44838</c:v>
                </c:pt>
                <c:pt idx="88">
                  <c:v>44837</c:v>
                </c:pt>
                <c:pt idx="89">
                  <c:v>44836</c:v>
                </c:pt>
                <c:pt idx="90">
                  <c:v>44835</c:v>
                </c:pt>
                <c:pt idx="91">
                  <c:v>44834</c:v>
                </c:pt>
                <c:pt idx="92">
                  <c:v>44833</c:v>
                </c:pt>
                <c:pt idx="93">
                  <c:v>44832</c:v>
                </c:pt>
                <c:pt idx="94">
                  <c:v>44831</c:v>
                </c:pt>
                <c:pt idx="95">
                  <c:v>44830</c:v>
                </c:pt>
                <c:pt idx="96">
                  <c:v>44829</c:v>
                </c:pt>
                <c:pt idx="97">
                  <c:v>44828</c:v>
                </c:pt>
                <c:pt idx="98">
                  <c:v>44827</c:v>
                </c:pt>
                <c:pt idx="99">
                  <c:v>44826</c:v>
                </c:pt>
                <c:pt idx="100">
                  <c:v>44825</c:v>
                </c:pt>
                <c:pt idx="101">
                  <c:v>44824</c:v>
                </c:pt>
                <c:pt idx="102">
                  <c:v>44823</c:v>
                </c:pt>
                <c:pt idx="103">
                  <c:v>44822</c:v>
                </c:pt>
                <c:pt idx="104">
                  <c:v>44821</c:v>
                </c:pt>
                <c:pt idx="105">
                  <c:v>44820</c:v>
                </c:pt>
                <c:pt idx="106">
                  <c:v>44819</c:v>
                </c:pt>
                <c:pt idx="107">
                  <c:v>44818</c:v>
                </c:pt>
                <c:pt idx="108">
                  <c:v>44817</c:v>
                </c:pt>
                <c:pt idx="109">
                  <c:v>44816</c:v>
                </c:pt>
                <c:pt idx="110">
                  <c:v>44815</c:v>
                </c:pt>
                <c:pt idx="111">
                  <c:v>44814</c:v>
                </c:pt>
                <c:pt idx="112">
                  <c:v>44813</c:v>
                </c:pt>
                <c:pt idx="113">
                  <c:v>44812</c:v>
                </c:pt>
                <c:pt idx="114">
                  <c:v>44811</c:v>
                </c:pt>
                <c:pt idx="115">
                  <c:v>44810</c:v>
                </c:pt>
                <c:pt idx="116">
                  <c:v>44809</c:v>
                </c:pt>
                <c:pt idx="117">
                  <c:v>44808</c:v>
                </c:pt>
                <c:pt idx="118">
                  <c:v>44807</c:v>
                </c:pt>
                <c:pt idx="119">
                  <c:v>44806</c:v>
                </c:pt>
                <c:pt idx="120">
                  <c:v>44805</c:v>
                </c:pt>
                <c:pt idx="121">
                  <c:v>44804</c:v>
                </c:pt>
                <c:pt idx="122">
                  <c:v>44803</c:v>
                </c:pt>
                <c:pt idx="123">
                  <c:v>44802</c:v>
                </c:pt>
                <c:pt idx="124">
                  <c:v>44801</c:v>
                </c:pt>
                <c:pt idx="125">
                  <c:v>44800</c:v>
                </c:pt>
                <c:pt idx="126">
                  <c:v>44799</c:v>
                </c:pt>
                <c:pt idx="127">
                  <c:v>44798</c:v>
                </c:pt>
                <c:pt idx="128">
                  <c:v>44797</c:v>
                </c:pt>
                <c:pt idx="129">
                  <c:v>44796</c:v>
                </c:pt>
                <c:pt idx="130">
                  <c:v>44795</c:v>
                </c:pt>
                <c:pt idx="131">
                  <c:v>44794</c:v>
                </c:pt>
                <c:pt idx="132">
                  <c:v>44793</c:v>
                </c:pt>
                <c:pt idx="133">
                  <c:v>44792</c:v>
                </c:pt>
                <c:pt idx="134">
                  <c:v>44791</c:v>
                </c:pt>
                <c:pt idx="135">
                  <c:v>44790</c:v>
                </c:pt>
                <c:pt idx="136">
                  <c:v>44789</c:v>
                </c:pt>
                <c:pt idx="137">
                  <c:v>44788</c:v>
                </c:pt>
                <c:pt idx="138">
                  <c:v>44787</c:v>
                </c:pt>
                <c:pt idx="139">
                  <c:v>44786</c:v>
                </c:pt>
                <c:pt idx="140">
                  <c:v>44785</c:v>
                </c:pt>
                <c:pt idx="141">
                  <c:v>44784</c:v>
                </c:pt>
                <c:pt idx="142">
                  <c:v>44783</c:v>
                </c:pt>
                <c:pt idx="143">
                  <c:v>44782</c:v>
                </c:pt>
                <c:pt idx="144">
                  <c:v>44781</c:v>
                </c:pt>
                <c:pt idx="145">
                  <c:v>44780</c:v>
                </c:pt>
                <c:pt idx="146">
                  <c:v>44779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44773</c:v>
                </c:pt>
                <c:pt idx="153">
                  <c:v>44772</c:v>
                </c:pt>
                <c:pt idx="154">
                  <c:v>44771</c:v>
                </c:pt>
                <c:pt idx="155">
                  <c:v>44770</c:v>
                </c:pt>
                <c:pt idx="156">
                  <c:v>44769</c:v>
                </c:pt>
                <c:pt idx="157">
                  <c:v>44768</c:v>
                </c:pt>
                <c:pt idx="158">
                  <c:v>44767</c:v>
                </c:pt>
                <c:pt idx="159">
                  <c:v>44766</c:v>
                </c:pt>
                <c:pt idx="160">
                  <c:v>44765</c:v>
                </c:pt>
                <c:pt idx="161">
                  <c:v>44764</c:v>
                </c:pt>
                <c:pt idx="162">
                  <c:v>44763</c:v>
                </c:pt>
                <c:pt idx="163">
                  <c:v>44762</c:v>
                </c:pt>
                <c:pt idx="164">
                  <c:v>44761</c:v>
                </c:pt>
                <c:pt idx="165">
                  <c:v>44760</c:v>
                </c:pt>
                <c:pt idx="166">
                  <c:v>44759</c:v>
                </c:pt>
                <c:pt idx="167">
                  <c:v>44758</c:v>
                </c:pt>
                <c:pt idx="168">
                  <c:v>44757</c:v>
                </c:pt>
                <c:pt idx="169">
                  <c:v>44756</c:v>
                </c:pt>
                <c:pt idx="170">
                  <c:v>44755</c:v>
                </c:pt>
                <c:pt idx="171">
                  <c:v>44754</c:v>
                </c:pt>
                <c:pt idx="172">
                  <c:v>44753</c:v>
                </c:pt>
                <c:pt idx="173">
                  <c:v>44752</c:v>
                </c:pt>
                <c:pt idx="174">
                  <c:v>44751</c:v>
                </c:pt>
                <c:pt idx="175">
                  <c:v>44750</c:v>
                </c:pt>
                <c:pt idx="176">
                  <c:v>44749</c:v>
                </c:pt>
                <c:pt idx="177">
                  <c:v>44748</c:v>
                </c:pt>
                <c:pt idx="178">
                  <c:v>44747</c:v>
                </c:pt>
                <c:pt idx="179">
                  <c:v>44746</c:v>
                </c:pt>
                <c:pt idx="180">
                  <c:v>44745</c:v>
                </c:pt>
                <c:pt idx="181">
                  <c:v>44744</c:v>
                </c:pt>
                <c:pt idx="182">
                  <c:v>44743</c:v>
                </c:pt>
                <c:pt idx="183">
                  <c:v>44742</c:v>
                </c:pt>
                <c:pt idx="184">
                  <c:v>44741</c:v>
                </c:pt>
                <c:pt idx="185">
                  <c:v>44740</c:v>
                </c:pt>
                <c:pt idx="186">
                  <c:v>44739</c:v>
                </c:pt>
                <c:pt idx="187">
                  <c:v>44738</c:v>
                </c:pt>
                <c:pt idx="188">
                  <c:v>44737</c:v>
                </c:pt>
                <c:pt idx="189">
                  <c:v>44736</c:v>
                </c:pt>
                <c:pt idx="190">
                  <c:v>44735</c:v>
                </c:pt>
                <c:pt idx="191">
                  <c:v>44734</c:v>
                </c:pt>
                <c:pt idx="192">
                  <c:v>44733</c:v>
                </c:pt>
                <c:pt idx="193">
                  <c:v>44732</c:v>
                </c:pt>
                <c:pt idx="194">
                  <c:v>44731</c:v>
                </c:pt>
                <c:pt idx="195">
                  <c:v>44730</c:v>
                </c:pt>
                <c:pt idx="196">
                  <c:v>44729</c:v>
                </c:pt>
                <c:pt idx="197">
                  <c:v>44728</c:v>
                </c:pt>
                <c:pt idx="198">
                  <c:v>44727</c:v>
                </c:pt>
                <c:pt idx="199">
                  <c:v>44726</c:v>
                </c:pt>
                <c:pt idx="200">
                  <c:v>44725</c:v>
                </c:pt>
                <c:pt idx="201">
                  <c:v>44724</c:v>
                </c:pt>
                <c:pt idx="202">
                  <c:v>44723</c:v>
                </c:pt>
                <c:pt idx="203">
                  <c:v>44722</c:v>
                </c:pt>
                <c:pt idx="204">
                  <c:v>44721</c:v>
                </c:pt>
                <c:pt idx="205">
                  <c:v>44720</c:v>
                </c:pt>
                <c:pt idx="206">
                  <c:v>44719</c:v>
                </c:pt>
                <c:pt idx="207">
                  <c:v>44718</c:v>
                </c:pt>
                <c:pt idx="208">
                  <c:v>44717</c:v>
                </c:pt>
                <c:pt idx="209">
                  <c:v>44716</c:v>
                </c:pt>
                <c:pt idx="210">
                  <c:v>44715</c:v>
                </c:pt>
                <c:pt idx="211">
                  <c:v>44714</c:v>
                </c:pt>
                <c:pt idx="212">
                  <c:v>44713</c:v>
                </c:pt>
                <c:pt idx="213">
                  <c:v>44712</c:v>
                </c:pt>
                <c:pt idx="214">
                  <c:v>44711</c:v>
                </c:pt>
                <c:pt idx="215">
                  <c:v>44710</c:v>
                </c:pt>
                <c:pt idx="216">
                  <c:v>44709</c:v>
                </c:pt>
                <c:pt idx="217">
                  <c:v>44708</c:v>
                </c:pt>
                <c:pt idx="218">
                  <c:v>44707</c:v>
                </c:pt>
                <c:pt idx="219">
                  <c:v>44706</c:v>
                </c:pt>
                <c:pt idx="220">
                  <c:v>44705</c:v>
                </c:pt>
                <c:pt idx="221">
                  <c:v>44704</c:v>
                </c:pt>
                <c:pt idx="222">
                  <c:v>44703</c:v>
                </c:pt>
                <c:pt idx="223">
                  <c:v>44702</c:v>
                </c:pt>
                <c:pt idx="224">
                  <c:v>44701</c:v>
                </c:pt>
                <c:pt idx="225">
                  <c:v>44700</c:v>
                </c:pt>
                <c:pt idx="226">
                  <c:v>44699</c:v>
                </c:pt>
                <c:pt idx="227">
                  <c:v>44698</c:v>
                </c:pt>
                <c:pt idx="228">
                  <c:v>44697</c:v>
                </c:pt>
                <c:pt idx="229">
                  <c:v>44696</c:v>
                </c:pt>
                <c:pt idx="230">
                  <c:v>44695</c:v>
                </c:pt>
                <c:pt idx="231">
                  <c:v>44694</c:v>
                </c:pt>
                <c:pt idx="232">
                  <c:v>44693</c:v>
                </c:pt>
                <c:pt idx="233">
                  <c:v>44692</c:v>
                </c:pt>
                <c:pt idx="234">
                  <c:v>44691</c:v>
                </c:pt>
                <c:pt idx="235">
                  <c:v>44690</c:v>
                </c:pt>
                <c:pt idx="236">
                  <c:v>44689</c:v>
                </c:pt>
                <c:pt idx="237">
                  <c:v>44688</c:v>
                </c:pt>
                <c:pt idx="238">
                  <c:v>44687</c:v>
                </c:pt>
                <c:pt idx="239">
                  <c:v>44686</c:v>
                </c:pt>
                <c:pt idx="240">
                  <c:v>44685</c:v>
                </c:pt>
                <c:pt idx="241">
                  <c:v>44684</c:v>
                </c:pt>
                <c:pt idx="242">
                  <c:v>44683</c:v>
                </c:pt>
                <c:pt idx="243">
                  <c:v>44682</c:v>
                </c:pt>
                <c:pt idx="244">
                  <c:v>44681</c:v>
                </c:pt>
                <c:pt idx="245">
                  <c:v>44680</c:v>
                </c:pt>
                <c:pt idx="246">
                  <c:v>44679</c:v>
                </c:pt>
                <c:pt idx="247">
                  <c:v>44678</c:v>
                </c:pt>
                <c:pt idx="248">
                  <c:v>44677</c:v>
                </c:pt>
                <c:pt idx="249">
                  <c:v>44676</c:v>
                </c:pt>
                <c:pt idx="250">
                  <c:v>44675</c:v>
                </c:pt>
                <c:pt idx="251">
                  <c:v>44674</c:v>
                </c:pt>
                <c:pt idx="252">
                  <c:v>44673</c:v>
                </c:pt>
                <c:pt idx="253">
                  <c:v>44672</c:v>
                </c:pt>
                <c:pt idx="254">
                  <c:v>44671</c:v>
                </c:pt>
                <c:pt idx="255">
                  <c:v>44670</c:v>
                </c:pt>
                <c:pt idx="256">
                  <c:v>44669</c:v>
                </c:pt>
                <c:pt idx="257">
                  <c:v>44668</c:v>
                </c:pt>
                <c:pt idx="258">
                  <c:v>44667</c:v>
                </c:pt>
                <c:pt idx="259">
                  <c:v>44666</c:v>
                </c:pt>
                <c:pt idx="260">
                  <c:v>44665</c:v>
                </c:pt>
                <c:pt idx="261">
                  <c:v>44664</c:v>
                </c:pt>
                <c:pt idx="262">
                  <c:v>44663</c:v>
                </c:pt>
                <c:pt idx="263">
                  <c:v>44662</c:v>
                </c:pt>
                <c:pt idx="264">
                  <c:v>44661</c:v>
                </c:pt>
                <c:pt idx="265">
                  <c:v>44660</c:v>
                </c:pt>
                <c:pt idx="266">
                  <c:v>44659</c:v>
                </c:pt>
                <c:pt idx="267">
                  <c:v>44658</c:v>
                </c:pt>
                <c:pt idx="268">
                  <c:v>44657</c:v>
                </c:pt>
                <c:pt idx="269">
                  <c:v>44656</c:v>
                </c:pt>
                <c:pt idx="270">
                  <c:v>44655</c:v>
                </c:pt>
                <c:pt idx="271">
                  <c:v>44654</c:v>
                </c:pt>
                <c:pt idx="272">
                  <c:v>44653</c:v>
                </c:pt>
                <c:pt idx="273">
                  <c:v>44652</c:v>
                </c:pt>
                <c:pt idx="274">
                  <c:v>44651</c:v>
                </c:pt>
                <c:pt idx="275">
                  <c:v>44650</c:v>
                </c:pt>
                <c:pt idx="276">
                  <c:v>44649</c:v>
                </c:pt>
                <c:pt idx="277">
                  <c:v>44648</c:v>
                </c:pt>
                <c:pt idx="278">
                  <c:v>44647</c:v>
                </c:pt>
                <c:pt idx="279">
                  <c:v>44646</c:v>
                </c:pt>
                <c:pt idx="280">
                  <c:v>44645</c:v>
                </c:pt>
                <c:pt idx="281">
                  <c:v>44644</c:v>
                </c:pt>
                <c:pt idx="282">
                  <c:v>44643</c:v>
                </c:pt>
                <c:pt idx="283">
                  <c:v>44642</c:v>
                </c:pt>
                <c:pt idx="284">
                  <c:v>44641</c:v>
                </c:pt>
                <c:pt idx="285">
                  <c:v>44640</c:v>
                </c:pt>
                <c:pt idx="286">
                  <c:v>44639</c:v>
                </c:pt>
                <c:pt idx="287">
                  <c:v>44638</c:v>
                </c:pt>
                <c:pt idx="288">
                  <c:v>44637</c:v>
                </c:pt>
                <c:pt idx="289">
                  <c:v>44636</c:v>
                </c:pt>
                <c:pt idx="290">
                  <c:v>44635</c:v>
                </c:pt>
                <c:pt idx="291">
                  <c:v>44634</c:v>
                </c:pt>
                <c:pt idx="292">
                  <c:v>44633</c:v>
                </c:pt>
                <c:pt idx="293">
                  <c:v>44632</c:v>
                </c:pt>
                <c:pt idx="294">
                  <c:v>44631</c:v>
                </c:pt>
                <c:pt idx="295">
                  <c:v>44630</c:v>
                </c:pt>
                <c:pt idx="296">
                  <c:v>44629</c:v>
                </c:pt>
                <c:pt idx="297">
                  <c:v>44628</c:v>
                </c:pt>
                <c:pt idx="298">
                  <c:v>44627</c:v>
                </c:pt>
                <c:pt idx="299">
                  <c:v>44626</c:v>
                </c:pt>
                <c:pt idx="300">
                  <c:v>44625</c:v>
                </c:pt>
                <c:pt idx="301">
                  <c:v>44624</c:v>
                </c:pt>
                <c:pt idx="302">
                  <c:v>44623</c:v>
                </c:pt>
                <c:pt idx="303">
                  <c:v>44622</c:v>
                </c:pt>
                <c:pt idx="304">
                  <c:v>44621</c:v>
                </c:pt>
                <c:pt idx="305">
                  <c:v>44620</c:v>
                </c:pt>
                <c:pt idx="306">
                  <c:v>44619</c:v>
                </c:pt>
                <c:pt idx="307">
                  <c:v>44618</c:v>
                </c:pt>
                <c:pt idx="308">
                  <c:v>44617</c:v>
                </c:pt>
                <c:pt idx="309">
                  <c:v>44616</c:v>
                </c:pt>
                <c:pt idx="310">
                  <c:v>44615</c:v>
                </c:pt>
                <c:pt idx="311">
                  <c:v>44614</c:v>
                </c:pt>
                <c:pt idx="312">
                  <c:v>44613</c:v>
                </c:pt>
                <c:pt idx="313">
                  <c:v>44612</c:v>
                </c:pt>
                <c:pt idx="314">
                  <c:v>44611</c:v>
                </c:pt>
                <c:pt idx="315">
                  <c:v>44610</c:v>
                </c:pt>
                <c:pt idx="316">
                  <c:v>44609</c:v>
                </c:pt>
                <c:pt idx="317">
                  <c:v>44608</c:v>
                </c:pt>
                <c:pt idx="318">
                  <c:v>44607</c:v>
                </c:pt>
                <c:pt idx="319">
                  <c:v>44606</c:v>
                </c:pt>
                <c:pt idx="320">
                  <c:v>44605</c:v>
                </c:pt>
                <c:pt idx="321">
                  <c:v>44604</c:v>
                </c:pt>
                <c:pt idx="322">
                  <c:v>44603</c:v>
                </c:pt>
                <c:pt idx="323">
                  <c:v>44602</c:v>
                </c:pt>
                <c:pt idx="324">
                  <c:v>44601</c:v>
                </c:pt>
                <c:pt idx="325">
                  <c:v>44600</c:v>
                </c:pt>
                <c:pt idx="326">
                  <c:v>44599</c:v>
                </c:pt>
                <c:pt idx="327">
                  <c:v>44589</c:v>
                </c:pt>
                <c:pt idx="328">
                  <c:v>44588</c:v>
                </c:pt>
                <c:pt idx="329">
                  <c:v>44587</c:v>
                </c:pt>
                <c:pt idx="330">
                  <c:v>44586</c:v>
                </c:pt>
                <c:pt idx="331">
                  <c:v>44585</c:v>
                </c:pt>
                <c:pt idx="332">
                  <c:v>44584</c:v>
                </c:pt>
                <c:pt idx="333">
                  <c:v>44583</c:v>
                </c:pt>
                <c:pt idx="334">
                  <c:v>44582</c:v>
                </c:pt>
                <c:pt idx="335">
                  <c:v>44581</c:v>
                </c:pt>
                <c:pt idx="336">
                  <c:v>44580</c:v>
                </c:pt>
                <c:pt idx="337">
                  <c:v>44579</c:v>
                </c:pt>
                <c:pt idx="338">
                  <c:v>44578</c:v>
                </c:pt>
                <c:pt idx="339">
                  <c:v>44577</c:v>
                </c:pt>
                <c:pt idx="340">
                  <c:v>44576</c:v>
                </c:pt>
                <c:pt idx="341">
                  <c:v>44575</c:v>
                </c:pt>
                <c:pt idx="342">
                  <c:v>44574</c:v>
                </c:pt>
                <c:pt idx="343">
                  <c:v>44573</c:v>
                </c:pt>
                <c:pt idx="344">
                  <c:v>44572</c:v>
                </c:pt>
                <c:pt idx="345">
                  <c:v>44571</c:v>
                </c:pt>
                <c:pt idx="346">
                  <c:v>44570</c:v>
                </c:pt>
                <c:pt idx="347">
                  <c:v>44569</c:v>
                </c:pt>
                <c:pt idx="348">
                  <c:v>44568</c:v>
                </c:pt>
                <c:pt idx="349">
                  <c:v>44567</c:v>
                </c:pt>
                <c:pt idx="350">
                  <c:v>44566</c:v>
                </c:pt>
                <c:pt idx="351">
                  <c:v>44565</c:v>
                </c:pt>
                <c:pt idx="352">
                  <c:v>44564</c:v>
                </c:pt>
                <c:pt idx="353">
                  <c:v>44563</c:v>
                </c:pt>
                <c:pt idx="354">
                  <c:v>44562</c:v>
                </c:pt>
                <c:pt idx="355">
                  <c:v>44561</c:v>
                </c:pt>
                <c:pt idx="356">
                  <c:v>44560</c:v>
                </c:pt>
                <c:pt idx="357">
                  <c:v>44559</c:v>
                </c:pt>
                <c:pt idx="358">
                  <c:v>44558</c:v>
                </c:pt>
                <c:pt idx="359">
                  <c:v>44557</c:v>
                </c:pt>
                <c:pt idx="360">
                  <c:v>44556</c:v>
                </c:pt>
                <c:pt idx="361">
                  <c:v>44555</c:v>
                </c:pt>
                <c:pt idx="362">
                  <c:v>44554</c:v>
                </c:pt>
                <c:pt idx="363">
                  <c:v>44553</c:v>
                </c:pt>
                <c:pt idx="364">
                  <c:v>44552</c:v>
                </c:pt>
                <c:pt idx="365">
                  <c:v>44551</c:v>
                </c:pt>
                <c:pt idx="366">
                  <c:v>44550</c:v>
                </c:pt>
                <c:pt idx="367">
                  <c:v>44549</c:v>
                </c:pt>
                <c:pt idx="368">
                  <c:v>44548</c:v>
                </c:pt>
                <c:pt idx="369">
                  <c:v>44547</c:v>
                </c:pt>
                <c:pt idx="370">
                  <c:v>44546</c:v>
                </c:pt>
                <c:pt idx="371">
                  <c:v>44545</c:v>
                </c:pt>
                <c:pt idx="372">
                  <c:v>44544</c:v>
                </c:pt>
                <c:pt idx="373">
                  <c:v>44543</c:v>
                </c:pt>
                <c:pt idx="374">
                  <c:v>44542</c:v>
                </c:pt>
                <c:pt idx="375">
                  <c:v>44541</c:v>
                </c:pt>
                <c:pt idx="376">
                  <c:v>44540</c:v>
                </c:pt>
                <c:pt idx="377">
                  <c:v>44539</c:v>
                </c:pt>
                <c:pt idx="378">
                  <c:v>44538</c:v>
                </c:pt>
                <c:pt idx="379">
                  <c:v>44537</c:v>
                </c:pt>
                <c:pt idx="380">
                  <c:v>44536</c:v>
                </c:pt>
                <c:pt idx="381">
                  <c:v>44535</c:v>
                </c:pt>
                <c:pt idx="382">
                  <c:v>44534</c:v>
                </c:pt>
                <c:pt idx="383">
                  <c:v>44533</c:v>
                </c:pt>
                <c:pt idx="384">
                  <c:v>44532</c:v>
                </c:pt>
                <c:pt idx="385">
                  <c:v>44531</c:v>
                </c:pt>
                <c:pt idx="386">
                  <c:v>44530</c:v>
                </c:pt>
                <c:pt idx="387">
                  <c:v>44529</c:v>
                </c:pt>
                <c:pt idx="388">
                  <c:v>44528</c:v>
                </c:pt>
                <c:pt idx="389">
                  <c:v>44527</c:v>
                </c:pt>
                <c:pt idx="390">
                  <c:v>44526</c:v>
                </c:pt>
                <c:pt idx="391">
                  <c:v>44525</c:v>
                </c:pt>
                <c:pt idx="392">
                  <c:v>44524</c:v>
                </c:pt>
                <c:pt idx="393">
                  <c:v>44523</c:v>
                </c:pt>
                <c:pt idx="394">
                  <c:v>44522</c:v>
                </c:pt>
                <c:pt idx="395">
                  <c:v>44521</c:v>
                </c:pt>
                <c:pt idx="396">
                  <c:v>44520</c:v>
                </c:pt>
                <c:pt idx="397">
                  <c:v>44519</c:v>
                </c:pt>
                <c:pt idx="398">
                  <c:v>44518</c:v>
                </c:pt>
                <c:pt idx="399">
                  <c:v>44517</c:v>
                </c:pt>
                <c:pt idx="400">
                  <c:v>44516</c:v>
                </c:pt>
                <c:pt idx="401">
                  <c:v>44515</c:v>
                </c:pt>
                <c:pt idx="402">
                  <c:v>44514</c:v>
                </c:pt>
                <c:pt idx="403">
                  <c:v>44513</c:v>
                </c:pt>
                <c:pt idx="404">
                  <c:v>44512</c:v>
                </c:pt>
                <c:pt idx="405">
                  <c:v>44511</c:v>
                </c:pt>
                <c:pt idx="406">
                  <c:v>44510</c:v>
                </c:pt>
                <c:pt idx="407">
                  <c:v>44509</c:v>
                </c:pt>
                <c:pt idx="408">
                  <c:v>44508</c:v>
                </c:pt>
                <c:pt idx="409">
                  <c:v>44507</c:v>
                </c:pt>
                <c:pt idx="410">
                  <c:v>44506</c:v>
                </c:pt>
                <c:pt idx="411">
                  <c:v>44505</c:v>
                </c:pt>
                <c:pt idx="412">
                  <c:v>44504</c:v>
                </c:pt>
                <c:pt idx="413">
                  <c:v>44503</c:v>
                </c:pt>
                <c:pt idx="414">
                  <c:v>44502</c:v>
                </c:pt>
                <c:pt idx="415">
                  <c:v>44501</c:v>
                </c:pt>
                <c:pt idx="416">
                  <c:v>44500</c:v>
                </c:pt>
                <c:pt idx="417">
                  <c:v>44499</c:v>
                </c:pt>
                <c:pt idx="418">
                  <c:v>44498</c:v>
                </c:pt>
                <c:pt idx="419">
                  <c:v>44497</c:v>
                </c:pt>
                <c:pt idx="420">
                  <c:v>44496</c:v>
                </c:pt>
                <c:pt idx="421">
                  <c:v>44495</c:v>
                </c:pt>
                <c:pt idx="422">
                  <c:v>44494</c:v>
                </c:pt>
                <c:pt idx="423">
                  <c:v>44493</c:v>
                </c:pt>
                <c:pt idx="424">
                  <c:v>44492</c:v>
                </c:pt>
                <c:pt idx="425">
                  <c:v>44491</c:v>
                </c:pt>
                <c:pt idx="426">
                  <c:v>44490</c:v>
                </c:pt>
                <c:pt idx="427">
                  <c:v>44489</c:v>
                </c:pt>
                <c:pt idx="428">
                  <c:v>44488</c:v>
                </c:pt>
                <c:pt idx="429">
                  <c:v>44487</c:v>
                </c:pt>
                <c:pt idx="430">
                  <c:v>44486</c:v>
                </c:pt>
                <c:pt idx="431">
                  <c:v>44485</c:v>
                </c:pt>
                <c:pt idx="432">
                  <c:v>44484</c:v>
                </c:pt>
                <c:pt idx="433">
                  <c:v>44483</c:v>
                </c:pt>
                <c:pt idx="434">
                  <c:v>44482</c:v>
                </c:pt>
                <c:pt idx="435">
                  <c:v>44481</c:v>
                </c:pt>
                <c:pt idx="436">
                  <c:v>44480</c:v>
                </c:pt>
                <c:pt idx="437">
                  <c:v>44479</c:v>
                </c:pt>
                <c:pt idx="438">
                  <c:v>44478</c:v>
                </c:pt>
                <c:pt idx="439">
                  <c:v>44477</c:v>
                </c:pt>
                <c:pt idx="440">
                  <c:v>44476</c:v>
                </c:pt>
                <c:pt idx="441">
                  <c:v>44475</c:v>
                </c:pt>
                <c:pt idx="442">
                  <c:v>44474</c:v>
                </c:pt>
                <c:pt idx="443">
                  <c:v>44473</c:v>
                </c:pt>
                <c:pt idx="444">
                  <c:v>44472</c:v>
                </c:pt>
                <c:pt idx="445">
                  <c:v>44471</c:v>
                </c:pt>
                <c:pt idx="446">
                  <c:v>44470</c:v>
                </c:pt>
                <c:pt idx="447">
                  <c:v>44469</c:v>
                </c:pt>
                <c:pt idx="448">
                  <c:v>44468</c:v>
                </c:pt>
                <c:pt idx="449">
                  <c:v>44467</c:v>
                </c:pt>
                <c:pt idx="450">
                  <c:v>44466</c:v>
                </c:pt>
                <c:pt idx="451">
                  <c:v>44465</c:v>
                </c:pt>
                <c:pt idx="452">
                  <c:v>44464</c:v>
                </c:pt>
                <c:pt idx="453">
                  <c:v>44463</c:v>
                </c:pt>
                <c:pt idx="454">
                  <c:v>44462</c:v>
                </c:pt>
                <c:pt idx="455">
                  <c:v>44461</c:v>
                </c:pt>
                <c:pt idx="456">
                  <c:v>44460</c:v>
                </c:pt>
                <c:pt idx="457">
                  <c:v>44459</c:v>
                </c:pt>
                <c:pt idx="458">
                  <c:v>44458</c:v>
                </c:pt>
                <c:pt idx="459">
                  <c:v>44457</c:v>
                </c:pt>
                <c:pt idx="460">
                  <c:v>44456</c:v>
                </c:pt>
                <c:pt idx="461">
                  <c:v>44455</c:v>
                </c:pt>
                <c:pt idx="462">
                  <c:v>44454</c:v>
                </c:pt>
                <c:pt idx="463">
                  <c:v>44453</c:v>
                </c:pt>
                <c:pt idx="464">
                  <c:v>44452</c:v>
                </c:pt>
                <c:pt idx="465">
                  <c:v>44451</c:v>
                </c:pt>
                <c:pt idx="466">
                  <c:v>44450</c:v>
                </c:pt>
                <c:pt idx="467">
                  <c:v>44449</c:v>
                </c:pt>
                <c:pt idx="468">
                  <c:v>44448</c:v>
                </c:pt>
                <c:pt idx="469">
                  <c:v>44447</c:v>
                </c:pt>
                <c:pt idx="470">
                  <c:v>44446</c:v>
                </c:pt>
                <c:pt idx="471">
                  <c:v>44445</c:v>
                </c:pt>
                <c:pt idx="472">
                  <c:v>44444</c:v>
                </c:pt>
                <c:pt idx="473">
                  <c:v>44443</c:v>
                </c:pt>
                <c:pt idx="474">
                  <c:v>44442</c:v>
                </c:pt>
                <c:pt idx="475">
                  <c:v>44441</c:v>
                </c:pt>
                <c:pt idx="476">
                  <c:v>44440</c:v>
                </c:pt>
                <c:pt idx="477">
                  <c:v>44439</c:v>
                </c:pt>
                <c:pt idx="478">
                  <c:v>44438</c:v>
                </c:pt>
                <c:pt idx="479">
                  <c:v>44437</c:v>
                </c:pt>
                <c:pt idx="480">
                  <c:v>44436</c:v>
                </c:pt>
                <c:pt idx="481">
                  <c:v>44435</c:v>
                </c:pt>
                <c:pt idx="482">
                  <c:v>44434</c:v>
                </c:pt>
                <c:pt idx="483">
                  <c:v>44433</c:v>
                </c:pt>
                <c:pt idx="484">
                  <c:v>44432</c:v>
                </c:pt>
                <c:pt idx="485">
                  <c:v>44431</c:v>
                </c:pt>
                <c:pt idx="486">
                  <c:v>44430</c:v>
                </c:pt>
                <c:pt idx="487">
                  <c:v>44429</c:v>
                </c:pt>
                <c:pt idx="488">
                  <c:v>44428</c:v>
                </c:pt>
                <c:pt idx="489">
                  <c:v>44427</c:v>
                </c:pt>
                <c:pt idx="490">
                  <c:v>44426</c:v>
                </c:pt>
                <c:pt idx="491">
                  <c:v>44425</c:v>
                </c:pt>
                <c:pt idx="492">
                  <c:v>44424</c:v>
                </c:pt>
                <c:pt idx="493">
                  <c:v>44423</c:v>
                </c:pt>
                <c:pt idx="494">
                  <c:v>44422</c:v>
                </c:pt>
                <c:pt idx="495">
                  <c:v>44421</c:v>
                </c:pt>
                <c:pt idx="496">
                  <c:v>44420</c:v>
                </c:pt>
                <c:pt idx="497">
                  <c:v>44419</c:v>
                </c:pt>
                <c:pt idx="498">
                  <c:v>44418</c:v>
                </c:pt>
                <c:pt idx="499">
                  <c:v>44417</c:v>
                </c:pt>
                <c:pt idx="500">
                  <c:v>44416</c:v>
                </c:pt>
                <c:pt idx="501">
                  <c:v>44415</c:v>
                </c:pt>
                <c:pt idx="502">
                  <c:v>44414</c:v>
                </c:pt>
                <c:pt idx="503">
                  <c:v>44413</c:v>
                </c:pt>
                <c:pt idx="504">
                  <c:v>44412</c:v>
                </c:pt>
                <c:pt idx="505">
                  <c:v>44411</c:v>
                </c:pt>
                <c:pt idx="506">
                  <c:v>44410</c:v>
                </c:pt>
                <c:pt idx="507">
                  <c:v>44409</c:v>
                </c:pt>
                <c:pt idx="508">
                  <c:v>44408</c:v>
                </c:pt>
                <c:pt idx="509">
                  <c:v>44407</c:v>
                </c:pt>
                <c:pt idx="510">
                  <c:v>44406</c:v>
                </c:pt>
                <c:pt idx="511">
                  <c:v>44405</c:v>
                </c:pt>
                <c:pt idx="512">
                  <c:v>44404</c:v>
                </c:pt>
                <c:pt idx="513">
                  <c:v>44403</c:v>
                </c:pt>
                <c:pt idx="514">
                  <c:v>44402</c:v>
                </c:pt>
                <c:pt idx="515">
                  <c:v>44401</c:v>
                </c:pt>
                <c:pt idx="516">
                  <c:v>44400</c:v>
                </c:pt>
                <c:pt idx="517">
                  <c:v>44399</c:v>
                </c:pt>
                <c:pt idx="518">
                  <c:v>44398</c:v>
                </c:pt>
                <c:pt idx="519">
                  <c:v>44397</c:v>
                </c:pt>
                <c:pt idx="520">
                  <c:v>44396</c:v>
                </c:pt>
                <c:pt idx="521">
                  <c:v>44395</c:v>
                </c:pt>
                <c:pt idx="522">
                  <c:v>44394</c:v>
                </c:pt>
                <c:pt idx="523">
                  <c:v>44393</c:v>
                </c:pt>
                <c:pt idx="524">
                  <c:v>44392</c:v>
                </c:pt>
                <c:pt idx="525">
                  <c:v>44391</c:v>
                </c:pt>
                <c:pt idx="526">
                  <c:v>44390</c:v>
                </c:pt>
                <c:pt idx="527">
                  <c:v>44389</c:v>
                </c:pt>
                <c:pt idx="528">
                  <c:v>44388</c:v>
                </c:pt>
                <c:pt idx="529">
                  <c:v>44387</c:v>
                </c:pt>
                <c:pt idx="530">
                  <c:v>44386</c:v>
                </c:pt>
                <c:pt idx="531">
                  <c:v>44385</c:v>
                </c:pt>
                <c:pt idx="532">
                  <c:v>44384</c:v>
                </c:pt>
                <c:pt idx="533">
                  <c:v>44383</c:v>
                </c:pt>
                <c:pt idx="534">
                  <c:v>44382</c:v>
                </c:pt>
                <c:pt idx="535">
                  <c:v>44381</c:v>
                </c:pt>
                <c:pt idx="536">
                  <c:v>44380</c:v>
                </c:pt>
                <c:pt idx="537">
                  <c:v>44379</c:v>
                </c:pt>
                <c:pt idx="538">
                  <c:v>44378</c:v>
                </c:pt>
                <c:pt idx="539">
                  <c:v>44377</c:v>
                </c:pt>
                <c:pt idx="540">
                  <c:v>44376</c:v>
                </c:pt>
                <c:pt idx="541">
                  <c:v>44375</c:v>
                </c:pt>
                <c:pt idx="542">
                  <c:v>44374</c:v>
                </c:pt>
                <c:pt idx="543">
                  <c:v>44373</c:v>
                </c:pt>
                <c:pt idx="544">
                  <c:v>44372</c:v>
                </c:pt>
                <c:pt idx="545">
                  <c:v>44371</c:v>
                </c:pt>
                <c:pt idx="546">
                  <c:v>44370</c:v>
                </c:pt>
                <c:pt idx="547">
                  <c:v>44369</c:v>
                </c:pt>
                <c:pt idx="548">
                  <c:v>44368</c:v>
                </c:pt>
                <c:pt idx="549">
                  <c:v>44367</c:v>
                </c:pt>
                <c:pt idx="550">
                  <c:v>44366</c:v>
                </c:pt>
                <c:pt idx="551">
                  <c:v>44365</c:v>
                </c:pt>
                <c:pt idx="552">
                  <c:v>44364</c:v>
                </c:pt>
                <c:pt idx="553">
                  <c:v>44363</c:v>
                </c:pt>
                <c:pt idx="554">
                  <c:v>44362</c:v>
                </c:pt>
                <c:pt idx="555">
                  <c:v>44361</c:v>
                </c:pt>
                <c:pt idx="556">
                  <c:v>44360</c:v>
                </c:pt>
                <c:pt idx="557">
                  <c:v>44359</c:v>
                </c:pt>
                <c:pt idx="558">
                  <c:v>44358</c:v>
                </c:pt>
                <c:pt idx="559">
                  <c:v>44357</c:v>
                </c:pt>
                <c:pt idx="560">
                  <c:v>44356</c:v>
                </c:pt>
              </c:numCache>
            </c:numRef>
          </c:cat>
          <c:val>
            <c:numRef>
              <c:f>'价格 '!$DA$48:$DA$604</c:f>
              <c:numCache>
                <c:formatCode>0.00_ </c:formatCode>
                <c:ptCount val="557"/>
                <c:pt idx="0">
                  <c:v>1.5</c:v>
                </c:pt>
                <c:pt idx="1">
                  <c:v>1.75</c:v>
                </c:pt>
                <c:pt idx="2">
                  <c:v>2.25</c:v>
                </c:pt>
                <c:pt idx="3">
                  <c:v>2.25</c:v>
                </c:pt>
                <c:pt idx="4">
                  <c:v>2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1.5999999999999996</c:v>
                </c:pt>
                <c:pt idx="9">
                  <c:v>1.5999999999999996</c:v>
                </c:pt>
                <c:pt idx="10">
                  <c:v>2.25</c:v>
                </c:pt>
                <c:pt idx="11">
                  <c:v>2.25</c:v>
                </c:pt>
                <c:pt idx="12">
                  <c:v>2.5</c:v>
                </c:pt>
                <c:pt idx="13">
                  <c:v>1.75</c:v>
                </c:pt>
                <c:pt idx="14">
                  <c:v>2</c:v>
                </c:pt>
                <c:pt idx="15">
                  <c:v>3</c:v>
                </c:pt>
                <c:pt idx="16">
                  <c:v>2.5</c:v>
                </c:pt>
                <c:pt idx="17">
                  <c:v>2.25</c:v>
                </c:pt>
                <c:pt idx="18">
                  <c:v>3</c:v>
                </c:pt>
                <c:pt idx="19">
                  <c:v>4.5</c:v>
                </c:pt>
                <c:pt idx="20">
                  <c:v>3</c:v>
                </c:pt>
                <c:pt idx="21">
                  <c:v>1.9499999999999993</c:v>
                </c:pt>
                <c:pt idx="22">
                  <c:v>2</c:v>
                </c:pt>
                <c:pt idx="23">
                  <c:v>1.75</c:v>
                </c:pt>
                <c:pt idx="24">
                  <c:v>1.5</c:v>
                </c:pt>
                <c:pt idx="25">
                  <c:v>1</c:v>
                </c:pt>
                <c:pt idx="26">
                  <c:v>1.25</c:v>
                </c:pt>
                <c:pt idx="27">
                  <c:v>2</c:v>
                </c:pt>
                <c:pt idx="28">
                  <c:v>1.75</c:v>
                </c:pt>
                <c:pt idx="29">
                  <c:v>1.25</c:v>
                </c:pt>
                <c:pt idx="30">
                  <c:v>0.25</c:v>
                </c:pt>
                <c:pt idx="31">
                  <c:v>2</c:v>
                </c:pt>
                <c:pt idx="32">
                  <c:v>2</c:v>
                </c:pt>
                <c:pt idx="33">
                  <c:v>2.0999999999999996</c:v>
                </c:pt>
                <c:pt idx="34">
                  <c:v>1.5</c:v>
                </c:pt>
                <c:pt idx="35">
                  <c:v>1</c:v>
                </c:pt>
                <c:pt idx="36">
                  <c:v>2</c:v>
                </c:pt>
                <c:pt idx="37">
                  <c:v>2.25</c:v>
                </c:pt>
                <c:pt idx="38">
                  <c:v>1.5</c:v>
                </c:pt>
                <c:pt idx="39">
                  <c:v>1.8499999999999996</c:v>
                </c:pt>
                <c:pt idx="40">
                  <c:v>2</c:v>
                </c:pt>
                <c:pt idx="41">
                  <c:v>2</c:v>
                </c:pt>
                <c:pt idx="42">
                  <c:v>1.75</c:v>
                </c:pt>
                <c:pt idx="43">
                  <c:v>2</c:v>
                </c:pt>
                <c:pt idx="44">
                  <c:v>2</c:v>
                </c:pt>
                <c:pt idx="45">
                  <c:v>2.25</c:v>
                </c:pt>
                <c:pt idx="46">
                  <c:v>1.75</c:v>
                </c:pt>
                <c:pt idx="47">
                  <c:v>1.5999999999999996</c:v>
                </c:pt>
                <c:pt idx="48">
                  <c:v>2.25</c:v>
                </c:pt>
                <c:pt idx="49">
                  <c:v>1.75</c:v>
                </c:pt>
                <c:pt idx="50">
                  <c:v>2.75</c:v>
                </c:pt>
                <c:pt idx="51">
                  <c:v>2</c:v>
                </c:pt>
                <c:pt idx="52">
                  <c:v>1.75</c:v>
                </c:pt>
                <c:pt idx="53">
                  <c:v>2</c:v>
                </c:pt>
                <c:pt idx="54">
                  <c:v>2</c:v>
                </c:pt>
                <c:pt idx="55">
                  <c:v>2.25</c:v>
                </c:pt>
                <c:pt idx="56">
                  <c:v>1.75</c:v>
                </c:pt>
                <c:pt idx="57">
                  <c:v>2</c:v>
                </c:pt>
                <c:pt idx="58">
                  <c:v>1.75</c:v>
                </c:pt>
                <c:pt idx="59">
                  <c:v>1</c:v>
                </c:pt>
                <c:pt idx="60">
                  <c:v>2</c:v>
                </c:pt>
                <c:pt idx="61">
                  <c:v>2.25</c:v>
                </c:pt>
                <c:pt idx="62">
                  <c:v>2</c:v>
                </c:pt>
                <c:pt idx="63">
                  <c:v>1.5</c:v>
                </c:pt>
                <c:pt idx="64">
                  <c:v>2.5</c:v>
                </c:pt>
                <c:pt idx="65">
                  <c:v>2</c:v>
                </c:pt>
                <c:pt idx="66">
                  <c:v>2</c:v>
                </c:pt>
                <c:pt idx="67">
                  <c:v>1.6499999999999986</c:v>
                </c:pt>
                <c:pt idx="68">
                  <c:v>1.5</c:v>
                </c:pt>
                <c:pt idx="69">
                  <c:v>2.25</c:v>
                </c:pt>
                <c:pt idx="70">
                  <c:v>2.5</c:v>
                </c:pt>
                <c:pt idx="71">
                  <c:v>2.3000000000000007</c:v>
                </c:pt>
                <c:pt idx="72">
                  <c:v>2.3499999999999996</c:v>
                </c:pt>
                <c:pt idx="73">
                  <c:v>2.25</c:v>
                </c:pt>
                <c:pt idx="74">
                  <c:v>2.5</c:v>
                </c:pt>
                <c:pt idx="75">
                  <c:v>2.25</c:v>
                </c:pt>
                <c:pt idx="76">
                  <c:v>1.75</c:v>
                </c:pt>
                <c:pt idx="77">
                  <c:v>1.5</c:v>
                </c:pt>
                <c:pt idx="78">
                  <c:v>1.5</c:v>
                </c:pt>
                <c:pt idx="79">
                  <c:v>1.1499999999999986</c:v>
                </c:pt>
                <c:pt idx="80">
                  <c:v>1.25</c:v>
                </c:pt>
                <c:pt idx="81">
                  <c:v>2.5</c:v>
                </c:pt>
                <c:pt idx="82">
                  <c:v>2.25</c:v>
                </c:pt>
                <c:pt idx="83">
                  <c:v>2.5</c:v>
                </c:pt>
                <c:pt idx="84">
                  <c:v>1.25</c:v>
                </c:pt>
                <c:pt idx="85">
                  <c:v>1.75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1.75</c:v>
                </c:pt>
                <c:pt idx="90">
                  <c:v>1.5</c:v>
                </c:pt>
                <c:pt idx="91">
                  <c:v>1.5</c:v>
                </c:pt>
                <c:pt idx="92">
                  <c:v>1.6999999999999993</c:v>
                </c:pt>
                <c:pt idx="93">
                  <c:v>1.25</c:v>
                </c:pt>
                <c:pt idx="94">
                  <c:v>1.25</c:v>
                </c:pt>
                <c:pt idx="95">
                  <c:v>2</c:v>
                </c:pt>
                <c:pt idx="96">
                  <c:v>2</c:v>
                </c:pt>
                <c:pt idx="97">
                  <c:v>1.5999999999999996</c:v>
                </c:pt>
                <c:pt idx="98">
                  <c:v>1.5</c:v>
                </c:pt>
                <c:pt idx="99">
                  <c:v>1.3499999999999996</c:v>
                </c:pt>
                <c:pt idx="100">
                  <c:v>0.84999999999999964</c:v>
                </c:pt>
                <c:pt idx="101">
                  <c:v>1.1999999999999993</c:v>
                </c:pt>
                <c:pt idx="102">
                  <c:v>1</c:v>
                </c:pt>
                <c:pt idx="103">
                  <c:v>1.3499999999999996</c:v>
                </c:pt>
                <c:pt idx="104">
                  <c:v>1.75</c:v>
                </c:pt>
                <c:pt idx="105">
                  <c:v>1.5999999999999996</c:v>
                </c:pt>
                <c:pt idx="106">
                  <c:v>1.5</c:v>
                </c:pt>
                <c:pt idx="107">
                  <c:v>2</c:v>
                </c:pt>
                <c:pt idx="108">
                  <c:v>1.3499999999999996</c:v>
                </c:pt>
                <c:pt idx="109">
                  <c:v>2</c:v>
                </c:pt>
                <c:pt idx="110">
                  <c:v>1.5999999999999996</c:v>
                </c:pt>
                <c:pt idx="111">
                  <c:v>1.75</c:v>
                </c:pt>
                <c:pt idx="112">
                  <c:v>1.25</c:v>
                </c:pt>
                <c:pt idx="113">
                  <c:v>1.4499999999999993</c:v>
                </c:pt>
                <c:pt idx="114">
                  <c:v>1.5</c:v>
                </c:pt>
                <c:pt idx="115">
                  <c:v>1</c:v>
                </c:pt>
                <c:pt idx="116">
                  <c:v>1.5</c:v>
                </c:pt>
                <c:pt idx="117">
                  <c:v>1.5</c:v>
                </c:pt>
                <c:pt idx="118">
                  <c:v>1.75</c:v>
                </c:pt>
                <c:pt idx="119">
                  <c:v>1</c:v>
                </c:pt>
                <c:pt idx="120">
                  <c:v>1.4000000000000004</c:v>
                </c:pt>
                <c:pt idx="121">
                  <c:v>2</c:v>
                </c:pt>
                <c:pt idx="122">
                  <c:v>2</c:v>
                </c:pt>
                <c:pt idx="123">
                  <c:v>1.5</c:v>
                </c:pt>
                <c:pt idx="124">
                  <c:v>1</c:v>
                </c:pt>
                <c:pt idx="125">
                  <c:v>1.0500000000000007</c:v>
                </c:pt>
                <c:pt idx="126">
                  <c:v>1.25</c:v>
                </c:pt>
                <c:pt idx="127">
                  <c:v>1.5</c:v>
                </c:pt>
                <c:pt idx="128">
                  <c:v>1.5</c:v>
                </c:pt>
                <c:pt idx="129">
                  <c:v>1</c:v>
                </c:pt>
                <c:pt idx="130">
                  <c:v>1.25</c:v>
                </c:pt>
                <c:pt idx="131">
                  <c:v>1</c:v>
                </c:pt>
                <c:pt idx="132">
                  <c:v>1.75</c:v>
                </c:pt>
                <c:pt idx="133">
                  <c:v>1.25</c:v>
                </c:pt>
                <c:pt idx="134">
                  <c:v>1.25</c:v>
                </c:pt>
                <c:pt idx="135">
                  <c:v>1.5</c:v>
                </c:pt>
                <c:pt idx="136">
                  <c:v>1.1500000000000004</c:v>
                </c:pt>
                <c:pt idx="137">
                  <c:v>1.75</c:v>
                </c:pt>
                <c:pt idx="138">
                  <c:v>1.75</c:v>
                </c:pt>
                <c:pt idx="139">
                  <c:v>2</c:v>
                </c:pt>
                <c:pt idx="140">
                  <c:v>1.4000000000000004</c:v>
                </c:pt>
                <c:pt idx="141">
                  <c:v>1.1500000000000004</c:v>
                </c:pt>
                <c:pt idx="142">
                  <c:v>1.5999999999999996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1.75</c:v>
                </c:pt>
                <c:pt idx="147">
                  <c:v>2</c:v>
                </c:pt>
                <c:pt idx="148">
                  <c:v>2</c:v>
                </c:pt>
                <c:pt idx="149">
                  <c:v>1.5</c:v>
                </c:pt>
                <c:pt idx="150">
                  <c:v>2.25</c:v>
                </c:pt>
                <c:pt idx="151">
                  <c:v>1.6500000000000004</c:v>
                </c:pt>
                <c:pt idx="152">
                  <c:v>1</c:v>
                </c:pt>
                <c:pt idx="153">
                  <c:v>1.5</c:v>
                </c:pt>
                <c:pt idx="154">
                  <c:v>1.5999999999999996</c:v>
                </c:pt>
                <c:pt idx="155">
                  <c:v>1.8499999999999996</c:v>
                </c:pt>
                <c:pt idx="156">
                  <c:v>2</c:v>
                </c:pt>
                <c:pt idx="157">
                  <c:v>1.25</c:v>
                </c:pt>
                <c:pt idx="158">
                  <c:v>1.5</c:v>
                </c:pt>
                <c:pt idx="159">
                  <c:v>1.5</c:v>
                </c:pt>
                <c:pt idx="160">
                  <c:v>1.75</c:v>
                </c:pt>
                <c:pt idx="161">
                  <c:v>1.75</c:v>
                </c:pt>
                <c:pt idx="162">
                  <c:v>2</c:v>
                </c:pt>
                <c:pt idx="163">
                  <c:v>1.75</c:v>
                </c:pt>
                <c:pt idx="164">
                  <c:v>2.0999999999999996</c:v>
                </c:pt>
                <c:pt idx="165">
                  <c:v>1.25</c:v>
                </c:pt>
                <c:pt idx="166">
                  <c:v>2</c:v>
                </c:pt>
                <c:pt idx="167">
                  <c:v>1.5999999999999996</c:v>
                </c:pt>
                <c:pt idx="168">
                  <c:v>1</c:v>
                </c:pt>
                <c:pt idx="169">
                  <c:v>1.75</c:v>
                </c:pt>
                <c:pt idx="170">
                  <c:v>2.25</c:v>
                </c:pt>
                <c:pt idx="171">
                  <c:v>2.75</c:v>
                </c:pt>
                <c:pt idx="172">
                  <c:v>2.1500000000000004</c:v>
                </c:pt>
                <c:pt idx="173">
                  <c:v>2</c:v>
                </c:pt>
                <c:pt idx="174">
                  <c:v>2.5</c:v>
                </c:pt>
                <c:pt idx="175">
                  <c:v>2.5</c:v>
                </c:pt>
                <c:pt idx="176">
                  <c:v>2.25</c:v>
                </c:pt>
                <c:pt idx="177">
                  <c:v>2</c:v>
                </c:pt>
                <c:pt idx="178">
                  <c:v>2.6500000000000004</c:v>
                </c:pt>
                <c:pt idx="179">
                  <c:v>0.90000000000000036</c:v>
                </c:pt>
                <c:pt idx="180">
                  <c:v>2.1500000000000004</c:v>
                </c:pt>
                <c:pt idx="181">
                  <c:v>1.8499999999999996</c:v>
                </c:pt>
                <c:pt idx="182">
                  <c:v>1.75</c:v>
                </c:pt>
                <c:pt idx="183">
                  <c:v>1.3499999999999996</c:v>
                </c:pt>
                <c:pt idx="184">
                  <c:v>1.1500000000000004</c:v>
                </c:pt>
                <c:pt idx="185">
                  <c:v>1.1500000000000004</c:v>
                </c:pt>
                <c:pt idx="186">
                  <c:v>0.75</c:v>
                </c:pt>
                <c:pt idx="187">
                  <c:v>1</c:v>
                </c:pt>
                <c:pt idx="188">
                  <c:v>1.25</c:v>
                </c:pt>
                <c:pt idx="189">
                  <c:v>1.0500000000000007</c:v>
                </c:pt>
                <c:pt idx="190">
                  <c:v>1.0500000000000007</c:v>
                </c:pt>
                <c:pt idx="191">
                  <c:v>1.3499999999999996</c:v>
                </c:pt>
                <c:pt idx="192">
                  <c:v>1.1500000000000004</c:v>
                </c:pt>
                <c:pt idx="193">
                  <c:v>1.5</c:v>
                </c:pt>
                <c:pt idx="194">
                  <c:v>1.2000000000000011</c:v>
                </c:pt>
                <c:pt idx="195">
                  <c:v>1.3000000000000007</c:v>
                </c:pt>
                <c:pt idx="196">
                  <c:v>1.3000000000000007</c:v>
                </c:pt>
                <c:pt idx="197">
                  <c:v>1.1500000000000004</c:v>
                </c:pt>
                <c:pt idx="198">
                  <c:v>1.1500000000000004</c:v>
                </c:pt>
                <c:pt idx="199">
                  <c:v>0.75</c:v>
                </c:pt>
                <c:pt idx="200">
                  <c:v>0.80000000000000071</c:v>
                </c:pt>
                <c:pt idx="201">
                  <c:v>1.25</c:v>
                </c:pt>
                <c:pt idx="202">
                  <c:v>1.25</c:v>
                </c:pt>
                <c:pt idx="203">
                  <c:v>0.84999999999999964</c:v>
                </c:pt>
                <c:pt idx="204">
                  <c:v>1.25</c:v>
                </c:pt>
                <c:pt idx="205">
                  <c:v>1.1500000000000004</c:v>
                </c:pt>
                <c:pt idx="206">
                  <c:v>1</c:v>
                </c:pt>
                <c:pt idx="207">
                  <c:v>1</c:v>
                </c:pt>
                <c:pt idx="208">
                  <c:v>1.25</c:v>
                </c:pt>
                <c:pt idx="209">
                  <c:v>1.25</c:v>
                </c:pt>
                <c:pt idx="210">
                  <c:v>1.25</c:v>
                </c:pt>
                <c:pt idx="211">
                  <c:v>0.75</c:v>
                </c:pt>
                <c:pt idx="212">
                  <c:v>1.3499999999999996</c:v>
                </c:pt>
                <c:pt idx="213">
                  <c:v>1.3499999999999996</c:v>
                </c:pt>
                <c:pt idx="214">
                  <c:v>1.0500000000000007</c:v>
                </c:pt>
                <c:pt idx="215">
                  <c:v>1.5</c:v>
                </c:pt>
                <c:pt idx="216">
                  <c:v>1</c:v>
                </c:pt>
                <c:pt idx="217">
                  <c:v>1.1500000000000004</c:v>
                </c:pt>
                <c:pt idx="218">
                  <c:v>1.4000000000000004</c:v>
                </c:pt>
                <c:pt idx="219">
                  <c:v>1</c:v>
                </c:pt>
                <c:pt idx="220">
                  <c:v>1.25</c:v>
                </c:pt>
                <c:pt idx="221">
                  <c:v>0.75</c:v>
                </c:pt>
                <c:pt idx="222">
                  <c:v>0.75</c:v>
                </c:pt>
                <c:pt idx="223">
                  <c:v>1.25</c:v>
                </c:pt>
                <c:pt idx="224">
                  <c:v>1.1500000000000004</c:v>
                </c:pt>
                <c:pt idx="225">
                  <c:v>1.1500000000000004</c:v>
                </c:pt>
                <c:pt idx="226">
                  <c:v>1.3499999999999996</c:v>
                </c:pt>
                <c:pt idx="227">
                  <c:v>1.3499999999999996</c:v>
                </c:pt>
                <c:pt idx="228">
                  <c:v>1.4499999999999993</c:v>
                </c:pt>
                <c:pt idx="229">
                  <c:v>1.5999999999999996</c:v>
                </c:pt>
                <c:pt idx="230">
                  <c:v>1.25</c:v>
                </c:pt>
                <c:pt idx="231">
                  <c:v>1.3499999999999996</c:v>
                </c:pt>
                <c:pt idx="232">
                  <c:v>1</c:v>
                </c:pt>
                <c:pt idx="233">
                  <c:v>1</c:v>
                </c:pt>
                <c:pt idx="234">
                  <c:v>1.3000000000000007</c:v>
                </c:pt>
                <c:pt idx="235">
                  <c:v>0.75</c:v>
                </c:pt>
                <c:pt idx="236">
                  <c:v>0.75</c:v>
                </c:pt>
                <c:pt idx="237">
                  <c:v>1.5999999999999996</c:v>
                </c:pt>
                <c:pt idx="238">
                  <c:v>1.75</c:v>
                </c:pt>
                <c:pt idx="239">
                  <c:v>1.5</c:v>
                </c:pt>
                <c:pt idx="240">
                  <c:v>2</c:v>
                </c:pt>
                <c:pt idx="241">
                  <c:v>1.25</c:v>
                </c:pt>
                <c:pt idx="242">
                  <c:v>2</c:v>
                </c:pt>
                <c:pt idx="243">
                  <c:v>1.5</c:v>
                </c:pt>
                <c:pt idx="244">
                  <c:v>2.75</c:v>
                </c:pt>
                <c:pt idx="245">
                  <c:v>3.25</c:v>
                </c:pt>
                <c:pt idx="246">
                  <c:v>3</c:v>
                </c:pt>
                <c:pt idx="247">
                  <c:v>2.5</c:v>
                </c:pt>
                <c:pt idx="248">
                  <c:v>1.5</c:v>
                </c:pt>
                <c:pt idx="249">
                  <c:v>0.75</c:v>
                </c:pt>
                <c:pt idx="250">
                  <c:v>0.84999999999999964</c:v>
                </c:pt>
                <c:pt idx="251">
                  <c:v>1.5</c:v>
                </c:pt>
                <c:pt idx="252">
                  <c:v>1.25</c:v>
                </c:pt>
                <c:pt idx="253">
                  <c:v>1.25</c:v>
                </c:pt>
                <c:pt idx="254">
                  <c:v>1.25</c:v>
                </c:pt>
                <c:pt idx="255">
                  <c:v>1.25</c:v>
                </c:pt>
                <c:pt idx="256">
                  <c:v>1.25</c:v>
                </c:pt>
                <c:pt idx="257">
                  <c:v>1.5</c:v>
                </c:pt>
                <c:pt idx="258">
                  <c:v>1.25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1.2000000000000002</c:v>
                </c:pt>
                <c:pt idx="263">
                  <c:v>1.5</c:v>
                </c:pt>
                <c:pt idx="264">
                  <c:v>1.5</c:v>
                </c:pt>
                <c:pt idx="265">
                  <c:v>1.25</c:v>
                </c:pt>
                <c:pt idx="266">
                  <c:v>1.25</c:v>
                </c:pt>
                <c:pt idx="267">
                  <c:v>1.1500000000000004</c:v>
                </c:pt>
                <c:pt idx="268">
                  <c:v>1.1500000000000004</c:v>
                </c:pt>
                <c:pt idx="269">
                  <c:v>1.25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0.75</c:v>
                </c:pt>
                <c:pt idx="275">
                  <c:v>1</c:v>
                </c:pt>
                <c:pt idx="276">
                  <c:v>1</c:v>
                </c:pt>
                <c:pt idx="277">
                  <c:v>0.84999999999999964</c:v>
                </c:pt>
                <c:pt idx="278">
                  <c:v>1</c:v>
                </c:pt>
                <c:pt idx="279">
                  <c:v>1</c:v>
                </c:pt>
                <c:pt idx="280">
                  <c:v>1.25</c:v>
                </c:pt>
                <c:pt idx="281">
                  <c:v>1.0999999999999996</c:v>
                </c:pt>
                <c:pt idx="282">
                  <c:v>1.5</c:v>
                </c:pt>
                <c:pt idx="283">
                  <c:v>1.5</c:v>
                </c:pt>
                <c:pt idx="284">
                  <c:v>0.75</c:v>
                </c:pt>
                <c:pt idx="285">
                  <c:v>0.75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0.75</c:v>
                </c:pt>
                <c:pt idx="291">
                  <c:v>0.75</c:v>
                </c:pt>
                <c:pt idx="292">
                  <c:v>1.25</c:v>
                </c:pt>
                <c:pt idx="293">
                  <c:v>1</c:v>
                </c:pt>
                <c:pt idx="294">
                  <c:v>1</c:v>
                </c:pt>
                <c:pt idx="295">
                  <c:v>1.1500000000000004</c:v>
                </c:pt>
                <c:pt idx="296">
                  <c:v>1.25</c:v>
                </c:pt>
                <c:pt idx="297">
                  <c:v>1</c:v>
                </c:pt>
                <c:pt idx="298">
                  <c:v>0.84999999999999964</c:v>
                </c:pt>
                <c:pt idx="299">
                  <c:v>1</c:v>
                </c:pt>
                <c:pt idx="300">
                  <c:v>0.75</c:v>
                </c:pt>
                <c:pt idx="301">
                  <c:v>0.75</c:v>
                </c:pt>
                <c:pt idx="302">
                  <c:v>1</c:v>
                </c:pt>
                <c:pt idx="303">
                  <c:v>1</c:v>
                </c:pt>
                <c:pt idx="304">
                  <c:v>1.25</c:v>
                </c:pt>
                <c:pt idx="305">
                  <c:v>1.25</c:v>
                </c:pt>
                <c:pt idx="306">
                  <c:v>1.5</c:v>
                </c:pt>
                <c:pt idx="307">
                  <c:v>1.5</c:v>
                </c:pt>
                <c:pt idx="308">
                  <c:v>2</c:v>
                </c:pt>
                <c:pt idx="309">
                  <c:v>1.5</c:v>
                </c:pt>
                <c:pt idx="310">
                  <c:v>1.25</c:v>
                </c:pt>
                <c:pt idx="311">
                  <c:v>1.5</c:v>
                </c:pt>
                <c:pt idx="312">
                  <c:v>1</c:v>
                </c:pt>
                <c:pt idx="313">
                  <c:v>1.25</c:v>
                </c:pt>
                <c:pt idx="314">
                  <c:v>1.75</c:v>
                </c:pt>
                <c:pt idx="315">
                  <c:v>1.75</c:v>
                </c:pt>
                <c:pt idx="316">
                  <c:v>1.75</c:v>
                </c:pt>
                <c:pt idx="317">
                  <c:v>2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2</c:v>
                </c:pt>
                <c:pt idx="322">
                  <c:v>2</c:v>
                </c:pt>
                <c:pt idx="323">
                  <c:v>2.5</c:v>
                </c:pt>
                <c:pt idx="324">
                  <c:v>2.5</c:v>
                </c:pt>
                <c:pt idx="325">
                  <c:v>2.25</c:v>
                </c:pt>
                <c:pt idx="326">
                  <c:v>1.5</c:v>
                </c:pt>
                <c:pt idx="327">
                  <c:v>1.25</c:v>
                </c:pt>
                <c:pt idx="328">
                  <c:v>2</c:v>
                </c:pt>
                <c:pt idx="329">
                  <c:v>1.5</c:v>
                </c:pt>
                <c:pt idx="330">
                  <c:v>1.75</c:v>
                </c:pt>
                <c:pt idx="331">
                  <c:v>1.75</c:v>
                </c:pt>
                <c:pt idx="332">
                  <c:v>2</c:v>
                </c:pt>
                <c:pt idx="333">
                  <c:v>1.5</c:v>
                </c:pt>
                <c:pt idx="334">
                  <c:v>1.75</c:v>
                </c:pt>
                <c:pt idx="335">
                  <c:v>1.75</c:v>
                </c:pt>
                <c:pt idx="336">
                  <c:v>1.25</c:v>
                </c:pt>
                <c:pt idx="337">
                  <c:v>1.75</c:v>
                </c:pt>
                <c:pt idx="338">
                  <c:v>2.5</c:v>
                </c:pt>
                <c:pt idx="339">
                  <c:v>2.25</c:v>
                </c:pt>
                <c:pt idx="340">
                  <c:v>2.25</c:v>
                </c:pt>
                <c:pt idx="341">
                  <c:v>2</c:v>
                </c:pt>
                <c:pt idx="342">
                  <c:v>2.1500000000000004</c:v>
                </c:pt>
                <c:pt idx="343">
                  <c:v>2.25</c:v>
                </c:pt>
                <c:pt idx="344">
                  <c:v>2</c:v>
                </c:pt>
                <c:pt idx="345">
                  <c:v>1.75</c:v>
                </c:pt>
                <c:pt idx="346">
                  <c:v>2.25</c:v>
                </c:pt>
                <c:pt idx="347">
                  <c:v>2.25</c:v>
                </c:pt>
                <c:pt idx="348">
                  <c:v>2</c:v>
                </c:pt>
                <c:pt idx="349">
                  <c:v>1.75</c:v>
                </c:pt>
                <c:pt idx="350">
                  <c:v>2</c:v>
                </c:pt>
                <c:pt idx="351">
                  <c:v>2.25</c:v>
                </c:pt>
                <c:pt idx="352">
                  <c:v>2</c:v>
                </c:pt>
                <c:pt idx="353">
                  <c:v>2</c:v>
                </c:pt>
                <c:pt idx="354">
                  <c:v>1.75</c:v>
                </c:pt>
                <c:pt idx="355">
                  <c:v>1.5</c:v>
                </c:pt>
                <c:pt idx="356">
                  <c:v>1.75</c:v>
                </c:pt>
                <c:pt idx="357">
                  <c:v>1.75</c:v>
                </c:pt>
                <c:pt idx="358">
                  <c:v>1.3499999999999996</c:v>
                </c:pt>
                <c:pt idx="359">
                  <c:v>2.75</c:v>
                </c:pt>
                <c:pt idx="360">
                  <c:v>2.5</c:v>
                </c:pt>
                <c:pt idx="361">
                  <c:v>2</c:v>
                </c:pt>
                <c:pt idx="362">
                  <c:v>1.3499999999999996</c:v>
                </c:pt>
                <c:pt idx="363">
                  <c:v>2.25</c:v>
                </c:pt>
                <c:pt idx="364">
                  <c:v>2</c:v>
                </c:pt>
                <c:pt idx="365">
                  <c:v>2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</c:v>
                </c:pt>
                <c:pt idx="370">
                  <c:v>1.5</c:v>
                </c:pt>
                <c:pt idx="371">
                  <c:v>2</c:v>
                </c:pt>
                <c:pt idx="372">
                  <c:v>2</c:v>
                </c:pt>
                <c:pt idx="373">
                  <c:v>1.75</c:v>
                </c:pt>
                <c:pt idx="374">
                  <c:v>2</c:v>
                </c:pt>
                <c:pt idx="375">
                  <c:v>1.5</c:v>
                </c:pt>
                <c:pt idx="376">
                  <c:v>1.6099999999999994</c:v>
                </c:pt>
                <c:pt idx="377">
                  <c:v>1.75</c:v>
                </c:pt>
                <c:pt idx="378">
                  <c:v>1.75</c:v>
                </c:pt>
                <c:pt idx="379">
                  <c:v>1.75</c:v>
                </c:pt>
                <c:pt idx="380">
                  <c:v>1.25</c:v>
                </c:pt>
                <c:pt idx="381">
                  <c:v>1.5</c:v>
                </c:pt>
                <c:pt idx="382">
                  <c:v>1.25</c:v>
                </c:pt>
                <c:pt idx="383">
                  <c:v>1.5999999999999996</c:v>
                </c:pt>
                <c:pt idx="384">
                  <c:v>2</c:v>
                </c:pt>
                <c:pt idx="385">
                  <c:v>2.25</c:v>
                </c:pt>
                <c:pt idx="386">
                  <c:v>1.75</c:v>
                </c:pt>
                <c:pt idx="387">
                  <c:v>2.25</c:v>
                </c:pt>
                <c:pt idx="388">
                  <c:v>1.75</c:v>
                </c:pt>
                <c:pt idx="389">
                  <c:v>1.75</c:v>
                </c:pt>
                <c:pt idx="390">
                  <c:v>1.75</c:v>
                </c:pt>
                <c:pt idx="391">
                  <c:v>2</c:v>
                </c:pt>
                <c:pt idx="392">
                  <c:v>2</c:v>
                </c:pt>
                <c:pt idx="393">
                  <c:v>1.75</c:v>
                </c:pt>
                <c:pt idx="394">
                  <c:v>1.25</c:v>
                </c:pt>
                <c:pt idx="395">
                  <c:v>1.5</c:v>
                </c:pt>
                <c:pt idx="396">
                  <c:v>0</c:v>
                </c:pt>
                <c:pt idx="397">
                  <c:v>1.75</c:v>
                </c:pt>
                <c:pt idx="398">
                  <c:v>1.75</c:v>
                </c:pt>
                <c:pt idx="399">
                  <c:v>1.75</c:v>
                </c:pt>
                <c:pt idx="400">
                  <c:v>2</c:v>
                </c:pt>
                <c:pt idx="401">
                  <c:v>1.75</c:v>
                </c:pt>
                <c:pt idx="402">
                  <c:v>1.75</c:v>
                </c:pt>
                <c:pt idx="403">
                  <c:v>2.5</c:v>
                </c:pt>
                <c:pt idx="404">
                  <c:v>2.5</c:v>
                </c:pt>
                <c:pt idx="405">
                  <c:v>2.25</c:v>
                </c:pt>
                <c:pt idx="406">
                  <c:v>1.75</c:v>
                </c:pt>
                <c:pt idx="407">
                  <c:v>1.75</c:v>
                </c:pt>
                <c:pt idx="408">
                  <c:v>1</c:v>
                </c:pt>
                <c:pt idx="409">
                  <c:v>2</c:v>
                </c:pt>
                <c:pt idx="410">
                  <c:v>1.5</c:v>
                </c:pt>
                <c:pt idx="411">
                  <c:v>2</c:v>
                </c:pt>
                <c:pt idx="412">
                  <c:v>1.4000000000000004</c:v>
                </c:pt>
                <c:pt idx="413">
                  <c:v>1.5</c:v>
                </c:pt>
                <c:pt idx="414">
                  <c:v>1.5</c:v>
                </c:pt>
                <c:pt idx="415">
                  <c:v>1</c:v>
                </c:pt>
                <c:pt idx="416">
                  <c:v>1.25</c:v>
                </c:pt>
                <c:pt idx="417">
                  <c:v>1.75</c:v>
                </c:pt>
                <c:pt idx="418">
                  <c:v>1.75</c:v>
                </c:pt>
                <c:pt idx="419">
                  <c:v>1.5999999999999996</c:v>
                </c:pt>
                <c:pt idx="420">
                  <c:v>1.5</c:v>
                </c:pt>
                <c:pt idx="421">
                  <c:v>1.75</c:v>
                </c:pt>
                <c:pt idx="422">
                  <c:v>1.75</c:v>
                </c:pt>
                <c:pt idx="423">
                  <c:v>1.25</c:v>
                </c:pt>
                <c:pt idx="424">
                  <c:v>1.25</c:v>
                </c:pt>
                <c:pt idx="425">
                  <c:v>1.5</c:v>
                </c:pt>
                <c:pt idx="426">
                  <c:v>1.75</c:v>
                </c:pt>
                <c:pt idx="427">
                  <c:v>1.5</c:v>
                </c:pt>
                <c:pt idx="428">
                  <c:v>1.25</c:v>
                </c:pt>
                <c:pt idx="429">
                  <c:v>1</c:v>
                </c:pt>
                <c:pt idx="430">
                  <c:v>1</c:v>
                </c:pt>
                <c:pt idx="431">
                  <c:v>1.5</c:v>
                </c:pt>
                <c:pt idx="432">
                  <c:v>2</c:v>
                </c:pt>
                <c:pt idx="433">
                  <c:v>1.5</c:v>
                </c:pt>
                <c:pt idx="434">
                  <c:v>1.5</c:v>
                </c:pt>
                <c:pt idx="435">
                  <c:v>1</c:v>
                </c:pt>
                <c:pt idx="436">
                  <c:v>1.2000000000000002</c:v>
                </c:pt>
                <c:pt idx="437">
                  <c:v>1.25</c:v>
                </c:pt>
                <c:pt idx="438">
                  <c:v>1.75</c:v>
                </c:pt>
                <c:pt idx="439">
                  <c:v>1.25</c:v>
                </c:pt>
                <c:pt idx="440">
                  <c:v>1</c:v>
                </c:pt>
                <c:pt idx="441">
                  <c:v>1.25</c:v>
                </c:pt>
                <c:pt idx="442">
                  <c:v>2</c:v>
                </c:pt>
                <c:pt idx="443">
                  <c:v>1.75</c:v>
                </c:pt>
                <c:pt idx="444">
                  <c:v>1.5</c:v>
                </c:pt>
                <c:pt idx="445">
                  <c:v>2.25</c:v>
                </c:pt>
                <c:pt idx="446">
                  <c:v>2.25</c:v>
                </c:pt>
                <c:pt idx="447">
                  <c:v>2</c:v>
                </c:pt>
                <c:pt idx="448">
                  <c:v>1.0999999999999996</c:v>
                </c:pt>
                <c:pt idx="449">
                  <c:v>1</c:v>
                </c:pt>
                <c:pt idx="450">
                  <c:v>1.5</c:v>
                </c:pt>
                <c:pt idx="451">
                  <c:v>1.5</c:v>
                </c:pt>
                <c:pt idx="452">
                  <c:v>1.75</c:v>
                </c:pt>
                <c:pt idx="453">
                  <c:v>2.25</c:v>
                </c:pt>
                <c:pt idx="454">
                  <c:v>2.25</c:v>
                </c:pt>
                <c:pt idx="455">
                  <c:v>1.9000000000000004</c:v>
                </c:pt>
                <c:pt idx="456">
                  <c:v>1.4000000000000004</c:v>
                </c:pt>
                <c:pt idx="457">
                  <c:v>1.9000000000000004</c:v>
                </c:pt>
                <c:pt idx="458">
                  <c:v>1.75</c:v>
                </c:pt>
                <c:pt idx="459">
                  <c:v>1.3000000000000007</c:v>
                </c:pt>
                <c:pt idx="460">
                  <c:v>1</c:v>
                </c:pt>
                <c:pt idx="461">
                  <c:v>1.5</c:v>
                </c:pt>
                <c:pt idx="462">
                  <c:v>1.25</c:v>
                </c:pt>
                <c:pt idx="463">
                  <c:v>1.75</c:v>
                </c:pt>
                <c:pt idx="464">
                  <c:v>1.9000000000000004</c:v>
                </c:pt>
                <c:pt idx="465">
                  <c:v>1.75</c:v>
                </c:pt>
                <c:pt idx="466">
                  <c:v>1.6500000000000004</c:v>
                </c:pt>
                <c:pt idx="467">
                  <c:v>1.75</c:v>
                </c:pt>
                <c:pt idx="468">
                  <c:v>1.5</c:v>
                </c:pt>
                <c:pt idx="469">
                  <c:v>1.75</c:v>
                </c:pt>
                <c:pt idx="470">
                  <c:v>1.5</c:v>
                </c:pt>
                <c:pt idx="471">
                  <c:v>1.75</c:v>
                </c:pt>
                <c:pt idx="472">
                  <c:v>1.75</c:v>
                </c:pt>
                <c:pt idx="473">
                  <c:v>1.75</c:v>
                </c:pt>
                <c:pt idx="474">
                  <c:v>1.25</c:v>
                </c:pt>
                <c:pt idx="475">
                  <c:v>1.5</c:v>
                </c:pt>
                <c:pt idx="476">
                  <c:v>2</c:v>
                </c:pt>
                <c:pt idx="477">
                  <c:v>1.75</c:v>
                </c:pt>
                <c:pt idx="478">
                  <c:v>2</c:v>
                </c:pt>
                <c:pt idx="479">
                  <c:v>1.75</c:v>
                </c:pt>
                <c:pt idx="480">
                  <c:v>1.75</c:v>
                </c:pt>
                <c:pt idx="481">
                  <c:v>1.75</c:v>
                </c:pt>
                <c:pt idx="482">
                  <c:v>1</c:v>
                </c:pt>
                <c:pt idx="483">
                  <c:v>1.5</c:v>
                </c:pt>
                <c:pt idx="484">
                  <c:v>1.75</c:v>
                </c:pt>
                <c:pt idx="485">
                  <c:v>2.25</c:v>
                </c:pt>
                <c:pt idx="486">
                  <c:v>2.3499999999999996</c:v>
                </c:pt>
                <c:pt idx="487">
                  <c:v>2.25</c:v>
                </c:pt>
                <c:pt idx="488">
                  <c:v>2.5</c:v>
                </c:pt>
                <c:pt idx="489">
                  <c:v>2.25</c:v>
                </c:pt>
                <c:pt idx="490">
                  <c:v>1.75</c:v>
                </c:pt>
                <c:pt idx="491">
                  <c:v>2</c:v>
                </c:pt>
                <c:pt idx="492">
                  <c:v>1.25</c:v>
                </c:pt>
                <c:pt idx="493">
                  <c:v>1.25</c:v>
                </c:pt>
                <c:pt idx="494">
                  <c:v>1.75</c:v>
                </c:pt>
                <c:pt idx="495">
                  <c:v>2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</c:v>
                </c:pt>
                <c:pt idx="500">
                  <c:v>1.75</c:v>
                </c:pt>
                <c:pt idx="501">
                  <c:v>1.25</c:v>
                </c:pt>
                <c:pt idx="502">
                  <c:v>1.25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1.5</c:v>
                </c:pt>
                <c:pt idx="507">
                  <c:v>2</c:v>
                </c:pt>
                <c:pt idx="508">
                  <c:v>1.75</c:v>
                </c:pt>
                <c:pt idx="509">
                  <c:v>1.75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2.25</c:v>
                </c:pt>
                <c:pt idx="515">
                  <c:v>2</c:v>
                </c:pt>
                <c:pt idx="516">
                  <c:v>2</c:v>
                </c:pt>
                <c:pt idx="517">
                  <c:v>1.75</c:v>
                </c:pt>
                <c:pt idx="518">
                  <c:v>1.75</c:v>
                </c:pt>
                <c:pt idx="519">
                  <c:v>2</c:v>
                </c:pt>
                <c:pt idx="520">
                  <c:v>2.25</c:v>
                </c:pt>
                <c:pt idx="521">
                  <c:v>2</c:v>
                </c:pt>
                <c:pt idx="522">
                  <c:v>2</c:v>
                </c:pt>
                <c:pt idx="523">
                  <c:v>2.25</c:v>
                </c:pt>
                <c:pt idx="524">
                  <c:v>2.5</c:v>
                </c:pt>
                <c:pt idx="525">
                  <c:v>2.75</c:v>
                </c:pt>
                <c:pt idx="526">
                  <c:v>2.5</c:v>
                </c:pt>
                <c:pt idx="527">
                  <c:v>2.25</c:v>
                </c:pt>
                <c:pt idx="528">
                  <c:v>2</c:v>
                </c:pt>
                <c:pt idx="529">
                  <c:v>2.0999999999999996</c:v>
                </c:pt>
                <c:pt idx="530">
                  <c:v>2.25</c:v>
                </c:pt>
                <c:pt idx="531">
                  <c:v>1.75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2.25</c:v>
                </c:pt>
                <c:pt idx="536">
                  <c:v>3.25</c:v>
                </c:pt>
                <c:pt idx="537">
                  <c:v>2.25</c:v>
                </c:pt>
                <c:pt idx="538">
                  <c:v>1.5</c:v>
                </c:pt>
                <c:pt idx="539">
                  <c:v>2</c:v>
                </c:pt>
                <c:pt idx="540">
                  <c:v>3</c:v>
                </c:pt>
                <c:pt idx="541">
                  <c:v>2.5</c:v>
                </c:pt>
                <c:pt idx="542">
                  <c:v>1</c:v>
                </c:pt>
                <c:pt idx="543">
                  <c:v>2</c:v>
                </c:pt>
                <c:pt idx="544">
                  <c:v>1.5</c:v>
                </c:pt>
                <c:pt idx="545">
                  <c:v>1.8499999999999996</c:v>
                </c:pt>
                <c:pt idx="546">
                  <c:v>1.75</c:v>
                </c:pt>
                <c:pt idx="547">
                  <c:v>1.75</c:v>
                </c:pt>
                <c:pt idx="548">
                  <c:v>1.6500000000000004</c:v>
                </c:pt>
                <c:pt idx="549">
                  <c:v>1.6500000000000004</c:v>
                </c:pt>
                <c:pt idx="550">
                  <c:v>1.9000000000000004</c:v>
                </c:pt>
                <c:pt idx="551">
                  <c:v>1.75</c:v>
                </c:pt>
                <c:pt idx="552">
                  <c:v>2</c:v>
                </c:pt>
                <c:pt idx="553">
                  <c:v>1.75</c:v>
                </c:pt>
                <c:pt idx="554">
                  <c:v>2.5</c:v>
                </c:pt>
                <c:pt idx="555">
                  <c:v>2</c:v>
                </c:pt>
                <c:pt idx="556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0-4CD9-95C2-78D90C786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697728"/>
        <c:axId val="218699264"/>
      </c:barChart>
      <c:lineChart>
        <c:grouping val="standard"/>
        <c:varyColors val="0"/>
        <c:ser>
          <c:idx val="0"/>
          <c:order val="0"/>
          <c:tx>
            <c:strRef>
              <c:f>'价格 '!$CY$3</c:f>
              <c:strCache>
                <c:ptCount val="1"/>
                <c:pt idx="0">
                  <c:v>瘦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'价格 '!$CX$48:$CX$608</c:f>
              <c:numCache>
                <c:formatCode>m/d/yyyy</c:formatCode>
                <c:ptCount val="561"/>
                <c:pt idx="0">
                  <c:v>44925</c:v>
                </c:pt>
                <c:pt idx="1">
                  <c:v>44924</c:v>
                </c:pt>
                <c:pt idx="2">
                  <c:v>44923</c:v>
                </c:pt>
                <c:pt idx="3">
                  <c:v>44922</c:v>
                </c:pt>
                <c:pt idx="4">
                  <c:v>44921</c:v>
                </c:pt>
                <c:pt idx="5">
                  <c:v>44920</c:v>
                </c:pt>
                <c:pt idx="6">
                  <c:v>44919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44913</c:v>
                </c:pt>
                <c:pt idx="13">
                  <c:v>44912</c:v>
                </c:pt>
                <c:pt idx="14">
                  <c:v>44911</c:v>
                </c:pt>
                <c:pt idx="15">
                  <c:v>44910</c:v>
                </c:pt>
                <c:pt idx="16">
                  <c:v>44909</c:v>
                </c:pt>
                <c:pt idx="17">
                  <c:v>44908</c:v>
                </c:pt>
                <c:pt idx="18">
                  <c:v>44907</c:v>
                </c:pt>
                <c:pt idx="19">
                  <c:v>44906</c:v>
                </c:pt>
                <c:pt idx="20">
                  <c:v>44905</c:v>
                </c:pt>
                <c:pt idx="21">
                  <c:v>44904</c:v>
                </c:pt>
                <c:pt idx="22">
                  <c:v>44903</c:v>
                </c:pt>
                <c:pt idx="23">
                  <c:v>44902</c:v>
                </c:pt>
                <c:pt idx="24">
                  <c:v>44901</c:v>
                </c:pt>
                <c:pt idx="25">
                  <c:v>44900</c:v>
                </c:pt>
                <c:pt idx="26">
                  <c:v>44899</c:v>
                </c:pt>
                <c:pt idx="27">
                  <c:v>44898</c:v>
                </c:pt>
                <c:pt idx="28">
                  <c:v>44897</c:v>
                </c:pt>
                <c:pt idx="29">
                  <c:v>44896</c:v>
                </c:pt>
                <c:pt idx="30">
                  <c:v>44895</c:v>
                </c:pt>
                <c:pt idx="31">
                  <c:v>44894</c:v>
                </c:pt>
                <c:pt idx="32">
                  <c:v>44893</c:v>
                </c:pt>
                <c:pt idx="33">
                  <c:v>44892</c:v>
                </c:pt>
                <c:pt idx="34">
                  <c:v>44891</c:v>
                </c:pt>
                <c:pt idx="35">
                  <c:v>44890</c:v>
                </c:pt>
                <c:pt idx="36">
                  <c:v>44889</c:v>
                </c:pt>
                <c:pt idx="37">
                  <c:v>44888</c:v>
                </c:pt>
                <c:pt idx="38">
                  <c:v>44887</c:v>
                </c:pt>
                <c:pt idx="39">
                  <c:v>44886</c:v>
                </c:pt>
                <c:pt idx="40">
                  <c:v>44885</c:v>
                </c:pt>
                <c:pt idx="41">
                  <c:v>44884</c:v>
                </c:pt>
                <c:pt idx="42">
                  <c:v>44883</c:v>
                </c:pt>
                <c:pt idx="43">
                  <c:v>44882</c:v>
                </c:pt>
                <c:pt idx="44">
                  <c:v>44881</c:v>
                </c:pt>
                <c:pt idx="45">
                  <c:v>44880</c:v>
                </c:pt>
                <c:pt idx="46">
                  <c:v>44879</c:v>
                </c:pt>
                <c:pt idx="47">
                  <c:v>44878</c:v>
                </c:pt>
                <c:pt idx="48">
                  <c:v>44877</c:v>
                </c:pt>
                <c:pt idx="49">
                  <c:v>44876</c:v>
                </c:pt>
                <c:pt idx="50">
                  <c:v>44875</c:v>
                </c:pt>
                <c:pt idx="51">
                  <c:v>44874</c:v>
                </c:pt>
                <c:pt idx="52">
                  <c:v>44873</c:v>
                </c:pt>
                <c:pt idx="53">
                  <c:v>44872</c:v>
                </c:pt>
                <c:pt idx="54">
                  <c:v>44871</c:v>
                </c:pt>
                <c:pt idx="55">
                  <c:v>44870</c:v>
                </c:pt>
                <c:pt idx="56">
                  <c:v>44869</c:v>
                </c:pt>
                <c:pt idx="57">
                  <c:v>44868</c:v>
                </c:pt>
                <c:pt idx="58">
                  <c:v>44867</c:v>
                </c:pt>
                <c:pt idx="59">
                  <c:v>44866</c:v>
                </c:pt>
                <c:pt idx="60">
                  <c:v>44865</c:v>
                </c:pt>
                <c:pt idx="61">
                  <c:v>44864</c:v>
                </c:pt>
                <c:pt idx="62">
                  <c:v>44863</c:v>
                </c:pt>
                <c:pt idx="63">
                  <c:v>44862</c:v>
                </c:pt>
                <c:pt idx="64">
                  <c:v>44861</c:v>
                </c:pt>
                <c:pt idx="65">
                  <c:v>44860</c:v>
                </c:pt>
                <c:pt idx="66">
                  <c:v>44859</c:v>
                </c:pt>
                <c:pt idx="67">
                  <c:v>44858</c:v>
                </c:pt>
                <c:pt idx="68">
                  <c:v>44857</c:v>
                </c:pt>
                <c:pt idx="69">
                  <c:v>44856</c:v>
                </c:pt>
                <c:pt idx="70">
                  <c:v>44855</c:v>
                </c:pt>
                <c:pt idx="71">
                  <c:v>44854</c:v>
                </c:pt>
                <c:pt idx="72">
                  <c:v>44853</c:v>
                </c:pt>
                <c:pt idx="73">
                  <c:v>44852</c:v>
                </c:pt>
                <c:pt idx="74">
                  <c:v>44851</c:v>
                </c:pt>
                <c:pt idx="75">
                  <c:v>44850</c:v>
                </c:pt>
                <c:pt idx="76">
                  <c:v>44849</c:v>
                </c:pt>
                <c:pt idx="77">
                  <c:v>44848</c:v>
                </c:pt>
                <c:pt idx="78">
                  <c:v>44847</c:v>
                </c:pt>
                <c:pt idx="79">
                  <c:v>44846</c:v>
                </c:pt>
                <c:pt idx="80">
                  <c:v>44845</c:v>
                </c:pt>
                <c:pt idx="81">
                  <c:v>44844</c:v>
                </c:pt>
                <c:pt idx="82">
                  <c:v>44843</c:v>
                </c:pt>
                <c:pt idx="83">
                  <c:v>44842</c:v>
                </c:pt>
                <c:pt idx="84">
                  <c:v>44841</c:v>
                </c:pt>
                <c:pt idx="85">
                  <c:v>44840</c:v>
                </c:pt>
                <c:pt idx="86">
                  <c:v>44839</c:v>
                </c:pt>
                <c:pt idx="87">
                  <c:v>44838</c:v>
                </c:pt>
                <c:pt idx="88">
                  <c:v>44837</c:v>
                </c:pt>
                <c:pt idx="89">
                  <c:v>44836</c:v>
                </c:pt>
                <c:pt idx="90">
                  <c:v>44835</c:v>
                </c:pt>
                <c:pt idx="91">
                  <c:v>44834</c:v>
                </c:pt>
                <c:pt idx="92">
                  <c:v>44833</c:v>
                </c:pt>
                <c:pt idx="93">
                  <c:v>44832</c:v>
                </c:pt>
                <c:pt idx="94">
                  <c:v>44831</c:v>
                </c:pt>
                <c:pt idx="95">
                  <c:v>44830</c:v>
                </c:pt>
                <c:pt idx="96">
                  <c:v>44829</c:v>
                </c:pt>
                <c:pt idx="97">
                  <c:v>44828</c:v>
                </c:pt>
                <c:pt idx="98">
                  <c:v>44827</c:v>
                </c:pt>
                <c:pt idx="99">
                  <c:v>44826</c:v>
                </c:pt>
                <c:pt idx="100">
                  <c:v>44825</c:v>
                </c:pt>
                <c:pt idx="101">
                  <c:v>44824</c:v>
                </c:pt>
                <c:pt idx="102">
                  <c:v>44823</c:v>
                </c:pt>
                <c:pt idx="103">
                  <c:v>44822</c:v>
                </c:pt>
                <c:pt idx="104">
                  <c:v>44821</c:v>
                </c:pt>
                <c:pt idx="105">
                  <c:v>44820</c:v>
                </c:pt>
                <c:pt idx="106">
                  <c:v>44819</c:v>
                </c:pt>
                <c:pt idx="107">
                  <c:v>44818</c:v>
                </c:pt>
                <c:pt idx="108">
                  <c:v>44817</c:v>
                </c:pt>
                <c:pt idx="109">
                  <c:v>44816</c:v>
                </c:pt>
                <c:pt idx="110">
                  <c:v>44815</c:v>
                </c:pt>
                <c:pt idx="111">
                  <c:v>44814</c:v>
                </c:pt>
                <c:pt idx="112">
                  <c:v>44813</c:v>
                </c:pt>
                <c:pt idx="113">
                  <c:v>44812</c:v>
                </c:pt>
                <c:pt idx="114">
                  <c:v>44811</c:v>
                </c:pt>
                <c:pt idx="115">
                  <c:v>44810</c:v>
                </c:pt>
                <c:pt idx="116">
                  <c:v>44809</c:v>
                </c:pt>
                <c:pt idx="117">
                  <c:v>44808</c:v>
                </c:pt>
                <c:pt idx="118">
                  <c:v>44807</c:v>
                </c:pt>
                <c:pt idx="119">
                  <c:v>44806</c:v>
                </c:pt>
                <c:pt idx="120">
                  <c:v>44805</c:v>
                </c:pt>
                <c:pt idx="121">
                  <c:v>44804</c:v>
                </c:pt>
                <c:pt idx="122">
                  <c:v>44803</c:v>
                </c:pt>
                <c:pt idx="123">
                  <c:v>44802</c:v>
                </c:pt>
                <c:pt idx="124">
                  <c:v>44801</c:v>
                </c:pt>
                <c:pt idx="125">
                  <c:v>44800</c:v>
                </c:pt>
                <c:pt idx="126">
                  <c:v>44799</c:v>
                </c:pt>
                <c:pt idx="127">
                  <c:v>44798</c:v>
                </c:pt>
                <c:pt idx="128">
                  <c:v>44797</c:v>
                </c:pt>
                <c:pt idx="129">
                  <c:v>44796</c:v>
                </c:pt>
                <c:pt idx="130">
                  <c:v>44795</c:v>
                </c:pt>
                <c:pt idx="131">
                  <c:v>44794</c:v>
                </c:pt>
                <c:pt idx="132">
                  <c:v>44793</c:v>
                </c:pt>
                <c:pt idx="133">
                  <c:v>44792</c:v>
                </c:pt>
                <c:pt idx="134">
                  <c:v>44791</c:v>
                </c:pt>
                <c:pt idx="135">
                  <c:v>44790</c:v>
                </c:pt>
                <c:pt idx="136">
                  <c:v>44789</c:v>
                </c:pt>
                <c:pt idx="137">
                  <c:v>44788</c:v>
                </c:pt>
                <c:pt idx="138">
                  <c:v>44787</c:v>
                </c:pt>
                <c:pt idx="139">
                  <c:v>44786</c:v>
                </c:pt>
                <c:pt idx="140">
                  <c:v>44785</c:v>
                </c:pt>
                <c:pt idx="141">
                  <c:v>44784</c:v>
                </c:pt>
                <c:pt idx="142">
                  <c:v>44783</c:v>
                </c:pt>
                <c:pt idx="143">
                  <c:v>44782</c:v>
                </c:pt>
                <c:pt idx="144">
                  <c:v>44781</c:v>
                </c:pt>
                <c:pt idx="145">
                  <c:v>44780</c:v>
                </c:pt>
                <c:pt idx="146">
                  <c:v>44779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44773</c:v>
                </c:pt>
                <c:pt idx="153">
                  <c:v>44772</c:v>
                </c:pt>
                <c:pt idx="154">
                  <c:v>44771</c:v>
                </c:pt>
                <c:pt idx="155">
                  <c:v>44770</c:v>
                </c:pt>
                <c:pt idx="156">
                  <c:v>44769</c:v>
                </c:pt>
                <c:pt idx="157">
                  <c:v>44768</c:v>
                </c:pt>
                <c:pt idx="158">
                  <c:v>44767</c:v>
                </c:pt>
                <c:pt idx="159">
                  <c:v>44766</c:v>
                </c:pt>
                <c:pt idx="160">
                  <c:v>44765</c:v>
                </c:pt>
                <c:pt idx="161">
                  <c:v>44764</c:v>
                </c:pt>
                <c:pt idx="162">
                  <c:v>44763</c:v>
                </c:pt>
                <c:pt idx="163">
                  <c:v>44762</c:v>
                </c:pt>
                <c:pt idx="164">
                  <c:v>44761</c:v>
                </c:pt>
                <c:pt idx="165">
                  <c:v>44760</c:v>
                </c:pt>
                <c:pt idx="166">
                  <c:v>44759</c:v>
                </c:pt>
                <c:pt idx="167">
                  <c:v>44758</c:v>
                </c:pt>
                <c:pt idx="168">
                  <c:v>44757</c:v>
                </c:pt>
                <c:pt idx="169">
                  <c:v>44756</c:v>
                </c:pt>
                <c:pt idx="170">
                  <c:v>44755</c:v>
                </c:pt>
                <c:pt idx="171">
                  <c:v>44754</c:v>
                </c:pt>
                <c:pt idx="172">
                  <c:v>44753</c:v>
                </c:pt>
                <c:pt idx="173">
                  <c:v>44752</c:v>
                </c:pt>
                <c:pt idx="174">
                  <c:v>44751</c:v>
                </c:pt>
                <c:pt idx="175">
                  <c:v>44750</c:v>
                </c:pt>
                <c:pt idx="176">
                  <c:v>44749</c:v>
                </c:pt>
                <c:pt idx="177">
                  <c:v>44748</c:v>
                </c:pt>
                <c:pt idx="178">
                  <c:v>44747</c:v>
                </c:pt>
                <c:pt idx="179">
                  <c:v>44746</c:v>
                </c:pt>
                <c:pt idx="180">
                  <c:v>44745</c:v>
                </c:pt>
                <c:pt idx="181">
                  <c:v>44744</c:v>
                </c:pt>
                <c:pt idx="182">
                  <c:v>44743</c:v>
                </c:pt>
                <c:pt idx="183">
                  <c:v>44742</c:v>
                </c:pt>
                <c:pt idx="184">
                  <c:v>44741</c:v>
                </c:pt>
                <c:pt idx="185">
                  <c:v>44740</c:v>
                </c:pt>
                <c:pt idx="186">
                  <c:v>44739</c:v>
                </c:pt>
                <c:pt idx="187">
                  <c:v>44738</c:v>
                </c:pt>
                <c:pt idx="188">
                  <c:v>44737</c:v>
                </c:pt>
                <c:pt idx="189">
                  <c:v>44736</c:v>
                </c:pt>
                <c:pt idx="190">
                  <c:v>44735</c:v>
                </c:pt>
                <c:pt idx="191">
                  <c:v>44734</c:v>
                </c:pt>
                <c:pt idx="192">
                  <c:v>44733</c:v>
                </c:pt>
                <c:pt idx="193">
                  <c:v>44732</c:v>
                </c:pt>
                <c:pt idx="194">
                  <c:v>44731</c:v>
                </c:pt>
                <c:pt idx="195">
                  <c:v>44730</c:v>
                </c:pt>
                <c:pt idx="196">
                  <c:v>44729</c:v>
                </c:pt>
                <c:pt idx="197">
                  <c:v>44728</c:v>
                </c:pt>
                <c:pt idx="198">
                  <c:v>44727</c:v>
                </c:pt>
                <c:pt idx="199">
                  <c:v>44726</c:v>
                </c:pt>
                <c:pt idx="200">
                  <c:v>44725</c:v>
                </c:pt>
                <c:pt idx="201">
                  <c:v>44724</c:v>
                </c:pt>
                <c:pt idx="202">
                  <c:v>44723</c:v>
                </c:pt>
                <c:pt idx="203">
                  <c:v>44722</c:v>
                </c:pt>
                <c:pt idx="204">
                  <c:v>44721</c:v>
                </c:pt>
                <c:pt idx="205">
                  <c:v>44720</c:v>
                </c:pt>
                <c:pt idx="206">
                  <c:v>44719</c:v>
                </c:pt>
                <c:pt idx="207">
                  <c:v>44718</c:v>
                </c:pt>
                <c:pt idx="208">
                  <c:v>44717</c:v>
                </c:pt>
                <c:pt idx="209">
                  <c:v>44716</c:v>
                </c:pt>
                <c:pt idx="210">
                  <c:v>44715</c:v>
                </c:pt>
                <c:pt idx="211">
                  <c:v>44714</c:v>
                </c:pt>
                <c:pt idx="212">
                  <c:v>44713</c:v>
                </c:pt>
                <c:pt idx="213">
                  <c:v>44712</c:v>
                </c:pt>
                <c:pt idx="214">
                  <c:v>44711</c:v>
                </c:pt>
                <c:pt idx="215">
                  <c:v>44710</c:v>
                </c:pt>
                <c:pt idx="216">
                  <c:v>44709</c:v>
                </c:pt>
                <c:pt idx="217">
                  <c:v>44708</c:v>
                </c:pt>
                <c:pt idx="218">
                  <c:v>44707</c:v>
                </c:pt>
                <c:pt idx="219">
                  <c:v>44706</c:v>
                </c:pt>
                <c:pt idx="220">
                  <c:v>44705</c:v>
                </c:pt>
                <c:pt idx="221">
                  <c:v>44704</c:v>
                </c:pt>
                <c:pt idx="222">
                  <c:v>44703</c:v>
                </c:pt>
                <c:pt idx="223">
                  <c:v>44702</c:v>
                </c:pt>
                <c:pt idx="224">
                  <c:v>44701</c:v>
                </c:pt>
                <c:pt idx="225">
                  <c:v>44700</c:v>
                </c:pt>
                <c:pt idx="226">
                  <c:v>44699</c:v>
                </c:pt>
                <c:pt idx="227">
                  <c:v>44698</c:v>
                </c:pt>
                <c:pt idx="228">
                  <c:v>44697</c:v>
                </c:pt>
                <c:pt idx="229">
                  <c:v>44696</c:v>
                </c:pt>
                <c:pt idx="230">
                  <c:v>44695</c:v>
                </c:pt>
                <c:pt idx="231">
                  <c:v>44694</c:v>
                </c:pt>
                <c:pt idx="232">
                  <c:v>44693</c:v>
                </c:pt>
                <c:pt idx="233">
                  <c:v>44692</c:v>
                </c:pt>
                <c:pt idx="234">
                  <c:v>44691</c:v>
                </c:pt>
                <c:pt idx="235">
                  <c:v>44690</c:v>
                </c:pt>
                <c:pt idx="236">
                  <c:v>44689</c:v>
                </c:pt>
                <c:pt idx="237">
                  <c:v>44688</c:v>
                </c:pt>
                <c:pt idx="238">
                  <c:v>44687</c:v>
                </c:pt>
                <c:pt idx="239">
                  <c:v>44686</c:v>
                </c:pt>
                <c:pt idx="240">
                  <c:v>44685</c:v>
                </c:pt>
                <c:pt idx="241">
                  <c:v>44684</c:v>
                </c:pt>
                <c:pt idx="242">
                  <c:v>44683</c:v>
                </c:pt>
                <c:pt idx="243">
                  <c:v>44682</c:v>
                </c:pt>
                <c:pt idx="244">
                  <c:v>44681</c:v>
                </c:pt>
                <c:pt idx="245">
                  <c:v>44680</c:v>
                </c:pt>
                <c:pt idx="246">
                  <c:v>44679</c:v>
                </c:pt>
                <c:pt idx="247">
                  <c:v>44678</c:v>
                </c:pt>
                <c:pt idx="248">
                  <c:v>44677</c:v>
                </c:pt>
                <c:pt idx="249">
                  <c:v>44676</c:v>
                </c:pt>
                <c:pt idx="250">
                  <c:v>44675</c:v>
                </c:pt>
                <c:pt idx="251">
                  <c:v>44674</c:v>
                </c:pt>
                <c:pt idx="252">
                  <c:v>44673</c:v>
                </c:pt>
                <c:pt idx="253">
                  <c:v>44672</c:v>
                </c:pt>
                <c:pt idx="254">
                  <c:v>44671</c:v>
                </c:pt>
                <c:pt idx="255">
                  <c:v>44670</c:v>
                </c:pt>
                <c:pt idx="256">
                  <c:v>44669</c:v>
                </c:pt>
                <c:pt idx="257">
                  <c:v>44668</c:v>
                </c:pt>
                <c:pt idx="258">
                  <c:v>44667</c:v>
                </c:pt>
                <c:pt idx="259">
                  <c:v>44666</c:v>
                </c:pt>
                <c:pt idx="260">
                  <c:v>44665</c:v>
                </c:pt>
                <c:pt idx="261">
                  <c:v>44664</c:v>
                </c:pt>
                <c:pt idx="262">
                  <c:v>44663</c:v>
                </c:pt>
                <c:pt idx="263">
                  <c:v>44662</c:v>
                </c:pt>
                <c:pt idx="264">
                  <c:v>44661</c:v>
                </c:pt>
                <c:pt idx="265">
                  <c:v>44660</c:v>
                </c:pt>
                <c:pt idx="266">
                  <c:v>44659</c:v>
                </c:pt>
                <c:pt idx="267">
                  <c:v>44658</c:v>
                </c:pt>
                <c:pt idx="268">
                  <c:v>44657</c:v>
                </c:pt>
                <c:pt idx="269">
                  <c:v>44656</c:v>
                </c:pt>
                <c:pt idx="270">
                  <c:v>44655</c:v>
                </c:pt>
                <c:pt idx="271">
                  <c:v>44654</c:v>
                </c:pt>
                <c:pt idx="272">
                  <c:v>44653</c:v>
                </c:pt>
                <c:pt idx="273">
                  <c:v>44652</c:v>
                </c:pt>
                <c:pt idx="274">
                  <c:v>44651</c:v>
                </c:pt>
                <c:pt idx="275">
                  <c:v>44650</c:v>
                </c:pt>
                <c:pt idx="276">
                  <c:v>44649</c:v>
                </c:pt>
                <c:pt idx="277">
                  <c:v>44648</c:v>
                </c:pt>
                <c:pt idx="278">
                  <c:v>44647</c:v>
                </c:pt>
                <c:pt idx="279">
                  <c:v>44646</c:v>
                </c:pt>
                <c:pt idx="280">
                  <c:v>44645</c:v>
                </c:pt>
                <c:pt idx="281">
                  <c:v>44644</c:v>
                </c:pt>
                <c:pt idx="282">
                  <c:v>44643</c:v>
                </c:pt>
                <c:pt idx="283">
                  <c:v>44642</c:v>
                </c:pt>
                <c:pt idx="284">
                  <c:v>44641</c:v>
                </c:pt>
                <c:pt idx="285">
                  <c:v>44640</c:v>
                </c:pt>
                <c:pt idx="286">
                  <c:v>44639</c:v>
                </c:pt>
                <c:pt idx="287">
                  <c:v>44638</c:v>
                </c:pt>
                <c:pt idx="288">
                  <c:v>44637</c:v>
                </c:pt>
                <c:pt idx="289">
                  <c:v>44636</c:v>
                </c:pt>
                <c:pt idx="290">
                  <c:v>44635</c:v>
                </c:pt>
                <c:pt idx="291">
                  <c:v>44634</c:v>
                </c:pt>
                <c:pt idx="292">
                  <c:v>44633</c:v>
                </c:pt>
                <c:pt idx="293">
                  <c:v>44632</c:v>
                </c:pt>
                <c:pt idx="294">
                  <c:v>44631</c:v>
                </c:pt>
                <c:pt idx="295">
                  <c:v>44630</c:v>
                </c:pt>
                <c:pt idx="296">
                  <c:v>44629</c:v>
                </c:pt>
                <c:pt idx="297">
                  <c:v>44628</c:v>
                </c:pt>
                <c:pt idx="298">
                  <c:v>44627</c:v>
                </c:pt>
                <c:pt idx="299">
                  <c:v>44626</c:v>
                </c:pt>
                <c:pt idx="300">
                  <c:v>44625</c:v>
                </c:pt>
                <c:pt idx="301">
                  <c:v>44624</c:v>
                </c:pt>
                <c:pt idx="302">
                  <c:v>44623</c:v>
                </c:pt>
                <c:pt idx="303">
                  <c:v>44622</c:v>
                </c:pt>
                <c:pt idx="304">
                  <c:v>44621</c:v>
                </c:pt>
                <c:pt idx="305">
                  <c:v>44620</c:v>
                </c:pt>
                <c:pt idx="306">
                  <c:v>44619</c:v>
                </c:pt>
                <c:pt idx="307">
                  <c:v>44618</c:v>
                </c:pt>
                <c:pt idx="308">
                  <c:v>44617</c:v>
                </c:pt>
                <c:pt idx="309">
                  <c:v>44616</c:v>
                </c:pt>
                <c:pt idx="310">
                  <c:v>44615</c:v>
                </c:pt>
                <c:pt idx="311">
                  <c:v>44614</c:v>
                </c:pt>
                <c:pt idx="312">
                  <c:v>44613</c:v>
                </c:pt>
                <c:pt idx="313">
                  <c:v>44612</c:v>
                </c:pt>
                <c:pt idx="314">
                  <c:v>44611</c:v>
                </c:pt>
                <c:pt idx="315">
                  <c:v>44610</c:v>
                </c:pt>
                <c:pt idx="316">
                  <c:v>44609</c:v>
                </c:pt>
                <c:pt idx="317">
                  <c:v>44608</c:v>
                </c:pt>
                <c:pt idx="318">
                  <c:v>44607</c:v>
                </c:pt>
                <c:pt idx="319">
                  <c:v>44606</c:v>
                </c:pt>
                <c:pt idx="320">
                  <c:v>44605</c:v>
                </c:pt>
                <c:pt idx="321">
                  <c:v>44604</c:v>
                </c:pt>
                <c:pt idx="322">
                  <c:v>44603</c:v>
                </c:pt>
                <c:pt idx="323">
                  <c:v>44602</c:v>
                </c:pt>
                <c:pt idx="324">
                  <c:v>44601</c:v>
                </c:pt>
                <c:pt idx="325">
                  <c:v>44600</c:v>
                </c:pt>
                <c:pt idx="326">
                  <c:v>44599</c:v>
                </c:pt>
                <c:pt idx="327">
                  <c:v>44589</c:v>
                </c:pt>
                <c:pt idx="328">
                  <c:v>44588</c:v>
                </c:pt>
                <c:pt idx="329">
                  <c:v>44587</c:v>
                </c:pt>
                <c:pt idx="330">
                  <c:v>44586</c:v>
                </c:pt>
                <c:pt idx="331">
                  <c:v>44585</c:v>
                </c:pt>
                <c:pt idx="332">
                  <c:v>44584</c:v>
                </c:pt>
                <c:pt idx="333">
                  <c:v>44583</c:v>
                </c:pt>
                <c:pt idx="334">
                  <c:v>44582</c:v>
                </c:pt>
                <c:pt idx="335">
                  <c:v>44581</c:v>
                </c:pt>
                <c:pt idx="336">
                  <c:v>44580</c:v>
                </c:pt>
                <c:pt idx="337">
                  <c:v>44579</c:v>
                </c:pt>
                <c:pt idx="338">
                  <c:v>44578</c:v>
                </c:pt>
                <c:pt idx="339">
                  <c:v>44577</c:v>
                </c:pt>
                <c:pt idx="340">
                  <c:v>44576</c:v>
                </c:pt>
                <c:pt idx="341">
                  <c:v>44575</c:v>
                </c:pt>
                <c:pt idx="342">
                  <c:v>44574</c:v>
                </c:pt>
                <c:pt idx="343">
                  <c:v>44573</c:v>
                </c:pt>
                <c:pt idx="344">
                  <c:v>44572</c:v>
                </c:pt>
                <c:pt idx="345">
                  <c:v>44571</c:v>
                </c:pt>
                <c:pt idx="346">
                  <c:v>44570</c:v>
                </c:pt>
                <c:pt idx="347">
                  <c:v>44569</c:v>
                </c:pt>
                <c:pt idx="348">
                  <c:v>44568</c:v>
                </c:pt>
                <c:pt idx="349">
                  <c:v>44567</c:v>
                </c:pt>
                <c:pt idx="350">
                  <c:v>44566</c:v>
                </c:pt>
                <c:pt idx="351">
                  <c:v>44565</c:v>
                </c:pt>
                <c:pt idx="352">
                  <c:v>44564</c:v>
                </c:pt>
                <c:pt idx="353">
                  <c:v>44563</c:v>
                </c:pt>
                <c:pt idx="354">
                  <c:v>44562</c:v>
                </c:pt>
                <c:pt idx="355">
                  <c:v>44561</c:v>
                </c:pt>
                <c:pt idx="356">
                  <c:v>44560</c:v>
                </c:pt>
                <c:pt idx="357">
                  <c:v>44559</c:v>
                </c:pt>
                <c:pt idx="358">
                  <c:v>44558</c:v>
                </c:pt>
                <c:pt idx="359">
                  <c:v>44557</c:v>
                </c:pt>
                <c:pt idx="360">
                  <c:v>44556</c:v>
                </c:pt>
                <c:pt idx="361">
                  <c:v>44555</c:v>
                </c:pt>
                <c:pt idx="362">
                  <c:v>44554</c:v>
                </c:pt>
                <c:pt idx="363">
                  <c:v>44553</c:v>
                </c:pt>
                <c:pt idx="364">
                  <c:v>44552</c:v>
                </c:pt>
                <c:pt idx="365">
                  <c:v>44551</c:v>
                </c:pt>
                <c:pt idx="366">
                  <c:v>44550</c:v>
                </c:pt>
                <c:pt idx="367">
                  <c:v>44549</c:v>
                </c:pt>
                <c:pt idx="368">
                  <c:v>44548</c:v>
                </c:pt>
                <c:pt idx="369">
                  <c:v>44547</c:v>
                </c:pt>
                <c:pt idx="370">
                  <c:v>44546</c:v>
                </c:pt>
                <c:pt idx="371">
                  <c:v>44545</c:v>
                </c:pt>
                <c:pt idx="372">
                  <c:v>44544</c:v>
                </c:pt>
                <c:pt idx="373">
                  <c:v>44543</c:v>
                </c:pt>
                <c:pt idx="374">
                  <c:v>44542</c:v>
                </c:pt>
                <c:pt idx="375">
                  <c:v>44541</c:v>
                </c:pt>
                <c:pt idx="376">
                  <c:v>44540</c:v>
                </c:pt>
                <c:pt idx="377">
                  <c:v>44539</c:v>
                </c:pt>
                <c:pt idx="378">
                  <c:v>44538</c:v>
                </c:pt>
                <c:pt idx="379">
                  <c:v>44537</c:v>
                </c:pt>
                <c:pt idx="380">
                  <c:v>44536</c:v>
                </c:pt>
                <c:pt idx="381">
                  <c:v>44535</c:v>
                </c:pt>
                <c:pt idx="382">
                  <c:v>44534</c:v>
                </c:pt>
                <c:pt idx="383">
                  <c:v>44533</c:v>
                </c:pt>
                <c:pt idx="384">
                  <c:v>44532</c:v>
                </c:pt>
                <c:pt idx="385">
                  <c:v>44531</c:v>
                </c:pt>
                <c:pt idx="386">
                  <c:v>44530</c:v>
                </c:pt>
                <c:pt idx="387">
                  <c:v>44529</c:v>
                </c:pt>
                <c:pt idx="388">
                  <c:v>44528</c:v>
                </c:pt>
                <c:pt idx="389">
                  <c:v>44527</c:v>
                </c:pt>
                <c:pt idx="390">
                  <c:v>44526</c:v>
                </c:pt>
                <c:pt idx="391">
                  <c:v>44525</c:v>
                </c:pt>
                <c:pt idx="392">
                  <c:v>44524</c:v>
                </c:pt>
                <c:pt idx="393">
                  <c:v>44523</c:v>
                </c:pt>
                <c:pt idx="394">
                  <c:v>44522</c:v>
                </c:pt>
                <c:pt idx="395">
                  <c:v>44521</c:v>
                </c:pt>
                <c:pt idx="396">
                  <c:v>44520</c:v>
                </c:pt>
                <c:pt idx="397">
                  <c:v>44519</c:v>
                </c:pt>
                <c:pt idx="398">
                  <c:v>44518</c:v>
                </c:pt>
                <c:pt idx="399">
                  <c:v>44517</c:v>
                </c:pt>
                <c:pt idx="400">
                  <c:v>44516</c:v>
                </c:pt>
                <c:pt idx="401">
                  <c:v>44515</c:v>
                </c:pt>
                <c:pt idx="402">
                  <c:v>44514</c:v>
                </c:pt>
                <c:pt idx="403">
                  <c:v>44513</c:v>
                </c:pt>
                <c:pt idx="404">
                  <c:v>44512</c:v>
                </c:pt>
                <c:pt idx="405">
                  <c:v>44511</c:v>
                </c:pt>
                <c:pt idx="406">
                  <c:v>44510</c:v>
                </c:pt>
                <c:pt idx="407">
                  <c:v>44509</c:v>
                </c:pt>
                <c:pt idx="408">
                  <c:v>44508</c:v>
                </c:pt>
                <c:pt idx="409">
                  <c:v>44507</c:v>
                </c:pt>
                <c:pt idx="410">
                  <c:v>44506</c:v>
                </c:pt>
                <c:pt idx="411">
                  <c:v>44505</c:v>
                </c:pt>
                <c:pt idx="412">
                  <c:v>44504</c:v>
                </c:pt>
                <c:pt idx="413">
                  <c:v>44503</c:v>
                </c:pt>
                <c:pt idx="414">
                  <c:v>44502</c:v>
                </c:pt>
                <c:pt idx="415">
                  <c:v>44501</c:v>
                </c:pt>
                <c:pt idx="416">
                  <c:v>44500</c:v>
                </c:pt>
                <c:pt idx="417">
                  <c:v>44499</c:v>
                </c:pt>
                <c:pt idx="418">
                  <c:v>44498</c:v>
                </c:pt>
                <c:pt idx="419">
                  <c:v>44497</c:v>
                </c:pt>
                <c:pt idx="420">
                  <c:v>44496</c:v>
                </c:pt>
                <c:pt idx="421">
                  <c:v>44495</c:v>
                </c:pt>
                <c:pt idx="422">
                  <c:v>44494</c:v>
                </c:pt>
                <c:pt idx="423">
                  <c:v>44493</c:v>
                </c:pt>
                <c:pt idx="424">
                  <c:v>44492</c:v>
                </c:pt>
                <c:pt idx="425">
                  <c:v>44491</c:v>
                </c:pt>
                <c:pt idx="426">
                  <c:v>44490</c:v>
                </c:pt>
                <c:pt idx="427">
                  <c:v>44489</c:v>
                </c:pt>
                <c:pt idx="428">
                  <c:v>44488</c:v>
                </c:pt>
                <c:pt idx="429">
                  <c:v>44487</c:v>
                </c:pt>
                <c:pt idx="430">
                  <c:v>44486</c:v>
                </c:pt>
                <c:pt idx="431">
                  <c:v>44485</c:v>
                </c:pt>
                <c:pt idx="432">
                  <c:v>44484</c:v>
                </c:pt>
                <c:pt idx="433">
                  <c:v>44483</c:v>
                </c:pt>
                <c:pt idx="434">
                  <c:v>44482</c:v>
                </c:pt>
                <c:pt idx="435">
                  <c:v>44481</c:v>
                </c:pt>
                <c:pt idx="436">
                  <c:v>44480</c:v>
                </c:pt>
                <c:pt idx="437">
                  <c:v>44479</c:v>
                </c:pt>
                <c:pt idx="438">
                  <c:v>44478</c:v>
                </c:pt>
                <c:pt idx="439">
                  <c:v>44477</c:v>
                </c:pt>
                <c:pt idx="440">
                  <c:v>44476</c:v>
                </c:pt>
                <c:pt idx="441">
                  <c:v>44475</c:v>
                </c:pt>
                <c:pt idx="442">
                  <c:v>44474</c:v>
                </c:pt>
                <c:pt idx="443">
                  <c:v>44473</c:v>
                </c:pt>
                <c:pt idx="444">
                  <c:v>44472</c:v>
                </c:pt>
                <c:pt idx="445">
                  <c:v>44471</c:v>
                </c:pt>
                <c:pt idx="446">
                  <c:v>44470</c:v>
                </c:pt>
                <c:pt idx="447">
                  <c:v>44469</c:v>
                </c:pt>
                <c:pt idx="448">
                  <c:v>44468</c:v>
                </c:pt>
                <c:pt idx="449">
                  <c:v>44467</c:v>
                </c:pt>
                <c:pt idx="450">
                  <c:v>44466</c:v>
                </c:pt>
                <c:pt idx="451">
                  <c:v>44465</c:v>
                </c:pt>
                <c:pt idx="452">
                  <c:v>44464</c:v>
                </c:pt>
                <c:pt idx="453">
                  <c:v>44463</c:v>
                </c:pt>
                <c:pt idx="454">
                  <c:v>44462</c:v>
                </c:pt>
                <c:pt idx="455">
                  <c:v>44461</c:v>
                </c:pt>
                <c:pt idx="456">
                  <c:v>44460</c:v>
                </c:pt>
                <c:pt idx="457">
                  <c:v>44459</c:v>
                </c:pt>
                <c:pt idx="458">
                  <c:v>44458</c:v>
                </c:pt>
                <c:pt idx="459">
                  <c:v>44457</c:v>
                </c:pt>
                <c:pt idx="460">
                  <c:v>44456</c:v>
                </c:pt>
                <c:pt idx="461">
                  <c:v>44455</c:v>
                </c:pt>
                <c:pt idx="462">
                  <c:v>44454</c:v>
                </c:pt>
                <c:pt idx="463">
                  <c:v>44453</c:v>
                </c:pt>
                <c:pt idx="464">
                  <c:v>44452</c:v>
                </c:pt>
                <c:pt idx="465">
                  <c:v>44451</c:v>
                </c:pt>
                <c:pt idx="466">
                  <c:v>44450</c:v>
                </c:pt>
                <c:pt idx="467">
                  <c:v>44449</c:v>
                </c:pt>
                <c:pt idx="468">
                  <c:v>44448</c:v>
                </c:pt>
                <c:pt idx="469">
                  <c:v>44447</c:v>
                </c:pt>
                <c:pt idx="470">
                  <c:v>44446</c:v>
                </c:pt>
                <c:pt idx="471">
                  <c:v>44445</c:v>
                </c:pt>
                <c:pt idx="472">
                  <c:v>44444</c:v>
                </c:pt>
                <c:pt idx="473">
                  <c:v>44443</c:v>
                </c:pt>
                <c:pt idx="474">
                  <c:v>44442</c:v>
                </c:pt>
                <c:pt idx="475">
                  <c:v>44441</c:v>
                </c:pt>
                <c:pt idx="476">
                  <c:v>44440</c:v>
                </c:pt>
                <c:pt idx="477">
                  <c:v>44439</c:v>
                </c:pt>
                <c:pt idx="478">
                  <c:v>44438</c:v>
                </c:pt>
                <c:pt idx="479">
                  <c:v>44437</c:v>
                </c:pt>
                <c:pt idx="480">
                  <c:v>44436</c:v>
                </c:pt>
                <c:pt idx="481">
                  <c:v>44435</c:v>
                </c:pt>
                <c:pt idx="482">
                  <c:v>44434</c:v>
                </c:pt>
                <c:pt idx="483">
                  <c:v>44433</c:v>
                </c:pt>
                <c:pt idx="484">
                  <c:v>44432</c:v>
                </c:pt>
                <c:pt idx="485">
                  <c:v>44431</c:v>
                </c:pt>
                <c:pt idx="486">
                  <c:v>44430</c:v>
                </c:pt>
                <c:pt idx="487">
                  <c:v>44429</c:v>
                </c:pt>
                <c:pt idx="488">
                  <c:v>44428</c:v>
                </c:pt>
                <c:pt idx="489">
                  <c:v>44427</c:v>
                </c:pt>
                <c:pt idx="490">
                  <c:v>44426</c:v>
                </c:pt>
                <c:pt idx="491">
                  <c:v>44425</c:v>
                </c:pt>
                <c:pt idx="492">
                  <c:v>44424</c:v>
                </c:pt>
                <c:pt idx="493">
                  <c:v>44423</c:v>
                </c:pt>
                <c:pt idx="494">
                  <c:v>44422</c:v>
                </c:pt>
                <c:pt idx="495">
                  <c:v>44421</c:v>
                </c:pt>
                <c:pt idx="496">
                  <c:v>44420</c:v>
                </c:pt>
                <c:pt idx="497">
                  <c:v>44419</c:v>
                </c:pt>
                <c:pt idx="498">
                  <c:v>44418</c:v>
                </c:pt>
                <c:pt idx="499">
                  <c:v>44417</c:v>
                </c:pt>
                <c:pt idx="500">
                  <c:v>44416</c:v>
                </c:pt>
                <c:pt idx="501">
                  <c:v>44415</c:v>
                </c:pt>
                <c:pt idx="502">
                  <c:v>44414</c:v>
                </c:pt>
                <c:pt idx="503">
                  <c:v>44413</c:v>
                </c:pt>
                <c:pt idx="504">
                  <c:v>44412</c:v>
                </c:pt>
                <c:pt idx="505">
                  <c:v>44411</c:v>
                </c:pt>
                <c:pt idx="506">
                  <c:v>44410</c:v>
                </c:pt>
                <c:pt idx="507">
                  <c:v>44409</c:v>
                </c:pt>
                <c:pt idx="508">
                  <c:v>44408</c:v>
                </c:pt>
                <c:pt idx="509">
                  <c:v>44407</c:v>
                </c:pt>
                <c:pt idx="510">
                  <c:v>44406</c:v>
                </c:pt>
                <c:pt idx="511">
                  <c:v>44405</c:v>
                </c:pt>
                <c:pt idx="512">
                  <c:v>44404</c:v>
                </c:pt>
                <c:pt idx="513">
                  <c:v>44403</c:v>
                </c:pt>
                <c:pt idx="514">
                  <c:v>44402</c:v>
                </c:pt>
                <c:pt idx="515">
                  <c:v>44401</c:v>
                </c:pt>
                <c:pt idx="516">
                  <c:v>44400</c:v>
                </c:pt>
                <c:pt idx="517">
                  <c:v>44399</c:v>
                </c:pt>
                <c:pt idx="518">
                  <c:v>44398</c:v>
                </c:pt>
                <c:pt idx="519">
                  <c:v>44397</c:v>
                </c:pt>
                <c:pt idx="520">
                  <c:v>44396</c:v>
                </c:pt>
                <c:pt idx="521">
                  <c:v>44395</c:v>
                </c:pt>
                <c:pt idx="522">
                  <c:v>44394</c:v>
                </c:pt>
                <c:pt idx="523">
                  <c:v>44393</c:v>
                </c:pt>
                <c:pt idx="524">
                  <c:v>44392</c:v>
                </c:pt>
                <c:pt idx="525">
                  <c:v>44391</c:v>
                </c:pt>
                <c:pt idx="526">
                  <c:v>44390</c:v>
                </c:pt>
                <c:pt idx="527">
                  <c:v>44389</c:v>
                </c:pt>
                <c:pt idx="528">
                  <c:v>44388</c:v>
                </c:pt>
                <c:pt idx="529">
                  <c:v>44387</c:v>
                </c:pt>
                <c:pt idx="530">
                  <c:v>44386</c:v>
                </c:pt>
                <c:pt idx="531">
                  <c:v>44385</c:v>
                </c:pt>
                <c:pt idx="532">
                  <c:v>44384</c:v>
                </c:pt>
                <c:pt idx="533">
                  <c:v>44383</c:v>
                </c:pt>
                <c:pt idx="534">
                  <c:v>44382</c:v>
                </c:pt>
                <c:pt idx="535">
                  <c:v>44381</c:v>
                </c:pt>
                <c:pt idx="536">
                  <c:v>44380</c:v>
                </c:pt>
                <c:pt idx="537">
                  <c:v>44379</c:v>
                </c:pt>
                <c:pt idx="538">
                  <c:v>44378</c:v>
                </c:pt>
                <c:pt idx="539">
                  <c:v>44377</c:v>
                </c:pt>
                <c:pt idx="540">
                  <c:v>44376</c:v>
                </c:pt>
                <c:pt idx="541">
                  <c:v>44375</c:v>
                </c:pt>
                <c:pt idx="542">
                  <c:v>44374</c:v>
                </c:pt>
                <c:pt idx="543">
                  <c:v>44373</c:v>
                </c:pt>
                <c:pt idx="544">
                  <c:v>44372</c:v>
                </c:pt>
                <c:pt idx="545">
                  <c:v>44371</c:v>
                </c:pt>
                <c:pt idx="546">
                  <c:v>44370</c:v>
                </c:pt>
                <c:pt idx="547">
                  <c:v>44369</c:v>
                </c:pt>
                <c:pt idx="548">
                  <c:v>44368</c:v>
                </c:pt>
                <c:pt idx="549">
                  <c:v>44367</c:v>
                </c:pt>
                <c:pt idx="550">
                  <c:v>44366</c:v>
                </c:pt>
                <c:pt idx="551">
                  <c:v>44365</c:v>
                </c:pt>
                <c:pt idx="552">
                  <c:v>44364</c:v>
                </c:pt>
                <c:pt idx="553">
                  <c:v>44363</c:v>
                </c:pt>
                <c:pt idx="554">
                  <c:v>44362</c:v>
                </c:pt>
                <c:pt idx="555">
                  <c:v>44361</c:v>
                </c:pt>
                <c:pt idx="556">
                  <c:v>44360</c:v>
                </c:pt>
                <c:pt idx="557">
                  <c:v>44359</c:v>
                </c:pt>
                <c:pt idx="558">
                  <c:v>44358</c:v>
                </c:pt>
                <c:pt idx="559">
                  <c:v>44357</c:v>
                </c:pt>
                <c:pt idx="560">
                  <c:v>44356</c:v>
                </c:pt>
              </c:numCache>
            </c:numRef>
          </c:cat>
          <c:val>
            <c:numRef>
              <c:f>'价格 '!$CY$48:$CY$607</c:f>
              <c:numCache>
                <c:formatCode>General</c:formatCode>
                <c:ptCount val="560"/>
                <c:pt idx="0">
                  <c:v>11.5</c:v>
                </c:pt>
                <c:pt idx="1">
                  <c:v>11.75</c:v>
                </c:pt>
                <c:pt idx="2">
                  <c:v>11.75</c:v>
                </c:pt>
                <c:pt idx="3">
                  <c:v>11.75</c:v>
                </c:pt>
                <c:pt idx="4">
                  <c:v>11.5</c:v>
                </c:pt>
                <c:pt idx="5">
                  <c:v>11.75</c:v>
                </c:pt>
                <c:pt idx="6">
                  <c:v>11.5</c:v>
                </c:pt>
                <c:pt idx="7">
                  <c:v>11.5</c:v>
                </c:pt>
                <c:pt idx="8">
                  <c:v>11.5</c:v>
                </c:pt>
                <c:pt idx="9">
                  <c:v>11.5</c:v>
                </c:pt>
                <c:pt idx="10">
                  <c:v>11.75</c:v>
                </c:pt>
                <c:pt idx="11">
                  <c:v>12.25</c:v>
                </c:pt>
                <c:pt idx="12">
                  <c:v>12.5</c:v>
                </c:pt>
                <c:pt idx="13">
                  <c:v>12.5</c:v>
                </c:pt>
                <c:pt idx="14">
                  <c:v>13</c:v>
                </c:pt>
                <c:pt idx="15">
                  <c:v>13.5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16</c:v>
                </c:pt>
                <c:pt idx="20">
                  <c:v>14</c:v>
                </c:pt>
                <c:pt idx="21">
                  <c:v>14.75</c:v>
                </c:pt>
                <c:pt idx="22">
                  <c:v>15</c:v>
                </c:pt>
                <c:pt idx="23">
                  <c:v>14.75</c:v>
                </c:pt>
                <c:pt idx="24">
                  <c:v>15</c:v>
                </c:pt>
                <c:pt idx="25">
                  <c:v>15</c:v>
                </c:pt>
                <c:pt idx="26">
                  <c:v>15.25</c:v>
                </c:pt>
                <c:pt idx="27">
                  <c:v>14.75</c:v>
                </c:pt>
                <c:pt idx="28">
                  <c:v>15.25</c:v>
                </c:pt>
                <c:pt idx="29">
                  <c:v>15.25</c:v>
                </c:pt>
                <c:pt idx="30">
                  <c:v>15.25</c:v>
                </c:pt>
                <c:pt idx="31">
                  <c:v>15.5</c:v>
                </c:pt>
                <c:pt idx="32">
                  <c:v>15.5</c:v>
                </c:pt>
                <c:pt idx="33">
                  <c:v>15.5</c:v>
                </c:pt>
                <c:pt idx="34">
                  <c:v>15.5</c:v>
                </c:pt>
                <c:pt idx="35">
                  <c:v>15.5</c:v>
                </c:pt>
                <c:pt idx="36">
                  <c:v>15.5</c:v>
                </c:pt>
                <c:pt idx="37">
                  <c:v>16</c:v>
                </c:pt>
                <c:pt idx="38">
                  <c:v>15.5</c:v>
                </c:pt>
                <c:pt idx="39">
                  <c:v>16</c:v>
                </c:pt>
                <c:pt idx="40">
                  <c:v>15.5</c:v>
                </c:pt>
                <c:pt idx="41">
                  <c:v>15.5</c:v>
                </c:pt>
                <c:pt idx="42">
                  <c:v>15.5</c:v>
                </c:pt>
                <c:pt idx="43">
                  <c:v>15.5</c:v>
                </c:pt>
                <c:pt idx="44">
                  <c:v>15.5</c:v>
                </c:pt>
                <c:pt idx="45">
                  <c:v>16</c:v>
                </c:pt>
                <c:pt idx="46">
                  <c:v>15.5</c:v>
                </c:pt>
                <c:pt idx="47">
                  <c:v>15.5</c:v>
                </c:pt>
                <c:pt idx="48">
                  <c:v>16</c:v>
                </c:pt>
                <c:pt idx="49">
                  <c:v>15.5</c:v>
                </c:pt>
                <c:pt idx="50">
                  <c:v>16.5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16.75</c:v>
                </c:pt>
                <c:pt idx="56">
                  <c:v>16.75</c:v>
                </c:pt>
                <c:pt idx="57">
                  <c:v>17</c:v>
                </c:pt>
                <c:pt idx="58">
                  <c:v>17.25</c:v>
                </c:pt>
                <c:pt idx="59">
                  <c:v>17.75</c:v>
                </c:pt>
                <c:pt idx="60">
                  <c:v>17.5</c:v>
                </c:pt>
                <c:pt idx="61">
                  <c:v>17.25</c:v>
                </c:pt>
                <c:pt idx="62">
                  <c:v>17.5</c:v>
                </c:pt>
                <c:pt idx="63">
                  <c:v>17.5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18.149999999999999</c:v>
                </c:pt>
                <c:pt idx="68">
                  <c:v>18</c:v>
                </c:pt>
                <c:pt idx="69">
                  <c:v>18.25</c:v>
                </c:pt>
                <c:pt idx="70">
                  <c:v>18.25</c:v>
                </c:pt>
                <c:pt idx="71">
                  <c:v>18.5</c:v>
                </c:pt>
                <c:pt idx="72">
                  <c:v>18.25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18.75</c:v>
                </c:pt>
                <c:pt idx="77">
                  <c:v>19</c:v>
                </c:pt>
                <c:pt idx="78">
                  <c:v>18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17.25</c:v>
                </c:pt>
                <c:pt idx="83">
                  <c:v>17.5</c:v>
                </c:pt>
                <c:pt idx="84">
                  <c:v>17.25</c:v>
                </c:pt>
                <c:pt idx="85">
                  <c:v>16.5</c:v>
                </c:pt>
                <c:pt idx="86">
                  <c:v>16.25</c:v>
                </c:pt>
                <c:pt idx="87">
                  <c:v>16.25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15.75</c:v>
                </c:pt>
                <c:pt idx="92">
                  <c:v>16</c:v>
                </c:pt>
                <c:pt idx="93">
                  <c:v>16</c:v>
                </c:pt>
                <c:pt idx="94">
                  <c:v>15.75</c:v>
                </c:pt>
                <c:pt idx="95">
                  <c:v>16</c:v>
                </c:pt>
                <c:pt idx="96">
                  <c:v>16</c:v>
                </c:pt>
                <c:pt idx="97">
                  <c:v>15.75</c:v>
                </c:pt>
                <c:pt idx="98">
                  <c:v>15.75</c:v>
                </c:pt>
                <c:pt idx="99">
                  <c:v>15.75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15.25</c:v>
                </c:pt>
                <c:pt idx="104">
                  <c:v>14.75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15.25</c:v>
                </c:pt>
                <c:pt idx="109">
                  <c:v>15</c:v>
                </c:pt>
                <c:pt idx="110">
                  <c:v>15</c:v>
                </c:pt>
                <c:pt idx="111">
                  <c:v>14.75</c:v>
                </c:pt>
                <c:pt idx="112">
                  <c:v>14.75</c:v>
                </c:pt>
                <c:pt idx="113">
                  <c:v>14.75</c:v>
                </c:pt>
                <c:pt idx="114">
                  <c:v>15</c:v>
                </c:pt>
                <c:pt idx="115">
                  <c:v>15.25</c:v>
                </c:pt>
                <c:pt idx="116">
                  <c:v>15</c:v>
                </c:pt>
                <c:pt idx="117">
                  <c:v>15</c:v>
                </c:pt>
                <c:pt idx="118">
                  <c:v>15.25</c:v>
                </c:pt>
                <c:pt idx="119">
                  <c:v>14.75</c:v>
                </c:pt>
                <c:pt idx="120">
                  <c:v>14.9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14.5</c:v>
                </c:pt>
                <c:pt idx="125">
                  <c:v>14.25</c:v>
                </c:pt>
                <c:pt idx="126">
                  <c:v>14</c:v>
                </c:pt>
                <c:pt idx="127">
                  <c:v>14.5</c:v>
                </c:pt>
                <c:pt idx="128">
                  <c:v>14.5</c:v>
                </c:pt>
                <c:pt idx="129">
                  <c:v>13.75</c:v>
                </c:pt>
                <c:pt idx="130">
                  <c:v>13.75</c:v>
                </c:pt>
                <c:pt idx="131">
                  <c:v>13.75</c:v>
                </c:pt>
                <c:pt idx="132">
                  <c:v>13.75</c:v>
                </c:pt>
                <c:pt idx="133">
                  <c:v>13.75</c:v>
                </c:pt>
                <c:pt idx="134">
                  <c:v>13.25</c:v>
                </c:pt>
                <c:pt idx="135">
                  <c:v>13</c:v>
                </c:pt>
                <c:pt idx="136">
                  <c:v>13.25</c:v>
                </c:pt>
                <c:pt idx="137">
                  <c:v>13.25</c:v>
                </c:pt>
                <c:pt idx="138">
                  <c:v>13.25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13.75</c:v>
                </c:pt>
                <c:pt idx="143">
                  <c:v>13.75</c:v>
                </c:pt>
                <c:pt idx="144">
                  <c:v>13.75</c:v>
                </c:pt>
                <c:pt idx="145">
                  <c:v>13.75</c:v>
                </c:pt>
                <c:pt idx="146">
                  <c:v>13.5</c:v>
                </c:pt>
                <c:pt idx="147">
                  <c:v>13.75</c:v>
                </c:pt>
                <c:pt idx="148">
                  <c:v>13.5</c:v>
                </c:pt>
                <c:pt idx="149">
                  <c:v>13.5</c:v>
                </c:pt>
                <c:pt idx="150">
                  <c:v>13.75</c:v>
                </c:pt>
                <c:pt idx="151">
                  <c:v>13.9</c:v>
                </c:pt>
                <c:pt idx="152">
                  <c:v>13.75</c:v>
                </c:pt>
                <c:pt idx="153">
                  <c:v>14</c:v>
                </c:pt>
                <c:pt idx="154">
                  <c:v>13</c:v>
                </c:pt>
                <c:pt idx="155">
                  <c:v>13.35</c:v>
                </c:pt>
                <c:pt idx="156">
                  <c:v>13.75</c:v>
                </c:pt>
                <c:pt idx="157">
                  <c:v>13.75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14.25</c:v>
                </c:pt>
                <c:pt idx="163">
                  <c:v>14.35</c:v>
                </c:pt>
                <c:pt idx="164">
                  <c:v>14.35</c:v>
                </c:pt>
                <c:pt idx="165">
                  <c:v>14.5</c:v>
                </c:pt>
                <c:pt idx="166">
                  <c:v>14.5</c:v>
                </c:pt>
                <c:pt idx="167">
                  <c:v>14.5</c:v>
                </c:pt>
                <c:pt idx="168">
                  <c:v>14.25</c:v>
                </c:pt>
                <c:pt idx="169">
                  <c:v>15.25</c:v>
                </c:pt>
                <c:pt idx="170">
                  <c:v>15.25</c:v>
                </c:pt>
                <c:pt idx="171">
                  <c:v>15.25</c:v>
                </c:pt>
                <c:pt idx="172">
                  <c:v>15.4</c:v>
                </c:pt>
                <c:pt idx="173">
                  <c:v>15.5</c:v>
                </c:pt>
                <c:pt idx="174">
                  <c:v>15.5</c:v>
                </c:pt>
                <c:pt idx="175">
                  <c:v>15.5</c:v>
                </c:pt>
                <c:pt idx="176">
                  <c:v>16</c:v>
                </c:pt>
                <c:pt idx="177">
                  <c:v>16.25</c:v>
                </c:pt>
                <c:pt idx="178">
                  <c:v>15.9</c:v>
                </c:pt>
                <c:pt idx="179">
                  <c:v>14.4</c:v>
                </c:pt>
                <c:pt idx="180">
                  <c:v>13.75</c:v>
                </c:pt>
                <c:pt idx="181">
                  <c:v>13.5</c:v>
                </c:pt>
                <c:pt idx="182">
                  <c:v>13.5</c:v>
                </c:pt>
                <c:pt idx="183">
                  <c:v>13.75</c:v>
                </c:pt>
                <c:pt idx="184">
                  <c:v>13.5</c:v>
                </c:pt>
                <c:pt idx="185">
                  <c:v>12.75</c:v>
                </c:pt>
                <c:pt idx="186">
                  <c:v>12.25</c:v>
                </c:pt>
                <c:pt idx="187">
                  <c:v>11.5</c:v>
                </c:pt>
                <c:pt idx="188">
                  <c:v>11.5</c:v>
                </c:pt>
                <c:pt idx="189">
                  <c:v>11.3</c:v>
                </c:pt>
                <c:pt idx="190">
                  <c:v>11.25</c:v>
                </c:pt>
                <c:pt idx="191">
                  <c:v>11</c:v>
                </c:pt>
                <c:pt idx="192">
                  <c:v>10.9</c:v>
                </c:pt>
                <c:pt idx="193">
                  <c:v>10.75</c:v>
                </c:pt>
                <c:pt idx="194">
                  <c:v>10.4</c:v>
                </c:pt>
                <c:pt idx="195">
                  <c:v>10.4</c:v>
                </c:pt>
                <c:pt idx="196">
                  <c:v>10.4</c:v>
                </c:pt>
                <c:pt idx="197">
                  <c:v>10.4</c:v>
                </c:pt>
                <c:pt idx="198">
                  <c:v>10.65</c:v>
                </c:pt>
                <c:pt idx="199">
                  <c:v>10.5</c:v>
                </c:pt>
                <c:pt idx="200">
                  <c:v>10.4</c:v>
                </c:pt>
                <c:pt idx="201">
                  <c:v>10.5</c:v>
                </c:pt>
                <c:pt idx="202">
                  <c:v>10.25</c:v>
                </c:pt>
                <c:pt idx="203">
                  <c:v>10.25</c:v>
                </c:pt>
                <c:pt idx="204">
                  <c:v>10.25</c:v>
                </c:pt>
                <c:pt idx="205">
                  <c:v>10.25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10.15</c:v>
                </c:pt>
                <c:pt idx="211">
                  <c:v>10.25</c:v>
                </c:pt>
                <c:pt idx="212">
                  <c:v>10.15</c:v>
                </c:pt>
                <c:pt idx="213">
                  <c:v>10.25</c:v>
                </c:pt>
                <c:pt idx="214">
                  <c:v>10.25</c:v>
                </c:pt>
                <c:pt idx="215">
                  <c:v>10.25</c:v>
                </c:pt>
                <c:pt idx="216">
                  <c:v>10.25</c:v>
                </c:pt>
                <c:pt idx="217">
                  <c:v>10.4</c:v>
                </c:pt>
                <c:pt idx="218">
                  <c:v>10.4</c:v>
                </c:pt>
                <c:pt idx="219">
                  <c:v>10.5</c:v>
                </c:pt>
                <c:pt idx="220">
                  <c:v>10.75</c:v>
                </c:pt>
                <c:pt idx="221">
                  <c:v>10.75</c:v>
                </c:pt>
                <c:pt idx="222">
                  <c:v>10.5</c:v>
                </c:pt>
                <c:pt idx="223">
                  <c:v>10.25</c:v>
                </c:pt>
                <c:pt idx="224">
                  <c:v>10.25</c:v>
                </c:pt>
                <c:pt idx="225">
                  <c:v>10.25</c:v>
                </c:pt>
                <c:pt idx="226">
                  <c:v>10.25</c:v>
                </c:pt>
                <c:pt idx="227">
                  <c:v>10.25</c:v>
                </c:pt>
                <c:pt idx="228">
                  <c:v>10.25</c:v>
                </c:pt>
                <c:pt idx="229">
                  <c:v>10.5</c:v>
                </c:pt>
                <c:pt idx="230">
                  <c:v>10.25</c:v>
                </c:pt>
                <c:pt idx="231">
                  <c:v>10.5</c:v>
                </c:pt>
                <c:pt idx="232">
                  <c:v>10.25</c:v>
                </c:pt>
                <c:pt idx="233">
                  <c:v>10.25</c:v>
                </c:pt>
                <c:pt idx="234">
                  <c:v>10.5</c:v>
                </c:pt>
                <c:pt idx="235">
                  <c:v>10.5</c:v>
                </c:pt>
                <c:pt idx="236">
                  <c:v>10</c:v>
                </c:pt>
                <c:pt idx="237">
                  <c:v>9.75</c:v>
                </c:pt>
                <c:pt idx="238">
                  <c:v>9.25</c:v>
                </c:pt>
                <c:pt idx="239">
                  <c:v>9.5</c:v>
                </c:pt>
                <c:pt idx="240">
                  <c:v>9.75</c:v>
                </c:pt>
                <c:pt idx="241">
                  <c:v>9.9</c:v>
                </c:pt>
                <c:pt idx="242">
                  <c:v>9.75</c:v>
                </c:pt>
                <c:pt idx="243">
                  <c:v>9.5</c:v>
                </c:pt>
                <c:pt idx="244">
                  <c:v>10</c:v>
                </c:pt>
                <c:pt idx="245">
                  <c:v>10.5</c:v>
                </c:pt>
                <c:pt idx="246">
                  <c:v>10.5</c:v>
                </c:pt>
                <c:pt idx="247">
                  <c:v>11.5</c:v>
                </c:pt>
                <c:pt idx="248">
                  <c:v>11.5</c:v>
                </c:pt>
                <c:pt idx="249">
                  <c:v>9.75</c:v>
                </c:pt>
                <c:pt idx="250">
                  <c:v>9</c:v>
                </c:pt>
                <c:pt idx="251">
                  <c:v>9.25</c:v>
                </c:pt>
                <c:pt idx="252">
                  <c:v>9.25</c:v>
                </c:pt>
                <c:pt idx="253">
                  <c:v>9</c:v>
                </c:pt>
                <c:pt idx="254">
                  <c:v>8.75</c:v>
                </c:pt>
                <c:pt idx="255">
                  <c:v>8.5</c:v>
                </c:pt>
                <c:pt idx="256">
                  <c:v>8.5</c:v>
                </c:pt>
                <c:pt idx="257">
                  <c:v>8.5</c:v>
                </c:pt>
                <c:pt idx="258">
                  <c:v>8.5</c:v>
                </c:pt>
                <c:pt idx="259">
                  <c:v>8.25</c:v>
                </c:pt>
                <c:pt idx="260">
                  <c:v>8.5</c:v>
                </c:pt>
                <c:pt idx="261">
                  <c:v>8.25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8.25</c:v>
                </c:pt>
                <c:pt idx="267">
                  <c:v>8</c:v>
                </c:pt>
                <c:pt idx="268">
                  <c:v>8.15</c:v>
                </c:pt>
                <c:pt idx="269">
                  <c:v>8.25</c:v>
                </c:pt>
                <c:pt idx="270">
                  <c:v>8.25</c:v>
                </c:pt>
                <c:pt idx="271">
                  <c:v>8.25</c:v>
                </c:pt>
                <c:pt idx="272">
                  <c:v>8.25</c:v>
                </c:pt>
                <c:pt idx="273">
                  <c:v>8</c:v>
                </c:pt>
                <c:pt idx="274">
                  <c:v>8.25</c:v>
                </c:pt>
                <c:pt idx="275">
                  <c:v>8</c:v>
                </c:pt>
                <c:pt idx="276">
                  <c:v>7.9</c:v>
                </c:pt>
                <c:pt idx="277">
                  <c:v>7.75</c:v>
                </c:pt>
                <c:pt idx="278">
                  <c:v>8</c:v>
                </c:pt>
                <c:pt idx="279">
                  <c:v>7.75</c:v>
                </c:pt>
                <c:pt idx="280">
                  <c:v>8</c:v>
                </c:pt>
                <c:pt idx="281">
                  <c:v>8</c:v>
                </c:pt>
                <c:pt idx="282">
                  <c:v>8.25</c:v>
                </c:pt>
                <c:pt idx="283">
                  <c:v>8.25</c:v>
                </c:pt>
                <c:pt idx="284">
                  <c:v>7.5</c:v>
                </c:pt>
                <c:pt idx="285">
                  <c:v>7.5</c:v>
                </c:pt>
                <c:pt idx="286">
                  <c:v>7.75</c:v>
                </c:pt>
                <c:pt idx="287">
                  <c:v>7.75</c:v>
                </c:pt>
                <c:pt idx="288">
                  <c:v>7.75</c:v>
                </c:pt>
                <c:pt idx="289">
                  <c:v>8</c:v>
                </c:pt>
                <c:pt idx="290">
                  <c:v>8.25</c:v>
                </c:pt>
                <c:pt idx="291">
                  <c:v>7.75</c:v>
                </c:pt>
                <c:pt idx="292">
                  <c:v>8</c:v>
                </c:pt>
                <c:pt idx="293">
                  <c:v>7.75</c:v>
                </c:pt>
                <c:pt idx="294">
                  <c:v>8.25</c:v>
                </c:pt>
                <c:pt idx="295">
                  <c:v>7.9</c:v>
                </c:pt>
                <c:pt idx="296">
                  <c:v>7.75</c:v>
                </c:pt>
                <c:pt idx="297">
                  <c:v>7.5</c:v>
                </c:pt>
                <c:pt idx="298">
                  <c:v>7.75</c:v>
                </c:pt>
                <c:pt idx="299">
                  <c:v>7.75</c:v>
                </c:pt>
                <c:pt idx="300">
                  <c:v>7.75</c:v>
                </c:pt>
                <c:pt idx="301">
                  <c:v>7.75</c:v>
                </c:pt>
                <c:pt idx="302">
                  <c:v>7.75</c:v>
                </c:pt>
                <c:pt idx="303">
                  <c:v>7.9</c:v>
                </c:pt>
                <c:pt idx="304">
                  <c:v>8</c:v>
                </c:pt>
                <c:pt idx="305">
                  <c:v>8</c:v>
                </c:pt>
                <c:pt idx="306">
                  <c:v>7.75</c:v>
                </c:pt>
                <c:pt idx="307">
                  <c:v>8</c:v>
                </c:pt>
                <c:pt idx="308">
                  <c:v>8.25</c:v>
                </c:pt>
                <c:pt idx="309">
                  <c:v>8.25</c:v>
                </c:pt>
                <c:pt idx="310">
                  <c:v>8.25</c:v>
                </c:pt>
                <c:pt idx="311">
                  <c:v>8.5</c:v>
                </c:pt>
                <c:pt idx="312">
                  <c:v>8.75</c:v>
                </c:pt>
                <c:pt idx="313">
                  <c:v>8</c:v>
                </c:pt>
                <c:pt idx="314">
                  <c:v>7.75</c:v>
                </c:pt>
                <c:pt idx="315">
                  <c:v>8</c:v>
                </c:pt>
                <c:pt idx="316">
                  <c:v>8.25</c:v>
                </c:pt>
                <c:pt idx="317">
                  <c:v>8.5</c:v>
                </c:pt>
                <c:pt idx="318">
                  <c:v>8.5</c:v>
                </c:pt>
                <c:pt idx="319">
                  <c:v>8.5</c:v>
                </c:pt>
                <c:pt idx="320">
                  <c:v>8.5</c:v>
                </c:pt>
                <c:pt idx="321">
                  <c:v>8.75</c:v>
                </c:pt>
                <c:pt idx="322">
                  <c:v>9</c:v>
                </c:pt>
                <c:pt idx="323">
                  <c:v>9.75</c:v>
                </c:pt>
                <c:pt idx="324">
                  <c:v>9.75</c:v>
                </c:pt>
                <c:pt idx="325">
                  <c:v>10.25</c:v>
                </c:pt>
                <c:pt idx="326">
                  <c:v>10.5</c:v>
                </c:pt>
                <c:pt idx="327">
                  <c:v>10.25</c:v>
                </c:pt>
                <c:pt idx="328">
                  <c:v>10.5</c:v>
                </c:pt>
                <c:pt idx="329">
                  <c:v>10.5</c:v>
                </c:pt>
                <c:pt idx="330">
                  <c:v>10.75</c:v>
                </c:pt>
                <c:pt idx="331">
                  <c:v>10.5</c:v>
                </c:pt>
                <c:pt idx="332">
                  <c:v>10.5</c:v>
                </c:pt>
                <c:pt idx="333">
                  <c:v>10</c:v>
                </c:pt>
                <c:pt idx="334">
                  <c:v>9.25</c:v>
                </c:pt>
                <c:pt idx="335">
                  <c:v>9.25</c:v>
                </c:pt>
                <c:pt idx="336">
                  <c:v>9.25</c:v>
                </c:pt>
                <c:pt idx="337">
                  <c:v>9.25</c:v>
                </c:pt>
                <c:pt idx="338">
                  <c:v>9</c:v>
                </c:pt>
                <c:pt idx="339">
                  <c:v>9.25</c:v>
                </c:pt>
                <c:pt idx="340">
                  <c:v>9.75</c:v>
                </c:pt>
                <c:pt idx="341">
                  <c:v>9.75</c:v>
                </c:pt>
                <c:pt idx="342">
                  <c:v>9.9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10.25</c:v>
                </c:pt>
                <c:pt idx="347">
                  <c:v>10.25</c:v>
                </c:pt>
                <c:pt idx="348">
                  <c:v>10.25</c:v>
                </c:pt>
                <c:pt idx="349">
                  <c:v>10.25</c:v>
                </c:pt>
                <c:pt idx="350">
                  <c:v>10.25</c:v>
                </c:pt>
                <c:pt idx="351">
                  <c:v>10.5</c:v>
                </c:pt>
                <c:pt idx="352">
                  <c:v>10.25</c:v>
                </c:pt>
                <c:pt idx="353">
                  <c:v>10.5</c:v>
                </c:pt>
                <c:pt idx="354">
                  <c:v>10.5</c:v>
                </c:pt>
                <c:pt idx="355">
                  <c:v>10.75</c:v>
                </c:pt>
                <c:pt idx="356">
                  <c:v>10.5</c:v>
                </c:pt>
                <c:pt idx="357">
                  <c:v>10.5</c:v>
                </c:pt>
                <c:pt idx="358">
                  <c:v>10.25</c:v>
                </c:pt>
                <c:pt idx="359">
                  <c:v>10.5</c:v>
                </c:pt>
                <c:pt idx="360">
                  <c:v>10.75</c:v>
                </c:pt>
                <c:pt idx="361">
                  <c:v>10.5</c:v>
                </c:pt>
                <c:pt idx="362">
                  <c:v>10.5</c:v>
                </c:pt>
                <c:pt idx="363">
                  <c:v>10.75</c:v>
                </c:pt>
                <c:pt idx="364">
                  <c:v>10.75</c:v>
                </c:pt>
                <c:pt idx="365">
                  <c:v>10.75</c:v>
                </c:pt>
                <c:pt idx="366">
                  <c:v>10.75</c:v>
                </c:pt>
                <c:pt idx="367">
                  <c:v>10.75</c:v>
                </c:pt>
                <c:pt idx="368">
                  <c:v>10.75</c:v>
                </c:pt>
                <c:pt idx="369">
                  <c:v>10.5</c:v>
                </c:pt>
                <c:pt idx="370">
                  <c:v>10.5</c:v>
                </c:pt>
                <c:pt idx="371">
                  <c:v>11</c:v>
                </c:pt>
                <c:pt idx="372">
                  <c:v>11</c:v>
                </c:pt>
                <c:pt idx="373">
                  <c:v>10.75</c:v>
                </c:pt>
                <c:pt idx="374">
                  <c:v>11</c:v>
                </c:pt>
                <c:pt idx="375">
                  <c:v>11</c:v>
                </c:pt>
                <c:pt idx="376">
                  <c:v>11.25</c:v>
                </c:pt>
                <c:pt idx="377">
                  <c:v>11.25</c:v>
                </c:pt>
                <c:pt idx="378" formatCode="0.0_ ">
                  <c:v>11.5</c:v>
                </c:pt>
                <c:pt idx="379" formatCode="0.0_ ">
                  <c:v>11.5</c:v>
                </c:pt>
                <c:pt idx="380" formatCode="0.0_ ">
                  <c:v>11.5</c:v>
                </c:pt>
                <c:pt idx="381" formatCode="0.0_ ">
                  <c:v>11.5</c:v>
                </c:pt>
                <c:pt idx="382" formatCode="0.0_ ">
                  <c:v>11.5</c:v>
                </c:pt>
                <c:pt idx="383" formatCode="0.0_ ">
                  <c:v>11.5</c:v>
                </c:pt>
                <c:pt idx="384" formatCode="0.0_ ">
                  <c:v>11.5</c:v>
                </c:pt>
                <c:pt idx="385" formatCode="0.00_ ">
                  <c:v>11.75</c:v>
                </c:pt>
                <c:pt idx="386">
                  <c:v>11.25</c:v>
                </c:pt>
                <c:pt idx="387">
                  <c:v>11.75</c:v>
                </c:pt>
                <c:pt idx="388">
                  <c:v>11.75</c:v>
                </c:pt>
                <c:pt idx="389">
                  <c:v>11.5</c:v>
                </c:pt>
                <c:pt idx="390">
                  <c:v>11.5</c:v>
                </c:pt>
                <c:pt idx="391">
                  <c:v>11.5</c:v>
                </c:pt>
                <c:pt idx="392">
                  <c:v>11.5</c:v>
                </c:pt>
                <c:pt idx="393">
                  <c:v>11.25</c:v>
                </c:pt>
                <c:pt idx="394">
                  <c:v>10.75</c:v>
                </c:pt>
                <c:pt idx="395">
                  <c:v>11</c:v>
                </c:pt>
                <c:pt idx="397">
                  <c:v>11</c:v>
                </c:pt>
                <c:pt idx="398">
                  <c:v>11.25</c:v>
                </c:pt>
                <c:pt idx="399">
                  <c:v>11.25</c:v>
                </c:pt>
                <c:pt idx="400">
                  <c:v>11.5</c:v>
                </c:pt>
                <c:pt idx="401">
                  <c:v>11.5</c:v>
                </c:pt>
                <c:pt idx="402">
                  <c:v>11.25</c:v>
                </c:pt>
                <c:pt idx="403">
                  <c:v>11.5</c:v>
                </c:pt>
                <c:pt idx="404">
                  <c:v>11.5</c:v>
                </c:pt>
                <c:pt idx="405">
                  <c:v>11.75</c:v>
                </c:pt>
                <c:pt idx="406">
                  <c:v>12.25</c:v>
                </c:pt>
                <c:pt idx="407">
                  <c:v>12.75</c:v>
                </c:pt>
                <c:pt idx="408">
                  <c:v>12.5</c:v>
                </c:pt>
                <c:pt idx="409">
                  <c:v>12.75</c:v>
                </c:pt>
                <c:pt idx="410">
                  <c:v>13</c:v>
                </c:pt>
                <c:pt idx="411">
                  <c:v>13.25</c:v>
                </c:pt>
                <c:pt idx="412">
                  <c:v>11.4</c:v>
                </c:pt>
                <c:pt idx="413">
                  <c:v>10.75</c:v>
                </c:pt>
                <c:pt idx="414">
                  <c:v>10.75</c:v>
                </c:pt>
                <c:pt idx="415">
                  <c:v>10.75</c:v>
                </c:pt>
                <c:pt idx="416">
                  <c:v>10.5</c:v>
                </c:pt>
                <c:pt idx="417">
                  <c:v>10.75</c:v>
                </c:pt>
                <c:pt idx="418">
                  <c:v>10.75</c:v>
                </c:pt>
                <c:pt idx="419">
                  <c:v>10.25</c:v>
                </c:pt>
                <c:pt idx="420">
                  <c:v>10.25</c:v>
                </c:pt>
                <c:pt idx="421">
                  <c:v>10.75</c:v>
                </c:pt>
                <c:pt idx="422">
                  <c:v>10.75</c:v>
                </c:pt>
                <c:pt idx="423">
                  <c:v>10.25</c:v>
                </c:pt>
                <c:pt idx="424">
                  <c:v>9.25</c:v>
                </c:pt>
                <c:pt idx="425">
                  <c:v>9.25</c:v>
                </c:pt>
                <c:pt idx="426">
                  <c:v>9.5</c:v>
                </c:pt>
                <c:pt idx="427">
                  <c:v>9.75</c:v>
                </c:pt>
                <c:pt idx="428">
                  <c:v>9.75</c:v>
                </c:pt>
                <c:pt idx="429">
                  <c:v>9.75</c:v>
                </c:pt>
                <c:pt idx="430">
                  <c:v>8.75</c:v>
                </c:pt>
                <c:pt idx="431">
                  <c:v>8.75</c:v>
                </c:pt>
                <c:pt idx="432">
                  <c:v>9</c:v>
                </c:pt>
                <c:pt idx="433">
                  <c:v>9.25</c:v>
                </c:pt>
                <c:pt idx="434">
                  <c:v>8.5</c:v>
                </c:pt>
                <c:pt idx="435">
                  <c:v>8</c:v>
                </c:pt>
                <c:pt idx="436">
                  <c:v>7.5</c:v>
                </c:pt>
                <c:pt idx="437">
                  <c:v>7.5</c:v>
                </c:pt>
                <c:pt idx="438">
                  <c:v>7.5</c:v>
                </c:pt>
                <c:pt idx="439">
                  <c:v>7.5</c:v>
                </c:pt>
                <c:pt idx="440">
                  <c:v>7.75</c:v>
                </c:pt>
                <c:pt idx="441">
                  <c:v>7</c:v>
                </c:pt>
                <c:pt idx="442">
                  <c:v>7.25</c:v>
                </c:pt>
                <c:pt idx="443">
                  <c:v>7.25</c:v>
                </c:pt>
                <c:pt idx="444" formatCode="0.00_ ">
                  <c:v>7.5</c:v>
                </c:pt>
                <c:pt idx="445" formatCode="0.00_ ">
                  <c:v>8</c:v>
                </c:pt>
                <c:pt idx="446" formatCode="0.00_ ">
                  <c:v>8</c:v>
                </c:pt>
                <c:pt idx="447" formatCode="0.00_ ">
                  <c:v>8</c:v>
                </c:pt>
                <c:pt idx="448" formatCode="0.00_ ">
                  <c:v>8</c:v>
                </c:pt>
                <c:pt idx="449" formatCode="0.00_ ">
                  <c:v>8</c:v>
                </c:pt>
                <c:pt idx="450" formatCode="0.00_ ">
                  <c:v>8.5</c:v>
                </c:pt>
                <c:pt idx="451" formatCode="0.00_ ">
                  <c:v>8</c:v>
                </c:pt>
                <c:pt idx="452" formatCode="0.00_ ">
                  <c:v>7.75</c:v>
                </c:pt>
                <c:pt idx="453" formatCode="0.00_ ">
                  <c:v>7.75</c:v>
                </c:pt>
                <c:pt idx="454" formatCode="0.00_ ">
                  <c:v>8.25</c:v>
                </c:pt>
                <c:pt idx="455" formatCode="0.00_ ">
                  <c:v>8.4</c:v>
                </c:pt>
                <c:pt idx="456" formatCode="0.00_ ">
                  <c:v>8.4</c:v>
                </c:pt>
                <c:pt idx="457" formatCode="0.00_ ">
                  <c:v>8.4</c:v>
                </c:pt>
                <c:pt idx="458" formatCode="0.00_ ">
                  <c:v>8.25</c:v>
                </c:pt>
                <c:pt idx="459" formatCode="0.00_ ">
                  <c:v>8.3000000000000007</c:v>
                </c:pt>
                <c:pt idx="460" formatCode="0.00_ ">
                  <c:v>8</c:v>
                </c:pt>
                <c:pt idx="461" formatCode="0.00_ ">
                  <c:v>8.25</c:v>
                </c:pt>
                <c:pt idx="462" formatCode="0.00_ ">
                  <c:v>8</c:v>
                </c:pt>
                <c:pt idx="463" formatCode="0.00_ ">
                  <c:v>8.75</c:v>
                </c:pt>
                <c:pt idx="464" formatCode="0.00_ ">
                  <c:v>8.75</c:v>
                </c:pt>
                <c:pt idx="465" formatCode="0.00_ ">
                  <c:v>8.75</c:v>
                </c:pt>
                <c:pt idx="466" formatCode="0.00_ ">
                  <c:v>8.75</c:v>
                </c:pt>
                <c:pt idx="467" formatCode="0.00_ ">
                  <c:v>9</c:v>
                </c:pt>
                <c:pt idx="468" formatCode="0.00_ ">
                  <c:v>8.75</c:v>
                </c:pt>
                <c:pt idx="469" formatCode="0.00_ ">
                  <c:v>9</c:v>
                </c:pt>
                <c:pt idx="470" formatCode="0.00_ ">
                  <c:v>9</c:v>
                </c:pt>
                <c:pt idx="471" formatCode="0.00_ ">
                  <c:v>9.25</c:v>
                </c:pt>
                <c:pt idx="472" formatCode="0.00_ ">
                  <c:v>9.5</c:v>
                </c:pt>
                <c:pt idx="473" formatCode="0.00_ ">
                  <c:v>9.5</c:v>
                </c:pt>
                <c:pt idx="474" formatCode="0.00_ ">
                  <c:v>9.25</c:v>
                </c:pt>
                <c:pt idx="475" formatCode="0.00_ ">
                  <c:v>9.25</c:v>
                </c:pt>
                <c:pt idx="476" formatCode="0.00_ ">
                  <c:v>9.5</c:v>
                </c:pt>
                <c:pt idx="477" formatCode="0.00_ ">
                  <c:v>9.25</c:v>
                </c:pt>
                <c:pt idx="478" formatCode="0.00_ ">
                  <c:v>9.5</c:v>
                </c:pt>
                <c:pt idx="479" formatCode="0.00_ ">
                  <c:v>9.5</c:v>
                </c:pt>
                <c:pt idx="480" formatCode="0.00_ ">
                  <c:v>9.5</c:v>
                </c:pt>
                <c:pt idx="481" formatCode="0.00_ ">
                  <c:v>9.5</c:v>
                </c:pt>
                <c:pt idx="482" formatCode="0.00_ ">
                  <c:v>9.5</c:v>
                </c:pt>
                <c:pt idx="483" formatCode="0.00_ ">
                  <c:v>9.5</c:v>
                </c:pt>
                <c:pt idx="484" formatCode="0.00_ ">
                  <c:v>9.75</c:v>
                </c:pt>
                <c:pt idx="485" formatCode="0.00_ ">
                  <c:v>9.75</c:v>
                </c:pt>
                <c:pt idx="486" formatCode="0.00_ ">
                  <c:v>9.75</c:v>
                </c:pt>
                <c:pt idx="487" formatCode="0.00_ ">
                  <c:v>9.75</c:v>
                </c:pt>
                <c:pt idx="488" formatCode="0.00_ ">
                  <c:v>9.75</c:v>
                </c:pt>
                <c:pt idx="489" formatCode="0.00_ ">
                  <c:v>9.75</c:v>
                </c:pt>
                <c:pt idx="490" formatCode="0.00_ ">
                  <c:v>9.75</c:v>
                </c:pt>
                <c:pt idx="491" formatCode="0.00_ ">
                  <c:v>10</c:v>
                </c:pt>
                <c:pt idx="492" formatCode="0.00_ ">
                  <c:v>10.5</c:v>
                </c:pt>
                <c:pt idx="493" formatCode="0.00_ ">
                  <c:v>9.25</c:v>
                </c:pt>
                <c:pt idx="494" formatCode="0.00_ ">
                  <c:v>9.75</c:v>
                </c:pt>
                <c:pt idx="495" formatCode="0.00_ ">
                  <c:v>9.75</c:v>
                </c:pt>
                <c:pt idx="496" formatCode="0.00_ ">
                  <c:v>9.75</c:v>
                </c:pt>
                <c:pt idx="497" formatCode="0.00_ ">
                  <c:v>9.75</c:v>
                </c:pt>
                <c:pt idx="498" formatCode="0.00_ ">
                  <c:v>10</c:v>
                </c:pt>
                <c:pt idx="499" formatCode="0.00_ ">
                  <c:v>10</c:v>
                </c:pt>
                <c:pt idx="500" formatCode="0.00_ ">
                  <c:v>10</c:v>
                </c:pt>
                <c:pt idx="501" formatCode="0.00_ ">
                  <c:v>10.5</c:v>
                </c:pt>
                <c:pt idx="502" formatCode="0.00_ ">
                  <c:v>10.5</c:v>
                </c:pt>
                <c:pt idx="503" formatCode="0.00_ ">
                  <c:v>10.25</c:v>
                </c:pt>
                <c:pt idx="504" formatCode="0.00_ ">
                  <c:v>10.25</c:v>
                </c:pt>
                <c:pt idx="505" formatCode="0.00_ ">
                  <c:v>10.25</c:v>
                </c:pt>
                <c:pt idx="506" formatCode="0.00_ ">
                  <c:v>10.25</c:v>
                </c:pt>
                <c:pt idx="507" formatCode="0.00_ ">
                  <c:v>10.5</c:v>
                </c:pt>
                <c:pt idx="508" formatCode="0.00_ ">
                  <c:v>10.75</c:v>
                </c:pt>
                <c:pt idx="509" formatCode="0.00_ ">
                  <c:v>10</c:v>
                </c:pt>
                <c:pt idx="510" formatCode="0.00_ ">
                  <c:v>10</c:v>
                </c:pt>
                <c:pt idx="511" formatCode="0.00_ ">
                  <c:v>10</c:v>
                </c:pt>
                <c:pt idx="512" formatCode="0.00_ ">
                  <c:v>10.25</c:v>
                </c:pt>
                <c:pt idx="513" formatCode="0.00_ ">
                  <c:v>10.5</c:v>
                </c:pt>
                <c:pt idx="514" formatCode="0.00_ ">
                  <c:v>10.5</c:v>
                </c:pt>
                <c:pt idx="515" formatCode="0.00_ ">
                  <c:v>10.75</c:v>
                </c:pt>
                <c:pt idx="516" formatCode="0.00_ ">
                  <c:v>10.5</c:v>
                </c:pt>
                <c:pt idx="517" formatCode="0.00_ ">
                  <c:v>10.5</c:v>
                </c:pt>
                <c:pt idx="518" formatCode="0.00_ ">
                  <c:v>10.5</c:v>
                </c:pt>
                <c:pt idx="519" formatCode="0.00_ ">
                  <c:v>10.25</c:v>
                </c:pt>
                <c:pt idx="520" formatCode="0.00_ ">
                  <c:v>10.25</c:v>
                </c:pt>
                <c:pt idx="521" formatCode="0.00_ ">
                  <c:v>10.5</c:v>
                </c:pt>
                <c:pt idx="522" formatCode="0.00_ ">
                  <c:v>10.25</c:v>
                </c:pt>
                <c:pt idx="523" formatCode="0.00_ ">
                  <c:v>10.5</c:v>
                </c:pt>
                <c:pt idx="524" formatCode="0.00_ ">
                  <c:v>10.5</c:v>
                </c:pt>
                <c:pt idx="525" formatCode="0.00_ ">
                  <c:v>10.75</c:v>
                </c:pt>
                <c:pt idx="526" formatCode="0.00_ ">
                  <c:v>11</c:v>
                </c:pt>
                <c:pt idx="527" formatCode="0.00_ ">
                  <c:v>10.75</c:v>
                </c:pt>
                <c:pt idx="528" formatCode="0.00_ ">
                  <c:v>11</c:v>
                </c:pt>
                <c:pt idx="529" formatCode="0.00_ ">
                  <c:v>11</c:v>
                </c:pt>
                <c:pt idx="530" formatCode="0.00_ ">
                  <c:v>11</c:v>
                </c:pt>
                <c:pt idx="531" formatCode="0.00_ ">
                  <c:v>11</c:v>
                </c:pt>
                <c:pt idx="532" formatCode="0.00_ ">
                  <c:v>11</c:v>
                </c:pt>
                <c:pt idx="533" formatCode="0.00_ ">
                  <c:v>10.5</c:v>
                </c:pt>
                <c:pt idx="534" formatCode="0.00_ ">
                  <c:v>10.75</c:v>
                </c:pt>
                <c:pt idx="535" formatCode="0.00_ ">
                  <c:v>11</c:v>
                </c:pt>
                <c:pt idx="536" formatCode="0.00_ ">
                  <c:v>11.5</c:v>
                </c:pt>
                <c:pt idx="537" formatCode="0.00_ ">
                  <c:v>11</c:v>
                </c:pt>
                <c:pt idx="538" formatCode="0.00_ ">
                  <c:v>11.5</c:v>
                </c:pt>
                <c:pt idx="539" formatCode="0.00_ ">
                  <c:v>10.75</c:v>
                </c:pt>
                <c:pt idx="540" formatCode="0.00_ ">
                  <c:v>11</c:v>
                </c:pt>
                <c:pt idx="541" formatCode="0.00_ ">
                  <c:v>12</c:v>
                </c:pt>
                <c:pt idx="542" formatCode="0.00_ ">
                  <c:v>11</c:v>
                </c:pt>
                <c:pt idx="543" formatCode="0.00_ ">
                  <c:v>9.5</c:v>
                </c:pt>
                <c:pt idx="544" formatCode="0.00_ ">
                  <c:v>9</c:v>
                </c:pt>
                <c:pt idx="545" formatCode="0.00_ ">
                  <c:v>8.75</c:v>
                </c:pt>
                <c:pt idx="546" formatCode="0.00_ ">
                  <c:v>8.75</c:v>
                </c:pt>
                <c:pt idx="547" formatCode="0.00_ ">
                  <c:v>8.75</c:v>
                </c:pt>
                <c:pt idx="548" formatCode="0.00_ ">
                  <c:v>8.9</c:v>
                </c:pt>
                <c:pt idx="549" formatCode="0.00_ ">
                  <c:v>8.9</c:v>
                </c:pt>
                <c:pt idx="550" formatCode="0.00_ ">
                  <c:v>8.9</c:v>
                </c:pt>
                <c:pt idx="551" formatCode="0.00_ ">
                  <c:v>9.25</c:v>
                </c:pt>
                <c:pt idx="552" formatCode="0.00_ ">
                  <c:v>9</c:v>
                </c:pt>
                <c:pt idx="553" formatCode="0.00_ ">
                  <c:v>9</c:v>
                </c:pt>
                <c:pt idx="554" formatCode="0.00_ ">
                  <c:v>9.5</c:v>
                </c:pt>
                <c:pt idx="555" formatCode="0.00_ ">
                  <c:v>9.25</c:v>
                </c:pt>
                <c:pt idx="556" formatCode="0.00_ ">
                  <c:v>10</c:v>
                </c:pt>
                <c:pt idx="557" formatCode="0.00_ ">
                  <c:v>10.25</c:v>
                </c:pt>
                <c:pt idx="558" formatCode="0.00_ ">
                  <c:v>10</c:v>
                </c:pt>
                <c:pt idx="559" formatCode="0.00_ 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0-4CD9-95C2-78D90C78697A}"/>
            </c:ext>
          </c:extLst>
        </c:ser>
        <c:ser>
          <c:idx val="1"/>
          <c:order val="1"/>
          <c:tx>
            <c:strRef>
              <c:f>'价格 '!$CZ$3</c:f>
              <c:strCache>
                <c:ptCount val="1"/>
                <c:pt idx="0">
                  <c:v>肥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'!$CX$48:$CX$608</c:f>
              <c:numCache>
                <c:formatCode>m/d/yyyy</c:formatCode>
                <c:ptCount val="561"/>
                <c:pt idx="0">
                  <c:v>44925</c:v>
                </c:pt>
                <c:pt idx="1">
                  <c:v>44924</c:v>
                </c:pt>
                <c:pt idx="2">
                  <c:v>44923</c:v>
                </c:pt>
                <c:pt idx="3">
                  <c:v>44922</c:v>
                </c:pt>
                <c:pt idx="4">
                  <c:v>44921</c:v>
                </c:pt>
                <c:pt idx="5">
                  <c:v>44920</c:v>
                </c:pt>
                <c:pt idx="6">
                  <c:v>44919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44913</c:v>
                </c:pt>
                <c:pt idx="13">
                  <c:v>44912</c:v>
                </c:pt>
                <c:pt idx="14">
                  <c:v>44911</c:v>
                </c:pt>
                <c:pt idx="15">
                  <c:v>44910</c:v>
                </c:pt>
                <c:pt idx="16">
                  <c:v>44909</c:v>
                </c:pt>
                <c:pt idx="17">
                  <c:v>44908</c:v>
                </c:pt>
                <c:pt idx="18">
                  <c:v>44907</c:v>
                </c:pt>
                <c:pt idx="19">
                  <c:v>44906</c:v>
                </c:pt>
                <c:pt idx="20">
                  <c:v>44905</c:v>
                </c:pt>
                <c:pt idx="21">
                  <c:v>44904</c:v>
                </c:pt>
                <c:pt idx="22">
                  <c:v>44903</c:v>
                </c:pt>
                <c:pt idx="23">
                  <c:v>44902</c:v>
                </c:pt>
                <c:pt idx="24">
                  <c:v>44901</c:v>
                </c:pt>
                <c:pt idx="25">
                  <c:v>44900</c:v>
                </c:pt>
                <c:pt idx="26">
                  <c:v>44899</c:v>
                </c:pt>
                <c:pt idx="27">
                  <c:v>44898</c:v>
                </c:pt>
                <c:pt idx="28">
                  <c:v>44897</c:v>
                </c:pt>
                <c:pt idx="29">
                  <c:v>44896</c:v>
                </c:pt>
                <c:pt idx="30">
                  <c:v>44895</c:v>
                </c:pt>
                <c:pt idx="31">
                  <c:v>44894</c:v>
                </c:pt>
                <c:pt idx="32">
                  <c:v>44893</c:v>
                </c:pt>
                <c:pt idx="33">
                  <c:v>44892</c:v>
                </c:pt>
                <c:pt idx="34">
                  <c:v>44891</c:v>
                </c:pt>
                <c:pt idx="35">
                  <c:v>44890</c:v>
                </c:pt>
                <c:pt idx="36">
                  <c:v>44889</c:v>
                </c:pt>
                <c:pt idx="37">
                  <c:v>44888</c:v>
                </c:pt>
                <c:pt idx="38">
                  <c:v>44887</c:v>
                </c:pt>
                <c:pt idx="39">
                  <c:v>44886</c:v>
                </c:pt>
                <c:pt idx="40">
                  <c:v>44885</c:v>
                </c:pt>
                <c:pt idx="41">
                  <c:v>44884</c:v>
                </c:pt>
                <c:pt idx="42">
                  <c:v>44883</c:v>
                </c:pt>
                <c:pt idx="43">
                  <c:v>44882</c:v>
                </c:pt>
                <c:pt idx="44">
                  <c:v>44881</c:v>
                </c:pt>
                <c:pt idx="45">
                  <c:v>44880</c:v>
                </c:pt>
                <c:pt idx="46">
                  <c:v>44879</c:v>
                </c:pt>
                <c:pt idx="47">
                  <c:v>44878</c:v>
                </c:pt>
                <c:pt idx="48">
                  <c:v>44877</c:v>
                </c:pt>
                <c:pt idx="49">
                  <c:v>44876</c:v>
                </c:pt>
                <c:pt idx="50">
                  <c:v>44875</c:v>
                </c:pt>
                <c:pt idx="51">
                  <c:v>44874</c:v>
                </c:pt>
                <c:pt idx="52">
                  <c:v>44873</c:v>
                </c:pt>
                <c:pt idx="53">
                  <c:v>44872</c:v>
                </c:pt>
                <c:pt idx="54">
                  <c:v>44871</c:v>
                </c:pt>
                <c:pt idx="55">
                  <c:v>44870</c:v>
                </c:pt>
                <c:pt idx="56">
                  <c:v>44869</c:v>
                </c:pt>
                <c:pt idx="57">
                  <c:v>44868</c:v>
                </c:pt>
                <c:pt idx="58">
                  <c:v>44867</c:v>
                </c:pt>
                <c:pt idx="59">
                  <c:v>44866</c:v>
                </c:pt>
                <c:pt idx="60">
                  <c:v>44865</c:v>
                </c:pt>
                <c:pt idx="61">
                  <c:v>44864</c:v>
                </c:pt>
                <c:pt idx="62">
                  <c:v>44863</c:v>
                </c:pt>
                <c:pt idx="63">
                  <c:v>44862</c:v>
                </c:pt>
                <c:pt idx="64">
                  <c:v>44861</c:v>
                </c:pt>
                <c:pt idx="65">
                  <c:v>44860</c:v>
                </c:pt>
                <c:pt idx="66">
                  <c:v>44859</c:v>
                </c:pt>
                <c:pt idx="67">
                  <c:v>44858</c:v>
                </c:pt>
                <c:pt idx="68">
                  <c:v>44857</c:v>
                </c:pt>
                <c:pt idx="69">
                  <c:v>44856</c:v>
                </c:pt>
                <c:pt idx="70">
                  <c:v>44855</c:v>
                </c:pt>
                <c:pt idx="71">
                  <c:v>44854</c:v>
                </c:pt>
                <c:pt idx="72">
                  <c:v>44853</c:v>
                </c:pt>
                <c:pt idx="73">
                  <c:v>44852</c:v>
                </c:pt>
                <c:pt idx="74">
                  <c:v>44851</c:v>
                </c:pt>
                <c:pt idx="75">
                  <c:v>44850</c:v>
                </c:pt>
                <c:pt idx="76">
                  <c:v>44849</c:v>
                </c:pt>
                <c:pt idx="77">
                  <c:v>44848</c:v>
                </c:pt>
                <c:pt idx="78">
                  <c:v>44847</c:v>
                </c:pt>
                <c:pt idx="79">
                  <c:v>44846</c:v>
                </c:pt>
                <c:pt idx="80">
                  <c:v>44845</c:v>
                </c:pt>
                <c:pt idx="81">
                  <c:v>44844</c:v>
                </c:pt>
                <c:pt idx="82">
                  <c:v>44843</c:v>
                </c:pt>
                <c:pt idx="83">
                  <c:v>44842</c:v>
                </c:pt>
                <c:pt idx="84">
                  <c:v>44841</c:v>
                </c:pt>
                <c:pt idx="85">
                  <c:v>44840</c:v>
                </c:pt>
                <c:pt idx="86">
                  <c:v>44839</c:v>
                </c:pt>
                <c:pt idx="87">
                  <c:v>44838</c:v>
                </c:pt>
                <c:pt idx="88">
                  <c:v>44837</c:v>
                </c:pt>
                <c:pt idx="89">
                  <c:v>44836</c:v>
                </c:pt>
                <c:pt idx="90">
                  <c:v>44835</c:v>
                </c:pt>
                <c:pt idx="91">
                  <c:v>44834</c:v>
                </c:pt>
                <c:pt idx="92">
                  <c:v>44833</c:v>
                </c:pt>
                <c:pt idx="93">
                  <c:v>44832</c:v>
                </c:pt>
                <c:pt idx="94">
                  <c:v>44831</c:v>
                </c:pt>
                <c:pt idx="95">
                  <c:v>44830</c:v>
                </c:pt>
                <c:pt idx="96">
                  <c:v>44829</c:v>
                </c:pt>
                <c:pt idx="97">
                  <c:v>44828</c:v>
                </c:pt>
                <c:pt idx="98">
                  <c:v>44827</c:v>
                </c:pt>
                <c:pt idx="99">
                  <c:v>44826</c:v>
                </c:pt>
                <c:pt idx="100">
                  <c:v>44825</c:v>
                </c:pt>
                <c:pt idx="101">
                  <c:v>44824</c:v>
                </c:pt>
                <c:pt idx="102">
                  <c:v>44823</c:v>
                </c:pt>
                <c:pt idx="103">
                  <c:v>44822</c:v>
                </c:pt>
                <c:pt idx="104">
                  <c:v>44821</c:v>
                </c:pt>
                <c:pt idx="105">
                  <c:v>44820</c:v>
                </c:pt>
                <c:pt idx="106">
                  <c:v>44819</c:v>
                </c:pt>
                <c:pt idx="107">
                  <c:v>44818</c:v>
                </c:pt>
                <c:pt idx="108">
                  <c:v>44817</c:v>
                </c:pt>
                <c:pt idx="109">
                  <c:v>44816</c:v>
                </c:pt>
                <c:pt idx="110">
                  <c:v>44815</c:v>
                </c:pt>
                <c:pt idx="111">
                  <c:v>44814</c:v>
                </c:pt>
                <c:pt idx="112">
                  <c:v>44813</c:v>
                </c:pt>
                <c:pt idx="113">
                  <c:v>44812</c:v>
                </c:pt>
                <c:pt idx="114">
                  <c:v>44811</c:v>
                </c:pt>
                <c:pt idx="115">
                  <c:v>44810</c:v>
                </c:pt>
                <c:pt idx="116">
                  <c:v>44809</c:v>
                </c:pt>
                <c:pt idx="117">
                  <c:v>44808</c:v>
                </c:pt>
                <c:pt idx="118">
                  <c:v>44807</c:v>
                </c:pt>
                <c:pt idx="119">
                  <c:v>44806</c:v>
                </c:pt>
                <c:pt idx="120">
                  <c:v>44805</c:v>
                </c:pt>
                <c:pt idx="121">
                  <c:v>44804</c:v>
                </c:pt>
                <c:pt idx="122">
                  <c:v>44803</c:v>
                </c:pt>
                <c:pt idx="123">
                  <c:v>44802</c:v>
                </c:pt>
                <c:pt idx="124">
                  <c:v>44801</c:v>
                </c:pt>
                <c:pt idx="125">
                  <c:v>44800</c:v>
                </c:pt>
                <c:pt idx="126">
                  <c:v>44799</c:v>
                </c:pt>
                <c:pt idx="127">
                  <c:v>44798</c:v>
                </c:pt>
                <c:pt idx="128">
                  <c:v>44797</c:v>
                </c:pt>
                <c:pt idx="129">
                  <c:v>44796</c:v>
                </c:pt>
                <c:pt idx="130">
                  <c:v>44795</c:v>
                </c:pt>
                <c:pt idx="131">
                  <c:v>44794</c:v>
                </c:pt>
                <c:pt idx="132">
                  <c:v>44793</c:v>
                </c:pt>
                <c:pt idx="133">
                  <c:v>44792</c:v>
                </c:pt>
                <c:pt idx="134">
                  <c:v>44791</c:v>
                </c:pt>
                <c:pt idx="135">
                  <c:v>44790</c:v>
                </c:pt>
                <c:pt idx="136">
                  <c:v>44789</c:v>
                </c:pt>
                <c:pt idx="137">
                  <c:v>44788</c:v>
                </c:pt>
                <c:pt idx="138">
                  <c:v>44787</c:v>
                </c:pt>
                <c:pt idx="139">
                  <c:v>44786</c:v>
                </c:pt>
                <c:pt idx="140">
                  <c:v>44785</c:v>
                </c:pt>
                <c:pt idx="141">
                  <c:v>44784</c:v>
                </c:pt>
                <c:pt idx="142">
                  <c:v>44783</c:v>
                </c:pt>
                <c:pt idx="143">
                  <c:v>44782</c:v>
                </c:pt>
                <c:pt idx="144">
                  <c:v>44781</c:v>
                </c:pt>
                <c:pt idx="145">
                  <c:v>44780</c:v>
                </c:pt>
                <c:pt idx="146">
                  <c:v>44779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44773</c:v>
                </c:pt>
                <c:pt idx="153">
                  <c:v>44772</c:v>
                </c:pt>
                <c:pt idx="154">
                  <c:v>44771</c:v>
                </c:pt>
                <c:pt idx="155">
                  <c:v>44770</c:v>
                </c:pt>
                <c:pt idx="156">
                  <c:v>44769</c:v>
                </c:pt>
                <c:pt idx="157">
                  <c:v>44768</c:v>
                </c:pt>
                <c:pt idx="158">
                  <c:v>44767</c:v>
                </c:pt>
                <c:pt idx="159">
                  <c:v>44766</c:v>
                </c:pt>
                <c:pt idx="160">
                  <c:v>44765</c:v>
                </c:pt>
                <c:pt idx="161">
                  <c:v>44764</c:v>
                </c:pt>
                <c:pt idx="162">
                  <c:v>44763</c:v>
                </c:pt>
                <c:pt idx="163">
                  <c:v>44762</c:v>
                </c:pt>
                <c:pt idx="164">
                  <c:v>44761</c:v>
                </c:pt>
                <c:pt idx="165">
                  <c:v>44760</c:v>
                </c:pt>
                <c:pt idx="166">
                  <c:v>44759</c:v>
                </c:pt>
                <c:pt idx="167">
                  <c:v>44758</c:v>
                </c:pt>
                <c:pt idx="168">
                  <c:v>44757</c:v>
                </c:pt>
                <c:pt idx="169">
                  <c:v>44756</c:v>
                </c:pt>
                <c:pt idx="170">
                  <c:v>44755</c:v>
                </c:pt>
                <c:pt idx="171">
                  <c:v>44754</c:v>
                </c:pt>
                <c:pt idx="172">
                  <c:v>44753</c:v>
                </c:pt>
                <c:pt idx="173">
                  <c:v>44752</c:v>
                </c:pt>
                <c:pt idx="174">
                  <c:v>44751</c:v>
                </c:pt>
                <c:pt idx="175">
                  <c:v>44750</c:v>
                </c:pt>
                <c:pt idx="176">
                  <c:v>44749</c:v>
                </c:pt>
                <c:pt idx="177">
                  <c:v>44748</c:v>
                </c:pt>
                <c:pt idx="178">
                  <c:v>44747</c:v>
                </c:pt>
                <c:pt idx="179">
                  <c:v>44746</c:v>
                </c:pt>
                <c:pt idx="180">
                  <c:v>44745</c:v>
                </c:pt>
                <c:pt idx="181">
                  <c:v>44744</c:v>
                </c:pt>
                <c:pt idx="182">
                  <c:v>44743</c:v>
                </c:pt>
                <c:pt idx="183">
                  <c:v>44742</c:v>
                </c:pt>
                <c:pt idx="184">
                  <c:v>44741</c:v>
                </c:pt>
                <c:pt idx="185">
                  <c:v>44740</c:v>
                </c:pt>
                <c:pt idx="186">
                  <c:v>44739</c:v>
                </c:pt>
                <c:pt idx="187">
                  <c:v>44738</c:v>
                </c:pt>
                <c:pt idx="188">
                  <c:v>44737</c:v>
                </c:pt>
                <c:pt idx="189">
                  <c:v>44736</c:v>
                </c:pt>
                <c:pt idx="190">
                  <c:v>44735</c:v>
                </c:pt>
                <c:pt idx="191">
                  <c:v>44734</c:v>
                </c:pt>
                <c:pt idx="192">
                  <c:v>44733</c:v>
                </c:pt>
                <c:pt idx="193">
                  <c:v>44732</c:v>
                </c:pt>
                <c:pt idx="194">
                  <c:v>44731</c:v>
                </c:pt>
                <c:pt idx="195">
                  <c:v>44730</c:v>
                </c:pt>
                <c:pt idx="196">
                  <c:v>44729</c:v>
                </c:pt>
                <c:pt idx="197">
                  <c:v>44728</c:v>
                </c:pt>
                <c:pt idx="198">
                  <c:v>44727</c:v>
                </c:pt>
                <c:pt idx="199">
                  <c:v>44726</c:v>
                </c:pt>
                <c:pt idx="200">
                  <c:v>44725</c:v>
                </c:pt>
                <c:pt idx="201">
                  <c:v>44724</c:v>
                </c:pt>
                <c:pt idx="202">
                  <c:v>44723</c:v>
                </c:pt>
                <c:pt idx="203">
                  <c:v>44722</c:v>
                </c:pt>
                <c:pt idx="204">
                  <c:v>44721</c:v>
                </c:pt>
                <c:pt idx="205">
                  <c:v>44720</c:v>
                </c:pt>
                <c:pt idx="206">
                  <c:v>44719</c:v>
                </c:pt>
                <c:pt idx="207">
                  <c:v>44718</c:v>
                </c:pt>
                <c:pt idx="208">
                  <c:v>44717</c:v>
                </c:pt>
                <c:pt idx="209">
                  <c:v>44716</c:v>
                </c:pt>
                <c:pt idx="210">
                  <c:v>44715</c:v>
                </c:pt>
                <c:pt idx="211">
                  <c:v>44714</c:v>
                </c:pt>
                <c:pt idx="212">
                  <c:v>44713</c:v>
                </c:pt>
                <c:pt idx="213">
                  <c:v>44712</c:v>
                </c:pt>
                <c:pt idx="214">
                  <c:v>44711</c:v>
                </c:pt>
                <c:pt idx="215">
                  <c:v>44710</c:v>
                </c:pt>
                <c:pt idx="216">
                  <c:v>44709</c:v>
                </c:pt>
                <c:pt idx="217">
                  <c:v>44708</c:v>
                </c:pt>
                <c:pt idx="218">
                  <c:v>44707</c:v>
                </c:pt>
                <c:pt idx="219">
                  <c:v>44706</c:v>
                </c:pt>
                <c:pt idx="220">
                  <c:v>44705</c:v>
                </c:pt>
                <c:pt idx="221">
                  <c:v>44704</c:v>
                </c:pt>
                <c:pt idx="222">
                  <c:v>44703</c:v>
                </c:pt>
                <c:pt idx="223">
                  <c:v>44702</c:v>
                </c:pt>
                <c:pt idx="224">
                  <c:v>44701</c:v>
                </c:pt>
                <c:pt idx="225">
                  <c:v>44700</c:v>
                </c:pt>
                <c:pt idx="226">
                  <c:v>44699</c:v>
                </c:pt>
                <c:pt idx="227">
                  <c:v>44698</c:v>
                </c:pt>
                <c:pt idx="228">
                  <c:v>44697</c:v>
                </c:pt>
                <c:pt idx="229">
                  <c:v>44696</c:v>
                </c:pt>
                <c:pt idx="230">
                  <c:v>44695</c:v>
                </c:pt>
                <c:pt idx="231">
                  <c:v>44694</c:v>
                </c:pt>
                <c:pt idx="232">
                  <c:v>44693</c:v>
                </c:pt>
                <c:pt idx="233">
                  <c:v>44692</c:v>
                </c:pt>
                <c:pt idx="234">
                  <c:v>44691</c:v>
                </c:pt>
                <c:pt idx="235">
                  <c:v>44690</c:v>
                </c:pt>
                <c:pt idx="236">
                  <c:v>44689</c:v>
                </c:pt>
                <c:pt idx="237">
                  <c:v>44688</c:v>
                </c:pt>
                <c:pt idx="238">
                  <c:v>44687</c:v>
                </c:pt>
                <c:pt idx="239">
                  <c:v>44686</c:v>
                </c:pt>
                <c:pt idx="240">
                  <c:v>44685</c:v>
                </c:pt>
                <c:pt idx="241">
                  <c:v>44684</c:v>
                </c:pt>
                <c:pt idx="242">
                  <c:v>44683</c:v>
                </c:pt>
                <c:pt idx="243">
                  <c:v>44682</c:v>
                </c:pt>
                <c:pt idx="244">
                  <c:v>44681</c:v>
                </c:pt>
                <c:pt idx="245">
                  <c:v>44680</c:v>
                </c:pt>
                <c:pt idx="246">
                  <c:v>44679</c:v>
                </c:pt>
                <c:pt idx="247">
                  <c:v>44678</c:v>
                </c:pt>
                <c:pt idx="248">
                  <c:v>44677</c:v>
                </c:pt>
                <c:pt idx="249">
                  <c:v>44676</c:v>
                </c:pt>
                <c:pt idx="250">
                  <c:v>44675</c:v>
                </c:pt>
                <c:pt idx="251">
                  <c:v>44674</c:v>
                </c:pt>
                <c:pt idx="252">
                  <c:v>44673</c:v>
                </c:pt>
                <c:pt idx="253">
                  <c:v>44672</c:v>
                </c:pt>
                <c:pt idx="254">
                  <c:v>44671</c:v>
                </c:pt>
                <c:pt idx="255">
                  <c:v>44670</c:v>
                </c:pt>
                <c:pt idx="256">
                  <c:v>44669</c:v>
                </c:pt>
                <c:pt idx="257">
                  <c:v>44668</c:v>
                </c:pt>
                <c:pt idx="258">
                  <c:v>44667</c:v>
                </c:pt>
                <c:pt idx="259">
                  <c:v>44666</c:v>
                </c:pt>
                <c:pt idx="260">
                  <c:v>44665</c:v>
                </c:pt>
                <c:pt idx="261">
                  <c:v>44664</c:v>
                </c:pt>
                <c:pt idx="262">
                  <c:v>44663</c:v>
                </c:pt>
                <c:pt idx="263">
                  <c:v>44662</c:v>
                </c:pt>
                <c:pt idx="264">
                  <c:v>44661</c:v>
                </c:pt>
                <c:pt idx="265">
                  <c:v>44660</c:v>
                </c:pt>
                <c:pt idx="266">
                  <c:v>44659</c:v>
                </c:pt>
                <c:pt idx="267">
                  <c:v>44658</c:v>
                </c:pt>
                <c:pt idx="268">
                  <c:v>44657</c:v>
                </c:pt>
                <c:pt idx="269">
                  <c:v>44656</c:v>
                </c:pt>
                <c:pt idx="270">
                  <c:v>44655</c:v>
                </c:pt>
                <c:pt idx="271">
                  <c:v>44654</c:v>
                </c:pt>
                <c:pt idx="272">
                  <c:v>44653</c:v>
                </c:pt>
                <c:pt idx="273">
                  <c:v>44652</c:v>
                </c:pt>
                <c:pt idx="274">
                  <c:v>44651</c:v>
                </c:pt>
                <c:pt idx="275">
                  <c:v>44650</c:v>
                </c:pt>
                <c:pt idx="276">
                  <c:v>44649</c:v>
                </c:pt>
                <c:pt idx="277">
                  <c:v>44648</c:v>
                </c:pt>
                <c:pt idx="278">
                  <c:v>44647</c:v>
                </c:pt>
                <c:pt idx="279">
                  <c:v>44646</c:v>
                </c:pt>
                <c:pt idx="280">
                  <c:v>44645</c:v>
                </c:pt>
                <c:pt idx="281">
                  <c:v>44644</c:v>
                </c:pt>
                <c:pt idx="282">
                  <c:v>44643</c:v>
                </c:pt>
                <c:pt idx="283">
                  <c:v>44642</c:v>
                </c:pt>
                <c:pt idx="284">
                  <c:v>44641</c:v>
                </c:pt>
                <c:pt idx="285">
                  <c:v>44640</c:v>
                </c:pt>
                <c:pt idx="286">
                  <c:v>44639</c:v>
                </c:pt>
                <c:pt idx="287">
                  <c:v>44638</c:v>
                </c:pt>
                <c:pt idx="288">
                  <c:v>44637</c:v>
                </c:pt>
                <c:pt idx="289">
                  <c:v>44636</c:v>
                </c:pt>
                <c:pt idx="290">
                  <c:v>44635</c:v>
                </c:pt>
                <c:pt idx="291">
                  <c:v>44634</c:v>
                </c:pt>
                <c:pt idx="292">
                  <c:v>44633</c:v>
                </c:pt>
                <c:pt idx="293">
                  <c:v>44632</c:v>
                </c:pt>
                <c:pt idx="294">
                  <c:v>44631</c:v>
                </c:pt>
                <c:pt idx="295">
                  <c:v>44630</c:v>
                </c:pt>
                <c:pt idx="296">
                  <c:v>44629</c:v>
                </c:pt>
                <c:pt idx="297">
                  <c:v>44628</c:v>
                </c:pt>
                <c:pt idx="298">
                  <c:v>44627</c:v>
                </c:pt>
                <c:pt idx="299">
                  <c:v>44626</c:v>
                </c:pt>
                <c:pt idx="300">
                  <c:v>44625</c:v>
                </c:pt>
                <c:pt idx="301">
                  <c:v>44624</c:v>
                </c:pt>
                <c:pt idx="302">
                  <c:v>44623</c:v>
                </c:pt>
                <c:pt idx="303">
                  <c:v>44622</c:v>
                </c:pt>
                <c:pt idx="304">
                  <c:v>44621</c:v>
                </c:pt>
                <c:pt idx="305">
                  <c:v>44620</c:v>
                </c:pt>
                <c:pt idx="306">
                  <c:v>44619</c:v>
                </c:pt>
                <c:pt idx="307">
                  <c:v>44618</c:v>
                </c:pt>
                <c:pt idx="308">
                  <c:v>44617</c:v>
                </c:pt>
                <c:pt idx="309">
                  <c:v>44616</c:v>
                </c:pt>
                <c:pt idx="310">
                  <c:v>44615</c:v>
                </c:pt>
                <c:pt idx="311">
                  <c:v>44614</c:v>
                </c:pt>
                <c:pt idx="312">
                  <c:v>44613</c:v>
                </c:pt>
                <c:pt idx="313">
                  <c:v>44612</c:v>
                </c:pt>
                <c:pt idx="314">
                  <c:v>44611</c:v>
                </c:pt>
                <c:pt idx="315">
                  <c:v>44610</c:v>
                </c:pt>
                <c:pt idx="316">
                  <c:v>44609</c:v>
                </c:pt>
                <c:pt idx="317">
                  <c:v>44608</c:v>
                </c:pt>
                <c:pt idx="318">
                  <c:v>44607</c:v>
                </c:pt>
                <c:pt idx="319">
                  <c:v>44606</c:v>
                </c:pt>
                <c:pt idx="320">
                  <c:v>44605</c:v>
                </c:pt>
                <c:pt idx="321">
                  <c:v>44604</c:v>
                </c:pt>
                <c:pt idx="322">
                  <c:v>44603</c:v>
                </c:pt>
                <c:pt idx="323">
                  <c:v>44602</c:v>
                </c:pt>
                <c:pt idx="324">
                  <c:v>44601</c:v>
                </c:pt>
                <c:pt idx="325">
                  <c:v>44600</c:v>
                </c:pt>
                <c:pt idx="326">
                  <c:v>44599</c:v>
                </c:pt>
                <c:pt idx="327">
                  <c:v>44589</c:v>
                </c:pt>
                <c:pt idx="328">
                  <c:v>44588</c:v>
                </c:pt>
                <c:pt idx="329">
                  <c:v>44587</c:v>
                </c:pt>
                <c:pt idx="330">
                  <c:v>44586</c:v>
                </c:pt>
                <c:pt idx="331">
                  <c:v>44585</c:v>
                </c:pt>
                <c:pt idx="332">
                  <c:v>44584</c:v>
                </c:pt>
                <c:pt idx="333">
                  <c:v>44583</c:v>
                </c:pt>
                <c:pt idx="334">
                  <c:v>44582</c:v>
                </c:pt>
                <c:pt idx="335">
                  <c:v>44581</c:v>
                </c:pt>
                <c:pt idx="336">
                  <c:v>44580</c:v>
                </c:pt>
                <c:pt idx="337">
                  <c:v>44579</c:v>
                </c:pt>
                <c:pt idx="338">
                  <c:v>44578</c:v>
                </c:pt>
                <c:pt idx="339">
                  <c:v>44577</c:v>
                </c:pt>
                <c:pt idx="340">
                  <c:v>44576</c:v>
                </c:pt>
                <c:pt idx="341">
                  <c:v>44575</c:v>
                </c:pt>
                <c:pt idx="342">
                  <c:v>44574</c:v>
                </c:pt>
                <c:pt idx="343">
                  <c:v>44573</c:v>
                </c:pt>
                <c:pt idx="344">
                  <c:v>44572</c:v>
                </c:pt>
                <c:pt idx="345">
                  <c:v>44571</c:v>
                </c:pt>
                <c:pt idx="346">
                  <c:v>44570</c:v>
                </c:pt>
                <c:pt idx="347">
                  <c:v>44569</c:v>
                </c:pt>
                <c:pt idx="348">
                  <c:v>44568</c:v>
                </c:pt>
                <c:pt idx="349">
                  <c:v>44567</c:v>
                </c:pt>
                <c:pt idx="350">
                  <c:v>44566</c:v>
                </c:pt>
                <c:pt idx="351">
                  <c:v>44565</c:v>
                </c:pt>
                <c:pt idx="352">
                  <c:v>44564</c:v>
                </c:pt>
                <c:pt idx="353">
                  <c:v>44563</c:v>
                </c:pt>
                <c:pt idx="354">
                  <c:v>44562</c:v>
                </c:pt>
                <c:pt idx="355">
                  <c:v>44561</c:v>
                </c:pt>
                <c:pt idx="356">
                  <c:v>44560</c:v>
                </c:pt>
                <c:pt idx="357">
                  <c:v>44559</c:v>
                </c:pt>
                <c:pt idx="358">
                  <c:v>44558</c:v>
                </c:pt>
                <c:pt idx="359">
                  <c:v>44557</c:v>
                </c:pt>
                <c:pt idx="360">
                  <c:v>44556</c:v>
                </c:pt>
                <c:pt idx="361">
                  <c:v>44555</c:v>
                </c:pt>
                <c:pt idx="362">
                  <c:v>44554</c:v>
                </c:pt>
                <c:pt idx="363">
                  <c:v>44553</c:v>
                </c:pt>
                <c:pt idx="364">
                  <c:v>44552</c:v>
                </c:pt>
                <c:pt idx="365">
                  <c:v>44551</c:v>
                </c:pt>
                <c:pt idx="366">
                  <c:v>44550</c:v>
                </c:pt>
                <c:pt idx="367">
                  <c:v>44549</c:v>
                </c:pt>
                <c:pt idx="368">
                  <c:v>44548</c:v>
                </c:pt>
                <c:pt idx="369">
                  <c:v>44547</c:v>
                </c:pt>
                <c:pt idx="370">
                  <c:v>44546</c:v>
                </c:pt>
                <c:pt idx="371">
                  <c:v>44545</c:v>
                </c:pt>
                <c:pt idx="372">
                  <c:v>44544</c:v>
                </c:pt>
                <c:pt idx="373">
                  <c:v>44543</c:v>
                </c:pt>
                <c:pt idx="374">
                  <c:v>44542</c:v>
                </c:pt>
                <c:pt idx="375">
                  <c:v>44541</c:v>
                </c:pt>
                <c:pt idx="376">
                  <c:v>44540</c:v>
                </c:pt>
                <c:pt idx="377">
                  <c:v>44539</c:v>
                </c:pt>
                <c:pt idx="378">
                  <c:v>44538</c:v>
                </c:pt>
                <c:pt idx="379">
                  <c:v>44537</c:v>
                </c:pt>
                <c:pt idx="380">
                  <c:v>44536</c:v>
                </c:pt>
                <c:pt idx="381">
                  <c:v>44535</c:v>
                </c:pt>
                <c:pt idx="382">
                  <c:v>44534</c:v>
                </c:pt>
                <c:pt idx="383">
                  <c:v>44533</c:v>
                </c:pt>
                <c:pt idx="384">
                  <c:v>44532</c:v>
                </c:pt>
                <c:pt idx="385">
                  <c:v>44531</c:v>
                </c:pt>
                <c:pt idx="386">
                  <c:v>44530</c:v>
                </c:pt>
                <c:pt idx="387">
                  <c:v>44529</c:v>
                </c:pt>
                <c:pt idx="388">
                  <c:v>44528</c:v>
                </c:pt>
                <c:pt idx="389">
                  <c:v>44527</c:v>
                </c:pt>
                <c:pt idx="390">
                  <c:v>44526</c:v>
                </c:pt>
                <c:pt idx="391">
                  <c:v>44525</c:v>
                </c:pt>
                <c:pt idx="392">
                  <c:v>44524</c:v>
                </c:pt>
                <c:pt idx="393">
                  <c:v>44523</c:v>
                </c:pt>
                <c:pt idx="394">
                  <c:v>44522</c:v>
                </c:pt>
                <c:pt idx="395">
                  <c:v>44521</c:v>
                </c:pt>
                <c:pt idx="396">
                  <c:v>44520</c:v>
                </c:pt>
                <c:pt idx="397">
                  <c:v>44519</c:v>
                </c:pt>
                <c:pt idx="398">
                  <c:v>44518</c:v>
                </c:pt>
                <c:pt idx="399">
                  <c:v>44517</c:v>
                </c:pt>
                <c:pt idx="400">
                  <c:v>44516</c:v>
                </c:pt>
                <c:pt idx="401">
                  <c:v>44515</c:v>
                </c:pt>
                <c:pt idx="402">
                  <c:v>44514</c:v>
                </c:pt>
                <c:pt idx="403">
                  <c:v>44513</c:v>
                </c:pt>
                <c:pt idx="404">
                  <c:v>44512</c:v>
                </c:pt>
                <c:pt idx="405">
                  <c:v>44511</c:v>
                </c:pt>
                <c:pt idx="406">
                  <c:v>44510</c:v>
                </c:pt>
                <c:pt idx="407">
                  <c:v>44509</c:v>
                </c:pt>
                <c:pt idx="408">
                  <c:v>44508</c:v>
                </c:pt>
                <c:pt idx="409">
                  <c:v>44507</c:v>
                </c:pt>
                <c:pt idx="410">
                  <c:v>44506</c:v>
                </c:pt>
                <c:pt idx="411">
                  <c:v>44505</c:v>
                </c:pt>
                <c:pt idx="412">
                  <c:v>44504</c:v>
                </c:pt>
                <c:pt idx="413">
                  <c:v>44503</c:v>
                </c:pt>
                <c:pt idx="414">
                  <c:v>44502</c:v>
                </c:pt>
                <c:pt idx="415">
                  <c:v>44501</c:v>
                </c:pt>
                <c:pt idx="416">
                  <c:v>44500</c:v>
                </c:pt>
                <c:pt idx="417">
                  <c:v>44499</c:v>
                </c:pt>
                <c:pt idx="418">
                  <c:v>44498</c:v>
                </c:pt>
                <c:pt idx="419">
                  <c:v>44497</c:v>
                </c:pt>
                <c:pt idx="420">
                  <c:v>44496</c:v>
                </c:pt>
                <c:pt idx="421">
                  <c:v>44495</c:v>
                </c:pt>
                <c:pt idx="422">
                  <c:v>44494</c:v>
                </c:pt>
                <c:pt idx="423">
                  <c:v>44493</c:v>
                </c:pt>
                <c:pt idx="424">
                  <c:v>44492</c:v>
                </c:pt>
                <c:pt idx="425">
                  <c:v>44491</c:v>
                </c:pt>
                <c:pt idx="426">
                  <c:v>44490</c:v>
                </c:pt>
                <c:pt idx="427">
                  <c:v>44489</c:v>
                </c:pt>
                <c:pt idx="428">
                  <c:v>44488</c:v>
                </c:pt>
                <c:pt idx="429">
                  <c:v>44487</c:v>
                </c:pt>
                <c:pt idx="430">
                  <c:v>44486</c:v>
                </c:pt>
                <c:pt idx="431">
                  <c:v>44485</c:v>
                </c:pt>
                <c:pt idx="432">
                  <c:v>44484</c:v>
                </c:pt>
                <c:pt idx="433">
                  <c:v>44483</c:v>
                </c:pt>
                <c:pt idx="434">
                  <c:v>44482</c:v>
                </c:pt>
                <c:pt idx="435">
                  <c:v>44481</c:v>
                </c:pt>
                <c:pt idx="436">
                  <c:v>44480</c:v>
                </c:pt>
                <c:pt idx="437">
                  <c:v>44479</c:v>
                </c:pt>
                <c:pt idx="438">
                  <c:v>44478</c:v>
                </c:pt>
                <c:pt idx="439">
                  <c:v>44477</c:v>
                </c:pt>
                <c:pt idx="440">
                  <c:v>44476</c:v>
                </c:pt>
                <c:pt idx="441">
                  <c:v>44475</c:v>
                </c:pt>
                <c:pt idx="442">
                  <c:v>44474</c:v>
                </c:pt>
                <c:pt idx="443">
                  <c:v>44473</c:v>
                </c:pt>
                <c:pt idx="444">
                  <c:v>44472</c:v>
                </c:pt>
                <c:pt idx="445">
                  <c:v>44471</c:v>
                </c:pt>
                <c:pt idx="446">
                  <c:v>44470</c:v>
                </c:pt>
                <c:pt idx="447">
                  <c:v>44469</c:v>
                </c:pt>
                <c:pt idx="448">
                  <c:v>44468</c:v>
                </c:pt>
                <c:pt idx="449">
                  <c:v>44467</c:v>
                </c:pt>
                <c:pt idx="450">
                  <c:v>44466</c:v>
                </c:pt>
                <c:pt idx="451">
                  <c:v>44465</c:v>
                </c:pt>
                <c:pt idx="452">
                  <c:v>44464</c:v>
                </c:pt>
                <c:pt idx="453">
                  <c:v>44463</c:v>
                </c:pt>
                <c:pt idx="454">
                  <c:v>44462</c:v>
                </c:pt>
                <c:pt idx="455">
                  <c:v>44461</c:v>
                </c:pt>
                <c:pt idx="456">
                  <c:v>44460</c:v>
                </c:pt>
                <c:pt idx="457">
                  <c:v>44459</c:v>
                </c:pt>
                <c:pt idx="458">
                  <c:v>44458</c:v>
                </c:pt>
                <c:pt idx="459">
                  <c:v>44457</c:v>
                </c:pt>
                <c:pt idx="460">
                  <c:v>44456</c:v>
                </c:pt>
                <c:pt idx="461">
                  <c:v>44455</c:v>
                </c:pt>
                <c:pt idx="462">
                  <c:v>44454</c:v>
                </c:pt>
                <c:pt idx="463">
                  <c:v>44453</c:v>
                </c:pt>
                <c:pt idx="464">
                  <c:v>44452</c:v>
                </c:pt>
                <c:pt idx="465">
                  <c:v>44451</c:v>
                </c:pt>
                <c:pt idx="466">
                  <c:v>44450</c:v>
                </c:pt>
                <c:pt idx="467">
                  <c:v>44449</c:v>
                </c:pt>
                <c:pt idx="468">
                  <c:v>44448</c:v>
                </c:pt>
                <c:pt idx="469">
                  <c:v>44447</c:v>
                </c:pt>
                <c:pt idx="470">
                  <c:v>44446</c:v>
                </c:pt>
                <c:pt idx="471">
                  <c:v>44445</c:v>
                </c:pt>
                <c:pt idx="472">
                  <c:v>44444</c:v>
                </c:pt>
                <c:pt idx="473">
                  <c:v>44443</c:v>
                </c:pt>
                <c:pt idx="474">
                  <c:v>44442</c:v>
                </c:pt>
                <c:pt idx="475">
                  <c:v>44441</c:v>
                </c:pt>
                <c:pt idx="476">
                  <c:v>44440</c:v>
                </c:pt>
                <c:pt idx="477">
                  <c:v>44439</c:v>
                </c:pt>
                <c:pt idx="478">
                  <c:v>44438</c:v>
                </c:pt>
                <c:pt idx="479">
                  <c:v>44437</c:v>
                </c:pt>
                <c:pt idx="480">
                  <c:v>44436</c:v>
                </c:pt>
                <c:pt idx="481">
                  <c:v>44435</c:v>
                </c:pt>
                <c:pt idx="482">
                  <c:v>44434</c:v>
                </c:pt>
                <c:pt idx="483">
                  <c:v>44433</c:v>
                </c:pt>
                <c:pt idx="484">
                  <c:v>44432</c:v>
                </c:pt>
                <c:pt idx="485">
                  <c:v>44431</c:v>
                </c:pt>
                <c:pt idx="486">
                  <c:v>44430</c:v>
                </c:pt>
                <c:pt idx="487">
                  <c:v>44429</c:v>
                </c:pt>
                <c:pt idx="488">
                  <c:v>44428</c:v>
                </c:pt>
                <c:pt idx="489">
                  <c:v>44427</c:v>
                </c:pt>
                <c:pt idx="490">
                  <c:v>44426</c:v>
                </c:pt>
                <c:pt idx="491">
                  <c:v>44425</c:v>
                </c:pt>
                <c:pt idx="492">
                  <c:v>44424</c:v>
                </c:pt>
                <c:pt idx="493">
                  <c:v>44423</c:v>
                </c:pt>
                <c:pt idx="494">
                  <c:v>44422</c:v>
                </c:pt>
                <c:pt idx="495">
                  <c:v>44421</c:v>
                </c:pt>
                <c:pt idx="496">
                  <c:v>44420</c:v>
                </c:pt>
                <c:pt idx="497">
                  <c:v>44419</c:v>
                </c:pt>
                <c:pt idx="498">
                  <c:v>44418</c:v>
                </c:pt>
                <c:pt idx="499">
                  <c:v>44417</c:v>
                </c:pt>
                <c:pt idx="500">
                  <c:v>44416</c:v>
                </c:pt>
                <c:pt idx="501">
                  <c:v>44415</c:v>
                </c:pt>
                <c:pt idx="502">
                  <c:v>44414</c:v>
                </c:pt>
                <c:pt idx="503">
                  <c:v>44413</c:v>
                </c:pt>
                <c:pt idx="504">
                  <c:v>44412</c:v>
                </c:pt>
                <c:pt idx="505">
                  <c:v>44411</c:v>
                </c:pt>
                <c:pt idx="506">
                  <c:v>44410</c:v>
                </c:pt>
                <c:pt idx="507">
                  <c:v>44409</c:v>
                </c:pt>
                <c:pt idx="508">
                  <c:v>44408</c:v>
                </c:pt>
                <c:pt idx="509">
                  <c:v>44407</c:v>
                </c:pt>
                <c:pt idx="510">
                  <c:v>44406</c:v>
                </c:pt>
                <c:pt idx="511">
                  <c:v>44405</c:v>
                </c:pt>
                <c:pt idx="512">
                  <c:v>44404</c:v>
                </c:pt>
                <c:pt idx="513">
                  <c:v>44403</c:v>
                </c:pt>
                <c:pt idx="514">
                  <c:v>44402</c:v>
                </c:pt>
                <c:pt idx="515">
                  <c:v>44401</c:v>
                </c:pt>
                <c:pt idx="516">
                  <c:v>44400</c:v>
                </c:pt>
                <c:pt idx="517">
                  <c:v>44399</c:v>
                </c:pt>
                <c:pt idx="518">
                  <c:v>44398</c:v>
                </c:pt>
                <c:pt idx="519">
                  <c:v>44397</c:v>
                </c:pt>
                <c:pt idx="520">
                  <c:v>44396</c:v>
                </c:pt>
                <c:pt idx="521">
                  <c:v>44395</c:v>
                </c:pt>
                <c:pt idx="522">
                  <c:v>44394</c:v>
                </c:pt>
                <c:pt idx="523">
                  <c:v>44393</c:v>
                </c:pt>
                <c:pt idx="524">
                  <c:v>44392</c:v>
                </c:pt>
                <c:pt idx="525">
                  <c:v>44391</c:v>
                </c:pt>
                <c:pt idx="526">
                  <c:v>44390</c:v>
                </c:pt>
                <c:pt idx="527">
                  <c:v>44389</c:v>
                </c:pt>
                <c:pt idx="528">
                  <c:v>44388</c:v>
                </c:pt>
                <c:pt idx="529">
                  <c:v>44387</c:v>
                </c:pt>
                <c:pt idx="530">
                  <c:v>44386</c:v>
                </c:pt>
                <c:pt idx="531">
                  <c:v>44385</c:v>
                </c:pt>
                <c:pt idx="532">
                  <c:v>44384</c:v>
                </c:pt>
                <c:pt idx="533">
                  <c:v>44383</c:v>
                </c:pt>
                <c:pt idx="534">
                  <c:v>44382</c:v>
                </c:pt>
                <c:pt idx="535">
                  <c:v>44381</c:v>
                </c:pt>
                <c:pt idx="536">
                  <c:v>44380</c:v>
                </c:pt>
                <c:pt idx="537">
                  <c:v>44379</c:v>
                </c:pt>
                <c:pt idx="538">
                  <c:v>44378</c:v>
                </c:pt>
                <c:pt idx="539">
                  <c:v>44377</c:v>
                </c:pt>
                <c:pt idx="540">
                  <c:v>44376</c:v>
                </c:pt>
                <c:pt idx="541">
                  <c:v>44375</c:v>
                </c:pt>
                <c:pt idx="542">
                  <c:v>44374</c:v>
                </c:pt>
                <c:pt idx="543">
                  <c:v>44373</c:v>
                </c:pt>
                <c:pt idx="544">
                  <c:v>44372</c:v>
                </c:pt>
                <c:pt idx="545">
                  <c:v>44371</c:v>
                </c:pt>
                <c:pt idx="546">
                  <c:v>44370</c:v>
                </c:pt>
                <c:pt idx="547">
                  <c:v>44369</c:v>
                </c:pt>
                <c:pt idx="548">
                  <c:v>44368</c:v>
                </c:pt>
                <c:pt idx="549">
                  <c:v>44367</c:v>
                </c:pt>
                <c:pt idx="550">
                  <c:v>44366</c:v>
                </c:pt>
                <c:pt idx="551">
                  <c:v>44365</c:v>
                </c:pt>
                <c:pt idx="552">
                  <c:v>44364</c:v>
                </c:pt>
                <c:pt idx="553">
                  <c:v>44363</c:v>
                </c:pt>
                <c:pt idx="554">
                  <c:v>44362</c:v>
                </c:pt>
                <c:pt idx="555">
                  <c:v>44361</c:v>
                </c:pt>
                <c:pt idx="556">
                  <c:v>44360</c:v>
                </c:pt>
                <c:pt idx="557">
                  <c:v>44359</c:v>
                </c:pt>
                <c:pt idx="558">
                  <c:v>44358</c:v>
                </c:pt>
                <c:pt idx="559">
                  <c:v>44357</c:v>
                </c:pt>
                <c:pt idx="560">
                  <c:v>44356</c:v>
                </c:pt>
              </c:numCache>
            </c:numRef>
          </c:cat>
          <c:val>
            <c:numRef>
              <c:f>'价格 '!$CZ$48:$CZ$608</c:f>
              <c:numCache>
                <c:formatCode>General</c:formatCode>
                <c:ptCount val="561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10.25</c:v>
                </c:pt>
                <c:pt idx="6">
                  <c:v>10</c:v>
                </c:pt>
                <c:pt idx="7">
                  <c:v>10</c:v>
                </c:pt>
                <c:pt idx="8">
                  <c:v>9.9</c:v>
                </c:pt>
                <c:pt idx="9">
                  <c:v>9.9</c:v>
                </c:pt>
                <c:pt idx="10">
                  <c:v>9.5</c:v>
                </c:pt>
                <c:pt idx="11">
                  <c:v>10</c:v>
                </c:pt>
                <c:pt idx="12">
                  <c:v>10</c:v>
                </c:pt>
                <c:pt idx="13">
                  <c:v>10.75</c:v>
                </c:pt>
                <c:pt idx="14">
                  <c:v>11</c:v>
                </c:pt>
                <c:pt idx="15">
                  <c:v>10.5</c:v>
                </c:pt>
                <c:pt idx="16">
                  <c:v>10.5</c:v>
                </c:pt>
                <c:pt idx="17">
                  <c:v>10.75</c:v>
                </c:pt>
                <c:pt idx="18">
                  <c:v>11</c:v>
                </c:pt>
                <c:pt idx="19">
                  <c:v>11.5</c:v>
                </c:pt>
                <c:pt idx="20">
                  <c:v>11</c:v>
                </c:pt>
                <c:pt idx="21">
                  <c:v>12.8</c:v>
                </c:pt>
                <c:pt idx="22">
                  <c:v>13</c:v>
                </c:pt>
                <c:pt idx="23">
                  <c:v>13</c:v>
                </c:pt>
                <c:pt idx="24">
                  <c:v>13.5</c:v>
                </c:pt>
                <c:pt idx="25">
                  <c:v>14</c:v>
                </c:pt>
                <c:pt idx="26">
                  <c:v>14</c:v>
                </c:pt>
                <c:pt idx="27">
                  <c:v>12.75</c:v>
                </c:pt>
                <c:pt idx="28">
                  <c:v>13.5</c:v>
                </c:pt>
                <c:pt idx="29">
                  <c:v>14</c:v>
                </c:pt>
                <c:pt idx="30">
                  <c:v>15</c:v>
                </c:pt>
                <c:pt idx="31">
                  <c:v>13.5</c:v>
                </c:pt>
                <c:pt idx="32">
                  <c:v>13.5</c:v>
                </c:pt>
                <c:pt idx="33">
                  <c:v>13.4</c:v>
                </c:pt>
                <c:pt idx="34">
                  <c:v>14</c:v>
                </c:pt>
                <c:pt idx="35">
                  <c:v>14.5</c:v>
                </c:pt>
                <c:pt idx="36">
                  <c:v>13.5</c:v>
                </c:pt>
                <c:pt idx="37">
                  <c:v>13.75</c:v>
                </c:pt>
                <c:pt idx="38">
                  <c:v>14</c:v>
                </c:pt>
                <c:pt idx="39">
                  <c:v>14.15</c:v>
                </c:pt>
                <c:pt idx="40">
                  <c:v>13.5</c:v>
                </c:pt>
                <c:pt idx="41">
                  <c:v>13.5</c:v>
                </c:pt>
                <c:pt idx="42">
                  <c:v>13.75</c:v>
                </c:pt>
                <c:pt idx="43">
                  <c:v>13.5</c:v>
                </c:pt>
                <c:pt idx="44">
                  <c:v>13.5</c:v>
                </c:pt>
                <c:pt idx="45">
                  <c:v>13.75</c:v>
                </c:pt>
                <c:pt idx="46">
                  <c:v>13.75</c:v>
                </c:pt>
                <c:pt idx="47">
                  <c:v>13.9</c:v>
                </c:pt>
                <c:pt idx="48">
                  <c:v>13.75</c:v>
                </c:pt>
                <c:pt idx="49">
                  <c:v>13.75</c:v>
                </c:pt>
                <c:pt idx="50">
                  <c:v>13.75</c:v>
                </c:pt>
                <c:pt idx="51">
                  <c:v>15</c:v>
                </c:pt>
                <c:pt idx="52">
                  <c:v>15.25</c:v>
                </c:pt>
                <c:pt idx="53">
                  <c:v>15</c:v>
                </c:pt>
                <c:pt idx="54">
                  <c:v>15</c:v>
                </c:pt>
                <c:pt idx="55">
                  <c:v>14.5</c:v>
                </c:pt>
                <c:pt idx="56">
                  <c:v>15</c:v>
                </c:pt>
                <c:pt idx="57">
                  <c:v>15</c:v>
                </c:pt>
                <c:pt idx="58">
                  <c:v>15.5</c:v>
                </c:pt>
                <c:pt idx="59">
                  <c:v>16.75</c:v>
                </c:pt>
                <c:pt idx="60">
                  <c:v>15.5</c:v>
                </c:pt>
                <c:pt idx="61">
                  <c:v>15</c:v>
                </c:pt>
                <c:pt idx="62">
                  <c:v>15.5</c:v>
                </c:pt>
                <c:pt idx="63">
                  <c:v>16</c:v>
                </c:pt>
                <c:pt idx="64">
                  <c:v>15.5</c:v>
                </c:pt>
                <c:pt idx="65">
                  <c:v>16</c:v>
                </c:pt>
                <c:pt idx="66">
                  <c:v>16</c:v>
                </c:pt>
                <c:pt idx="67">
                  <c:v>16.5</c:v>
                </c:pt>
                <c:pt idx="68">
                  <c:v>16.5</c:v>
                </c:pt>
                <c:pt idx="69">
                  <c:v>16</c:v>
                </c:pt>
                <c:pt idx="70">
                  <c:v>15.75</c:v>
                </c:pt>
                <c:pt idx="71">
                  <c:v>16.2</c:v>
                </c:pt>
                <c:pt idx="72">
                  <c:v>15.9</c:v>
                </c:pt>
                <c:pt idx="73">
                  <c:v>16</c:v>
                </c:pt>
                <c:pt idx="74">
                  <c:v>16</c:v>
                </c:pt>
                <c:pt idx="75">
                  <c:v>16.5</c:v>
                </c:pt>
                <c:pt idx="76">
                  <c:v>17</c:v>
                </c:pt>
                <c:pt idx="77">
                  <c:v>17.5</c:v>
                </c:pt>
                <c:pt idx="78">
                  <c:v>16.5</c:v>
                </c:pt>
                <c:pt idx="79">
                  <c:v>16.350000000000001</c:v>
                </c:pt>
                <c:pt idx="80">
                  <c:v>16.25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16</c:v>
                </c:pt>
                <c:pt idx="85">
                  <c:v>14.75</c:v>
                </c:pt>
                <c:pt idx="86">
                  <c:v>14.25</c:v>
                </c:pt>
                <c:pt idx="87">
                  <c:v>15.25</c:v>
                </c:pt>
                <c:pt idx="88">
                  <c:v>14</c:v>
                </c:pt>
                <c:pt idx="89">
                  <c:v>14.25</c:v>
                </c:pt>
                <c:pt idx="90">
                  <c:v>14.5</c:v>
                </c:pt>
                <c:pt idx="91">
                  <c:v>14.25</c:v>
                </c:pt>
                <c:pt idx="92">
                  <c:v>14.3</c:v>
                </c:pt>
                <c:pt idx="93">
                  <c:v>14.75</c:v>
                </c:pt>
                <c:pt idx="94">
                  <c:v>14.5</c:v>
                </c:pt>
                <c:pt idx="95">
                  <c:v>14</c:v>
                </c:pt>
                <c:pt idx="96">
                  <c:v>14</c:v>
                </c:pt>
                <c:pt idx="97">
                  <c:v>14.15</c:v>
                </c:pt>
                <c:pt idx="98">
                  <c:v>14.25</c:v>
                </c:pt>
                <c:pt idx="99">
                  <c:v>14.4</c:v>
                </c:pt>
                <c:pt idx="100">
                  <c:v>14.65</c:v>
                </c:pt>
                <c:pt idx="101">
                  <c:v>14.3</c:v>
                </c:pt>
                <c:pt idx="102">
                  <c:v>14.5</c:v>
                </c:pt>
                <c:pt idx="103">
                  <c:v>13.9</c:v>
                </c:pt>
                <c:pt idx="104">
                  <c:v>13</c:v>
                </c:pt>
                <c:pt idx="105">
                  <c:v>13.4</c:v>
                </c:pt>
                <c:pt idx="106">
                  <c:v>13.5</c:v>
                </c:pt>
                <c:pt idx="107">
                  <c:v>13</c:v>
                </c:pt>
                <c:pt idx="108">
                  <c:v>13.9</c:v>
                </c:pt>
                <c:pt idx="109">
                  <c:v>13</c:v>
                </c:pt>
                <c:pt idx="110">
                  <c:v>13.4</c:v>
                </c:pt>
                <c:pt idx="111">
                  <c:v>13</c:v>
                </c:pt>
                <c:pt idx="112">
                  <c:v>13.5</c:v>
                </c:pt>
                <c:pt idx="113">
                  <c:v>13.3</c:v>
                </c:pt>
                <c:pt idx="114">
                  <c:v>13.5</c:v>
                </c:pt>
                <c:pt idx="115">
                  <c:v>14.25</c:v>
                </c:pt>
                <c:pt idx="116">
                  <c:v>13.5</c:v>
                </c:pt>
                <c:pt idx="117">
                  <c:v>13.5</c:v>
                </c:pt>
                <c:pt idx="118">
                  <c:v>13.5</c:v>
                </c:pt>
                <c:pt idx="119">
                  <c:v>13.75</c:v>
                </c:pt>
                <c:pt idx="120">
                  <c:v>13.5</c:v>
                </c:pt>
                <c:pt idx="121">
                  <c:v>13</c:v>
                </c:pt>
                <c:pt idx="122">
                  <c:v>13</c:v>
                </c:pt>
                <c:pt idx="123">
                  <c:v>13.5</c:v>
                </c:pt>
                <c:pt idx="124">
                  <c:v>13.5</c:v>
                </c:pt>
                <c:pt idx="125">
                  <c:v>13.2</c:v>
                </c:pt>
                <c:pt idx="126">
                  <c:v>12.75</c:v>
                </c:pt>
                <c:pt idx="127">
                  <c:v>13</c:v>
                </c:pt>
                <c:pt idx="128">
                  <c:v>13</c:v>
                </c:pt>
                <c:pt idx="129">
                  <c:v>12.75</c:v>
                </c:pt>
                <c:pt idx="130">
                  <c:v>12.5</c:v>
                </c:pt>
                <c:pt idx="131">
                  <c:v>12.75</c:v>
                </c:pt>
                <c:pt idx="132">
                  <c:v>12</c:v>
                </c:pt>
                <c:pt idx="133">
                  <c:v>12.5</c:v>
                </c:pt>
                <c:pt idx="134">
                  <c:v>12</c:v>
                </c:pt>
                <c:pt idx="135">
                  <c:v>11.5</c:v>
                </c:pt>
                <c:pt idx="136">
                  <c:v>12.1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12.1</c:v>
                </c:pt>
                <c:pt idx="141">
                  <c:v>12.35</c:v>
                </c:pt>
                <c:pt idx="142">
                  <c:v>12.15</c:v>
                </c:pt>
                <c:pt idx="143">
                  <c:v>12.75</c:v>
                </c:pt>
                <c:pt idx="144">
                  <c:v>12.75</c:v>
                </c:pt>
                <c:pt idx="145">
                  <c:v>11.75</c:v>
                </c:pt>
                <c:pt idx="146">
                  <c:v>11.75</c:v>
                </c:pt>
                <c:pt idx="147">
                  <c:v>11.75</c:v>
                </c:pt>
                <c:pt idx="148">
                  <c:v>11.5</c:v>
                </c:pt>
                <c:pt idx="149">
                  <c:v>12</c:v>
                </c:pt>
                <c:pt idx="150">
                  <c:v>11.5</c:v>
                </c:pt>
                <c:pt idx="151">
                  <c:v>12.25</c:v>
                </c:pt>
                <c:pt idx="152">
                  <c:v>12.75</c:v>
                </c:pt>
                <c:pt idx="153">
                  <c:v>12.5</c:v>
                </c:pt>
                <c:pt idx="154">
                  <c:v>11.4</c:v>
                </c:pt>
                <c:pt idx="155">
                  <c:v>11.5</c:v>
                </c:pt>
                <c:pt idx="156">
                  <c:v>11.75</c:v>
                </c:pt>
                <c:pt idx="157">
                  <c:v>12.5</c:v>
                </c:pt>
                <c:pt idx="158">
                  <c:v>12.5</c:v>
                </c:pt>
                <c:pt idx="159">
                  <c:v>12.5</c:v>
                </c:pt>
                <c:pt idx="160">
                  <c:v>12.25</c:v>
                </c:pt>
                <c:pt idx="161">
                  <c:v>12.25</c:v>
                </c:pt>
                <c:pt idx="162">
                  <c:v>12.25</c:v>
                </c:pt>
                <c:pt idx="163">
                  <c:v>12.6</c:v>
                </c:pt>
                <c:pt idx="164">
                  <c:v>12.25</c:v>
                </c:pt>
                <c:pt idx="165">
                  <c:v>13.25</c:v>
                </c:pt>
                <c:pt idx="166">
                  <c:v>12.5</c:v>
                </c:pt>
                <c:pt idx="167">
                  <c:v>12.9</c:v>
                </c:pt>
                <c:pt idx="168">
                  <c:v>13.25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13.25</c:v>
                </c:pt>
                <c:pt idx="173">
                  <c:v>13.5</c:v>
                </c:pt>
                <c:pt idx="174">
                  <c:v>13</c:v>
                </c:pt>
                <c:pt idx="175">
                  <c:v>13</c:v>
                </c:pt>
                <c:pt idx="176">
                  <c:v>13.75</c:v>
                </c:pt>
                <c:pt idx="177">
                  <c:v>14.25</c:v>
                </c:pt>
                <c:pt idx="178">
                  <c:v>13.25</c:v>
                </c:pt>
                <c:pt idx="179">
                  <c:v>13.5</c:v>
                </c:pt>
                <c:pt idx="180">
                  <c:v>11.6</c:v>
                </c:pt>
                <c:pt idx="181">
                  <c:v>11.65</c:v>
                </c:pt>
                <c:pt idx="182">
                  <c:v>11.75</c:v>
                </c:pt>
                <c:pt idx="183">
                  <c:v>12.4</c:v>
                </c:pt>
                <c:pt idx="184">
                  <c:v>12.35</c:v>
                </c:pt>
                <c:pt idx="185">
                  <c:v>11.6</c:v>
                </c:pt>
                <c:pt idx="186">
                  <c:v>11.5</c:v>
                </c:pt>
                <c:pt idx="187">
                  <c:v>10.5</c:v>
                </c:pt>
                <c:pt idx="188">
                  <c:v>10.25</c:v>
                </c:pt>
                <c:pt idx="189">
                  <c:v>10.25</c:v>
                </c:pt>
                <c:pt idx="190">
                  <c:v>10.199999999999999</c:v>
                </c:pt>
                <c:pt idx="191">
                  <c:v>9.65</c:v>
                </c:pt>
                <c:pt idx="192">
                  <c:v>9.75</c:v>
                </c:pt>
                <c:pt idx="193">
                  <c:v>9.25</c:v>
                </c:pt>
                <c:pt idx="194">
                  <c:v>9.1999999999999993</c:v>
                </c:pt>
                <c:pt idx="195">
                  <c:v>9.1</c:v>
                </c:pt>
                <c:pt idx="196">
                  <c:v>9.1</c:v>
                </c:pt>
                <c:pt idx="197">
                  <c:v>9.25</c:v>
                </c:pt>
                <c:pt idx="198">
                  <c:v>9.5</c:v>
                </c:pt>
                <c:pt idx="199">
                  <c:v>9.75</c:v>
                </c:pt>
                <c:pt idx="200">
                  <c:v>9.6</c:v>
                </c:pt>
                <c:pt idx="201">
                  <c:v>9.25</c:v>
                </c:pt>
                <c:pt idx="202">
                  <c:v>9</c:v>
                </c:pt>
                <c:pt idx="203">
                  <c:v>9.4</c:v>
                </c:pt>
                <c:pt idx="204">
                  <c:v>9</c:v>
                </c:pt>
                <c:pt idx="205">
                  <c:v>9.1</c:v>
                </c:pt>
                <c:pt idx="206">
                  <c:v>9</c:v>
                </c:pt>
                <c:pt idx="207">
                  <c:v>9</c:v>
                </c:pt>
                <c:pt idx="208">
                  <c:v>8.75</c:v>
                </c:pt>
                <c:pt idx="209">
                  <c:v>8.75</c:v>
                </c:pt>
                <c:pt idx="210">
                  <c:v>8.9</c:v>
                </c:pt>
                <c:pt idx="211">
                  <c:v>9.5</c:v>
                </c:pt>
                <c:pt idx="212">
                  <c:v>8.8000000000000007</c:v>
                </c:pt>
                <c:pt idx="213">
                  <c:v>8.9</c:v>
                </c:pt>
                <c:pt idx="214">
                  <c:v>9.1999999999999993</c:v>
                </c:pt>
                <c:pt idx="215">
                  <c:v>8.75</c:v>
                </c:pt>
                <c:pt idx="216">
                  <c:v>9.25</c:v>
                </c:pt>
                <c:pt idx="217">
                  <c:v>9.25</c:v>
                </c:pt>
                <c:pt idx="218">
                  <c:v>9</c:v>
                </c:pt>
                <c:pt idx="219">
                  <c:v>9.5</c:v>
                </c:pt>
                <c:pt idx="220">
                  <c:v>9.5</c:v>
                </c:pt>
                <c:pt idx="221">
                  <c:v>10</c:v>
                </c:pt>
                <c:pt idx="222">
                  <c:v>9.75</c:v>
                </c:pt>
                <c:pt idx="223">
                  <c:v>9</c:v>
                </c:pt>
                <c:pt idx="224">
                  <c:v>9.1</c:v>
                </c:pt>
                <c:pt idx="225">
                  <c:v>9.1</c:v>
                </c:pt>
                <c:pt idx="226">
                  <c:v>8.9</c:v>
                </c:pt>
                <c:pt idx="227">
                  <c:v>8.9</c:v>
                </c:pt>
                <c:pt idx="228">
                  <c:v>8.8000000000000007</c:v>
                </c:pt>
                <c:pt idx="229">
                  <c:v>8.9</c:v>
                </c:pt>
                <c:pt idx="230">
                  <c:v>9</c:v>
                </c:pt>
                <c:pt idx="231">
                  <c:v>9.15</c:v>
                </c:pt>
                <c:pt idx="232">
                  <c:v>9.25</c:v>
                </c:pt>
                <c:pt idx="233">
                  <c:v>9.25</c:v>
                </c:pt>
                <c:pt idx="234">
                  <c:v>9.1999999999999993</c:v>
                </c:pt>
                <c:pt idx="235">
                  <c:v>9.75</c:v>
                </c:pt>
                <c:pt idx="236">
                  <c:v>9.25</c:v>
                </c:pt>
                <c:pt idx="237">
                  <c:v>8.15</c:v>
                </c:pt>
                <c:pt idx="238">
                  <c:v>7.5</c:v>
                </c:pt>
                <c:pt idx="239">
                  <c:v>8</c:v>
                </c:pt>
                <c:pt idx="240">
                  <c:v>7.75</c:v>
                </c:pt>
                <c:pt idx="241">
                  <c:v>8.65</c:v>
                </c:pt>
                <c:pt idx="242">
                  <c:v>7.75</c:v>
                </c:pt>
                <c:pt idx="243">
                  <c:v>8</c:v>
                </c:pt>
                <c:pt idx="244">
                  <c:v>7.25</c:v>
                </c:pt>
                <c:pt idx="245">
                  <c:v>7.25</c:v>
                </c:pt>
                <c:pt idx="246">
                  <c:v>7.5</c:v>
                </c:pt>
                <c:pt idx="247">
                  <c:v>9</c:v>
                </c:pt>
                <c:pt idx="248">
                  <c:v>10</c:v>
                </c:pt>
                <c:pt idx="249">
                  <c:v>9</c:v>
                </c:pt>
                <c:pt idx="250">
                  <c:v>8.15</c:v>
                </c:pt>
                <c:pt idx="251">
                  <c:v>7.75</c:v>
                </c:pt>
                <c:pt idx="252">
                  <c:v>8</c:v>
                </c:pt>
                <c:pt idx="253">
                  <c:v>7.75</c:v>
                </c:pt>
                <c:pt idx="254">
                  <c:v>7.5</c:v>
                </c:pt>
                <c:pt idx="255">
                  <c:v>7.25</c:v>
                </c:pt>
                <c:pt idx="256">
                  <c:v>7.25</c:v>
                </c:pt>
                <c:pt idx="257">
                  <c:v>7</c:v>
                </c:pt>
                <c:pt idx="258">
                  <c:v>7.25</c:v>
                </c:pt>
                <c:pt idx="259">
                  <c:v>7.25</c:v>
                </c:pt>
                <c:pt idx="260">
                  <c:v>7.5</c:v>
                </c:pt>
                <c:pt idx="261">
                  <c:v>7.25</c:v>
                </c:pt>
                <c:pt idx="262">
                  <c:v>6.8</c:v>
                </c:pt>
                <c:pt idx="263">
                  <c:v>6.5</c:v>
                </c:pt>
                <c:pt idx="264">
                  <c:v>6.5</c:v>
                </c:pt>
                <c:pt idx="265">
                  <c:v>6.75</c:v>
                </c:pt>
                <c:pt idx="266">
                  <c:v>7</c:v>
                </c:pt>
                <c:pt idx="267">
                  <c:v>6.85</c:v>
                </c:pt>
                <c:pt idx="268">
                  <c:v>7</c:v>
                </c:pt>
                <c:pt idx="269">
                  <c:v>7</c:v>
                </c:pt>
                <c:pt idx="270">
                  <c:v>7.25</c:v>
                </c:pt>
                <c:pt idx="271">
                  <c:v>7.25</c:v>
                </c:pt>
                <c:pt idx="272">
                  <c:v>7.25</c:v>
                </c:pt>
                <c:pt idx="273">
                  <c:v>7</c:v>
                </c:pt>
                <c:pt idx="274">
                  <c:v>7.5</c:v>
                </c:pt>
                <c:pt idx="275">
                  <c:v>7</c:v>
                </c:pt>
                <c:pt idx="276">
                  <c:v>6.9</c:v>
                </c:pt>
                <c:pt idx="277">
                  <c:v>6.9</c:v>
                </c:pt>
                <c:pt idx="278">
                  <c:v>7</c:v>
                </c:pt>
                <c:pt idx="279">
                  <c:v>6.75</c:v>
                </c:pt>
                <c:pt idx="280">
                  <c:v>6.75</c:v>
                </c:pt>
                <c:pt idx="281">
                  <c:v>6.9</c:v>
                </c:pt>
                <c:pt idx="282">
                  <c:v>6.75</c:v>
                </c:pt>
                <c:pt idx="283">
                  <c:v>6.75</c:v>
                </c:pt>
                <c:pt idx="284">
                  <c:v>6.75</c:v>
                </c:pt>
                <c:pt idx="285">
                  <c:v>6.75</c:v>
                </c:pt>
                <c:pt idx="286">
                  <c:v>6.75</c:v>
                </c:pt>
                <c:pt idx="287">
                  <c:v>6.75</c:v>
                </c:pt>
                <c:pt idx="288">
                  <c:v>6.75</c:v>
                </c:pt>
                <c:pt idx="289">
                  <c:v>7</c:v>
                </c:pt>
                <c:pt idx="290">
                  <c:v>7.5</c:v>
                </c:pt>
                <c:pt idx="291">
                  <c:v>7</c:v>
                </c:pt>
                <c:pt idx="292">
                  <c:v>6.75</c:v>
                </c:pt>
                <c:pt idx="293">
                  <c:v>6.75</c:v>
                </c:pt>
                <c:pt idx="294">
                  <c:v>7.25</c:v>
                </c:pt>
                <c:pt idx="295">
                  <c:v>6.75</c:v>
                </c:pt>
                <c:pt idx="296">
                  <c:v>6.5</c:v>
                </c:pt>
                <c:pt idx="297">
                  <c:v>6.5</c:v>
                </c:pt>
                <c:pt idx="298">
                  <c:v>6.9</c:v>
                </c:pt>
                <c:pt idx="299">
                  <c:v>6.75</c:v>
                </c:pt>
                <c:pt idx="300">
                  <c:v>7</c:v>
                </c:pt>
                <c:pt idx="301">
                  <c:v>7</c:v>
                </c:pt>
                <c:pt idx="302">
                  <c:v>6.75</c:v>
                </c:pt>
                <c:pt idx="303">
                  <c:v>6.9</c:v>
                </c:pt>
                <c:pt idx="304">
                  <c:v>6.75</c:v>
                </c:pt>
                <c:pt idx="305">
                  <c:v>6.75</c:v>
                </c:pt>
                <c:pt idx="306">
                  <c:v>6.25</c:v>
                </c:pt>
                <c:pt idx="307">
                  <c:v>6.5</c:v>
                </c:pt>
                <c:pt idx="308">
                  <c:v>6.25</c:v>
                </c:pt>
                <c:pt idx="309">
                  <c:v>6.75</c:v>
                </c:pt>
                <c:pt idx="310">
                  <c:v>7</c:v>
                </c:pt>
                <c:pt idx="311">
                  <c:v>7</c:v>
                </c:pt>
                <c:pt idx="312">
                  <c:v>7.75</c:v>
                </c:pt>
                <c:pt idx="313">
                  <c:v>6.75</c:v>
                </c:pt>
                <c:pt idx="314">
                  <c:v>6</c:v>
                </c:pt>
                <c:pt idx="315">
                  <c:v>6.25</c:v>
                </c:pt>
                <c:pt idx="316">
                  <c:v>6.5</c:v>
                </c:pt>
                <c:pt idx="317">
                  <c:v>6.5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6.75</c:v>
                </c:pt>
                <c:pt idx="322">
                  <c:v>7</c:v>
                </c:pt>
                <c:pt idx="323">
                  <c:v>7.25</c:v>
                </c:pt>
                <c:pt idx="324">
                  <c:v>7.25</c:v>
                </c:pt>
                <c:pt idx="325">
                  <c:v>8</c:v>
                </c:pt>
                <c:pt idx="326">
                  <c:v>9</c:v>
                </c:pt>
                <c:pt idx="327">
                  <c:v>9</c:v>
                </c:pt>
                <c:pt idx="328">
                  <c:v>8.5</c:v>
                </c:pt>
                <c:pt idx="329">
                  <c:v>9</c:v>
                </c:pt>
                <c:pt idx="330">
                  <c:v>9</c:v>
                </c:pt>
                <c:pt idx="331">
                  <c:v>8.75</c:v>
                </c:pt>
                <c:pt idx="332">
                  <c:v>8.5</c:v>
                </c:pt>
                <c:pt idx="333">
                  <c:v>8.5</c:v>
                </c:pt>
                <c:pt idx="334">
                  <c:v>7.5</c:v>
                </c:pt>
                <c:pt idx="335">
                  <c:v>7.5</c:v>
                </c:pt>
                <c:pt idx="336">
                  <c:v>8</c:v>
                </c:pt>
                <c:pt idx="337">
                  <c:v>7.5</c:v>
                </c:pt>
                <c:pt idx="338">
                  <c:v>6.5</c:v>
                </c:pt>
                <c:pt idx="339">
                  <c:v>7</c:v>
                </c:pt>
                <c:pt idx="340">
                  <c:v>7.5</c:v>
                </c:pt>
                <c:pt idx="341">
                  <c:v>7.75</c:v>
                </c:pt>
                <c:pt idx="342">
                  <c:v>7.75</c:v>
                </c:pt>
                <c:pt idx="343">
                  <c:v>7.75</c:v>
                </c:pt>
                <c:pt idx="344">
                  <c:v>8</c:v>
                </c:pt>
                <c:pt idx="345">
                  <c:v>8.25</c:v>
                </c:pt>
                <c:pt idx="346">
                  <c:v>8</c:v>
                </c:pt>
                <c:pt idx="347">
                  <c:v>8</c:v>
                </c:pt>
                <c:pt idx="348">
                  <c:v>8.25</c:v>
                </c:pt>
                <c:pt idx="349">
                  <c:v>8.5</c:v>
                </c:pt>
                <c:pt idx="350">
                  <c:v>8.25</c:v>
                </c:pt>
                <c:pt idx="351">
                  <c:v>8.25</c:v>
                </c:pt>
                <c:pt idx="352">
                  <c:v>8.25</c:v>
                </c:pt>
                <c:pt idx="353">
                  <c:v>8.5</c:v>
                </c:pt>
                <c:pt idx="354">
                  <c:v>8.75</c:v>
                </c:pt>
                <c:pt idx="355">
                  <c:v>9.25</c:v>
                </c:pt>
                <c:pt idx="356">
                  <c:v>8.75</c:v>
                </c:pt>
                <c:pt idx="357">
                  <c:v>8.75</c:v>
                </c:pt>
                <c:pt idx="358">
                  <c:v>8.9</c:v>
                </c:pt>
                <c:pt idx="359">
                  <c:v>7.75</c:v>
                </c:pt>
                <c:pt idx="360">
                  <c:v>8.25</c:v>
                </c:pt>
                <c:pt idx="361">
                  <c:v>8.5</c:v>
                </c:pt>
                <c:pt idx="362">
                  <c:v>9.15</c:v>
                </c:pt>
                <c:pt idx="363">
                  <c:v>8.5</c:v>
                </c:pt>
                <c:pt idx="364">
                  <c:v>8.75</c:v>
                </c:pt>
                <c:pt idx="365">
                  <c:v>8.75</c:v>
                </c:pt>
                <c:pt idx="366">
                  <c:v>8.5</c:v>
                </c:pt>
                <c:pt idx="367">
                  <c:v>8.5</c:v>
                </c:pt>
                <c:pt idx="368">
                  <c:v>8.5</c:v>
                </c:pt>
                <c:pt idx="369">
                  <c:v>8.5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9.5</c:v>
                </c:pt>
                <c:pt idx="376">
                  <c:v>9.64</c:v>
                </c:pt>
                <c:pt idx="377">
                  <c:v>9.5</c:v>
                </c:pt>
                <c:pt idx="378" formatCode="0.00_ ">
                  <c:v>9.75</c:v>
                </c:pt>
                <c:pt idx="379" formatCode="0.00_ ">
                  <c:v>9.75</c:v>
                </c:pt>
                <c:pt idx="380" formatCode="0.00_ ">
                  <c:v>10.25</c:v>
                </c:pt>
                <c:pt idx="381" formatCode="0.0_ ">
                  <c:v>10</c:v>
                </c:pt>
                <c:pt idx="382" formatCode="0.00_ ">
                  <c:v>10.25</c:v>
                </c:pt>
                <c:pt idx="383" formatCode="0.0_ ">
                  <c:v>9.9</c:v>
                </c:pt>
                <c:pt idx="384" formatCode="0.0_ ">
                  <c:v>9.5</c:v>
                </c:pt>
                <c:pt idx="385" formatCode="0.0_ ">
                  <c:v>9.5</c:v>
                </c:pt>
                <c:pt idx="386">
                  <c:v>9.5</c:v>
                </c:pt>
                <c:pt idx="387">
                  <c:v>9.5</c:v>
                </c:pt>
                <c:pt idx="388">
                  <c:v>10</c:v>
                </c:pt>
                <c:pt idx="389">
                  <c:v>9.75</c:v>
                </c:pt>
                <c:pt idx="390">
                  <c:v>9.75</c:v>
                </c:pt>
                <c:pt idx="391">
                  <c:v>9.5</c:v>
                </c:pt>
                <c:pt idx="392">
                  <c:v>9.5</c:v>
                </c:pt>
                <c:pt idx="393">
                  <c:v>9.5</c:v>
                </c:pt>
                <c:pt idx="394">
                  <c:v>9.5</c:v>
                </c:pt>
                <c:pt idx="395">
                  <c:v>9.5</c:v>
                </c:pt>
                <c:pt idx="397">
                  <c:v>9.25</c:v>
                </c:pt>
                <c:pt idx="398">
                  <c:v>9.5</c:v>
                </c:pt>
                <c:pt idx="399">
                  <c:v>9.5</c:v>
                </c:pt>
                <c:pt idx="400">
                  <c:v>9.5</c:v>
                </c:pt>
                <c:pt idx="401">
                  <c:v>9.75</c:v>
                </c:pt>
                <c:pt idx="402">
                  <c:v>9.5</c:v>
                </c:pt>
                <c:pt idx="403">
                  <c:v>9</c:v>
                </c:pt>
                <c:pt idx="404">
                  <c:v>9</c:v>
                </c:pt>
                <c:pt idx="405">
                  <c:v>9.5</c:v>
                </c:pt>
                <c:pt idx="406">
                  <c:v>10.5</c:v>
                </c:pt>
                <c:pt idx="407">
                  <c:v>11</c:v>
                </c:pt>
                <c:pt idx="408">
                  <c:v>11.5</c:v>
                </c:pt>
                <c:pt idx="409">
                  <c:v>10.75</c:v>
                </c:pt>
                <c:pt idx="410">
                  <c:v>11.5</c:v>
                </c:pt>
                <c:pt idx="411">
                  <c:v>11.25</c:v>
                </c:pt>
                <c:pt idx="412">
                  <c:v>10</c:v>
                </c:pt>
                <c:pt idx="413">
                  <c:v>9.25</c:v>
                </c:pt>
                <c:pt idx="414">
                  <c:v>9.25</c:v>
                </c:pt>
                <c:pt idx="415">
                  <c:v>9.75</c:v>
                </c:pt>
                <c:pt idx="416">
                  <c:v>9.25</c:v>
                </c:pt>
                <c:pt idx="417">
                  <c:v>9</c:v>
                </c:pt>
                <c:pt idx="418">
                  <c:v>9</c:v>
                </c:pt>
                <c:pt idx="419">
                  <c:v>8.65</c:v>
                </c:pt>
                <c:pt idx="420">
                  <c:v>8.75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8</c:v>
                </c:pt>
                <c:pt idx="425">
                  <c:v>7.75</c:v>
                </c:pt>
                <c:pt idx="426">
                  <c:v>7.75</c:v>
                </c:pt>
                <c:pt idx="427">
                  <c:v>8.25</c:v>
                </c:pt>
                <c:pt idx="428">
                  <c:v>8.5</c:v>
                </c:pt>
                <c:pt idx="429">
                  <c:v>8.75</c:v>
                </c:pt>
                <c:pt idx="430">
                  <c:v>7.75</c:v>
                </c:pt>
                <c:pt idx="431">
                  <c:v>7.25</c:v>
                </c:pt>
                <c:pt idx="432">
                  <c:v>7</c:v>
                </c:pt>
                <c:pt idx="433">
                  <c:v>7.75</c:v>
                </c:pt>
                <c:pt idx="434">
                  <c:v>7</c:v>
                </c:pt>
                <c:pt idx="435">
                  <c:v>7</c:v>
                </c:pt>
                <c:pt idx="436">
                  <c:v>6.3</c:v>
                </c:pt>
                <c:pt idx="437">
                  <c:v>6.25</c:v>
                </c:pt>
                <c:pt idx="438">
                  <c:v>5.75</c:v>
                </c:pt>
                <c:pt idx="439">
                  <c:v>6.25</c:v>
                </c:pt>
                <c:pt idx="440">
                  <c:v>6.75</c:v>
                </c:pt>
                <c:pt idx="441">
                  <c:v>5.75</c:v>
                </c:pt>
                <c:pt idx="442">
                  <c:v>5.25</c:v>
                </c:pt>
                <c:pt idx="443">
                  <c:v>5.5</c:v>
                </c:pt>
                <c:pt idx="444" formatCode="0.00_ ">
                  <c:v>6</c:v>
                </c:pt>
                <c:pt idx="445" formatCode="0.00_ ">
                  <c:v>5.75</c:v>
                </c:pt>
                <c:pt idx="446" formatCode="0.00_ ">
                  <c:v>5.75</c:v>
                </c:pt>
                <c:pt idx="447" formatCode="0.00_ ">
                  <c:v>6</c:v>
                </c:pt>
                <c:pt idx="448" formatCode="0.00_ ">
                  <c:v>6.9</c:v>
                </c:pt>
                <c:pt idx="449" formatCode="0.00_ ">
                  <c:v>7</c:v>
                </c:pt>
                <c:pt idx="450" formatCode="0.00_ ">
                  <c:v>7</c:v>
                </c:pt>
                <c:pt idx="451" formatCode="0.00_ ">
                  <c:v>6.5</c:v>
                </c:pt>
                <c:pt idx="452" formatCode="0.00_ ">
                  <c:v>6</c:v>
                </c:pt>
                <c:pt idx="453" formatCode="0.00_ ">
                  <c:v>5.5</c:v>
                </c:pt>
                <c:pt idx="454" formatCode="0.00_ ">
                  <c:v>6</c:v>
                </c:pt>
                <c:pt idx="455" formatCode="0.00_ ">
                  <c:v>6.5</c:v>
                </c:pt>
                <c:pt idx="456" formatCode="0.00_ ">
                  <c:v>7</c:v>
                </c:pt>
                <c:pt idx="457" formatCode="0.00_ ">
                  <c:v>6.5</c:v>
                </c:pt>
                <c:pt idx="458" formatCode="0.00_ ">
                  <c:v>6.5</c:v>
                </c:pt>
                <c:pt idx="459" formatCode="0.00_ ">
                  <c:v>7</c:v>
                </c:pt>
                <c:pt idx="460" formatCode="0.00_ ">
                  <c:v>7</c:v>
                </c:pt>
                <c:pt idx="461" formatCode="0.00_ ">
                  <c:v>6.75</c:v>
                </c:pt>
                <c:pt idx="462" formatCode="0.00_ ">
                  <c:v>6.75</c:v>
                </c:pt>
                <c:pt idx="463" formatCode="0.00_ ">
                  <c:v>7</c:v>
                </c:pt>
                <c:pt idx="464" formatCode="0.00_ ">
                  <c:v>6.85</c:v>
                </c:pt>
                <c:pt idx="465" formatCode="0.00_ ">
                  <c:v>7</c:v>
                </c:pt>
                <c:pt idx="466" formatCode="0.00_ ">
                  <c:v>7.1</c:v>
                </c:pt>
                <c:pt idx="467" formatCode="0.00_ ">
                  <c:v>7.25</c:v>
                </c:pt>
                <c:pt idx="468" formatCode="0.00_ ">
                  <c:v>7.25</c:v>
                </c:pt>
                <c:pt idx="469" formatCode="0.00_ ">
                  <c:v>7.25</c:v>
                </c:pt>
                <c:pt idx="470" formatCode="0.00_ ">
                  <c:v>7.5</c:v>
                </c:pt>
                <c:pt idx="471" formatCode="0.00_ ">
                  <c:v>7.5</c:v>
                </c:pt>
                <c:pt idx="472" formatCode="0.00_ ">
                  <c:v>7.75</c:v>
                </c:pt>
                <c:pt idx="473" formatCode="0.00_ ">
                  <c:v>7.75</c:v>
                </c:pt>
                <c:pt idx="474" formatCode="0.00_ ">
                  <c:v>8</c:v>
                </c:pt>
                <c:pt idx="475" formatCode="0.00_ ">
                  <c:v>7.75</c:v>
                </c:pt>
                <c:pt idx="476" formatCode="0.00_ ">
                  <c:v>7.5</c:v>
                </c:pt>
                <c:pt idx="477" formatCode="0.00_ ">
                  <c:v>7.5</c:v>
                </c:pt>
                <c:pt idx="478" formatCode="0.00_ ">
                  <c:v>7.5</c:v>
                </c:pt>
                <c:pt idx="479" formatCode="0.00_ ">
                  <c:v>7.75</c:v>
                </c:pt>
                <c:pt idx="480" formatCode="0.00_ ">
                  <c:v>7.75</c:v>
                </c:pt>
                <c:pt idx="481" formatCode="0.00_ ">
                  <c:v>7.75</c:v>
                </c:pt>
                <c:pt idx="482" formatCode="0.00_ ">
                  <c:v>8.5</c:v>
                </c:pt>
                <c:pt idx="483" formatCode="0.00_ ">
                  <c:v>8</c:v>
                </c:pt>
                <c:pt idx="484" formatCode="0.00_ ">
                  <c:v>8</c:v>
                </c:pt>
                <c:pt idx="485" formatCode="0.00_ ">
                  <c:v>7.5</c:v>
                </c:pt>
                <c:pt idx="486" formatCode="0.00_ ">
                  <c:v>7.4</c:v>
                </c:pt>
                <c:pt idx="487" formatCode="0.00_ ">
                  <c:v>7.5</c:v>
                </c:pt>
                <c:pt idx="488" formatCode="0.00_ ">
                  <c:v>7.25</c:v>
                </c:pt>
                <c:pt idx="489" formatCode="0.00_ ">
                  <c:v>7.5</c:v>
                </c:pt>
                <c:pt idx="490" formatCode="0.00_ ">
                  <c:v>8</c:v>
                </c:pt>
                <c:pt idx="491" formatCode="0.00_ ">
                  <c:v>8</c:v>
                </c:pt>
                <c:pt idx="492" formatCode="0.00_ ">
                  <c:v>9.25</c:v>
                </c:pt>
                <c:pt idx="493" formatCode="0.00_ ">
                  <c:v>8</c:v>
                </c:pt>
                <c:pt idx="494" formatCode="0.00_ ">
                  <c:v>8</c:v>
                </c:pt>
                <c:pt idx="495" formatCode="0.00_ ">
                  <c:v>7.75</c:v>
                </c:pt>
                <c:pt idx="496" formatCode="0.00_ ">
                  <c:v>7.5</c:v>
                </c:pt>
                <c:pt idx="497" formatCode="0.00_ ">
                  <c:v>7.5</c:v>
                </c:pt>
                <c:pt idx="498" formatCode="0.00_ ">
                  <c:v>7.75</c:v>
                </c:pt>
                <c:pt idx="499" formatCode="0.00_ ">
                  <c:v>8</c:v>
                </c:pt>
                <c:pt idx="500" formatCode="0.00_ ">
                  <c:v>8.25</c:v>
                </c:pt>
                <c:pt idx="501" formatCode="0.00_ ">
                  <c:v>9.25</c:v>
                </c:pt>
                <c:pt idx="502" formatCode="0.00_ ">
                  <c:v>9.25</c:v>
                </c:pt>
                <c:pt idx="503" formatCode="0.00_ ">
                  <c:v>8.5</c:v>
                </c:pt>
                <c:pt idx="504" formatCode="0.00_ ">
                  <c:v>8.5</c:v>
                </c:pt>
                <c:pt idx="505" formatCode="0.00_ ">
                  <c:v>8.5</c:v>
                </c:pt>
                <c:pt idx="506" formatCode="0.00_ ">
                  <c:v>8.75</c:v>
                </c:pt>
                <c:pt idx="507" formatCode="0.00_ ">
                  <c:v>8.5</c:v>
                </c:pt>
                <c:pt idx="508" formatCode="0.00_ ">
                  <c:v>9</c:v>
                </c:pt>
                <c:pt idx="509" formatCode="0.00_ ">
                  <c:v>8.25</c:v>
                </c:pt>
                <c:pt idx="510" formatCode="0.00_ ">
                  <c:v>8</c:v>
                </c:pt>
                <c:pt idx="511" formatCode="0.00_ ">
                  <c:v>8</c:v>
                </c:pt>
                <c:pt idx="512" formatCode="0.00_ ">
                  <c:v>8.25</c:v>
                </c:pt>
                <c:pt idx="513" formatCode="0.00_ ">
                  <c:v>8.5</c:v>
                </c:pt>
                <c:pt idx="514" formatCode="0.00_ ">
                  <c:v>8.25</c:v>
                </c:pt>
                <c:pt idx="515" formatCode="0.00_ ">
                  <c:v>8.75</c:v>
                </c:pt>
                <c:pt idx="516" formatCode="0.00_ ">
                  <c:v>8.5</c:v>
                </c:pt>
                <c:pt idx="517" formatCode="0.00_ ">
                  <c:v>8.75</c:v>
                </c:pt>
                <c:pt idx="518" formatCode="0.00_ ">
                  <c:v>8.75</c:v>
                </c:pt>
                <c:pt idx="519" formatCode="0.00_ ">
                  <c:v>8.25</c:v>
                </c:pt>
                <c:pt idx="520" formatCode="0.00_ ">
                  <c:v>8</c:v>
                </c:pt>
                <c:pt idx="521" formatCode="0.00_ ">
                  <c:v>8.5</c:v>
                </c:pt>
                <c:pt idx="522" formatCode="0.00_ ">
                  <c:v>8.25</c:v>
                </c:pt>
                <c:pt idx="523" formatCode="0.00_ ">
                  <c:v>8.25</c:v>
                </c:pt>
                <c:pt idx="524" formatCode="0.00_ ">
                  <c:v>8</c:v>
                </c:pt>
                <c:pt idx="525" formatCode="0.00_ ">
                  <c:v>8</c:v>
                </c:pt>
                <c:pt idx="526" formatCode="0.00_ ">
                  <c:v>8.5</c:v>
                </c:pt>
                <c:pt idx="527" formatCode="0.00_ ">
                  <c:v>8.5</c:v>
                </c:pt>
                <c:pt idx="528" formatCode="0.00_ ">
                  <c:v>9</c:v>
                </c:pt>
                <c:pt idx="529" formatCode="0.00_ ">
                  <c:v>8.9</c:v>
                </c:pt>
                <c:pt idx="530" formatCode="0.00_ ">
                  <c:v>8.75</c:v>
                </c:pt>
                <c:pt idx="531" formatCode="0.00_ ">
                  <c:v>9.25</c:v>
                </c:pt>
                <c:pt idx="532" formatCode="0.00_ ">
                  <c:v>9</c:v>
                </c:pt>
                <c:pt idx="533" formatCode="0.00_ ">
                  <c:v>8.5</c:v>
                </c:pt>
                <c:pt idx="534" formatCode="0.00_ ">
                  <c:v>8.75</c:v>
                </c:pt>
                <c:pt idx="535" formatCode="0.00_ ">
                  <c:v>8.75</c:v>
                </c:pt>
                <c:pt idx="536" formatCode="0.00_ ">
                  <c:v>8.25</c:v>
                </c:pt>
                <c:pt idx="537" formatCode="0.00_ ">
                  <c:v>8.75</c:v>
                </c:pt>
                <c:pt idx="538" formatCode="0.00_ ">
                  <c:v>10</c:v>
                </c:pt>
                <c:pt idx="539" formatCode="0.00_ ">
                  <c:v>8.75</c:v>
                </c:pt>
                <c:pt idx="540" formatCode="0.00_ ">
                  <c:v>8</c:v>
                </c:pt>
                <c:pt idx="541" formatCode="0.00_ ">
                  <c:v>9.5</c:v>
                </c:pt>
                <c:pt idx="542" formatCode="0.00_ ">
                  <c:v>10</c:v>
                </c:pt>
                <c:pt idx="543" formatCode="0.00_ ">
                  <c:v>7.5</c:v>
                </c:pt>
                <c:pt idx="544" formatCode="0.00_ ">
                  <c:v>7.5</c:v>
                </c:pt>
                <c:pt idx="545" formatCode="0.00_ ">
                  <c:v>6.9</c:v>
                </c:pt>
                <c:pt idx="546" formatCode="0.00_ ">
                  <c:v>7</c:v>
                </c:pt>
                <c:pt idx="547" formatCode="0.00_ ">
                  <c:v>7</c:v>
                </c:pt>
                <c:pt idx="548" formatCode="0.00_ ">
                  <c:v>7.25</c:v>
                </c:pt>
                <c:pt idx="549" formatCode="0.00_ ">
                  <c:v>7.25</c:v>
                </c:pt>
                <c:pt idx="550" formatCode="0.00_ ">
                  <c:v>7</c:v>
                </c:pt>
                <c:pt idx="551" formatCode="0.00_ ">
                  <c:v>7.5</c:v>
                </c:pt>
                <c:pt idx="552" formatCode="0.00_ ">
                  <c:v>7</c:v>
                </c:pt>
                <c:pt idx="553" formatCode="0.00_ ">
                  <c:v>7.25</c:v>
                </c:pt>
                <c:pt idx="554" formatCode="0.00_ ">
                  <c:v>7</c:v>
                </c:pt>
                <c:pt idx="555" formatCode="0.00_ ">
                  <c:v>7.25</c:v>
                </c:pt>
                <c:pt idx="556" formatCode="0.00_ ">
                  <c:v>7.5</c:v>
                </c:pt>
                <c:pt idx="557" formatCode="0.00_ ">
                  <c:v>8.5</c:v>
                </c:pt>
                <c:pt idx="558" formatCode="0.00_ ">
                  <c:v>8.25</c:v>
                </c:pt>
                <c:pt idx="559" formatCode="0.00_ ">
                  <c:v>8</c:v>
                </c:pt>
                <c:pt idx="560" formatCode="0.00_ 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0-4CD9-95C2-78D90C786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694016"/>
        <c:axId val="218695936"/>
      </c:lineChart>
      <c:dateAx>
        <c:axId val="21869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</a:t>
                </a: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斤</a:t>
                </a:r>
              </a:p>
            </c:rich>
          </c:tx>
          <c:layout>
            <c:manualLayout>
              <c:xMode val="edge"/>
              <c:yMode val="edge"/>
              <c:x val="5.4395476438742797E-2"/>
              <c:y val="4.635299897857599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695936"/>
        <c:crosses val="autoZero"/>
        <c:auto val="1"/>
        <c:lblOffset val="100"/>
        <c:baseTimeUnit val="days"/>
        <c:majorUnit val="15"/>
        <c:majorTimeUnit val="days"/>
      </c:dateAx>
      <c:valAx>
        <c:axId val="2186959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694016"/>
        <c:crosses val="autoZero"/>
        <c:crossBetween val="between"/>
      </c:valAx>
      <c:dateAx>
        <c:axId val="2186977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8699264"/>
        <c:crosses val="autoZero"/>
        <c:auto val="1"/>
        <c:lblOffset val="100"/>
        <c:baseTimeUnit val="days"/>
      </c:dateAx>
      <c:valAx>
        <c:axId val="218699264"/>
        <c:scaling>
          <c:orientation val="minMax"/>
        </c:scaling>
        <c:delete val="0"/>
        <c:axPos val="r"/>
        <c:numFmt formatCode="0.0_ 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8697728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 anchor="b" anchorCtr="0"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431172264171498E-2"/>
          <c:y val="2.1611463471928601E-2"/>
          <c:w val="0.93677799858965305"/>
          <c:h val="0.80852657004830897"/>
        </c:manualLayout>
      </c:layout>
      <c:barChart>
        <c:barDir val="col"/>
        <c:grouping val="clustered"/>
        <c:varyColors val="0"/>
        <c:ser>
          <c:idx val="6"/>
          <c:order val="4"/>
          <c:tx>
            <c:strRef>
              <c:f>'价格 '!$AQ$2</c:f>
              <c:strCache>
                <c:ptCount val="1"/>
                <c:pt idx="0">
                  <c:v>南北价差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'价格 '!$J$48:$J$402</c:f>
              <c:numCache>
                <c:formatCode>m/d/yyyy</c:formatCode>
                <c:ptCount val="355"/>
                <c:pt idx="0">
                  <c:v>44925</c:v>
                </c:pt>
                <c:pt idx="1">
                  <c:v>44924</c:v>
                </c:pt>
                <c:pt idx="2">
                  <c:v>44923</c:v>
                </c:pt>
                <c:pt idx="3">
                  <c:v>44922</c:v>
                </c:pt>
                <c:pt idx="4">
                  <c:v>44921</c:v>
                </c:pt>
                <c:pt idx="5">
                  <c:v>44920</c:v>
                </c:pt>
                <c:pt idx="6">
                  <c:v>44919</c:v>
                </c:pt>
                <c:pt idx="7">
                  <c:v>44918</c:v>
                </c:pt>
                <c:pt idx="8">
                  <c:v>44917</c:v>
                </c:pt>
                <c:pt idx="9">
                  <c:v>44916</c:v>
                </c:pt>
                <c:pt idx="10">
                  <c:v>44915</c:v>
                </c:pt>
                <c:pt idx="11">
                  <c:v>44914</c:v>
                </c:pt>
                <c:pt idx="12">
                  <c:v>44913</c:v>
                </c:pt>
                <c:pt idx="13">
                  <c:v>44912</c:v>
                </c:pt>
                <c:pt idx="14">
                  <c:v>44911</c:v>
                </c:pt>
                <c:pt idx="15">
                  <c:v>44910</c:v>
                </c:pt>
                <c:pt idx="16">
                  <c:v>44909</c:v>
                </c:pt>
                <c:pt idx="17">
                  <c:v>44908</c:v>
                </c:pt>
                <c:pt idx="18">
                  <c:v>44907</c:v>
                </c:pt>
                <c:pt idx="19">
                  <c:v>44906</c:v>
                </c:pt>
                <c:pt idx="20">
                  <c:v>44905</c:v>
                </c:pt>
                <c:pt idx="21">
                  <c:v>44904</c:v>
                </c:pt>
                <c:pt idx="22">
                  <c:v>44903</c:v>
                </c:pt>
                <c:pt idx="23">
                  <c:v>44902</c:v>
                </c:pt>
                <c:pt idx="24">
                  <c:v>44901</c:v>
                </c:pt>
                <c:pt idx="25">
                  <c:v>44900</c:v>
                </c:pt>
                <c:pt idx="26">
                  <c:v>44899</c:v>
                </c:pt>
                <c:pt idx="27">
                  <c:v>44898</c:v>
                </c:pt>
                <c:pt idx="28">
                  <c:v>44897</c:v>
                </c:pt>
                <c:pt idx="29">
                  <c:v>44896</c:v>
                </c:pt>
                <c:pt idx="30">
                  <c:v>44895</c:v>
                </c:pt>
                <c:pt idx="31">
                  <c:v>44894</c:v>
                </c:pt>
                <c:pt idx="32">
                  <c:v>44893</c:v>
                </c:pt>
                <c:pt idx="33">
                  <c:v>44892</c:v>
                </c:pt>
                <c:pt idx="34">
                  <c:v>44891</c:v>
                </c:pt>
                <c:pt idx="35">
                  <c:v>44890</c:v>
                </c:pt>
                <c:pt idx="36">
                  <c:v>44889</c:v>
                </c:pt>
                <c:pt idx="37">
                  <c:v>44888</c:v>
                </c:pt>
                <c:pt idx="38">
                  <c:v>44887</c:v>
                </c:pt>
                <c:pt idx="39">
                  <c:v>44886</c:v>
                </c:pt>
                <c:pt idx="40">
                  <c:v>44885</c:v>
                </c:pt>
                <c:pt idx="41">
                  <c:v>44884</c:v>
                </c:pt>
                <c:pt idx="42">
                  <c:v>44883</c:v>
                </c:pt>
                <c:pt idx="43">
                  <c:v>44882</c:v>
                </c:pt>
                <c:pt idx="44">
                  <c:v>44881</c:v>
                </c:pt>
                <c:pt idx="45">
                  <c:v>44880</c:v>
                </c:pt>
                <c:pt idx="46">
                  <c:v>44879</c:v>
                </c:pt>
                <c:pt idx="47">
                  <c:v>44878</c:v>
                </c:pt>
                <c:pt idx="48">
                  <c:v>44877</c:v>
                </c:pt>
                <c:pt idx="49">
                  <c:v>44876</c:v>
                </c:pt>
                <c:pt idx="50">
                  <c:v>44875</c:v>
                </c:pt>
                <c:pt idx="51">
                  <c:v>44874</c:v>
                </c:pt>
                <c:pt idx="52">
                  <c:v>44873</c:v>
                </c:pt>
                <c:pt idx="53">
                  <c:v>44872</c:v>
                </c:pt>
                <c:pt idx="54">
                  <c:v>44871</c:v>
                </c:pt>
                <c:pt idx="55">
                  <c:v>44870</c:v>
                </c:pt>
                <c:pt idx="56">
                  <c:v>44869</c:v>
                </c:pt>
                <c:pt idx="57">
                  <c:v>44868</c:v>
                </c:pt>
                <c:pt idx="58">
                  <c:v>44867</c:v>
                </c:pt>
                <c:pt idx="59">
                  <c:v>44866</c:v>
                </c:pt>
                <c:pt idx="60">
                  <c:v>44865</c:v>
                </c:pt>
                <c:pt idx="61">
                  <c:v>44864</c:v>
                </c:pt>
                <c:pt idx="62">
                  <c:v>44863</c:v>
                </c:pt>
                <c:pt idx="63">
                  <c:v>44862</c:v>
                </c:pt>
                <c:pt idx="64">
                  <c:v>44861</c:v>
                </c:pt>
                <c:pt idx="65">
                  <c:v>44860</c:v>
                </c:pt>
                <c:pt idx="66">
                  <c:v>44859</c:v>
                </c:pt>
                <c:pt idx="67">
                  <c:v>44858</c:v>
                </c:pt>
                <c:pt idx="68">
                  <c:v>44857</c:v>
                </c:pt>
                <c:pt idx="69">
                  <c:v>44856</c:v>
                </c:pt>
                <c:pt idx="70">
                  <c:v>44855</c:v>
                </c:pt>
                <c:pt idx="71">
                  <c:v>44854</c:v>
                </c:pt>
                <c:pt idx="72">
                  <c:v>44853</c:v>
                </c:pt>
                <c:pt idx="73">
                  <c:v>44852</c:v>
                </c:pt>
                <c:pt idx="74">
                  <c:v>44851</c:v>
                </c:pt>
                <c:pt idx="75">
                  <c:v>44850</c:v>
                </c:pt>
                <c:pt idx="76">
                  <c:v>44849</c:v>
                </c:pt>
                <c:pt idx="77">
                  <c:v>44848</c:v>
                </c:pt>
                <c:pt idx="78">
                  <c:v>44847</c:v>
                </c:pt>
                <c:pt idx="79">
                  <c:v>44846</c:v>
                </c:pt>
                <c:pt idx="80">
                  <c:v>44845</c:v>
                </c:pt>
                <c:pt idx="81">
                  <c:v>44844</c:v>
                </c:pt>
                <c:pt idx="82">
                  <c:v>44843</c:v>
                </c:pt>
                <c:pt idx="83">
                  <c:v>44842</c:v>
                </c:pt>
                <c:pt idx="84">
                  <c:v>44841</c:v>
                </c:pt>
                <c:pt idx="85">
                  <c:v>44840</c:v>
                </c:pt>
                <c:pt idx="86">
                  <c:v>44839</c:v>
                </c:pt>
                <c:pt idx="87">
                  <c:v>44838</c:v>
                </c:pt>
                <c:pt idx="88">
                  <c:v>44837</c:v>
                </c:pt>
                <c:pt idx="89">
                  <c:v>44836</c:v>
                </c:pt>
                <c:pt idx="90">
                  <c:v>44835</c:v>
                </c:pt>
                <c:pt idx="91">
                  <c:v>44834</c:v>
                </c:pt>
                <c:pt idx="92">
                  <c:v>44833</c:v>
                </c:pt>
                <c:pt idx="93">
                  <c:v>44832</c:v>
                </c:pt>
                <c:pt idx="94">
                  <c:v>44831</c:v>
                </c:pt>
                <c:pt idx="95">
                  <c:v>44830</c:v>
                </c:pt>
                <c:pt idx="96">
                  <c:v>44829</c:v>
                </c:pt>
                <c:pt idx="97">
                  <c:v>44828</c:v>
                </c:pt>
                <c:pt idx="98">
                  <c:v>44827</c:v>
                </c:pt>
                <c:pt idx="99">
                  <c:v>44826</c:v>
                </c:pt>
                <c:pt idx="100">
                  <c:v>44825</c:v>
                </c:pt>
                <c:pt idx="101">
                  <c:v>44824</c:v>
                </c:pt>
                <c:pt idx="102">
                  <c:v>44823</c:v>
                </c:pt>
                <c:pt idx="103">
                  <c:v>44822</c:v>
                </c:pt>
                <c:pt idx="104">
                  <c:v>44821</c:v>
                </c:pt>
                <c:pt idx="105">
                  <c:v>44820</c:v>
                </c:pt>
                <c:pt idx="106">
                  <c:v>44819</c:v>
                </c:pt>
                <c:pt idx="107">
                  <c:v>44818</c:v>
                </c:pt>
                <c:pt idx="108">
                  <c:v>44817</c:v>
                </c:pt>
                <c:pt idx="109">
                  <c:v>44816</c:v>
                </c:pt>
                <c:pt idx="110">
                  <c:v>44815</c:v>
                </c:pt>
                <c:pt idx="111">
                  <c:v>44814</c:v>
                </c:pt>
                <c:pt idx="112">
                  <c:v>44813</c:v>
                </c:pt>
                <c:pt idx="113">
                  <c:v>44812</c:v>
                </c:pt>
                <c:pt idx="114">
                  <c:v>44811</c:v>
                </c:pt>
                <c:pt idx="115">
                  <c:v>44810</c:v>
                </c:pt>
                <c:pt idx="116">
                  <c:v>44809</c:v>
                </c:pt>
                <c:pt idx="117">
                  <c:v>44808</c:v>
                </c:pt>
                <c:pt idx="118">
                  <c:v>44807</c:v>
                </c:pt>
                <c:pt idx="119">
                  <c:v>44806</c:v>
                </c:pt>
                <c:pt idx="120">
                  <c:v>44805</c:v>
                </c:pt>
                <c:pt idx="121">
                  <c:v>44804</c:v>
                </c:pt>
                <c:pt idx="122">
                  <c:v>44803</c:v>
                </c:pt>
                <c:pt idx="123">
                  <c:v>44802</c:v>
                </c:pt>
                <c:pt idx="124">
                  <c:v>44801</c:v>
                </c:pt>
                <c:pt idx="125">
                  <c:v>44800</c:v>
                </c:pt>
                <c:pt idx="126">
                  <c:v>44799</c:v>
                </c:pt>
                <c:pt idx="127">
                  <c:v>44798</c:v>
                </c:pt>
                <c:pt idx="128">
                  <c:v>44797</c:v>
                </c:pt>
                <c:pt idx="129">
                  <c:v>44796</c:v>
                </c:pt>
                <c:pt idx="130">
                  <c:v>44795</c:v>
                </c:pt>
                <c:pt idx="131">
                  <c:v>44794</c:v>
                </c:pt>
                <c:pt idx="132">
                  <c:v>44793</c:v>
                </c:pt>
                <c:pt idx="133">
                  <c:v>44792</c:v>
                </c:pt>
                <c:pt idx="134">
                  <c:v>44791</c:v>
                </c:pt>
                <c:pt idx="135">
                  <c:v>44790</c:v>
                </c:pt>
                <c:pt idx="136">
                  <c:v>44789</c:v>
                </c:pt>
                <c:pt idx="137">
                  <c:v>44788</c:v>
                </c:pt>
                <c:pt idx="138">
                  <c:v>44787</c:v>
                </c:pt>
                <c:pt idx="139">
                  <c:v>44786</c:v>
                </c:pt>
                <c:pt idx="140">
                  <c:v>44785</c:v>
                </c:pt>
                <c:pt idx="141">
                  <c:v>44784</c:v>
                </c:pt>
                <c:pt idx="142">
                  <c:v>44783</c:v>
                </c:pt>
                <c:pt idx="143">
                  <c:v>44782</c:v>
                </c:pt>
                <c:pt idx="144">
                  <c:v>44781</c:v>
                </c:pt>
                <c:pt idx="145">
                  <c:v>44780</c:v>
                </c:pt>
                <c:pt idx="146">
                  <c:v>44779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44773</c:v>
                </c:pt>
                <c:pt idx="153">
                  <c:v>44772</c:v>
                </c:pt>
                <c:pt idx="154">
                  <c:v>44771</c:v>
                </c:pt>
                <c:pt idx="155">
                  <c:v>44770</c:v>
                </c:pt>
                <c:pt idx="156">
                  <c:v>44769</c:v>
                </c:pt>
                <c:pt idx="157">
                  <c:v>44768</c:v>
                </c:pt>
                <c:pt idx="158">
                  <c:v>44767</c:v>
                </c:pt>
                <c:pt idx="159">
                  <c:v>44766</c:v>
                </c:pt>
                <c:pt idx="160">
                  <c:v>44765</c:v>
                </c:pt>
                <c:pt idx="161">
                  <c:v>44764</c:v>
                </c:pt>
                <c:pt idx="162">
                  <c:v>44763</c:v>
                </c:pt>
                <c:pt idx="163">
                  <c:v>44762</c:v>
                </c:pt>
                <c:pt idx="164">
                  <c:v>44761</c:v>
                </c:pt>
                <c:pt idx="165">
                  <c:v>44760</c:v>
                </c:pt>
                <c:pt idx="166">
                  <c:v>44759</c:v>
                </c:pt>
                <c:pt idx="167">
                  <c:v>44758</c:v>
                </c:pt>
                <c:pt idx="168">
                  <c:v>44757</c:v>
                </c:pt>
                <c:pt idx="169">
                  <c:v>44756</c:v>
                </c:pt>
                <c:pt idx="170">
                  <c:v>44755</c:v>
                </c:pt>
                <c:pt idx="171">
                  <c:v>44754</c:v>
                </c:pt>
                <c:pt idx="172">
                  <c:v>44753</c:v>
                </c:pt>
                <c:pt idx="173">
                  <c:v>44752</c:v>
                </c:pt>
                <c:pt idx="174">
                  <c:v>44751</c:v>
                </c:pt>
                <c:pt idx="175">
                  <c:v>44750</c:v>
                </c:pt>
                <c:pt idx="176">
                  <c:v>44749</c:v>
                </c:pt>
                <c:pt idx="177">
                  <c:v>44748</c:v>
                </c:pt>
                <c:pt idx="178">
                  <c:v>44747</c:v>
                </c:pt>
                <c:pt idx="179">
                  <c:v>44746</c:v>
                </c:pt>
                <c:pt idx="180">
                  <c:v>44745</c:v>
                </c:pt>
                <c:pt idx="181">
                  <c:v>44744</c:v>
                </c:pt>
                <c:pt idx="182">
                  <c:v>44743</c:v>
                </c:pt>
                <c:pt idx="183">
                  <c:v>44742</c:v>
                </c:pt>
                <c:pt idx="184">
                  <c:v>44741</c:v>
                </c:pt>
                <c:pt idx="185">
                  <c:v>44740</c:v>
                </c:pt>
                <c:pt idx="186">
                  <c:v>44739</c:v>
                </c:pt>
                <c:pt idx="187">
                  <c:v>44738</c:v>
                </c:pt>
                <c:pt idx="188">
                  <c:v>44737</c:v>
                </c:pt>
                <c:pt idx="189">
                  <c:v>44736</c:v>
                </c:pt>
                <c:pt idx="190">
                  <c:v>44735</c:v>
                </c:pt>
                <c:pt idx="191">
                  <c:v>44734</c:v>
                </c:pt>
                <c:pt idx="192">
                  <c:v>44733</c:v>
                </c:pt>
                <c:pt idx="193">
                  <c:v>44732</c:v>
                </c:pt>
                <c:pt idx="194">
                  <c:v>44731</c:v>
                </c:pt>
                <c:pt idx="195">
                  <c:v>44730</c:v>
                </c:pt>
                <c:pt idx="196">
                  <c:v>44729</c:v>
                </c:pt>
                <c:pt idx="197">
                  <c:v>44728</c:v>
                </c:pt>
                <c:pt idx="198">
                  <c:v>44727</c:v>
                </c:pt>
                <c:pt idx="199">
                  <c:v>44726</c:v>
                </c:pt>
                <c:pt idx="200">
                  <c:v>44725</c:v>
                </c:pt>
                <c:pt idx="201">
                  <c:v>44724</c:v>
                </c:pt>
                <c:pt idx="202">
                  <c:v>44723</c:v>
                </c:pt>
                <c:pt idx="203">
                  <c:v>44722</c:v>
                </c:pt>
                <c:pt idx="204">
                  <c:v>44721</c:v>
                </c:pt>
                <c:pt idx="205">
                  <c:v>44720</c:v>
                </c:pt>
                <c:pt idx="206">
                  <c:v>44719</c:v>
                </c:pt>
                <c:pt idx="207">
                  <c:v>44718</c:v>
                </c:pt>
                <c:pt idx="208">
                  <c:v>44717</c:v>
                </c:pt>
                <c:pt idx="209">
                  <c:v>44716</c:v>
                </c:pt>
                <c:pt idx="210">
                  <c:v>44715</c:v>
                </c:pt>
                <c:pt idx="211">
                  <c:v>44714</c:v>
                </c:pt>
                <c:pt idx="212">
                  <c:v>44713</c:v>
                </c:pt>
                <c:pt idx="213">
                  <c:v>44712</c:v>
                </c:pt>
                <c:pt idx="214">
                  <c:v>44711</c:v>
                </c:pt>
                <c:pt idx="215">
                  <c:v>44710</c:v>
                </c:pt>
                <c:pt idx="216">
                  <c:v>44709</c:v>
                </c:pt>
                <c:pt idx="217">
                  <c:v>44708</c:v>
                </c:pt>
                <c:pt idx="218">
                  <c:v>44707</c:v>
                </c:pt>
                <c:pt idx="219">
                  <c:v>44706</c:v>
                </c:pt>
                <c:pt idx="220">
                  <c:v>44705</c:v>
                </c:pt>
                <c:pt idx="221">
                  <c:v>44704</c:v>
                </c:pt>
                <c:pt idx="222">
                  <c:v>44703</c:v>
                </c:pt>
                <c:pt idx="223">
                  <c:v>44702</c:v>
                </c:pt>
                <c:pt idx="224">
                  <c:v>44701</c:v>
                </c:pt>
                <c:pt idx="225">
                  <c:v>44700</c:v>
                </c:pt>
                <c:pt idx="226">
                  <c:v>44699</c:v>
                </c:pt>
                <c:pt idx="227">
                  <c:v>44698</c:v>
                </c:pt>
                <c:pt idx="228">
                  <c:v>44697</c:v>
                </c:pt>
                <c:pt idx="229">
                  <c:v>44696</c:v>
                </c:pt>
                <c:pt idx="230">
                  <c:v>44695</c:v>
                </c:pt>
                <c:pt idx="231">
                  <c:v>44694</c:v>
                </c:pt>
                <c:pt idx="232">
                  <c:v>44693</c:v>
                </c:pt>
                <c:pt idx="233">
                  <c:v>44692</c:v>
                </c:pt>
                <c:pt idx="234">
                  <c:v>44691</c:v>
                </c:pt>
                <c:pt idx="235">
                  <c:v>44690</c:v>
                </c:pt>
                <c:pt idx="236">
                  <c:v>44689</c:v>
                </c:pt>
                <c:pt idx="237">
                  <c:v>44688</c:v>
                </c:pt>
                <c:pt idx="238">
                  <c:v>44687</c:v>
                </c:pt>
                <c:pt idx="239">
                  <c:v>44686</c:v>
                </c:pt>
                <c:pt idx="240">
                  <c:v>44685</c:v>
                </c:pt>
                <c:pt idx="241">
                  <c:v>44684</c:v>
                </c:pt>
                <c:pt idx="242">
                  <c:v>44683</c:v>
                </c:pt>
                <c:pt idx="243">
                  <c:v>44682</c:v>
                </c:pt>
                <c:pt idx="244">
                  <c:v>44681</c:v>
                </c:pt>
                <c:pt idx="245">
                  <c:v>44680</c:v>
                </c:pt>
                <c:pt idx="246">
                  <c:v>44679</c:v>
                </c:pt>
                <c:pt idx="247">
                  <c:v>44678</c:v>
                </c:pt>
                <c:pt idx="248">
                  <c:v>44677</c:v>
                </c:pt>
                <c:pt idx="249">
                  <c:v>44676</c:v>
                </c:pt>
                <c:pt idx="250">
                  <c:v>44675</c:v>
                </c:pt>
                <c:pt idx="251">
                  <c:v>44674</c:v>
                </c:pt>
                <c:pt idx="252">
                  <c:v>44673</c:v>
                </c:pt>
                <c:pt idx="253">
                  <c:v>44672</c:v>
                </c:pt>
                <c:pt idx="254">
                  <c:v>44671</c:v>
                </c:pt>
                <c:pt idx="255">
                  <c:v>44670</c:v>
                </c:pt>
                <c:pt idx="256">
                  <c:v>44669</c:v>
                </c:pt>
                <c:pt idx="257">
                  <c:v>44668</c:v>
                </c:pt>
                <c:pt idx="258">
                  <c:v>44667</c:v>
                </c:pt>
                <c:pt idx="259">
                  <c:v>44666</c:v>
                </c:pt>
                <c:pt idx="260">
                  <c:v>44665</c:v>
                </c:pt>
                <c:pt idx="261">
                  <c:v>44664</c:v>
                </c:pt>
                <c:pt idx="262">
                  <c:v>44663</c:v>
                </c:pt>
                <c:pt idx="263">
                  <c:v>44662</c:v>
                </c:pt>
                <c:pt idx="264">
                  <c:v>44661</c:v>
                </c:pt>
                <c:pt idx="265">
                  <c:v>44660</c:v>
                </c:pt>
                <c:pt idx="266">
                  <c:v>44659</c:v>
                </c:pt>
                <c:pt idx="267">
                  <c:v>44658</c:v>
                </c:pt>
                <c:pt idx="268">
                  <c:v>44657</c:v>
                </c:pt>
                <c:pt idx="269">
                  <c:v>44656</c:v>
                </c:pt>
                <c:pt idx="270">
                  <c:v>44655</c:v>
                </c:pt>
                <c:pt idx="271">
                  <c:v>44654</c:v>
                </c:pt>
                <c:pt idx="272">
                  <c:v>44653</c:v>
                </c:pt>
                <c:pt idx="273">
                  <c:v>44652</c:v>
                </c:pt>
                <c:pt idx="274">
                  <c:v>44651</c:v>
                </c:pt>
                <c:pt idx="275">
                  <c:v>44650</c:v>
                </c:pt>
                <c:pt idx="276">
                  <c:v>44649</c:v>
                </c:pt>
                <c:pt idx="277">
                  <c:v>44648</c:v>
                </c:pt>
                <c:pt idx="278">
                  <c:v>44647</c:v>
                </c:pt>
                <c:pt idx="279">
                  <c:v>44646</c:v>
                </c:pt>
                <c:pt idx="280">
                  <c:v>44645</c:v>
                </c:pt>
                <c:pt idx="281">
                  <c:v>44644</c:v>
                </c:pt>
                <c:pt idx="282">
                  <c:v>44643</c:v>
                </c:pt>
                <c:pt idx="283">
                  <c:v>44642</c:v>
                </c:pt>
                <c:pt idx="284">
                  <c:v>44641</c:v>
                </c:pt>
                <c:pt idx="285">
                  <c:v>44640</c:v>
                </c:pt>
                <c:pt idx="286">
                  <c:v>44639</c:v>
                </c:pt>
                <c:pt idx="287">
                  <c:v>44638</c:v>
                </c:pt>
                <c:pt idx="288">
                  <c:v>44637</c:v>
                </c:pt>
                <c:pt idx="289">
                  <c:v>44636</c:v>
                </c:pt>
                <c:pt idx="290">
                  <c:v>44635</c:v>
                </c:pt>
                <c:pt idx="291">
                  <c:v>44634</c:v>
                </c:pt>
                <c:pt idx="292">
                  <c:v>44633</c:v>
                </c:pt>
                <c:pt idx="293">
                  <c:v>44632</c:v>
                </c:pt>
                <c:pt idx="294">
                  <c:v>44631</c:v>
                </c:pt>
                <c:pt idx="295">
                  <c:v>44630</c:v>
                </c:pt>
                <c:pt idx="296">
                  <c:v>44629</c:v>
                </c:pt>
                <c:pt idx="297">
                  <c:v>44628</c:v>
                </c:pt>
                <c:pt idx="298">
                  <c:v>44627</c:v>
                </c:pt>
                <c:pt idx="299">
                  <c:v>44626</c:v>
                </c:pt>
                <c:pt idx="300">
                  <c:v>44625</c:v>
                </c:pt>
                <c:pt idx="301">
                  <c:v>44624</c:v>
                </c:pt>
                <c:pt idx="302">
                  <c:v>44623</c:v>
                </c:pt>
                <c:pt idx="303">
                  <c:v>44622</c:v>
                </c:pt>
                <c:pt idx="304">
                  <c:v>44621</c:v>
                </c:pt>
                <c:pt idx="305">
                  <c:v>44620</c:v>
                </c:pt>
                <c:pt idx="306">
                  <c:v>44619</c:v>
                </c:pt>
                <c:pt idx="307">
                  <c:v>44618</c:v>
                </c:pt>
                <c:pt idx="308">
                  <c:v>44617</c:v>
                </c:pt>
                <c:pt idx="309">
                  <c:v>44616</c:v>
                </c:pt>
                <c:pt idx="310">
                  <c:v>44615</c:v>
                </c:pt>
                <c:pt idx="311">
                  <c:v>44614</c:v>
                </c:pt>
                <c:pt idx="312">
                  <c:v>44613</c:v>
                </c:pt>
                <c:pt idx="313">
                  <c:v>44612</c:v>
                </c:pt>
                <c:pt idx="314">
                  <c:v>44611</c:v>
                </c:pt>
                <c:pt idx="315">
                  <c:v>44610</c:v>
                </c:pt>
                <c:pt idx="316">
                  <c:v>44609</c:v>
                </c:pt>
                <c:pt idx="317">
                  <c:v>44608</c:v>
                </c:pt>
                <c:pt idx="318">
                  <c:v>44607</c:v>
                </c:pt>
                <c:pt idx="319">
                  <c:v>44606</c:v>
                </c:pt>
                <c:pt idx="320">
                  <c:v>44605</c:v>
                </c:pt>
                <c:pt idx="321">
                  <c:v>44604</c:v>
                </c:pt>
                <c:pt idx="322">
                  <c:v>44603</c:v>
                </c:pt>
                <c:pt idx="323">
                  <c:v>44602</c:v>
                </c:pt>
                <c:pt idx="324">
                  <c:v>44601</c:v>
                </c:pt>
                <c:pt idx="325">
                  <c:v>44600</c:v>
                </c:pt>
                <c:pt idx="326">
                  <c:v>44599</c:v>
                </c:pt>
                <c:pt idx="327">
                  <c:v>44589</c:v>
                </c:pt>
                <c:pt idx="328">
                  <c:v>44588</c:v>
                </c:pt>
                <c:pt idx="329">
                  <c:v>44587</c:v>
                </c:pt>
                <c:pt idx="330">
                  <c:v>44586</c:v>
                </c:pt>
                <c:pt idx="331">
                  <c:v>44585</c:v>
                </c:pt>
                <c:pt idx="332">
                  <c:v>44584</c:v>
                </c:pt>
                <c:pt idx="333">
                  <c:v>44583</c:v>
                </c:pt>
                <c:pt idx="334">
                  <c:v>44582</c:v>
                </c:pt>
                <c:pt idx="335">
                  <c:v>44581</c:v>
                </c:pt>
                <c:pt idx="336">
                  <c:v>44580</c:v>
                </c:pt>
                <c:pt idx="337">
                  <c:v>44579</c:v>
                </c:pt>
                <c:pt idx="338">
                  <c:v>44578</c:v>
                </c:pt>
                <c:pt idx="339">
                  <c:v>44577</c:v>
                </c:pt>
                <c:pt idx="340">
                  <c:v>44576</c:v>
                </c:pt>
                <c:pt idx="341">
                  <c:v>44575</c:v>
                </c:pt>
                <c:pt idx="342">
                  <c:v>44574</c:v>
                </c:pt>
                <c:pt idx="343">
                  <c:v>44573</c:v>
                </c:pt>
                <c:pt idx="344">
                  <c:v>44572</c:v>
                </c:pt>
                <c:pt idx="345">
                  <c:v>44571</c:v>
                </c:pt>
                <c:pt idx="346">
                  <c:v>44570</c:v>
                </c:pt>
                <c:pt idx="347">
                  <c:v>44569</c:v>
                </c:pt>
                <c:pt idx="348">
                  <c:v>44568</c:v>
                </c:pt>
                <c:pt idx="349">
                  <c:v>44567</c:v>
                </c:pt>
                <c:pt idx="350">
                  <c:v>44566</c:v>
                </c:pt>
                <c:pt idx="351">
                  <c:v>44565</c:v>
                </c:pt>
                <c:pt idx="352">
                  <c:v>44564</c:v>
                </c:pt>
                <c:pt idx="353">
                  <c:v>44563</c:v>
                </c:pt>
                <c:pt idx="354">
                  <c:v>44562</c:v>
                </c:pt>
              </c:numCache>
            </c:numRef>
          </c:cat>
          <c:val>
            <c:numRef>
              <c:f>'价格 '!$AQ$47:$AQ$94</c:f>
              <c:numCache>
                <c:formatCode>0.0</c:formatCode>
                <c:ptCount val="48"/>
                <c:pt idx="0">
                  <c:v>0.19999999999999929</c:v>
                </c:pt>
                <c:pt idx="1">
                  <c:v>0.30000000000000426</c:v>
                </c:pt>
                <c:pt idx="2">
                  <c:v>0.39999999999999858</c:v>
                </c:pt>
                <c:pt idx="3">
                  <c:v>1.3000000000000007</c:v>
                </c:pt>
                <c:pt idx="4">
                  <c:v>0.79999999999999716</c:v>
                </c:pt>
                <c:pt idx="5">
                  <c:v>9.9999999999997868E-2</c:v>
                </c:pt>
                <c:pt idx="6">
                  <c:v>0.89999999999999858</c:v>
                </c:pt>
                <c:pt idx="7">
                  <c:v>0.5</c:v>
                </c:pt>
                <c:pt idx="8">
                  <c:v>0.10000000000000142</c:v>
                </c:pt>
                <c:pt idx="9">
                  <c:v>0.69999999999999929</c:v>
                </c:pt>
                <c:pt idx="10">
                  <c:v>0.60000000000000142</c:v>
                </c:pt>
                <c:pt idx="11">
                  <c:v>0.90000000000000213</c:v>
                </c:pt>
                <c:pt idx="12">
                  <c:v>0</c:v>
                </c:pt>
                <c:pt idx="13">
                  <c:v>0.60000000000000142</c:v>
                </c:pt>
                <c:pt idx="14">
                  <c:v>1.1999999999999957</c:v>
                </c:pt>
                <c:pt idx="15">
                  <c:v>-0.30000000000000071</c:v>
                </c:pt>
                <c:pt idx="16">
                  <c:v>0</c:v>
                </c:pt>
                <c:pt idx="17">
                  <c:v>0.70000000000000284</c:v>
                </c:pt>
                <c:pt idx="18">
                  <c:v>-0.19999999999999929</c:v>
                </c:pt>
                <c:pt idx="19">
                  <c:v>0.55000000000000071</c:v>
                </c:pt>
                <c:pt idx="20">
                  <c:v>1.1000000000000014</c:v>
                </c:pt>
                <c:pt idx="21">
                  <c:v>0.80000000000000071</c:v>
                </c:pt>
                <c:pt idx="22">
                  <c:v>1</c:v>
                </c:pt>
                <c:pt idx="23">
                  <c:v>0.40000000000000213</c:v>
                </c:pt>
                <c:pt idx="24">
                  <c:v>0.80000000000000071</c:v>
                </c:pt>
                <c:pt idx="25">
                  <c:v>1.1000000000000014</c:v>
                </c:pt>
                <c:pt idx="26">
                  <c:v>1.8999999999999986</c:v>
                </c:pt>
                <c:pt idx="27">
                  <c:v>1.5</c:v>
                </c:pt>
                <c:pt idx="28">
                  <c:v>1.4999999999999964</c:v>
                </c:pt>
                <c:pt idx="29">
                  <c:v>1.5</c:v>
                </c:pt>
                <c:pt idx="30">
                  <c:v>1.1000000000000014</c:v>
                </c:pt>
                <c:pt idx="31">
                  <c:v>0.30000000000000071</c:v>
                </c:pt>
                <c:pt idx="32">
                  <c:v>-0.20000000000000284</c:v>
                </c:pt>
                <c:pt idx="33">
                  <c:v>0.30000000000000071</c:v>
                </c:pt>
                <c:pt idx="34">
                  <c:v>0.69999999999999929</c:v>
                </c:pt>
                <c:pt idx="35">
                  <c:v>0.69999999999999929</c:v>
                </c:pt>
                <c:pt idx="36">
                  <c:v>1.3999999999999986</c:v>
                </c:pt>
                <c:pt idx="37">
                  <c:v>1.6500000000000021</c:v>
                </c:pt>
                <c:pt idx="38">
                  <c:v>0.60000000000000142</c:v>
                </c:pt>
                <c:pt idx="39">
                  <c:v>0.40000000000000213</c:v>
                </c:pt>
                <c:pt idx="40">
                  <c:v>0.69999999999999574</c:v>
                </c:pt>
                <c:pt idx="41">
                  <c:v>1.0999999999999979</c:v>
                </c:pt>
                <c:pt idx="42">
                  <c:v>1.1000000000000014</c:v>
                </c:pt>
                <c:pt idx="43">
                  <c:v>0.70000000000000284</c:v>
                </c:pt>
                <c:pt idx="44">
                  <c:v>0.5</c:v>
                </c:pt>
                <c:pt idx="45">
                  <c:v>0.80000000000000071</c:v>
                </c:pt>
                <c:pt idx="46">
                  <c:v>0.89999999999999858</c:v>
                </c:pt>
                <c:pt idx="47">
                  <c:v>0.60000000000000142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3-41BE-BA58-0D4752A9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9026944"/>
        <c:axId val="219028480"/>
      </c:barChart>
      <c:lineChart>
        <c:grouping val="standard"/>
        <c:varyColors val="0"/>
        <c:ser>
          <c:idx val="1"/>
          <c:order val="0"/>
          <c:tx>
            <c:strRef>
              <c:f>'价格 '!$AL$3</c:f>
              <c:strCache>
                <c:ptCount val="1"/>
                <c:pt idx="0">
                  <c:v>四川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'价格 '!$J$63:$J$402</c:f>
              <c:numCache>
                <c:formatCode>m/d/yyyy</c:formatCode>
                <c:ptCount val="340"/>
                <c:pt idx="0">
                  <c:v>44910</c:v>
                </c:pt>
                <c:pt idx="1">
                  <c:v>44909</c:v>
                </c:pt>
                <c:pt idx="2">
                  <c:v>44908</c:v>
                </c:pt>
                <c:pt idx="3">
                  <c:v>44907</c:v>
                </c:pt>
                <c:pt idx="4">
                  <c:v>44906</c:v>
                </c:pt>
                <c:pt idx="5">
                  <c:v>44905</c:v>
                </c:pt>
                <c:pt idx="6">
                  <c:v>44904</c:v>
                </c:pt>
                <c:pt idx="7">
                  <c:v>44903</c:v>
                </c:pt>
                <c:pt idx="8">
                  <c:v>44902</c:v>
                </c:pt>
                <c:pt idx="9">
                  <c:v>44901</c:v>
                </c:pt>
                <c:pt idx="10">
                  <c:v>44900</c:v>
                </c:pt>
                <c:pt idx="11">
                  <c:v>44899</c:v>
                </c:pt>
                <c:pt idx="12">
                  <c:v>44898</c:v>
                </c:pt>
                <c:pt idx="13">
                  <c:v>44897</c:v>
                </c:pt>
                <c:pt idx="14">
                  <c:v>44896</c:v>
                </c:pt>
                <c:pt idx="15">
                  <c:v>44895</c:v>
                </c:pt>
                <c:pt idx="16">
                  <c:v>44894</c:v>
                </c:pt>
                <c:pt idx="17">
                  <c:v>44893</c:v>
                </c:pt>
                <c:pt idx="18">
                  <c:v>44892</c:v>
                </c:pt>
                <c:pt idx="19">
                  <c:v>44891</c:v>
                </c:pt>
                <c:pt idx="20">
                  <c:v>44890</c:v>
                </c:pt>
                <c:pt idx="21">
                  <c:v>44889</c:v>
                </c:pt>
                <c:pt idx="22">
                  <c:v>44888</c:v>
                </c:pt>
                <c:pt idx="23">
                  <c:v>44887</c:v>
                </c:pt>
                <c:pt idx="24">
                  <c:v>44886</c:v>
                </c:pt>
                <c:pt idx="25">
                  <c:v>44885</c:v>
                </c:pt>
                <c:pt idx="26">
                  <c:v>44884</c:v>
                </c:pt>
                <c:pt idx="27">
                  <c:v>44883</c:v>
                </c:pt>
                <c:pt idx="28">
                  <c:v>44882</c:v>
                </c:pt>
                <c:pt idx="29">
                  <c:v>44881</c:v>
                </c:pt>
                <c:pt idx="30">
                  <c:v>44880</c:v>
                </c:pt>
                <c:pt idx="31">
                  <c:v>44879</c:v>
                </c:pt>
                <c:pt idx="32">
                  <c:v>44878</c:v>
                </c:pt>
                <c:pt idx="33">
                  <c:v>44877</c:v>
                </c:pt>
                <c:pt idx="34">
                  <c:v>44876</c:v>
                </c:pt>
                <c:pt idx="35">
                  <c:v>44875</c:v>
                </c:pt>
                <c:pt idx="36">
                  <c:v>44874</c:v>
                </c:pt>
                <c:pt idx="37">
                  <c:v>44873</c:v>
                </c:pt>
                <c:pt idx="38">
                  <c:v>44872</c:v>
                </c:pt>
                <c:pt idx="39">
                  <c:v>44871</c:v>
                </c:pt>
                <c:pt idx="40">
                  <c:v>44870</c:v>
                </c:pt>
                <c:pt idx="41">
                  <c:v>44869</c:v>
                </c:pt>
                <c:pt idx="42">
                  <c:v>44868</c:v>
                </c:pt>
                <c:pt idx="43">
                  <c:v>44867</c:v>
                </c:pt>
                <c:pt idx="44">
                  <c:v>44866</c:v>
                </c:pt>
                <c:pt idx="45">
                  <c:v>44865</c:v>
                </c:pt>
                <c:pt idx="46">
                  <c:v>44864</c:v>
                </c:pt>
                <c:pt idx="47">
                  <c:v>44863</c:v>
                </c:pt>
                <c:pt idx="48">
                  <c:v>44862</c:v>
                </c:pt>
                <c:pt idx="49">
                  <c:v>44861</c:v>
                </c:pt>
                <c:pt idx="50">
                  <c:v>44860</c:v>
                </c:pt>
                <c:pt idx="51">
                  <c:v>44859</c:v>
                </c:pt>
                <c:pt idx="52">
                  <c:v>44858</c:v>
                </c:pt>
                <c:pt idx="53">
                  <c:v>44857</c:v>
                </c:pt>
                <c:pt idx="54">
                  <c:v>44856</c:v>
                </c:pt>
                <c:pt idx="55">
                  <c:v>44855</c:v>
                </c:pt>
                <c:pt idx="56">
                  <c:v>44854</c:v>
                </c:pt>
                <c:pt idx="57">
                  <c:v>44853</c:v>
                </c:pt>
                <c:pt idx="58">
                  <c:v>44852</c:v>
                </c:pt>
                <c:pt idx="59">
                  <c:v>44851</c:v>
                </c:pt>
                <c:pt idx="60">
                  <c:v>44850</c:v>
                </c:pt>
                <c:pt idx="61">
                  <c:v>44849</c:v>
                </c:pt>
                <c:pt idx="62">
                  <c:v>44848</c:v>
                </c:pt>
                <c:pt idx="63">
                  <c:v>44847</c:v>
                </c:pt>
                <c:pt idx="64">
                  <c:v>44846</c:v>
                </c:pt>
                <c:pt idx="65">
                  <c:v>44845</c:v>
                </c:pt>
                <c:pt idx="66">
                  <c:v>44844</c:v>
                </c:pt>
                <c:pt idx="67">
                  <c:v>44843</c:v>
                </c:pt>
                <c:pt idx="68">
                  <c:v>44842</c:v>
                </c:pt>
                <c:pt idx="69">
                  <c:v>44841</c:v>
                </c:pt>
                <c:pt idx="70">
                  <c:v>44840</c:v>
                </c:pt>
                <c:pt idx="71">
                  <c:v>44839</c:v>
                </c:pt>
                <c:pt idx="72">
                  <c:v>44838</c:v>
                </c:pt>
                <c:pt idx="73">
                  <c:v>44837</c:v>
                </c:pt>
                <c:pt idx="74">
                  <c:v>44836</c:v>
                </c:pt>
                <c:pt idx="75">
                  <c:v>44835</c:v>
                </c:pt>
                <c:pt idx="76">
                  <c:v>44834</c:v>
                </c:pt>
                <c:pt idx="77">
                  <c:v>44833</c:v>
                </c:pt>
                <c:pt idx="78">
                  <c:v>44832</c:v>
                </c:pt>
                <c:pt idx="79">
                  <c:v>44831</c:v>
                </c:pt>
                <c:pt idx="80">
                  <c:v>44830</c:v>
                </c:pt>
                <c:pt idx="81">
                  <c:v>44829</c:v>
                </c:pt>
                <c:pt idx="82">
                  <c:v>44828</c:v>
                </c:pt>
                <c:pt idx="83">
                  <c:v>44827</c:v>
                </c:pt>
                <c:pt idx="84">
                  <c:v>44826</c:v>
                </c:pt>
                <c:pt idx="85">
                  <c:v>44825</c:v>
                </c:pt>
                <c:pt idx="86">
                  <c:v>44824</c:v>
                </c:pt>
                <c:pt idx="87">
                  <c:v>44823</c:v>
                </c:pt>
                <c:pt idx="88">
                  <c:v>44822</c:v>
                </c:pt>
                <c:pt idx="89">
                  <c:v>44821</c:v>
                </c:pt>
                <c:pt idx="90">
                  <c:v>44820</c:v>
                </c:pt>
                <c:pt idx="91">
                  <c:v>44819</c:v>
                </c:pt>
                <c:pt idx="92">
                  <c:v>44818</c:v>
                </c:pt>
                <c:pt idx="93">
                  <c:v>44817</c:v>
                </c:pt>
                <c:pt idx="94">
                  <c:v>44816</c:v>
                </c:pt>
                <c:pt idx="95">
                  <c:v>44815</c:v>
                </c:pt>
                <c:pt idx="96">
                  <c:v>44814</c:v>
                </c:pt>
                <c:pt idx="97">
                  <c:v>44813</c:v>
                </c:pt>
                <c:pt idx="98">
                  <c:v>44812</c:v>
                </c:pt>
                <c:pt idx="99">
                  <c:v>44811</c:v>
                </c:pt>
                <c:pt idx="100">
                  <c:v>44810</c:v>
                </c:pt>
                <c:pt idx="101">
                  <c:v>44809</c:v>
                </c:pt>
                <c:pt idx="102">
                  <c:v>44808</c:v>
                </c:pt>
                <c:pt idx="103">
                  <c:v>44807</c:v>
                </c:pt>
                <c:pt idx="104">
                  <c:v>44806</c:v>
                </c:pt>
                <c:pt idx="105">
                  <c:v>44805</c:v>
                </c:pt>
                <c:pt idx="106">
                  <c:v>44804</c:v>
                </c:pt>
                <c:pt idx="107">
                  <c:v>44803</c:v>
                </c:pt>
                <c:pt idx="108">
                  <c:v>44802</c:v>
                </c:pt>
                <c:pt idx="109">
                  <c:v>44801</c:v>
                </c:pt>
                <c:pt idx="110">
                  <c:v>44800</c:v>
                </c:pt>
                <c:pt idx="111">
                  <c:v>44799</c:v>
                </c:pt>
                <c:pt idx="112">
                  <c:v>44798</c:v>
                </c:pt>
                <c:pt idx="113">
                  <c:v>44797</c:v>
                </c:pt>
                <c:pt idx="114">
                  <c:v>44796</c:v>
                </c:pt>
                <c:pt idx="115">
                  <c:v>44795</c:v>
                </c:pt>
                <c:pt idx="116">
                  <c:v>44794</c:v>
                </c:pt>
                <c:pt idx="117">
                  <c:v>44793</c:v>
                </c:pt>
                <c:pt idx="118">
                  <c:v>44792</c:v>
                </c:pt>
                <c:pt idx="119">
                  <c:v>44791</c:v>
                </c:pt>
                <c:pt idx="120">
                  <c:v>44790</c:v>
                </c:pt>
                <c:pt idx="121">
                  <c:v>44789</c:v>
                </c:pt>
                <c:pt idx="122">
                  <c:v>44788</c:v>
                </c:pt>
                <c:pt idx="123">
                  <c:v>44787</c:v>
                </c:pt>
                <c:pt idx="124">
                  <c:v>44786</c:v>
                </c:pt>
                <c:pt idx="125">
                  <c:v>44785</c:v>
                </c:pt>
                <c:pt idx="126">
                  <c:v>44784</c:v>
                </c:pt>
                <c:pt idx="127">
                  <c:v>44783</c:v>
                </c:pt>
                <c:pt idx="128">
                  <c:v>44782</c:v>
                </c:pt>
                <c:pt idx="129">
                  <c:v>44781</c:v>
                </c:pt>
                <c:pt idx="130">
                  <c:v>44780</c:v>
                </c:pt>
                <c:pt idx="131">
                  <c:v>44779</c:v>
                </c:pt>
                <c:pt idx="132">
                  <c:v>44778</c:v>
                </c:pt>
                <c:pt idx="133">
                  <c:v>44777</c:v>
                </c:pt>
                <c:pt idx="134">
                  <c:v>44776</c:v>
                </c:pt>
                <c:pt idx="135">
                  <c:v>44775</c:v>
                </c:pt>
                <c:pt idx="136">
                  <c:v>44774</c:v>
                </c:pt>
                <c:pt idx="137">
                  <c:v>44773</c:v>
                </c:pt>
                <c:pt idx="138">
                  <c:v>44772</c:v>
                </c:pt>
                <c:pt idx="139">
                  <c:v>44771</c:v>
                </c:pt>
                <c:pt idx="140">
                  <c:v>44770</c:v>
                </c:pt>
                <c:pt idx="141">
                  <c:v>44769</c:v>
                </c:pt>
                <c:pt idx="142">
                  <c:v>44768</c:v>
                </c:pt>
                <c:pt idx="143">
                  <c:v>44767</c:v>
                </c:pt>
                <c:pt idx="144">
                  <c:v>44766</c:v>
                </c:pt>
                <c:pt idx="145">
                  <c:v>44765</c:v>
                </c:pt>
                <c:pt idx="146">
                  <c:v>44764</c:v>
                </c:pt>
                <c:pt idx="147">
                  <c:v>44763</c:v>
                </c:pt>
                <c:pt idx="148">
                  <c:v>44762</c:v>
                </c:pt>
                <c:pt idx="149">
                  <c:v>44761</c:v>
                </c:pt>
                <c:pt idx="150">
                  <c:v>44760</c:v>
                </c:pt>
                <c:pt idx="151">
                  <c:v>44759</c:v>
                </c:pt>
                <c:pt idx="152">
                  <c:v>44758</c:v>
                </c:pt>
                <c:pt idx="153">
                  <c:v>44757</c:v>
                </c:pt>
                <c:pt idx="154">
                  <c:v>44756</c:v>
                </c:pt>
                <c:pt idx="155">
                  <c:v>44755</c:v>
                </c:pt>
                <c:pt idx="156">
                  <c:v>44754</c:v>
                </c:pt>
                <c:pt idx="157">
                  <c:v>44753</c:v>
                </c:pt>
                <c:pt idx="158">
                  <c:v>44752</c:v>
                </c:pt>
                <c:pt idx="159">
                  <c:v>44751</c:v>
                </c:pt>
                <c:pt idx="160">
                  <c:v>44750</c:v>
                </c:pt>
                <c:pt idx="161">
                  <c:v>44749</c:v>
                </c:pt>
                <c:pt idx="162">
                  <c:v>44748</c:v>
                </c:pt>
                <c:pt idx="163">
                  <c:v>44747</c:v>
                </c:pt>
                <c:pt idx="164">
                  <c:v>44746</c:v>
                </c:pt>
                <c:pt idx="165">
                  <c:v>44745</c:v>
                </c:pt>
                <c:pt idx="166">
                  <c:v>44744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44738</c:v>
                </c:pt>
                <c:pt idx="173">
                  <c:v>44737</c:v>
                </c:pt>
                <c:pt idx="174">
                  <c:v>44736</c:v>
                </c:pt>
                <c:pt idx="175">
                  <c:v>44735</c:v>
                </c:pt>
                <c:pt idx="176">
                  <c:v>44734</c:v>
                </c:pt>
                <c:pt idx="177">
                  <c:v>44733</c:v>
                </c:pt>
                <c:pt idx="178">
                  <c:v>44732</c:v>
                </c:pt>
                <c:pt idx="179">
                  <c:v>44731</c:v>
                </c:pt>
                <c:pt idx="180">
                  <c:v>44730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44724</c:v>
                </c:pt>
                <c:pt idx="187">
                  <c:v>44723</c:v>
                </c:pt>
                <c:pt idx="188">
                  <c:v>44722</c:v>
                </c:pt>
                <c:pt idx="189">
                  <c:v>44721</c:v>
                </c:pt>
                <c:pt idx="190">
                  <c:v>44720</c:v>
                </c:pt>
                <c:pt idx="191">
                  <c:v>44719</c:v>
                </c:pt>
                <c:pt idx="192">
                  <c:v>44718</c:v>
                </c:pt>
                <c:pt idx="193">
                  <c:v>44717</c:v>
                </c:pt>
                <c:pt idx="194">
                  <c:v>44716</c:v>
                </c:pt>
                <c:pt idx="195">
                  <c:v>44715</c:v>
                </c:pt>
                <c:pt idx="196">
                  <c:v>44714</c:v>
                </c:pt>
                <c:pt idx="197">
                  <c:v>44713</c:v>
                </c:pt>
                <c:pt idx="198">
                  <c:v>44712</c:v>
                </c:pt>
                <c:pt idx="199">
                  <c:v>44711</c:v>
                </c:pt>
                <c:pt idx="200">
                  <c:v>44710</c:v>
                </c:pt>
                <c:pt idx="201">
                  <c:v>44709</c:v>
                </c:pt>
                <c:pt idx="202">
                  <c:v>44708</c:v>
                </c:pt>
                <c:pt idx="203">
                  <c:v>44707</c:v>
                </c:pt>
                <c:pt idx="204">
                  <c:v>44706</c:v>
                </c:pt>
                <c:pt idx="205">
                  <c:v>44705</c:v>
                </c:pt>
                <c:pt idx="206">
                  <c:v>44704</c:v>
                </c:pt>
                <c:pt idx="207">
                  <c:v>44703</c:v>
                </c:pt>
                <c:pt idx="208">
                  <c:v>44702</c:v>
                </c:pt>
                <c:pt idx="209">
                  <c:v>44701</c:v>
                </c:pt>
                <c:pt idx="210">
                  <c:v>44700</c:v>
                </c:pt>
                <c:pt idx="211">
                  <c:v>44699</c:v>
                </c:pt>
                <c:pt idx="212">
                  <c:v>44698</c:v>
                </c:pt>
                <c:pt idx="213">
                  <c:v>44697</c:v>
                </c:pt>
                <c:pt idx="214">
                  <c:v>44696</c:v>
                </c:pt>
                <c:pt idx="215">
                  <c:v>44695</c:v>
                </c:pt>
                <c:pt idx="216">
                  <c:v>44694</c:v>
                </c:pt>
                <c:pt idx="217">
                  <c:v>44693</c:v>
                </c:pt>
                <c:pt idx="218">
                  <c:v>44692</c:v>
                </c:pt>
                <c:pt idx="219">
                  <c:v>44691</c:v>
                </c:pt>
                <c:pt idx="220">
                  <c:v>44690</c:v>
                </c:pt>
                <c:pt idx="221">
                  <c:v>44689</c:v>
                </c:pt>
                <c:pt idx="222">
                  <c:v>44688</c:v>
                </c:pt>
                <c:pt idx="223">
                  <c:v>44687</c:v>
                </c:pt>
                <c:pt idx="224">
                  <c:v>44686</c:v>
                </c:pt>
                <c:pt idx="225">
                  <c:v>44685</c:v>
                </c:pt>
                <c:pt idx="226">
                  <c:v>44684</c:v>
                </c:pt>
                <c:pt idx="227">
                  <c:v>44683</c:v>
                </c:pt>
                <c:pt idx="228">
                  <c:v>44682</c:v>
                </c:pt>
                <c:pt idx="229">
                  <c:v>44681</c:v>
                </c:pt>
                <c:pt idx="230">
                  <c:v>44680</c:v>
                </c:pt>
                <c:pt idx="231">
                  <c:v>44679</c:v>
                </c:pt>
                <c:pt idx="232">
                  <c:v>44678</c:v>
                </c:pt>
                <c:pt idx="233">
                  <c:v>44677</c:v>
                </c:pt>
                <c:pt idx="234">
                  <c:v>44676</c:v>
                </c:pt>
                <c:pt idx="235">
                  <c:v>44675</c:v>
                </c:pt>
                <c:pt idx="236">
                  <c:v>44674</c:v>
                </c:pt>
                <c:pt idx="237">
                  <c:v>44673</c:v>
                </c:pt>
                <c:pt idx="238">
                  <c:v>44672</c:v>
                </c:pt>
                <c:pt idx="239">
                  <c:v>44671</c:v>
                </c:pt>
                <c:pt idx="240">
                  <c:v>44670</c:v>
                </c:pt>
                <c:pt idx="241">
                  <c:v>44669</c:v>
                </c:pt>
                <c:pt idx="242">
                  <c:v>44668</c:v>
                </c:pt>
                <c:pt idx="243">
                  <c:v>44667</c:v>
                </c:pt>
                <c:pt idx="244">
                  <c:v>44666</c:v>
                </c:pt>
                <c:pt idx="245">
                  <c:v>44665</c:v>
                </c:pt>
                <c:pt idx="246">
                  <c:v>44664</c:v>
                </c:pt>
                <c:pt idx="247">
                  <c:v>44663</c:v>
                </c:pt>
                <c:pt idx="248">
                  <c:v>44662</c:v>
                </c:pt>
                <c:pt idx="249">
                  <c:v>44661</c:v>
                </c:pt>
                <c:pt idx="250">
                  <c:v>44660</c:v>
                </c:pt>
                <c:pt idx="251">
                  <c:v>44659</c:v>
                </c:pt>
                <c:pt idx="252">
                  <c:v>44658</c:v>
                </c:pt>
                <c:pt idx="253">
                  <c:v>44657</c:v>
                </c:pt>
                <c:pt idx="254">
                  <c:v>44656</c:v>
                </c:pt>
                <c:pt idx="255">
                  <c:v>44655</c:v>
                </c:pt>
                <c:pt idx="256">
                  <c:v>44654</c:v>
                </c:pt>
                <c:pt idx="257">
                  <c:v>44653</c:v>
                </c:pt>
                <c:pt idx="258">
                  <c:v>44652</c:v>
                </c:pt>
                <c:pt idx="259">
                  <c:v>44651</c:v>
                </c:pt>
                <c:pt idx="260">
                  <c:v>44650</c:v>
                </c:pt>
                <c:pt idx="261">
                  <c:v>44649</c:v>
                </c:pt>
                <c:pt idx="262">
                  <c:v>44648</c:v>
                </c:pt>
                <c:pt idx="263">
                  <c:v>44647</c:v>
                </c:pt>
                <c:pt idx="264">
                  <c:v>44646</c:v>
                </c:pt>
                <c:pt idx="265">
                  <c:v>44645</c:v>
                </c:pt>
                <c:pt idx="266">
                  <c:v>44644</c:v>
                </c:pt>
                <c:pt idx="267">
                  <c:v>44643</c:v>
                </c:pt>
                <c:pt idx="268">
                  <c:v>44642</c:v>
                </c:pt>
                <c:pt idx="269">
                  <c:v>44641</c:v>
                </c:pt>
                <c:pt idx="270">
                  <c:v>44640</c:v>
                </c:pt>
                <c:pt idx="271">
                  <c:v>44639</c:v>
                </c:pt>
                <c:pt idx="272">
                  <c:v>44638</c:v>
                </c:pt>
                <c:pt idx="273">
                  <c:v>44637</c:v>
                </c:pt>
                <c:pt idx="274">
                  <c:v>44636</c:v>
                </c:pt>
                <c:pt idx="275">
                  <c:v>44635</c:v>
                </c:pt>
                <c:pt idx="276">
                  <c:v>44634</c:v>
                </c:pt>
                <c:pt idx="277">
                  <c:v>44633</c:v>
                </c:pt>
                <c:pt idx="278">
                  <c:v>44632</c:v>
                </c:pt>
                <c:pt idx="279">
                  <c:v>44631</c:v>
                </c:pt>
                <c:pt idx="280">
                  <c:v>44630</c:v>
                </c:pt>
                <c:pt idx="281">
                  <c:v>44629</c:v>
                </c:pt>
                <c:pt idx="282">
                  <c:v>44628</c:v>
                </c:pt>
                <c:pt idx="283">
                  <c:v>44627</c:v>
                </c:pt>
                <c:pt idx="284">
                  <c:v>44626</c:v>
                </c:pt>
                <c:pt idx="285">
                  <c:v>44625</c:v>
                </c:pt>
                <c:pt idx="286">
                  <c:v>44624</c:v>
                </c:pt>
                <c:pt idx="287">
                  <c:v>44623</c:v>
                </c:pt>
                <c:pt idx="288">
                  <c:v>44622</c:v>
                </c:pt>
                <c:pt idx="289">
                  <c:v>44621</c:v>
                </c:pt>
                <c:pt idx="290">
                  <c:v>44620</c:v>
                </c:pt>
                <c:pt idx="291">
                  <c:v>44619</c:v>
                </c:pt>
                <c:pt idx="292">
                  <c:v>44618</c:v>
                </c:pt>
                <c:pt idx="293">
                  <c:v>44617</c:v>
                </c:pt>
                <c:pt idx="294">
                  <c:v>44616</c:v>
                </c:pt>
                <c:pt idx="295">
                  <c:v>44615</c:v>
                </c:pt>
                <c:pt idx="296">
                  <c:v>44614</c:v>
                </c:pt>
                <c:pt idx="297">
                  <c:v>44613</c:v>
                </c:pt>
                <c:pt idx="298">
                  <c:v>44612</c:v>
                </c:pt>
                <c:pt idx="299">
                  <c:v>44611</c:v>
                </c:pt>
                <c:pt idx="300">
                  <c:v>44610</c:v>
                </c:pt>
                <c:pt idx="301">
                  <c:v>44609</c:v>
                </c:pt>
                <c:pt idx="302">
                  <c:v>44608</c:v>
                </c:pt>
                <c:pt idx="303">
                  <c:v>44607</c:v>
                </c:pt>
                <c:pt idx="304">
                  <c:v>44606</c:v>
                </c:pt>
                <c:pt idx="305">
                  <c:v>44605</c:v>
                </c:pt>
                <c:pt idx="306">
                  <c:v>44604</c:v>
                </c:pt>
                <c:pt idx="307">
                  <c:v>44603</c:v>
                </c:pt>
                <c:pt idx="308">
                  <c:v>44602</c:v>
                </c:pt>
                <c:pt idx="309">
                  <c:v>44601</c:v>
                </c:pt>
                <c:pt idx="310">
                  <c:v>44600</c:v>
                </c:pt>
                <c:pt idx="311">
                  <c:v>44599</c:v>
                </c:pt>
                <c:pt idx="312">
                  <c:v>44589</c:v>
                </c:pt>
                <c:pt idx="313">
                  <c:v>44588</c:v>
                </c:pt>
                <c:pt idx="314">
                  <c:v>44587</c:v>
                </c:pt>
                <c:pt idx="315">
                  <c:v>44586</c:v>
                </c:pt>
                <c:pt idx="316">
                  <c:v>44585</c:v>
                </c:pt>
                <c:pt idx="317">
                  <c:v>44584</c:v>
                </c:pt>
                <c:pt idx="318">
                  <c:v>44583</c:v>
                </c:pt>
                <c:pt idx="319">
                  <c:v>44582</c:v>
                </c:pt>
                <c:pt idx="320">
                  <c:v>44581</c:v>
                </c:pt>
                <c:pt idx="321">
                  <c:v>44580</c:v>
                </c:pt>
                <c:pt idx="322">
                  <c:v>44579</c:v>
                </c:pt>
                <c:pt idx="323">
                  <c:v>44578</c:v>
                </c:pt>
                <c:pt idx="324">
                  <c:v>44577</c:v>
                </c:pt>
                <c:pt idx="325">
                  <c:v>44576</c:v>
                </c:pt>
                <c:pt idx="326">
                  <c:v>44575</c:v>
                </c:pt>
                <c:pt idx="327">
                  <c:v>44574</c:v>
                </c:pt>
                <c:pt idx="328">
                  <c:v>44573</c:v>
                </c:pt>
                <c:pt idx="329">
                  <c:v>44572</c:v>
                </c:pt>
                <c:pt idx="330">
                  <c:v>44571</c:v>
                </c:pt>
                <c:pt idx="331">
                  <c:v>44570</c:v>
                </c:pt>
                <c:pt idx="332">
                  <c:v>44569</c:v>
                </c:pt>
                <c:pt idx="333">
                  <c:v>44568</c:v>
                </c:pt>
                <c:pt idx="334">
                  <c:v>44567</c:v>
                </c:pt>
                <c:pt idx="335">
                  <c:v>44566</c:v>
                </c:pt>
                <c:pt idx="336">
                  <c:v>44565</c:v>
                </c:pt>
                <c:pt idx="337">
                  <c:v>44564</c:v>
                </c:pt>
                <c:pt idx="338">
                  <c:v>44563</c:v>
                </c:pt>
                <c:pt idx="339">
                  <c:v>44562</c:v>
                </c:pt>
              </c:numCache>
            </c:numRef>
          </c:cat>
          <c:val>
            <c:numRef>
              <c:f>'价格 '!$AL$48:$AL$95</c:f>
              <c:numCache>
                <c:formatCode>General</c:formatCode>
                <c:ptCount val="48"/>
                <c:pt idx="0">
                  <c:v>16.600000000000001</c:v>
                </c:pt>
                <c:pt idx="1">
                  <c:v>17.399999999999999</c:v>
                </c:pt>
                <c:pt idx="2">
                  <c:v>18.2</c:v>
                </c:pt>
                <c:pt idx="3">
                  <c:v>18.399999999999999</c:v>
                </c:pt>
                <c:pt idx="4">
                  <c:v>17.600000000000001</c:v>
                </c:pt>
                <c:pt idx="5">
                  <c:v>17.2</c:v>
                </c:pt>
                <c:pt idx="6">
                  <c:v>16.600000000000001</c:v>
                </c:pt>
                <c:pt idx="7">
                  <c:v>16.2</c:v>
                </c:pt>
                <c:pt idx="8">
                  <c:v>15.6</c:v>
                </c:pt>
                <c:pt idx="9">
                  <c:v>15.6</c:v>
                </c:pt>
                <c:pt idx="10">
                  <c:v>16</c:v>
                </c:pt>
                <c:pt idx="11">
                  <c:v>16.399999999999999</c:v>
                </c:pt>
                <c:pt idx="12">
                  <c:v>16.399999999999999</c:v>
                </c:pt>
                <c:pt idx="13">
                  <c:v>17</c:v>
                </c:pt>
                <c:pt idx="14">
                  <c:v>18</c:v>
                </c:pt>
                <c:pt idx="15">
                  <c:v>18.399999999999999</c:v>
                </c:pt>
                <c:pt idx="16">
                  <c:v>18.8</c:v>
                </c:pt>
                <c:pt idx="17">
                  <c:v>19</c:v>
                </c:pt>
                <c:pt idx="18">
                  <c:v>18.600000000000001</c:v>
                </c:pt>
                <c:pt idx="19">
                  <c:v>19.2</c:v>
                </c:pt>
                <c:pt idx="20">
                  <c:v>20.399999999999999</c:v>
                </c:pt>
                <c:pt idx="21">
                  <c:v>21.2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24.2</c:v>
                </c:pt>
                <c:pt idx="26">
                  <c:v>24.6</c:v>
                </c:pt>
                <c:pt idx="27">
                  <c:v>24.4</c:v>
                </c:pt>
                <c:pt idx="28">
                  <c:v>24</c:v>
                </c:pt>
                <c:pt idx="29">
                  <c:v>23.2</c:v>
                </c:pt>
                <c:pt idx="30">
                  <c:v>22.6</c:v>
                </c:pt>
                <c:pt idx="31">
                  <c:v>22.4</c:v>
                </c:pt>
                <c:pt idx="32">
                  <c:v>22</c:v>
                </c:pt>
                <c:pt idx="33">
                  <c:v>22</c:v>
                </c:pt>
                <c:pt idx="34">
                  <c:v>22.2</c:v>
                </c:pt>
                <c:pt idx="35">
                  <c:v>22.4</c:v>
                </c:pt>
                <c:pt idx="36">
                  <c:v>22.6</c:v>
                </c:pt>
                <c:pt idx="37">
                  <c:v>23.2</c:v>
                </c:pt>
                <c:pt idx="38">
                  <c:v>23.8</c:v>
                </c:pt>
                <c:pt idx="39">
                  <c:v>24.2</c:v>
                </c:pt>
                <c:pt idx="40">
                  <c:v>24.4</c:v>
                </c:pt>
                <c:pt idx="41">
                  <c:v>24.8</c:v>
                </c:pt>
                <c:pt idx="42">
                  <c:v>25</c:v>
                </c:pt>
                <c:pt idx="43">
                  <c:v>24.8</c:v>
                </c:pt>
                <c:pt idx="44">
                  <c:v>24.8</c:v>
                </c:pt>
                <c:pt idx="45">
                  <c:v>25.2</c:v>
                </c:pt>
                <c:pt idx="46">
                  <c:v>25.4</c:v>
                </c:pt>
                <c:pt idx="47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3-41BE-BA58-0D4752A98445}"/>
            </c:ext>
          </c:extLst>
        </c:ser>
        <c:ser>
          <c:idx val="2"/>
          <c:order val="1"/>
          <c:tx>
            <c:strRef>
              <c:f>'价格 '!$P$3</c:f>
              <c:strCache>
                <c:ptCount val="1"/>
                <c:pt idx="0">
                  <c:v>广东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'!$J$63:$J$402</c:f>
              <c:numCache>
                <c:formatCode>m/d/yyyy</c:formatCode>
                <c:ptCount val="340"/>
                <c:pt idx="0">
                  <c:v>44910</c:v>
                </c:pt>
                <c:pt idx="1">
                  <c:v>44909</c:v>
                </c:pt>
                <c:pt idx="2">
                  <c:v>44908</c:v>
                </c:pt>
                <c:pt idx="3">
                  <c:v>44907</c:v>
                </c:pt>
                <c:pt idx="4">
                  <c:v>44906</c:v>
                </c:pt>
                <c:pt idx="5">
                  <c:v>44905</c:v>
                </c:pt>
                <c:pt idx="6">
                  <c:v>44904</c:v>
                </c:pt>
                <c:pt idx="7">
                  <c:v>44903</c:v>
                </c:pt>
                <c:pt idx="8">
                  <c:v>44902</c:v>
                </c:pt>
                <c:pt idx="9">
                  <c:v>44901</c:v>
                </c:pt>
                <c:pt idx="10">
                  <c:v>44900</c:v>
                </c:pt>
                <c:pt idx="11">
                  <c:v>44899</c:v>
                </c:pt>
                <c:pt idx="12">
                  <c:v>44898</c:v>
                </c:pt>
                <c:pt idx="13">
                  <c:v>44897</c:v>
                </c:pt>
                <c:pt idx="14">
                  <c:v>44896</c:v>
                </c:pt>
                <c:pt idx="15">
                  <c:v>44895</c:v>
                </c:pt>
                <c:pt idx="16">
                  <c:v>44894</c:v>
                </c:pt>
                <c:pt idx="17">
                  <c:v>44893</c:v>
                </c:pt>
                <c:pt idx="18">
                  <c:v>44892</c:v>
                </c:pt>
                <c:pt idx="19">
                  <c:v>44891</c:v>
                </c:pt>
                <c:pt idx="20">
                  <c:v>44890</c:v>
                </c:pt>
                <c:pt idx="21">
                  <c:v>44889</c:v>
                </c:pt>
                <c:pt idx="22">
                  <c:v>44888</c:v>
                </c:pt>
                <c:pt idx="23">
                  <c:v>44887</c:v>
                </c:pt>
                <c:pt idx="24">
                  <c:v>44886</c:v>
                </c:pt>
                <c:pt idx="25">
                  <c:v>44885</c:v>
                </c:pt>
                <c:pt idx="26">
                  <c:v>44884</c:v>
                </c:pt>
                <c:pt idx="27">
                  <c:v>44883</c:v>
                </c:pt>
                <c:pt idx="28">
                  <c:v>44882</c:v>
                </c:pt>
                <c:pt idx="29">
                  <c:v>44881</c:v>
                </c:pt>
                <c:pt idx="30">
                  <c:v>44880</c:v>
                </c:pt>
                <c:pt idx="31">
                  <c:v>44879</c:v>
                </c:pt>
                <c:pt idx="32">
                  <c:v>44878</c:v>
                </c:pt>
                <c:pt idx="33">
                  <c:v>44877</c:v>
                </c:pt>
                <c:pt idx="34">
                  <c:v>44876</c:v>
                </c:pt>
                <c:pt idx="35">
                  <c:v>44875</c:v>
                </c:pt>
                <c:pt idx="36">
                  <c:v>44874</c:v>
                </c:pt>
                <c:pt idx="37">
                  <c:v>44873</c:v>
                </c:pt>
                <c:pt idx="38">
                  <c:v>44872</c:v>
                </c:pt>
                <c:pt idx="39">
                  <c:v>44871</c:v>
                </c:pt>
                <c:pt idx="40">
                  <c:v>44870</c:v>
                </c:pt>
                <c:pt idx="41">
                  <c:v>44869</c:v>
                </c:pt>
                <c:pt idx="42">
                  <c:v>44868</c:v>
                </c:pt>
                <c:pt idx="43">
                  <c:v>44867</c:v>
                </c:pt>
                <c:pt idx="44">
                  <c:v>44866</c:v>
                </c:pt>
                <c:pt idx="45">
                  <c:v>44865</c:v>
                </c:pt>
                <c:pt idx="46">
                  <c:v>44864</c:v>
                </c:pt>
                <c:pt idx="47">
                  <c:v>44863</c:v>
                </c:pt>
                <c:pt idx="48">
                  <c:v>44862</c:v>
                </c:pt>
                <c:pt idx="49">
                  <c:v>44861</c:v>
                </c:pt>
                <c:pt idx="50">
                  <c:v>44860</c:v>
                </c:pt>
                <c:pt idx="51">
                  <c:v>44859</c:v>
                </c:pt>
                <c:pt idx="52">
                  <c:v>44858</c:v>
                </c:pt>
                <c:pt idx="53">
                  <c:v>44857</c:v>
                </c:pt>
                <c:pt idx="54">
                  <c:v>44856</c:v>
                </c:pt>
                <c:pt idx="55">
                  <c:v>44855</c:v>
                </c:pt>
                <c:pt idx="56">
                  <c:v>44854</c:v>
                </c:pt>
                <c:pt idx="57">
                  <c:v>44853</c:v>
                </c:pt>
                <c:pt idx="58">
                  <c:v>44852</c:v>
                </c:pt>
                <c:pt idx="59">
                  <c:v>44851</c:v>
                </c:pt>
                <c:pt idx="60">
                  <c:v>44850</c:v>
                </c:pt>
                <c:pt idx="61">
                  <c:v>44849</c:v>
                </c:pt>
                <c:pt idx="62">
                  <c:v>44848</c:v>
                </c:pt>
                <c:pt idx="63">
                  <c:v>44847</c:v>
                </c:pt>
                <c:pt idx="64">
                  <c:v>44846</c:v>
                </c:pt>
                <c:pt idx="65">
                  <c:v>44845</c:v>
                </c:pt>
                <c:pt idx="66">
                  <c:v>44844</c:v>
                </c:pt>
                <c:pt idx="67">
                  <c:v>44843</c:v>
                </c:pt>
                <c:pt idx="68">
                  <c:v>44842</c:v>
                </c:pt>
                <c:pt idx="69">
                  <c:v>44841</c:v>
                </c:pt>
                <c:pt idx="70">
                  <c:v>44840</c:v>
                </c:pt>
                <c:pt idx="71">
                  <c:v>44839</c:v>
                </c:pt>
                <c:pt idx="72">
                  <c:v>44838</c:v>
                </c:pt>
                <c:pt idx="73">
                  <c:v>44837</c:v>
                </c:pt>
                <c:pt idx="74">
                  <c:v>44836</c:v>
                </c:pt>
                <c:pt idx="75">
                  <c:v>44835</c:v>
                </c:pt>
                <c:pt idx="76">
                  <c:v>44834</c:v>
                </c:pt>
                <c:pt idx="77">
                  <c:v>44833</c:v>
                </c:pt>
                <c:pt idx="78">
                  <c:v>44832</c:v>
                </c:pt>
                <c:pt idx="79">
                  <c:v>44831</c:v>
                </c:pt>
                <c:pt idx="80">
                  <c:v>44830</c:v>
                </c:pt>
                <c:pt idx="81">
                  <c:v>44829</c:v>
                </c:pt>
                <c:pt idx="82">
                  <c:v>44828</c:v>
                </c:pt>
                <c:pt idx="83">
                  <c:v>44827</c:v>
                </c:pt>
                <c:pt idx="84">
                  <c:v>44826</c:v>
                </c:pt>
                <c:pt idx="85">
                  <c:v>44825</c:v>
                </c:pt>
                <c:pt idx="86">
                  <c:v>44824</c:v>
                </c:pt>
                <c:pt idx="87">
                  <c:v>44823</c:v>
                </c:pt>
                <c:pt idx="88">
                  <c:v>44822</c:v>
                </c:pt>
                <c:pt idx="89">
                  <c:v>44821</c:v>
                </c:pt>
                <c:pt idx="90">
                  <c:v>44820</c:v>
                </c:pt>
                <c:pt idx="91">
                  <c:v>44819</c:v>
                </c:pt>
                <c:pt idx="92">
                  <c:v>44818</c:v>
                </c:pt>
                <c:pt idx="93">
                  <c:v>44817</c:v>
                </c:pt>
                <c:pt idx="94">
                  <c:v>44816</c:v>
                </c:pt>
                <c:pt idx="95">
                  <c:v>44815</c:v>
                </c:pt>
                <c:pt idx="96">
                  <c:v>44814</c:v>
                </c:pt>
                <c:pt idx="97">
                  <c:v>44813</c:v>
                </c:pt>
                <c:pt idx="98">
                  <c:v>44812</c:v>
                </c:pt>
                <c:pt idx="99">
                  <c:v>44811</c:v>
                </c:pt>
                <c:pt idx="100">
                  <c:v>44810</c:v>
                </c:pt>
                <c:pt idx="101">
                  <c:v>44809</c:v>
                </c:pt>
                <c:pt idx="102">
                  <c:v>44808</c:v>
                </c:pt>
                <c:pt idx="103">
                  <c:v>44807</c:v>
                </c:pt>
                <c:pt idx="104">
                  <c:v>44806</c:v>
                </c:pt>
                <c:pt idx="105">
                  <c:v>44805</c:v>
                </c:pt>
                <c:pt idx="106">
                  <c:v>44804</c:v>
                </c:pt>
                <c:pt idx="107">
                  <c:v>44803</c:v>
                </c:pt>
                <c:pt idx="108">
                  <c:v>44802</c:v>
                </c:pt>
                <c:pt idx="109">
                  <c:v>44801</c:v>
                </c:pt>
                <c:pt idx="110">
                  <c:v>44800</c:v>
                </c:pt>
                <c:pt idx="111">
                  <c:v>44799</c:v>
                </c:pt>
                <c:pt idx="112">
                  <c:v>44798</c:v>
                </c:pt>
                <c:pt idx="113">
                  <c:v>44797</c:v>
                </c:pt>
                <c:pt idx="114">
                  <c:v>44796</c:v>
                </c:pt>
                <c:pt idx="115">
                  <c:v>44795</c:v>
                </c:pt>
                <c:pt idx="116">
                  <c:v>44794</c:v>
                </c:pt>
                <c:pt idx="117">
                  <c:v>44793</c:v>
                </c:pt>
                <c:pt idx="118">
                  <c:v>44792</c:v>
                </c:pt>
                <c:pt idx="119">
                  <c:v>44791</c:v>
                </c:pt>
                <c:pt idx="120">
                  <c:v>44790</c:v>
                </c:pt>
                <c:pt idx="121">
                  <c:v>44789</c:v>
                </c:pt>
                <c:pt idx="122">
                  <c:v>44788</c:v>
                </c:pt>
                <c:pt idx="123">
                  <c:v>44787</c:v>
                </c:pt>
                <c:pt idx="124">
                  <c:v>44786</c:v>
                </c:pt>
                <c:pt idx="125">
                  <c:v>44785</c:v>
                </c:pt>
                <c:pt idx="126">
                  <c:v>44784</c:v>
                </c:pt>
                <c:pt idx="127">
                  <c:v>44783</c:v>
                </c:pt>
                <c:pt idx="128">
                  <c:v>44782</c:v>
                </c:pt>
                <c:pt idx="129">
                  <c:v>44781</c:v>
                </c:pt>
                <c:pt idx="130">
                  <c:v>44780</c:v>
                </c:pt>
                <c:pt idx="131">
                  <c:v>44779</c:v>
                </c:pt>
                <c:pt idx="132">
                  <c:v>44778</c:v>
                </c:pt>
                <c:pt idx="133">
                  <c:v>44777</c:v>
                </c:pt>
                <c:pt idx="134">
                  <c:v>44776</c:v>
                </c:pt>
                <c:pt idx="135">
                  <c:v>44775</c:v>
                </c:pt>
                <c:pt idx="136">
                  <c:v>44774</c:v>
                </c:pt>
                <c:pt idx="137">
                  <c:v>44773</c:v>
                </c:pt>
                <c:pt idx="138">
                  <c:v>44772</c:v>
                </c:pt>
                <c:pt idx="139">
                  <c:v>44771</c:v>
                </c:pt>
                <c:pt idx="140">
                  <c:v>44770</c:v>
                </c:pt>
                <c:pt idx="141">
                  <c:v>44769</c:v>
                </c:pt>
                <c:pt idx="142">
                  <c:v>44768</c:v>
                </c:pt>
                <c:pt idx="143">
                  <c:v>44767</c:v>
                </c:pt>
                <c:pt idx="144">
                  <c:v>44766</c:v>
                </c:pt>
                <c:pt idx="145">
                  <c:v>44765</c:v>
                </c:pt>
                <c:pt idx="146">
                  <c:v>44764</c:v>
                </c:pt>
                <c:pt idx="147">
                  <c:v>44763</c:v>
                </c:pt>
                <c:pt idx="148">
                  <c:v>44762</c:v>
                </c:pt>
                <c:pt idx="149">
                  <c:v>44761</c:v>
                </c:pt>
                <c:pt idx="150">
                  <c:v>44760</c:v>
                </c:pt>
                <c:pt idx="151">
                  <c:v>44759</c:v>
                </c:pt>
                <c:pt idx="152">
                  <c:v>44758</c:v>
                </c:pt>
                <c:pt idx="153">
                  <c:v>44757</c:v>
                </c:pt>
                <c:pt idx="154">
                  <c:v>44756</c:v>
                </c:pt>
                <c:pt idx="155">
                  <c:v>44755</c:v>
                </c:pt>
                <c:pt idx="156">
                  <c:v>44754</c:v>
                </c:pt>
                <c:pt idx="157">
                  <c:v>44753</c:v>
                </c:pt>
                <c:pt idx="158">
                  <c:v>44752</c:v>
                </c:pt>
                <c:pt idx="159">
                  <c:v>44751</c:v>
                </c:pt>
                <c:pt idx="160">
                  <c:v>44750</c:v>
                </c:pt>
                <c:pt idx="161">
                  <c:v>44749</c:v>
                </c:pt>
                <c:pt idx="162">
                  <c:v>44748</c:v>
                </c:pt>
                <c:pt idx="163">
                  <c:v>44747</c:v>
                </c:pt>
                <c:pt idx="164">
                  <c:v>44746</c:v>
                </c:pt>
                <c:pt idx="165">
                  <c:v>44745</c:v>
                </c:pt>
                <c:pt idx="166">
                  <c:v>44744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44738</c:v>
                </c:pt>
                <c:pt idx="173">
                  <c:v>44737</c:v>
                </c:pt>
                <c:pt idx="174">
                  <c:v>44736</c:v>
                </c:pt>
                <c:pt idx="175">
                  <c:v>44735</c:v>
                </c:pt>
                <c:pt idx="176">
                  <c:v>44734</c:v>
                </c:pt>
                <c:pt idx="177">
                  <c:v>44733</c:v>
                </c:pt>
                <c:pt idx="178">
                  <c:v>44732</c:v>
                </c:pt>
                <c:pt idx="179">
                  <c:v>44731</c:v>
                </c:pt>
                <c:pt idx="180">
                  <c:v>44730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44724</c:v>
                </c:pt>
                <c:pt idx="187">
                  <c:v>44723</c:v>
                </c:pt>
                <c:pt idx="188">
                  <c:v>44722</c:v>
                </c:pt>
                <c:pt idx="189">
                  <c:v>44721</c:v>
                </c:pt>
                <c:pt idx="190">
                  <c:v>44720</c:v>
                </c:pt>
                <c:pt idx="191">
                  <c:v>44719</c:v>
                </c:pt>
                <c:pt idx="192">
                  <c:v>44718</c:v>
                </c:pt>
                <c:pt idx="193">
                  <c:v>44717</c:v>
                </c:pt>
                <c:pt idx="194">
                  <c:v>44716</c:v>
                </c:pt>
                <c:pt idx="195">
                  <c:v>44715</c:v>
                </c:pt>
                <c:pt idx="196">
                  <c:v>44714</c:v>
                </c:pt>
                <c:pt idx="197">
                  <c:v>44713</c:v>
                </c:pt>
                <c:pt idx="198">
                  <c:v>44712</c:v>
                </c:pt>
                <c:pt idx="199">
                  <c:v>44711</c:v>
                </c:pt>
                <c:pt idx="200">
                  <c:v>44710</c:v>
                </c:pt>
                <c:pt idx="201">
                  <c:v>44709</c:v>
                </c:pt>
                <c:pt idx="202">
                  <c:v>44708</c:v>
                </c:pt>
                <c:pt idx="203">
                  <c:v>44707</c:v>
                </c:pt>
                <c:pt idx="204">
                  <c:v>44706</c:v>
                </c:pt>
                <c:pt idx="205">
                  <c:v>44705</c:v>
                </c:pt>
                <c:pt idx="206">
                  <c:v>44704</c:v>
                </c:pt>
                <c:pt idx="207">
                  <c:v>44703</c:v>
                </c:pt>
                <c:pt idx="208">
                  <c:v>44702</c:v>
                </c:pt>
                <c:pt idx="209">
                  <c:v>44701</c:v>
                </c:pt>
                <c:pt idx="210">
                  <c:v>44700</c:v>
                </c:pt>
                <c:pt idx="211">
                  <c:v>44699</c:v>
                </c:pt>
                <c:pt idx="212">
                  <c:v>44698</c:v>
                </c:pt>
                <c:pt idx="213">
                  <c:v>44697</c:v>
                </c:pt>
                <c:pt idx="214">
                  <c:v>44696</c:v>
                </c:pt>
                <c:pt idx="215">
                  <c:v>44695</c:v>
                </c:pt>
                <c:pt idx="216">
                  <c:v>44694</c:v>
                </c:pt>
                <c:pt idx="217">
                  <c:v>44693</c:v>
                </c:pt>
                <c:pt idx="218">
                  <c:v>44692</c:v>
                </c:pt>
                <c:pt idx="219">
                  <c:v>44691</c:v>
                </c:pt>
                <c:pt idx="220">
                  <c:v>44690</c:v>
                </c:pt>
                <c:pt idx="221">
                  <c:v>44689</c:v>
                </c:pt>
                <c:pt idx="222">
                  <c:v>44688</c:v>
                </c:pt>
                <c:pt idx="223">
                  <c:v>44687</c:v>
                </c:pt>
                <c:pt idx="224">
                  <c:v>44686</c:v>
                </c:pt>
                <c:pt idx="225">
                  <c:v>44685</c:v>
                </c:pt>
                <c:pt idx="226">
                  <c:v>44684</c:v>
                </c:pt>
                <c:pt idx="227">
                  <c:v>44683</c:v>
                </c:pt>
                <c:pt idx="228">
                  <c:v>44682</c:v>
                </c:pt>
                <c:pt idx="229">
                  <c:v>44681</c:v>
                </c:pt>
                <c:pt idx="230">
                  <c:v>44680</c:v>
                </c:pt>
                <c:pt idx="231">
                  <c:v>44679</c:v>
                </c:pt>
                <c:pt idx="232">
                  <c:v>44678</c:v>
                </c:pt>
                <c:pt idx="233">
                  <c:v>44677</c:v>
                </c:pt>
                <c:pt idx="234">
                  <c:v>44676</c:v>
                </c:pt>
                <c:pt idx="235">
                  <c:v>44675</c:v>
                </c:pt>
                <c:pt idx="236">
                  <c:v>44674</c:v>
                </c:pt>
                <c:pt idx="237">
                  <c:v>44673</c:v>
                </c:pt>
                <c:pt idx="238">
                  <c:v>44672</c:v>
                </c:pt>
                <c:pt idx="239">
                  <c:v>44671</c:v>
                </c:pt>
                <c:pt idx="240">
                  <c:v>44670</c:v>
                </c:pt>
                <c:pt idx="241">
                  <c:v>44669</c:v>
                </c:pt>
                <c:pt idx="242">
                  <c:v>44668</c:v>
                </c:pt>
                <c:pt idx="243">
                  <c:v>44667</c:v>
                </c:pt>
                <c:pt idx="244">
                  <c:v>44666</c:v>
                </c:pt>
                <c:pt idx="245">
                  <c:v>44665</c:v>
                </c:pt>
                <c:pt idx="246">
                  <c:v>44664</c:v>
                </c:pt>
                <c:pt idx="247">
                  <c:v>44663</c:v>
                </c:pt>
                <c:pt idx="248">
                  <c:v>44662</c:v>
                </c:pt>
                <c:pt idx="249">
                  <c:v>44661</c:v>
                </c:pt>
                <c:pt idx="250">
                  <c:v>44660</c:v>
                </c:pt>
                <c:pt idx="251">
                  <c:v>44659</c:v>
                </c:pt>
                <c:pt idx="252">
                  <c:v>44658</c:v>
                </c:pt>
                <c:pt idx="253">
                  <c:v>44657</c:v>
                </c:pt>
                <c:pt idx="254">
                  <c:v>44656</c:v>
                </c:pt>
                <c:pt idx="255">
                  <c:v>44655</c:v>
                </c:pt>
                <c:pt idx="256">
                  <c:v>44654</c:v>
                </c:pt>
                <c:pt idx="257">
                  <c:v>44653</c:v>
                </c:pt>
                <c:pt idx="258">
                  <c:v>44652</c:v>
                </c:pt>
                <c:pt idx="259">
                  <c:v>44651</c:v>
                </c:pt>
                <c:pt idx="260">
                  <c:v>44650</c:v>
                </c:pt>
                <c:pt idx="261">
                  <c:v>44649</c:v>
                </c:pt>
                <c:pt idx="262">
                  <c:v>44648</c:v>
                </c:pt>
                <c:pt idx="263">
                  <c:v>44647</c:v>
                </c:pt>
                <c:pt idx="264">
                  <c:v>44646</c:v>
                </c:pt>
                <c:pt idx="265">
                  <c:v>44645</c:v>
                </c:pt>
                <c:pt idx="266">
                  <c:v>44644</c:v>
                </c:pt>
                <c:pt idx="267">
                  <c:v>44643</c:v>
                </c:pt>
                <c:pt idx="268">
                  <c:v>44642</c:v>
                </c:pt>
                <c:pt idx="269">
                  <c:v>44641</c:v>
                </c:pt>
                <c:pt idx="270">
                  <c:v>44640</c:v>
                </c:pt>
                <c:pt idx="271">
                  <c:v>44639</c:v>
                </c:pt>
                <c:pt idx="272">
                  <c:v>44638</c:v>
                </c:pt>
                <c:pt idx="273">
                  <c:v>44637</c:v>
                </c:pt>
                <c:pt idx="274">
                  <c:v>44636</c:v>
                </c:pt>
                <c:pt idx="275">
                  <c:v>44635</c:v>
                </c:pt>
                <c:pt idx="276">
                  <c:v>44634</c:v>
                </c:pt>
                <c:pt idx="277">
                  <c:v>44633</c:v>
                </c:pt>
                <c:pt idx="278">
                  <c:v>44632</c:v>
                </c:pt>
                <c:pt idx="279">
                  <c:v>44631</c:v>
                </c:pt>
                <c:pt idx="280">
                  <c:v>44630</c:v>
                </c:pt>
                <c:pt idx="281">
                  <c:v>44629</c:v>
                </c:pt>
                <c:pt idx="282">
                  <c:v>44628</c:v>
                </c:pt>
                <c:pt idx="283">
                  <c:v>44627</c:v>
                </c:pt>
                <c:pt idx="284">
                  <c:v>44626</c:v>
                </c:pt>
                <c:pt idx="285">
                  <c:v>44625</c:v>
                </c:pt>
                <c:pt idx="286">
                  <c:v>44624</c:v>
                </c:pt>
                <c:pt idx="287">
                  <c:v>44623</c:v>
                </c:pt>
                <c:pt idx="288">
                  <c:v>44622</c:v>
                </c:pt>
                <c:pt idx="289">
                  <c:v>44621</c:v>
                </c:pt>
                <c:pt idx="290">
                  <c:v>44620</c:v>
                </c:pt>
                <c:pt idx="291">
                  <c:v>44619</c:v>
                </c:pt>
                <c:pt idx="292">
                  <c:v>44618</c:v>
                </c:pt>
                <c:pt idx="293">
                  <c:v>44617</c:v>
                </c:pt>
                <c:pt idx="294">
                  <c:v>44616</c:v>
                </c:pt>
                <c:pt idx="295">
                  <c:v>44615</c:v>
                </c:pt>
                <c:pt idx="296">
                  <c:v>44614</c:v>
                </c:pt>
                <c:pt idx="297">
                  <c:v>44613</c:v>
                </c:pt>
                <c:pt idx="298">
                  <c:v>44612</c:v>
                </c:pt>
                <c:pt idx="299">
                  <c:v>44611</c:v>
                </c:pt>
                <c:pt idx="300">
                  <c:v>44610</c:v>
                </c:pt>
                <c:pt idx="301">
                  <c:v>44609</c:v>
                </c:pt>
                <c:pt idx="302">
                  <c:v>44608</c:v>
                </c:pt>
                <c:pt idx="303">
                  <c:v>44607</c:v>
                </c:pt>
                <c:pt idx="304">
                  <c:v>44606</c:v>
                </c:pt>
                <c:pt idx="305">
                  <c:v>44605</c:v>
                </c:pt>
                <c:pt idx="306">
                  <c:v>44604</c:v>
                </c:pt>
                <c:pt idx="307">
                  <c:v>44603</c:v>
                </c:pt>
                <c:pt idx="308">
                  <c:v>44602</c:v>
                </c:pt>
                <c:pt idx="309">
                  <c:v>44601</c:v>
                </c:pt>
                <c:pt idx="310">
                  <c:v>44600</c:v>
                </c:pt>
                <c:pt idx="311">
                  <c:v>44599</c:v>
                </c:pt>
                <c:pt idx="312">
                  <c:v>44589</c:v>
                </c:pt>
                <c:pt idx="313">
                  <c:v>44588</c:v>
                </c:pt>
                <c:pt idx="314">
                  <c:v>44587</c:v>
                </c:pt>
                <c:pt idx="315">
                  <c:v>44586</c:v>
                </c:pt>
                <c:pt idx="316">
                  <c:v>44585</c:v>
                </c:pt>
                <c:pt idx="317">
                  <c:v>44584</c:v>
                </c:pt>
                <c:pt idx="318">
                  <c:v>44583</c:v>
                </c:pt>
                <c:pt idx="319">
                  <c:v>44582</c:v>
                </c:pt>
                <c:pt idx="320">
                  <c:v>44581</c:v>
                </c:pt>
                <c:pt idx="321">
                  <c:v>44580</c:v>
                </c:pt>
                <c:pt idx="322">
                  <c:v>44579</c:v>
                </c:pt>
                <c:pt idx="323">
                  <c:v>44578</c:v>
                </c:pt>
                <c:pt idx="324">
                  <c:v>44577</c:v>
                </c:pt>
                <c:pt idx="325">
                  <c:v>44576</c:v>
                </c:pt>
                <c:pt idx="326">
                  <c:v>44575</c:v>
                </c:pt>
                <c:pt idx="327">
                  <c:v>44574</c:v>
                </c:pt>
                <c:pt idx="328">
                  <c:v>44573</c:v>
                </c:pt>
                <c:pt idx="329">
                  <c:v>44572</c:v>
                </c:pt>
                <c:pt idx="330">
                  <c:v>44571</c:v>
                </c:pt>
                <c:pt idx="331">
                  <c:v>44570</c:v>
                </c:pt>
                <c:pt idx="332">
                  <c:v>44569</c:v>
                </c:pt>
                <c:pt idx="333">
                  <c:v>44568</c:v>
                </c:pt>
                <c:pt idx="334">
                  <c:v>44567</c:v>
                </c:pt>
                <c:pt idx="335">
                  <c:v>44566</c:v>
                </c:pt>
                <c:pt idx="336">
                  <c:v>44565</c:v>
                </c:pt>
                <c:pt idx="337">
                  <c:v>44564</c:v>
                </c:pt>
                <c:pt idx="338">
                  <c:v>44563</c:v>
                </c:pt>
                <c:pt idx="339">
                  <c:v>44562</c:v>
                </c:pt>
              </c:numCache>
            </c:numRef>
          </c:cat>
          <c:val>
            <c:numRef>
              <c:f>'价格 '!$P$48:$P$95</c:f>
              <c:numCache>
                <c:formatCode>General</c:formatCode>
                <c:ptCount val="48"/>
                <c:pt idx="0">
                  <c:v>17.8</c:v>
                </c:pt>
                <c:pt idx="1">
                  <c:v>18.600000000000001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18.2</c:v>
                </c:pt>
                <c:pt idx="5">
                  <c:v>17.600000000000001</c:v>
                </c:pt>
                <c:pt idx="6">
                  <c:v>17.2</c:v>
                </c:pt>
                <c:pt idx="7">
                  <c:v>16.600000000000001</c:v>
                </c:pt>
                <c:pt idx="8">
                  <c:v>16.399999999999999</c:v>
                </c:pt>
                <c:pt idx="9">
                  <c:v>16.600000000000001</c:v>
                </c:pt>
                <c:pt idx="10">
                  <c:v>17.600000000000001</c:v>
                </c:pt>
                <c:pt idx="11">
                  <c:v>18</c:v>
                </c:pt>
                <c:pt idx="12">
                  <c:v>18.8</c:v>
                </c:pt>
                <c:pt idx="13">
                  <c:v>19.8</c:v>
                </c:pt>
                <c:pt idx="14">
                  <c:v>20.399999999999999</c:v>
                </c:pt>
                <c:pt idx="15">
                  <c:v>20.6</c:v>
                </c:pt>
                <c:pt idx="16">
                  <c:v>20.6</c:v>
                </c:pt>
                <c:pt idx="17">
                  <c:v>20.2</c:v>
                </c:pt>
                <c:pt idx="18">
                  <c:v>20</c:v>
                </c:pt>
                <c:pt idx="19">
                  <c:v>20.8</c:v>
                </c:pt>
                <c:pt idx="20">
                  <c:v>21.8</c:v>
                </c:pt>
                <c:pt idx="21">
                  <c:v>21.8</c:v>
                </c:pt>
                <c:pt idx="22">
                  <c:v>22.6</c:v>
                </c:pt>
                <c:pt idx="23">
                  <c:v>23.2</c:v>
                </c:pt>
                <c:pt idx="24">
                  <c:v>23.6</c:v>
                </c:pt>
                <c:pt idx="25">
                  <c:v>24.2</c:v>
                </c:pt>
                <c:pt idx="26">
                  <c:v>24.2</c:v>
                </c:pt>
                <c:pt idx="27">
                  <c:v>24</c:v>
                </c:pt>
                <c:pt idx="28">
                  <c:v>23.6</c:v>
                </c:pt>
                <c:pt idx="29">
                  <c:v>23</c:v>
                </c:pt>
                <c:pt idx="30">
                  <c:v>23</c:v>
                </c:pt>
                <c:pt idx="31">
                  <c:v>22.6</c:v>
                </c:pt>
                <c:pt idx="32">
                  <c:v>22.6</c:v>
                </c:pt>
                <c:pt idx="33">
                  <c:v>22.6</c:v>
                </c:pt>
                <c:pt idx="34">
                  <c:v>22.6</c:v>
                </c:pt>
                <c:pt idx="35">
                  <c:v>23.6</c:v>
                </c:pt>
                <c:pt idx="36">
                  <c:v>23.6</c:v>
                </c:pt>
                <c:pt idx="37">
                  <c:v>24</c:v>
                </c:pt>
                <c:pt idx="38">
                  <c:v>24.6</c:v>
                </c:pt>
                <c:pt idx="39">
                  <c:v>24.6</c:v>
                </c:pt>
                <c:pt idx="40">
                  <c:v>25</c:v>
                </c:pt>
                <c:pt idx="41">
                  <c:v>25.2</c:v>
                </c:pt>
                <c:pt idx="42">
                  <c:v>25.2</c:v>
                </c:pt>
                <c:pt idx="43">
                  <c:v>25.2</c:v>
                </c:pt>
                <c:pt idx="44">
                  <c:v>25.2</c:v>
                </c:pt>
                <c:pt idx="45">
                  <c:v>25.6</c:v>
                </c:pt>
                <c:pt idx="46">
                  <c:v>25.6</c:v>
                </c:pt>
                <c:pt idx="4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3-41BE-BA58-0D4752A98445}"/>
            </c:ext>
          </c:extLst>
        </c:ser>
        <c:ser>
          <c:idx val="4"/>
          <c:order val="2"/>
          <c:tx>
            <c:strRef>
              <c:f>'价格 '!$R$3</c:f>
              <c:strCache>
                <c:ptCount val="1"/>
                <c:pt idx="0">
                  <c:v>山东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'价格 '!$J$63:$J$402</c:f>
              <c:numCache>
                <c:formatCode>m/d/yyyy</c:formatCode>
                <c:ptCount val="340"/>
                <c:pt idx="0">
                  <c:v>44910</c:v>
                </c:pt>
                <c:pt idx="1">
                  <c:v>44909</c:v>
                </c:pt>
                <c:pt idx="2">
                  <c:v>44908</c:v>
                </c:pt>
                <c:pt idx="3">
                  <c:v>44907</c:v>
                </c:pt>
                <c:pt idx="4">
                  <c:v>44906</c:v>
                </c:pt>
                <c:pt idx="5">
                  <c:v>44905</c:v>
                </c:pt>
                <c:pt idx="6">
                  <c:v>44904</c:v>
                </c:pt>
                <c:pt idx="7">
                  <c:v>44903</c:v>
                </c:pt>
                <c:pt idx="8">
                  <c:v>44902</c:v>
                </c:pt>
                <c:pt idx="9">
                  <c:v>44901</c:v>
                </c:pt>
                <c:pt idx="10">
                  <c:v>44900</c:v>
                </c:pt>
                <c:pt idx="11">
                  <c:v>44899</c:v>
                </c:pt>
                <c:pt idx="12">
                  <c:v>44898</c:v>
                </c:pt>
                <c:pt idx="13">
                  <c:v>44897</c:v>
                </c:pt>
                <c:pt idx="14">
                  <c:v>44896</c:v>
                </c:pt>
                <c:pt idx="15">
                  <c:v>44895</c:v>
                </c:pt>
                <c:pt idx="16">
                  <c:v>44894</c:v>
                </c:pt>
                <c:pt idx="17">
                  <c:v>44893</c:v>
                </c:pt>
                <c:pt idx="18">
                  <c:v>44892</c:v>
                </c:pt>
                <c:pt idx="19">
                  <c:v>44891</c:v>
                </c:pt>
                <c:pt idx="20">
                  <c:v>44890</c:v>
                </c:pt>
                <c:pt idx="21">
                  <c:v>44889</c:v>
                </c:pt>
                <c:pt idx="22">
                  <c:v>44888</c:v>
                </c:pt>
                <c:pt idx="23">
                  <c:v>44887</c:v>
                </c:pt>
                <c:pt idx="24">
                  <c:v>44886</c:v>
                </c:pt>
                <c:pt idx="25">
                  <c:v>44885</c:v>
                </c:pt>
                <c:pt idx="26">
                  <c:v>44884</c:v>
                </c:pt>
                <c:pt idx="27">
                  <c:v>44883</c:v>
                </c:pt>
                <c:pt idx="28">
                  <c:v>44882</c:v>
                </c:pt>
                <c:pt idx="29">
                  <c:v>44881</c:v>
                </c:pt>
                <c:pt idx="30">
                  <c:v>44880</c:v>
                </c:pt>
                <c:pt idx="31">
                  <c:v>44879</c:v>
                </c:pt>
                <c:pt idx="32">
                  <c:v>44878</c:v>
                </c:pt>
                <c:pt idx="33">
                  <c:v>44877</c:v>
                </c:pt>
                <c:pt idx="34">
                  <c:v>44876</c:v>
                </c:pt>
                <c:pt idx="35">
                  <c:v>44875</c:v>
                </c:pt>
                <c:pt idx="36">
                  <c:v>44874</c:v>
                </c:pt>
                <c:pt idx="37">
                  <c:v>44873</c:v>
                </c:pt>
                <c:pt idx="38">
                  <c:v>44872</c:v>
                </c:pt>
                <c:pt idx="39">
                  <c:v>44871</c:v>
                </c:pt>
                <c:pt idx="40">
                  <c:v>44870</c:v>
                </c:pt>
                <c:pt idx="41">
                  <c:v>44869</c:v>
                </c:pt>
                <c:pt idx="42">
                  <c:v>44868</c:v>
                </c:pt>
                <c:pt idx="43">
                  <c:v>44867</c:v>
                </c:pt>
                <c:pt idx="44">
                  <c:v>44866</c:v>
                </c:pt>
                <c:pt idx="45">
                  <c:v>44865</c:v>
                </c:pt>
                <c:pt idx="46">
                  <c:v>44864</c:v>
                </c:pt>
                <c:pt idx="47">
                  <c:v>44863</c:v>
                </c:pt>
                <c:pt idx="48">
                  <c:v>44862</c:v>
                </c:pt>
                <c:pt idx="49">
                  <c:v>44861</c:v>
                </c:pt>
                <c:pt idx="50">
                  <c:v>44860</c:v>
                </c:pt>
                <c:pt idx="51">
                  <c:v>44859</c:v>
                </c:pt>
                <c:pt idx="52">
                  <c:v>44858</c:v>
                </c:pt>
                <c:pt idx="53">
                  <c:v>44857</c:v>
                </c:pt>
                <c:pt idx="54">
                  <c:v>44856</c:v>
                </c:pt>
                <c:pt idx="55">
                  <c:v>44855</c:v>
                </c:pt>
                <c:pt idx="56">
                  <c:v>44854</c:v>
                </c:pt>
                <c:pt idx="57">
                  <c:v>44853</c:v>
                </c:pt>
                <c:pt idx="58">
                  <c:v>44852</c:v>
                </c:pt>
                <c:pt idx="59">
                  <c:v>44851</c:v>
                </c:pt>
                <c:pt idx="60">
                  <c:v>44850</c:v>
                </c:pt>
                <c:pt idx="61">
                  <c:v>44849</c:v>
                </c:pt>
                <c:pt idx="62">
                  <c:v>44848</c:v>
                </c:pt>
                <c:pt idx="63">
                  <c:v>44847</c:v>
                </c:pt>
                <c:pt idx="64">
                  <c:v>44846</c:v>
                </c:pt>
                <c:pt idx="65">
                  <c:v>44845</c:v>
                </c:pt>
                <c:pt idx="66">
                  <c:v>44844</c:v>
                </c:pt>
                <c:pt idx="67">
                  <c:v>44843</c:v>
                </c:pt>
                <c:pt idx="68">
                  <c:v>44842</c:v>
                </c:pt>
                <c:pt idx="69">
                  <c:v>44841</c:v>
                </c:pt>
                <c:pt idx="70">
                  <c:v>44840</c:v>
                </c:pt>
                <c:pt idx="71">
                  <c:v>44839</c:v>
                </c:pt>
                <c:pt idx="72">
                  <c:v>44838</c:v>
                </c:pt>
                <c:pt idx="73">
                  <c:v>44837</c:v>
                </c:pt>
                <c:pt idx="74">
                  <c:v>44836</c:v>
                </c:pt>
                <c:pt idx="75">
                  <c:v>44835</c:v>
                </c:pt>
                <c:pt idx="76">
                  <c:v>44834</c:v>
                </c:pt>
                <c:pt idx="77">
                  <c:v>44833</c:v>
                </c:pt>
                <c:pt idx="78">
                  <c:v>44832</c:v>
                </c:pt>
                <c:pt idx="79">
                  <c:v>44831</c:v>
                </c:pt>
                <c:pt idx="80">
                  <c:v>44830</c:v>
                </c:pt>
                <c:pt idx="81">
                  <c:v>44829</c:v>
                </c:pt>
                <c:pt idx="82">
                  <c:v>44828</c:v>
                </c:pt>
                <c:pt idx="83">
                  <c:v>44827</c:v>
                </c:pt>
                <c:pt idx="84">
                  <c:v>44826</c:v>
                </c:pt>
                <c:pt idx="85">
                  <c:v>44825</c:v>
                </c:pt>
                <c:pt idx="86">
                  <c:v>44824</c:v>
                </c:pt>
                <c:pt idx="87">
                  <c:v>44823</c:v>
                </c:pt>
                <c:pt idx="88">
                  <c:v>44822</c:v>
                </c:pt>
                <c:pt idx="89">
                  <c:v>44821</c:v>
                </c:pt>
                <c:pt idx="90">
                  <c:v>44820</c:v>
                </c:pt>
                <c:pt idx="91">
                  <c:v>44819</c:v>
                </c:pt>
                <c:pt idx="92">
                  <c:v>44818</c:v>
                </c:pt>
                <c:pt idx="93">
                  <c:v>44817</c:v>
                </c:pt>
                <c:pt idx="94">
                  <c:v>44816</c:v>
                </c:pt>
                <c:pt idx="95">
                  <c:v>44815</c:v>
                </c:pt>
                <c:pt idx="96">
                  <c:v>44814</c:v>
                </c:pt>
                <c:pt idx="97">
                  <c:v>44813</c:v>
                </c:pt>
                <c:pt idx="98">
                  <c:v>44812</c:v>
                </c:pt>
                <c:pt idx="99">
                  <c:v>44811</c:v>
                </c:pt>
                <c:pt idx="100">
                  <c:v>44810</c:v>
                </c:pt>
                <c:pt idx="101">
                  <c:v>44809</c:v>
                </c:pt>
                <c:pt idx="102">
                  <c:v>44808</c:v>
                </c:pt>
                <c:pt idx="103">
                  <c:v>44807</c:v>
                </c:pt>
                <c:pt idx="104">
                  <c:v>44806</c:v>
                </c:pt>
                <c:pt idx="105">
                  <c:v>44805</c:v>
                </c:pt>
                <c:pt idx="106">
                  <c:v>44804</c:v>
                </c:pt>
                <c:pt idx="107">
                  <c:v>44803</c:v>
                </c:pt>
                <c:pt idx="108">
                  <c:v>44802</c:v>
                </c:pt>
                <c:pt idx="109">
                  <c:v>44801</c:v>
                </c:pt>
                <c:pt idx="110">
                  <c:v>44800</c:v>
                </c:pt>
                <c:pt idx="111">
                  <c:v>44799</c:v>
                </c:pt>
                <c:pt idx="112">
                  <c:v>44798</c:v>
                </c:pt>
                <c:pt idx="113">
                  <c:v>44797</c:v>
                </c:pt>
                <c:pt idx="114">
                  <c:v>44796</c:v>
                </c:pt>
                <c:pt idx="115">
                  <c:v>44795</c:v>
                </c:pt>
                <c:pt idx="116">
                  <c:v>44794</c:v>
                </c:pt>
                <c:pt idx="117">
                  <c:v>44793</c:v>
                </c:pt>
                <c:pt idx="118">
                  <c:v>44792</c:v>
                </c:pt>
                <c:pt idx="119">
                  <c:v>44791</c:v>
                </c:pt>
                <c:pt idx="120">
                  <c:v>44790</c:v>
                </c:pt>
                <c:pt idx="121">
                  <c:v>44789</c:v>
                </c:pt>
                <c:pt idx="122">
                  <c:v>44788</c:v>
                </c:pt>
                <c:pt idx="123">
                  <c:v>44787</c:v>
                </c:pt>
                <c:pt idx="124">
                  <c:v>44786</c:v>
                </c:pt>
                <c:pt idx="125">
                  <c:v>44785</c:v>
                </c:pt>
                <c:pt idx="126">
                  <c:v>44784</c:v>
                </c:pt>
                <c:pt idx="127">
                  <c:v>44783</c:v>
                </c:pt>
                <c:pt idx="128">
                  <c:v>44782</c:v>
                </c:pt>
                <c:pt idx="129">
                  <c:v>44781</c:v>
                </c:pt>
                <c:pt idx="130">
                  <c:v>44780</c:v>
                </c:pt>
                <c:pt idx="131">
                  <c:v>44779</c:v>
                </c:pt>
                <c:pt idx="132">
                  <c:v>44778</c:v>
                </c:pt>
                <c:pt idx="133">
                  <c:v>44777</c:v>
                </c:pt>
                <c:pt idx="134">
                  <c:v>44776</c:v>
                </c:pt>
                <c:pt idx="135">
                  <c:v>44775</c:v>
                </c:pt>
                <c:pt idx="136">
                  <c:v>44774</c:v>
                </c:pt>
                <c:pt idx="137">
                  <c:v>44773</c:v>
                </c:pt>
                <c:pt idx="138">
                  <c:v>44772</c:v>
                </c:pt>
                <c:pt idx="139">
                  <c:v>44771</c:v>
                </c:pt>
                <c:pt idx="140">
                  <c:v>44770</c:v>
                </c:pt>
                <c:pt idx="141">
                  <c:v>44769</c:v>
                </c:pt>
                <c:pt idx="142">
                  <c:v>44768</c:v>
                </c:pt>
                <c:pt idx="143">
                  <c:v>44767</c:v>
                </c:pt>
                <c:pt idx="144">
                  <c:v>44766</c:v>
                </c:pt>
                <c:pt idx="145">
                  <c:v>44765</c:v>
                </c:pt>
                <c:pt idx="146">
                  <c:v>44764</c:v>
                </c:pt>
                <c:pt idx="147">
                  <c:v>44763</c:v>
                </c:pt>
                <c:pt idx="148">
                  <c:v>44762</c:v>
                </c:pt>
                <c:pt idx="149">
                  <c:v>44761</c:v>
                </c:pt>
                <c:pt idx="150">
                  <c:v>44760</c:v>
                </c:pt>
                <c:pt idx="151">
                  <c:v>44759</c:v>
                </c:pt>
                <c:pt idx="152">
                  <c:v>44758</c:v>
                </c:pt>
                <c:pt idx="153">
                  <c:v>44757</c:v>
                </c:pt>
                <c:pt idx="154">
                  <c:v>44756</c:v>
                </c:pt>
                <c:pt idx="155">
                  <c:v>44755</c:v>
                </c:pt>
                <c:pt idx="156">
                  <c:v>44754</c:v>
                </c:pt>
                <c:pt idx="157">
                  <c:v>44753</c:v>
                </c:pt>
                <c:pt idx="158">
                  <c:v>44752</c:v>
                </c:pt>
                <c:pt idx="159">
                  <c:v>44751</c:v>
                </c:pt>
                <c:pt idx="160">
                  <c:v>44750</c:v>
                </c:pt>
                <c:pt idx="161">
                  <c:v>44749</c:v>
                </c:pt>
                <c:pt idx="162">
                  <c:v>44748</c:v>
                </c:pt>
                <c:pt idx="163">
                  <c:v>44747</c:v>
                </c:pt>
                <c:pt idx="164">
                  <c:v>44746</c:v>
                </c:pt>
                <c:pt idx="165">
                  <c:v>44745</c:v>
                </c:pt>
                <c:pt idx="166">
                  <c:v>44744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44738</c:v>
                </c:pt>
                <c:pt idx="173">
                  <c:v>44737</c:v>
                </c:pt>
                <c:pt idx="174">
                  <c:v>44736</c:v>
                </c:pt>
                <c:pt idx="175">
                  <c:v>44735</c:v>
                </c:pt>
                <c:pt idx="176">
                  <c:v>44734</c:v>
                </c:pt>
                <c:pt idx="177">
                  <c:v>44733</c:v>
                </c:pt>
                <c:pt idx="178">
                  <c:v>44732</c:v>
                </c:pt>
                <c:pt idx="179">
                  <c:v>44731</c:v>
                </c:pt>
                <c:pt idx="180">
                  <c:v>44730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44724</c:v>
                </c:pt>
                <c:pt idx="187">
                  <c:v>44723</c:v>
                </c:pt>
                <c:pt idx="188">
                  <c:v>44722</c:v>
                </c:pt>
                <c:pt idx="189">
                  <c:v>44721</c:v>
                </c:pt>
                <c:pt idx="190">
                  <c:v>44720</c:v>
                </c:pt>
                <c:pt idx="191">
                  <c:v>44719</c:v>
                </c:pt>
                <c:pt idx="192">
                  <c:v>44718</c:v>
                </c:pt>
                <c:pt idx="193">
                  <c:v>44717</c:v>
                </c:pt>
                <c:pt idx="194">
                  <c:v>44716</c:v>
                </c:pt>
                <c:pt idx="195">
                  <c:v>44715</c:v>
                </c:pt>
                <c:pt idx="196">
                  <c:v>44714</c:v>
                </c:pt>
                <c:pt idx="197">
                  <c:v>44713</c:v>
                </c:pt>
                <c:pt idx="198">
                  <c:v>44712</c:v>
                </c:pt>
                <c:pt idx="199">
                  <c:v>44711</c:v>
                </c:pt>
                <c:pt idx="200">
                  <c:v>44710</c:v>
                </c:pt>
                <c:pt idx="201">
                  <c:v>44709</c:v>
                </c:pt>
                <c:pt idx="202">
                  <c:v>44708</c:v>
                </c:pt>
                <c:pt idx="203">
                  <c:v>44707</c:v>
                </c:pt>
                <c:pt idx="204">
                  <c:v>44706</c:v>
                </c:pt>
                <c:pt idx="205">
                  <c:v>44705</c:v>
                </c:pt>
                <c:pt idx="206">
                  <c:v>44704</c:v>
                </c:pt>
                <c:pt idx="207">
                  <c:v>44703</c:v>
                </c:pt>
                <c:pt idx="208">
                  <c:v>44702</c:v>
                </c:pt>
                <c:pt idx="209">
                  <c:v>44701</c:v>
                </c:pt>
                <c:pt idx="210">
                  <c:v>44700</c:v>
                </c:pt>
                <c:pt idx="211">
                  <c:v>44699</c:v>
                </c:pt>
                <c:pt idx="212">
                  <c:v>44698</c:v>
                </c:pt>
                <c:pt idx="213">
                  <c:v>44697</c:v>
                </c:pt>
                <c:pt idx="214">
                  <c:v>44696</c:v>
                </c:pt>
                <c:pt idx="215">
                  <c:v>44695</c:v>
                </c:pt>
                <c:pt idx="216">
                  <c:v>44694</c:v>
                </c:pt>
                <c:pt idx="217">
                  <c:v>44693</c:v>
                </c:pt>
                <c:pt idx="218">
                  <c:v>44692</c:v>
                </c:pt>
                <c:pt idx="219">
                  <c:v>44691</c:v>
                </c:pt>
                <c:pt idx="220">
                  <c:v>44690</c:v>
                </c:pt>
                <c:pt idx="221">
                  <c:v>44689</c:v>
                </c:pt>
                <c:pt idx="222">
                  <c:v>44688</c:v>
                </c:pt>
                <c:pt idx="223">
                  <c:v>44687</c:v>
                </c:pt>
                <c:pt idx="224">
                  <c:v>44686</c:v>
                </c:pt>
                <c:pt idx="225">
                  <c:v>44685</c:v>
                </c:pt>
                <c:pt idx="226">
                  <c:v>44684</c:v>
                </c:pt>
                <c:pt idx="227">
                  <c:v>44683</c:v>
                </c:pt>
                <c:pt idx="228">
                  <c:v>44682</c:v>
                </c:pt>
                <c:pt idx="229">
                  <c:v>44681</c:v>
                </c:pt>
                <c:pt idx="230">
                  <c:v>44680</c:v>
                </c:pt>
                <c:pt idx="231">
                  <c:v>44679</c:v>
                </c:pt>
                <c:pt idx="232">
                  <c:v>44678</c:v>
                </c:pt>
                <c:pt idx="233">
                  <c:v>44677</c:v>
                </c:pt>
                <c:pt idx="234">
                  <c:v>44676</c:v>
                </c:pt>
                <c:pt idx="235">
                  <c:v>44675</c:v>
                </c:pt>
                <c:pt idx="236">
                  <c:v>44674</c:v>
                </c:pt>
                <c:pt idx="237">
                  <c:v>44673</c:v>
                </c:pt>
                <c:pt idx="238">
                  <c:v>44672</c:v>
                </c:pt>
                <c:pt idx="239">
                  <c:v>44671</c:v>
                </c:pt>
                <c:pt idx="240">
                  <c:v>44670</c:v>
                </c:pt>
                <c:pt idx="241">
                  <c:v>44669</c:v>
                </c:pt>
                <c:pt idx="242">
                  <c:v>44668</c:v>
                </c:pt>
                <c:pt idx="243">
                  <c:v>44667</c:v>
                </c:pt>
                <c:pt idx="244">
                  <c:v>44666</c:v>
                </c:pt>
                <c:pt idx="245">
                  <c:v>44665</c:v>
                </c:pt>
                <c:pt idx="246">
                  <c:v>44664</c:v>
                </c:pt>
                <c:pt idx="247">
                  <c:v>44663</c:v>
                </c:pt>
                <c:pt idx="248">
                  <c:v>44662</c:v>
                </c:pt>
                <c:pt idx="249">
                  <c:v>44661</c:v>
                </c:pt>
                <c:pt idx="250">
                  <c:v>44660</c:v>
                </c:pt>
                <c:pt idx="251">
                  <c:v>44659</c:v>
                </c:pt>
                <c:pt idx="252">
                  <c:v>44658</c:v>
                </c:pt>
                <c:pt idx="253">
                  <c:v>44657</c:v>
                </c:pt>
                <c:pt idx="254">
                  <c:v>44656</c:v>
                </c:pt>
                <c:pt idx="255">
                  <c:v>44655</c:v>
                </c:pt>
                <c:pt idx="256">
                  <c:v>44654</c:v>
                </c:pt>
                <c:pt idx="257">
                  <c:v>44653</c:v>
                </c:pt>
                <c:pt idx="258">
                  <c:v>44652</c:v>
                </c:pt>
                <c:pt idx="259">
                  <c:v>44651</c:v>
                </c:pt>
                <c:pt idx="260">
                  <c:v>44650</c:v>
                </c:pt>
                <c:pt idx="261">
                  <c:v>44649</c:v>
                </c:pt>
                <c:pt idx="262">
                  <c:v>44648</c:v>
                </c:pt>
                <c:pt idx="263">
                  <c:v>44647</c:v>
                </c:pt>
                <c:pt idx="264">
                  <c:v>44646</c:v>
                </c:pt>
                <c:pt idx="265">
                  <c:v>44645</c:v>
                </c:pt>
                <c:pt idx="266">
                  <c:v>44644</c:v>
                </c:pt>
                <c:pt idx="267">
                  <c:v>44643</c:v>
                </c:pt>
                <c:pt idx="268">
                  <c:v>44642</c:v>
                </c:pt>
                <c:pt idx="269">
                  <c:v>44641</c:v>
                </c:pt>
                <c:pt idx="270">
                  <c:v>44640</c:v>
                </c:pt>
                <c:pt idx="271">
                  <c:v>44639</c:v>
                </c:pt>
                <c:pt idx="272">
                  <c:v>44638</c:v>
                </c:pt>
                <c:pt idx="273">
                  <c:v>44637</c:v>
                </c:pt>
                <c:pt idx="274">
                  <c:v>44636</c:v>
                </c:pt>
                <c:pt idx="275">
                  <c:v>44635</c:v>
                </c:pt>
                <c:pt idx="276">
                  <c:v>44634</c:v>
                </c:pt>
                <c:pt idx="277">
                  <c:v>44633</c:v>
                </c:pt>
                <c:pt idx="278">
                  <c:v>44632</c:v>
                </c:pt>
                <c:pt idx="279">
                  <c:v>44631</c:v>
                </c:pt>
                <c:pt idx="280">
                  <c:v>44630</c:v>
                </c:pt>
                <c:pt idx="281">
                  <c:v>44629</c:v>
                </c:pt>
                <c:pt idx="282">
                  <c:v>44628</c:v>
                </c:pt>
                <c:pt idx="283">
                  <c:v>44627</c:v>
                </c:pt>
                <c:pt idx="284">
                  <c:v>44626</c:v>
                </c:pt>
                <c:pt idx="285">
                  <c:v>44625</c:v>
                </c:pt>
                <c:pt idx="286">
                  <c:v>44624</c:v>
                </c:pt>
                <c:pt idx="287">
                  <c:v>44623</c:v>
                </c:pt>
                <c:pt idx="288">
                  <c:v>44622</c:v>
                </c:pt>
                <c:pt idx="289">
                  <c:v>44621</c:v>
                </c:pt>
                <c:pt idx="290">
                  <c:v>44620</c:v>
                </c:pt>
                <c:pt idx="291">
                  <c:v>44619</c:v>
                </c:pt>
                <c:pt idx="292">
                  <c:v>44618</c:v>
                </c:pt>
                <c:pt idx="293">
                  <c:v>44617</c:v>
                </c:pt>
                <c:pt idx="294">
                  <c:v>44616</c:v>
                </c:pt>
                <c:pt idx="295">
                  <c:v>44615</c:v>
                </c:pt>
                <c:pt idx="296">
                  <c:v>44614</c:v>
                </c:pt>
                <c:pt idx="297">
                  <c:v>44613</c:v>
                </c:pt>
                <c:pt idx="298">
                  <c:v>44612</c:v>
                </c:pt>
                <c:pt idx="299">
                  <c:v>44611</c:v>
                </c:pt>
                <c:pt idx="300">
                  <c:v>44610</c:v>
                </c:pt>
                <c:pt idx="301">
                  <c:v>44609</c:v>
                </c:pt>
                <c:pt idx="302">
                  <c:v>44608</c:v>
                </c:pt>
                <c:pt idx="303">
                  <c:v>44607</c:v>
                </c:pt>
                <c:pt idx="304">
                  <c:v>44606</c:v>
                </c:pt>
                <c:pt idx="305">
                  <c:v>44605</c:v>
                </c:pt>
                <c:pt idx="306">
                  <c:v>44604</c:v>
                </c:pt>
                <c:pt idx="307">
                  <c:v>44603</c:v>
                </c:pt>
                <c:pt idx="308">
                  <c:v>44602</c:v>
                </c:pt>
                <c:pt idx="309">
                  <c:v>44601</c:v>
                </c:pt>
                <c:pt idx="310">
                  <c:v>44600</c:v>
                </c:pt>
                <c:pt idx="311">
                  <c:v>44599</c:v>
                </c:pt>
                <c:pt idx="312">
                  <c:v>44589</c:v>
                </c:pt>
                <c:pt idx="313">
                  <c:v>44588</c:v>
                </c:pt>
                <c:pt idx="314">
                  <c:v>44587</c:v>
                </c:pt>
                <c:pt idx="315">
                  <c:v>44586</c:v>
                </c:pt>
                <c:pt idx="316">
                  <c:v>44585</c:v>
                </c:pt>
                <c:pt idx="317">
                  <c:v>44584</c:v>
                </c:pt>
                <c:pt idx="318">
                  <c:v>44583</c:v>
                </c:pt>
                <c:pt idx="319">
                  <c:v>44582</c:v>
                </c:pt>
                <c:pt idx="320">
                  <c:v>44581</c:v>
                </c:pt>
                <c:pt idx="321">
                  <c:v>44580</c:v>
                </c:pt>
                <c:pt idx="322">
                  <c:v>44579</c:v>
                </c:pt>
                <c:pt idx="323">
                  <c:v>44578</c:v>
                </c:pt>
                <c:pt idx="324">
                  <c:v>44577</c:v>
                </c:pt>
                <c:pt idx="325">
                  <c:v>44576</c:v>
                </c:pt>
                <c:pt idx="326">
                  <c:v>44575</c:v>
                </c:pt>
                <c:pt idx="327">
                  <c:v>44574</c:v>
                </c:pt>
                <c:pt idx="328">
                  <c:v>44573</c:v>
                </c:pt>
                <c:pt idx="329">
                  <c:v>44572</c:v>
                </c:pt>
                <c:pt idx="330">
                  <c:v>44571</c:v>
                </c:pt>
                <c:pt idx="331">
                  <c:v>44570</c:v>
                </c:pt>
                <c:pt idx="332">
                  <c:v>44569</c:v>
                </c:pt>
                <c:pt idx="333">
                  <c:v>44568</c:v>
                </c:pt>
                <c:pt idx="334">
                  <c:v>44567</c:v>
                </c:pt>
                <c:pt idx="335">
                  <c:v>44566</c:v>
                </c:pt>
                <c:pt idx="336">
                  <c:v>44565</c:v>
                </c:pt>
                <c:pt idx="337">
                  <c:v>44564</c:v>
                </c:pt>
                <c:pt idx="338">
                  <c:v>44563</c:v>
                </c:pt>
                <c:pt idx="339">
                  <c:v>44562</c:v>
                </c:pt>
              </c:numCache>
            </c:numRef>
          </c:cat>
          <c:val>
            <c:numRef>
              <c:f>'价格 '!$R$48:$R$95</c:f>
              <c:numCache>
                <c:formatCode>General</c:formatCode>
                <c:ptCount val="48"/>
                <c:pt idx="0">
                  <c:v>17.2</c:v>
                </c:pt>
                <c:pt idx="1">
                  <c:v>17.8</c:v>
                </c:pt>
                <c:pt idx="2">
                  <c:v>17.399999999999999</c:v>
                </c:pt>
                <c:pt idx="3">
                  <c:v>17.8</c:v>
                </c:pt>
                <c:pt idx="4">
                  <c:v>17.600000000000001</c:v>
                </c:pt>
                <c:pt idx="5">
                  <c:v>16.600000000000001</c:v>
                </c:pt>
                <c:pt idx="6">
                  <c:v>16.600000000000001</c:v>
                </c:pt>
                <c:pt idx="7">
                  <c:v>16.399999999999999</c:v>
                </c:pt>
                <c:pt idx="8">
                  <c:v>15.4</c:v>
                </c:pt>
                <c:pt idx="9">
                  <c:v>15.6</c:v>
                </c:pt>
                <c:pt idx="10">
                  <c:v>16.2</c:v>
                </c:pt>
                <c:pt idx="11">
                  <c:v>17.399999999999999</c:v>
                </c:pt>
                <c:pt idx="12">
                  <c:v>17.399999999999999</c:v>
                </c:pt>
                <c:pt idx="13">
                  <c:v>17.8</c:v>
                </c:pt>
                <c:pt idx="14">
                  <c:v>20</c:v>
                </c:pt>
                <c:pt idx="15">
                  <c:v>19.8</c:v>
                </c:pt>
                <c:pt idx="16">
                  <c:v>19.2</c:v>
                </c:pt>
                <c:pt idx="17">
                  <c:v>20</c:v>
                </c:pt>
                <c:pt idx="18">
                  <c:v>19</c:v>
                </c:pt>
                <c:pt idx="19">
                  <c:v>19.600000000000001</c:v>
                </c:pt>
                <c:pt idx="20">
                  <c:v>20.6</c:v>
                </c:pt>
                <c:pt idx="21">
                  <c:v>20.6</c:v>
                </c:pt>
                <c:pt idx="22">
                  <c:v>22</c:v>
                </c:pt>
                <c:pt idx="23">
                  <c:v>22.6</c:v>
                </c:pt>
                <c:pt idx="24">
                  <c:v>23</c:v>
                </c:pt>
                <c:pt idx="25">
                  <c:v>22.6</c:v>
                </c:pt>
                <c:pt idx="26">
                  <c:v>23.2</c:v>
                </c:pt>
                <c:pt idx="27">
                  <c:v>22.6</c:v>
                </c:pt>
                <c:pt idx="28">
                  <c:v>22.6</c:v>
                </c:pt>
                <c:pt idx="29">
                  <c:v>22.2</c:v>
                </c:pt>
                <c:pt idx="30">
                  <c:v>22.6</c:v>
                </c:pt>
                <c:pt idx="31">
                  <c:v>22.8</c:v>
                </c:pt>
                <c:pt idx="32">
                  <c:v>22</c:v>
                </c:pt>
                <c:pt idx="33">
                  <c:v>21.6</c:v>
                </c:pt>
                <c:pt idx="34">
                  <c:v>22</c:v>
                </c:pt>
                <c:pt idx="35">
                  <c:v>21.8</c:v>
                </c:pt>
                <c:pt idx="36">
                  <c:v>22</c:v>
                </c:pt>
                <c:pt idx="37">
                  <c:v>23</c:v>
                </c:pt>
                <c:pt idx="38">
                  <c:v>23.8</c:v>
                </c:pt>
                <c:pt idx="39">
                  <c:v>23.8</c:v>
                </c:pt>
                <c:pt idx="40">
                  <c:v>23.8</c:v>
                </c:pt>
                <c:pt idx="41">
                  <c:v>24.2</c:v>
                </c:pt>
                <c:pt idx="42">
                  <c:v>24.6</c:v>
                </c:pt>
                <c:pt idx="43">
                  <c:v>24.6</c:v>
                </c:pt>
                <c:pt idx="44">
                  <c:v>24.2</c:v>
                </c:pt>
                <c:pt idx="45">
                  <c:v>24.6</c:v>
                </c:pt>
                <c:pt idx="46">
                  <c:v>25</c:v>
                </c:pt>
                <c:pt idx="47">
                  <c:v>24.8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3-41BE-BA58-0D4752A98445}"/>
            </c:ext>
          </c:extLst>
        </c:ser>
        <c:ser>
          <c:idx val="5"/>
          <c:order val="3"/>
          <c:tx>
            <c:strRef>
              <c:f>'价格 '!$S$3</c:f>
              <c:strCache>
                <c:ptCount val="1"/>
                <c:pt idx="0">
                  <c:v>河南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'价格 '!$J$63:$J$402</c:f>
              <c:numCache>
                <c:formatCode>m/d/yyyy</c:formatCode>
                <c:ptCount val="340"/>
                <c:pt idx="0">
                  <c:v>44910</c:v>
                </c:pt>
                <c:pt idx="1">
                  <c:v>44909</c:v>
                </c:pt>
                <c:pt idx="2">
                  <c:v>44908</c:v>
                </c:pt>
                <c:pt idx="3">
                  <c:v>44907</c:v>
                </c:pt>
                <c:pt idx="4">
                  <c:v>44906</c:v>
                </c:pt>
                <c:pt idx="5">
                  <c:v>44905</c:v>
                </c:pt>
                <c:pt idx="6">
                  <c:v>44904</c:v>
                </c:pt>
                <c:pt idx="7">
                  <c:v>44903</c:v>
                </c:pt>
                <c:pt idx="8">
                  <c:v>44902</c:v>
                </c:pt>
                <c:pt idx="9">
                  <c:v>44901</c:v>
                </c:pt>
                <c:pt idx="10">
                  <c:v>44900</c:v>
                </c:pt>
                <c:pt idx="11">
                  <c:v>44899</c:v>
                </c:pt>
                <c:pt idx="12">
                  <c:v>44898</c:v>
                </c:pt>
                <c:pt idx="13">
                  <c:v>44897</c:v>
                </c:pt>
                <c:pt idx="14">
                  <c:v>44896</c:v>
                </c:pt>
                <c:pt idx="15">
                  <c:v>44895</c:v>
                </c:pt>
                <c:pt idx="16">
                  <c:v>44894</c:v>
                </c:pt>
                <c:pt idx="17">
                  <c:v>44893</c:v>
                </c:pt>
                <c:pt idx="18">
                  <c:v>44892</c:v>
                </c:pt>
                <c:pt idx="19">
                  <c:v>44891</c:v>
                </c:pt>
                <c:pt idx="20">
                  <c:v>44890</c:v>
                </c:pt>
                <c:pt idx="21">
                  <c:v>44889</c:v>
                </c:pt>
                <c:pt idx="22">
                  <c:v>44888</c:v>
                </c:pt>
                <c:pt idx="23">
                  <c:v>44887</c:v>
                </c:pt>
                <c:pt idx="24">
                  <c:v>44886</c:v>
                </c:pt>
                <c:pt idx="25">
                  <c:v>44885</c:v>
                </c:pt>
                <c:pt idx="26">
                  <c:v>44884</c:v>
                </c:pt>
                <c:pt idx="27">
                  <c:v>44883</c:v>
                </c:pt>
                <c:pt idx="28">
                  <c:v>44882</c:v>
                </c:pt>
                <c:pt idx="29">
                  <c:v>44881</c:v>
                </c:pt>
                <c:pt idx="30">
                  <c:v>44880</c:v>
                </c:pt>
                <c:pt idx="31">
                  <c:v>44879</c:v>
                </c:pt>
                <c:pt idx="32">
                  <c:v>44878</c:v>
                </c:pt>
                <c:pt idx="33">
                  <c:v>44877</c:v>
                </c:pt>
                <c:pt idx="34">
                  <c:v>44876</c:v>
                </c:pt>
                <c:pt idx="35">
                  <c:v>44875</c:v>
                </c:pt>
                <c:pt idx="36">
                  <c:v>44874</c:v>
                </c:pt>
                <c:pt idx="37">
                  <c:v>44873</c:v>
                </c:pt>
                <c:pt idx="38">
                  <c:v>44872</c:v>
                </c:pt>
                <c:pt idx="39">
                  <c:v>44871</c:v>
                </c:pt>
                <c:pt idx="40">
                  <c:v>44870</c:v>
                </c:pt>
                <c:pt idx="41">
                  <c:v>44869</c:v>
                </c:pt>
                <c:pt idx="42">
                  <c:v>44868</c:v>
                </c:pt>
                <c:pt idx="43">
                  <c:v>44867</c:v>
                </c:pt>
                <c:pt idx="44">
                  <c:v>44866</c:v>
                </c:pt>
                <c:pt idx="45">
                  <c:v>44865</c:v>
                </c:pt>
                <c:pt idx="46">
                  <c:v>44864</c:v>
                </c:pt>
                <c:pt idx="47">
                  <c:v>44863</c:v>
                </c:pt>
                <c:pt idx="48">
                  <c:v>44862</c:v>
                </c:pt>
                <c:pt idx="49">
                  <c:v>44861</c:v>
                </c:pt>
                <c:pt idx="50">
                  <c:v>44860</c:v>
                </c:pt>
                <c:pt idx="51">
                  <c:v>44859</c:v>
                </c:pt>
                <c:pt idx="52">
                  <c:v>44858</c:v>
                </c:pt>
                <c:pt idx="53">
                  <c:v>44857</c:v>
                </c:pt>
                <c:pt idx="54">
                  <c:v>44856</c:v>
                </c:pt>
                <c:pt idx="55">
                  <c:v>44855</c:v>
                </c:pt>
                <c:pt idx="56">
                  <c:v>44854</c:v>
                </c:pt>
                <c:pt idx="57">
                  <c:v>44853</c:v>
                </c:pt>
                <c:pt idx="58">
                  <c:v>44852</c:v>
                </c:pt>
                <c:pt idx="59">
                  <c:v>44851</c:v>
                </c:pt>
                <c:pt idx="60">
                  <c:v>44850</c:v>
                </c:pt>
                <c:pt idx="61">
                  <c:v>44849</c:v>
                </c:pt>
                <c:pt idx="62">
                  <c:v>44848</c:v>
                </c:pt>
                <c:pt idx="63">
                  <c:v>44847</c:v>
                </c:pt>
                <c:pt idx="64">
                  <c:v>44846</c:v>
                </c:pt>
                <c:pt idx="65">
                  <c:v>44845</c:v>
                </c:pt>
                <c:pt idx="66">
                  <c:v>44844</c:v>
                </c:pt>
                <c:pt idx="67">
                  <c:v>44843</c:v>
                </c:pt>
                <c:pt idx="68">
                  <c:v>44842</c:v>
                </c:pt>
                <c:pt idx="69">
                  <c:v>44841</c:v>
                </c:pt>
                <c:pt idx="70">
                  <c:v>44840</c:v>
                </c:pt>
                <c:pt idx="71">
                  <c:v>44839</c:v>
                </c:pt>
                <c:pt idx="72">
                  <c:v>44838</c:v>
                </c:pt>
                <c:pt idx="73">
                  <c:v>44837</c:v>
                </c:pt>
                <c:pt idx="74">
                  <c:v>44836</c:v>
                </c:pt>
                <c:pt idx="75">
                  <c:v>44835</c:v>
                </c:pt>
                <c:pt idx="76">
                  <c:v>44834</c:v>
                </c:pt>
                <c:pt idx="77">
                  <c:v>44833</c:v>
                </c:pt>
                <c:pt idx="78">
                  <c:v>44832</c:v>
                </c:pt>
                <c:pt idx="79">
                  <c:v>44831</c:v>
                </c:pt>
                <c:pt idx="80">
                  <c:v>44830</c:v>
                </c:pt>
                <c:pt idx="81">
                  <c:v>44829</c:v>
                </c:pt>
                <c:pt idx="82">
                  <c:v>44828</c:v>
                </c:pt>
                <c:pt idx="83">
                  <c:v>44827</c:v>
                </c:pt>
                <c:pt idx="84">
                  <c:v>44826</c:v>
                </c:pt>
                <c:pt idx="85">
                  <c:v>44825</c:v>
                </c:pt>
                <c:pt idx="86">
                  <c:v>44824</c:v>
                </c:pt>
                <c:pt idx="87">
                  <c:v>44823</c:v>
                </c:pt>
                <c:pt idx="88">
                  <c:v>44822</c:v>
                </c:pt>
                <c:pt idx="89">
                  <c:v>44821</c:v>
                </c:pt>
                <c:pt idx="90">
                  <c:v>44820</c:v>
                </c:pt>
                <c:pt idx="91">
                  <c:v>44819</c:v>
                </c:pt>
                <c:pt idx="92">
                  <c:v>44818</c:v>
                </c:pt>
                <c:pt idx="93">
                  <c:v>44817</c:v>
                </c:pt>
                <c:pt idx="94">
                  <c:v>44816</c:v>
                </c:pt>
                <c:pt idx="95">
                  <c:v>44815</c:v>
                </c:pt>
                <c:pt idx="96">
                  <c:v>44814</c:v>
                </c:pt>
                <c:pt idx="97">
                  <c:v>44813</c:v>
                </c:pt>
                <c:pt idx="98">
                  <c:v>44812</c:v>
                </c:pt>
                <c:pt idx="99">
                  <c:v>44811</c:v>
                </c:pt>
                <c:pt idx="100">
                  <c:v>44810</c:v>
                </c:pt>
                <c:pt idx="101">
                  <c:v>44809</c:v>
                </c:pt>
                <c:pt idx="102">
                  <c:v>44808</c:v>
                </c:pt>
                <c:pt idx="103">
                  <c:v>44807</c:v>
                </c:pt>
                <c:pt idx="104">
                  <c:v>44806</c:v>
                </c:pt>
                <c:pt idx="105">
                  <c:v>44805</c:v>
                </c:pt>
                <c:pt idx="106">
                  <c:v>44804</c:v>
                </c:pt>
                <c:pt idx="107">
                  <c:v>44803</c:v>
                </c:pt>
                <c:pt idx="108">
                  <c:v>44802</c:v>
                </c:pt>
                <c:pt idx="109">
                  <c:v>44801</c:v>
                </c:pt>
                <c:pt idx="110">
                  <c:v>44800</c:v>
                </c:pt>
                <c:pt idx="111">
                  <c:v>44799</c:v>
                </c:pt>
                <c:pt idx="112">
                  <c:v>44798</c:v>
                </c:pt>
                <c:pt idx="113">
                  <c:v>44797</c:v>
                </c:pt>
                <c:pt idx="114">
                  <c:v>44796</c:v>
                </c:pt>
                <c:pt idx="115">
                  <c:v>44795</c:v>
                </c:pt>
                <c:pt idx="116">
                  <c:v>44794</c:v>
                </c:pt>
                <c:pt idx="117">
                  <c:v>44793</c:v>
                </c:pt>
                <c:pt idx="118">
                  <c:v>44792</c:v>
                </c:pt>
                <c:pt idx="119">
                  <c:v>44791</c:v>
                </c:pt>
                <c:pt idx="120">
                  <c:v>44790</c:v>
                </c:pt>
                <c:pt idx="121">
                  <c:v>44789</c:v>
                </c:pt>
                <c:pt idx="122">
                  <c:v>44788</c:v>
                </c:pt>
                <c:pt idx="123">
                  <c:v>44787</c:v>
                </c:pt>
                <c:pt idx="124">
                  <c:v>44786</c:v>
                </c:pt>
                <c:pt idx="125">
                  <c:v>44785</c:v>
                </c:pt>
                <c:pt idx="126">
                  <c:v>44784</c:v>
                </c:pt>
                <c:pt idx="127">
                  <c:v>44783</c:v>
                </c:pt>
                <c:pt idx="128">
                  <c:v>44782</c:v>
                </c:pt>
                <c:pt idx="129">
                  <c:v>44781</c:v>
                </c:pt>
                <c:pt idx="130">
                  <c:v>44780</c:v>
                </c:pt>
                <c:pt idx="131">
                  <c:v>44779</c:v>
                </c:pt>
                <c:pt idx="132">
                  <c:v>44778</c:v>
                </c:pt>
                <c:pt idx="133">
                  <c:v>44777</c:v>
                </c:pt>
                <c:pt idx="134">
                  <c:v>44776</c:v>
                </c:pt>
                <c:pt idx="135">
                  <c:v>44775</c:v>
                </c:pt>
                <c:pt idx="136">
                  <c:v>44774</c:v>
                </c:pt>
                <c:pt idx="137">
                  <c:v>44773</c:v>
                </c:pt>
                <c:pt idx="138">
                  <c:v>44772</c:v>
                </c:pt>
                <c:pt idx="139">
                  <c:v>44771</c:v>
                </c:pt>
                <c:pt idx="140">
                  <c:v>44770</c:v>
                </c:pt>
                <c:pt idx="141">
                  <c:v>44769</c:v>
                </c:pt>
                <c:pt idx="142">
                  <c:v>44768</c:v>
                </c:pt>
                <c:pt idx="143">
                  <c:v>44767</c:v>
                </c:pt>
                <c:pt idx="144">
                  <c:v>44766</c:v>
                </c:pt>
                <c:pt idx="145">
                  <c:v>44765</c:v>
                </c:pt>
                <c:pt idx="146">
                  <c:v>44764</c:v>
                </c:pt>
                <c:pt idx="147">
                  <c:v>44763</c:v>
                </c:pt>
                <c:pt idx="148">
                  <c:v>44762</c:v>
                </c:pt>
                <c:pt idx="149">
                  <c:v>44761</c:v>
                </c:pt>
                <c:pt idx="150">
                  <c:v>44760</c:v>
                </c:pt>
                <c:pt idx="151">
                  <c:v>44759</c:v>
                </c:pt>
                <c:pt idx="152">
                  <c:v>44758</c:v>
                </c:pt>
                <c:pt idx="153">
                  <c:v>44757</c:v>
                </c:pt>
                <c:pt idx="154">
                  <c:v>44756</c:v>
                </c:pt>
                <c:pt idx="155">
                  <c:v>44755</c:v>
                </c:pt>
                <c:pt idx="156">
                  <c:v>44754</c:v>
                </c:pt>
                <c:pt idx="157">
                  <c:v>44753</c:v>
                </c:pt>
                <c:pt idx="158">
                  <c:v>44752</c:v>
                </c:pt>
                <c:pt idx="159">
                  <c:v>44751</c:v>
                </c:pt>
                <c:pt idx="160">
                  <c:v>44750</c:v>
                </c:pt>
                <c:pt idx="161">
                  <c:v>44749</c:v>
                </c:pt>
                <c:pt idx="162">
                  <c:v>44748</c:v>
                </c:pt>
                <c:pt idx="163">
                  <c:v>44747</c:v>
                </c:pt>
                <c:pt idx="164">
                  <c:v>44746</c:v>
                </c:pt>
                <c:pt idx="165">
                  <c:v>44745</c:v>
                </c:pt>
                <c:pt idx="166">
                  <c:v>44744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44738</c:v>
                </c:pt>
                <c:pt idx="173">
                  <c:v>44737</c:v>
                </c:pt>
                <c:pt idx="174">
                  <c:v>44736</c:v>
                </c:pt>
                <c:pt idx="175">
                  <c:v>44735</c:v>
                </c:pt>
                <c:pt idx="176">
                  <c:v>44734</c:v>
                </c:pt>
                <c:pt idx="177">
                  <c:v>44733</c:v>
                </c:pt>
                <c:pt idx="178">
                  <c:v>44732</c:v>
                </c:pt>
                <c:pt idx="179">
                  <c:v>44731</c:v>
                </c:pt>
                <c:pt idx="180">
                  <c:v>44730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44724</c:v>
                </c:pt>
                <c:pt idx="187">
                  <c:v>44723</c:v>
                </c:pt>
                <c:pt idx="188">
                  <c:v>44722</c:v>
                </c:pt>
                <c:pt idx="189">
                  <c:v>44721</c:v>
                </c:pt>
                <c:pt idx="190">
                  <c:v>44720</c:v>
                </c:pt>
                <c:pt idx="191">
                  <c:v>44719</c:v>
                </c:pt>
                <c:pt idx="192">
                  <c:v>44718</c:v>
                </c:pt>
                <c:pt idx="193">
                  <c:v>44717</c:v>
                </c:pt>
                <c:pt idx="194">
                  <c:v>44716</c:v>
                </c:pt>
                <c:pt idx="195">
                  <c:v>44715</c:v>
                </c:pt>
                <c:pt idx="196">
                  <c:v>44714</c:v>
                </c:pt>
                <c:pt idx="197">
                  <c:v>44713</c:v>
                </c:pt>
                <c:pt idx="198">
                  <c:v>44712</c:v>
                </c:pt>
                <c:pt idx="199">
                  <c:v>44711</c:v>
                </c:pt>
                <c:pt idx="200">
                  <c:v>44710</c:v>
                </c:pt>
                <c:pt idx="201">
                  <c:v>44709</c:v>
                </c:pt>
                <c:pt idx="202">
                  <c:v>44708</c:v>
                </c:pt>
                <c:pt idx="203">
                  <c:v>44707</c:v>
                </c:pt>
                <c:pt idx="204">
                  <c:v>44706</c:v>
                </c:pt>
                <c:pt idx="205">
                  <c:v>44705</c:v>
                </c:pt>
                <c:pt idx="206">
                  <c:v>44704</c:v>
                </c:pt>
                <c:pt idx="207">
                  <c:v>44703</c:v>
                </c:pt>
                <c:pt idx="208">
                  <c:v>44702</c:v>
                </c:pt>
                <c:pt idx="209">
                  <c:v>44701</c:v>
                </c:pt>
                <c:pt idx="210">
                  <c:v>44700</c:v>
                </c:pt>
                <c:pt idx="211">
                  <c:v>44699</c:v>
                </c:pt>
                <c:pt idx="212">
                  <c:v>44698</c:v>
                </c:pt>
                <c:pt idx="213">
                  <c:v>44697</c:v>
                </c:pt>
                <c:pt idx="214">
                  <c:v>44696</c:v>
                </c:pt>
                <c:pt idx="215">
                  <c:v>44695</c:v>
                </c:pt>
                <c:pt idx="216">
                  <c:v>44694</c:v>
                </c:pt>
                <c:pt idx="217">
                  <c:v>44693</c:v>
                </c:pt>
                <c:pt idx="218">
                  <c:v>44692</c:v>
                </c:pt>
                <c:pt idx="219">
                  <c:v>44691</c:v>
                </c:pt>
                <c:pt idx="220">
                  <c:v>44690</c:v>
                </c:pt>
                <c:pt idx="221">
                  <c:v>44689</c:v>
                </c:pt>
                <c:pt idx="222">
                  <c:v>44688</c:v>
                </c:pt>
                <c:pt idx="223">
                  <c:v>44687</c:v>
                </c:pt>
                <c:pt idx="224">
                  <c:v>44686</c:v>
                </c:pt>
                <c:pt idx="225">
                  <c:v>44685</c:v>
                </c:pt>
                <c:pt idx="226">
                  <c:v>44684</c:v>
                </c:pt>
                <c:pt idx="227">
                  <c:v>44683</c:v>
                </c:pt>
                <c:pt idx="228">
                  <c:v>44682</c:v>
                </c:pt>
                <c:pt idx="229">
                  <c:v>44681</c:v>
                </c:pt>
                <c:pt idx="230">
                  <c:v>44680</c:v>
                </c:pt>
                <c:pt idx="231">
                  <c:v>44679</c:v>
                </c:pt>
                <c:pt idx="232">
                  <c:v>44678</c:v>
                </c:pt>
                <c:pt idx="233">
                  <c:v>44677</c:v>
                </c:pt>
                <c:pt idx="234">
                  <c:v>44676</c:v>
                </c:pt>
                <c:pt idx="235">
                  <c:v>44675</c:v>
                </c:pt>
                <c:pt idx="236">
                  <c:v>44674</c:v>
                </c:pt>
                <c:pt idx="237">
                  <c:v>44673</c:v>
                </c:pt>
                <c:pt idx="238">
                  <c:v>44672</c:v>
                </c:pt>
                <c:pt idx="239">
                  <c:v>44671</c:v>
                </c:pt>
                <c:pt idx="240">
                  <c:v>44670</c:v>
                </c:pt>
                <c:pt idx="241">
                  <c:v>44669</c:v>
                </c:pt>
                <c:pt idx="242">
                  <c:v>44668</c:v>
                </c:pt>
                <c:pt idx="243">
                  <c:v>44667</c:v>
                </c:pt>
                <c:pt idx="244">
                  <c:v>44666</c:v>
                </c:pt>
                <c:pt idx="245">
                  <c:v>44665</c:v>
                </c:pt>
                <c:pt idx="246">
                  <c:v>44664</c:v>
                </c:pt>
                <c:pt idx="247">
                  <c:v>44663</c:v>
                </c:pt>
                <c:pt idx="248">
                  <c:v>44662</c:v>
                </c:pt>
                <c:pt idx="249">
                  <c:v>44661</c:v>
                </c:pt>
                <c:pt idx="250">
                  <c:v>44660</c:v>
                </c:pt>
                <c:pt idx="251">
                  <c:v>44659</c:v>
                </c:pt>
                <c:pt idx="252">
                  <c:v>44658</c:v>
                </c:pt>
                <c:pt idx="253">
                  <c:v>44657</c:v>
                </c:pt>
                <c:pt idx="254">
                  <c:v>44656</c:v>
                </c:pt>
                <c:pt idx="255">
                  <c:v>44655</c:v>
                </c:pt>
                <c:pt idx="256">
                  <c:v>44654</c:v>
                </c:pt>
                <c:pt idx="257">
                  <c:v>44653</c:v>
                </c:pt>
                <c:pt idx="258">
                  <c:v>44652</c:v>
                </c:pt>
                <c:pt idx="259">
                  <c:v>44651</c:v>
                </c:pt>
                <c:pt idx="260">
                  <c:v>44650</c:v>
                </c:pt>
                <c:pt idx="261">
                  <c:v>44649</c:v>
                </c:pt>
                <c:pt idx="262">
                  <c:v>44648</c:v>
                </c:pt>
                <c:pt idx="263">
                  <c:v>44647</c:v>
                </c:pt>
                <c:pt idx="264">
                  <c:v>44646</c:v>
                </c:pt>
                <c:pt idx="265">
                  <c:v>44645</c:v>
                </c:pt>
                <c:pt idx="266">
                  <c:v>44644</c:v>
                </c:pt>
                <c:pt idx="267">
                  <c:v>44643</c:v>
                </c:pt>
                <c:pt idx="268">
                  <c:v>44642</c:v>
                </c:pt>
                <c:pt idx="269">
                  <c:v>44641</c:v>
                </c:pt>
                <c:pt idx="270">
                  <c:v>44640</c:v>
                </c:pt>
                <c:pt idx="271">
                  <c:v>44639</c:v>
                </c:pt>
                <c:pt idx="272">
                  <c:v>44638</c:v>
                </c:pt>
                <c:pt idx="273">
                  <c:v>44637</c:v>
                </c:pt>
                <c:pt idx="274">
                  <c:v>44636</c:v>
                </c:pt>
                <c:pt idx="275">
                  <c:v>44635</c:v>
                </c:pt>
                <c:pt idx="276">
                  <c:v>44634</c:v>
                </c:pt>
                <c:pt idx="277">
                  <c:v>44633</c:v>
                </c:pt>
                <c:pt idx="278">
                  <c:v>44632</c:v>
                </c:pt>
                <c:pt idx="279">
                  <c:v>44631</c:v>
                </c:pt>
                <c:pt idx="280">
                  <c:v>44630</c:v>
                </c:pt>
                <c:pt idx="281">
                  <c:v>44629</c:v>
                </c:pt>
                <c:pt idx="282">
                  <c:v>44628</c:v>
                </c:pt>
                <c:pt idx="283">
                  <c:v>44627</c:v>
                </c:pt>
                <c:pt idx="284">
                  <c:v>44626</c:v>
                </c:pt>
                <c:pt idx="285">
                  <c:v>44625</c:v>
                </c:pt>
                <c:pt idx="286">
                  <c:v>44624</c:v>
                </c:pt>
                <c:pt idx="287">
                  <c:v>44623</c:v>
                </c:pt>
                <c:pt idx="288">
                  <c:v>44622</c:v>
                </c:pt>
                <c:pt idx="289">
                  <c:v>44621</c:v>
                </c:pt>
                <c:pt idx="290">
                  <c:v>44620</c:v>
                </c:pt>
                <c:pt idx="291">
                  <c:v>44619</c:v>
                </c:pt>
                <c:pt idx="292">
                  <c:v>44618</c:v>
                </c:pt>
                <c:pt idx="293">
                  <c:v>44617</c:v>
                </c:pt>
                <c:pt idx="294">
                  <c:v>44616</c:v>
                </c:pt>
                <c:pt idx="295">
                  <c:v>44615</c:v>
                </c:pt>
                <c:pt idx="296">
                  <c:v>44614</c:v>
                </c:pt>
                <c:pt idx="297">
                  <c:v>44613</c:v>
                </c:pt>
                <c:pt idx="298">
                  <c:v>44612</c:v>
                </c:pt>
                <c:pt idx="299">
                  <c:v>44611</c:v>
                </c:pt>
                <c:pt idx="300">
                  <c:v>44610</c:v>
                </c:pt>
                <c:pt idx="301">
                  <c:v>44609</c:v>
                </c:pt>
                <c:pt idx="302">
                  <c:v>44608</c:v>
                </c:pt>
                <c:pt idx="303">
                  <c:v>44607</c:v>
                </c:pt>
                <c:pt idx="304">
                  <c:v>44606</c:v>
                </c:pt>
                <c:pt idx="305">
                  <c:v>44605</c:v>
                </c:pt>
                <c:pt idx="306">
                  <c:v>44604</c:v>
                </c:pt>
                <c:pt idx="307">
                  <c:v>44603</c:v>
                </c:pt>
                <c:pt idx="308">
                  <c:v>44602</c:v>
                </c:pt>
                <c:pt idx="309">
                  <c:v>44601</c:v>
                </c:pt>
                <c:pt idx="310">
                  <c:v>44600</c:v>
                </c:pt>
                <c:pt idx="311">
                  <c:v>44599</c:v>
                </c:pt>
                <c:pt idx="312">
                  <c:v>44589</c:v>
                </c:pt>
                <c:pt idx="313">
                  <c:v>44588</c:v>
                </c:pt>
                <c:pt idx="314">
                  <c:v>44587</c:v>
                </c:pt>
                <c:pt idx="315">
                  <c:v>44586</c:v>
                </c:pt>
                <c:pt idx="316">
                  <c:v>44585</c:v>
                </c:pt>
                <c:pt idx="317">
                  <c:v>44584</c:v>
                </c:pt>
                <c:pt idx="318">
                  <c:v>44583</c:v>
                </c:pt>
                <c:pt idx="319">
                  <c:v>44582</c:v>
                </c:pt>
                <c:pt idx="320">
                  <c:v>44581</c:v>
                </c:pt>
                <c:pt idx="321">
                  <c:v>44580</c:v>
                </c:pt>
                <c:pt idx="322">
                  <c:v>44579</c:v>
                </c:pt>
                <c:pt idx="323">
                  <c:v>44578</c:v>
                </c:pt>
                <c:pt idx="324">
                  <c:v>44577</c:v>
                </c:pt>
                <c:pt idx="325">
                  <c:v>44576</c:v>
                </c:pt>
                <c:pt idx="326">
                  <c:v>44575</c:v>
                </c:pt>
                <c:pt idx="327">
                  <c:v>44574</c:v>
                </c:pt>
                <c:pt idx="328">
                  <c:v>44573</c:v>
                </c:pt>
                <c:pt idx="329">
                  <c:v>44572</c:v>
                </c:pt>
                <c:pt idx="330">
                  <c:v>44571</c:v>
                </c:pt>
                <c:pt idx="331">
                  <c:v>44570</c:v>
                </c:pt>
                <c:pt idx="332">
                  <c:v>44569</c:v>
                </c:pt>
                <c:pt idx="333">
                  <c:v>44568</c:v>
                </c:pt>
                <c:pt idx="334">
                  <c:v>44567</c:v>
                </c:pt>
                <c:pt idx="335">
                  <c:v>44566</c:v>
                </c:pt>
                <c:pt idx="336">
                  <c:v>44565</c:v>
                </c:pt>
                <c:pt idx="337">
                  <c:v>44564</c:v>
                </c:pt>
                <c:pt idx="338">
                  <c:v>44563</c:v>
                </c:pt>
                <c:pt idx="339">
                  <c:v>44562</c:v>
                </c:pt>
              </c:numCache>
            </c:numRef>
          </c:cat>
          <c:val>
            <c:numRef>
              <c:f>'价格 '!$S$48:$S$95</c:f>
              <c:numCache>
                <c:formatCode>General</c:formatCode>
                <c:ptCount val="48"/>
                <c:pt idx="0">
                  <c:v>16.600000000000001</c:v>
                </c:pt>
                <c:pt idx="1">
                  <c:v>17.399999999999999</c:v>
                </c:pt>
                <c:pt idx="2">
                  <c:v>17</c:v>
                </c:pt>
                <c:pt idx="3">
                  <c:v>17.600000000000001</c:v>
                </c:pt>
                <c:pt idx="4">
                  <c:v>18</c:v>
                </c:pt>
                <c:pt idx="5">
                  <c:v>16.399999999999999</c:v>
                </c:pt>
                <c:pt idx="6">
                  <c:v>16.2</c:v>
                </c:pt>
                <c:pt idx="7">
                  <c:v>16.2</c:v>
                </c:pt>
                <c:pt idx="8">
                  <c:v>15.2</c:v>
                </c:pt>
                <c:pt idx="9">
                  <c:v>15.4</c:v>
                </c:pt>
                <c:pt idx="10">
                  <c:v>15.6</c:v>
                </c:pt>
                <c:pt idx="11">
                  <c:v>17</c:v>
                </c:pt>
                <c:pt idx="12">
                  <c:v>16.600000000000001</c:v>
                </c:pt>
                <c:pt idx="13">
                  <c:v>16.600000000000001</c:v>
                </c:pt>
                <c:pt idx="14">
                  <c:v>19</c:v>
                </c:pt>
                <c:pt idx="15">
                  <c:v>19.2</c:v>
                </c:pt>
                <c:pt idx="16">
                  <c:v>18.8</c:v>
                </c:pt>
                <c:pt idx="17">
                  <c:v>19.600000000000001</c:v>
                </c:pt>
                <c:pt idx="18">
                  <c:v>18.5</c:v>
                </c:pt>
                <c:pt idx="19">
                  <c:v>18.2</c:v>
                </c:pt>
                <c:pt idx="20">
                  <c:v>20</c:v>
                </c:pt>
                <c:pt idx="21">
                  <c:v>20.399999999999999</c:v>
                </c:pt>
                <c:pt idx="22">
                  <c:v>21.8</c:v>
                </c:pt>
                <c:pt idx="23">
                  <c:v>22</c:v>
                </c:pt>
                <c:pt idx="24">
                  <c:v>22.4</c:v>
                </c:pt>
                <c:pt idx="25">
                  <c:v>22</c:v>
                </c:pt>
                <c:pt idx="26">
                  <c:v>22.6</c:v>
                </c:pt>
                <c:pt idx="27">
                  <c:v>22.8</c:v>
                </c:pt>
                <c:pt idx="28">
                  <c:v>22</c:v>
                </c:pt>
                <c:pt idx="29">
                  <c:v>21.8</c:v>
                </c:pt>
                <c:pt idx="30">
                  <c:v>22.4</c:v>
                </c:pt>
                <c:pt idx="31">
                  <c:v>22.6</c:v>
                </c:pt>
                <c:pt idx="32">
                  <c:v>22</c:v>
                </c:pt>
                <c:pt idx="33">
                  <c:v>21.6</c:v>
                </c:pt>
                <c:pt idx="34">
                  <c:v>21.4</c:v>
                </c:pt>
                <c:pt idx="35">
                  <c:v>21.4</c:v>
                </c:pt>
                <c:pt idx="36">
                  <c:v>20.9</c:v>
                </c:pt>
                <c:pt idx="37">
                  <c:v>23</c:v>
                </c:pt>
                <c:pt idx="38">
                  <c:v>23.8</c:v>
                </c:pt>
                <c:pt idx="39">
                  <c:v>23.6</c:v>
                </c:pt>
                <c:pt idx="40">
                  <c:v>23.4</c:v>
                </c:pt>
                <c:pt idx="41">
                  <c:v>23.6</c:v>
                </c:pt>
                <c:pt idx="42">
                  <c:v>24.2</c:v>
                </c:pt>
                <c:pt idx="43">
                  <c:v>24.4</c:v>
                </c:pt>
                <c:pt idx="44">
                  <c:v>24.2</c:v>
                </c:pt>
                <c:pt idx="45">
                  <c:v>24.4</c:v>
                </c:pt>
                <c:pt idx="46">
                  <c:v>24.8</c:v>
                </c:pt>
                <c:pt idx="47">
                  <c:v>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E3-41BE-BA58-0D4752A9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015040"/>
        <c:axId val="219025408"/>
      </c:lineChart>
      <c:dateAx>
        <c:axId val="21901504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 sz="12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/kg</a:t>
                </a:r>
              </a:p>
            </c:rich>
          </c:tx>
          <c:layout>
            <c:manualLayout>
              <c:xMode val="edge"/>
              <c:yMode val="edge"/>
              <c:x val="6.6836080932227995E-2"/>
              <c:y val="3.846988722323450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9025408"/>
        <c:crosses val="autoZero"/>
        <c:auto val="1"/>
        <c:lblOffset val="100"/>
        <c:baseTimeUnit val="days"/>
        <c:majorUnit val="5"/>
        <c:majorTimeUnit val="days"/>
      </c:dateAx>
      <c:valAx>
        <c:axId val="219025408"/>
        <c:scaling>
          <c:orientation val="minMax"/>
          <c:max val="26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9015040"/>
        <c:crosses val="autoZero"/>
        <c:crossBetween val="between"/>
      </c:valAx>
      <c:dateAx>
        <c:axId val="219026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9028480"/>
        <c:crosses val="autoZero"/>
        <c:auto val="1"/>
        <c:lblOffset val="100"/>
        <c:baseTimeUnit val="days"/>
      </c:dateAx>
      <c:valAx>
        <c:axId val="219028480"/>
        <c:scaling>
          <c:orientation val="minMax"/>
        </c:scaling>
        <c:delete val="0"/>
        <c:axPos val="r"/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902694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1678068797766"/>
          <c:y val="3.2310259887214997E-2"/>
          <c:w val="0.55868244778506404"/>
          <c:h val="7.9646628766338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河南标肥价差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176603583812495E-2"/>
          <c:y val="0.12015404811123701"/>
          <c:w val="0.81922579393586004"/>
          <c:h val="0.70183741648106901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'!$EA$4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'!$DU$79:$DU$405</c:f>
              <c:numCache>
                <c:formatCode>m/d/yyyy</c:formatCode>
                <c:ptCount val="327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</c:numCache>
            </c:numRef>
          </c:cat>
          <c:val>
            <c:numRef>
              <c:f>'价格 '!$EA$79:$EA$405</c:f>
              <c:numCache>
                <c:formatCode>0.00_ </c:formatCode>
                <c:ptCount val="327"/>
                <c:pt idx="0">
                  <c:v>-9.9999999999999645E-2</c:v>
                </c:pt>
                <c:pt idx="1">
                  <c:v>-0.29999999999999893</c:v>
                </c:pt>
                <c:pt idx="2">
                  <c:v>-0.25</c:v>
                </c:pt>
                <c:pt idx="3">
                  <c:v>0.10000000000000142</c:v>
                </c:pt>
                <c:pt idx="4">
                  <c:v>0</c:v>
                </c:pt>
                <c:pt idx="5">
                  <c:v>-0.25</c:v>
                </c:pt>
                <c:pt idx="6">
                  <c:v>-0.10000000000000142</c:v>
                </c:pt>
                <c:pt idx="7">
                  <c:v>-0.10000000000000142</c:v>
                </c:pt>
                <c:pt idx="8">
                  <c:v>-0.25</c:v>
                </c:pt>
                <c:pt idx="9">
                  <c:v>0</c:v>
                </c:pt>
                <c:pt idx="10">
                  <c:v>0.20000000000000107</c:v>
                </c:pt>
                <c:pt idx="11">
                  <c:v>0.10000000000000142</c:v>
                </c:pt>
                <c:pt idx="12">
                  <c:v>-5.0000000000000711E-2</c:v>
                </c:pt>
                <c:pt idx="13">
                  <c:v>-0.44999999999999929</c:v>
                </c:pt>
                <c:pt idx="14">
                  <c:v>-0.40000000000000036</c:v>
                </c:pt>
                <c:pt idx="15">
                  <c:v>-0.20000000000000107</c:v>
                </c:pt>
                <c:pt idx="16">
                  <c:v>-0.5</c:v>
                </c:pt>
                <c:pt idx="17">
                  <c:v>-0.5</c:v>
                </c:pt>
                <c:pt idx="18">
                  <c:v>-0.25</c:v>
                </c:pt>
                <c:pt idx="19">
                  <c:v>-0.25</c:v>
                </c:pt>
                <c:pt idx="20">
                  <c:v>-0.19999999999999929</c:v>
                </c:pt>
                <c:pt idx="21">
                  <c:v>-0.25</c:v>
                </c:pt>
                <c:pt idx="22">
                  <c:v>-0.20000000000000107</c:v>
                </c:pt>
                <c:pt idx="23">
                  <c:v>-0.20000000000000107</c:v>
                </c:pt>
                <c:pt idx="24">
                  <c:v>-0.30000000000000071</c:v>
                </c:pt>
                <c:pt idx="25">
                  <c:v>-0.30000000000000071</c:v>
                </c:pt>
                <c:pt idx="26">
                  <c:v>-0.30000000000000071</c:v>
                </c:pt>
                <c:pt idx="27">
                  <c:v>-0.5</c:v>
                </c:pt>
                <c:pt idx="28">
                  <c:v>-0.40000000000000036</c:v>
                </c:pt>
                <c:pt idx="29">
                  <c:v>-0.44999999999999929</c:v>
                </c:pt>
                <c:pt idx="30">
                  <c:v>-0.40000000000000036</c:v>
                </c:pt>
                <c:pt idx="31">
                  <c:v>-0.45000000000000107</c:v>
                </c:pt>
                <c:pt idx="32">
                  <c:v>-0.39999999999999858</c:v>
                </c:pt>
                <c:pt idx="33">
                  <c:v>-0.30000000000000071</c:v>
                </c:pt>
                <c:pt idx="34">
                  <c:v>-0.25</c:v>
                </c:pt>
                <c:pt idx="35">
                  <c:v>-0.40000000000000036</c:v>
                </c:pt>
                <c:pt idx="36">
                  <c:v>-0.40000000000000036</c:v>
                </c:pt>
                <c:pt idx="37">
                  <c:v>-0.40000000000000036</c:v>
                </c:pt>
                <c:pt idx="38">
                  <c:v>-0.40000000000000036</c:v>
                </c:pt>
                <c:pt idx="39">
                  <c:v>-0.39999999999999858</c:v>
                </c:pt>
                <c:pt idx="40">
                  <c:v>-0.55000000000000071</c:v>
                </c:pt>
                <c:pt idx="41">
                  <c:v>-0.45000000000000107</c:v>
                </c:pt>
                <c:pt idx="42">
                  <c:v>-0.55000000000000071</c:v>
                </c:pt>
                <c:pt idx="43">
                  <c:v>-0.55000000000000071</c:v>
                </c:pt>
                <c:pt idx="44">
                  <c:v>-0.39999999999999858</c:v>
                </c:pt>
                <c:pt idx="45">
                  <c:v>-0.30000000000000071</c:v>
                </c:pt>
                <c:pt idx="46">
                  <c:v>-0.54999999999999893</c:v>
                </c:pt>
                <c:pt idx="47">
                  <c:v>-0.55000000000000071</c:v>
                </c:pt>
                <c:pt idx="48">
                  <c:v>-0.90000000000000036</c:v>
                </c:pt>
                <c:pt idx="49">
                  <c:v>-0.80000000000000071</c:v>
                </c:pt>
                <c:pt idx="50">
                  <c:v>-0.30000000000000071</c:v>
                </c:pt>
                <c:pt idx="51">
                  <c:v>-0.65000000000000036</c:v>
                </c:pt>
                <c:pt idx="52">
                  <c:v>-0.90000000000000036</c:v>
                </c:pt>
                <c:pt idx="53">
                  <c:v>-0.5</c:v>
                </c:pt>
                <c:pt idx="54">
                  <c:v>-0.55000000000000071</c:v>
                </c:pt>
                <c:pt idx="55">
                  <c:v>-0.59999999999999964</c:v>
                </c:pt>
                <c:pt idx="56">
                  <c:v>-0.59999999999999964</c:v>
                </c:pt>
                <c:pt idx="57">
                  <c:v>-0.44999999999999929</c:v>
                </c:pt>
                <c:pt idx="58">
                  <c:v>-0.29999999999999893</c:v>
                </c:pt>
                <c:pt idx="59">
                  <c:v>-0.40000000000000036</c:v>
                </c:pt>
                <c:pt idx="60">
                  <c:v>-0.69999999999999929</c:v>
                </c:pt>
                <c:pt idx="61">
                  <c:v>-0.69999999999999929</c:v>
                </c:pt>
                <c:pt idx="62">
                  <c:v>-0.60000000000000142</c:v>
                </c:pt>
                <c:pt idx="63">
                  <c:v>-0.5</c:v>
                </c:pt>
                <c:pt idx="64">
                  <c:v>-0.40000000000000036</c:v>
                </c:pt>
                <c:pt idx="65">
                  <c:v>-0.45000000000000107</c:v>
                </c:pt>
                <c:pt idx="66">
                  <c:v>-0.40000000000000036</c:v>
                </c:pt>
                <c:pt idx="67">
                  <c:v>-0.44999999999999929</c:v>
                </c:pt>
                <c:pt idx="68">
                  <c:v>-0.5</c:v>
                </c:pt>
                <c:pt idx="69">
                  <c:v>-0.35000000000000142</c:v>
                </c:pt>
                <c:pt idx="70">
                  <c:v>-0.35000000000000142</c:v>
                </c:pt>
                <c:pt idx="71">
                  <c:v>-0.19999999999999929</c:v>
                </c:pt>
                <c:pt idx="72">
                  <c:v>-0.40000000000000036</c:v>
                </c:pt>
                <c:pt idx="73">
                  <c:v>-0.40000000000000036</c:v>
                </c:pt>
                <c:pt idx="74">
                  <c:v>-0.25</c:v>
                </c:pt>
                <c:pt idx="75">
                  <c:v>-0.20000000000000107</c:v>
                </c:pt>
                <c:pt idx="76">
                  <c:v>-0.19999999999999929</c:v>
                </c:pt>
                <c:pt idx="77">
                  <c:v>-5.0000000000000711E-2</c:v>
                </c:pt>
                <c:pt idx="78">
                  <c:v>-9.9999999999999645E-2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-5.0000000000000711E-2</c:v>
                </c:pt>
                <c:pt idx="84">
                  <c:v>-9.9999999999999645E-2</c:v>
                </c:pt>
                <c:pt idx="85">
                  <c:v>-9.9999999999999645E-2</c:v>
                </c:pt>
                <c:pt idx="86">
                  <c:v>-9.9999999999999645E-2</c:v>
                </c:pt>
                <c:pt idx="87">
                  <c:v>0</c:v>
                </c:pt>
                <c:pt idx="88">
                  <c:v>0</c:v>
                </c:pt>
                <c:pt idx="89">
                  <c:v>-9.9999999999999645E-2</c:v>
                </c:pt>
                <c:pt idx="90">
                  <c:v>-0.10000000000000142</c:v>
                </c:pt>
                <c:pt idx="91">
                  <c:v>-0.19999999999999929</c:v>
                </c:pt>
                <c:pt idx="92">
                  <c:v>-0.30000000000000071</c:v>
                </c:pt>
                <c:pt idx="93">
                  <c:v>-0.30000000000000071</c:v>
                </c:pt>
                <c:pt idx="94">
                  <c:v>-0.25</c:v>
                </c:pt>
                <c:pt idx="95">
                  <c:v>-0.25</c:v>
                </c:pt>
                <c:pt idx="96">
                  <c:v>-0.20000000000000107</c:v>
                </c:pt>
                <c:pt idx="97">
                  <c:v>-0.19999999999999929</c:v>
                </c:pt>
                <c:pt idx="98">
                  <c:v>-0.25</c:v>
                </c:pt>
                <c:pt idx="99">
                  <c:v>-5.0000000000000711E-2</c:v>
                </c:pt>
                <c:pt idx="100">
                  <c:v>0</c:v>
                </c:pt>
                <c:pt idx="101">
                  <c:v>0</c:v>
                </c:pt>
                <c:pt idx="102">
                  <c:v>5.0000000000000711E-2</c:v>
                </c:pt>
                <c:pt idx="103">
                  <c:v>-9.9999999999999645E-2</c:v>
                </c:pt>
                <c:pt idx="104">
                  <c:v>-0.14999999999999858</c:v>
                </c:pt>
                <c:pt idx="105">
                  <c:v>-9.9999999999999645E-2</c:v>
                </c:pt>
                <c:pt idx="106">
                  <c:v>0</c:v>
                </c:pt>
                <c:pt idx="107">
                  <c:v>0</c:v>
                </c:pt>
                <c:pt idx="108">
                  <c:v>-5.0000000000000711E-2</c:v>
                </c:pt>
                <c:pt idx="109">
                  <c:v>0</c:v>
                </c:pt>
                <c:pt idx="110">
                  <c:v>-9.9999999999999645E-2</c:v>
                </c:pt>
                <c:pt idx="111">
                  <c:v>-9.9999999999999645E-2</c:v>
                </c:pt>
                <c:pt idx="112">
                  <c:v>-9.9999999999999645E-2</c:v>
                </c:pt>
                <c:pt idx="113">
                  <c:v>-9.9999999999999645E-2</c:v>
                </c:pt>
                <c:pt idx="114">
                  <c:v>-9.9999999999999645E-2</c:v>
                </c:pt>
                <c:pt idx="115">
                  <c:v>-4.9999999999998934E-2</c:v>
                </c:pt>
                <c:pt idx="116">
                  <c:v>0</c:v>
                </c:pt>
                <c:pt idx="117">
                  <c:v>0</c:v>
                </c:pt>
                <c:pt idx="118">
                  <c:v>-9.9999999999999645E-2</c:v>
                </c:pt>
                <c:pt idx="119">
                  <c:v>-0.29999999999999893</c:v>
                </c:pt>
                <c:pt idx="120">
                  <c:v>-0.29999999999999893</c:v>
                </c:pt>
                <c:pt idx="121">
                  <c:v>-0.19999999999999929</c:v>
                </c:pt>
                <c:pt idx="122">
                  <c:v>-0.20000000000000107</c:v>
                </c:pt>
                <c:pt idx="123">
                  <c:v>9.9999999999999645E-2</c:v>
                </c:pt>
                <c:pt idx="124">
                  <c:v>0.40000000000000036</c:v>
                </c:pt>
                <c:pt idx="125">
                  <c:v>0.40000000000000036</c:v>
                </c:pt>
                <c:pt idx="126">
                  <c:v>0.30000000000000071</c:v>
                </c:pt>
                <c:pt idx="127">
                  <c:v>0.19999999999999929</c:v>
                </c:pt>
                <c:pt idx="128">
                  <c:v>0.19999999999999929</c:v>
                </c:pt>
                <c:pt idx="129">
                  <c:v>9.9999999999999645E-2</c:v>
                </c:pt>
                <c:pt idx="130">
                  <c:v>0.29999999999999893</c:v>
                </c:pt>
                <c:pt idx="131">
                  <c:v>0.10000000000000142</c:v>
                </c:pt>
                <c:pt idx="132">
                  <c:v>0</c:v>
                </c:pt>
                <c:pt idx="133">
                  <c:v>0</c:v>
                </c:pt>
                <c:pt idx="134">
                  <c:v>-0.19999999999999929</c:v>
                </c:pt>
                <c:pt idx="135">
                  <c:v>0.19999999999999929</c:v>
                </c:pt>
                <c:pt idx="136">
                  <c:v>0.19999999999999929</c:v>
                </c:pt>
                <c:pt idx="137">
                  <c:v>0.10000000000000142</c:v>
                </c:pt>
                <c:pt idx="138">
                  <c:v>0.20000000000000107</c:v>
                </c:pt>
                <c:pt idx="139">
                  <c:v>0.20000000000000107</c:v>
                </c:pt>
                <c:pt idx="140">
                  <c:v>0.20000000000000107</c:v>
                </c:pt>
                <c:pt idx="141">
                  <c:v>0.19999999999999929</c:v>
                </c:pt>
                <c:pt idx="142">
                  <c:v>0.19999999999999929</c:v>
                </c:pt>
                <c:pt idx="143">
                  <c:v>0.19999999999999929</c:v>
                </c:pt>
                <c:pt idx="144">
                  <c:v>-0.10000000000000142</c:v>
                </c:pt>
                <c:pt idx="145">
                  <c:v>-0.29999999999999893</c:v>
                </c:pt>
                <c:pt idx="146">
                  <c:v>0.30000000000000071</c:v>
                </c:pt>
                <c:pt idx="147">
                  <c:v>0.70000000000000107</c:v>
                </c:pt>
                <c:pt idx="148">
                  <c:v>0.30000000000000071</c:v>
                </c:pt>
                <c:pt idx="149">
                  <c:v>0.59999999999999964</c:v>
                </c:pt>
                <c:pt idx="150">
                  <c:v>1.0999999999999996</c:v>
                </c:pt>
                <c:pt idx="151">
                  <c:v>0.20000000000000107</c:v>
                </c:pt>
                <c:pt idx="152">
                  <c:v>-0.30000000000000071</c:v>
                </c:pt>
                <c:pt idx="153">
                  <c:v>0.19999999999999929</c:v>
                </c:pt>
                <c:pt idx="154">
                  <c:v>0.19999999999999929</c:v>
                </c:pt>
                <c:pt idx="155">
                  <c:v>0.39999999999999858</c:v>
                </c:pt>
                <c:pt idx="156">
                  <c:v>0.29999999999999893</c:v>
                </c:pt>
                <c:pt idx="157">
                  <c:v>0.30000000000000071</c:v>
                </c:pt>
                <c:pt idx="158">
                  <c:v>9.9999999999999645E-2</c:v>
                </c:pt>
                <c:pt idx="159">
                  <c:v>0</c:v>
                </c:pt>
                <c:pt idx="160">
                  <c:v>0.19999999999999929</c:v>
                </c:pt>
                <c:pt idx="161">
                  <c:v>0.19999999999999929</c:v>
                </c:pt>
                <c:pt idx="162">
                  <c:v>0.19999999999999929</c:v>
                </c:pt>
                <c:pt idx="163">
                  <c:v>0.20000000000000107</c:v>
                </c:pt>
                <c:pt idx="164">
                  <c:v>4.9999999999998934E-2</c:v>
                </c:pt>
                <c:pt idx="165">
                  <c:v>0.20000000000000107</c:v>
                </c:pt>
                <c:pt idx="166">
                  <c:v>0.30000000000000071</c:v>
                </c:pt>
                <c:pt idx="167">
                  <c:v>0.5</c:v>
                </c:pt>
                <c:pt idx="168">
                  <c:v>0.30000000000000071</c:v>
                </c:pt>
                <c:pt idx="169">
                  <c:v>0.5</c:v>
                </c:pt>
                <c:pt idx="170">
                  <c:v>0.5</c:v>
                </c:pt>
                <c:pt idx="171">
                  <c:v>0.50000000000000089</c:v>
                </c:pt>
                <c:pt idx="172">
                  <c:v>0.39999999999999947</c:v>
                </c:pt>
                <c:pt idx="173">
                  <c:v>0.39999999999999947</c:v>
                </c:pt>
                <c:pt idx="174">
                  <c:v>0.39999999999999947</c:v>
                </c:pt>
                <c:pt idx="175">
                  <c:v>0.29999999999999982</c:v>
                </c:pt>
                <c:pt idx="176">
                  <c:v>0.40000000000000036</c:v>
                </c:pt>
                <c:pt idx="177">
                  <c:v>0.35000000000000053</c:v>
                </c:pt>
                <c:pt idx="178">
                  <c:v>0.29999999999999982</c:v>
                </c:pt>
                <c:pt idx="179">
                  <c:v>0.29999999999999982</c:v>
                </c:pt>
                <c:pt idx="180">
                  <c:v>0.15000000000000036</c:v>
                </c:pt>
                <c:pt idx="181">
                  <c:v>0.25</c:v>
                </c:pt>
                <c:pt idx="182">
                  <c:v>0.25</c:v>
                </c:pt>
                <c:pt idx="183">
                  <c:v>9.9999999999999645E-2</c:v>
                </c:pt>
                <c:pt idx="184">
                  <c:v>0.19999999999999929</c:v>
                </c:pt>
                <c:pt idx="185">
                  <c:v>0.20000000000000018</c:v>
                </c:pt>
                <c:pt idx="186">
                  <c:v>0.10000000000000053</c:v>
                </c:pt>
                <c:pt idx="187">
                  <c:v>0.20000000000000018</c:v>
                </c:pt>
                <c:pt idx="188">
                  <c:v>0.30000000000000071</c:v>
                </c:pt>
                <c:pt idx="189">
                  <c:v>0.30000000000000071</c:v>
                </c:pt>
                <c:pt idx="190">
                  <c:v>0.40000000000000036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0.40000000000000036</c:v>
                </c:pt>
                <c:pt idx="197">
                  <c:v>0.40000000000000036</c:v>
                </c:pt>
                <c:pt idx="198">
                  <c:v>0.20000000000000018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-4.9999999999999822E-2</c:v>
                </c:pt>
                <c:pt idx="203">
                  <c:v>-4.9999999999999822E-2</c:v>
                </c:pt>
                <c:pt idx="204">
                  <c:v>-4.9999999999999822E-2</c:v>
                </c:pt>
                <c:pt idx="205">
                  <c:v>-4.9999999999999822E-2</c:v>
                </c:pt>
                <c:pt idx="206">
                  <c:v>-4.9999999999999822E-2</c:v>
                </c:pt>
                <c:pt idx="207">
                  <c:v>-5.0000000000000711E-2</c:v>
                </c:pt>
                <c:pt idx="208">
                  <c:v>-4.9999999999999822E-2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-9.9999999999999645E-2</c:v>
                </c:pt>
                <c:pt idx="228">
                  <c:v>-0.10000000000000053</c:v>
                </c:pt>
                <c:pt idx="229">
                  <c:v>-9.9999999999999645E-2</c:v>
                </c:pt>
                <c:pt idx="230">
                  <c:v>-0.15000000000000036</c:v>
                </c:pt>
                <c:pt idx="231">
                  <c:v>-0.15000000000000036</c:v>
                </c:pt>
                <c:pt idx="232">
                  <c:v>-0.25</c:v>
                </c:pt>
                <c:pt idx="233">
                  <c:v>-0.29999999999999982</c:v>
                </c:pt>
                <c:pt idx="234">
                  <c:v>-0.14999999999999947</c:v>
                </c:pt>
                <c:pt idx="235">
                  <c:v>-0.20000000000000018</c:v>
                </c:pt>
                <c:pt idx="236">
                  <c:v>-0.20000000000000018</c:v>
                </c:pt>
                <c:pt idx="237">
                  <c:v>-0.20000000000000018</c:v>
                </c:pt>
                <c:pt idx="238">
                  <c:v>-0.20000000000000018</c:v>
                </c:pt>
                <c:pt idx="239">
                  <c:v>-0.20000000000000018</c:v>
                </c:pt>
                <c:pt idx="240">
                  <c:v>-0.20000000000000018</c:v>
                </c:pt>
                <c:pt idx="241">
                  <c:v>-0.20000000000000018</c:v>
                </c:pt>
                <c:pt idx="242">
                  <c:v>-0.20000000000000018</c:v>
                </c:pt>
                <c:pt idx="243">
                  <c:v>-0.20000000000000018</c:v>
                </c:pt>
                <c:pt idx="244">
                  <c:v>-0.20000000000000018</c:v>
                </c:pt>
                <c:pt idx="245">
                  <c:v>-0.20000000000000018</c:v>
                </c:pt>
                <c:pt idx="246">
                  <c:v>-0.20000000000000018</c:v>
                </c:pt>
                <c:pt idx="247">
                  <c:v>-0.10000000000000053</c:v>
                </c:pt>
                <c:pt idx="248">
                  <c:v>-9.9999999999999645E-2</c:v>
                </c:pt>
                <c:pt idx="249">
                  <c:v>-0.10000000000000053</c:v>
                </c:pt>
                <c:pt idx="250">
                  <c:v>-0.10000000000000053</c:v>
                </c:pt>
                <c:pt idx="251">
                  <c:v>-0.20000000000000018</c:v>
                </c:pt>
                <c:pt idx="252">
                  <c:v>-0.20000000000000018</c:v>
                </c:pt>
                <c:pt idx="253">
                  <c:v>-0.20000000000000018</c:v>
                </c:pt>
                <c:pt idx="254">
                  <c:v>-0.20000000000000018</c:v>
                </c:pt>
                <c:pt idx="255">
                  <c:v>-0.20000000000000018</c:v>
                </c:pt>
                <c:pt idx="256">
                  <c:v>-9.9999999999999645E-2</c:v>
                </c:pt>
                <c:pt idx="257">
                  <c:v>-0.20000000000000018</c:v>
                </c:pt>
                <c:pt idx="258">
                  <c:v>-0.20000000000000018</c:v>
                </c:pt>
                <c:pt idx="259">
                  <c:v>-0.20000000000000018</c:v>
                </c:pt>
                <c:pt idx="260">
                  <c:v>-0.20000000000000018</c:v>
                </c:pt>
                <c:pt idx="261">
                  <c:v>-0.19999999999999929</c:v>
                </c:pt>
                <c:pt idx="262">
                  <c:v>-0.19999999999999929</c:v>
                </c:pt>
                <c:pt idx="263">
                  <c:v>-0.19999999999999929</c:v>
                </c:pt>
                <c:pt idx="264">
                  <c:v>-0.20000000000000018</c:v>
                </c:pt>
                <c:pt idx="265">
                  <c:v>-0.30000000000000071</c:v>
                </c:pt>
                <c:pt idx="266">
                  <c:v>-0.30000000000000071</c:v>
                </c:pt>
                <c:pt idx="267">
                  <c:v>-0.30000000000000071</c:v>
                </c:pt>
                <c:pt idx="268">
                  <c:v>-0.30000000000000071</c:v>
                </c:pt>
                <c:pt idx="269">
                  <c:v>-0.30000000000000071</c:v>
                </c:pt>
                <c:pt idx="270">
                  <c:v>-0.20000000000000018</c:v>
                </c:pt>
                <c:pt idx="271">
                  <c:v>-0.29999999999999982</c:v>
                </c:pt>
                <c:pt idx="272">
                  <c:v>-0.29999999999999982</c:v>
                </c:pt>
                <c:pt idx="273">
                  <c:v>-0.3</c:v>
                </c:pt>
                <c:pt idx="274">
                  <c:v>-0.39999999999999947</c:v>
                </c:pt>
                <c:pt idx="275">
                  <c:v>-0.39999999999999947</c:v>
                </c:pt>
                <c:pt idx="276">
                  <c:v>-0.39999999999999947</c:v>
                </c:pt>
                <c:pt idx="277">
                  <c:v>-0.39999999999999947</c:v>
                </c:pt>
                <c:pt idx="278">
                  <c:v>-0.39999999999999947</c:v>
                </c:pt>
                <c:pt idx="279">
                  <c:v>-0.39999999999999947</c:v>
                </c:pt>
                <c:pt idx="280">
                  <c:v>-0.39999999999999947</c:v>
                </c:pt>
                <c:pt idx="281">
                  <c:v>-0.39999999999999947</c:v>
                </c:pt>
                <c:pt idx="282">
                  <c:v>-0.29999999999999982</c:v>
                </c:pt>
                <c:pt idx="283">
                  <c:v>-0.29999999999999982</c:v>
                </c:pt>
                <c:pt idx="284">
                  <c:v>-0.29999999999999982</c:v>
                </c:pt>
                <c:pt idx="285">
                  <c:v>-0.29999999999999982</c:v>
                </c:pt>
                <c:pt idx="286">
                  <c:v>-0.29999999999999982</c:v>
                </c:pt>
                <c:pt idx="287">
                  <c:v>-0.29999999999999982</c:v>
                </c:pt>
                <c:pt idx="288">
                  <c:v>-0.29999999999999982</c:v>
                </c:pt>
                <c:pt idx="289">
                  <c:v>-0.19999999999999929</c:v>
                </c:pt>
                <c:pt idx="290">
                  <c:v>-0.19999999999999929</c:v>
                </c:pt>
                <c:pt idx="291">
                  <c:v>-0.29999999999999982</c:v>
                </c:pt>
                <c:pt idx="292">
                  <c:v>-0.29999999999999982</c:v>
                </c:pt>
                <c:pt idx="293">
                  <c:v>-0.29999999999999982</c:v>
                </c:pt>
                <c:pt idx="294">
                  <c:v>-0.29999999999999982</c:v>
                </c:pt>
                <c:pt idx="295">
                  <c:v>-0.30000000000000071</c:v>
                </c:pt>
                <c:pt idx="296">
                  <c:v>-0.10000000000000053</c:v>
                </c:pt>
                <c:pt idx="297">
                  <c:v>-0.20000000000000018</c:v>
                </c:pt>
                <c:pt idx="298">
                  <c:v>-9.9999999999999645E-2</c:v>
                </c:pt>
                <c:pt idx="299">
                  <c:v>-0.5</c:v>
                </c:pt>
                <c:pt idx="300">
                  <c:v>-0.5</c:v>
                </c:pt>
                <c:pt idx="301">
                  <c:v>-0.29999999999999982</c:v>
                </c:pt>
                <c:pt idx="302">
                  <c:v>-0.29999999999999982</c:v>
                </c:pt>
                <c:pt idx="303">
                  <c:v>-0.20000000000000018</c:v>
                </c:pt>
                <c:pt idx="304">
                  <c:v>-0.10000000000000053</c:v>
                </c:pt>
                <c:pt idx="305">
                  <c:v>-0.20000000000000018</c:v>
                </c:pt>
                <c:pt idx="306">
                  <c:v>-0.20000000000000018</c:v>
                </c:pt>
                <c:pt idx="307">
                  <c:v>-0.29999999999999982</c:v>
                </c:pt>
                <c:pt idx="308">
                  <c:v>-0.29999999999999982</c:v>
                </c:pt>
                <c:pt idx="309">
                  <c:v>-0.29999999999999982</c:v>
                </c:pt>
                <c:pt idx="310">
                  <c:v>-0.20000000000000018</c:v>
                </c:pt>
                <c:pt idx="311">
                  <c:v>-0.20000000000000018</c:v>
                </c:pt>
                <c:pt idx="312">
                  <c:v>-0.20000000000000018</c:v>
                </c:pt>
                <c:pt idx="313">
                  <c:v>-0.20000000000000018</c:v>
                </c:pt>
                <c:pt idx="314">
                  <c:v>-0.20000000000000018</c:v>
                </c:pt>
                <c:pt idx="315">
                  <c:v>-0.20000000000000018</c:v>
                </c:pt>
                <c:pt idx="316">
                  <c:v>-0.20000000000000018</c:v>
                </c:pt>
                <c:pt idx="317">
                  <c:v>-0.20000000000000018</c:v>
                </c:pt>
                <c:pt idx="318">
                  <c:v>-0.19999999999999929</c:v>
                </c:pt>
                <c:pt idx="319">
                  <c:v>-0.10000000000000053</c:v>
                </c:pt>
                <c:pt idx="320">
                  <c:v>-9.9999999999999645E-2</c:v>
                </c:pt>
                <c:pt idx="321">
                  <c:v>-9.9999999999999645E-2</c:v>
                </c:pt>
                <c:pt idx="322">
                  <c:v>-0.10000000000000053</c:v>
                </c:pt>
                <c:pt idx="323">
                  <c:v>-0.19999999999999929</c:v>
                </c:pt>
                <c:pt idx="324">
                  <c:v>-0.30000000000000071</c:v>
                </c:pt>
                <c:pt idx="325">
                  <c:v>-0.20000000000000107</c:v>
                </c:pt>
                <c:pt idx="326">
                  <c:v>-0.20000000000000107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6-49A1-BA90-9EE35992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936448"/>
        <c:axId val="218937984"/>
      </c:areaChart>
      <c:lineChart>
        <c:grouping val="standard"/>
        <c:varyColors val="0"/>
        <c:ser>
          <c:idx val="0"/>
          <c:order val="0"/>
          <c:tx>
            <c:strRef>
              <c:f>'价格 '!$DY$4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'!$DU$79:$DU$405</c:f>
              <c:numCache>
                <c:formatCode>m/d/yyyy</c:formatCode>
                <c:ptCount val="327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</c:numCache>
            </c:numRef>
          </c:cat>
          <c:val>
            <c:numRef>
              <c:f>'价格 '!$DY$79:$DY$405</c:f>
              <c:numCache>
                <c:formatCode>General</c:formatCode>
                <c:ptCount val="327"/>
                <c:pt idx="0">
                  <c:v>11</c:v>
                </c:pt>
                <c:pt idx="1">
                  <c:v>10.9</c:v>
                </c:pt>
                <c:pt idx="2">
                  <c:v>11.2</c:v>
                </c:pt>
                <c:pt idx="3">
                  <c:v>11.3</c:v>
                </c:pt>
                <c:pt idx="4">
                  <c:v>11</c:v>
                </c:pt>
                <c:pt idx="5">
                  <c:v>10.8</c:v>
                </c:pt>
                <c:pt idx="6">
                  <c:v>10.7</c:v>
                </c:pt>
                <c:pt idx="7">
                  <c:v>10.7</c:v>
                </c:pt>
                <c:pt idx="8">
                  <c:v>10.45</c:v>
                </c:pt>
                <c:pt idx="9">
                  <c:v>11.5</c:v>
                </c:pt>
                <c:pt idx="10">
                  <c:v>11.9</c:v>
                </c:pt>
                <c:pt idx="11">
                  <c:v>11.8</c:v>
                </c:pt>
                <c:pt idx="12">
                  <c:v>11.7</c:v>
                </c:pt>
                <c:pt idx="13">
                  <c:v>11.8</c:v>
                </c:pt>
                <c:pt idx="14">
                  <c:v>12.1</c:v>
                </c:pt>
                <c:pt idx="15">
                  <c:v>12.2</c:v>
                </c:pt>
                <c:pt idx="16">
                  <c:v>12.1</c:v>
                </c:pt>
                <c:pt idx="17">
                  <c:v>12.2</c:v>
                </c:pt>
                <c:pt idx="18">
                  <c:v>12.4</c:v>
                </c:pt>
                <c:pt idx="19">
                  <c:v>12.7</c:v>
                </c:pt>
                <c:pt idx="20">
                  <c:v>12.4</c:v>
                </c:pt>
                <c:pt idx="21">
                  <c:v>12.3</c:v>
                </c:pt>
                <c:pt idx="22">
                  <c:v>12.1</c:v>
                </c:pt>
                <c:pt idx="23">
                  <c:v>12.2</c:v>
                </c:pt>
                <c:pt idx="24">
                  <c:v>12.7</c:v>
                </c:pt>
                <c:pt idx="25">
                  <c:v>13.1</c:v>
                </c:pt>
                <c:pt idx="26">
                  <c:v>13.2</c:v>
                </c:pt>
                <c:pt idx="27">
                  <c:v>13</c:v>
                </c:pt>
                <c:pt idx="28">
                  <c:v>13.1</c:v>
                </c:pt>
                <c:pt idx="29">
                  <c:v>13.25</c:v>
                </c:pt>
                <c:pt idx="30">
                  <c:v>12.9</c:v>
                </c:pt>
                <c:pt idx="31">
                  <c:v>13.1</c:v>
                </c:pt>
                <c:pt idx="32">
                  <c:v>13.3</c:v>
                </c:pt>
                <c:pt idx="33">
                  <c:v>13</c:v>
                </c:pt>
                <c:pt idx="34">
                  <c:v>12.7</c:v>
                </c:pt>
                <c:pt idx="35">
                  <c:v>13.2</c:v>
                </c:pt>
                <c:pt idx="36">
                  <c:v>13.5</c:v>
                </c:pt>
                <c:pt idx="37">
                  <c:v>13.6</c:v>
                </c:pt>
                <c:pt idx="38">
                  <c:v>13.6</c:v>
                </c:pt>
                <c:pt idx="39">
                  <c:v>13.8</c:v>
                </c:pt>
                <c:pt idx="40">
                  <c:v>14.1</c:v>
                </c:pt>
                <c:pt idx="41">
                  <c:v>14.2</c:v>
                </c:pt>
                <c:pt idx="42">
                  <c:v>13.7</c:v>
                </c:pt>
                <c:pt idx="43">
                  <c:v>14</c:v>
                </c:pt>
                <c:pt idx="44">
                  <c:v>14.3</c:v>
                </c:pt>
                <c:pt idx="45">
                  <c:v>14</c:v>
                </c:pt>
                <c:pt idx="46">
                  <c:v>13.4</c:v>
                </c:pt>
                <c:pt idx="47">
                  <c:v>13.5</c:v>
                </c:pt>
                <c:pt idx="48">
                  <c:v>14.1</c:v>
                </c:pt>
                <c:pt idx="49">
                  <c:v>14.2</c:v>
                </c:pt>
                <c:pt idx="50">
                  <c:v>14</c:v>
                </c:pt>
                <c:pt idx="51">
                  <c:v>13.4</c:v>
                </c:pt>
                <c:pt idx="52">
                  <c:v>13.2</c:v>
                </c:pt>
                <c:pt idx="53">
                  <c:v>13.1</c:v>
                </c:pt>
                <c:pt idx="54">
                  <c:v>13.1</c:v>
                </c:pt>
                <c:pt idx="55">
                  <c:v>13</c:v>
                </c:pt>
                <c:pt idx="56">
                  <c:v>13</c:v>
                </c:pt>
                <c:pt idx="57">
                  <c:v>12.8</c:v>
                </c:pt>
                <c:pt idx="58">
                  <c:v>12.8</c:v>
                </c:pt>
                <c:pt idx="59">
                  <c:v>12.6</c:v>
                </c:pt>
                <c:pt idx="60">
                  <c:v>12.4</c:v>
                </c:pt>
                <c:pt idx="61">
                  <c:v>12.3</c:v>
                </c:pt>
                <c:pt idx="62">
                  <c:v>12.2</c:v>
                </c:pt>
                <c:pt idx="63">
                  <c:v>12.2</c:v>
                </c:pt>
                <c:pt idx="64">
                  <c:v>12.2</c:v>
                </c:pt>
                <c:pt idx="65">
                  <c:v>12.2</c:v>
                </c:pt>
                <c:pt idx="66">
                  <c:v>12</c:v>
                </c:pt>
                <c:pt idx="67">
                  <c:v>12</c:v>
                </c:pt>
                <c:pt idx="68">
                  <c:v>12.1</c:v>
                </c:pt>
                <c:pt idx="69">
                  <c:v>12.2</c:v>
                </c:pt>
                <c:pt idx="70">
                  <c:v>12.2</c:v>
                </c:pt>
                <c:pt idx="71">
                  <c:v>12</c:v>
                </c:pt>
                <c:pt idx="72">
                  <c:v>11.85</c:v>
                </c:pt>
                <c:pt idx="73">
                  <c:v>11.85</c:v>
                </c:pt>
                <c:pt idx="74">
                  <c:v>11.85</c:v>
                </c:pt>
                <c:pt idx="75">
                  <c:v>11.85</c:v>
                </c:pt>
                <c:pt idx="76">
                  <c:v>12</c:v>
                </c:pt>
                <c:pt idx="77">
                  <c:v>11.7</c:v>
                </c:pt>
                <c:pt idx="78">
                  <c:v>11.5</c:v>
                </c:pt>
                <c:pt idx="79">
                  <c:v>11.6</c:v>
                </c:pt>
                <c:pt idx="80">
                  <c:v>11.7</c:v>
                </c:pt>
                <c:pt idx="81">
                  <c:v>11.7</c:v>
                </c:pt>
                <c:pt idx="82">
                  <c:v>11.7</c:v>
                </c:pt>
                <c:pt idx="83">
                  <c:v>11.6</c:v>
                </c:pt>
                <c:pt idx="84">
                  <c:v>11.4</c:v>
                </c:pt>
                <c:pt idx="85">
                  <c:v>11.5</c:v>
                </c:pt>
                <c:pt idx="86">
                  <c:v>11.5</c:v>
                </c:pt>
                <c:pt idx="87">
                  <c:v>11.8</c:v>
                </c:pt>
                <c:pt idx="88">
                  <c:v>12.1</c:v>
                </c:pt>
                <c:pt idx="89">
                  <c:v>11.9</c:v>
                </c:pt>
                <c:pt idx="90">
                  <c:v>11.7</c:v>
                </c:pt>
                <c:pt idx="91">
                  <c:v>12</c:v>
                </c:pt>
                <c:pt idx="92">
                  <c:v>12</c:v>
                </c:pt>
                <c:pt idx="93">
                  <c:v>11.7</c:v>
                </c:pt>
                <c:pt idx="94">
                  <c:v>11.6</c:v>
                </c:pt>
                <c:pt idx="95">
                  <c:v>11.6</c:v>
                </c:pt>
                <c:pt idx="96">
                  <c:v>11.6</c:v>
                </c:pt>
                <c:pt idx="97">
                  <c:v>11.5</c:v>
                </c:pt>
                <c:pt idx="98">
                  <c:v>11.2</c:v>
                </c:pt>
                <c:pt idx="99">
                  <c:v>11.2</c:v>
                </c:pt>
                <c:pt idx="100">
                  <c:v>11.2</c:v>
                </c:pt>
                <c:pt idx="101">
                  <c:v>11.1</c:v>
                </c:pt>
                <c:pt idx="102">
                  <c:v>10.8</c:v>
                </c:pt>
                <c:pt idx="103">
                  <c:v>10.6</c:v>
                </c:pt>
                <c:pt idx="104">
                  <c:v>10.55</c:v>
                </c:pt>
                <c:pt idx="105">
                  <c:v>10.6</c:v>
                </c:pt>
                <c:pt idx="106">
                  <c:v>10.7</c:v>
                </c:pt>
                <c:pt idx="107">
                  <c:v>10.7</c:v>
                </c:pt>
                <c:pt idx="108">
                  <c:v>10.6</c:v>
                </c:pt>
                <c:pt idx="109">
                  <c:v>10.4</c:v>
                </c:pt>
                <c:pt idx="110">
                  <c:v>10.4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10.6</c:v>
                </c:pt>
                <c:pt idx="115">
                  <c:v>10.4</c:v>
                </c:pt>
                <c:pt idx="116">
                  <c:v>10.4</c:v>
                </c:pt>
                <c:pt idx="117">
                  <c:v>10.5</c:v>
                </c:pt>
                <c:pt idx="118">
                  <c:v>10.6</c:v>
                </c:pt>
                <c:pt idx="119">
                  <c:v>10.4</c:v>
                </c:pt>
                <c:pt idx="120">
                  <c:v>10.4</c:v>
                </c:pt>
                <c:pt idx="121">
                  <c:v>10.55</c:v>
                </c:pt>
                <c:pt idx="122">
                  <c:v>10.7</c:v>
                </c:pt>
                <c:pt idx="123">
                  <c:v>10.5</c:v>
                </c:pt>
                <c:pt idx="124">
                  <c:v>10.4</c:v>
                </c:pt>
                <c:pt idx="125">
                  <c:v>10.4</c:v>
                </c:pt>
                <c:pt idx="126">
                  <c:v>10.4</c:v>
                </c:pt>
                <c:pt idx="127">
                  <c:v>10</c:v>
                </c:pt>
                <c:pt idx="128">
                  <c:v>10</c:v>
                </c:pt>
                <c:pt idx="129">
                  <c:v>10.4</c:v>
                </c:pt>
                <c:pt idx="130">
                  <c:v>10.7</c:v>
                </c:pt>
                <c:pt idx="131">
                  <c:v>10.8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11.5</c:v>
                </c:pt>
                <c:pt idx="136">
                  <c:v>11.5</c:v>
                </c:pt>
                <c:pt idx="137">
                  <c:v>11.3</c:v>
                </c:pt>
                <c:pt idx="138">
                  <c:v>11.3</c:v>
                </c:pt>
                <c:pt idx="139">
                  <c:v>11.3</c:v>
                </c:pt>
                <c:pt idx="140">
                  <c:v>11.3</c:v>
                </c:pt>
                <c:pt idx="141">
                  <c:v>11.5</c:v>
                </c:pt>
                <c:pt idx="142">
                  <c:v>11.6</c:v>
                </c:pt>
                <c:pt idx="143">
                  <c:v>11.6</c:v>
                </c:pt>
                <c:pt idx="144">
                  <c:v>11.2</c:v>
                </c:pt>
                <c:pt idx="145">
                  <c:v>11.3</c:v>
                </c:pt>
                <c:pt idx="146">
                  <c:v>12.3</c:v>
                </c:pt>
                <c:pt idx="147">
                  <c:v>11.3</c:v>
                </c:pt>
                <c:pt idx="148">
                  <c:v>10.5</c:v>
                </c:pt>
                <c:pt idx="149">
                  <c:v>11.1</c:v>
                </c:pt>
                <c:pt idx="150">
                  <c:v>12.1</c:v>
                </c:pt>
                <c:pt idx="151">
                  <c:v>11.4</c:v>
                </c:pt>
                <c:pt idx="152">
                  <c:v>10.7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</c:v>
                </c:pt>
                <c:pt idx="158">
                  <c:v>9.5</c:v>
                </c:pt>
                <c:pt idx="159">
                  <c:v>9.1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8.9</c:v>
                </c:pt>
                <c:pt idx="164">
                  <c:v>8.6</c:v>
                </c:pt>
                <c:pt idx="165">
                  <c:v>8.4</c:v>
                </c:pt>
                <c:pt idx="166">
                  <c:v>8.4</c:v>
                </c:pt>
                <c:pt idx="167">
                  <c:v>8.4</c:v>
                </c:pt>
                <c:pt idx="168">
                  <c:v>8.4</c:v>
                </c:pt>
                <c:pt idx="169">
                  <c:v>8.4</c:v>
                </c:pt>
                <c:pt idx="170">
                  <c:v>8.4</c:v>
                </c:pt>
                <c:pt idx="171">
                  <c:v>8.3000000000000007</c:v>
                </c:pt>
                <c:pt idx="172">
                  <c:v>8.1999999999999993</c:v>
                </c:pt>
                <c:pt idx="173">
                  <c:v>8.1999999999999993</c:v>
                </c:pt>
                <c:pt idx="174">
                  <c:v>8.1</c:v>
                </c:pt>
                <c:pt idx="175">
                  <c:v>8</c:v>
                </c:pt>
                <c:pt idx="176">
                  <c:v>7.9</c:v>
                </c:pt>
                <c:pt idx="177">
                  <c:v>7.9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8.1</c:v>
                </c:pt>
                <c:pt idx="182">
                  <c:v>8.1</c:v>
                </c:pt>
                <c:pt idx="183">
                  <c:v>8.1</c:v>
                </c:pt>
                <c:pt idx="184">
                  <c:v>8.1</c:v>
                </c:pt>
                <c:pt idx="185">
                  <c:v>8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7.6</c:v>
                </c:pt>
                <c:pt idx="200">
                  <c:v>7.6</c:v>
                </c:pt>
                <c:pt idx="201">
                  <c:v>7.7</c:v>
                </c:pt>
                <c:pt idx="202">
                  <c:v>7.7</c:v>
                </c:pt>
                <c:pt idx="203">
                  <c:v>7.8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7.6</c:v>
                </c:pt>
                <c:pt idx="208">
                  <c:v>7.4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7.5</c:v>
                </c:pt>
                <c:pt idx="213">
                  <c:v>7.6</c:v>
                </c:pt>
                <c:pt idx="214">
                  <c:v>7.6</c:v>
                </c:pt>
                <c:pt idx="215">
                  <c:v>7.6</c:v>
                </c:pt>
                <c:pt idx="216">
                  <c:v>7.6</c:v>
                </c:pt>
                <c:pt idx="217">
                  <c:v>7.6</c:v>
                </c:pt>
                <c:pt idx="218">
                  <c:v>7.4</c:v>
                </c:pt>
                <c:pt idx="219">
                  <c:v>7.4</c:v>
                </c:pt>
                <c:pt idx="220">
                  <c:v>7.5</c:v>
                </c:pt>
                <c:pt idx="221">
                  <c:v>7.5</c:v>
                </c:pt>
                <c:pt idx="222">
                  <c:v>7.2</c:v>
                </c:pt>
                <c:pt idx="223">
                  <c:v>6.8</c:v>
                </c:pt>
                <c:pt idx="224">
                  <c:v>7</c:v>
                </c:pt>
                <c:pt idx="225">
                  <c:v>7.3</c:v>
                </c:pt>
                <c:pt idx="226">
                  <c:v>7.3</c:v>
                </c:pt>
                <c:pt idx="227">
                  <c:v>7</c:v>
                </c:pt>
                <c:pt idx="228">
                  <c:v>6.6</c:v>
                </c:pt>
                <c:pt idx="229">
                  <c:v>6.5</c:v>
                </c:pt>
                <c:pt idx="230">
                  <c:v>6.35</c:v>
                </c:pt>
                <c:pt idx="231">
                  <c:v>6.3</c:v>
                </c:pt>
                <c:pt idx="232">
                  <c:v>6.25</c:v>
                </c:pt>
                <c:pt idx="233">
                  <c:v>6.2</c:v>
                </c:pt>
                <c:pt idx="234">
                  <c:v>6.15</c:v>
                </c:pt>
                <c:pt idx="235">
                  <c:v>6.1</c:v>
                </c:pt>
                <c:pt idx="236">
                  <c:v>6.1</c:v>
                </c:pt>
                <c:pt idx="237">
                  <c:v>6.1</c:v>
                </c:pt>
                <c:pt idx="238">
                  <c:v>6.1</c:v>
                </c:pt>
                <c:pt idx="239">
                  <c:v>6.2</c:v>
                </c:pt>
                <c:pt idx="240">
                  <c:v>6.2</c:v>
                </c:pt>
                <c:pt idx="241">
                  <c:v>6.2</c:v>
                </c:pt>
                <c:pt idx="242">
                  <c:v>6.2</c:v>
                </c:pt>
                <c:pt idx="243">
                  <c:v>6.2</c:v>
                </c:pt>
                <c:pt idx="244">
                  <c:v>6.2</c:v>
                </c:pt>
                <c:pt idx="245">
                  <c:v>6.3</c:v>
                </c:pt>
                <c:pt idx="246">
                  <c:v>6.3</c:v>
                </c:pt>
                <c:pt idx="247">
                  <c:v>6.3</c:v>
                </c:pt>
                <c:pt idx="248">
                  <c:v>6.2</c:v>
                </c:pt>
                <c:pt idx="249">
                  <c:v>6.1</c:v>
                </c:pt>
                <c:pt idx="250">
                  <c:v>6.1</c:v>
                </c:pt>
                <c:pt idx="251">
                  <c:v>6.1</c:v>
                </c:pt>
                <c:pt idx="252">
                  <c:v>6.1</c:v>
                </c:pt>
                <c:pt idx="253">
                  <c:v>6.1</c:v>
                </c:pt>
                <c:pt idx="254">
                  <c:v>6.1</c:v>
                </c:pt>
                <c:pt idx="255">
                  <c:v>6.1</c:v>
                </c:pt>
                <c:pt idx="256">
                  <c:v>5.9</c:v>
                </c:pt>
                <c:pt idx="257">
                  <c:v>5.8</c:v>
                </c:pt>
                <c:pt idx="258">
                  <c:v>5.8</c:v>
                </c:pt>
                <c:pt idx="259">
                  <c:v>5.8</c:v>
                </c:pt>
                <c:pt idx="260">
                  <c:v>5.8</c:v>
                </c:pt>
                <c:pt idx="261">
                  <c:v>5.9</c:v>
                </c:pt>
                <c:pt idx="262">
                  <c:v>5.9</c:v>
                </c:pt>
                <c:pt idx="263">
                  <c:v>5.9</c:v>
                </c:pt>
                <c:pt idx="264">
                  <c:v>6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6.2</c:v>
                </c:pt>
                <c:pt idx="271">
                  <c:v>6.2</c:v>
                </c:pt>
                <c:pt idx="272">
                  <c:v>6.4</c:v>
                </c:pt>
                <c:pt idx="273">
                  <c:v>6.4</c:v>
                </c:pt>
                <c:pt idx="274">
                  <c:v>6.4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6.4</c:v>
                </c:pt>
                <c:pt idx="280">
                  <c:v>6.4</c:v>
                </c:pt>
                <c:pt idx="281">
                  <c:v>6.4</c:v>
                </c:pt>
                <c:pt idx="282">
                  <c:v>6.4</c:v>
                </c:pt>
                <c:pt idx="283">
                  <c:v>6.4</c:v>
                </c:pt>
                <c:pt idx="284">
                  <c:v>6.4</c:v>
                </c:pt>
                <c:pt idx="285">
                  <c:v>6.4</c:v>
                </c:pt>
                <c:pt idx="286">
                  <c:v>6.4</c:v>
                </c:pt>
                <c:pt idx="287">
                  <c:v>6.4</c:v>
                </c:pt>
                <c:pt idx="288">
                  <c:v>6.4</c:v>
                </c:pt>
                <c:pt idx="289">
                  <c:v>6.4</c:v>
                </c:pt>
                <c:pt idx="290">
                  <c:v>6.4</c:v>
                </c:pt>
                <c:pt idx="291">
                  <c:v>6.4</c:v>
                </c:pt>
                <c:pt idx="292">
                  <c:v>6.4</c:v>
                </c:pt>
                <c:pt idx="293">
                  <c:v>6.4</c:v>
                </c:pt>
                <c:pt idx="294">
                  <c:v>6.4</c:v>
                </c:pt>
                <c:pt idx="295">
                  <c:v>6.6</c:v>
                </c:pt>
                <c:pt idx="296">
                  <c:v>6.6</c:v>
                </c:pt>
                <c:pt idx="297">
                  <c:v>6.8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7.2</c:v>
                </c:pt>
                <c:pt idx="302">
                  <c:v>7.2</c:v>
                </c:pt>
                <c:pt idx="303">
                  <c:v>7.6</c:v>
                </c:pt>
                <c:pt idx="304">
                  <c:v>7.8</c:v>
                </c:pt>
                <c:pt idx="305">
                  <c:v>7.8</c:v>
                </c:pt>
                <c:pt idx="306">
                  <c:v>7.6</c:v>
                </c:pt>
                <c:pt idx="307">
                  <c:v>7.3</c:v>
                </c:pt>
                <c:pt idx="308">
                  <c:v>7.2</c:v>
                </c:pt>
                <c:pt idx="309">
                  <c:v>7.2</c:v>
                </c:pt>
                <c:pt idx="310">
                  <c:v>7.2</c:v>
                </c:pt>
                <c:pt idx="311">
                  <c:v>7.2</c:v>
                </c:pt>
                <c:pt idx="312">
                  <c:v>7.2</c:v>
                </c:pt>
                <c:pt idx="313">
                  <c:v>7.2</c:v>
                </c:pt>
                <c:pt idx="314">
                  <c:v>7.2</c:v>
                </c:pt>
                <c:pt idx="315">
                  <c:v>7.2</c:v>
                </c:pt>
                <c:pt idx="316">
                  <c:v>7.2</c:v>
                </c:pt>
                <c:pt idx="317">
                  <c:v>7.2</c:v>
                </c:pt>
                <c:pt idx="318">
                  <c:v>7.4</c:v>
                </c:pt>
                <c:pt idx="319">
                  <c:v>7.6</c:v>
                </c:pt>
                <c:pt idx="320">
                  <c:v>7.7</c:v>
                </c:pt>
                <c:pt idx="321">
                  <c:v>7.7</c:v>
                </c:pt>
                <c:pt idx="322">
                  <c:v>7.8</c:v>
                </c:pt>
                <c:pt idx="323">
                  <c:v>8</c:v>
                </c:pt>
                <c:pt idx="324">
                  <c:v>8.1</c:v>
                </c:pt>
                <c:pt idx="325">
                  <c:v>8.1999999999999993</c:v>
                </c:pt>
                <c:pt idx="326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6-49A1-BA90-9EE3599297F8}"/>
            </c:ext>
          </c:extLst>
        </c:ser>
        <c:ser>
          <c:idx val="1"/>
          <c:order val="1"/>
          <c:tx>
            <c:strRef>
              <c:f>'价格 '!$DZ$4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'!$DU$79:$DU$405</c:f>
              <c:numCache>
                <c:formatCode>m/d/yyyy</c:formatCode>
                <c:ptCount val="327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</c:numCache>
            </c:numRef>
          </c:cat>
          <c:val>
            <c:numRef>
              <c:f>'价格 '!$DZ$79:$DZ$405</c:f>
              <c:numCache>
                <c:formatCode>General</c:formatCode>
                <c:ptCount val="327"/>
                <c:pt idx="0">
                  <c:v>11.1</c:v>
                </c:pt>
                <c:pt idx="1">
                  <c:v>11.2</c:v>
                </c:pt>
                <c:pt idx="2">
                  <c:v>11.45</c:v>
                </c:pt>
                <c:pt idx="3">
                  <c:v>11.2</c:v>
                </c:pt>
                <c:pt idx="4">
                  <c:v>11</c:v>
                </c:pt>
                <c:pt idx="5">
                  <c:v>11.05</c:v>
                </c:pt>
                <c:pt idx="6">
                  <c:v>10.8</c:v>
                </c:pt>
                <c:pt idx="7">
                  <c:v>10.8</c:v>
                </c:pt>
                <c:pt idx="8">
                  <c:v>10.7</c:v>
                </c:pt>
                <c:pt idx="9">
                  <c:v>11.5</c:v>
                </c:pt>
                <c:pt idx="10">
                  <c:v>11.7</c:v>
                </c:pt>
                <c:pt idx="11">
                  <c:v>11.7</c:v>
                </c:pt>
                <c:pt idx="12">
                  <c:v>11.75</c:v>
                </c:pt>
                <c:pt idx="13">
                  <c:v>12.25</c:v>
                </c:pt>
                <c:pt idx="14">
                  <c:v>12.5</c:v>
                </c:pt>
                <c:pt idx="15">
                  <c:v>12.4</c:v>
                </c:pt>
                <c:pt idx="16">
                  <c:v>12.6</c:v>
                </c:pt>
                <c:pt idx="17">
                  <c:v>12.7</c:v>
                </c:pt>
                <c:pt idx="18">
                  <c:v>12.65</c:v>
                </c:pt>
                <c:pt idx="19">
                  <c:v>12.95</c:v>
                </c:pt>
                <c:pt idx="20">
                  <c:v>12.6</c:v>
                </c:pt>
                <c:pt idx="21">
                  <c:v>12.55</c:v>
                </c:pt>
                <c:pt idx="22">
                  <c:v>12.3</c:v>
                </c:pt>
                <c:pt idx="23">
                  <c:v>12.4</c:v>
                </c:pt>
                <c:pt idx="24">
                  <c:v>13</c:v>
                </c:pt>
                <c:pt idx="25">
                  <c:v>13.4</c:v>
                </c:pt>
                <c:pt idx="26">
                  <c:v>13.5</c:v>
                </c:pt>
                <c:pt idx="27">
                  <c:v>13.5</c:v>
                </c:pt>
                <c:pt idx="28">
                  <c:v>13.5</c:v>
                </c:pt>
                <c:pt idx="29">
                  <c:v>13.7</c:v>
                </c:pt>
                <c:pt idx="30">
                  <c:v>13.3</c:v>
                </c:pt>
                <c:pt idx="31">
                  <c:v>13.55</c:v>
                </c:pt>
                <c:pt idx="32">
                  <c:v>13.7</c:v>
                </c:pt>
                <c:pt idx="33">
                  <c:v>13.3</c:v>
                </c:pt>
                <c:pt idx="34">
                  <c:v>12.95</c:v>
                </c:pt>
                <c:pt idx="35">
                  <c:v>13.6</c:v>
                </c:pt>
                <c:pt idx="36">
                  <c:v>13.9</c:v>
                </c:pt>
                <c:pt idx="37">
                  <c:v>14</c:v>
                </c:pt>
                <c:pt idx="38">
                  <c:v>14</c:v>
                </c:pt>
                <c:pt idx="39">
                  <c:v>14.2</c:v>
                </c:pt>
                <c:pt idx="40">
                  <c:v>14.65</c:v>
                </c:pt>
                <c:pt idx="41">
                  <c:v>14.65</c:v>
                </c:pt>
                <c:pt idx="42">
                  <c:v>14.25</c:v>
                </c:pt>
                <c:pt idx="43">
                  <c:v>14.55</c:v>
                </c:pt>
                <c:pt idx="44">
                  <c:v>14.7</c:v>
                </c:pt>
                <c:pt idx="45">
                  <c:v>14.3</c:v>
                </c:pt>
                <c:pt idx="46">
                  <c:v>13.95</c:v>
                </c:pt>
                <c:pt idx="47">
                  <c:v>14.05</c:v>
                </c:pt>
                <c:pt idx="48">
                  <c:v>15</c:v>
                </c:pt>
                <c:pt idx="49">
                  <c:v>15</c:v>
                </c:pt>
                <c:pt idx="50">
                  <c:v>14.3</c:v>
                </c:pt>
                <c:pt idx="51">
                  <c:v>14.05</c:v>
                </c:pt>
                <c:pt idx="52">
                  <c:v>14.1</c:v>
                </c:pt>
                <c:pt idx="53">
                  <c:v>13.6</c:v>
                </c:pt>
                <c:pt idx="54">
                  <c:v>13.65</c:v>
                </c:pt>
                <c:pt idx="55">
                  <c:v>13.6</c:v>
                </c:pt>
                <c:pt idx="56">
                  <c:v>13.6</c:v>
                </c:pt>
                <c:pt idx="57">
                  <c:v>13.25</c:v>
                </c:pt>
                <c:pt idx="58">
                  <c:v>13.1</c:v>
                </c:pt>
                <c:pt idx="59">
                  <c:v>13</c:v>
                </c:pt>
                <c:pt idx="60">
                  <c:v>13.1</c:v>
                </c:pt>
                <c:pt idx="61">
                  <c:v>13</c:v>
                </c:pt>
                <c:pt idx="62">
                  <c:v>12.8</c:v>
                </c:pt>
                <c:pt idx="63">
                  <c:v>12.7</c:v>
                </c:pt>
                <c:pt idx="64">
                  <c:v>12.6</c:v>
                </c:pt>
                <c:pt idx="65">
                  <c:v>12.65</c:v>
                </c:pt>
                <c:pt idx="66">
                  <c:v>12.4</c:v>
                </c:pt>
                <c:pt idx="67">
                  <c:v>12.45</c:v>
                </c:pt>
                <c:pt idx="68">
                  <c:v>12.6</c:v>
                </c:pt>
                <c:pt idx="69">
                  <c:v>12.55</c:v>
                </c:pt>
                <c:pt idx="70">
                  <c:v>12.55</c:v>
                </c:pt>
                <c:pt idx="71">
                  <c:v>12.2</c:v>
                </c:pt>
                <c:pt idx="72">
                  <c:v>12.25</c:v>
                </c:pt>
                <c:pt idx="73">
                  <c:v>12.25</c:v>
                </c:pt>
                <c:pt idx="74">
                  <c:v>12.1</c:v>
                </c:pt>
                <c:pt idx="75">
                  <c:v>12.05</c:v>
                </c:pt>
                <c:pt idx="76">
                  <c:v>12.2</c:v>
                </c:pt>
                <c:pt idx="77">
                  <c:v>11.75</c:v>
                </c:pt>
                <c:pt idx="78">
                  <c:v>11.6</c:v>
                </c:pt>
                <c:pt idx="79">
                  <c:v>11.6</c:v>
                </c:pt>
                <c:pt idx="80">
                  <c:v>11.7</c:v>
                </c:pt>
                <c:pt idx="81">
                  <c:v>11.7</c:v>
                </c:pt>
                <c:pt idx="82">
                  <c:v>11.7</c:v>
                </c:pt>
                <c:pt idx="83">
                  <c:v>11.65</c:v>
                </c:pt>
                <c:pt idx="84">
                  <c:v>11.5</c:v>
                </c:pt>
                <c:pt idx="85">
                  <c:v>11.6</c:v>
                </c:pt>
                <c:pt idx="86">
                  <c:v>11.6</c:v>
                </c:pt>
                <c:pt idx="87">
                  <c:v>11.8</c:v>
                </c:pt>
                <c:pt idx="88">
                  <c:v>12.1</c:v>
                </c:pt>
                <c:pt idx="89">
                  <c:v>12</c:v>
                </c:pt>
                <c:pt idx="90">
                  <c:v>11.8</c:v>
                </c:pt>
                <c:pt idx="91">
                  <c:v>12.2</c:v>
                </c:pt>
                <c:pt idx="92">
                  <c:v>12.3</c:v>
                </c:pt>
                <c:pt idx="93">
                  <c:v>12</c:v>
                </c:pt>
                <c:pt idx="94">
                  <c:v>11.85</c:v>
                </c:pt>
                <c:pt idx="95">
                  <c:v>11.85</c:v>
                </c:pt>
                <c:pt idx="96">
                  <c:v>11.8</c:v>
                </c:pt>
                <c:pt idx="97">
                  <c:v>11.7</c:v>
                </c:pt>
                <c:pt idx="98">
                  <c:v>11.45</c:v>
                </c:pt>
                <c:pt idx="99">
                  <c:v>11.25</c:v>
                </c:pt>
                <c:pt idx="100">
                  <c:v>11.2</c:v>
                </c:pt>
                <c:pt idx="101">
                  <c:v>11.1</c:v>
                </c:pt>
                <c:pt idx="102">
                  <c:v>10.75</c:v>
                </c:pt>
                <c:pt idx="103">
                  <c:v>10.7</c:v>
                </c:pt>
                <c:pt idx="104">
                  <c:v>10.7</c:v>
                </c:pt>
                <c:pt idx="105">
                  <c:v>10.7</c:v>
                </c:pt>
                <c:pt idx="106">
                  <c:v>10.7</c:v>
                </c:pt>
                <c:pt idx="107">
                  <c:v>10.7</c:v>
                </c:pt>
                <c:pt idx="108">
                  <c:v>10.65</c:v>
                </c:pt>
                <c:pt idx="109">
                  <c:v>10.4</c:v>
                </c:pt>
                <c:pt idx="110">
                  <c:v>10.5</c:v>
                </c:pt>
                <c:pt idx="111">
                  <c:v>10.7</c:v>
                </c:pt>
                <c:pt idx="112">
                  <c:v>10.7</c:v>
                </c:pt>
                <c:pt idx="113">
                  <c:v>10.7</c:v>
                </c:pt>
                <c:pt idx="114">
                  <c:v>10.7</c:v>
                </c:pt>
                <c:pt idx="115">
                  <c:v>10.45</c:v>
                </c:pt>
                <c:pt idx="116">
                  <c:v>10.4</c:v>
                </c:pt>
                <c:pt idx="117">
                  <c:v>10.5</c:v>
                </c:pt>
                <c:pt idx="118">
                  <c:v>10.7</c:v>
                </c:pt>
                <c:pt idx="119">
                  <c:v>10.7</c:v>
                </c:pt>
                <c:pt idx="120">
                  <c:v>10.7</c:v>
                </c:pt>
                <c:pt idx="121">
                  <c:v>10.75</c:v>
                </c:pt>
                <c:pt idx="122">
                  <c:v>10.9</c:v>
                </c:pt>
                <c:pt idx="123">
                  <c:v>10.4</c:v>
                </c:pt>
                <c:pt idx="124">
                  <c:v>10</c:v>
                </c:pt>
                <c:pt idx="125">
                  <c:v>10</c:v>
                </c:pt>
                <c:pt idx="126">
                  <c:v>10.1</c:v>
                </c:pt>
                <c:pt idx="127">
                  <c:v>9.8000000000000007</c:v>
                </c:pt>
                <c:pt idx="128">
                  <c:v>9.8000000000000007</c:v>
                </c:pt>
                <c:pt idx="129">
                  <c:v>10.3</c:v>
                </c:pt>
                <c:pt idx="130">
                  <c:v>10.4</c:v>
                </c:pt>
                <c:pt idx="131">
                  <c:v>10.7</c:v>
                </c:pt>
                <c:pt idx="132">
                  <c:v>11</c:v>
                </c:pt>
                <c:pt idx="133">
                  <c:v>11</c:v>
                </c:pt>
                <c:pt idx="134">
                  <c:v>11.2</c:v>
                </c:pt>
                <c:pt idx="135">
                  <c:v>11.3</c:v>
                </c:pt>
                <c:pt idx="136">
                  <c:v>11.3</c:v>
                </c:pt>
                <c:pt idx="137">
                  <c:v>11.2</c:v>
                </c:pt>
                <c:pt idx="138">
                  <c:v>11.1</c:v>
                </c:pt>
                <c:pt idx="139">
                  <c:v>11.1</c:v>
                </c:pt>
                <c:pt idx="140">
                  <c:v>11.1</c:v>
                </c:pt>
                <c:pt idx="141">
                  <c:v>11.3</c:v>
                </c:pt>
                <c:pt idx="142">
                  <c:v>11.4</c:v>
                </c:pt>
                <c:pt idx="143">
                  <c:v>11.4</c:v>
                </c:pt>
                <c:pt idx="144">
                  <c:v>11.3</c:v>
                </c:pt>
                <c:pt idx="145">
                  <c:v>11.6</c:v>
                </c:pt>
                <c:pt idx="146">
                  <c:v>12</c:v>
                </c:pt>
                <c:pt idx="147">
                  <c:v>10.6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11</c:v>
                </c:pt>
                <c:pt idx="151">
                  <c:v>11.2</c:v>
                </c:pt>
                <c:pt idx="152">
                  <c:v>11</c:v>
                </c:pt>
                <c:pt idx="153">
                  <c:v>10</c:v>
                </c:pt>
                <c:pt idx="154">
                  <c:v>10</c:v>
                </c:pt>
                <c:pt idx="155">
                  <c:v>9.8000000000000007</c:v>
                </c:pt>
                <c:pt idx="156">
                  <c:v>9.9</c:v>
                </c:pt>
                <c:pt idx="157">
                  <c:v>9.6999999999999993</c:v>
                </c:pt>
                <c:pt idx="158">
                  <c:v>9.4</c:v>
                </c:pt>
                <c:pt idx="159">
                  <c:v>9.1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8.6999999999999993</c:v>
                </c:pt>
                <c:pt idx="164">
                  <c:v>8.5500000000000007</c:v>
                </c:pt>
                <c:pt idx="165">
                  <c:v>8.1999999999999993</c:v>
                </c:pt>
                <c:pt idx="166">
                  <c:v>8.1</c:v>
                </c:pt>
                <c:pt idx="167">
                  <c:v>7.9</c:v>
                </c:pt>
                <c:pt idx="168">
                  <c:v>8.1</c:v>
                </c:pt>
                <c:pt idx="169">
                  <c:v>7.9</c:v>
                </c:pt>
                <c:pt idx="170">
                  <c:v>7.9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7.7</c:v>
                </c:pt>
                <c:pt idx="175">
                  <c:v>7.7</c:v>
                </c:pt>
                <c:pt idx="176">
                  <c:v>7.5</c:v>
                </c:pt>
                <c:pt idx="177">
                  <c:v>7.55</c:v>
                </c:pt>
                <c:pt idx="178">
                  <c:v>7.7</c:v>
                </c:pt>
                <c:pt idx="179">
                  <c:v>7.7</c:v>
                </c:pt>
                <c:pt idx="180">
                  <c:v>7.85</c:v>
                </c:pt>
                <c:pt idx="181">
                  <c:v>7.85</c:v>
                </c:pt>
                <c:pt idx="182">
                  <c:v>7.85</c:v>
                </c:pt>
                <c:pt idx="183">
                  <c:v>8</c:v>
                </c:pt>
                <c:pt idx="184">
                  <c:v>7.9</c:v>
                </c:pt>
                <c:pt idx="185">
                  <c:v>7.8</c:v>
                </c:pt>
                <c:pt idx="186">
                  <c:v>7.8</c:v>
                </c:pt>
                <c:pt idx="187">
                  <c:v>7.7</c:v>
                </c:pt>
                <c:pt idx="188">
                  <c:v>7.6</c:v>
                </c:pt>
                <c:pt idx="189">
                  <c:v>7.6</c:v>
                </c:pt>
                <c:pt idx="190">
                  <c:v>7.5</c:v>
                </c:pt>
                <c:pt idx="191">
                  <c:v>7.4</c:v>
                </c:pt>
                <c:pt idx="192">
                  <c:v>7.4</c:v>
                </c:pt>
                <c:pt idx="193">
                  <c:v>7.4</c:v>
                </c:pt>
                <c:pt idx="194">
                  <c:v>7.4</c:v>
                </c:pt>
                <c:pt idx="195">
                  <c:v>7.4</c:v>
                </c:pt>
                <c:pt idx="196">
                  <c:v>7.5</c:v>
                </c:pt>
                <c:pt idx="197">
                  <c:v>7.5</c:v>
                </c:pt>
                <c:pt idx="198">
                  <c:v>7.7</c:v>
                </c:pt>
                <c:pt idx="199">
                  <c:v>7.6</c:v>
                </c:pt>
                <c:pt idx="200">
                  <c:v>7.6</c:v>
                </c:pt>
                <c:pt idx="201">
                  <c:v>7.7</c:v>
                </c:pt>
                <c:pt idx="202">
                  <c:v>7.75</c:v>
                </c:pt>
                <c:pt idx="203">
                  <c:v>7.85</c:v>
                </c:pt>
                <c:pt idx="204">
                  <c:v>7.85</c:v>
                </c:pt>
                <c:pt idx="205">
                  <c:v>7.85</c:v>
                </c:pt>
                <c:pt idx="206">
                  <c:v>7.85</c:v>
                </c:pt>
                <c:pt idx="207">
                  <c:v>7.65</c:v>
                </c:pt>
                <c:pt idx="208">
                  <c:v>7.45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7.5</c:v>
                </c:pt>
                <c:pt idx="213">
                  <c:v>7.6</c:v>
                </c:pt>
                <c:pt idx="214">
                  <c:v>7.6</c:v>
                </c:pt>
                <c:pt idx="215">
                  <c:v>7.6</c:v>
                </c:pt>
                <c:pt idx="216">
                  <c:v>7.6</c:v>
                </c:pt>
                <c:pt idx="217">
                  <c:v>7.6</c:v>
                </c:pt>
                <c:pt idx="218">
                  <c:v>7.4</c:v>
                </c:pt>
                <c:pt idx="219">
                  <c:v>7.4</c:v>
                </c:pt>
                <c:pt idx="220">
                  <c:v>7.5</c:v>
                </c:pt>
                <c:pt idx="221">
                  <c:v>7.5</c:v>
                </c:pt>
                <c:pt idx="222">
                  <c:v>7.2</c:v>
                </c:pt>
                <c:pt idx="223">
                  <c:v>6.8</c:v>
                </c:pt>
                <c:pt idx="224">
                  <c:v>7</c:v>
                </c:pt>
                <c:pt idx="225">
                  <c:v>7.3</c:v>
                </c:pt>
                <c:pt idx="226">
                  <c:v>7.3</c:v>
                </c:pt>
                <c:pt idx="227">
                  <c:v>7.1</c:v>
                </c:pt>
                <c:pt idx="228">
                  <c:v>6.7</c:v>
                </c:pt>
                <c:pt idx="229">
                  <c:v>6.6</c:v>
                </c:pt>
                <c:pt idx="230">
                  <c:v>6.5</c:v>
                </c:pt>
                <c:pt idx="231">
                  <c:v>6.45</c:v>
                </c:pt>
                <c:pt idx="232">
                  <c:v>6.5</c:v>
                </c:pt>
                <c:pt idx="233">
                  <c:v>6.5</c:v>
                </c:pt>
                <c:pt idx="234">
                  <c:v>6.3</c:v>
                </c:pt>
                <c:pt idx="235">
                  <c:v>6.3</c:v>
                </c:pt>
                <c:pt idx="236">
                  <c:v>6.3</c:v>
                </c:pt>
                <c:pt idx="237">
                  <c:v>6.3</c:v>
                </c:pt>
                <c:pt idx="238">
                  <c:v>6.3</c:v>
                </c:pt>
                <c:pt idx="239">
                  <c:v>6.4</c:v>
                </c:pt>
                <c:pt idx="240">
                  <c:v>6.4</c:v>
                </c:pt>
                <c:pt idx="241">
                  <c:v>6.4</c:v>
                </c:pt>
                <c:pt idx="242">
                  <c:v>6.4</c:v>
                </c:pt>
                <c:pt idx="243">
                  <c:v>6.4</c:v>
                </c:pt>
                <c:pt idx="244">
                  <c:v>6.4</c:v>
                </c:pt>
                <c:pt idx="245">
                  <c:v>6.5</c:v>
                </c:pt>
                <c:pt idx="246">
                  <c:v>6.5</c:v>
                </c:pt>
                <c:pt idx="247">
                  <c:v>6.4</c:v>
                </c:pt>
                <c:pt idx="248">
                  <c:v>6.3</c:v>
                </c:pt>
                <c:pt idx="249">
                  <c:v>6.2</c:v>
                </c:pt>
                <c:pt idx="250">
                  <c:v>6.2</c:v>
                </c:pt>
                <c:pt idx="251">
                  <c:v>6.3</c:v>
                </c:pt>
                <c:pt idx="252">
                  <c:v>6.3</c:v>
                </c:pt>
                <c:pt idx="253">
                  <c:v>6.3</c:v>
                </c:pt>
                <c:pt idx="254">
                  <c:v>6.3</c:v>
                </c:pt>
                <c:pt idx="255">
                  <c:v>6.3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6.1</c:v>
                </c:pt>
                <c:pt idx="262">
                  <c:v>6.1</c:v>
                </c:pt>
                <c:pt idx="263">
                  <c:v>6.1</c:v>
                </c:pt>
                <c:pt idx="264">
                  <c:v>6.2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6.4</c:v>
                </c:pt>
                <c:pt idx="269">
                  <c:v>6.4</c:v>
                </c:pt>
                <c:pt idx="270">
                  <c:v>6.4</c:v>
                </c:pt>
                <c:pt idx="271">
                  <c:v>6.5</c:v>
                </c:pt>
                <c:pt idx="272">
                  <c:v>6.7</c:v>
                </c:pt>
                <c:pt idx="273">
                  <c:v>6.7</c:v>
                </c:pt>
                <c:pt idx="274">
                  <c:v>6.8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6.8</c:v>
                </c:pt>
                <c:pt idx="280">
                  <c:v>6.8</c:v>
                </c:pt>
                <c:pt idx="281">
                  <c:v>6.8</c:v>
                </c:pt>
                <c:pt idx="282">
                  <c:v>6.7</c:v>
                </c:pt>
                <c:pt idx="283">
                  <c:v>6.7</c:v>
                </c:pt>
                <c:pt idx="284">
                  <c:v>6.7</c:v>
                </c:pt>
                <c:pt idx="285">
                  <c:v>6.7</c:v>
                </c:pt>
                <c:pt idx="286">
                  <c:v>6.7</c:v>
                </c:pt>
                <c:pt idx="287">
                  <c:v>6.7</c:v>
                </c:pt>
                <c:pt idx="288">
                  <c:v>6.7</c:v>
                </c:pt>
                <c:pt idx="289">
                  <c:v>6.6</c:v>
                </c:pt>
                <c:pt idx="290">
                  <c:v>6.6</c:v>
                </c:pt>
                <c:pt idx="291">
                  <c:v>6.7</c:v>
                </c:pt>
                <c:pt idx="292">
                  <c:v>6.7</c:v>
                </c:pt>
                <c:pt idx="293">
                  <c:v>6.7</c:v>
                </c:pt>
                <c:pt idx="294">
                  <c:v>6.7</c:v>
                </c:pt>
                <c:pt idx="295">
                  <c:v>6.9</c:v>
                </c:pt>
                <c:pt idx="296">
                  <c:v>6.7</c:v>
                </c:pt>
                <c:pt idx="297">
                  <c:v>7</c:v>
                </c:pt>
                <c:pt idx="298">
                  <c:v>7.1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7.8</c:v>
                </c:pt>
                <c:pt idx="304">
                  <c:v>7.9</c:v>
                </c:pt>
                <c:pt idx="305">
                  <c:v>8</c:v>
                </c:pt>
                <c:pt idx="306">
                  <c:v>7.8</c:v>
                </c:pt>
                <c:pt idx="307">
                  <c:v>7.6</c:v>
                </c:pt>
                <c:pt idx="308">
                  <c:v>7.5</c:v>
                </c:pt>
                <c:pt idx="309">
                  <c:v>7.5</c:v>
                </c:pt>
                <c:pt idx="310">
                  <c:v>7.4</c:v>
                </c:pt>
                <c:pt idx="311">
                  <c:v>7.4</c:v>
                </c:pt>
                <c:pt idx="312">
                  <c:v>7.4</c:v>
                </c:pt>
                <c:pt idx="313">
                  <c:v>7.4</c:v>
                </c:pt>
                <c:pt idx="314">
                  <c:v>7.4</c:v>
                </c:pt>
                <c:pt idx="315">
                  <c:v>7.4</c:v>
                </c:pt>
                <c:pt idx="316">
                  <c:v>7.4</c:v>
                </c:pt>
                <c:pt idx="317">
                  <c:v>7.4</c:v>
                </c:pt>
                <c:pt idx="318">
                  <c:v>7.6</c:v>
                </c:pt>
                <c:pt idx="319">
                  <c:v>7.7</c:v>
                </c:pt>
                <c:pt idx="320">
                  <c:v>7.8</c:v>
                </c:pt>
                <c:pt idx="321">
                  <c:v>7.8</c:v>
                </c:pt>
                <c:pt idx="322">
                  <c:v>7.9</c:v>
                </c:pt>
                <c:pt idx="323">
                  <c:v>8.1999999999999993</c:v>
                </c:pt>
                <c:pt idx="324">
                  <c:v>8.4</c:v>
                </c:pt>
                <c:pt idx="325">
                  <c:v>8.4</c:v>
                </c:pt>
                <c:pt idx="326">
                  <c:v>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B6-49A1-BA90-9EE35992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24544"/>
        <c:axId val="218926464"/>
      </c:lineChart>
      <c:dateAx>
        <c:axId val="2189245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926464"/>
        <c:crosses val="autoZero"/>
        <c:auto val="1"/>
        <c:lblOffset val="100"/>
        <c:baseTimeUnit val="days"/>
      </c:dateAx>
      <c:valAx>
        <c:axId val="21892646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924544"/>
        <c:crosses val="autoZero"/>
        <c:crossBetween val="between"/>
      </c:valAx>
      <c:dateAx>
        <c:axId val="218936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18937984"/>
        <c:crosses val="autoZero"/>
        <c:auto val="1"/>
        <c:lblOffset val="100"/>
        <c:baseTimeUnit val="days"/>
      </c:dateAx>
      <c:valAx>
        <c:axId val="218937984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8936448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山东标肥价差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8249680878433707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'!$DX$4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'!$DX$79:$DX$452</c:f>
              <c:numCache>
                <c:formatCode>0.00_ </c:formatCode>
                <c:ptCount val="374"/>
                <c:pt idx="0">
                  <c:v>-0.25</c:v>
                </c:pt>
                <c:pt idx="1">
                  <c:v>-0.30000000000000071</c:v>
                </c:pt>
                <c:pt idx="2">
                  <c:v>-0.29999999999999893</c:v>
                </c:pt>
                <c:pt idx="3">
                  <c:v>5.0000000000000711E-2</c:v>
                </c:pt>
                <c:pt idx="4">
                  <c:v>0</c:v>
                </c:pt>
                <c:pt idx="5">
                  <c:v>-0.19999999999999929</c:v>
                </c:pt>
                <c:pt idx="6">
                  <c:v>5.0000000000000711E-2</c:v>
                </c:pt>
                <c:pt idx="7">
                  <c:v>9.9999999999999645E-2</c:v>
                </c:pt>
                <c:pt idx="8">
                  <c:v>-9.9999999999999645E-2</c:v>
                </c:pt>
                <c:pt idx="9">
                  <c:v>9.9999999999999645E-2</c:v>
                </c:pt>
                <c:pt idx="10">
                  <c:v>0.34999999999999964</c:v>
                </c:pt>
                <c:pt idx="11">
                  <c:v>0.34999999999999964</c:v>
                </c:pt>
                <c:pt idx="12">
                  <c:v>0.20000000000000107</c:v>
                </c:pt>
                <c:pt idx="13">
                  <c:v>-0.20000000000000107</c:v>
                </c:pt>
                <c:pt idx="14">
                  <c:v>-0.19999999999999929</c:v>
                </c:pt>
                <c:pt idx="15">
                  <c:v>-4.9999999999998934E-2</c:v>
                </c:pt>
                <c:pt idx="16">
                  <c:v>-0.25</c:v>
                </c:pt>
                <c:pt idx="17">
                  <c:v>-0.29999999999999893</c:v>
                </c:pt>
                <c:pt idx="18">
                  <c:v>-9.9999999999999645E-2</c:v>
                </c:pt>
                <c:pt idx="19">
                  <c:v>-9.9999999999999645E-2</c:v>
                </c:pt>
                <c:pt idx="20">
                  <c:v>-4.9999999999998934E-2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-9.9999999999999645E-2</c:v>
                </c:pt>
                <c:pt idx="25">
                  <c:v>0</c:v>
                </c:pt>
                <c:pt idx="26">
                  <c:v>-9.9999999999999645E-2</c:v>
                </c:pt>
                <c:pt idx="27">
                  <c:v>-0.20000000000000107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-0.35000000000000142</c:v>
                </c:pt>
                <c:pt idx="32">
                  <c:v>-0.19999999999999929</c:v>
                </c:pt>
                <c:pt idx="33">
                  <c:v>-0.15000000000000036</c:v>
                </c:pt>
                <c:pt idx="34">
                  <c:v>-0.19999999999999929</c:v>
                </c:pt>
                <c:pt idx="35">
                  <c:v>-0.19999999999999929</c:v>
                </c:pt>
                <c:pt idx="36">
                  <c:v>-0.25</c:v>
                </c:pt>
                <c:pt idx="37">
                  <c:v>-0.34999999999999964</c:v>
                </c:pt>
                <c:pt idx="38">
                  <c:v>-0.45000000000000107</c:v>
                </c:pt>
                <c:pt idx="39">
                  <c:v>-0.25</c:v>
                </c:pt>
                <c:pt idx="40">
                  <c:v>-0.39999999999999858</c:v>
                </c:pt>
                <c:pt idx="41">
                  <c:v>-0.30000000000000071</c:v>
                </c:pt>
                <c:pt idx="42">
                  <c:v>-0.39999999999999858</c:v>
                </c:pt>
                <c:pt idx="43">
                  <c:v>-0.40000000000000036</c:v>
                </c:pt>
                <c:pt idx="44">
                  <c:v>-0.29999999999999893</c:v>
                </c:pt>
                <c:pt idx="45">
                  <c:v>-0.25</c:v>
                </c:pt>
                <c:pt idx="46">
                  <c:v>-0.40000000000000036</c:v>
                </c:pt>
                <c:pt idx="47">
                  <c:v>-0.39999999999999858</c:v>
                </c:pt>
                <c:pt idx="48">
                  <c:v>-0.64999999999999858</c:v>
                </c:pt>
                <c:pt idx="49">
                  <c:v>-0.65000000000000036</c:v>
                </c:pt>
                <c:pt idx="50">
                  <c:v>-0.65000000000000036</c:v>
                </c:pt>
                <c:pt idx="51">
                  <c:v>-0.59999999999999964</c:v>
                </c:pt>
                <c:pt idx="52">
                  <c:v>-0.65000000000000036</c:v>
                </c:pt>
                <c:pt idx="53">
                  <c:v>-0.34999999999999964</c:v>
                </c:pt>
                <c:pt idx="54">
                  <c:v>-0.40000000000000036</c:v>
                </c:pt>
                <c:pt idx="55">
                  <c:v>-0.34999999999999964</c:v>
                </c:pt>
                <c:pt idx="56">
                  <c:v>-0.34999999999999964</c:v>
                </c:pt>
                <c:pt idx="57">
                  <c:v>-0.29999999999999893</c:v>
                </c:pt>
                <c:pt idx="58">
                  <c:v>-5.0000000000000711E-2</c:v>
                </c:pt>
                <c:pt idx="59">
                  <c:v>-0.15000000000000036</c:v>
                </c:pt>
                <c:pt idx="60">
                  <c:v>-0.14999999999999858</c:v>
                </c:pt>
                <c:pt idx="61">
                  <c:v>-0.44999999999999929</c:v>
                </c:pt>
                <c:pt idx="62">
                  <c:v>-0.40000000000000036</c:v>
                </c:pt>
                <c:pt idx="63">
                  <c:v>-0.34999999999999964</c:v>
                </c:pt>
                <c:pt idx="64">
                  <c:v>-0.5</c:v>
                </c:pt>
                <c:pt idx="65">
                  <c:v>-0.40000000000000036</c:v>
                </c:pt>
                <c:pt idx="66">
                  <c:v>-0.34999999999999964</c:v>
                </c:pt>
                <c:pt idx="67">
                  <c:v>-0.40000000000000036</c:v>
                </c:pt>
                <c:pt idx="68">
                  <c:v>-0.40000000000000036</c:v>
                </c:pt>
                <c:pt idx="69">
                  <c:v>-0.30000000000000071</c:v>
                </c:pt>
                <c:pt idx="70">
                  <c:v>-0.30000000000000071</c:v>
                </c:pt>
                <c:pt idx="71">
                  <c:v>-0.20000000000000107</c:v>
                </c:pt>
                <c:pt idx="72">
                  <c:v>-0.25</c:v>
                </c:pt>
                <c:pt idx="73">
                  <c:v>-0.25</c:v>
                </c:pt>
                <c:pt idx="74">
                  <c:v>-0.19999999999999929</c:v>
                </c:pt>
                <c:pt idx="75">
                  <c:v>-0.14999999999999858</c:v>
                </c:pt>
                <c:pt idx="76">
                  <c:v>-4.9999999999998934E-2</c:v>
                </c:pt>
                <c:pt idx="77">
                  <c:v>-5.0000000000000711E-2</c:v>
                </c:pt>
                <c:pt idx="78">
                  <c:v>-0.10000000000000142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-4.9999999999998934E-2</c:v>
                </c:pt>
                <c:pt idx="84">
                  <c:v>-9.9999999999999645E-2</c:v>
                </c:pt>
                <c:pt idx="85">
                  <c:v>-9.9999999999999645E-2</c:v>
                </c:pt>
                <c:pt idx="86">
                  <c:v>-9.9999999999999645E-2</c:v>
                </c:pt>
                <c:pt idx="87">
                  <c:v>0</c:v>
                </c:pt>
                <c:pt idx="88">
                  <c:v>0</c:v>
                </c:pt>
                <c:pt idx="89">
                  <c:v>-0.10000000000000142</c:v>
                </c:pt>
                <c:pt idx="90">
                  <c:v>-0.10000000000000142</c:v>
                </c:pt>
                <c:pt idx="91">
                  <c:v>-0.19999999999999929</c:v>
                </c:pt>
                <c:pt idx="92">
                  <c:v>-0.30000000000000071</c:v>
                </c:pt>
                <c:pt idx="93">
                  <c:v>-0.30000000000000071</c:v>
                </c:pt>
                <c:pt idx="94">
                  <c:v>-0.20000000000000107</c:v>
                </c:pt>
                <c:pt idx="95">
                  <c:v>-0.20000000000000107</c:v>
                </c:pt>
                <c:pt idx="96">
                  <c:v>-0.15000000000000036</c:v>
                </c:pt>
                <c:pt idx="97">
                  <c:v>-9.9999999999999645E-2</c:v>
                </c:pt>
                <c:pt idx="98">
                  <c:v>-0.25</c:v>
                </c:pt>
                <c:pt idx="99">
                  <c:v>-5.0000000000000711E-2</c:v>
                </c:pt>
                <c:pt idx="100">
                  <c:v>0</c:v>
                </c:pt>
                <c:pt idx="101">
                  <c:v>0</c:v>
                </c:pt>
                <c:pt idx="102">
                  <c:v>-5.0000000000000711E-2</c:v>
                </c:pt>
                <c:pt idx="103">
                  <c:v>-9.9999999999999645E-2</c:v>
                </c:pt>
                <c:pt idx="104">
                  <c:v>-0.14999999999999858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-5.0000000000000711E-2</c:v>
                </c:pt>
                <c:pt idx="109">
                  <c:v>0</c:v>
                </c:pt>
                <c:pt idx="110">
                  <c:v>-9.9999999999999645E-2</c:v>
                </c:pt>
                <c:pt idx="111">
                  <c:v>-9.9999999999999645E-2</c:v>
                </c:pt>
                <c:pt idx="112">
                  <c:v>-9.9999999999999645E-2</c:v>
                </c:pt>
                <c:pt idx="113">
                  <c:v>-9.9999999999999645E-2</c:v>
                </c:pt>
                <c:pt idx="114">
                  <c:v>-9.9999999999999645E-2</c:v>
                </c:pt>
                <c:pt idx="115">
                  <c:v>-4.9999999999998934E-2</c:v>
                </c:pt>
                <c:pt idx="116">
                  <c:v>0</c:v>
                </c:pt>
                <c:pt idx="117">
                  <c:v>0</c:v>
                </c:pt>
                <c:pt idx="118">
                  <c:v>-0.10000000000000142</c:v>
                </c:pt>
                <c:pt idx="119">
                  <c:v>-0.30000000000000071</c:v>
                </c:pt>
                <c:pt idx="120">
                  <c:v>-0.30000000000000071</c:v>
                </c:pt>
                <c:pt idx="121">
                  <c:v>-0.19999999999999929</c:v>
                </c:pt>
                <c:pt idx="122">
                  <c:v>-0.20000000000000107</c:v>
                </c:pt>
                <c:pt idx="123">
                  <c:v>0</c:v>
                </c:pt>
                <c:pt idx="124">
                  <c:v>0</c:v>
                </c:pt>
                <c:pt idx="125">
                  <c:v>0.19999999999999929</c:v>
                </c:pt>
                <c:pt idx="126">
                  <c:v>0.19999999999999929</c:v>
                </c:pt>
                <c:pt idx="127">
                  <c:v>0.29999999999999893</c:v>
                </c:pt>
                <c:pt idx="128">
                  <c:v>0.19999999999999929</c:v>
                </c:pt>
                <c:pt idx="129">
                  <c:v>0</c:v>
                </c:pt>
                <c:pt idx="130">
                  <c:v>0.20000000000000107</c:v>
                </c:pt>
                <c:pt idx="131">
                  <c:v>0</c:v>
                </c:pt>
                <c:pt idx="132">
                  <c:v>9.9999999999999645E-2</c:v>
                </c:pt>
                <c:pt idx="133">
                  <c:v>0.29999999999999893</c:v>
                </c:pt>
                <c:pt idx="134">
                  <c:v>0.40000000000000036</c:v>
                </c:pt>
                <c:pt idx="135">
                  <c:v>0.29999999999999893</c:v>
                </c:pt>
                <c:pt idx="136">
                  <c:v>0.19999999999999929</c:v>
                </c:pt>
                <c:pt idx="137">
                  <c:v>0.15000000000000036</c:v>
                </c:pt>
                <c:pt idx="138">
                  <c:v>0.19999999999999929</c:v>
                </c:pt>
                <c:pt idx="139">
                  <c:v>0.19999999999999929</c:v>
                </c:pt>
                <c:pt idx="140">
                  <c:v>0.25</c:v>
                </c:pt>
                <c:pt idx="141">
                  <c:v>0.19999999999999929</c:v>
                </c:pt>
                <c:pt idx="142">
                  <c:v>0.40000000000000036</c:v>
                </c:pt>
                <c:pt idx="143">
                  <c:v>0.29999999999999893</c:v>
                </c:pt>
                <c:pt idx="144">
                  <c:v>-9.9999999999999645E-2</c:v>
                </c:pt>
                <c:pt idx="145">
                  <c:v>-0.19999999999999929</c:v>
                </c:pt>
                <c:pt idx="146">
                  <c:v>-0.19999999999999929</c:v>
                </c:pt>
                <c:pt idx="147">
                  <c:v>0.59999999999999964</c:v>
                </c:pt>
                <c:pt idx="148">
                  <c:v>0.60000000000000142</c:v>
                </c:pt>
                <c:pt idx="149">
                  <c:v>0.80000000000000071</c:v>
                </c:pt>
                <c:pt idx="150">
                  <c:v>1.1000000000000014</c:v>
                </c:pt>
                <c:pt idx="151">
                  <c:v>1</c:v>
                </c:pt>
                <c:pt idx="152">
                  <c:v>0.69999999999999929</c:v>
                </c:pt>
                <c:pt idx="153">
                  <c:v>0.5</c:v>
                </c:pt>
                <c:pt idx="154">
                  <c:v>0.79999999999999893</c:v>
                </c:pt>
                <c:pt idx="155">
                  <c:v>0.79999999999999893</c:v>
                </c:pt>
                <c:pt idx="156">
                  <c:v>0.79999999999999893</c:v>
                </c:pt>
                <c:pt idx="157">
                  <c:v>0.80000000000000071</c:v>
                </c:pt>
                <c:pt idx="158">
                  <c:v>0.5</c:v>
                </c:pt>
                <c:pt idx="159">
                  <c:v>0.30000000000000071</c:v>
                </c:pt>
                <c:pt idx="160">
                  <c:v>0.30000000000000071</c:v>
                </c:pt>
                <c:pt idx="161">
                  <c:v>0.39999999999999858</c:v>
                </c:pt>
                <c:pt idx="162">
                  <c:v>0.39999999999999858</c:v>
                </c:pt>
                <c:pt idx="163">
                  <c:v>0.39999999999999858</c:v>
                </c:pt>
                <c:pt idx="164">
                  <c:v>0.40000000000000036</c:v>
                </c:pt>
                <c:pt idx="165">
                  <c:v>0.29999999999999893</c:v>
                </c:pt>
                <c:pt idx="166">
                  <c:v>0.34999999999999964</c:v>
                </c:pt>
                <c:pt idx="167">
                  <c:v>0.44999999999999929</c:v>
                </c:pt>
                <c:pt idx="168">
                  <c:v>0.59999999999999964</c:v>
                </c:pt>
                <c:pt idx="169">
                  <c:v>0.79999999999999982</c:v>
                </c:pt>
                <c:pt idx="170">
                  <c:v>0.79999999999999982</c:v>
                </c:pt>
                <c:pt idx="171">
                  <c:v>0.59999999999999964</c:v>
                </c:pt>
                <c:pt idx="172">
                  <c:v>0.60000000000000053</c:v>
                </c:pt>
                <c:pt idx="173">
                  <c:v>0.49999999999999911</c:v>
                </c:pt>
                <c:pt idx="174">
                  <c:v>0.39999999999999947</c:v>
                </c:pt>
                <c:pt idx="175">
                  <c:v>0.39999999999999947</c:v>
                </c:pt>
                <c:pt idx="176">
                  <c:v>0.39999999999999947</c:v>
                </c:pt>
                <c:pt idx="177">
                  <c:v>0.39999999999999947</c:v>
                </c:pt>
                <c:pt idx="178">
                  <c:v>0.45000000000000018</c:v>
                </c:pt>
                <c:pt idx="179">
                  <c:v>0.45000000000000018</c:v>
                </c:pt>
                <c:pt idx="180">
                  <c:v>0.25</c:v>
                </c:pt>
                <c:pt idx="181">
                  <c:v>0.25</c:v>
                </c:pt>
                <c:pt idx="182">
                  <c:v>0.35000000000000053</c:v>
                </c:pt>
                <c:pt idx="183">
                  <c:v>0.20000000000000018</c:v>
                </c:pt>
                <c:pt idx="184">
                  <c:v>0.15000000000000036</c:v>
                </c:pt>
                <c:pt idx="185">
                  <c:v>0.15000000000000036</c:v>
                </c:pt>
                <c:pt idx="186">
                  <c:v>0.29999999999999982</c:v>
                </c:pt>
                <c:pt idx="187">
                  <c:v>0.29999999999999982</c:v>
                </c:pt>
                <c:pt idx="188">
                  <c:v>0.29999999999999982</c:v>
                </c:pt>
                <c:pt idx="189">
                  <c:v>0.70000000000000018</c:v>
                </c:pt>
                <c:pt idx="190">
                  <c:v>0.5</c:v>
                </c:pt>
                <c:pt idx="191">
                  <c:v>0.59999999999999964</c:v>
                </c:pt>
                <c:pt idx="192">
                  <c:v>0.59999999999999964</c:v>
                </c:pt>
                <c:pt idx="193">
                  <c:v>0.5</c:v>
                </c:pt>
                <c:pt idx="194">
                  <c:v>0.40000000000000036</c:v>
                </c:pt>
                <c:pt idx="195">
                  <c:v>0.40000000000000036</c:v>
                </c:pt>
                <c:pt idx="196">
                  <c:v>0.29999999999999982</c:v>
                </c:pt>
                <c:pt idx="197">
                  <c:v>0.29999999999999982</c:v>
                </c:pt>
                <c:pt idx="198">
                  <c:v>0.29999999999999982</c:v>
                </c:pt>
                <c:pt idx="199">
                  <c:v>-0.10000000000000053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-9.9999999999999645E-2</c:v>
                </c:pt>
                <c:pt idx="228">
                  <c:v>-0.10000000000000053</c:v>
                </c:pt>
                <c:pt idx="229">
                  <c:v>-0.20000000000000018</c:v>
                </c:pt>
                <c:pt idx="230">
                  <c:v>-0.15000000000000036</c:v>
                </c:pt>
                <c:pt idx="231">
                  <c:v>-0.15000000000000036</c:v>
                </c:pt>
                <c:pt idx="232">
                  <c:v>-0.20000000000000018</c:v>
                </c:pt>
                <c:pt idx="233">
                  <c:v>-0.19999999999999929</c:v>
                </c:pt>
                <c:pt idx="234">
                  <c:v>-0.20000000000000018</c:v>
                </c:pt>
                <c:pt idx="235">
                  <c:v>-0.20000000000000018</c:v>
                </c:pt>
                <c:pt idx="236">
                  <c:v>-0.20000000000000018</c:v>
                </c:pt>
                <c:pt idx="237">
                  <c:v>-0.20000000000000018</c:v>
                </c:pt>
                <c:pt idx="238">
                  <c:v>-0.20000000000000018</c:v>
                </c:pt>
                <c:pt idx="239">
                  <c:v>-0.20000000000000018</c:v>
                </c:pt>
                <c:pt idx="240">
                  <c:v>-0.20000000000000018</c:v>
                </c:pt>
                <c:pt idx="241">
                  <c:v>-0.20000000000000018</c:v>
                </c:pt>
                <c:pt idx="242">
                  <c:v>-0.20000000000000018</c:v>
                </c:pt>
                <c:pt idx="243">
                  <c:v>-9.9999999999999645E-2</c:v>
                </c:pt>
                <c:pt idx="244">
                  <c:v>-9.9999999999999645E-2</c:v>
                </c:pt>
                <c:pt idx="245">
                  <c:v>-0.20000000000000018</c:v>
                </c:pt>
                <c:pt idx="246">
                  <c:v>-0.20000000000000018</c:v>
                </c:pt>
                <c:pt idx="247">
                  <c:v>-0.19999999999999929</c:v>
                </c:pt>
                <c:pt idx="248">
                  <c:v>-4.9999999999999822E-2</c:v>
                </c:pt>
                <c:pt idx="249">
                  <c:v>-4.9999999999999822E-2</c:v>
                </c:pt>
                <c:pt idx="250">
                  <c:v>-4.9999999999999822E-2</c:v>
                </c:pt>
                <c:pt idx="251">
                  <c:v>-0.15000000000000036</c:v>
                </c:pt>
                <c:pt idx="252">
                  <c:v>-0.20000000000000018</c:v>
                </c:pt>
                <c:pt idx="253">
                  <c:v>-0.29999999999999982</c:v>
                </c:pt>
                <c:pt idx="254">
                  <c:v>-0.29999999999999982</c:v>
                </c:pt>
                <c:pt idx="255">
                  <c:v>-0.20000000000000018</c:v>
                </c:pt>
                <c:pt idx="256">
                  <c:v>-0.19999999999999929</c:v>
                </c:pt>
                <c:pt idx="257">
                  <c:v>-0.19999999999999929</c:v>
                </c:pt>
                <c:pt idx="258">
                  <c:v>-0.19999999999999929</c:v>
                </c:pt>
                <c:pt idx="259">
                  <c:v>-0.29999999999999982</c:v>
                </c:pt>
                <c:pt idx="260">
                  <c:v>-0.29999999999999982</c:v>
                </c:pt>
                <c:pt idx="261">
                  <c:v>-0.20000000000000018</c:v>
                </c:pt>
                <c:pt idx="262">
                  <c:v>-0.20000000000000018</c:v>
                </c:pt>
                <c:pt idx="263">
                  <c:v>-0.20000000000000018</c:v>
                </c:pt>
                <c:pt idx="264">
                  <c:v>-0.20000000000000018</c:v>
                </c:pt>
                <c:pt idx="265">
                  <c:v>-0.20000000000000018</c:v>
                </c:pt>
                <c:pt idx="266">
                  <c:v>-0.20000000000000018</c:v>
                </c:pt>
                <c:pt idx="267">
                  <c:v>-0.20000000000000018</c:v>
                </c:pt>
                <c:pt idx="268">
                  <c:v>-0.20000000000000018</c:v>
                </c:pt>
                <c:pt idx="269">
                  <c:v>-0.20000000000000018</c:v>
                </c:pt>
                <c:pt idx="270">
                  <c:v>-0.20000000000000018</c:v>
                </c:pt>
                <c:pt idx="271">
                  <c:v>-0.29999999999999982</c:v>
                </c:pt>
                <c:pt idx="272">
                  <c:v>-0.40000000000000036</c:v>
                </c:pt>
                <c:pt idx="273">
                  <c:v>-0.3</c:v>
                </c:pt>
                <c:pt idx="274">
                  <c:v>-0.39999999999999947</c:v>
                </c:pt>
                <c:pt idx="275">
                  <c:v>-0.29999999999999982</c:v>
                </c:pt>
                <c:pt idx="276">
                  <c:v>-0.29999999999999982</c:v>
                </c:pt>
                <c:pt idx="277">
                  <c:v>-0.29999999999999982</c:v>
                </c:pt>
                <c:pt idx="278">
                  <c:v>-0.29999999999999982</c:v>
                </c:pt>
                <c:pt idx="279">
                  <c:v>-0.29999999999999982</c:v>
                </c:pt>
                <c:pt idx="280">
                  <c:v>-0.29999999999999982</c:v>
                </c:pt>
                <c:pt idx="281">
                  <c:v>-0.29999999999999982</c:v>
                </c:pt>
                <c:pt idx="282">
                  <c:v>-0.20000000000000018</c:v>
                </c:pt>
                <c:pt idx="283">
                  <c:v>-0.20000000000000018</c:v>
                </c:pt>
                <c:pt idx="284">
                  <c:v>-0.20000000000000018</c:v>
                </c:pt>
                <c:pt idx="285">
                  <c:v>-0.20000000000000018</c:v>
                </c:pt>
                <c:pt idx="286">
                  <c:v>-0.20000000000000018</c:v>
                </c:pt>
                <c:pt idx="287">
                  <c:v>-0.20000000000000018</c:v>
                </c:pt>
                <c:pt idx="288">
                  <c:v>-0.20000000000000018</c:v>
                </c:pt>
                <c:pt idx="289">
                  <c:v>-0.29999999999999982</c:v>
                </c:pt>
                <c:pt idx="290">
                  <c:v>-0.29999999999999982</c:v>
                </c:pt>
                <c:pt idx="291">
                  <c:v>-0.39999999999999947</c:v>
                </c:pt>
                <c:pt idx="292">
                  <c:v>-0.39999999999999947</c:v>
                </c:pt>
                <c:pt idx="293">
                  <c:v>-0.5</c:v>
                </c:pt>
                <c:pt idx="294">
                  <c:v>-0.5</c:v>
                </c:pt>
                <c:pt idx="295">
                  <c:v>-0.29999999999999982</c:v>
                </c:pt>
                <c:pt idx="296">
                  <c:v>-0.19999999999999929</c:v>
                </c:pt>
                <c:pt idx="297">
                  <c:v>-9.9999999999999645E-2</c:v>
                </c:pt>
                <c:pt idx="298">
                  <c:v>-9.9999999999999645E-2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-0.20000000000000018</c:v>
                </c:pt>
                <c:pt idx="303">
                  <c:v>0</c:v>
                </c:pt>
                <c:pt idx="304">
                  <c:v>9.9999999999999645E-2</c:v>
                </c:pt>
                <c:pt idx="305">
                  <c:v>0</c:v>
                </c:pt>
                <c:pt idx="306">
                  <c:v>-0.10000000000000053</c:v>
                </c:pt>
                <c:pt idx="307">
                  <c:v>-0.20000000000000018</c:v>
                </c:pt>
                <c:pt idx="308">
                  <c:v>-0.10000000000000053</c:v>
                </c:pt>
                <c:pt idx="309">
                  <c:v>-0.20000000000000018</c:v>
                </c:pt>
                <c:pt idx="310">
                  <c:v>-9.9999999999999645E-2</c:v>
                </c:pt>
                <c:pt idx="311">
                  <c:v>-9.9999999999999645E-2</c:v>
                </c:pt>
                <c:pt idx="312">
                  <c:v>-9.9999999999999645E-2</c:v>
                </c:pt>
                <c:pt idx="313">
                  <c:v>-0.20000000000000018</c:v>
                </c:pt>
                <c:pt idx="314">
                  <c:v>-0.20000000000000018</c:v>
                </c:pt>
                <c:pt idx="315">
                  <c:v>-0.20000000000000018</c:v>
                </c:pt>
                <c:pt idx="316">
                  <c:v>-0.20000000000000018</c:v>
                </c:pt>
                <c:pt idx="317">
                  <c:v>-0.20000000000000018</c:v>
                </c:pt>
                <c:pt idx="318">
                  <c:v>-9.9999999999999645E-2</c:v>
                </c:pt>
                <c:pt idx="319">
                  <c:v>-0.10000000000000053</c:v>
                </c:pt>
                <c:pt idx="320">
                  <c:v>-9.9999999999999645E-2</c:v>
                </c:pt>
                <c:pt idx="321">
                  <c:v>-0.39999999999999947</c:v>
                </c:pt>
                <c:pt idx="322">
                  <c:v>-0.50000000000000089</c:v>
                </c:pt>
                <c:pt idx="323">
                  <c:v>-0.59999999999999964</c:v>
                </c:pt>
                <c:pt idx="324">
                  <c:v>-0.5</c:v>
                </c:pt>
                <c:pt idx="325">
                  <c:v>-0.39999999999999858</c:v>
                </c:pt>
                <c:pt idx="326">
                  <c:v>-0.39999999999999858</c:v>
                </c:pt>
                <c:pt idx="327">
                  <c:v>-0.39999999999999858</c:v>
                </c:pt>
                <c:pt idx="328">
                  <c:v>-0.40000000000000036</c:v>
                </c:pt>
                <c:pt idx="329">
                  <c:v>-0.40000000000000036</c:v>
                </c:pt>
                <c:pt idx="330">
                  <c:v>-0.19999999999999929</c:v>
                </c:pt>
                <c:pt idx="331">
                  <c:v>-0.19999999999999929</c:v>
                </c:pt>
                <c:pt idx="332">
                  <c:v>-0.30000000000000071</c:v>
                </c:pt>
                <c:pt idx="333">
                  <c:v>-9.9999999999999645E-2</c:v>
                </c:pt>
                <c:pt idx="334">
                  <c:v>-0.19999999999999929</c:v>
                </c:pt>
                <c:pt idx="335">
                  <c:v>0</c:v>
                </c:pt>
                <c:pt idx="336">
                  <c:v>0</c:v>
                </c:pt>
                <c:pt idx="337">
                  <c:v>9.9999999999999645E-2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-0.19999999999999929</c:v>
                </c:pt>
                <c:pt idx="344">
                  <c:v>0</c:v>
                </c:pt>
                <c:pt idx="345">
                  <c:v>9.9999999999999645E-2</c:v>
                </c:pt>
                <c:pt idx="346">
                  <c:v>0</c:v>
                </c:pt>
                <c:pt idx="347">
                  <c:v>-0.20000000000000107</c:v>
                </c:pt>
                <c:pt idx="348">
                  <c:v>-9.9999999999999645E-2</c:v>
                </c:pt>
                <c:pt idx="349">
                  <c:v>-9.9999999999999645E-2</c:v>
                </c:pt>
                <c:pt idx="350">
                  <c:v>-9.9999999999999645E-2</c:v>
                </c:pt>
                <c:pt idx="351">
                  <c:v>0</c:v>
                </c:pt>
                <c:pt idx="352">
                  <c:v>-9.9999999999999645E-2</c:v>
                </c:pt>
                <c:pt idx="353">
                  <c:v>-9.9999999999999645E-2</c:v>
                </c:pt>
                <c:pt idx="354">
                  <c:v>-9.9999999999999645E-2</c:v>
                </c:pt>
                <c:pt idx="355">
                  <c:v>-9.9999999999999645E-2</c:v>
                </c:pt>
                <c:pt idx="356">
                  <c:v>-0.19999999999999929</c:v>
                </c:pt>
                <c:pt idx="357">
                  <c:v>-0.19999999999999929</c:v>
                </c:pt>
                <c:pt idx="358">
                  <c:v>-0.19999999999999929</c:v>
                </c:pt>
                <c:pt idx="359">
                  <c:v>-0.30000000000000071</c:v>
                </c:pt>
                <c:pt idx="360">
                  <c:v>-0.30000000000000071</c:v>
                </c:pt>
                <c:pt idx="361">
                  <c:v>-0.30000000000000071</c:v>
                </c:pt>
                <c:pt idx="362">
                  <c:v>-0.30000000000000071</c:v>
                </c:pt>
                <c:pt idx="363">
                  <c:v>-0.20000000000000107</c:v>
                </c:pt>
                <c:pt idx="364">
                  <c:v>0</c:v>
                </c:pt>
                <c:pt idx="365">
                  <c:v>-0.10000000000000142</c:v>
                </c:pt>
                <c:pt idx="366">
                  <c:v>-0.20000000000000107</c:v>
                </c:pt>
                <c:pt idx="367">
                  <c:v>-0.30000000000000071</c:v>
                </c:pt>
                <c:pt idx="368">
                  <c:v>-0.5</c:v>
                </c:pt>
                <c:pt idx="369">
                  <c:v>-0.60000000000000142</c:v>
                </c:pt>
                <c:pt idx="370">
                  <c:v>-0.5</c:v>
                </c:pt>
                <c:pt idx="371">
                  <c:v>-0.39999999999999858</c:v>
                </c:pt>
                <c:pt idx="372">
                  <c:v>-0.30000000000000071</c:v>
                </c:pt>
                <c:pt idx="373">
                  <c:v>-0.40000000000000036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F-4CB9-B258-3EE9B801A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137600"/>
        <c:axId val="268139136"/>
      </c:areaChart>
      <c:lineChart>
        <c:grouping val="standard"/>
        <c:varyColors val="0"/>
        <c:ser>
          <c:idx val="0"/>
          <c:order val="0"/>
          <c:tx>
            <c:strRef>
              <c:f>'价格 '!$DV$4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'!$DV$79:$DV$452</c:f>
              <c:numCache>
                <c:formatCode>General</c:formatCode>
                <c:ptCount val="374"/>
                <c:pt idx="0">
                  <c:v>11.3</c:v>
                </c:pt>
                <c:pt idx="1">
                  <c:v>11.1</c:v>
                </c:pt>
                <c:pt idx="2">
                  <c:v>11.3</c:v>
                </c:pt>
                <c:pt idx="3">
                  <c:v>11.4</c:v>
                </c:pt>
                <c:pt idx="4">
                  <c:v>11</c:v>
                </c:pt>
                <c:pt idx="5">
                  <c:v>10.8</c:v>
                </c:pt>
                <c:pt idx="6">
                  <c:v>11</c:v>
                </c:pt>
                <c:pt idx="7">
                  <c:v>10.9</c:v>
                </c:pt>
                <c:pt idx="8">
                  <c:v>11</c:v>
                </c:pt>
                <c:pt idx="9">
                  <c:v>11.5</c:v>
                </c:pt>
                <c:pt idx="10">
                  <c:v>11.9</c:v>
                </c:pt>
                <c:pt idx="11">
                  <c:v>11.9</c:v>
                </c:pt>
                <c:pt idx="12">
                  <c:v>11.9</c:v>
                </c:pt>
                <c:pt idx="13">
                  <c:v>12.1</c:v>
                </c:pt>
                <c:pt idx="14">
                  <c:v>12.3</c:v>
                </c:pt>
                <c:pt idx="15">
                  <c:v>12.3</c:v>
                </c:pt>
                <c:pt idx="16">
                  <c:v>12.1</c:v>
                </c:pt>
                <c:pt idx="17">
                  <c:v>12.3</c:v>
                </c:pt>
                <c:pt idx="18">
                  <c:v>12.5</c:v>
                </c:pt>
                <c:pt idx="19">
                  <c:v>12.4</c:v>
                </c:pt>
                <c:pt idx="20">
                  <c:v>12.4</c:v>
                </c:pt>
                <c:pt idx="21">
                  <c:v>12.3</c:v>
                </c:pt>
                <c:pt idx="22">
                  <c:v>12.2</c:v>
                </c:pt>
                <c:pt idx="23">
                  <c:v>12.3</c:v>
                </c:pt>
                <c:pt idx="24">
                  <c:v>12.8</c:v>
                </c:pt>
                <c:pt idx="25">
                  <c:v>13.1</c:v>
                </c:pt>
                <c:pt idx="26">
                  <c:v>13.1</c:v>
                </c:pt>
                <c:pt idx="27">
                  <c:v>13.1</c:v>
                </c:pt>
                <c:pt idx="28">
                  <c:v>13.3</c:v>
                </c:pt>
                <c:pt idx="29">
                  <c:v>13.35</c:v>
                </c:pt>
                <c:pt idx="30">
                  <c:v>13</c:v>
                </c:pt>
                <c:pt idx="31">
                  <c:v>13.2</c:v>
                </c:pt>
                <c:pt idx="32">
                  <c:v>13.3</c:v>
                </c:pt>
                <c:pt idx="33">
                  <c:v>12.9</c:v>
                </c:pt>
                <c:pt idx="34">
                  <c:v>13</c:v>
                </c:pt>
                <c:pt idx="35">
                  <c:v>13.4</c:v>
                </c:pt>
                <c:pt idx="36">
                  <c:v>13.65</c:v>
                </c:pt>
                <c:pt idx="37">
                  <c:v>13.6</c:v>
                </c:pt>
                <c:pt idx="38">
                  <c:v>13.6</c:v>
                </c:pt>
                <c:pt idx="39">
                  <c:v>13.8</c:v>
                </c:pt>
                <c:pt idx="40">
                  <c:v>13.8</c:v>
                </c:pt>
                <c:pt idx="41">
                  <c:v>14</c:v>
                </c:pt>
                <c:pt idx="42">
                  <c:v>13.8</c:v>
                </c:pt>
                <c:pt idx="43">
                  <c:v>14.2</c:v>
                </c:pt>
                <c:pt idx="44">
                  <c:v>14.4</c:v>
                </c:pt>
                <c:pt idx="45">
                  <c:v>14</c:v>
                </c:pt>
                <c:pt idx="46">
                  <c:v>13.6</c:v>
                </c:pt>
                <c:pt idx="47">
                  <c:v>13.8</c:v>
                </c:pt>
                <c:pt idx="48">
                  <c:v>14.3</c:v>
                </c:pt>
                <c:pt idx="49">
                  <c:v>14.4</c:v>
                </c:pt>
                <c:pt idx="50">
                  <c:v>14.2</c:v>
                </c:pt>
                <c:pt idx="51">
                  <c:v>13.6</c:v>
                </c:pt>
                <c:pt idx="52">
                  <c:v>13.15</c:v>
                </c:pt>
                <c:pt idx="53">
                  <c:v>13.15</c:v>
                </c:pt>
                <c:pt idx="54">
                  <c:v>13.1</c:v>
                </c:pt>
                <c:pt idx="55">
                  <c:v>13.1</c:v>
                </c:pt>
                <c:pt idx="56">
                  <c:v>13.1</c:v>
                </c:pt>
                <c:pt idx="57">
                  <c:v>12.8</c:v>
                </c:pt>
                <c:pt idx="58">
                  <c:v>12.7</c:v>
                </c:pt>
                <c:pt idx="59">
                  <c:v>12.6</c:v>
                </c:pt>
                <c:pt idx="60">
                  <c:v>12.3</c:v>
                </c:pt>
                <c:pt idx="61">
                  <c:v>12.3</c:v>
                </c:pt>
                <c:pt idx="62">
                  <c:v>12.1</c:v>
                </c:pt>
                <c:pt idx="63">
                  <c:v>12.1</c:v>
                </c:pt>
                <c:pt idx="64">
                  <c:v>12.1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12.1</c:v>
                </c:pt>
                <c:pt idx="69">
                  <c:v>12.2</c:v>
                </c:pt>
                <c:pt idx="70">
                  <c:v>12.2</c:v>
                </c:pt>
                <c:pt idx="71">
                  <c:v>12.1</c:v>
                </c:pt>
                <c:pt idx="72">
                  <c:v>12</c:v>
                </c:pt>
                <c:pt idx="73">
                  <c:v>11.8</c:v>
                </c:pt>
                <c:pt idx="74">
                  <c:v>11.8</c:v>
                </c:pt>
                <c:pt idx="75">
                  <c:v>11.8</c:v>
                </c:pt>
                <c:pt idx="76">
                  <c:v>11.8</c:v>
                </c:pt>
                <c:pt idx="77">
                  <c:v>11.7</c:v>
                </c:pt>
                <c:pt idx="78">
                  <c:v>11.7</c:v>
                </c:pt>
                <c:pt idx="79">
                  <c:v>11.7</c:v>
                </c:pt>
                <c:pt idx="80">
                  <c:v>11.7</c:v>
                </c:pt>
                <c:pt idx="81">
                  <c:v>11.6</c:v>
                </c:pt>
                <c:pt idx="82">
                  <c:v>11.6</c:v>
                </c:pt>
                <c:pt idx="83">
                  <c:v>11.4</c:v>
                </c:pt>
                <c:pt idx="84">
                  <c:v>11.4</c:v>
                </c:pt>
                <c:pt idx="85">
                  <c:v>11.4</c:v>
                </c:pt>
                <c:pt idx="86">
                  <c:v>11.5</c:v>
                </c:pt>
                <c:pt idx="87">
                  <c:v>11.8</c:v>
                </c:pt>
                <c:pt idx="88">
                  <c:v>11.75</c:v>
                </c:pt>
                <c:pt idx="89">
                  <c:v>11.7</c:v>
                </c:pt>
                <c:pt idx="90">
                  <c:v>11.7</c:v>
                </c:pt>
                <c:pt idx="91">
                  <c:v>12</c:v>
                </c:pt>
                <c:pt idx="92">
                  <c:v>12</c:v>
                </c:pt>
                <c:pt idx="93">
                  <c:v>11.6</c:v>
                </c:pt>
                <c:pt idx="94">
                  <c:v>11.6</c:v>
                </c:pt>
                <c:pt idx="95">
                  <c:v>11.6</c:v>
                </c:pt>
                <c:pt idx="96">
                  <c:v>11.6</c:v>
                </c:pt>
                <c:pt idx="97">
                  <c:v>11.5</c:v>
                </c:pt>
                <c:pt idx="98">
                  <c:v>11.2</c:v>
                </c:pt>
                <c:pt idx="99">
                  <c:v>11.2</c:v>
                </c:pt>
                <c:pt idx="100">
                  <c:v>11.2</c:v>
                </c:pt>
                <c:pt idx="101">
                  <c:v>11</c:v>
                </c:pt>
                <c:pt idx="102">
                  <c:v>10.7</c:v>
                </c:pt>
                <c:pt idx="103">
                  <c:v>10.6</c:v>
                </c:pt>
                <c:pt idx="104">
                  <c:v>10.55</c:v>
                </c:pt>
                <c:pt idx="105">
                  <c:v>10.6</c:v>
                </c:pt>
                <c:pt idx="106">
                  <c:v>10.6</c:v>
                </c:pt>
                <c:pt idx="107">
                  <c:v>10.6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10.6</c:v>
                </c:pt>
                <c:pt idx="115">
                  <c:v>10.4</c:v>
                </c:pt>
                <c:pt idx="116">
                  <c:v>10.6</c:v>
                </c:pt>
                <c:pt idx="117">
                  <c:v>10.7</c:v>
                </c:pt>
                <c:pt idx="118">
                  <c:v>10.7</c:v>
                </c:pt>
                <c:pt idx="119">
                  <c:v>10.6</c:v>
                </c:pt>
                <c:pt idx="120">
                  <c:v>10.6</c:v>
                </c:pt>
                <c:pt idx="121">
                  <c:v>10.8</c:v>
                </c:pt>
                <c:pt idx="122">
                  <c:v>10.7</c:v>
                </c:pt>
                <c:pt idx="123">
                  <c:v>10.6</c:v>
                </c:pt>
                <c:pt idx="124">
                  <c:v>10.6</c:v>
                </c:pt>
                <c:pt idx="125">
                  <c:v>10.6</c:v>
                </c:pt>
                <c:pt idx="126">
                  <c:v>10.5</c:v>
                </c:pt>
                <c:pt idx="127">
                  <c:v>10.199999999999999</c:v>
                </c:pt>
                <c:pt idx="128">
                  <c:v>10.199999999999999</c:v>
                </c:pt>
                <c:pt idx="129">
                  <c:v>10.5</c:v>
                </c:pt>
                <c:pt idx="130">
                  <c:v>10.8</c:v>
                </c:pt>
                <c:pt idx="131">
                  <c:v>11</c:v>
                </c:pt>
                <c:pt idx="132">
                  <c:v>11.1</c:v>
                </c:pt>
                <c:pt idx="133">
                  <c:v>11.2</c:v>
                </c:pt>
                <c:pt idx="134">
                  <c:v>11.4</c:v>
                </c:pt>
                <c:pt idx="135">
                  <c:v>11.6</c:v>
                </c:pt>
                <c:pt idx="136">
                  <c:v>11.7</c:v>
                </c:pt>
                <c:pt idx="137">
                  <c:v>11.4</c:v>
                </c:pt>
                <c:pt idx="138">
                  <c:v>11.2</c:v>
                </c:pt>
                <c:pt idx="139">
                  <c:v>11.5</c:v>
                </c:pt>
                <c:pt idx="140">
                  <c:v>11.35</c:v>
                </c:pt>
                <c:pt idx="141">
                  <c:v>11.5</c:v>
                </c:pt>
                <c:pt idx="142">
                  <c:v>11.8</c:v>
                </c:pt>
                <c:pt idx="143">
                  <c:v>11.7</c:v>
                </c:pt>
                <c:pt idx="144">
                  <c:v>11.3</c:v>
                </c:pt>
                <c:pt idx="145">
                  <c:v>11.4</c:v>
                </c:pt>
                <c:pt idx="146">
                  <c:v>11.8</c:v>
                </c:pt>
                <c:pt idx="147">
                  <c:v>11.4</c:v>
                </c:pt>
                <c:pt idx="148">
                  <c:v>10.8</c:v>
                </c:pt>
                <c:pt idx="149">
                  <c:v>11.3</c:v>
                </c:pt>
                <c:pt idx="150">
                  <c:v>12.3</c:v>
                </c:pt>
                <c:pt idx="151">
                  <c:v>11.9</c:v>
                </c:pt>
                <c:pt idx="152">
                  <c:v>11.1</c:v>
                </c:pt>
                <c:pt idx="153">
                  <c:v>10.6</c:v>
                </c:pt>
                <c:pt idx="154">
                  <c:v>10.6</c:v>
                </c:pt>
                <c:pt idx="155">
                  <c:v>10.6</c:v>
                </c:pt>
                <c:pt idx="156">
                  <c:v>10.6</c:v>
                </c:pt>
                <c:pt idx="157">
                  <c:v>10.4</c:v>
                </c:pt>
                <c:pt idx="158">
                  <c:v>9.6999999999999993</c:v>
                </c:pt>
                <c:pt idx="159">
                  <c:v>9.3000000000000007</c:v>
                </c:pt>
                <c:pt idx="160">
                  <c:v>9.3000000000000007</c:v>
                </c:pt>
                <c:pt idx="161">
                  <c:v>9.1999999999999993</c:v>
                </c:pt>
                <c:pt idx="162">
                  <c:v>9.1999999999999993</c:v>
                </c:pt>
                <c:pt idx="163">
                  <c:v>9.1999999999999993</c:v>
                </c:pt>
                <c:pt idx="164">
                  <c:v>8.8000000000000007</c:v>
                </c:pt>
                <c:pt idx="165">
                  <c:v>8.6</c:v>
                </c:pt>
                <c:pt idx="166">
                  <c:v>8.6</c:v>
                </c:pt>
                <c:pt idx="167">
                  <c:v>8.6</c:v>
                </c:pt>
                <c:pt idx="168">
                  <c:v>8.6</c:v>
                </c:pt>
                <c:pt idx="169">
                  <c:v>8.6</c:v>
                </c:pt>
                <c:pt idx="170">
                  <c:v>8.6</c:v>
                </c:pt>
                <c:pt idx="171">
                  <c:v>8.5</c:v>
                </c:pt>
                <c:pt idx="172">
                  <c:v>8.4</c:v>
                </c:pt>
                <c:pt idx="173">
                  <c:v>8.1999999999999993</c:v>
                </c:pt>
                <c:pt idx="174">
                  <c:v>8.1999999999999993</c:v>
                </c:pt>
                <c:pt idx="175">
                  <c:v>8.1</c:v>
                </c:pt>
                <c:pt idx="176">
                  <c:v>8.1</c:v>
                </c:pt>
                <c:pt idx="177">
                  <c:v>8.1</c:v>
                </c:pt>
                <c:pt idx="178">
                  <c:v>8.15</c:v>
                </c:pt>
                <c:pt idx="179">
                  <c:v>8.15</c:v>
                </c:pt>
                <c:pt idx="180">
                  <c:v>8.15</c:v>
                </c:pt>
                <c:pt idx="181">
                  <c:v>8.15</c:v>
                </c:pt>
                <c:pt idx="182">
                  <c:v>8.15</c:v>
                </c:pt>
                <c:pt idx="183">
                  <c:v>8.15</c:v>
                </c:pt>
                <c:pt idx="184">
                  <c:v>8.15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7.85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8</c:v>
                </c:pt>
                <c:pt idx="206">
                  <c:v>8</c:v>
                </c:pt>
                <c:pt idx="207">
                  <c:v>7.8</c:v>
                </c:pt>
                <c:pt idx="208">
                  <c:v>7.6</c:v>
                </c:pt>
                <c:pt idx="209">
                  <c:v>7.5</c:v>
                </c:pt>
                <c:pt idx="210">
                  <c:v>7.5</c:v>
                </c:pt>
                <c:pt idx="211">
                  <c:v>7.8</c:v>
                </c:pt>
                <c:pt idx="212">
                  <c:v>7.8</c:v>
                </c:pt>
                <c:pt idx="213">
                  <c:v>7.9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7.8</c:v>
                </c:pt>
                <c:pt idx="218">
                  <c:v>7.4</c:v>
                </c:pt>
                <c:pt idx="219">
                  <c:v>7.4</c:v>
                </c:pt>
                <c:pt idx="220">
                  <c:v>7.5</c:v>
                </c:pt>
                <c:pt idx="221">
                  <c:v>7.5</c:v>
                </c:pt>
                <c:pt idx="222">
                  <c:v>7.3</c:v>
                </c:pt>
                <c:pt idx="223">
                  <c:v>6.9</c:v>
                </c:pt>
                <c:pt idx="224">
                  <c:v>7.3</c:v>
                </c:pt>
                <c:pt idx="225">
                  <c:v>7.7</c:v>
                </c:pt>
                <c:pt idx="226">
                  <c:v>7.7</c:v>
                </c:pt>
                <c:pt idx="227">
                  <c:v>7.2</c:v>
                </c:pt>
                <c:pt idx="228">
                  <c:v>6.8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6.4</c:v>
                </c:pt>
                <c:pt idx="234">
                  <c:v>6.2</c:v>
                </c:pt>
                <c:pt idx="235">
                  <c:v>6.2</c:v>
                </c:pt>
                <c:pt idx="236">
                  <c:v>6.2</c:v>
                </c:pt>
                <c:pt idx="237">
                  <c:v>6.2</c:v>
                </c:pt>
                <c:pt idx="238">
                  <c:v>6.2</c:v>
                </c:pt>
                <c:pt idx="239">
                  <c:v>6.3</c:v>
                </c:pt>
                <c:pt idx="240">
                  <c:v>6.3</c:v>
                </c:pt>
                <c:pt idx="241">
                  <c:v>6.3</c:v>
                </c:pt>
                <c:pt idx="242">
                  <c:v>6.3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6.4</c:v>
                </c:pt>
                <c:pt idx="248">
                  <c:v>6.25</c:v>
                </c:pt>
                <c:pt idx="249">
                  <c:v>6.25</c:v>
                </c:pt>
                <c:pt idx="250">
                  <c:v>6.25</c:v>
                </c:pt>
                <c:pt idx="251">
                  <c:v>6.25</c:v>
                </c:pt>
                <c:pt idx="252">
                  <c:v>6.2</c:v>
                </c:pt>
                <c:pt idx="253">
                  <c:v>6.2</c:v>
                </c:pt>
                <c:pt idx="254">
                  <c:v>6.2</c:v>
                </c:pt>
                <c:pt idx="255">
                  <c:v>6.1</c:v>
                </c:pt>
                <c:pt idx="256">
                  <c:v>5.9</c:v>
                </c:pt>
                <c:pt idx="257">
                  <c:v>5.9</c:v>
                </c:pt>
                <c:pt idx="258">
                  <c:v>5.9</c:v>
                </c:pt>
                <c:pt idx="259">
                  <c:v>5.9</c:v>
                </c:pt>
                <c:pt idx="260">
                  <c:v>6</c:v>
                </c:pt>
                <c:pt idx="261">
                  <c:v>6.2</c:v>
                </c:pt>
                <c:pt idx="262">
                  <c:v>6.2</c:v>
                </c:pt>
                <c:pt idx="263">
                  <c:v>6.2</c:v>
                </c:pt>
                <c:pt idx="264">
                  <c:v>6.2</c:v>
                </c:pt>
                <c:pt idx="265">
                  <c:v>6.2</c:v>
                </c:pt>
                <c:pt idx="266">
                  <c:v>6.2</c:v>
                </c:pt>
                <c:pt idx="267">
                  <c:v>6.2</c:v>
                </c:pt>
                <c:pt idx="268">
                  <c:v>6.2</c:v>
                </c:pt>
                <c:pt idx="269">
                  <c:v>6.2</c:v>
                </c:pt>
                <c:pt idx="270">
                  <c:v>6.2</c:v>
                </c:pt>
                <c:pt idx="271">
                  <c:v>6.2</c:v>
                </c:pt>
                <c:pt idx="272">
                  <c:v>6.3</c:v>
                </c:pt>
                <c:pt idx="273">
                  <c:v>6.4</c:v>
                </c:pt>
                <c:pt idx="274">
                  <c:v>6.4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6.3</c:v>
                </c:pt>
                <c:pt idx="290">
                  <c:v>6.3</c:v>
                </c:pt>
                <c:pt idx="291">
                  <c:v>6.4</c:v>
                </c:pt>
                <c:pt idx="292">
                  <c:v>6.4</c:v>
                </c:pt>
                <c:pt idx="293">
                  <c:v>6.3</c:v>
                </c:pt>
                <c:pt idx="294">
                  <c:v>6.3</c:v>
                </c:pt>
                <c:pt idx="295">
                  <c:v>6.7</c:v>
                </c:pt>
                <c:pt idx="296">
                  <c:v>6.9</c:v>
                </c:pt>
                <c:pt idx="297">
                  <c:v>7.2</c:v>
                </c:pt>
                <c:pt idx="298">
                  <c:v>7.2</c:v>
                </c:pt>
                <c:pt idx="299">
                  <c:v>7.2</c:v>
                </c:pt>
                <c:pt idx="300">
                  <c:v>7.2</c:v>
                </c:pt>
                <c:pt idx="301">
                  <c:v>7.2</c:v>
                </c:pt>
                <c:pt idx="302">
                  <c:v>7.5</c:v>
                </c:pt>
                <c:pt idx="303">
                  <c:v>7.8</c:v>
                </c:pt>
                <c:pt idx="304">
                  <c:v>8</c:v>
                </c:pt>
                <c:pt idx="305">
                  <c:v>8</c:v>
                </c:pt>
                <c:pt idx="306">
                  <c:v>7.6</c:v>
                </c:pt>
                <c:pt idx="307">
                  <c:v>7.3</c:v>
                </c:pt>
                <c:pt idx="308">
                  <c:v>7.3</c:v>
                </c:pt>
                <c:pt idx="309">
                  <c:v>7.2</c:v>
                </c:pt>
                <c:pt idx="310">
                  <c:v>7.2</c:v>
                </c:pt>
                <c:pt idx="311">
                  <c:v>7.2</c:v>
                </c:pt>
                <c:pt idx="312">
                  <c:v>7.2</c:v>
                </c:pt>
                <c:pt idx="313">
                  <c:v>7.2</c:v>
                </c:pt>
                <c:pt idx="314">
                  <c:v>7.2</c:v>
                </c:pt>
                <c:pt idx="315">
                  <c:v>7.2</c:v>
                </c:pt>
                <c:pt idx="316">
                  <c:v>7.2</c:v>
                </c:pt>
                <c:pt idx="317">
                  <c:v>7.2</c:v>
                </c:pt>
                <c:pt idx="318">
                  <c:v>7.4</c:v>
                </c:pt>
                <c:pt idx="319">
                  <c:v>7.6</c:v>
                </c:pt>
                <c:pt idx="320">
                  <c:v>7.7</c:v>
                </c:pt>
                <c:pt idx="321">
                  <c:v>7.7</c:v>
                </c:pt>
                <c:pt idx="322">
                  <c:v>7.8</c:v>
                </c:pt>
                <c:pt idx="323">
                  <c:v>8</c:v>
                </c:pt>
                <c:pt idx="324">
                  <c:v>8.1999999999999993</c:v>
                </c:pt>
                <c:pt idx="325">
                  <c:v>8.3000000000000007</c:v>
                </c:pt>
                <c:pt idx="326">
                  <c:v>8.3000000000000007</c:v>
                </c:pt>
                <c:pt idx="327">
                  <c:v>8.3000000000000007</c:v>
                </c:pt>
                <c:pt idx="328">
                  <c:v>8.4</c:v>
                </c:pt>
                <c:pt idx="329">
                  <c:v>8.4</c:v>
                </c:pt>
                <c:pt idx="330">
                  <c:v>8.4</c:v>
                </c:pt>
                <c:pt idx="331">
                  <c:v>8.4</c:v>
                </c:pt>
                <c:pt idx="332">
                  <c:v>8.5</c:v>
                </c:pt>
                <c:pt idx="333">
                  <c:v>8.3000000000000007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8.1999999999999993</c:v>
                </c:pt>
                <c:pt idx="338">
                  <c:v>8.1999999999999993</c:v>
                </c:pt>
                <c:pt idx="339">
                  <c:v>8.1999999999999993</c:v>
                </c:pt>
                <c:pt idx="340">
                  <c:v>8.1999999999999993</c:v>
                </c:pt>
                <c:pt idx="341">
                  <c:v>8.1999999999999993</c:v>
                </c:pt>
                <c:pt idx="342">
                  <c:v>8.1999999999999993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8.1999999999999993</c:v>
                </c:pt>
                <c:pt idx="348">
                  <c:v>8.4</c:v>
                </c:pt>
                <c:pt idx="349">
                  <c:v>8.5</c:v>
                </c:pt>
                <c:pt idx="350">
                  <c:v>8.6</c:v>
                </c:pt>
                <c:pt idx="351">
                  <c:v>8.8000000000000007</c:v>
                </c:pt>
                <c:pt idx="352">
                  <c:v>8.9</c:v>
                </c:pt>
                <c:pt idx="353">
                  <c:v>8.9</c:v>
                </c:pt>
                <c:pt idx="354">
                  <c:v>8.9</c:v>
                </c:pt>
                <c:pt idx="355">
                  <c:v>8.9</c:v>
                </c:pt>
                <c:pt idx="356">
                  <c:v>8.9</c:v>
                </c:pt>
                <c:pt idx="357">
                  <c:v>8.9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9.1999999999999993</c:v>
                </c:pt>
                <c:pt idx="363">
                  <c:v>9.1999999999999993</c:v>
                </c:pt>
                <c:pt idx="364">
                  <c:v>9.1999999999999993</c:v>
                </c:pt>
                <c:pt idx="365">
                  <c:v>9.1999999999999993</c:v>
                </c:pt>
                <c:pt idx="366">
                  <c:v>9.1</c:v>
                </c:pt>
                <c:pt idx="367">
                  <c:v>9</c:v>
                </c:pt>
                <c:pt idx="368">
                  <c:v>8.8000000000000007</c:v>
                </c:pt>
                <c:pt idx="369">
                  <c:v>8.6999999999999993</c:v>
                </c:pt>
                <c:pt idx="370">
                  <c:v>8.6999999999999993</c:v>
                </c:pt>
                <c:pt idx="371">
                  <c:v>8.8000000000000007</c:v>
                </c:pt>
                <c:pt idx="372">
                  <c:v>9</c:v>
                </c:pt>
                <c:pt idx="37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F-4CB9-B258-3EE9B801A06F}"/>
            </c:ext>
          </c:extLst>
        </c:ser>
        <c:ser>
          <c:idx val="1"/>
          <c:order val="1"/>
          <c:tx>
            <c:strRef>
              <c:f>'价格 '!$DW$4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'!$DW$79:$DW$452</c:f>
              <c:numCache>
                <c:formatCode>General</c:formatCode>
                <c:ptCount val="374"/>
                <c:pt idx="0">
                  <c:v>11.55</c:v>
                </c:pt>
                <c:pt idx="1">
                  <c:v>11.4</c:v>
                </c:pt>
                <c:pt idx="2">
                  <c:v>11.6</c:v>
                </c:pt>
                <c:pt idx="3">
                  <c:v>11.35</c:v>
                </c:pt>
                <c:pt idx="4">
                  <c:v>11</c:v>
                </c:pt>
                <c:pt idx="5">
                  <c:v>11</c:v>
                </c:pt>
                <c:pt idx="6">
                  <c:v>10.95</c:v>
                </c:pt>
                <c:pt idx="7">
                  <c:v>10.8</c:v>
                </c:pt>
                <c:pt idx="8">
                  <c:v>11.1</c:v>
                </c:pt>
                <c:pt idx="9">
                  <c:v>11.4</c:v>
                </c:pt>
                <c:pt idx="10">
                  <c:v>11.55</c:v>
                </c:pt>
                <c:pt idx="11">
                  <c:v>11.55</c:v>
                </c:pt>
                <c:pt idx="12">
                  <c:v>11.7</c:v>
                </c:pt>
                <c:pt idx="13">
                  <c:v>12.3</c:v>
                </c:pt>
                <c:pt idx="14">
                  <c:v>12.5</c:v>
                </c:pt>
                <c:pt idx="15">
                  <c:v>12.35</c:v>
                </c:pt>
                <c:pt idx="16">
                  <c:v>12.35</c:v>
                </c:pt>
                <c:pt idx="17">
                  <c:v>12.6</c:v>
                </c:pt>
                <c:pt idx="18">
                  <c:v>12.6</c:v>
                </c:pt>
                <c:pt idx="19">
                  <c:v>12.5</c:v>
                </c:pt>
                <c:pt idx="20">
                  <c:v>12.45</c:v>
                </c:pt>
                <c:pt idx="21">
                  <c:v>12.3</c:v>
                </c:pt>
                <c:pt idx="22">
                  <c:v>12.2</c:v>
                </c:pt>
                <c:pt idx="23">
                  <c:v>12.3</c:v>
                </c:pt>
                <c:pt idx="24">
                  <c:v>12.9</c:v>
                </c:pt>
                <c:pt idx="25">
                  <c:v>13.1</c:v>
                </c:pt>
                <c:pt idx="26">
                  <c:v>13.2</c:v>
                </c:pt>
                <c:pt idx="27">
                  <c:v>13.3</c:v>
                </c:pt>
                <c:pt idx="28">
                  <c:v>13.55</c:v>
                </c:pt>
                <c:pt idx="29">
                  <c:v>13.6</c:v>
                </c:pt>
                <c:pt idx="30">
                  <c:v>13.25</c:v>
                </c:pt>
                <c:pt idx="31">
                  <c:v>13.55</c:v>
                </c:pt>
                <c:pt idx="32">
                  <c:v>13.5</c:v>
                </c:pt>
                <c:pt idx="33">
                  <c:v>13.05</c:v>
                </c:pt>
                <c:pt idx="34">
                  <c:v>13.2</c:v>
                </c:pt>
                <c:pt idx="35">
                  <c:v>13.6</c:v>
                </c:pt>
                <c:pt idx="36">
                  <c:v>13.9</c:v>
                </c:pt>
                <c:pt idx="37">
                  <c:v>13.95</c:v>
                </c:pt>
                <c:pt idx="38">
                  <c:v>14.05</c:v>
                </c:pt>
                <c:pt idx="39">
                  <c:v>14.05</c:v>
                </c:pt>
                <c:pt idx="40">
                  <c:v>14.2</c:v>
                </c:pt>
                <c:pt idx="41">
                  <c:v>14.3</c:v>
                </c:pt>
                <c:pt idx="42">
                  <c:v>14.2</c:v>
                </c:pt>
                <c:pt idx="43">
                  <c:v>14.6</c:v>
                </c:pt>
                <c:pt idx="44">
                  <c:v>14.7</c:v>
                </c:pt>
                <c:pt idx="45">
                  <c:v>14.25</c:v>
                </c:pt>
                <c:pt idx="46">
                  <c:v>14</c:v>
                </c:pt>
                <c:pt idx="47">
                  <c:v>14.2</c:v>
                </c:pt>
                <c:pt idx="48">
                  <c:v>14.95</c:v>
                </c:pt>
                <c:pt idx="49">
                  <c:v>15.05</c:v>
                </c:pt>
                <c:pt idx="50">
                  <c:v>14.85</c:v>
                </c:pt>
                <c:pt idx="51">
                  <c:v>14.2</c:v>
                </c:pt>
                <c:pt idx="52">
                  <c:v>13.8</c:v>
                </c:pt>
                <c:pt idx="53">
                  <c:v>13.5</c:v>
                </c:pt>
                <c:pt idx="54">
                  <c:v>13.5</c:v>
                </c:pt>
                <c:pt idx="55">
                  <c:v>13.45</c:v>
                </c:pt>
                <c:pt idx="56">
                  <c:v>13.45</c:v>
                </c:pt>
                <c:pt idx="57">
                  <c:v>13.1</c:v>
                </c:pt>
                <c:pt idx="58">
                  <c:v>12.75</c:v>
                </c:pt>
                <c:pt idx="59">
                  <c:v>12.75</c:v>
                </c:pt>
                <c:pt idx="60">
                  <c:v>12.45</c:v>
                </c:pt>
                <c:pt idx="61">
                  <c:v>12.75</c:v>
                </c:pt>
                <c:pt idx="62">
                  <c:v>12.5</c:v>
                </c:pt>
                <c:pt idx="63">
                  <c:v>12.45</c:v>
                </c:pt>
                <c:pt idx="64">
                  <c:v>12.6</c:v>
                </c:pt>
                <c:pt idx="65">
                  <c:v>12.4</c:v>
                </c:pt>
                <c:pt idx="66">
                  <c:v>12.35</c:v>
                </c:pt>
                <c:pt idx="67">
                  <c:v>12.4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12.3</c:v>
                </c:pt>
                <c:pt idx="72">
                  <c:v>12.25</c:v>
                </c:pt>
                <c:pt idx="73">
                  <c:v>12.05</c:v>
                </c:pt>
                <c:pt idx="74">
                  <c:v>12</c:v>
                </c:pt>
                <c:pt idx="75">
                  <c:v>11.95</c:v>
                </c:pt>
                <c:pt idx="76">
                  <c:v>11.85</c:v>
                </c:pt>
                <c:pt idx="77">
                  <c:v>11.75</c:v>
                </c:pt>
                <c:pt idx="78">
                  <c:v>11.8</c:v>
                </c:pt>
                <c:pt idx="79">
                  <c:v>11.7</c:v>
                </c:pt>
                <c:pt idx="80">
                  <c:v>11.7</c:v>
                </c:pt>
                <c:pt idx="81">
                  <c:v>11.6</c:v>
                </c:pt>
                <c:pt idx="82">
                  <c:v>11.6</c:v>
                </c:pt>
                <c:pt idx="83">
                  <c:v>11.45</c:v>
                </c:pt>
                <c:pt idx="84">
                  <c:v>11.5</c:v>
                </c:pt>
                <c:pt idx="85">
                  <c:v>11.5</c:v>
                </c:pt>
                <c:pt idx="86">
                  <c:v>11.6</c:v>
                </c:pt>
                <c:pt idx="87">
                  <c:v>11.8</c:v>
                </c:pt>
                <c:pt idx="88">
                  <c:v>11.75</c:v>
                </c:pt>
                <c:pt idx="89">
                  <c:v>11.8</c:v>
                </c:pt>
                <c:pt idx="90">
                  <c:v>11.8</c:v>
                </c:pt>
                <c:pt idx="91">
                  <c:v>12.2</c:v>
                </c:pt>
                <c:pt idx="92">
                  <c:v>12.3</c:v>
                </c:pt>
                <c:pt idx="93">
                  <c:v>11.9</c:v>
                </c:pt>
                <c:pt idx="94">
                  <c:v>11.8</c:v>
                </c:pt>
                <c:pt idx="95">
                  <c:v>11.8</c:v>
                </c:pt>
                <c:pt idx="96">
                  <c:v>11.75</c:v>
                </c:pt>
                <c:pt idx="97">
                  <c:v>11.6</c:v>
                </c:pt>
                <c:pt idx="98">
                  <c:v>11.45</c:v>
                </c:pt>
                <c:pt idx="99">
                  <c:v>11.25</c:v>
                </c:pt>
                <c:pt idx="100">
                  <c:v>11.2</c:v>
                </c:pt>
                <c:pt idx="101">
                  <c:v>11</c:v>
                </c:pt>
                <c:pt idx="102">
                  <c:v>10.75</c:v>
                </c:pt>
                <c:pt idx="103">
                  <c:v>10.7</c:v>
                </c:pt>
                <c:pt idx="104">
                  <c:v>10.7</c:v>
                </c:pt>
                <c:pt idx="105">
                  <c:v>10.6</c:v>
                </c:pt>
                <c:pt idx="106">
                  <c:v>10.6</c:v>
                </c:pt>
                <c:pt idx="107">
                  <c:v>10.6</c:v>
                </c:pt>
                <c:pt idx="108">
                  <c:v>10.65</c:v>
                </c:pt>
                <c:pt idx="109">
                  <c:v>10.5</c:v>
                </c:pt>
                <c:pt idx="110">
                  <c:v>10.6</c:v>
                </c:pt>
                <c:pt idx="111">
                  <c:v>10.7</c:v>
                </c:pt>
                <c:pt idx="112">
                  <c:v>10.7</c:v>
                </c:pt>
                <c:pt idx="113">
                  <c:v>10.7</c:v>
                </c:pt>
                <c:pt idx="114">
                  <c:v>10.7</c:v>
                </c:pt>
                <c:pt idx="115">
                  <c:v>10.45</c:v>
                </c:pt>
                <c:pt idx="116">
                  <c:v>10.6</c:v>
                </c:pt>
                <c:pt idx="117">
                  <c:v>10.7</c:v>
                </c:pt>
                <c:pt idx="118">
                  <c:v>10.8</c:v>
                </c:pt>
                <c:pt idx="119">
                  <c:v>10.9</c:v>
                </c:pt>
                <c:pt idx="120">
                  <c:v>10.9</c:v>
                </c:pt>
                <c:pt idx="121">
                  <c:v>11</c:v>
                </c:pt>
                <c:pt idx="122">
                  <c:v>10.9</c:v>
                </c:pt>
                <c:pt idx="123">
                  <c:v>10.6</c:v>
                </c:pt>
                <c:pt idx="124">
                  <c:v>10.6</c:v>
                </c:pt>
                <c:pt idx="125">
                  <c:v>10.4</c:v>
                </c:pt>
                <c:pt idx="126">
                  <c:v>10.3</c:v>
                </c:pt>
                <c:pt idx="127">
                  <c:v>9.9</c:v>
                </c:pt>
                <c:pt idx="128">
                  <c:v>10</c:v>
                </c:pt>
                <c:pt idx="129">
                  <c:v>10.5</c:v>
                </c:pt>
                <c:pt idx="130">
                  <c:v>10.6</c:v>
                </c:pt>
                <c:pt idx="131">
                  <c:v>11</c:v>
                </c:pt>
                <c:pt idx="132">
                  <c:v>11</c:v>
                </c:pt>
                <c:pt idx="133">
                  <c:v>10.9</c:v>
                </c:pt>
                <c:pt idx="134">
                  <c:v>11</c:v>
                </c:pt>
                <c:pt idx="135">
                  <c:v>11.3</c:v>
                </c:pt>
                <c:pt idx="136">
                  <c:v>11.5</c:v>
                </c:pt>
                <c:pt idx="137">
                  <c:v>11.25</c:v>
                </c:pt>
                <c:pt idx="138">
                  <c:v>11</c:v>
                </c:pt>
                <c:pt idx="139">
                  <c:v>11.3</c:v>
                </c:pt>
                <c:pt idx="140">
                  <c:v>11.1</c:v>
                </c:pt>
                <c:pt idx="141">
                  <c:v>11.3</c:v>
                </c:pt>
                <c:pt idx="142">
                  <c:v>11.4</c:v>
                </c:pt>
                <c:pt idx="143">
                  <c:v>11.4</c:v>
                </c:pt>
                <c:pt idx="144">
                  <c:v>11.4</c:v>
                </c:pt>
                <c:pt idx="145">
                  <c:v>11.6</c:v>
                </c:pt>
                <c:pt idx="146">
                  <c:v>12</c:v>
                </c:pt>
                <c:pt idx="147">
                  <c:v>10.8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11.2</c:v>
                </c:pt>
                <c:pt idx="151">
                  <c:v>10.9</c:v>
                </c:pt>
                <c:pt idx="152">
                  <c:v>10.4</c:v>
                </c:pt>
                <c:pt idx="153">
                  <c:v>10.1</c:v>
                </c:pt>
                <c:pt idx="154">
                  <c:v>9.8000000000000007</c:v>
                </c:pt>
                <c:pt idx="155">
                  <c:v>9.8000000000000007</c:v>
                </c:pt>
                <c:pt idx="156">
                  <c:v>9.8000000000000007</c:v>
                </c:pt>
                <c:pt idx="157">
                  <c:v>9.6</c:v>
                </c:pt>
                <c:pt idx="158">
                  <c:v>9.1999999999999993</c:v>
                </c:pt>
                <c:pt idx="159">
                  <c:v>9</c:v>
                </c:pt>
                <c:pt idx="160">
                  <c:v>9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8.8000000000000007</c:v>
                </c:pt>
                <c:pt idx="164">
                  <c:v>8.4</c:v>
                </c:pt>
                <c:pt idx="165">
                  <c:v>8.3000000000000007</c:v>
                </c:pt>
                <c:pt idx="166">
                  <c:v>8.25</c:v>
                </c:pt>
                <c:pt idx="167">
                  <c:v>8.15</c:v>
                </c:pt>
                <c:pt idx="168">
                  <c:v>8</c:v>
                </c:pt>
                <c:pt idx="169">
                  <c:v>7.8</c:v>
                </c:pt>
                <c:pt idx="170">
                  <c:v>7.8</c:v>
                </c:pt>
                <c:pt idx="171">
                  <c:v>7.9</c:v>
                </c:pt>
                <c:pt idx="172">
                  <c:v>7.8</c:v>
                </c:pt>
                <c:pt idx="173">
                  <c:v>7.7</c:v>
                </c:pt>
                <c:pt idx="174">
                  <c:v>7.8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7.7</c:v>
                </c:pt>
                <c:pt idx="180">
                  <c:v>7.9</c:v>
                </c:pt>
                <c:pt idx="181">
                  <c:v>7.9</c:v>
                </c:pt>
                <c:pt idx="182">
                  <c:v>7.8</c:v>
                </c:pt>
                <c:pt idx="183">
                  <c:v>7.95</c:v>
                </c:pt>
                <c:pt idx="184">
                  <c:v>8</c:v>
                </c:pt>
                <c:pt idx="185">
                  <c:v>7.85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7.3</c:v>
                </c:pt>
                <c:pt idx="190">
                  <c:v>7.5</c:v>
                </c:pt>
                <c:pt idx="191">
                  <c:v>7.4</c:v>
                </c:pt>
                <c:pt idx="192">
                  <c:v>7.4</c:v>
                </c:pt>
                <c:pt idx="193">
                  <c:v>7.5</c:v>
                </c:pt>
                <c:pt idx="194">
                  <c:v>7.6</c:v>
                </c:pt>
                <c:pt idx="195">
                  <c:v>7.6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7.95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8</c:v>
                </c:pt>
                <c:pt idx="206">
                  <c:v>8</c:v>
                </c:pt>
                <c:pt idx="207">
                  <c:v>7.8</c:v>
                </c:pt>
                <c:pt idx="208">
                  <c:v>7.6</c:v>
                </c:pt>
                <c:pt idx="209">
                  <c:v>7.5</c:v>
                </c:pt>
                <c:pt idx="210">
                  <c:v>7.5</c:v>
                </c:pt>
                <c:pt idx="211">
                  <c:v>7.8</c:v>
                </c:pt>
                <c:pt idx="212">
                  <c:v>7.8</c:v>
                </c:pt>
                <c:pt idx="213">
                  <c:v>7.9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7.8</c:v>
                </c:pt>
                <c:pt idx="218">
                  <c:v>7.4</c:v>
                </c:pt>
                <c:pt idx="219">
                  <c:v>7.4</c:v>
                </c:pt>
                <c:pt idx="220">
                  <c:v>7.5</c:v>
                </c:pt>
                <c:pt idx="221">
                  <c:v>7.5</c:v>
                </c:pt>
                <c:pt idx="222">
                  <c:v>7.3</c:v>
                </c:pt>
                <c:pt idx="223">
                  <c:v>6.9</c:v>
                </c:pt>
                <c:pt idx="224">
                  <c:v>7.3</c:v>
                </c:pt>
                <c:pt idx="225">
                  <c:v>7.7</c:v>
                </c:pt>
                <c:pt idx="226">
                  <c:v>7.7</c:v>
                </c:pt>
                <c:pt idx="227">
                  <c:v>7.3</c:v>
                </c:pt>
                <c:pt idx="228">
                  <c:v>6.9</c:v>
                </c:pt>
                <c:pt idx="229">
                  <c:v>6.7</c:v>
                </c:pt>
                <c:pt idx="230">
                  <c:v>6.65</c:v>
                </c:pt>
                <c:pt idx="231">
                  <c:v>6.65</c:v>
                </c:pt>
                <c:pt idx="232">
                  <c:v>6.7</c:v>
                </c:pt>
                <c:pt idx="233">
                  <c:v>6.6</c:v>
                </c:pt>
                <c:pt idx="234">
                  <c:v>6.4</c:v>
                </c:pt>
                <c:pt idx="235">
                  <c:v>6.4</c:v>
                </c:pt>
                <c:pt idx="236">
                  <c:v>6.4</c:v>
                </c:pt>
                <c:pt idx="237">
                  <c:v>6.4</c:v>
                </c:pt>
                <c:pt idx="238">
                  <c:v>6.4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6.6</c:v>
                </c:pt>
                <c:pt idx="244">
                  <c:v>6.6</c:v>
                </c:pt>
                <c:pt idx="245">
                  <c:v>6.7</c:v>
                </c:pt>
                <c:pt idx="246">
                  <c:v>6.7</c:v>
                </c:pt>
                <c:pt idx="247">
                  <c:v>6.6</c:v>
                </c:pt>
                <c:pt idx="248">
                  <c:v>6.3</c:v>
                </c:pt>
                <c:pt idx="249">
                  <c:v>6.3</c:v>
                </c:pt>
                <c:pt idx="250">
                  <c:v>6.3</c:v>
                </c:pt>
                <c:pt idx="251">
                  <c:v>6.4</c:v>
                </c:pt>
                <c:pt idx="252">
                  <c:v>6.4</c:v>
                </c:pt>
                <c:pt idx="253">
                  <c:v>6.5</c:v>
                </c:pt>
                <c:pt idx="254">
                  <c:v>6.5</c:v>
                </c:pt>
                <c:pt idx="255">
                  <c:v>6.3</c:v>
                </c:pt>
                <c:pt idx="256">
                  <c:v>6.1</c:v>
                </c:pt>
                <c:pt idx="257">
                  <c:v>6.1</c:v>
                </c:pt>
                <c:pt idx="258">
                  <c:v>6.1</c:v>
                </c:pt>
                <c:pt idx="259">
                  <c:v>6.2</c:v>
                </c:pt>
                <c:pt idx="260">
                  <c:v>6.3</c:v>
                </c:pt>
                <c:pt idx="261">
                  <c:v>6.4</c:v>
                </c:pt>
                <c:pt idx="262">
                  <c:v>6.4</c:v>
                </c:pt>
                <c:pt idx="263">
                  <c:v>6.4</c:v>
                </c:pt>
                <c:pt idx="264">
                  <c:v>6.4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6.4</c:v>
                </c:pt>
                <c:pt idx="269">
                  <c:v>6.4</c:v>
                </c:pt>
                <c:pt idx="270">
                  <c:v>6.4</c:v>
                </c:pt>
                <c:pt idx="271">
                  <c:v>6.5</c:v>
                </c:pt>
                <c:pt idx="272">
                  <c:v>6.7</c:v>
                </c:pt>
                <c:pt idx="273">
                  <c:v>6.7</c:v>
                </c:pt>
                <c:pt idx="274">
                  <c:v>6.8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6.8</c:v>
                </c:pt>
                <c:pt idx="280">
                  <c:v>6.8</c:v>
                </c:pt>
                <c:pt idx="281">
                  <c:v>6.8</c:v>
                </c:pt>
                <c:pt idx="282">
                  <c:v>6.7</c:v>
                </c:pt>
                <c:pt idx="283">
                  <c:v>6.7</c:v>
                </c:pt>
                <c:pt idx="284">
                  <c:v>6.7</c:v>
                </c:pt>
                <c:pt idx="285">
                  <c:v>6.7</c:v>
                </c:pt>
                <c:pt idx="286">
                  <c:v>6.7</c:v>
                </c:pt>
                <c:pt idx="287">
                  <c:v>6.7</c:v>
                </c:pt>
                <c:pt idx="288">
                  <c:v>6.7</c:v>
                </c:pt>
                <c:pt idx="289">
                  <c:v>6.6</c:v>
                </c:pt>
                <c:pt idx="290">
                  <c:v>6.6</c:v>
                </c:pt>
                <c:pt idx="291">
                  <c:v>6.8</c:v>
                </c:pt>
                <c:pt idx="292">
                  <c:v>6.8</c:v>
                </c:pt>
                <c:pt idx="293">
                  <c:v>6.8</c:v>
                </c:pt>
                <c:pt idx="294">
                  <c:v>6.8</c:v>
                </c:pt>
                <c:pt idx="295">
                  <c:v>7</c:v>
                </c:pt>
                <c:pt idx="296">
                  <c:v>7.1</c:v>
                </c:pt>
                <c:pt idx="297">
                  <c:v>7.3</c:v>
                </c:pt>
                <c:pt idx="298">
                  <c:v>7.3</c:v>
                </c:pt>
                <c:pt idx="299">
                  <c:v>7.7</c:v>
                </c:pt>
                <c:pt idx="300">
                  <c:v>7.7</c:v>
                </c:pt>
                <c:pt idx="301">
                  <c:v>7.7</c:v>
                </c:pt>
                <c:pt idx="302">
                  <c:v>7.7</c:v>
                </c:pt>
                <c:pt idx="303">
                  <c:v>7.8</c:v>
                </c:pt>
                <c:pt idx="304">
                  <c:v>7.9</c:v>
                </c:pt>
                <c:pt idx="305">
                  <c:v>8</c:v>
                </c:pt>
                <c:pt idx="306">
                  <c:v>7.7</c:v>
                </c:pt>
                <c:pt idx="307">
                  <c:v>7.5</c:v>
                </c:pt>
                <c:pt idx="308">
                  <c:v>7.4</c:v>
                </c:pt>
                <c:pt idx="309">
                  <c:v>7.4</c:v>
                </c:pt>
                <c:pt idx="310">
                  <c:v>7.3</c:v>
                </c:pt>
                <c:pt idx="311">
                  <c:v>7.3</c:v>
                </c:pt>
                <c:pt idx="312">
                  <c:v>7.3</c:v>
                </c:pt>
                <c:pt idx="313">
                  <c:v>7.4</c:v>
                </c:pt>
                <c:pt idx="314">
                  <c:v>7.4</c:v>
                </c:pt>
                <c:pt idx="315">
                  <c:v>7.4</c:v>
                </c:pt>
                <c:pt idx="316">
                  <c:v>7.4</c:v>
                </c:pt>
                <c:pt idx="317">
                  <c:v>7.4</c:v>
                </c:pt>
                <c:pt idx="318">
                  <c:v>7.5</c:v>
                </c:pt>
                <c:pt idx="319">
                  <c:v>7.7</c:v>
                </c:pt>
                <c:pt idx="320">
                  <c:v>7.8</c:v>
                </c:pt>
                <c:pt idx="321">
                  <c:v>8.1</c:v>
                </c:pt>
                <c:pt idx="322">
                  <c:v>8.3000000000000007</c:v>
                </c:pt>
                <c:pt idx="323">
                  <c:v>8.6</c:v>
                </c:pt>
                <c:pt idx="324">
                  <c:v>8.6999999999999993</c:v>
                </c:pt>
                <c:pt idx="325">
                  <c:v>8.6999999999999993</c:v>
                </c:pt>
                <c:pt idx="326">
                  <c:v>8.6999999999999993</c:v>
                </c:pt>
                <c:pt idx="327">
                  <c:v>8.6999999999999993</c:v>
                </c:pt>
                <c:pt idx="328">
                  <c:v>8.8000000000000007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8.6</c:v>
                </c:pt>
                <c:pt idx="332">
                  <c:v>8.8000000000000007</c:v>
                </c:pt>
                <c:pt idx="333">
                  <c:v>8.4</c:v>
                </c:pt>
                <c:pt idx="334">
                  <c:v>8.1999999999999993</c:v>
                </c:pt>
                <c:pt idx="335">
                  <c:v>8</c:v>
                </c:pt>
                <c:pt idx="336">
                  <c:v>8</c:v>
                </c:pt>
                <c:pt idx="337">
                  <c:v>8.1</c:v>
                </c:pt>
                <c:pt idx="338">
                  <c:v>8.1999999999999993</c:v>
                </c:pt>
                <c:pt idx="339">
                  <c:v>8.1999999999999993</c:v>
                </c:pt>
                <c:pt idx="340">
                  <c:v>8.1999999999999993</c:v>
                </c:pt>
                <c:pt idx="341">
                  <c:v>8.1999999999999993</c:v>
                </c:pt>
                <c:pt idx="342">
                  <c:v>8.1999999999999993</c:v>
                </c:pt>
                <c:pt idx="343">
                  <c:v>8.1999999999999993</c:v>
                </c:pt>
                <c:pt idx="344">
                  <c:v>8</c:v>
                </c:pt>
                <c:pt idx="345">
                  <c:v>7.9</c:v>
                </c:pt>
                <c:pt idx="346">
                  <c:v>8</c:v>
                </c:pt>
                <c:pt idx="347">
                  <c:v>8.4</c:v>
                </c:pt>
                <c:pt idx="348">
                  <c:v>8.5</c:v>
                </c:pt>
                <c:pt idx="349">
                  <c:v>8.6</c:v>
                </c:pt>
                <c:pt idx="350">
                  <c:v>8.6999999999999993</c:v>
                </c:pt>
                <c:pt idx="351">
                  <c:v>8.8000000000000007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9.1</c:v>
                </c:pt>
                <c:pt idx="357">
                  <c:v>9.1</c:v>
                </c:pt>
                <c:pt idx="358">
                  <c:v>9.1</c:v>
                </c:pt>
                <c:pt idx="359">
                  <c:v>9.3000000000000007</c:v>
                </c:pt>
                <c:pt idx="360">
                  <c:v>9.4</c:v>
                </c:pt>
                <c:pt idx="361">
                  <c:v>9.5</c:v>
                </c:pt>
                <c:pt idx="362">
                  <c:v>9.5</c:v>
                </c:pt>
                <c:pt idx="363">
                  <c:v>9.4</c:v>
                </c:pt>
                <c:pt idx="364">
                  <c:v>9.1999999999999993</c:v>
                </c:pt>
                <c:pt idx="365">
                  <c:v>9.3000000000000007</c:v>
                </c:pt>
                <c:pt idx="366">
                  <c:v>9.3000000000000007</c:v>
                </c:pt>
                <c:pt idx="367">
                  <c:v>9.3000000000000007</c:v>
                </c:pt>
                <c:pt idx="368">
                  <c:v>9.3000000000000007</c:v>
                </c:pt>
                <c:pt idx="369">
                  <c:v>9.3000000000000007</c:v>
                </c:pt>
                <c:pt idx="370">
                  <c:v>9.1999999999999993</c:v>
                </c:pt>
                <c:pt idx="371">
                  <c:v>9.1999999999999993</c:v>
                </c:pt>
                <c:pt idx="372">
                  <c:v>9.3000000000000007</c:v>
                </c:pt>
                <c:pt idx="373">
                  <c:v>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CF-4CB9-B258-3EE9B801A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129792"/>
        <c:axId val="268131712"/>
      </c:lineChart>
      <c:dateAx>
        <c:axId val="26812979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68131712"/>
        <c:crosses val="autoZero"/>
        <c:auto val="1"/>
        <c:lblOffset val="100"/>
        <c:baseTimeUnit val="days"/>
      </c:dateAx>
      <c:valAx>
        <c:axId val="2681317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68129792"/>
        <c:crosses val="autoZero"/>
        <c:crossBetween val="between"/>
      </c:valAx>
      <c:dateAx>
        <c:axId val="268137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68139136"/>
        <c:crosses val="autoZero"/>
        <c:auto val="1"/>
        <c:lblOffset val="100"/>
        <c:baseTimeUnit val="days"/>
      </c:dateAx>
      <c:valAx>
        <c:axId val="268139136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68137600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辽宁标肥价差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951418902166698E-2"/>
          <c:y val="0.13836302895322899"/>
          <c:w val="0.81916668622437405"/>
          <c:h val="0.68680400890868598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'!$ES$4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'!$ES$79:$ES$452</c:f>
              <c:numCache>
                <c:formatCode>0.00_ </c:formatCode>
                <c:ptCount val="374"/>
                <c:pt idx="0">
                  <c:v>-0.19999999999999929</c:v>
                </c:pt>
                <c:pt idx="1">
                  <c:v>-9.9999999999999645E-2</c:v>
                </c:pt>
                <c:pt idx="2">
                  <c:v>-9.9999999999999645E-2</c:v>
                </c:pt>
                <c:pt idx="3">
                  <c:v>-0.19999999999999929</c:v>
                </c:pt>
                <c:pt idx="4">
                  <c:v>-9.9999999999999645E-2</c:v>
                </c:pt>
                <c:pt idx="5">
                  <c:v>0</c:v>
                </c:pt>
                <c:pt idx="6">
                  <c:v>0</c:v>
                </c:pt>
                <c:pt idx="7">
                  <c:v>-9.9999999999999645E-2</c:v>
                </c:pt>
                <c:pt idx="8">
                  <c:v>-9.9999999999999645E-2</c:v>
                </c:pt>
                <c:pt idx="9">
                  <c:v>0</c:v>
                </c:pt>
                <c:pt idx="10">
                  <c:v>-0.10000000000000142</c:v>
                </c:pt>
                <c:pt idx="11">
                  <c:v>0</c:v>
                </c:pt>
                <c:pt idx="12">
                  <c:v>0</c:v>
                </c:pt>
                <c:pt idx="13">
                  <c:v>-0.10000000000000142</c:v>
                </c:pt>
                <c:pt idx="14">
                  <c:v>-9.9999999999999645E-2</c:v>
                </c:pt>
                <c:pt idx="15">
                  <c:v>0</c:v>
                </c:pt>
                <c:pt idx="16">
                  <c:v>-0.10000000000000142</c:v>
                </c:pt>
                <c:pt idx="17">
                  <c:v>-0.10000000000000142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9.9999999999999645E-2</c:v>
                </c:pt>
                <c:pt idx="23">
                  <c:v>9.9999999999999645E-2</c:v>
                </c:pt>
                <c:pt idx="24">
                  <c:v>-9.9999999999999645E-2</c:v>
                </c:pt>
                <c:pt idx="25">
                  <c:v>-0.19999999999999929</c:v>
                </c:pt>
                <c:pt idx="26">
                  <c:v>0</c:v>
                </c:pt>
                <c:pt idx="27">
                  <c:v>0</c:v>
                </c:pt>
                <c:pt idx="28">
                  <c:v>-0.20000000000000107</c:v>
                </c:pt>
                <c:pt idx="29">
                  <c:v>-0.39999999999999858</c:v>
                </c:pt>
                <c:pt idx="30">
                  <c:v>-0.30000000000000071</c:v>
                </c:pt>
                <c:pt idx="31">
                  <c:v>-0.29999999999999893</c:v>
                </c:pt>
                <c:pt idx="32">
                  <c:v>-0.69999999999999929</c:v>
                </c:pt>
                <c:pt idx="33">
                  <c:v>-0.80000000000000071</c:v>
                </c:pt>
                <c:pt idx="34">
                  <c:v>-0.20000000000000107</c:v>
                </c:pt>
                <c:pt idx="35">
                  <c:v>-0.19999999999999929</c:v>
                </c:pt>
                <c:pt idx="36">
                  <c:v>-0.20000000000000107</c:v>
                </c:pt>
                <c:pt idx="37">
                  <c:v>-0.30000000000000071</c:v>
                </c:pt>
                <c:pt idx="38">
                  <c:v>-0.40000000000000036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-0.30000000000000071</c:v>
                </c:pt>
                <c:pt idx="43">
                  <c:v>-0.20000000000000107</c:v>
                </c:pt>
                <c:pt idx="44">
                  <c:v>-0.40000000000000036</c:v>
                </c:pt>
                <c:pt idx="45">
                  <c:v>-0.59999999999999964</c:v>
                </c:pt>
                <c:pt idx="46">
                  <c:v>-0.59999999999999964</c:v>
                </c:pt>
                <c:pt idx="47">
                  <c:v>-0.59999999999999964</c:v>
                </c:pt>
                <c:pt idx="48">
                  <c:v>-0.5</c:v>
                </c:pt>
                <c:pt idx="49">
                  <c:v>-0.5</c:v>
                </c:pt>
                <c:pt idx="50">
                  <c:v>-0.70000000000000107</c:v>
                </c:pt>
                <c:pt idx="51">
                  <c:v>-0.79999999999999893</c:v>
                </c:pt>
                <c:pt idx="52">
                  <c:v>-0.90000000000000036</c:v>
                </c:pt>
                <c:pt idx="53">
                  <c:v>-0.90000000000000036</c:v>
                </c:pt>
                <c:pt idx="54">
                  <c:v>-0.80000000000000071</c:v>
                </c:pt>
                <c:pt idx="55">
                  <c:v>-0.69999999999999929</c:v>
                </c:pt>
                <c:pt idx="56">
                  <c:v>-0.69999999999999929</c:v>
                </c:pt>
                <c:pt idx="57">
                  <c:v>-0.59999999999999964</c:v>
                </c:pt>
                <c:pt idx="58">
                  <c:v>-0.5</c:v>
                </c:pt>
                <c:pt idx="59">
                  <c:v>-0.59999999999999964</c:v>
                </c:pt>
                <c:pt idx="60">
                  <c:v>-0.5</c:v>
                </c:pt>
                <c:pt idx="61">
                  <c:v>-0.5</c:v>
                </c:pt>
                <c:pt idx="62">
                  <c:v>-0.40000000000000036</c:v>
                </c:pt>
                <c:pt idx="63">
                  <c:v>-0.40000000000000036</c:v>
                </c:pt>
                <c:pt idx="64">
                  <c:v>-0.40000000000000036</c:v>
                </c:pt>
                <c:pt idx="65">
                  <c:v>-0.39999999999999858</c:v>
                </c:pt>
                <c:pt idx="66">
                  <c:v>-0.29999999999999893</c:v>
                </c:pt>
                <c:pt idx="67">
                  <c:v>0</c:v>
                </c:pt>
                <c:pt idx="68">
                  <c:v>-9.9999999999999645E-2</c:v>
                </c:pt>
                <c:pt idx="69">
                  <c:v>-0.19999999999999929</c:v>
                </c:pt>
                <c:pt idx="70">
                  <c:v>-0.19999999999999929</c:v>
                </c:pt>
                <c:pt idx="71">
                  <c:v>-9.9999999999999645E-2</c:v>
                </c:pt>
                <c:pt idx="72">
                  <c:v>0</c:v>
                </c:pt>
                <c:pt idx="73">
                  <c:v>0</c:v>
                </c:pt>
                <c:pt idx="74">
                  <c:v>9.9999999999999645E-2</c:v>
                </c:pt>
                <c:pt idx="75">
                  <c:v>-9.9999999999999645E-2</c:v>
                </c:pt>
                <c:pt idx="76">
                  <c:v>-9.9999999999999645E-2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0.20000000000000107</c:v>
                </c:pt>
                <c:pt idx="85">
                  <c:v>0.19999999999999929</c:v>
                </c:pt>
                <c:pt idx="86">
                  <c:v>9.9999999999999645E-2</c:v>
                </c:pt>
                <c:pt idx="87">
                  <c:v>0.10000000000000142</c:v>
                </c:pt>
                <c:pt idx="88">
                  <c:v>0.10000000000000142</c:v>
                </c:pt>
                <c:pt idx="89">
                  <c:v>-9.9999999999999645E-2</c:v>
                </c:pt>
                <c:pt idx="90">
                  <c:v>-9.9999999999999645E-2</c:v>
                </c:pt>
                <c:pt idx="91">
                  <c:v>-9.9999999999999645E-2</c:v>
                </c:pt>
                <c:pt idx="92">
                  <c:v>-9.9999999999999645E-2</c:v>
                </c:pt>
                <c:pt idx="93">
                  <c:v>-9.9999999999999645E-2</c:v>
                </c:pt>
                <c:pt idx="94">
                  <c:v>-9.9999999999999645E-2</c:v>
                </c:pt>
                <c:pt idx="95">
                  <c:v>-9.9999999999999645E-2</c:v>
                </c:pt>
                <c:pt idx="96">
                  <c:v>-9.9999999999999645E-2</c:v>
                </c:pt>
                <c:pt idx="97">
                  <c:v>-9.9999999999999645E-2</c:v>
                </c:pt>
                <c:pt idx="98">
                  <c:v>-9.9999999999999645E-2</c:v>
                </c:pt>
                <c:pt idx="99">
                  <c:v>-9.9999999999999645E-2</c:v>
                </c:pt>
                <c:pt idx="100">
                  <c:v>-9.9999999999999645E-2</c:v>
                </c:pt>
                <c:pt idx="101">
                  <c:v>-0.20000000000000107</c:v>
                </c:pt>
                <c:pt idx="102">
                  <c:v>-0.19999999999999929</c:v>
                </c:pt>
                <c:pt idx="103">
                  <c:v>-0.19999999999999929</c:v>
                </c:pt>
                <c:pt idx="104">
                  <c:v>-0.19999999999999929</c:v>
                </c:pt>
                <c:pt idx="105">
                  <c:v>-0.19999999999999929</c:v>
                </c:pt>
                <c:pt idx="106">
                  <c:v>-0.19999999999999929</c:v>
                </c:pt>
                <c:pt idx="107">
                  <c:v>-0.19999999999999929</c:v>
                </c:pt>
                <c:pt idx="108">
                  <c:v>-0.10000000000000142</c:v>
                </c:pt>
                <c:pt idx="109">
                  <c:v>-9.9999999999999645E-2</c:v>
                </c:pt>
                <c:pt idx="110">
                  <c:v>-9.9999999999999645E-2</c:v>
                </c:pt>
                <c:pt idx="111">
                  <c:v>-0.10000000000000142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-9.9999999999999645E-2</c:v>
                </c:pt>
                <c:pt idx="116">
                  <c:v>0</c:v>
                </c:pt>
                <c:pt idx="117">
                  <c:v>-0.19999999999999929</c:v>
                </c:pt>
                <c:pt idx="118">
                  <c:v>-0.19999999999999929</c:v>
                </c:pt>
                <c:pt idx="119">
                  <c:v>-0.19999999999999929</c:v>
                </c:pt>
                <c:pt idx="120">
                  <c:v>-0.19999999999999929</c:v>
                </c:pt>
                <c:pt idx="121">
                  <c:v>-9.9999999999999645E-2</c:v>
                </c:pt>
                <c:pt idx="122">
                  <c:v>-0.10000000000000142</c:v>
                </c:pt>
                <c:pt idx="123">
                  <c:v>0.10000000000000142</c:v>
                </c:pt>
                <c:pt idx="124">
                  <c:v>0</c:v>
                </c:pt>
                <c:pt idx="125">
                  <c:v>-9.9999999999999645E-2</c:v>
                </c:pt>
                <c:pt idx="126">
                  <c:v>-0.30000000000000071</c:v>
                </c:pt>
                <c:pt idx="127">
                  <c:v>0</c:v>
                </c:pt>
                <c:pt idx="128">
                  <c:v>0</c:v>
                </c:pt>
                <c:pt idx="129">
                  <c:v>9.9999999999999645E-2</c:v>
                </c:pt>
                <c:pt idx="130">
                  <c:v>-9.9999999999999645E-2</c:v>
                </c:pt>
                <c:pt idx="131">
                  <c:v>-0.20000000000000107</c:v>
                </c:pt>
                <c:pt idx="132">
                  <c:v>-0.20000000000000107</c:v>
                </c:pt>
                <c:pt idx="133">
                  <c:v>-0.10000000000000142</c:v>
                </c:pt>
                <c:pt idx="134">
                  <c:v>-0.10000000000000142</c:v>
                </c:pt>
                <c:pt idx="135">
                  <c:v>0</c:v>
                </c:pt>
                <c:pt idx="136">
                  <c:v>0</c:v>
                </c:pt>
                <c:pt idx="137">
                  <c:v>-0.30000000000000071</c:v>
                </c:pt>
                <c:pt idx="138">
                  <c:v>-0.40000000000000036</c:v>
                </c:pt>
                <c:pt idx="139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-0.40000000000000036</c:v>
                </c:pt>
                <c:pt idx="143">
                  <c:v>-0.20000000000000107</c:v>
                </c:pt>
                <c:pt idx="144">
                  <c:v>-0.10000000000000142</c:v>
                </c:pt>
                <c:pt idx="145">
                  <c:v>-0.40000000000000036</c:v>
                </c:pt>
                <c:pt idx="146">
                  <c:v>-0.20000000000000107</c:v>
                </c:pt>
                <c:pt idx="147">
                  <c:v>-0.19999999999999929</c:v>
                </c:pt>
                <c:pt idx="148">
                  <c:v>-0.59999999999999964</c:v>
                </c:pt>
                <c:pt idx="149">
                  <c:v>-9.9999999999999645E-2</c:v>
                </c:pt>
                <c:pt idx="150">
                  <c:v>-0.10000000000000142</c:v>
                </c:pt>
                <c:pt idx="151">
                  <c:v>0.39999999999999858</c:v>
                </c:pt>
                <c:pt idx="152">
                  <c:v>-0.15000000000000036</c:v>
                </c:pt>
                <c:pt idx="153">
                  <c:v>0</c:v>
                </c:pt>
                <c:pt idx="154">
                  <c:v>9.9999999999999645E-2</c:v>
                </c:pt>
                <c:pt idx="155">
                  <c:v>9.9999999999999645E-2</c:v>
                </c:pt>
                <c:pt idx="156">
                  <c:v>0.14999999999999858</c:v>
                </c:pt>
                <c:pt idx="157">
                  <c:v>-5.0000000000000711E-2</c:v>
                </c:pt>
                <c:pt idx="158">
                  <c:v>-5.0000000000000711E-2</c:v>
                </c:pt>
                <c:pt idx="159">
                  <c:v>0.19999999999999929</c:v>
                </c:pt>
                <c:pt idx="160">
                  <c:v>0.15000000000000036</c:v>
                </c:pt>
                <c:pt idx="161">
                  <c:v>0.19999999999999929</c:v>
                </c:pt>
                <c:pt idx="162">
                  <c:v>0.19999999999999929</c:v>
                </c:pt>
                <c:pt idx="163">
                  <c:v>9.9999999999999645E-2</c:v>
                </c:pt>
                <c:pt idx="164">
                  <c:v>4.9999999999998934E-2</c:v>
                </c:pt>
                <c:pt idx="165">
                  <c:v>0.15000000000000036</c:v>
                </c:pt>
                <c:pt idx="166">
                  <c:v>0.19999999999999929</c:v>
                </c:pt>
                <c:pt idx="167">
                  <c:v>0.19999999999999929</c:v>
                </c:pt>
                <c:pt idx="168">
                  <c:v>0.39999999999999947</c:v>
                </c:pt>
                <c:pt idx="169">
                  <c:v>0.39999999999999947</c:v>
                </c:pt>
                <c:pt idx="170">
                  <c:v>0.49999999999999911</c:v>
                </c:pt>
                <c:pt idx="171">
                  <c:v>0.39999999999999947</c:v>
                </c:pt>
                <c:pt idx="172">
                  <c:v>0.40000000000000036</c:v>
                </c:pt>
                <c:pt idx="173">
                  <c:v>0.40000000000000036</c:v>
                </c:pt>
                <c:pt idx="174">
                  <c:v>0.39999999999999947</c:v>
                </c:pt>
                <c:pt idx="175">
                  <c:v>0.5</c:v>
                </c:pt>
                <c:pt idx="176">
                  <c:v>0.45000000000000018</c:v>
                </c:pt>
                <c:pt idx="177">
                  <c:v>0.39999999999999947</c:v>
                </c:pt>
                <c:pt idx="178">
                  <c:v>0.30000000000000071</c:v>
                </c:pt>
                <c:pt idx="179">
                  <c:v>0.30000000000000071</c:v>
                </c:pt>
                <c:pt idx="180">
                  <c:v>0.30000000000000071</c:v>
                </c:pt>
                <c:pt idx="181">
                  <c:v>0.20000000000000018</c:v>
                </c:pt>
                <c:pt idx="182">
                  <c:v>0.20000000000000018</c:v>
                </c:pt>
                <c:pt idx="183">
                  <c:v>0.30000000000000071</c:v>
                </c:pt>
                <c:pt idx="184">
                  <c:v>0.30000000000000071</c:v>
                </c:pt>
                <c:pt idx="185">
                  <c:v>0.29999999999999982</c:v>
                </c:pt>
                <c:pt idx="186">
                  <c:v>0.10000000000000053</c:v>
                </c:pt>
                <c:pt idx="187">
                  <c:v>0.10000000000000053</c:v>
                </c:pt>
                <c:pt idx="188">
                  <c:v>0.10000000000000053</c:v>
                </c:pt>
                <c:pt idx="189">
                  <c:v>0.20000000000000018</c:v>
                </c:pt>
                <c:pt idx="190">
                  <c:v>0.20000000000000018</c:v>
                </c:pt>
                <c:pt idx="191">
                  <c:v>0.10000000000000053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0.19999999999999929</c:v>
                </c:pt>
                <c:pt idx="200">
                  <c:v>0.20000000000000018</c:v>
                </c:pt>
                <c:pt idx="201">
                  <c:v>0.20000000000000018</c:v>
                </c:pt>
                <c:pt idx="202">
                  <c:v>0.20000000000000018</c:v>
                </c:pt>
                <c:pt idx="203">
                  <c:v>0.20000000000000018</c:v>
                </c:pt>
                <c:pt idx="204">
                  <c:v>0.20000000000000018</c:v>
                </c:pt>
                <c:pt idx="205">
                  <c:v>0.20000000000000018</c:v>
                </c:pt>
                <c:pt idx="206">
                  <c:v>0.20000000000000018</c:v>
                </c:pt>
                <c:pt idx="207">
                  <c:v>0.20000000000000018</c:v>
                </c:pt>
                <c:pt idx="208">
                  <c:v>0.20000000000000018</c:v>
                </c:pt>
                <c:pt idx="209">
                  <c:v>0.20000000000000018</c:v>
                </c:pt>
                <c:pt idx="210">
                  <c:v>0.10000000000000053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-9.9999999999999645E-2</c:v>
                </c:pt>
                <c:pt idx="218">
                  <c:v>-9.9999999999999645E-2</c:v>
                </c:pt>
                <c:pt idx="219">
                  <c:v>-9.9999999999999645E-2</c:v>
                </c:pt>
                <c:pt idx="220">
                  <c:v>-9.9999999999999645E-2</c:v>
                </c:pt>
                <c:pt idx="221">
                  <c:v>-9.9999999999999645E-2</c:v>
                </c:pt>
                <c:pt idx="222">
                  <c:v>-0.10000000000000053</c:v>
                </c:pt>
                <c:pt idx="223">
                  <c:v>-0.10000000000000053</c:v>
                </c:pt>
                <c:pt idx="224">
                  <c:v>-9.9999999999999645E-2</c:v>
                </c:pt>
                <c:pt idx="225">
                  <c:v>-9.9999999999999645E-2</c:v>
                </c:pt>
                <c:pt idx="226">
                  <c:v>-0.10000000000000053</c:v>
                </c:pt>
                <c:pt idx="227">
                  <c:v>-9.9999999999999645E-2</c:v>
                </c:pt>
                <c:pt idx="228">
                  <c:v>-9.9999999999999645E-2</c:v>
                </c:pt>
                <c:pt idx="229">
                  <c:v>-9.9999999999999645E-2</c:v>
                </c:pt>
                <c:pt idx="230">
                  <c:v>-9.9999999999999645E-2</c:v>
                </c:pt>
                <c:pt idx="231">
                  <c:v>-9.9999999999999645E-2</c:v>
                </c:pt>
                <c:pt idx="232">
                  <c:v>-0.10000000000000053</c:v>
                </c:pt>
                <c:pt idx="233">
                  <c:v>-9.9999999999999645E-2</c:v>
                </c:pt>
                <c:pt idx="234">
                  <c:v>-0.10000000000000053</c:v>
                </c:pt>
                <c:pt idx="235">
                  <c:v>-0.10000000000000053</c:v>
                </c:pt>
                <c:pt idx="236">
                  <c:v>-0.10000000000000053</c:v>
                </c:pt>
                <c:pt idx="237">
                  <c:v>-0.10000000000000053</c:v>
                </c:pt>
                <c:pt idx="238">
                  <c:v>-0.10000000000000053</c:v>
                </c:pt>
                <c:pt idx="239">
                  <c:v>-9.9999999999999645E-2</c:v>
                </c:pt>
                <c:pt idx="240">
                  <c:v>-9.9999999999999645E-2</c:v>
                </c:pt>
                <c:pt idx="241">
                  <c:v>-9.9999999999999645E-2</c:v>
                </c:pt>
                <c:pt idx="242">
                  <c:v>-9.9999999999999645E-2</c:v>
                </c:pt>
                <c:pt idx="243">
                  <c:v>-9.9999999999999645E-2</c:v>
                </c:pt>
                <c:pt idx="244">
                  <c:v>-9.9999999999999645E-2</c:v>
                </c:pt>
                <c:pt idx="245">
                  <c:v>-9.9999999999999645E-2</c:v>
                </c:pt>
                <c:pt idx="246">
                  <c:v>-9.9999999999999645E-2</c:v>
                </c:pt>
                <c:pt idx="247">
                  <c:v>-9.9999999999999645E-2</c:v>
                </c:pt>
                <c:pt idx="248">
                  <c:v>-9.9999999999999645E-2</c:v>
                </c:pt>
                <c:pt idx="249">
                  <c:v>-9.9999999999999645E-2</c:v>
                </c:pt>
                <c:pt idx="250">
                  <c:v>-9.9999999999999645E-2</c:v>
                </c:pt>
                <c:pt idx="251">
                  <c:v>-9.9999999999999645E-2</c:v>
                </c:pt>
                <c:pt idx="252">
                  <c:v>-9.9999999999999645E-2</c:v>
                </c:pt>
                <c:pt idx="253">
                  <c:v>-9.9999999999999645E-2</c:v>
                </c:pt>
                <c:pt idx="254">
                  <c:v>-9.9999999999999645E-2</c:v>
                </c:pt>
                <c:pt idx="255">
                  <c:v>-9.9999999999999645E-2</c:v>
                </c:pt>
                <c:pt idx="256">
                  <c:v>-9.9999999999999645E-2</c:v>
                </c:pt>
                <c:pt idx="257">
                  <c:v>-9.9999999999999645E-2</c:v>
                </c:pt>
                <c:pt idx="258">
                  <c:v>-9.9999999999999645E-2</c:v>
                </c:pt>
                <c:pt idx="259">
                  <c:v>-9.9999999999999645E-2</c:v>
                </c:pt>
                <c:pt idx="260">
                  <c:v>-0.10000000000000053</c:v>
                </c:pt>
                <c:pt idx="261">
                  <c:v>-0.10000000000000053</c:v>
                </c:pt>
                <c:pt idx="262">
                  <c:v>-0.20000000000000018</c:v>
                </c:pt>
                <c:pt idx="263">
                  <c:v>-0.20000000000000018</c:v>
                </c:pt>
                <c:pt idx="264">
                  <c:v>-0.29999999999999982</c:v>
                </c:pt>
                <c:pt idx="265">
                  <c:v>-0.29999999999999982</c:v>
                </c:pt>
                <c:pt idx="266">
                  <c:v>-0.29999999999999982</c:v>
                </c:pt>
                <c:pt idx="267">
                  <c:v>-0.29999999999999982</c:v>
                </c:pt>
                <c:pt idx="268">
                  <c:v>-0.29999999999999982</c:v>
                </c:pt>
                <c:pt idx="269">
                  <c:v>-0.29999999999999982</c:v>
                </c:pt>
                <c:pt idx="270">
                  <c:v>-9.9999999999999645E-2</c:v>
                </c:pt>
                <c:pt idx="271">
                  <c:v>-0.20000000000000018</c:v>
                </c:pt>
                <c:pt idx="272">
                  <c:v>-0.29999999999999982</c:v>
                </c:pt>
                <c:pt idx="273">
                  <c:v>-0.3</c:v>
                </c:pt>
                <c:pt idx="274">
                  <c:v>-0.29999999999999982</c:v>
                </c:pt>
                <c:pt idx="275">
                  <c:v>-0.20000000000000018</c:v>
                </c:pt>
                <c:pt idx="276">
                  <c:v>-0.20000000000000018</c:v>
                </c:pt>
                <c:pt idx="277">
                  <c:v>-0.30000000000000071</c:v>
                </c:pt>
                <c:pt idx="278">
                  <c:v>-0.30000000000000071</c:v>
                </c:pt>
                <c:pt idx="279">
                  <c:v>-0.30000000000000071</c:v>
                </c:pt>
                <c:pt idx="280">
                  <c:v>-0.30000000000000071</c:v>
                </c:pt>
                <c:pt idx="281">
                  <c:v>-0.30000000000000071</c:v>
                </c:pt>
                <c:pt idx="282">
                  <c:v>-0.40000000000000036</c:v>
                </c:pt>
                <c:pt idx="283">
                  <c:v>-0.40000000000000036</c:v>
                </c:pt>
                <c:pt idx="284">
                  <c:v>-0.40000000000000036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-0.29999999999999982</c:v>
                </c:pt>
                <c:pt idx="289">
                  <c:v>-0.60000000000000053</c:v>
                </c:pt>
                <c:pt idx="290">
                  <c:v>-0.60000000000000053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-0.39999999999999947</c:v>
                </c:pt>
                <c:pt idx="296">
                  <c:v>-0.30000000000000071</c:v>
                </c:pt>
                <c:pt idx="297">
                  <c:v>-0.29999999999999982</c:v>
                </c:pt>
                <c:pt idx="298">
                  <c:v>-0.29999999999999982</c:v>
                </c:pt>
                <c:pt idx="299">
                  <c:v>-0.5</c:v>
                </c:pt>
                <c:pt idx="300">
                  <c:v>-0.5</c:v>
                </c:pt>
                <c:pt idx="301">
                  <c:v>-0.39999999999999947</c:v>
                </c:pt>
                <c:pt idx="302">
                  <c:v>-0.39999999999999947</c:v>
                </c:pt>
                <c:pt idx="303">
                  <c:v>-0.39999999999999947</c:v>
                </c:pt>
                <c:pt idx="304">
                  <c:v>-0.29999999999999982</c:v>
                </c:pt>
                <c:pt idx="305">
                  <c:v>-0.40000000000000036</c:v>
                </c:pt>
                <c:pt idx="306">
                  <c:v>-0.5</c:v>
                </c:pt>
                <c:pt idx="307">
                  <c:v>-0.39999999999999947</c:v>
                </c:pt>
                <c:pt idx="308">
                  <c:v>-0.39999999999999947</c:v>
                </c:pt>
                <c:pt idx="309">
                  <c:v>-0.29999999999999982</c:v>
                </c:pt>
                <c:pt idx="310">
                  <c:v>-0.29999999999999982</c:v>
                </c:pt>
                <c:pt idx="311">
                  <c:v>-0.29999999999999982</c:v>
                </c:pt>
                <c:pt idx="312">
                  <c:v>-9.9999999999999645E-2</c:v>
                </c:pt>
                <c:pt idx="313">
                  <c:v>-9.9999999999999645E-2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-9.9999999999999645E-2</c:v>
                </c:pt>
                <c:pt idx="319">
                  <c:v>-0.20000000000000018</c:v>
                </c:pt>
                <c:pt idx="320">
                  <c:v>-9.9999999999999645E-2</c:v>
                </c:pt>
                <c:pt idx="321">
                  <c:v>-0.10000000000000053</c:v>
                </c:pt>
                <c:pt idx="322">
                  <c:v>-0.10000000000000053</c:v>
                </c:pt>
                <c:pt idx="323">
                  <c:v>-0.20000000000000018</c:v>
                </c:pt>
                <c:pt idx="324">
                  <c:v>-9.9999999999999645E-2</c:v>
                </c:pt>
                <c:pt idx="325">
                  <c:v>-9.9999999999999645E-2</c:v>
                </c:pt>
                <c:pt idx="326">
                  <c:v>-9.9999999999999645E-2</c:v>
                </c:pt>
                <c:pt idx="327">
                  <c:v>-9.9999999999999645E-2</c:v>
                </c:pt>
                <c:pt idx="328">
                  <c:v>-0.29999999999999982</c:v>
                </c:pt>
                <c:pt idx="329">
                  <c:v>-0.60000000000000053</c:v>
                </c:pt>
                <c:pt idx="330">
                  <c:v>-0.79999999999999982</c:v>
                </c:pt>
                <c:pt idx="331">
                  <c:v>-0.79999999999999982</c:v>
                </c:pt>
                <c:pt idx="332">
                  <c:v>-0.5</c:v>
                </c:pt>
                <c:pt idx="333">
                  <c:v>-0.79999999999999982</c:v>
                </c:pt>
                <c:pt idx="334">
                  <c:v>-0.69999999999999929</c:v>
                </c:pt>
                <c:pt idx="335">
                  <c:v>-0.5</c:v>
                </c:pt>
                <c:pt idx="336">
                  <c:v>-0.40000000000000036</c:v>
                </c:pt>
                <c:pt idx="337">
                  <c:v>-0.29999999999999982</c:v>
                </c:pt>
                <c:pt idx="338">
                  <c:v>-0.39999999999999947</c:v>
                </c:pt>
                <c:pt idx="339">
                  <c:v>-0.39999999999999947</c:v>
                </c:pt>
                <c:pt idx="340">
                  <c:v>-0.39999999999999947</c:v>
                </c:pt>
                <c:pt idx="341">
                  <c:v>-0.49999999999999911</c:v>
                </c:pt>
                <c:pt idx="342">
                  <c:v>-0.39999999999999947</c:v>
                </c:pt>
                <c:pt idx="343">
                  <c:v>-0.39999999999999947</c:v>
                </c:pt>
                <c:pt idx="344">
                  <c:v>-0.5</c:v>
                </c:pt>
                <c:pt idx="345">
                  <c:v>-0.30000000000000071</c:v>
                </c:pt>
                <c:pt idx="346">
                  <c:v>-0.20000000000000018</c:v>
                </c:pt>
                <c:pt idx="347">
                  <c:v>-0.39999999999999947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-0.40000000000000036</c:v>
                </c:pt>
                <c:pt idx="352">
                  <c:v>-0.30000000000000071</c:v>
                </c:pt>
                <c:pt idx="353">
                  <c:v>-0.5</c:v>
                </c:pt>
                <c:pt idx="354">
                  <c:v>-0.69999999999999929</c:v>
                </c:pt>
                <c:pt idx="355">
                  <c:v>-0.80000000000000071</c:v>
                </c:pt>
                <c:pt idx="356">
                  <c:v>-0.70000000000000107</c:v>
                </c:pt>
                <c:pt idx="357">
                  <c:v>-0.90000000000000036</c:v>
                </c:pt>
                <c:pt idx="358">
                  <c:v>-0.80000000000000071</c:v>
                </c:pt>
                <c:pt idx="359">
                  <c:v>-0.69999999999999929</c:v>
                </c:pt>
                <c:pt idx="360">
                  <c:v>-0.59999999999999964</c:v>
                </c:pt>
                <c:pt idx="361">
                  <c:v>-0.59999999999999964</c:v>
                </c:pt>
                <c:pt idx="362">
                  <c:v>-0.80000000000000071</c:v>
                </c:pt>
                <c:pt idx="363">
                  <c:v>-0.70000000000000107</c:v>
                </c:pt>
                <c:pt idx="364">
                  <c:v>-0.59999999999999964</c:v>
                </c:pt>
                <c:pt idx="365">
                  <c:v>-0.5</c:v>
                </c:pt>
                <c:pt idx="366">
                  <c:v>-0.59999999999999964</c:v>
                </c:pt>
                <c:pt idx="367">
                  <c:v>-0.69999999999999929</c:v>
                </c:pt>
                <c:pt idx="368">
                  <c:v>-0.79999999999999893</c:v>
                </c:pt>
                <c:pt idx="369">
                  <c:v>-0.69999999999999929</c:v>
                </c:pt>
                <c:pt idx="370">
                  <c:v>-0.69999999999999929</c:v>
                </c:pt>
                <c:pt idx="371">
                  <c:v>-0.69999999999999929</c:v>
                </c:pt>
                <c:pt idx="372">
                  <c:v>-0.59999999999999964</c:v>
                </c:pt>
                <c:pt idx="373">
                  <c:v>-0.59999999999999964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D-4087-977D-D19163D7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07232"/>
        <c:axId val="268208768"/>
      </c:areaChart>
      <c:lineChart>
        <c:grouping val="standard"/>
        <c:varyColors val="0"/>
        <c:ser>
          <c:idx val="0"/>
          <c:order val="0"/>
          <c:tx>
            <c:strRef>
              <c:f>'价格 '!$EQ$4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'!$EQ$79:$EQ$452</c:f>
              <c:numCache>
                <c:formatCode>General</c:formatCode>
                <c:ptCount val="374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10.9</c:v>
                </c:pt>
                <c:pt idx="4">
                  <c:v>10.8</c:v>
                </c:pt>
                <c:pt idx="5">
                  <c:v>10.6</c:v>
                </c:pt>
                <c:pt idx="6">
                  <c:v>10.8</c:v>
                </c:pt>
                <c:pt idx="7">
                  <c:v>10.8</c:v>
                </c:pt>
                <c:pt idx="8">
                  <c:v>10.8</c:v>
                </c:pt>
                <c:pt idx="9">
                  <c:v>11.3</c:v>
                </c:pt>
                <c:pt idx="10">
                  <c:v>11.7</c:v>
                </c:pt>
                <c:pt idx="11">
                  <c:v>11.5</c:v>
                </c:pt>
                <c:pt idx="12">
                  <c:v>11.6</c:v>
                </c:pt>
                <c:pt idx="13">
                  <c:v>11.7</c:v>
                </c:pt>
                <c:pt idx="14">
                  <c:v>11.9</c:v>
                </c:pt>
                <c:pt idx="15">
                  <c:v>11.9</c:v>
                </c:pt>
                <c:pt idx="16">
                  <c:v>11.7</c:v>
                </c:pt>
                <c:pt idx="17">
                  <c:v>11.7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11.7</c:v>
                </c:pt>
                <c:pt idx="22">
                  <c:v>11.6</c:v>
                </c:pt>
                <c:pt idx="23">
                  <c:v>11.7</c:v>
                </c:pt>
                <c:pt idx="24">
                  <c:v>12.3</c:v>
                </c:pt>
                <c:pt idx="25">
                  <c:v>12.5</c:v>
                </c:pt>
                <c:pt idx="26">
                  <c:v>12.5</c:v>
                </c:pt>
                <c:pt idx="27">
                  <c:v>12.6</c:v>
                </c:pt>
                <c:pt idx="28">
                  <c:v>12.7</c:v>
                </c:pt>
                <c:pt idx="29">
                  <c:v>12.8</c:v>
                </c:pt>
                <c:pt idx="30">
                  <c:v>12.5</c:v>
                </c:pt>
                <c:pt idx="31">
                  <c:v>12.8</c:v>
                </c:pt>
                <c:pt idx="32">
                  <c:v>12.9</c:v>
                </c:pt>
                <c:pt idx="33">
                  <c:v>12.7</c:v>
                </c:pt>
                <c:pt idx="34">
                  <c:v>12.7</c:v>
                </c:pt>
                <c:pt idx="35">
                  <c:v>13</c:v>
                </c:pt>
                <c:pt idx="36">
                  <c:v>13.2</c:v>
                </c:pt>
                <c:pt idx="37">
                  <c:v>13.2</c:v>
                </c:pt>
                <c:pt idx="38">
                  <c:v>13.2</c:v>
                </c:pt>
                <c:pt idx="39">
                  <c:v>13.4</c:v>
                </c:pt>
                <c:pt idx="40">
                  <c:v>13.6</c:v>
                </c:pt>
                <c:pt idx="41">
                  <c:v>13.7</c:v>
                </c:pt>
                <c:pt idx="42">
                  <c:v>13.5</c:v>
                </c:pt>
                <c:pt idx="43">
                  <c:v>13.7</c:v>
                </c:pt>
                <c:pt idx="44">
                  <c:v>14</c:v>
                </c:pt>
                <c:pt idx="45">
                  <c:v>13.6</c:v>
                </c:pt>
                <c:pt idx="46">
                  <c:v>13.5</c:v>
                </c:pt>
                <c:pt idx="47">
                  <c:v>13.8</c:v>
                </c:pt>
                <c:pt idx="48">
                  <c:v>13.9</c:v>
                </c:pt>
                <c:pt idx="49">
                  <c:v>13.9</c:v>
                </c:pt>
                <c:pt idx="50">
                  <c:v>13.7</c:v>
                </c:pt>
                <c:pt idx="51">
                  <c:v>13.3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12.6</c:v>
                </c:pt>
                <c:pt idx="58">
                  <c:v>12.4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12.1</c:v>
                </c:pt>
                <c:pt idx="63">
                  <c:v>12</c:v>
                </c:pt>
                <c:pt idx="64">
                  <c:v>11.9</c:v>
                </c:pt>
                <c:pt idx="65">
                  <c:v>11.8</c:v>
                </c:pt>
                <c:pt idx="66">
                  <c:v>11.8</c:v>
                </c:pt>
                <c:pt idx="67">
                  <c:v>11.8</c:v>
                </c:pt>
                <c:pt idx="68">
                  <c:v>12</c:v>
                </c:pt>
                <c:pt idx="69">
                  <c:v>12</c:v>
                </c:pt>
                <c:pt idx="70">
                  <c:v>11.9</c:v>
                </c:pt>
                <c:pt idx="71">
                  <c:v>11.8</c:v>
                </c:pt>
                <c:pt idx="72">
                  <c:v>11.7</c:v>
                </c:pt>
                <c:pt idx="73">
                  <c:v>11.6</c:v>
                </c:pt>
                <c:pt idx="74">
                  <c:v>11.6</c:v>
                </c:pt>
                <c:pt idx="75">
                  <c:v>11.6</c:v>
                </c:pt>
                <c:pt idx="76">
                  <c:v>11.5</c:v>
                </c:pt>
                <c:pt idx="77">
                  <c:v>11.3</c:v>
                </c:pt>
                <c:pt idx="78">
                  <c:v>11.3</c:v>
                </c:pt>
                <c:pt idx="79">
                  <c:v>11.5</c:v>
                </c:pt>
                <c:pt idx="80">
                  <c:v>11.6</c:v>
                </c:pt>
                <c:pt idx="81">
                  <c:v>11.6</c:v>
                </c:pt>
                <c:pt idx="82">
                  <c:v>11.4</c:v>
                </c:pt>
                <c:pt idx="83">
                  <c:v>11.3</c:v>
                </c:pt>
                <c:pt idx="84">
                  <c:v>11.3</c:v>
                </c:pt>
                <c:pt idx="85">
                  <c:v>11.2</c:v>
                </c:pt>
                <c:pt idx="86">
                  <c:v>11.2</c:v>
                </c:pt>
                <c:pt idx="87">
                  <c:v>11.3</c:v>
                </c:pt>
                <c:pt idx="88">
                  <c:v>11.3</c:v>
                </c:pt>
                <c:pt idx="89">
                  <c:v>11.1</c:v>
                </c:pt>
                <c:pt idx="90">
                  <c:v>11.4</c:v>
                </c:pt>
                <c:pt idx="91">
                  <c:v>11.6</c:v>
                </c:pt>
                <c:pt idx="92">
                  <c:v>11.5</c:v>
                </c:pt>
                <c:pt idx="93">
                  <c:v>11.4</c:v>
                </c:pt>
                <c:pt idx="94">
                  <c:v>11.4</c:v>
                </c:pt>
                <c:pt idx="95">
                  <c:v>11.4</c:v>
                </c:pt>
                <c:pt idx="96">
                  <c:v>11.3</c:v>
                </c:pt>
                <c:pt idx="97">
                  <c:v>11</c:v>
                </c:pt>
                <c:pt idx="98">
                  <c:v>10.8</c:v>
                </c:pt>
                <c:pt idx="99">
                  <c:v>10.8</c:v>
                </c:pt>
                <c:pt idx="100">
                  <c:v>10.8</c:v>
                </c:pt>
                <c:pt idx="101">
                  <c:v>10.7</c:v>
                </c:pt>
                <c:pt idx="102">
                  <c:v>10.5</c:v>
                </c:pt>
                <c:pt idx="103">
                  <c:v>10.4</c:v>
                </c:pt>
                <c:pt idx="104">
                  <c:v>10.4</c:v>
                </c:pt>
                <c:pt idx="105">
                  <c:v>10.4</c:v>
                </c:pt>
                <c:pt idx="106">
                  <c:v>10.4</c:v>
                </c:pt>
                <c:pt idx="107">
                  <c:v>10.3</c:v>
                </c:pt>
                <c:pt idx="108">
                  <c:v>10.199999999999999</c:v>
                </c:pt>
                <c:pt idx="109">
                  <c:v>10.1</c:v>
                </c:pt>
                <c:pt idx="110">
                  <c:v>10.1</c:v>
                </c:pt>
                <c:pt idx="111">
                  <c:v>10.199999999999999</c:v>
                </c:pt>
                <c:pt idx="112">
                  <c:v>10.3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10.1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10.3</c:v>
                </c:pt>
                <c:pt idx="121">
                  <c:v>10.4</c:v>
                </c:pt>
                <c:pt idx="122">
                  <c:v>10.45</c:v>
                </c:pt>
                <c:pt idx="123">
                  <c:v>10.3</c:v>
                </c:pt>
                <c:pt idx="124">
                  <c:v>10.199999999999999</c:v>
                </c:pt>
                <c:pt idx="125">
                  <c:v>10.4</c:v>
                </c:pt>
                <c:pt idx="126">
                  <c:v>10.1</c:v>
                </c:pt>
                <c:pt idx="127">
                  <c:v>9.9</c:v>
                </c:pt>
                <c:pt idx="128">
                  <c:v>9.9</c:v>
                </c:pt>
                <c:pt idx="129">
                  <c:v>10.1</c:v>
                </c:pt>
                <c:pt idx="130">
                  <c:v>10.4</c:v>
                </c:pt>
                <c:pt idx="131">
                  <c:v>10.7</c:v>
                </c:pt>
                <c:pt idx="132">
                  <c:v>10.7</c:v>
                </c:pt>
                <c:pt idx="133">
                  <c:v>10.7</c:v>
                </c:pt>
                <c:pt idx="134">
                  <c:v>10.7</c:v>
                </c:pt>
                <c:pt idx="135">
                  <c:v>11</c:v>
                </c:pt>
                <c:pt idx="136">
                  <c:v>11.3</c:v>
                </c:pt>
                <c:pt idx="137">
                  <c:v>11</c:v>
                </c:pt>
                <c:pt idx="138">
                  <c:v>10.9</c:v>
                </c:pt>
                <c:pt idx="139">
                  <c:v>11</c:v>
                </c:pt>
                <c:pt idx="140">
                  <c:v>11</c:v>
                </c:pt>
                <c:pt idx="141">
                  <c:v>11.3</c:v>
                </c:pt>
                <c:pt idx="142">
                  <c:v>11.4</c:v>
                </c:pt>
                <c:pt idx="143">
                  <c:v>11.6</c:v>
                </c:pt>
                <c:pt idx="144">
                  <c:v>11.2</c:v>
                </c:pt>
                <c:pt idx="145">
                  <c:v>12</c:v>
                </c:pt>
                <c:pt idx="146">
                  <c:v>12.2</c:v>
                </c:pt>
                <c:pt idx="147">
                  <c:v>11.4</c:v>
                </c:pt>
                <c:pt idx="148">
                  <c:v>11</c:v>
                </c:pt>
                <c:pt idx="149">
                  <c:v>11.6</c:v>
                </c:pt>
                <c:pt idx="150">
                  <c:v>12.2</c:v>
                </c:pt>
                <c:pt idx="151">
                  <c:v>11.7</c:v>
                </c:pt>
                <c:pt idx="152">
                  <c:v>11.15</c:v>
                </c:pt>
                <c:pt idx="153">
                  <c:v>10.3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</c:v>
                </c:pt>
                <c:pt idx="158">
                  <c:v>9.5</c:v>
                </c:pt>
                <c:pt idx="159">
                  <c:v>9.1</c:v>
                </c:pt>
                <c:pt idx="160">
                  <c:v>9.0500000000000007</c:v>
                </c:pt>
                <c:pt idx="161">
                  <c:v>9.1</c:v>
                </c:pt>
                <c:pt idx="162">
                  <c:v>9.1</c:v>
                </c:pt>
                <c:pt idx="163">
                  <c:v>9.1</c:v>
                </c:pt>
                <c:pt idx="164">
                  <c:v>8.6</c:v>
                </c:pt>
                <c:pt idx="165">
                  <c:v>8.3000000000000007</c:v>
                </c:pt>
                <c:pt idx="166">
                  <c:v>8.1999999999999993</c:v>
                </c:pt>
                <c:pt idx="167">
                  <c:v>8.1999999999999993</c:v>
                </c:pt>
                <c:pt idx="168">
                  <c:v>8.1999999999999993</c:v>
                </c:pt>
                <c:pt idx="169">
                  <c:v>8.1999999999999993</c:v>
                </c:pt>
                <c:pt idx="170">
                  <c:v>8.1999999999999993</c:v>
                </c:pt>
                <c:pt idx="171">
                  <c:v>8.1</c:v>
                </c:pt>
                <c:pt idx="172">
                  <c:v>7.9</c:v>
                </c:pt>
                <c:pt idx="173">
                  <c:v>7.9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7.8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7.8</c:v>
                </c:pt>
                <c:pt idx="190">
                  <c:v>7.9</c:v>
                </c:pt>
                <c:pt idx="191">
                  <c:v>7.9</c:v>
                </c:pt>
                <c:pt idx="192">
                  <c:v>7.8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7.6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7.4</c:v>
                </c:pt>
                <c:pt idx="208">
                  <c:v>7.2</c:v>
                </c:pt>
                <c:pt idx="209">
                  <c:v>7.2</c:v>
                </c:pt>
                <c:pt idx="210">
                  <c:v>7.2</c:v>
                </c:pt>
                <c:pt idx="211">
                  <c:v>7.2</c:v>
                </c:pt>
                <c:pt idx="212">
                  <c:v>7.3</c:v>
                </c:pt>
                <c:pt idx="213">
                  <c:v>7.3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7.4</c:v>
                </c:pt>
                <c:pt idx="218">
                  <c:v>7.2</c:v>
                </c:pt>
                <c:pt idx="219">
                  <c:v>7.2</c:v>
                </c:pt>
                <c:pt idx="220">
                  <c:v>7.2</c:v>
                </c:pt>
                <c:pt idx="221">
                  <c:v>7.2</c:v>
                </c:pt>
                <c:pt idx="222">
                  <c:v>7.1</c:v>
                </c:pt>
                <c:pt idx="223">
                  <c:v>6.8</c:v>
                </c:pt>
                <c:pt idx="224">
                  <c:v>6.9</c:v>
                </c:pt>
                <c:pt idx="225">
                  <c:v>7.2</c:v>
                </c:pt>
                <c:pt idx="226">
                  <c:v>7.3</c:v>
                </c:pt>
                <c:pt idx="227">
                  <c:v>6.7</c:v>
                </c:pt>
                <c:pt idx="228">
                  <c:v>6.4</c:v>
                </c:pt>
                <c:pt idx="229">
                  <c:v>6.2</c:v>
                </c:pt>
                <c:pt idx="230">
                  <c:v>6.2</c:v>
                </c:pt>
                <c:pt idx="231">
                  <c:v>6.2</c:v>
                </c:pt>
                <c:pt idx="232">
                  <c:v>6.1</c:v>
                </c:pt>
                <c:pt idx="233">
                  <c:v>5.9</c:v>
                </c:pt>
                <c:pt idx="234">
                  <c:v>5.8</c:v>
                </c:pt>
                <c:pt idx="235">
                  <c:v>5.8</c:v>
                </c:pt>
                <c:pt idx="236">
                  <c:v>5.8</c:v>
                </c:pt>
                <c:pt idx="237">
                  <c:v>5.8</c:v>
                </c:pt>
                <c:pt idx="238">
                  <c:v>5.8</c:v>
                </c:pt>
                <c:pt idx="239">
                  <c:v>5.9</c:v>
                </c:pt>
                <c:pt idx="240">
                  <c:v>5.9</c:v>
                </c:pt>
                <c:pt idx="241">
                  <c:v>5.9</c:v>
                </c:pt>
                <c:pt idx="242">
                  <c:v>5.9</c:v>
                </c:pt>
                <c:pt idx="243">
                  <c:v>5.9</c:v>
                </c:pt>
                <c:pt idx="244">
                  <c:v>5.9</c:v>
                </c:pt>
                <c:pt idx="245">
                  <c:v>5.9</c:v>
                </c:pt>
                <c:pt idx="246">
                  <c:v>5.9</c:v>
                </c:pt>
                <c:pt idx="247">
                  <c:v>5.9</c:v>
                </c:pt>
                <c:pt idx="248">
                  <c:v>5.9</c:v>
                </c:pt>
                <c:pt idx="249">
                  <c:v>5.9</c:v>
                </c:pt>
                <c:pt idx="250">
                  <c:v>5.9</c:v>
                </c:pt>
                <c:pt idx="251">
                  <c:v>5.9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5.7</c:v>
                </c:pt>
                <c:pt idx="257">
                  <c:v>5.7</c:v>
                </c:pt>
                <c:pt idx="258">
                  <c:v>5.7</c:v>
                </c:pt>
                <c:pt idx="259">
                  <c:v>5.7</c:v>
                </c:pt>
                <c:pt idx="260">
                  <c:v>5.8</c:v>
                </c:pt>
                <c:pt idx="261">
                  <c:v>5.8</c:v>
                </c:pt>
                <c:pt idx="262">
                  <c:v>5.8</c:v>
                </c:pt>
                <c:pt idx="263">
                  <c:v>5.8</c:v>
                </c:pt>
                <c:pt idx="264">
                  <c:v>5.8</c:v>
                </c:pt>
                <c:pt idx="265">
                  <c:v>5.8</c:v>
                </c:pt>
                <c:pt idx="266">
                  <c:v>5.8</c:v>
                </c:pt>
                <c:pt idx="267">
                  <c:v>5.8</c:v>
                </c:pt>
                <c:pt idx="268">
                  <c:v>5.8</c:v>
                </c:pt>
                <c:pt idx="269">
                  <c:v>5.8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6.1</c:v>
                </c:pt>
                <c:pt idx="276">
                  <c:v>6.1</c:v>
                </c:pt>
                <c:pt idx="277">
                  <c:v>6.1</c:v>
                </c:pt>
                <c:pt idx="278">
                  <c:v>6.1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6.1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5.9</c:v>
                </c:pt>
                <c:pt idx="289">
                  <c:v>5.8</c:v>
                </c:pt>
                <c:pt idx="290">
                  <c:v>5.8</c:v>
                </c:pt>
                <c:pt idx="291">
                  <c:v>5.9</c:v>
                </c:pt>
                <c:pt idx="292">
                  <c:v>5.9</c:v>
                </c:pt>
                <c:pt idx="293">
                  <c:v>5.9</c:v>
                </c:pt>
                <c:pt idx="294">
                  <c:v>5.9</c:v>
                </c:pt>
                <c:pt idx="295">
                  <c:v>5.9</c:v>
                </c:pt>
                <c:pt idx="296">
                  <c:v>6.1</c:v>
                </c:pt>
                <c:pt idx="297">
                  <c:v>6.5</c:v>
                </c:pt>
                <c:pt idx="298">
                  <c:v>6.7</c:v>
                </c:pt>
                <c:pt idx="299">
                  <c:v>6.6</c:v>
                </c:pt>
                <c:pt idx="300">
                  <c:v>6.6</c:v>
                </c:pt>
                <c:pt idx="301">
                  <c:v>6.7</c:v>
                </c:pt>
                <c:pt idx="302">
                  <c:v>6.7</c:v>
                </c:pt>
                <c:pt idx="303">
                  <c:v>6.7</c:v>
                </c:pt>
                <c:pt idx="304">
                  <c:v>7</c:v>
                </c:pt>
                <c:pt idx="305">
                  <c:v>7.1</c:v>
                </c:pt>
                <c:pt idx="306">
                  <c:v>6.8</c:v>
                </c:pt>
                <c:pt idx="307">
                  <c:v>6.7</c:v>
                </c:pt>
                <c:pt idx="308">
                  <c:v>6.7</c:v>
                </c:pt>
                <c:pt idx="309">
                  <c:v>6.8</c:v>
                </c:pt>
                <c:pt idx="310">
                  <c:v>6.8</c:v>
                </c:pt>
                <c:pt idx="311">
                  <c:v>6.8</c:v>
                </c:pt>
                <c:pt idx="312">
                  <c:v>6.9</c:v>
                </c:pt>
                <c:pt idx="313">
                  <c:v>6.9</c:v>
                </c:pt>
                <c:pt idx="314">
                  <c:v>6.9</c:v>
                </c:pt>
                <c:pt idx="315">
                  <c:v>6.9</c:v>
                </c:pt>
                <c:pt idx="316">
                  <c:v>6.9</c:v>
                </c:pt>
                <c:pt idx="317">
                  <c:v>6.9</c:v>
                </c:pt>
                <c:pt idx="318">
                  <c:v>7</c:v>
                </c:pt>
                <c:pt idx="319">
                  <c:v>7.1</c:v>
                </c:pt>
                <c:pt idx="320">
                  <c:v>7.2</c:v>
                </c:pt>
                <c:pt idx="321">
                  <c:v>7.3</c:v>
                </c:pt>
                <c:pt idx="322">
                  <c:v>7.3</c:v>
                </c:pt>
                <c:pt idx="323">
                  <c:v>7.5</c:v>
                </c:pt>
                <c:pt idx="324">
                  <c:v>7.7</c:v>
                </c:pt>
                <c:pt idx="325">
                  <c:v>7.7</c:v>
                </c:pt>
                <c:pt idx="326">
                  <c:v>7.7</c:v>
                </c:pt>
                <c:pt idx="327">
                  <c:v>7.7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7.9</c:v>
                </c:pt>
                <c:pt idx="333">
                  <c:v>7.7</c:v>
                </c:pt>
                <c:pt idx="334">
                  <c:v>7.5</c:v>
                </c:pt>
                <c:pt idx="335">
                  <c:v>7.5</c:v>
                </c:pt>
                <c:pt idx="336">
                  <c:v>7.6</c:v>
                </c:pt>
                <c:pt idx="337">
                  <c:v>7.7</c:v>
                </c:pt>
                <c:pt idx="338">
                  <c:v>7.7</c:v>
                </c:pt>
                <c:pt idx="339">
                  <c:v>7.7</c:v>
                </c:pt>
                <c:pt idx="340">
                  <c:v>7.7</c:v>
                </c:pt>
                <c:pt idx="341">
                  <c:v>7.7</c:v>
                </c:pt>
                <c:pt idx="342">
                  <c:v>7.7</c:v>
                </c:pt>
                <c:pt idx="343">
                  <c:v>7.7</c:v>
                </c:pt>
                <c:pt idx="344">
                  <c:v>7.6</c:v>
                </c:pt>
                <c:pt idx="345">
                  <c:v>7.6</c:v>
                </c:pt>
                <c:pt idx="346">
                  <c:v>7.6</c:v>
                </c:pt>
                <c:pt idx="347">
                  <c:v>7.7</c:v>
                </c:pt>
                <c:pt idx="348">
                  <c:v>8</c:v>
                </c:pt>
                <c:pt idx="349">
                  <c:v>8.1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8.5</c:v>
                </c:pt>
                <c:pt idx="353">
                  <c:v>8.5</c:v>
                </c:pt>
                <c:pt idx="354">
                  <c:v>8.5</c:v>
                </c:pt>
                <c:pt idx="355">
                  <c:v>8.5</c:v>
                </c:pt>
                <c:pt idx="356">
                  <c:v>8.6999999999999993</c:v>
                </c:pt>
                <c:pt idx="357">
                  <c:v>8.6</c:v>
                </c:pt>
                <c:pt idx="358">
                  <c:v>8.5</c:v>
                </c:pt>
                <c:pt idx="359">
                  <c:v>8.5</c:v>
                </c:pt>
                <c:pt idx="360">
                  <c:v>8.8000000000000007</c:v>
                </c:pt>
                <c:pt idx="361">
                  <c:v>8.9</c:v>
                </c:pt>
                <c:pt idx="362">
                  <c:v>8.6999999999999993</c:v>
                </c:pt>
                <c:pt idx="363">
                  <c:v>8.6</c:v>
                </c:pt>
                <c:pt idx="364">
                  <c:v>8.6</c:v>
                </c:pt>
                <c:pt idx="365">
                  <c:v>8.6</c:v>
                </c:pt>
                <c:pt idx="366">
                  <c:v>8.5</c:v>
                </c:pt>
                <c:pt idx="367">
                  <c:v>8.4</c:v>
                </c:pt>
                <c:pt idx="368">
                  <c:v>8.3000000000000007</c:v>
                </c:pt>
                <c:pt idx="369">
                  <c:v>8.3000000000000007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8.5</c:v>
                </c:pt>
                <c:pt idx="373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D-4087-977D-D19163D789D3}"/>
            </c:ext>
          </c:extLst>
        </c:ser>
        <c:ser>
          <c:idx val="1"/>
          <c:order val="1"/>
          <c:tx>
            <c:strRef>
              <c:f>'价格 '!$ER$4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'!$DU$79:$DU$452</c:f>
              <c:numCache>
                <c:formatCode>m/d/yyyy</c:formatCode>
                <c:ptCount val="374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  <c:pt idx="216">
                  <c:v>44681</c:v>
                </c:pt>
                <c:pt idx="217">
                  <c:v>44680</c:v>
                </c:pt>
                <c:pt idx="218">
                  <c:v>44679</c:v>
                </c:pt>
                <c:pt idx="219">
                  <c:v>44678</c:v>
                </c:pt>
                <c:pt idx="220">
                  <c:v>44677</c:v>
                </c:pt>
                <c:pt idx="221">
                  <c:v>44676</c:v>
                </c:pt>
                <c:pt idx="222">
                  <c:v>44675</c:v>
                </c:pt>
                <c:pt idx="223">
                  <c:v>44674</c:v>
                </c:pt>
                <c:pt idx="224">
                  <c:v>44673</c:v>
                </c:pt>
                <c:pt idx="225">
                  <c:v>44672</c:v>
                </c:pt>
                <c:pt idx="226">
                  <c:v>44671</c:v>
                </c:pt>
                <c:pt idx="227">
                  <c:v>44670</c:v>
                </c:pt>
                <c:pt idx="228">
                  <c:v>44669</c:v>
                </c:pt>
                <c:pt idx="229">
                  <c:v>44668</c:v>
                </c:pt>
                <c:pt idx="230">
                  <c:v>44667</c:v>
                </c:pt>
                <c:pt idx="231">
                  <c:v>44666</c:v>
                </c:pt>
                <c:pt idx="232">
                  <c:v>44665</c:v>
                </c:pt>
                <c:pt idx="233">
                  <c:v>44664</c:v>
                </c:pt>
                <c:pt idx="234">
                  <c:v>44663</c:v>
                </c:pt>
                <c:pt idx="235">
                  <c:v>44662</c:v>
                </c:pt>
                <c:pt idx="236">
                  <c:v>44661</c:v>
                </c:pt>
                <c:pt idx="237">
                  <c:v>44660</c:v>
                </c:pt>
                <c:pt idx="238">
                  <c:v>44659</c:v>
                </c:pt>
                <c:pt idx="239">
                  <c:v>44658</c:v>
                </c:pt>
                <c:pt idx="240">
                  <c:v>44657</c:v>
                </c:pt>
                <c:pt idx="241">
                  <c:v>44656</c:v>
                </c:pt>
                <c:pt idx="242">
                  <c:v>44655</c:v>
                </c:pt>
                <c:pt idx="243">
                  <c:v>44654</c:v>
                </c:pt>
                <c:pt idx="244">
                  <c:v>44653</c:v>
                </c:pt>
                <c:pt idx="245">
                  <c:v>44652</c:v>
                </c:pt>
                <c:pt idx="246">
                  <c:v>44651</c:v>
                </c:pt>
                <c:pt idx="247">
                  <c:v>44650</c:v>
                </c:pt>
                <c:pt idx="248">
                  <c:v>44649</c:v>
                </c:pt>
                <c:pt idx="249">
                  <c:v>44648</c:v>
                </c:pt>
                <c:pt idx="250">
                  <c:v>44647</c:v>
                </c:pt>
                <c:pt idx="251">
                  <c:v>44646</c:v>
                </c:pt>
                <c:pt idx="252">
                  <c:v>44645</c:v>
                </c:pt>
                <c:pt idx="253">
                  <c:v>44644</c:v>
                </c:pt>
                <c:pt idx="254">
                  <c:v>44643</c:v>
                </c:pt>
                <c:pt idx="255">
                  <c:v>44642</c:v>
                </c:pt>
                <c:pt idx="256">
                  <c:v>44641</c:v>
                </c:pt>
                <c:pt idx="257">
                  <c:v>44640</c:v>
                </c:pt>
                <c:pt idx="258">
                  <c:v>44639</c:v>
                </c:pt>
                <c:pt idx="259">
                  <c:v>44638</c:v>
                </c:pt>
                <c:pt idx="260">
                  <c:v>44637</c:v>
                </c:pt>
                <c:pt idx="261">
                  <c:v>44636</c:v>
                </c:pt>
                <c:pt idx="262">
                  <c:v>44635</c:v>
                </c:pt>
                <c:pt idx="263">
                  <c:v>44634</c:v>
                </c:pt>
                <c:pt idx="264">
                  <c:v>44633</c:v>
                </c:pt>
                <c:pt idx="265">
                  <c:v>44632</c:v>
                </c:pt>
                <c:pt idx="266">
                  <c:v>44631</c:v>
                </c:pt>
                <c:pt idx="267">
                  <c:v>44630</c:v>
                </c:pt>
                <c:pt idx="268">
                  <c:v>44629</c:v>
                </c:pt>
                <c:pt idx="269">
                  <c:v>44628</c:v>
                </c:pt>
                <c:pt idx="270">
                  <c:v>44627</c:v>
                </c:pt>
                <c:pt idx="271">
                  <c:v>44626</c:v>
                </c:pt>
                <c:pt idx="272">
                  <c:v>44625</c:v>
                </c:pt>
                <c:pt idx="273">
                  <c:v>44624</c:v>
                </c:pt>
                <c:pt idx="274">
                  <c:v>44623</c:v>
                </c:pt>
                <c:pt idx="275">
                  <c:v>44622</c:v>
                </c:pt>
                <c:pt idx="276">
                  <c:v>44621</c:v>
                </c:pt>
                <c:pt idx="277">
                  <c:v>44620</c:v>
                </c:pt>
                <c:pt idx="278">
                  <c:v>44619</c:v>
                </c:pt>
                <c:pt idx="279">
                  <c:v>44618</c:v>
                </c:pt>
                <c:pt idx="280">
                  <c:v>44617</c:v>
                </c:pt>
                <c:pt idx="281">
                  <c:v>44616</c:v>
                </c:pt>
                <c:pt idx="282">
                  <c:v>44615</c:v>
                </c:pt>
                <c:pt idx="283">
                  <c:v>44614</c:v>
                </c:pt>
                <c:pt idx="284">
                  <c:v>44613</c:v>
                </c:pt>
                <c:pt idx="285">
                  <c:v>44612</c:v>
                </c:pt>
                <c:pt idx="286">
                  <c:v>44611</c:v>
                </c:pt>
                <c:pt idx="287">
                  <c:v>44610</c:v>
                </c:pt>
                <c:pt idx="288">
                  <c:v>44609</c:v>
                </c:pt>
                <c:pt idx="289">
                  <c:v>44608</c:v>
                </c:pt>
                <c:pt idx="290">
                  <c:v>44607</c:v>
                </c:pt>
                <c:pt idx="291">
                  <c:v>44606</c:v>
                </c:pt>
                <c:pt idx="292">
                  <c:v>44605</c:v>
                </c:pt>
                <c:pt idx="293">
                  <c:v>44604</c:v>
                </c:pt>
                <c:pt idx="294">
                  <c:v>44603</c:v>
                </c:pt>
                <c:pt idx="295">
                  <c:v>44602</c:v>
                </c:pt>
                <c:pt idx="296">
                  <c:v>44601</c:v>
                </c:pt>
                <c:pt idx="297">
                  <c:v>44600</c:v>
                </c:pt>
                <c:pt idx="298">
                  <c:v>44599</c:v>
                </c:pt>
                <c:pt idx="299">
                  <c:v>44589</c:v>
                </c:pt>
                <c:pt idx="300">
                  <c:v>44588</c:v>
                </c:pt>
                <c:pt idx="301">
                  <c:v>44587</c:v>
                </c:pt>
                <c:pt idx="302">
                  <c:v>44586</c:v>
                </c:pt>
                <c:pt idx="303">
                  <c:v>44585</c:v>
                </c:pt>
                <c:pt idx="304">
                  <c:v>44584</c:v>
                </c:pt>
                <c:pt idx="305">
                  <c:v>44583</c:v>
                </c:pt>
                <c:pt idx="306">
                  <c:v>44582</c:v>
                </c:pt>
                <c:pt idx="307">
                  <c:v>44581</c:v>
                </c:pt>
                <c:pt idx="308">
                  <c:v>44580</c:v>
                </c:pt>
                <c:pt idx="309">
                  <c:v>44579</c:v>
                </c:pt>
                <c:pt idx="310">
                  <c:v>44578</c:v>
                </c:pt>
                <c:pt idx="311">
                  <c:v>44577</c:v>
                </c:pt>
                <c:pt idx="312">
                  <c:v>44576</c:v>
                </c:pt>
                <c:pt idx="313">
                  <c:v>44575</c:v>
                </c:pt>
                <c:pt idx="314">
                  <c:v>44574</c:v>
                </c:pt>
                <c:pt idx="315">
                  <c:v>44573</c:v>
                </c:pt>
                <c:pt idx="316">
                  <c:v>44572</c:v>
                </c:pt>
                <c:pt idx="317">
                  <c:v>44571</c:v>
                </c:pt>
                <c:pt idx="318">
                  <c:v>44570</c:v>
                </c:pt>
                <c:pt idx="319">
                  <c:v>44569</c:v>
                </c:pt>
                <c:pt idx="320">
                  <c:v>44568</c:v>
                </c:pt>
                <c:pt idx="321">
                  <c:v>44567</c:v>
                </c:pt>
                <c:pt idx="322">
                  <c:v>44566</c:v>
                </c:pt>
                <c:pt idx="323">
                  <c:v>44565</c:v>
                </c:pt>
                <c:pt idx="324">
                  <c:v>44564</c:v>
                </c:pt>
                <c:pt idx="325">
                  <c:v>44563</c:v>
                </c:pt>
                <c:pt idx="326">
                  <c:v>44562</c:v>
                </c:pt>
                <c:pt idx="327">
                  <c:v>44561</c:v>
                </c:pt>
                <c:pt idx="328">
                  <c:v>44560</c:v>
                </c:pt>
                <c:pt idx="329">
                  <c:v>44559</c:v>
                </c:pt>
                <c:pt idx="330">
                  <c:v>44558</c:v>
                </c:pt>
                <c:pt idx="331">
                  <c:v>44557</c:v>
                </c:pt>
                <c:pt idx="332">
                  <c:v>44556</c:v>
                </c:pt>
                <c:pt idx="333">
                  <c:v>44555</c:v>
                </c:pt>
                <c:pt idx="334">
                  <c:v>44554</c:v>
                </c:pt>
                <c:pt idx="335">
                  <c:v>44553</c:v>
                </c:pt>
                <c:pt idx="336">
                  <c:v>44552</c:v>
                </c:pt>
                <c:pt idx="337">
                  <c:v>44551</c:v>
                </c:pt>
                <c:pt idx="338">
                  <c:v>44550</c:v>
                </c:pt>
                <c:pt idx="339">
                  <c:v>44549</c:v>
                </c:pt>
                <c:pt idx="340">
                  <c:v>44548</c:v>
                </c:pt>
                <c:pt idx="341">
                  <c:v>44547</c:v>
                </c:pt>
                <c:pt idx="342">
                  <c:v>44546</c:v>
                </c:pt>
                <c:pt idx="343">
                  <c:v>44545</c:v>
                </c:pt>
                <c:pt idx="344">
                  <c:v>44544</c:v>
                </c:pt>
                <c:pt idx="345">
                  <c:v>44543</c:v>
                </c:pt>
                <c:pt idx="346">
                  <c:v>44542</c:v>
                </c:pt>
                <c:pt idx="347">
                  <c:v>44541</c:v>
                </c:pt>
                <c:pt idx="348">
                  <c:v>44540</c:v>
                </c:pt>
                <c:pt idx="349">
                  <c:v>44539</c:v>
                </c:pt>
                <c:pt idx="350">
                  <c:v>44538</c:v>
                </c:pt>
                <c:pt idx="351">
                  <c:v>44537</c:v>
                </c:pt>
                <c:pt idx="352">
                  <c:v>44536</c:v>
                </c:pt>
                <c:pt idx="353">
                  <c:v>44535</c:v>
                </c:pt>
                <c:pt idx="354">
                  <c:v>44534</c:v>
                </c:pt>
                <c:pt idx="355">
                  <c:v>44533</c:v>
                </c:pt>
                <c:pt idx="356">
                  <c:v>44532</c:v>
                </c:pt>
                <c:pt idx="357">
                  <c:v>44531</c:v>
                </c:pt>
                <c:pt idx="358">
                  <c:v>44530</c:v>
                </c:pt>
                <c:pt idx="359">
                  <c:v>44529</c:v>
                </c:pt>
                <c:pt idx="360">
                  <c:v>44528</c:v>
                </c:pt>
                <c:pt idx="361">
                  <c:v>44527</c:v>
                </c:pt>
                <c:pt idx="362">
                  <c:v>44526</c:v>
                </c:pt>
                <c:pt idx="363">
                  <c:v>44525</c:v>
                </c:pt>
                <c:pt idx="364">
                  <c:v>44524</c:v>
                </c:pt>
                <c:pt idx="365">
                  <c:v>44523</c:v>
                </c:pt>
                <c:pt idx="366">
                  <c:v>44522</c:v>
                </c:pt>
                <c:pt idx="367">
                  <c:v>44521</c:v>
                </c:pt>
                <c:pt idx="368">
                  <c:v>44520</c:v>
                </c:pt>
                <c:pt idx="369">
                  <c:v>44519</c:v>
                </c:pt>
                <c:pt idx="370">
                  <c:v>44518</c:v>
                </c:pt>
                <c:pt idx="371">
                  <c:v>44517</c:v>
                </c:pt>
                <c:pt idx="372">
                  <c:v>44516</c:v>
                </c:pt>
                <c:pt idx="373">
                  <c:v>44515</c:v>
                </c:pt>
              </c:numCache>
            </c:numRef>
          </c:cat>
          <c:val>
            <c:numRef>
              <c:f>'价格 '!$ER$79:$ER$452</c:f>
              <c:numCache>
                <c:formatCode>General</c:formatCode>
                <c:ptCount val="374"/>
                <c:pt idx="0">
                  <c:v>11</c:v>
                </c:pt>
                <c:pt idx="1">
                  <c:v>10.9</c:v>
                </c:pt>
                <c:pt idx="2">
                  <c:v>10.9</c:v>
                </c:pt>
                <c:pt idx="3">
                  <c:v>11.1</c:v>
                </c:pt>
                <c:pt idx="4">
                  <c:v>10.9</c:v>
                </c:pt>
                <c:pt idx="5">
                  <c:v>10.6</c:v>
                </c:pt>
                <c:pt idx="6">
                  <c:v>10.8</c:v>
                </c:pt>
                <c:pt idx="7">
                  <c:v>10.9</c:v>
                </c:pt>
                <c:pt idx="8">
                  <c:v>10.9</c:v>
                </c:pt>
                <c:pt idx="9">
                  <c:v>11.3</c:v>
                </c:pt>
                <c:pt idx="10">
                  <c:v>11.8</c:v>
                </c:pt>
                <c:pt idx="11">
                  <c:v>11.5</c:v>
                </c:pt>
                <c:pt idx="12">
                  <c:v>11.6</c:v>
                </c:pt>
                <c:pt idx="13">
                  <c:v>11.8</c:v>
                </c:pt>
                <c:pt idx="14">
                  <c:v>12</c:v>
                </c:pt>
                <c:pt idx="15">
                  <c:v>11.9</c:v>
                </c:pt>
                <c:pt idx="16">
                  <c:v>11.8</c:v>
                </c:pt>
                <c:pt idx="17">
                  <c:v>11.8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11.7</c:v>
                </c:pt>
                <c:pt idx="22">
                  <c:v>11.5</c:v>
                </c:pt>
                <c:pt idx="23">
                  <c:v>11.6</c:v>
                </c:pt>
                <c:pt idx="24">
                  <c:v>12.4</c:v>
                </c:pt>
                <c:pt idx="25">
                  <c:v>12.7</c:v>
                </c:pt>
                <c:pt idx="26">
                  <c:v>12.5</c:v>
                </c:pt>
                <c:pt idx="27">
                  <c:v>12.6</c:v>
                </c:pt>
                <c:pt idx="28">
                  <c:v>12.9</c:v>
                </c:pt>
                <c:pt idx="29">
                  <c:v>13.2</c:v>
                </c:pt>
                <c:pt idx="30">
                  <c:v>12.8</c:v>
                </c:pt>
                <c:pt idx="31">
                  <c:v>13.1</c:v>
                </c:pt>
                <c:pt idx="32">
                  <c:v>13.6</c:v>
                </c:pt>
                <c:pt idx="33">
                  <c:v>13.5</c:v>
                </c:pt>
                <c:pt idx="34">
                  <c:v>12.9</c:v>
                </c:pt>
                <c:pt idx="35">
                  <c:v>13.2</c:v>
                </c:pt>
                <c:pt idx="36">
                  <c:v>13.4</c:v>
                </c:pt>
                <c:pt idx="37">
                  <c:v>13.5</c:v>
                </c:pt>
                <c:pt idx="38">
                  <c:v>13.6</c:v>
                </c:pt>
                <c:pt idx="39">
                  <c:v>13.9</c:v>
                </c:pt>
                <c:pt idx="40">
                  <c:v>14.1</c:v>
                </c:pt>
                <c:pt idx="41">
                  <c:v>14.2</c:v>
                </c:pt>
                <c:pt idx="42">
                  <c:v>13.8</c:v>
                </c:pt>
                <c:pt idx="43">
                  <c:v>13.9</c:v>
                </c:pt>
                <c:pt idx="44">
                  <c:v>14.4</c:v>
                </c:pt>
                <c:pt idx="45">
                  <c:v>14.2</c:v>
                </c:pt>
                <c:pt idx="46">
                  <c:v>14.1</c:v>
                </c:pt>
                <c:pt idx="47">
                  <c:v>14.4</c:v>
                </c:pt>
                <c:pt idx="48">
                  <c:v>14.4</c:v>
                </c:pt>
                <c:pt idx="49">
                  <c:v>14.4</c:v>
                </c:pt>
                <c:pt idx="50">
                  <c:v>14.4</c:v>
                </c:pt>
                <c:pt idx="51">
                  <c:v>14.1</c:v>
                </c:pt>
                <c:pt idx="52">
                  <c:v>13.9</c:v>
                </c:pt>
                <c:pt idx="53">
                  <c:v>13.9</c:v>
                </c:pt>
                <c:pt idx="54">
                  <c:v>13.8</c:v>
                </c:pt>
                <c:pt idx="55">
                  <c:v>13.7</c:v>
                </c:pt>
                <c:pt idx="56">
                  <c:v>13.7</c:v>
                </c:pt>
                <c:pt idx="57">
                  <c:v>13.2</c:v>
                </c:pt>
                <c:pt idx="58">
                  <c:v>12.9</c:v>
                </c:pt>
                <c:pt idx="59">
                  <c:v>12.7</c:v>
                </c:pt>
                <c:pt idx="60">
                  <c:v>12.6</c:v>
                </c:pt>
                <c:pt idx="61">
                  <c:v>12.6</c:v>
                </c:pt>
                <c:pt idx="62">
                  <c:v>12.5</c:v>
                </c:pt>
                <c:pt idx="63">
                  <c:v>12.4</c:v>
                </c:pt>
                <c:pt idx="64">
                  <c:v>12.3</c:v>
                </c:pt>
                <c:pt idx="65">
                  <c:v>12.2</c:v>
                </c:pt>
                <c:pt idx="66">
                  <c:v>12.1</c:v>
                </c:pt>
                <c:pt idx="67">
                  <c:v>11.8</c:v>
                </c:pt>
                <c:pt idx="68">
                  <c:v>12.1</c:v>
                </c:pt>
                <c:pt idx="69">
                  <c:v>12.2</c:v>
                </c:pt>
                <c:pt idx="70">
                  <c:v>12.1</c:v>
                </c:pt>
                <c:pt idx="71">
                  <c:v>11.9</c:v>
                </c:pt>
                <c:pt idx="72">
                  <c:v>11.7</c:v>
                </c:pt>
                <c:pt idx="73">
                  <c:v>11.6</c:v>
                </c:pt>
                <c:pt idx="74">
                  <c:v>11.5</c:v>
                </c:pt>
                <c:pt idx="75">
                  <c:v>11.7</c:v>
                </c:pt>
                <c:pt idx="76">
                  <c:v>11.6</c:v>
                </c:pt>
                <c:pt idx="77">
                  <c:v>11.3</c:v>
                </c:pt>
                <c:pt idx="78">
                  <c:v>11.3</c:v>
                </c:pt>
                <c:pt idx="79">
                  <c:v>11.5</c:v>
                </c:pt>
                <c:pt idx="80">
                  <c:v>11.6</c:v>
                </c:pt>
                <c:pt idx="81">
                  <c:v>11.6</c:v>
                </c:pt>
                <c:pt idx="82">
                  <c:v>11.4</c:v>
                </c:pt>
                <c:pt idx="83">
                  <c:v>11.3</c:v>
                </c:pt>
                <c:pt idx="84">
                  <c:v>11.1</c:v>
                </c:pt>
                <c:pt idx="85">
                  <c:v>11</c:v>
                </c:pt>
                <c:pt idx="86">
                  <c:v>11.1</c:v>
                </c:pt>
                <c:pt idx="87">
                  <c:v>11.2</c:v>
                </c:pt>
                <c:pt idx="88">
                  <c:v>11.2</c:v>
                </c:pt>
                <c:pt idx="89">
                  <c:v>11.2</c:v>
                </c:pt>
                <c:pt idx="90">
                  <c:v>11.5</c:v>
                </c:pt>
                <c:pt idx="91">
                  <c:v>11.7</c:v>
                </c:pt>
                <c:pt idx="92">
                  <c:v>11.6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11.4</c:v>
                </c:pt>
                <c:pt idx="97">
                  <c:v>11.1</c:v>
                </c:pt>
                <c:pt idx="98">
                  <c:v>10.9</c:v>
                </c:pt>
                <c:pt idx="99">
                  <c:v>10.9</c:v>
                </c:pt>
                <c:pt idx="100">
                  <c:v>10.9</c:v>
                </c:pt>
                <c:pt idx="101">
                  <c:v>10.9</c:v>
                </c:pt>
                <c:pt idx="102">
                  <c:v>10.7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10.6</c:v>
                </c:pt>
                <c:pt idx="107">
                  <c:v>10.5</c:v>
                </c:pt>
                <c:pt idx="108">
                  <c:v>10.3</c:v>
                </c:pt>
                <c:pt idx="109">
                  <c:v>10.199999999999999</c:v>
                </c:pt>
                <c:pt idx="110">
                  <c:v>10.199999999999999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10.199999999999999</c:v>
                </c:pt>
                <c:pt idx="116">
                  <c:v>10.1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10.55</c:v>
                </c:pt>
                <c:pt idx="123">
                  <c:v>10.199999999999999</c:v>
                </c:pt>
                <c:pt idx="124">
                  <c:v>10.199999999999999</c:v>
                </c:pt>
                <c:pt idx="125">
                  <c:v>10.5</c:v>
                </c:pt>
                <c:pt idx="126">
                  <c:v>10.4</c:v>
                </c:pt>
                <c:pt idx="127">
                  <c:v>9.9</c:v>
                </c:pt>
                <c:pt idx="128">
                  <c:v>9.9</c:v>
                </c:pt>
                <c:pt idx="129">
                  <c:v>10</c:v>
                </c:pt>
                <c:pt idx="130">
                  <c:v>10.5</c:v>
                </c:pt>
                <c:pt idx="131">
                  <c:v>10.9</c:v>
                </c:pt>
                <c:pt idx="132">
                  <c:v>10.9</c:v>
                </c:pt>
                <c:pt idx="133">
                  <c:v>10.8</c:v>
                </c:pt>
                <c:pt idx="134">
                  <c:v>10.8</c:v>
                </c:pt>
                <c:pt idx="135">
                  <c:v>11</c:v>
                </c:pt>
                <c:pt idx="136">
                  <c:v>11.3</c:v>
                </c:pt>
                <c:pt idx="137">
                  <c:v>11.3</c:v>
                </c:pt>
                <c:pt idx="138">
                  <c:v>11.3</c:v>
                </c:pt>
                <c:pt idx="139">
                  <c:v>11.5</c:v>
                </c:pt>
                <c:pt idx="140">
                  <c:v>11.5</c:v>
                </c:pt>
                <c:pt idx="141">
                  <c:v>11.8</c:v>
                </c:pt>
                <c:pt idx="142">
                  <c:v>11.8</c:v>
                </c:pt>
                <c:pt idx="143">
                  <c:v>11.8</c:v>
                </c:pt>
                <c:pt idx="144">
                  <c:v>11.3</c:v>
                </c:pt>
                <c:pt idx="145">
                  <c:v>12.4</c:v>
                </c:pt>
                <c:pt idx="146">
                  <c:v>12.4</c:v>
                </c:pt>
                <c:pt idx="147">
                  <c:v>11.6</c:v>
                </c:pt>
                <c:pt idx="148">
                  <c:v>11.6</c:v>
                </c:pt>
                <c:pt idx="149">
                  <c:v>11.7</c:v>
                </c:pt>
                <c:pt idx="150">
                  <c:v>12.3</c:v>
                </c:pt>
                <c:pt idx="151">
                  <c:v>11.3</c:v>
                </c:pt>
                <c:pt idx="152">
                  <c:v>11.3</c:v>
                </c:pt>
                <c:pt idx="153">
                  <c:v>10.3</c:v>
                </c:pt>
                <c:pt idx="154">
                  <c:v>10.1</c:v>
                </c:pt>
                <c:pt idx="155">
                  <c:v>10.1</c:v>
                </c:pt>
                <c:pt idx="156">
                  <c:v>10.050000000000001</c:v>
                </c:pt>
                <c:pt idx="157">
                  <c:v>10.050000000000001</c:v>
                </c:pt>
                <c:pt idx="158">
                  <c:v>9.5500000000000007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9</c:v>
                </c:pt>
                <c:pt idx="164">
                  <c:v>8.5500000000000007</c:v>
                </c:pt>
                <c:pt idx="165">
                  <c:v>8.15</c:v>
                </c:pt>
                <c:pt idx="166">
                  <c:v>8</c:v>
                </c:pt>
                <c:pt idx="167">
                  <c:v>8</c:v>
                </c:pt>
                <c:pt idx="168">
                  <c:v>7.8</c:v>
                </c:pt>
                <c:pt idx="169">
                  <c:v>7.8</c:v>
                </c:pt>
                <c:pt idx="170">
                  <c:v>7.7</c:v>
                </c:pt>
                <c:pt idx="171">
                  <c:v>7.7</c:v>
                </c:pt>
                <c:pt idx="172">
                  <c:v>7.5</c:v>
                </c:pt>
                <c:pt idx="173">
                  <c:v>7.5</c:v>
                </c:pt>
                <c:pt idx="174">
                  <c:v>7.4</c:v>
                </c:pt>
                <c:pt idx="175">
                  <c:v>7.3</c:v>
                </c:pt>
                <c:pt idx="176">
                  <c:v>7.35</c:v>
                </c:pt>
                <c:pt idx="177">
                  <c:v>7.4</c:v>
                </c:pt>
                <c:pt idx="178">
                  <c:v>7.6</c:v>
                </c:pt>
                <c:pt idx="179">
                  <c:v>7.6</c:v>
                </c:pt>
                <c:pt idx="180">
                  <c:v>7.6</c:v>
                </c:pt>
                <c:pt idx="181">
                  <c:v>7.7</c:v>
                </c:pt>
                <c:pt idx="182">
                  <c:v>7.7</c:v>
                </c:pt>
                <c:pt idx="183">
                  <c:v>7.6</c:v>
                </c:pt>
                <c:pt idx="184">
                  <c:v>7.6</c:v>
                </c:pt>
                <c:pt idx="185">
                  <c:v>7.5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7.7</c:v>
                </c:pt>
                <c:pt idx="191">
                  <c:v>7.8</c:v>
                </c:pt>
                <c:pt idx="192">
                  <c:v>7.8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7.4</c:v>
                </c:pt>
                <c:pt idx="200">
                  <c:v>7.3</c:v>
                </c:pt>
                <c:pt idx="201">
                  <c:v>7.3</c:v>
                </c:pt>
                <c:pt idx="202">
                  <c:v>7.3</c:v>
                </c:pt>
                <c:pt idx="203">
                  <c:v>7.3</c:v>
                </c:pt>
                <c:pt idx="204">
                  <c:v>7.3</c:v>
                </c:pt>
                <c:pt idx="205">
                  <c:v>7.3</c:v>
                </c:pt>
                <c:pt idx="206">
                  <c:v>7.3</c:v>
                </c:pt>
                <c:pt idx="207">
                  <c:v>7.2</c:v>
                </c:pt>
                <c:pt idx="208">
                  <c:v>7</c:v>
                </c:pt>
                <c:pt idx="209">
                  <c:v>7</c:v>
                </c:pt>
                <c:pt idx="210">
                  <c:v>7.1</c:v>
                </c:pt>
                <c:pt idx="211">
                  <c:v>7.2</c:v>
                </c:pt>
                <c:pt idx="212">
                  <c:v>7.3</c:v>
                </c:pt>
                <c:pt idx="213">
                  <c:v>7.3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7.5</c:v>
                </c:pt>
                <c:pt idx="218">
                  <c:v>7.3</c:v>
                </c:pt>
                <c:pt idx="219">
                  <c:v>7.3</c:v>
                </c:pt>
                <c:pt idx="220">
                  <c:v>7.3</c:v>
                </c:pt>
                <c:pt idx="221">
                  <c:v>7.3</c:v>
                </c:pt>
                <c:pt idx="222">
                  <c:v>7.2</c:v>
                </c:pt>
                <c:pt idx="223">
                  <c:v>6.9</c:v>
                </c:pt>
                <c:pt idx="224">
                  <c:v>7</c:v>
                </c:pt>
                <c:pt idx="225">
                  <c:v>7.3</c:v>
                </c:pt>
                <c:pt idx="226">
                  <c:v>7.4</c:v>
                </c:pt>
                <c:pt idx="227">
                  <c:v>6.8</c:v>
                </c:pt>
                <c:pt idx="228">
                  <c:v>6.5</c:v>
                </c:pt>
                <c:pt idx="229">
                  <c:v>6.3</c:v>
                </c:pt>
                <c:pt idx="230">
                  <c:v>6.3</c:v>
                </c:pt>
                <c:pt idx="231">
                  <c:v>6.3</c:v>
                </c:pt>
                <c:pt idx="232">
                  <c:v>6.2</c:v>
                </c:pt>
                <c:pt idx="233">
                  <c:v>6</c:v>
                </c:pt>
                <c:pt idx="234">
                  <c:v>5.9</c:v>
                </c:pt>
                <c:pt idx="235">
                  <c:v>5.9</c:v>
                </c:pt>
                <c:pt idx="236">
                  <c:v>5.9</c:v>
                </c:pt>
                <c:pt idx="237">
                  <c:v>5.9</c:v>
                </c:pt>
                <c:pt idx="238">
                  <c:v>5.9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6.1</c:v>
                </c:pt>
                <c:pt idx="253">
                  <c:v>6.1</c:v>
                </c:pt>
                <c:pt idx="254">
                  <c:v>6.1</c:v>
                </c:pt>
                <c:pt idx="255">
                  <c:v>6.1</c:v>
                </c:pt>
                <c:pt idx="256">
                  <c:v>5.8</c:v>
                </c:pt>
                <c:pt idx="257">
                  <c:v>5.8</c:v>
                </c:pt>
                <c:pt idx="258">
                  <c:v>5.8</c:v>
                </c:pt>
                <c:pt idx="259">
                  <c:v>5.8</c:v>
                </c:pt>
                <c:pt idx="260">
                  <c:v>5.9</c:v>
                </c:pt>
                <c:pt idx="261">
                  <c:v>5.9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6.1</c:v>
                </c:pt>
                <c:pt idx="271">
                  <c:v>6.2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6.3</c:v>
                </c:pt>
                <c:pt idx="277">
                  <c:v>6.4</c:v>
                </c:pt>
                <c:pt idx="278">
                  <c:v>6.4</c:v>
                </c:pt>
                <c:pt idx="279">
                  <c:v>6.4</c:v>
                </c:pt>
                <c:pt idx="280">
                  <c:v>6.4</c:v>
                </c:pt>
                <c:pt idx="281">
                  <c:v>6.4</c:v>
                </c:pt>
                <c:pt idx="282">
                  <c:v>6.5</c:v>
                </c:pt>
                <c:pt idx="283">
                  <c:v>6.4</c:v>
                </c:pt>
                <c:pt idx="284">
                  <c:v>6.4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6.2</c:v>
                </c:pt>
                <c:pt idx="289">
                  <c:v>6.4</c:v>
                </c:pt>
                <c:pt idx="290">
                  <c:v>6.4</c:v>
                </c:pt>
                <c:pt idx="291">
                  <c:v>6.4</c:v>
                </c:pt>
                <c:pt idx="292">
                  <c:v>6.4</c:v>
                </c:pt>
                <c:pt idx="293">
                  <c:v>6.4</c:v>
                </c:pt>
                <c:pt idx="294">
                  <c:v>6.4</c:v>
                </c:pt>
                <c:pt idx="295">
                  <c:v>6.3</c:v>
                </c:pt>
                <c:pt idx="296">
                  <c:v>6.4</c:v>
                </c:pt>
                <c:pt idx="297">
                  <c:v>6.8</c:v>
                </c:pt>
                <c:pt idx="298">
                  <c:v>7</c:v>
                </c:pt>
                <c:pt idx="299">
                  <c:v>7.1</c:v>
                </c:pt>
                <c:pt idx="300">
                  <c:v>7.1</c:v>
                </c:pt>
                <c:pt idx="301">
                  <c:v>7.1</c:v>
                </c:pt>
                <c:pt idx="302">
                  <c:v>7.1</c:v>
                </c:pt>
                <c:pt idx="303">
                  <c:v>7.1</c:v>
                </c:pt>
                <c:pt idx="304">
                  <c:v>7.3</c:v>
                </c:pt>
                <c:pt idx="305">
                  <c:v>7.5</c:v>
                </c:pt>
                <c:pt idx="306">
                  <c:v>7.3</c:v>
                </c:pt>
                <c:pt idx="307">
                  <c:v>7.1</c:v>
                </c:pt>
                <c:pt idx="308">
                  <c:v>7.1</c:v>
                </c:pt>
                <c:pt idx="309">
                  <c:v>7.1</c:v>
                </c:pt>
                <c:pt idx="310">
                  <c:v>7.1</c:v>
                </c:pt>
                <c:pt idx="311">
                  <c:v>7.1</c:v>
                </c:pt>
                <c:pt idx="312">
                  <c:v>7</c:v>
                </c:pt>
                <c:pt idx="313">
                  <c:v>7</c:v>
                </c:pt>
                <c:pt idx="314">
                  <c:v>6.9</c:v>
                </c:pt>
                <c:pt idx="315">
                  <c:v>6.9</c:v>
                </c:pt>
                <c:pt idx="316">
                  <c:v>6.9</c:v>
                </c:pt>
                <c:pt idx="317">
                  <c:v>6.9</c:v>
                </c:pt>
                <c:pt idx="318">
                  <c:v>7.1</c:v>
                </c:pt>
                <c:pt idx="319">
                  <c:v>7.3</c:v>
                </c:pt>
                <c:pt idx="320">
                  <c:v>7.3</c:v>
                </c:pt>
                <c:pt idx="321">
                  <c:v>7.4</c:v>
                </c:pt>
                <c:pt idx="322">
                  <c:v>7.4</c:v>
                </c:pt>
                <c:pt idx="323">
                  <c:v>7.7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8.1</c:v>
                </c:pt>
                <c:pt idx="329">
                  <c:v>8.4</c:v>
                </c:pt>
                <c:pt idx="330">
                  <c:v>8.6</c:v>
                </c:pt>
                <c:pt idx="331">
                  <c:v>8.6</c:v>
                </c:pt>
                <c:pt idx="332">
                  <c:v>8.4</c:v>
                </c:pt>
                <c:pt idx="333">
                  <c:v>8.5</c:v>
                </c:pt>
                <c:pt idx="334">
                  <c:v>8.1999999999999993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8.1</c:v>
                </c:pt>
                <c:pt idx="339">
                  <c:v>8.1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8.1</c:v>
                </c:pt>
                <c:pt idx="343">
                  <c:v>8.1</c:v>
                </c:pt>
                <c:pt idx="344">
                  <c:v>8.1</c:v>
                </c:pt>
                <c:pt idx="345">
                  <c:v>7.9</c:v>
                </c:pt>
                <c:pt idx="346">
                  <c:v>7.8</c:v>
                </c:pt>
                <c:pt idx="347">
                  <c:v>8.1</c:v>
                </c:pt>
                <c:pt idx="348">
                  <c:v>8.5</c:v>
                </c:pt>
                <c:pt idx="349">
                  <c:v>8.6</c:v>
                </c:pt>
                <c:pt idx="350">
                  <c:v>8.6</c:v>
                </c:pt>
                <c:pt idx="351">
                  <c:v>8.6</c:v>
                </c:pt>
                <c:pt idx="352">
                  <c:v>8.8000000000000007</c:v>
                </c:pt>
                <c:pt idx="353">
                  <c:v>9</c:v>
                </c:pt>
                <c:pt idx="354">
                  <c:v>9.1999999999999993</c:v>
                </c:pt>
                <c:pt idx="355">
                  <c:v>9.3000000000000007</c:v>
                </c:pt>
                <c:pt idx="356">
                  <c:v>9.4</c:v>
                </c:pt>
                <c:pt idx="357">
                  <c:v>9.5</c:v>
                </c:pt>
                <c:pt idx="358">
                  <c:v>9.3000000000000007</c:v>
                </c:pt>
                <c:pt idx="359">
                  <c:v>9.1999999999999993</c:v>
                </c:pt>
                <c:pt idx="360">
                  <c:v>9.4</c:v>
                </c:pt>
                <c:pt idx="361">
                  <c:v>9.5</c:v>
                </c:pt>
                <c:pt idx="362">
                  <c:v>9.5</c:v>
                </c:pt>
                <c:pt idx="363">
                  <c:v>9.3000000000000007</c:v>
                </c:pt>
                <c:pt idx="364">
                  <c:v>9.1999999999999993</c:v>
                </c:pt>
                <c:pt idx="365">
                  <c:v>9.1</c:v>
                </c:pt>
                <c:pt idx="366">
                  <c:v>9.1</c:v>
                </c:pt>
                <c:pt idx="367">
                  <c:v>9.1</c:v>
                </c:pt>
                <c:pt idx="368">
                  <c:v>9.1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9.1</c:v>
                </c:pt>
                <c:pt idx="373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D-4087-977D-D19163D7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195328"/>
        <c:axId val="268197248"/>
      </c:lineChart>
      <c:dateAx>
        <c:axId val="2681953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68197248"/>
        <c:crosses val="autoZero"/>
        <c:auto val="1"/>
        <c:lblOffset val="100"/>
        <c:baseTimeUnit val="days"/>
      </c:dateAx>
      <c:valAx>
        <c:axId val="2681972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68195328"/>
        <c:crosses val="autoZero"/>
        <c:crossBetween val="between"/>
      </c:valAx>
      <c:dateAx>
        <c:axId val="2682072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68208768"/>
        <c:crosses val="autoZero"/>
        <c:auto val="1"/>
        <c:lblOffset val="100"/>
        <c:baseTimeUnit val="days"/>
      </c:dateAx>
      <c:valAx>
        <c:axId val="268208768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68207232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四川标肥价差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086480170609903E-2"/>
          <c:y val="0.121101460718516"/>
          <c:w val="0.82808481019786395"/>
          <c:h val="0.69295302013422799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'!$EJ$4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'!$DU$40:$DU$452</c:f>
              <c:numCache>
                <c:formatCode>m/d/yyyy</c:formatCode>
                <c:ptCount val="413"/>
                <c:pt idx="0">
                  <c:v>44936</c:v>
                </c:pt>
                <c:pt idx="1">
                  <c:v>44935</c:v>
                </c:pt>
                <c:pt idx="2">
                  <c:v>44934</c:v>
                </c:pt>
                <c:pt idx="3">
                  <c:v>44933</c:v>
                </c:pt>
                <c:pt idx="4">
                  <c:v>44932</c:v>
                </c:pt>
                <c:pt idx="5">
                  <c:v>44931</c:v>
                </c:pt>
                <c:pt idx="6">
                  <c:v>44930</c:v>
                </c:pt>
                <c:pt idx="7">
                  <c:v>44929</c:v>
                </c:pt>
                <c:pt idx="8">
                  <c:v>44928</c:v>
                </c:pt>
                <c:pt idx="9">
                  <c:v>44927</c:v>
                </c:pt>
                <c:pt idx="10">
                  <c:v>44926</c:v>
                </c:pt>
                <c:pt idx="11">
                  <c:v>44925</c:v>
                </c:pt>
                <c:pt idx="12">
                  <c:v>44924</c:v>
                </c:pt>
                <c:pt idx="13">
                  <c:v>44923</c:v>
                </c:pt>
                <c:pt idx="14">
                  <c:v>44922</c:v>
                </c:pt>
                <c:pt idx="15">
                  <c:v>44921</c:v>
                </c:pt>
                <c:pt idx="16">
                  <c:v>44920</c:v>
                </c:pt>
                <c:pt idx="17">
                  <c:v>44919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44913</c:v>
                </c:pt>
                <c:pt idx="24">
                  <c:v>44912</c:v>
                </c:pt>
                <c:pt idx="25">
                  <c:v>44911</c:v>
                </c:pt>
                <c:pt idx="26">
                  <c:v>44910</c:v>
                </c:pt>
                <c:pt idx="27">
                  <c:v>44909</c:v>
                </c:pt>
                <c:pt idx="28">
                  <c:v>44908</c:v>
                </c:pt>
                <c:pt idx="29">
                  <c:v>44907</c:v>
                </c:pt>
                <c:pt idx="30">
                  <c:v>44906</c:v>
                </c:pt>
                <c:pt idx="31">
                  <c:v>44905</c:v>
                </c:pt>
                <c:pt idx="32">
                  <c:v>44904</c:v>
                </c:pt>
                <c:pt idx="33">
                  <c:v>44903</c:v>
                </c:pt>
                <c:pt idx="34">
                  <c:v>44902</c:v>
                </c:pt>
                <c:pt idx="35">
                  <c:v>44901</c:v>
                </c:pt>
                <c:pt idx="36">
                  <c:v>44900</c:v>
                </c:pt>
                <c:pt idx="37">
                  <c:v>44899</c:v>
                </c:pt>
                <c:pt idx="38">
                  <c:v>44898</c:v>
                </c:pt>
                <c:pt idx="39">
                  <c:v>44897</c:v>
                </c:pt>
                <c:pt idx="40">
                  <c:v>44896</c:v>
                </c:pt>
                <c:pt idx="41">
                  <c:v>44895</c:v>
                </c:pt>
                <c:pt idx="42">
                  <c:v>44894</c:v>
                </c:pt>
                <c:pt idx="43">
                  <c:v>44893</c:v>
                </c:pt>
                <c:pt idx="44">
                  <c:v>44892</c:v>
                </c:pt>
                <c:pt idx="45">
                  <c:v>44891</c:v>
                </c:pt>
                <c:pt idx="46">
                  <c:v>44890</c:v>
                </c:pt>
                <c:pt idx="47">
                  <c:v>44889</c:v>
                </c:pt>
                <c:pt idx="48">
                  <c:v>44888</c:v>
                </c:pt>
                <c:pt idx="49">
                  <c:v>44887</c:v>
                </c:pt>
                <c:pt idx="50">
                  <c:v>44886</c:v>
                </c:pt>
                <c:pt idx="51">
                  <c:v>44885</c:v>
                </c:pt>
                <c:pt idx="52">
                  <c:v>44884</c:v>
                </c:pt>
                <c:pt idx="53">
                  <c:v>44883</c:v>
                </c:pt>
                <c:pt idx="54">
                  <c:v>44882</c:v>
                </c:pt>
                <c:pt idx="55">
                  <c:v>44881</c:v>
                </c:pt>
                <c:pt idx="56">
                  <c:v>44880</c:v>
                </c:pt>
                <c:pt idx="57">
                  <c:v>44879</c:v>
                </c:pt>
                <c:pt idx="58">
                  <c:v>44878</c:v>
                </c:pt>
                <c:pt idx="59">
                  <c:v>44877</c:v>
                </c:pt>
                <c:pt idx="60">
                  <c:v>44876</c:v>
                </c:pt>
                <c:pt idx="61">
                  <c:v>44875</c:v>
                </c:pt>
                <c:pt idx="62">
                  <c:v>44874</c:v>
                </c:pt>
                <c:pt idx="63">
                  <c:v>44873</c:v>
                </c:pt>
                <c:pt idx="64">
                  <c:v>44872</c:v>
                </c:pt>
                <c:pt idx="65">
                  <c:v>44871</c:v>
                </c:pt>
                <c:pt idx="66">
                  <c:v>44870</c:v>
                </c:pt>
                <c:pt idx="67">
                  <c:v>44869</c:v>
                </c:pt>
                <c:pt idx="68">
                  <c:v>44868</c:v>
                </c:pt>
                <c:pt idx="69">
                  <c:v>44867</c:v>
                </c:pt>
                <c:pt idx="70">
                  <c:v>44866</c:v>
                </c:pt>
                <c:pt idx="71">
                  <c:v>44865</c:v>
                </c:pt>
                <c:pt idx="72">
                  <c:v>44864</c:v>
                </c:pt>
                <c:pt idx="73">
                  <c:v>44863</c:v>
                </c:pt>
                <c:pt idx="74">
                  <c:v>44862</c:v>
                </c:pt>
                <c:pt idx="75">
                  <c:v>44861</c:v>
                </c:pt>
                <c:pt idx="76">
                  <c:v>44860</c:v>
                </c:pt>
                <c:pt idx="77">
                  <c:v>44859</c:v>
                </c:pt>
                <c:pt idx="78">
                  <c:v>44858</c:v>
                </c:pt>
                <c:pt idx="79">
                  <c:v>44857</c:v>
                </c:pt>
                <c:pt idx="80">
                  <c:v>44856</c:v>
                </c:pt>
                <c:pt idx="81">
                  <c:v>44855</c:v>
                </c:pt>
                <c:pt idx="82">
                  <c:v>44854</c:v>
                </c:pt>
                <c:pt idx="83">
                  <c:v>44853</c:v>
                </c:pt>
                <c:pt idx="84">
                  <c:v>44852</c:v>
                </c:pt>
                <c:pt idx="85">
                  <c:v>44851</c:v>
                </c:pt>
                <c:pt idx="86">
                  <c:v>44850</c:v>
                </c:pt>
                <c:pt idx="87">
                  <c:v>44849</c:v>
                </c:pt>
                <c:pt idx="88">
                  <c:v>44848</c:v>
                </c:pt>
                <c:pt idx="89">
                  <c:v>44847</c:v>
                </c:pt>
                <c:pt idx="90">
                  <c:v>44846</c:v>
                </c:pt>
                <c:pt idx="91">
                  <c:v>44845</c:v>
                </c:pt>
                <c:pt idx="92">
                  <c:v>44844</c:v>
                </c:pt>
                <c:pt idx="93">
                  <c:v>44843</c:v>
                </c:pt>
                <c:pt idx="94">
                  <c:v>44842</c:v>
                </c:pt>
                <c:pt idx="95">
                  <c:v>44841</c:v>
                </c:pt>
                <c:pt idx="96">
                  <c:v>44840</c:v>
                </c:pt>
                <c:pt idx="97">
                  <c:v>44839</c:v>
                </c:pt>
                <c:pt idx="98">
                  <c:v>44838</c:v>
                </c:pt>
                <c:pt idx="99">
                  <c:v>44837</c:v>
                </c:pt>
                <c:pt idx="100">
                  <c:v>44836</c:v>
                </c:pt>
                <c:pt idx="101">
                  <c:v>44835</c:v>
                </c:pt>
                <c:pt idx="102">
                  <c:v>44834</c:v>
                </c:pt>
                <c:pt idx="103">
                  <c:v>44833</c:v>
                </c:pt>
                <c:pt idx="104">
                  <c:v>44832</c:v>
                </c:pt>
                <c:pt idx="105">
                  <c:v>44831</c:v>
                </c:pt>
                <c:pt idx="106">
                  <c:v>44830</c:v>
                </c:pt>
                <c:pt idx="107">
                  <c:v>44829</c:v>
                </c:pt>
                <c:pt idx="108">
                  <c:v>44828</c:v>
                </c:pt>
                <c:pt idx="109">
                  <c:v>44827</c:v>
                </c:pt>
                <c:pt idx="110">
                  <c:v>44826</c:v>
                </c:pt>
                <c:pt idx="111">
                  <c:v>44825</c:v>
                </c:pt>
                <c:pt idx="112">
                  <c:v>44824</c:v>
                </c:pt>
                <c:pt idx="113">
                  <c:v>44823</c:v>
                </c:pt>
                <c:pt idx="114">
                  <c:v>44822</c:v>
                </c:pt>
                <c:pt idx="115">
                  <c:v>44821</c:v>
                </c:pt>
                <c:pt idx="116">
                  <c:v>44820</c:v>
                </c:pt>
                <c:pt idx="117">
                  <c:v>44819</c:v>
                </c:pt>
                <c:pt idx="118">
                  <c:v>44818</c:v>
                </c:pt>
                <c:pt idx="119">
                  <c:v>44817</c:v>
                </c:pt>
                <c:pt idx="120">
                  <c:v>44816</c:v>
                </c:pt>
                <c:pt idx="121">
                  <c:v>44815</c:v>
                </c:pt>
                <c:pt idx="122">
                  <c:v>44814</c:v>
                </c:pt>
                <c:pt idx="123">
                  <c:v>44813</c:v>
                </c:pt>
                <c:pt idx="124">
                  <c:v>44812</c:v>
                </c:pt>
                <c:pt idx="125">
                  <c:v>44811</c:v>
                </c:pt>
                <c:pt idx="126">
                  <c:v>44810</c:v>
                </c:pt>
                <c:pt idx="127">
                  <c:v>44809</c:v>
                </c:pt>
                <c:pt idx="128">
                  <c:v>44808</c:v>
                </c:pt>
                <c:pt idx="129">
                  <c:v>44807</c:v>
                </c:pt>
                <c:pt idx="130">
                  <c:v>44806</c:v>
                </c:pt>
                <c:pt idx="131">
                  <c:v>44805</c:v>
                </c:pt>
                <c:pt idx="132">
                  <c:v>44804</c:v>
                </c:pt>
                <c:pt idx="133">
                  <c:v>44803</c:v>
                </c:pt>
                <c:pt idx="134">
                  <c:v>44802</c:v>
                </c:pt>
                <c:pt idx="135">
                  <c:v>44801</c:v>
                </c:pt>
                <c:pt idx="136">
                  <c:v>44800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44794</c:v>
                </c:pt>
                <c:pt idx="143">
                  <c:v>44793</c:v>
                </c:pt>
                <c:pt idx="144">
                  <c:v>44792</c:v>
                </c:pt>
                <c:pt idx="145">
                  <c:v>44791</c:v>
                </c:pt>
                <c:pt idx="146">
                  <c:v>44790</c:v>
                </c:pt>
                <c:pt idx="147">
                  <c:v>44789</c:v>
                </c:pt>
                <c:pt idx="148">
                  <c:v>44788</c:v>
                </c:pt>
                <c:pt idx="149">
                  <c:v>44787</c:v>
                </c:pt>
                <c:pt idx="150">
                  <c:v>44786</c:v>
                </c:pt>
                <c:pt idx="151">
                  <c:v>44785</c:v>
                </c:pt>
                <c:pt idx="152">
                  <c:v>44784</c:v>
                </c:pt>
                <c:pt idx="153">
                  <c:v>44783</c:v>
                </c:pt>
                <c:pt idx="154">
                  <c:v>44782</c:v>
                </c:pt>
                <c:pt idx="155">
                  <c:v>44781</c:v>
                </c:pt>
                <c:pt idx="156">
                  <c:v>44780</c:v>
                </c:pt>
                <c:pt idx="157">
                  <c:v>44779</c:v>
                </c:pt>
                <c:pt idx="158">
                  <c:v>44778</c:v>
                </c:pt>
                <c:pt idx="159">
                  <c:v>44777</c:v>
                </c:pt>
                <c:pt idx="160">
                  <c:v>44776</c:v>
                </c:pt>
                <c:pt idx="161">
                  <c:v>44775</c:v>
                </c:pt>
                <c:pt idx="162">
                  <c:v>44774</c:v>
                </c:pt>
                <c:pt idx="163">
                  <c:v>44773</c:v>
                </c:pt>
                <c:pt idx="164">
                  <c:v>44772</c:v>
                </c:pt>
                <c:pt idx="165">
                  <c:v>44771</c:v>
                </c:pt>
                <c:pt idx="166">
                  <c:v>44770</c:v>
                </c:pt>
                <c:pt idx="167">
                  <c:v>44769</c:v>
                </c:pt>
                <c:pt idx="168">
                  <c:v>44768</c:v>
                </c:pt>
                <c:pt idx="169">
                  <c:v>44767</c:v>
                </c:pt>
                <c:pt idx="170">
                  <c:v>44766</c:v>
                </c:pt>
                <c:pt idx="171">
                  <c:v>44765</c:v>
                </c:pt>
                <c:pt idx="172">
                  <c:v>44764</c:v>
                </c:pt>
                <c:pt idx="173">
                  <c:v>44763</c:v>
                </c:pt>
                <c:pt idx="174">
                  <c:v>44762</c:v>
                </c:pt>
                <c:pt idx="175">
                  <c:v>44761</c:v>
                </c:pt>
                <c:pt idx="176">
                  <c:v>44760</c:v>
                </c:pt>
                <c:pt idx="177">
                  <c:v>44759</c:v>
                </c:pt>
                <c:pt idx="178">
                  <c:v>44758</c:v>
                </c:pt>
                <c:pt idx="179">
                  <c:v>44757</c:v>
                </c:pt>
                <c:pt idx="180">
                  <c:v>44756</c:v>
                </c:pt>
                <c:pt idx="181">
                  <c:v>44755</c:v>
                </c:pt>
                <c:pt idx="182">
                  <c:v>44754</c:v>
                </c:pt>
                <c:pt idx="183">
                  <c:v>44753</c:v>
                </c:pt>
                <c:pt idx="184">
                  <c:v>44752</c:v>
                </c:pt>
                <c:pt idx="185">
                  <c:v>44751</c:v>
                </c:pt>
                <c:pt idx="186">
                  <c:v>44750</c:v>
                </c:pt>
                <c:pt idx="187">
                  <c:v>44749</c:v>
                </c:pt>
                <c:pt idx="188">
                  <c:v>44748</c:v>
                </c:pt>
                <c:pt idx="189">
                  <c:v>44747</c:v>
                </c:pt>
                <c:pt idx="190">
                  <c:v>44746</c:v>
                </c:pt>
                <c:pt idx="191">
                  <c:v>44745</c:v>
                </c:pt>
                <c:pt idx="192">
                  <c:v>44744</c:v>
                </c:pt>
                <c:pt idx="193">
                  <c:v>44743</c:v>
                </c:pt>
                <c:pt idx="194">
                  <c:v>44742</c:v>
                </c:pt>
                <c:pt idx="195">
                  <c:v>44741</c:v>
                </c:pt>
                <c:pt idx="196">
                  <c:v>44740</c:v>
                </c:pt>
                <c:pt idx="197">
                  <c:v>44739</c:v>
                </c:pt>
                <c:pt idx="198">
                  <c:v>44738</c:v>
                </c:pt>
                <c:pt idx="199">
                  <c:v>44737</c:v>
                </c:pt>
                <c:pt idx="200">
                  <c:v>44736</c:v>
                </c:pt>
                <c:pt idx="201">
                  <c:v>44735</c:v>
                </c:pt>
                <c:pt idx="202">
                  <c:v>44734</c:v>
                </c:pt>
                <c:pt idx="203">
                  <c:v>44733</c:v>
                </c:pt>
                <c:pt idx="204">
                  <c:v>44732</c:v>
                </c:pt>
                <c:pt idx="205">
                  <c:v>44731</c:v>
                </c:pt>
                <c:pt idx="206">
                  <c:v>44730</c:v>
                </c:pt>
                <c:pt idx="207">
                  <c:v>44729</c:v>
                </c:pt>
                <c:pt idx="208">
                  <c:v>44728</c:v>
                </c:pt>
                <c:pt idx="209">
                  <c:v>44727</c:v>
                </c:pt>
                <c:pt idx="210">
                  <c:v>44726</c:v>
                </c:pt>
                <c:pt idx="211">
                  <c:v>44725</c:v>
                </c:pt>
                <c:pt idx="212">
                  <c:v>44724</c:v>
                </c:pt>
                <c:pt idx="213">
                  <c:v>44723</c:v>
                </c:pt>
                <c:pt idx="214">
                  <c:v>44722</c:v>
                </c:pt>
                <c:pt idx="215">
                  <c:v>44721</c:v>
                </c:pt>
                <c:pt idx="216">
                  <c:v>44720</c:v>
                </c:pt>
                <c:pt idx="217">
                  <c:v>44719</c:v>
                </c:pt>
                <c:pt idx="218">
                  <c:v>44718</c:v>
                </c:pt>
                <c:pt idx="219">
                  <c:v>44717</c:v>
                </c:pt>
                <c:pt idx="220">
                  <c:v>44716</c:v>
                </c:pt>
                <c:pt idx="221">
                  <c:v>44715</c:v>
                </c:pt>
                <c:pt idx="222">
                  <c:v>44714</c:v>
                </c:pt>
                <c:pt idx="223">
                  <c:v>44713</c:v>
                </c:pt>
                <c:pt idx="224">
                  <c:v>44712</c:v>
                </c:pt>
                <c:pt idx="225">
                  <c:v>44711</c:v>
                </c:pt>
                <c:pt idx="226">
                  <c:v>44710</c:v>
                </c:pt>
                <c:pt idx="227">
                  <c:v>44709</c:v>
                </c:pt>
                <c:pt idx="228">
                  <c:v>44708</c:v>
                </c:pt>
                <c:pt idx="229">
                  <c:v>44707</c:v>
                </c:pt>
                <c:pt idx="230">
                  <c:v>44706</c:v>
                </c:pt>
                <c:pt idx="231">
                  <c:v>44705</c:v>
                </c:pt>
                <c:pt idx="232">
                  <c:v>44704</c:v>
                </c:pt>
                <c:pt idx="233">
                  <c:v>44703</c:v>
                </c:pt>
                <c:pt idx="234">
                  <c:v>44702</c:v>
                </c:pt>
                <c:pt idx="235">
                  <c:v>44701</c:v>
                </c:pt>
                <c:pt idx="236">
                  <c:v>44700</c:v>
                </c:pt>
                <c:pt idx="237">
                  <c:v>44699</c:v>
                </c:pt>
                <c:pt idx="238">
                  <c:v>44698</c:v>
                </c:pt>
                <c:pt idx="239">
                  <c:v>44697</c:v>
                </c:pt>
                <c:pt idx="240">
                  <c:v>44696</c:v>
                </c:pt>
                <c:pt idx="241">
                  <c:v>44695</c:v>
                </c:pt>
                <c:pt idx="242">
                  <c:v>44694</c:v>
                </c:pt>
                <c:pt idx="243">
                  <c:v>44693</c:v>
                </c:pt>
                <c:pt idx="244">
                  <c:v>44692</c:v>
                </c:pt>
                <c:pt idx="245">
                  <c:v>44691</c:v>
                </c:pt>
                <c:pt idx="246">
                  <c:v>44690</c:v>
                </c:pt>
                <c:pt idx="247">
                  <c:v>44689</c:v>
                </c:pt>
                <c:pt idx="248">
                  <c:v>44688</c:v>
                </c:pt>
                <c:pt idx="249">
                  <c:v>44687</c:v>
                </c:pt>
                <c:pt idx="250">
                  <c:v>44686</c:v>
                </c:pt>
                <c:pt idx="251">
                  <c:v>44685</c:v>
                </c:pt>
                <c:pt idx="252">
                  <c:v>44684</c:v>
                </c:pt>
                <c:pt idx="253">
                  <c:v>44683</c:v>
                </c:pt>
                <c:pt idx="254">
                  <c:v>44682</c:v>
                </c:pt>
                <c:pt idx="255">
                  <c:v>44681</c:v>
                </c:pt>
                <c:pt idx="256">
                  <c:v>44680</c:v>
                </c:pt>
                <c:pt idx="257">
                  <c:v>44679</c:v>
                </c:pt>
                <c:pt idx="258">
                  <c:v>44678</c:v>
                </c:pt>
                <c:pt idx="259">
                  <c:v>44677</c:v>
                </c:pt>
                <c:pt idx="260">
                  <c:v>44676</c:v>
                </c:pt>
                <c:pt idx="261">
                  <c:v>44675</c:v>
                </c:pt>
                <c:pt idx="262">
                  <c:v>44674</c:v>
                </c:pt>
                <c:pt idx="263">
                  <c:v>44673</c:v>
                </c:pt>
                <c:pt idx="264">
                  <c:v>44672</c:v>
                </c:pt>
                <c:pt idx="265">
                  <c:v>44671</c:v>
                </c:pt>
                <c:pt idx="266">
                  <c:v>44670</c:v>
                </c:pt>
                <c:pt idx="267">
                  <c:v>44669</c:v>
                </c:pt>
                <c:pt idx="268">
                  <c:v>44668</c:v>
                </c:pt>
                <c:pt idx="269">
                  <c:v>44667</c:v>
                </c:pt>
                <c:pt idx="270">
                  <c:v>44666</c:v>
                </c:pt>
                <c:pt idx="271">
                  <c:v>44665</c:v>
                </c:pt>
                <c:pt idx="272">
                  <c:v>44664</c:v>
                </c:pt>
                <c:pt idx="273">
                  <c:v>44663</c:v>
                </c:pt>
                <c:pt idx="274">
                  <c:v>44662</c:v>
                </c:pt>
                <c:pt idx="275">
                  <c:v>44661</c:v>
                </c:pt>
                <c:pt idx="276">
                  <c:v>44660</c:v>
                </c:pt>
                <c:pt idx="277">
                  <c:v>44659</c:v>
                </c:pt>
                <c:pt idx="278">
                  <c:v>44658</c:v>
                </c:pt>
                <c:pt idx="279">
                  <c:v>44657</c:v>
                </c:pt>
                <c:pt idx="280">
                  <c:v>44656</c:v>
                </c:pt>
                <c:pt idx="281">
                  <c:v>44655</c:v>
                </c:pt>
                <c:pt idx="282">
                  <c:v>44654</c:v>
                </c:pt>
                <c:pt idx="283">
                  <c:v>44653</c:v>
                </c:pt>
                <c:pt idx="284">
                  <c:v>44652</c:v>
                </c:pt>
                <c:pt idx="285">
                  <c:v>44651</c:v>
                </c:pt>
                <c:pt idx="286">
                  <c:v>44650</c:v>
                </c:pt>
                <c:pt idx="287">
                  <c:v>44649</c:v>
                </c:pt>
                <c:pt idx="288">
                  <c:v>44648</c:v>
                </c:pt>
                <c:pt idx="289">
                  <c:v>44647</c:v>
                </c:pt>
                <c:pt idx="290">
                  <c:v>44646</c:v>
                </c:pt>
                <c:pt idx="291">
                  <c:v>44645</c:v>
                </c:pt>
                <c:pt idx="292">
                  <c:v>44644</c:v>
                </c:pt>
                <c:pt idx="293">
                  <c:v>44643</c:v>
                </c:pt>
                <c:pt idx="294">
                  <c:v>44642</c:v>
                </c:pt>
                <c:pt idx="295">
                  <c:v>44641</c:v>
                </c:pt>
                <c:pt idx="296">
                  <c:v>44640</c:v>
                </c:pt>
                <c:pt idx="297">
                  <c:v>44639</c:v>
                </c:pt>
                <c:pt idx="298">
                  <c:v>44638</c:v>
                </c:pt>
                <c:pt idx="299">
                  <c:v>44637</c:v>
                </c:pt>
                <c:pt idx="300">
                  <c:v>44636</c:v>
                </c:pt>
                <c:pt idx="301">
                  <c:v>44635</c:v>
                </c:pt>
                <c:pt idx="302">
                  <c:v>44634</c:v>
                </c:pt>
                <c:pt idx="303">
                  <c:v>44633</c:v>
                </c:pt>
                <c:pt idx="304">
                  <c:v>44632</c:v>
                </c:pt>
                <c:pt idx="305">
                  <c:v>44631</c:v>
                </c:pt>
                <c:pt idx="306">
                  <c:v>44630</c:v>
                </c:pt>
                <c:pt idx="307">
                  <c:v>44629</c:v>
                </c:pt>
                <c:pt idx="308">
                  <c:v>44628</c:v>
                </c:pt>
                <c:pt idx="309">
                  <c:v>44627</c:v>
                </c:pt>
                <c:pt idx="310">
                  <c:v>44626</c:v>
                </c:pt>
                <c:pt idx="311">
                  <c:v>44625</c:v>
                </c:pt>
                <c:pt idx="312">
                  <c:v>44624</c:v>
                </c:pt>
                <c:pt idx="313">
                  <c:v>44623</c:v>
                </c:pt>
                <c:pt idx="314">
                  <c:v>44622</c:v>
                </c:pt>
                <c:pt idx="315">
                  <c:v>44621</c:v>
                </c:pt>
                <c:pt idx="316">
                  <c:v>44620</c:v>
                </c:pt>
                <c:pt idx="317">
                  <c:v>44619</c:v>
                </c:pt>
                <c:pt idx="318">
                  <c:v>44618</c:v>
                </c:pt>
                <c:pt idx="319">
                  <c:v>44617</c:v>
                </c:pt>
                <c:pt idx="320">
                  <c:v>44616</c:v>
                </c:pt>
                <c:pt idx="321">
                  <c:v>44615</c:v>
                </c:pt>
                <c:pt idx="322">
                  <c:v>44614</c:v>
                </c:pt>
                <c:pt idx="323">
                  <c:v>44613</c:v>
                </c:pt>
                <c:pt idx="324">
                  <c:v>44612</c:v>
                </c:pt>
                <c:pt idx="325">
                  <c:v>44611</c:v>
                </c:pt>
                <c:pt idx="326">
                  <c:v>44610</c:v>
                </c:pt>
                <c:pt idx="327">
                  <c:v>44609</c:v>
                </c:pt>
                <c:pt idx="328">
                  <c:v>44608</c:v>
                </c:pt>
                <c:pt idx="329">
                  <c:v>44607</c:v>
                </c:pt>
                <c:pt idx="330">
                  <c:v>44606</c:v>
                </c:pt>
                <c:pt idx="331">
                  <c:v>44605</c:v>
                </c:pt>
                <c:pt idx="332">
                  <c:v>44604</c:v>
                </c:pt>
                <c:pt idx="333">
                  <c:v>44603</c:v>
                </c:pt>
                <c:pt idx="334">
                  <c:v>44602</c:v>
                </c:pt>
                <c:pt idx="335">
                  <c:v>44601</c:v>
                </c:pt>
                <c:pt idx="336">
                  <c:v>44600</c:v>
                </c:pt>
                <c:pt idx="337">
                  <c:v>44599</c:v>
                </c:pt>
                <c:pt idx="338">
                  <c:v>44589</c:v>
                </c:pt>
                <c:pt idx="339">
                  <c:v>44588</c:v>
                </c:pt>
                <c:pt idx="340">
                  <c:v>44587</c:v>
                </c:pt>
                <c:pt idx="341">
                  <c:v>44586</c:v>
                </c:pt>
                <c:pt idx="342">
                  <c:v>44585</c:v>
                </c:pt>
                <c:pt idx="343">
                  <c:v>44584</c:v>
                </c:pt>
                <c:pt idx="344">
                  <c:v>44583</c:v>
                </c:pt>
                <c:pt idx="345">
                  <c:v>44582</c:v>
                </c:pt>
                <c:pt idx="346">
                  <c:v>44581</c:v>
                </c:pt>
                <c:pt idx="347">
                  <c:v>44580</c:v>
                </c:pt>
                <c:pt idx="348">
                  <c:v>44579</c:v>
                </c:pt>
                <c:pt idx="349">
                  <c:v>44578</c:v>
                </c:pt>
                <c:pt idx="350">
                  <c:v>44577</c:v>
                </c:pt>
                <c:pt idx="351">
                  <c:v>44576</c:v>
                </c:pt>
                <c:pt idx="352">
                  <c:v>44575</c:v>
                </c:pt>
                <c:pt idx="353">
                  <c:v>44574</c:v>
                </c:pt>
                <c:pt idx="354">
                  <c:v>44573</c:v>
                </c:pt>
                <c:pt idx="355">
                  <c:v>44572</c:v>
                </c:pt>
                <c:pt idx="356">
                  <c:v>44571</c:v>
                </c:pt>
                <c:pt idx="357">
                  <c:v>44570</c:v>
                </c:pt>
                <c:pt idx="358">
                  <c:v>44569</c:v>
                </c:pt>
                <c:pt idx="359">
                  <c:v>44568</c:v>
                </c:pt>
                <c:pt idx="360">
                  <c:v>44567</c:v>
                </c:pt>
                <c:pt idx="361">
                  <c:v>44566</c:v>
                </c:pt>
                <c:pt idx="362">
                  <c:v>44565</c:v>
                </c:pt>
                <c:pt idx="363">
                  <c:v>44564</c:v>
                </c:pt>
                <c:pt idx="364">
                  <c:v>44563</c:v>
                </c:pt>
                <c:pt idx="365">
                  <c:v>44562</c:v>
                </c:pt>
                <c:pt idx="366">
                  <c:v>44561</c:v>
                </c:pt>
                <c:pt idx="367">
                  <c:v>44560</c:v>
                </c:pt>
                <c:pt idx="368">
                  <c:v>44559</c:v>
                </c:pt>
                <c:pt idx="369">
                  <c:v>44558</c:v>
                </c:pt>
                <c:pt idx="370">
                  <c:v>44557</c:v>
                </c:pt>
                <c:pt idx="371">
                  <c:v>44556</c:v>
                </c:pt>
                <c:pt idx="372">
                  <c:v>44555</c:v>
                </c:pt>
                <c:pt idx="373">
                  <c:v>44554</c:v>
                </c:pt>
                <c:pt idx="374">
                  <c:v>44553</c:v>
                </c:pt>
                <c:pt idx="375">
                  <c:v>44552</c:v>
                </c:pt>
                <c:pt idx="376">
                  <c:v>44551</c:v>
                </c:pt>
                <c:pt idx="377">
                  <c:v>44550</c:v>
                </c:pt>
                <c:pt idx="378">
                  <c:v>44549</c:v>
                </c:pt>
                <c:pt idx="379">
                  <c:v>44548</c:v>
                </c:pt>
                <c:pt idx="380">
                  <c:v>44547</c:v>
                </c:pt>
                <c:pt idx="381">
                  <c:v>44546</c:v>
                </c:pt>
                <c:pt idx="382">
                  <c:v>44545</c:v>
                </c:pt>
                <c:pt idx="383">
                  <c:v>44544</c:v>
                </c:pt>
                <c:pt idx="384">
                  <c:v>44543</c:v>
                </c:pt>
                <c:pt idx="385">
                  <c:v>44542</c:v>
                </c:pt>
                <c:pt idx="386">
                  <c:v>44541</c:v>
                </c:pt>
                <c:pt idx="387">
                  <c:v>44540</c:v>
                </c:pt>
                <c:pt idx="388">
                  <c:v>44539</c:v>
                </c:pt>
                <c:pt idx="389">
                  <c:v>44538</c:v>
                </c:pt>
                <c:pt idx="390">
                  <c:v>44537</c:v>
                </c:pt>
                <c:pt idx="391">
                  <c:v>44536</c:v>
                </c:pt>
                <c:pt idx="392">
                  <c:v>44535</c:v>
                </c:pt>
                <c:pt idx="393">
                  <c:v>44534</c:v>
                </c:pt>
                <c:pt idx="394">
                  <c:v>44533</c:v>
                </c:pt>
                <c:pt idx="395">
                  <c:v>44532</c:v>
                </c:pt>
                <c:pt idx="396">
                  <c:v>44531</c:v>
                </c:pt>
                <c:pt idx="397">
                  <c:v>44530</c:v>
                </c:pt>
                <c:pt idx="398">
                  <c:v>44529</c:v>
                </c:pt>
                <c:pt idx="399">
                  <c:v>44528</c:v>
                </c:pt>
                <c:pt idx="400">
                  <c:v>44527</c:v>
                </c:pt>
                <c:pt idx="401">
                  <c:v>44526</c:v>
                </c:pt>
                <c:pt idx="402">
                  <c:v>44525</c:v>
                </c:pt>
                <c:pt idx="403">
                  <c:v>44524</c:v>
                </c:pt>
                <c:pt idx="404">
                  <c:v>44523</c:v>
                </c:pt>
                <c:pt idx="405">
                  <c:v>44522</c:v>
                </c:pt>
                <c:pt idx="406">
                  <c:v>44521</c:v>
                </c:pt>
                <c:pt idx="407">
                  <c:v>44520</c:v>
                </c:pt>
                <c:pt idx="408">
                  <c:v>44519</c:v>
                </c:pt>
                <c:pt idx="409">
                  <c:v>44518</c:v>
                </c:pt>
                <c:pt idx="410">
                  <c:v>44517</c:v>
                </c:pt>
                <c:pt idx="411">
                  <c:v>44516</c:v>
                </c:pt>
                <c:pt idx="412">
                  <c:v>44515</c:v>
                </c:pt>
              </c:numCache>
            </c:numRef>
          </c:cat>
          <c:val>
            <c:numRef>
              <c:f>'价格 '!$EJ$40:$EJ$452</c:f>
              <c:numCache>
                <c:formatCode>0.00_ </c:formatCode>
                <c:ptCount val="413"/>
                <c:pt idx="0">
                  <c:v>-0.20000000000000018</c:v>
                </c:pt>
                <c:pt idx="1">
                  <c:v>-0.29999999999999982</c:v>
                </c:pt>
                <c:pt idx="2">
                  <c:v>-0.20000000000000018</c:v>
                </c:pt>
                <c:pt idx="3">
                  <c:v>0</c:v>
                </c:pt>
                <c:pt idx="4">
                  <c:v>-0.19999999999999929</c:v>
                </c:pt>
                <c:pt idx="5">
                  <c:v>-0.39999999999999947</c:v>
                </c:pt>
                <c:pt idx="6">
                  <c:v>-0.40000000000000036</c:v>
                </c:pt>
                <c:pt idx="7">
                  <c:v>-0.39999999999999947</c:v>
                </c:pt>
                <c:pt idx="8">
                  <c:v>-0.30000000000000071</c:v>
                </c:pt>
                <c:pt idx="9">
                  <c:v>-0.40000000000000036</c:v>
                </c:pt>
                <c:pt idx="10">
                  <c:v>-0.40000000000000036</c:v>
                </c:pt>
                <c:pt idx="11">
                  <c:v>-0.39999999999999858</c:v>
                </c:pt>
                <c:pt idx="12">
                  <c:v>-0.40000000000000036</c:v>
                </c:pt>
                <c:pt idx="13">
                  <c:v>-0.30000000000000071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-0.44999999999999929</c:v>
                </c:pt>
                <c:pt idx="18">
                  <c:v>-0.70000000000000107</c:v>
                </c:pt>
                <c:pt idx="19">
                  <c:v>-0.70000000000000018</c:v>
                </c:pt>
                <c:pt idx="20">
                  <c:v>-0.79999999999999982</c:v>
                </c:pt>
                <c:pt idx="21">
                  <c:v>-0.80000000000000071</c:v>
                </c:pt>
                <c:pt idx="22">
                  <c:v>-0.80000000000000071</c:v>
                </c:pt>
                <c:pt idx="23">
                  <c:v>-0.60000000000000142</c:v>
                </c:pt>
                <c:pt idx="24">
                  <c:v>-0.5</c:v>
                </c:pt>
                <c:pt idx="25">
                  <c:v>-0.59999999999999964</c:v>
                </c:pt>
                <c:pt idx="26">
                  <c:v>-0.65000000000000036</c:v>
                </c:pt>
                <c:pt idx="27">
                  <c:v>-0.90000000000000036</c:v>
                </c:pt>
                <c:pt idx="28">
                  <c:v>-0.30000000000000071</c:v>
                </c:pt>
                <c:pt idx="29">
                  <c:v>-0.29999999999999893</c:v>
                </c:pt>
                <c:pt idx="30">
                  <c:v>-0.20000000000000107</c:v>
                </c:pt>
                <c:pt idx="31">
                  <c:v>-0.20000000000000107</c:v>
                </c:pt>
                <c:pt idx="32">
                  <c:v>-0.20000000000000107</c:v>
                </c:pt>
                <c:pt idx="33">
                  <c:v>-0.19999999999999929</c:v>
                </c:pt>
                <c:pt idx="34">
                  <c:v>-0.25</c:v>
                </c:pt>
                <c:pt idx="35">
                  <c:v>-0.40000000000000036</c:v>
                </c:pt>
                <c:pt idx="36">
                  <c:v>-0.30000000000000071</c:v>
                </c:pt>
                <c:pt idx="37">
                  <c:v>-9.9999999999999645E-2</c:v>
                </c:pt>
                <c:pt idx="38">
                  <c:v>-0.20000000000000107</c:v>
                </c:pt>
                <c:pt idx="39">
                  <c:v>-0.40000000000000036</c:v>
                </c:pt>
                <c:pt idx="40">
                  <c:v>-0.59999999999999964</c:v>
                </c:pt>
                <c:pt idx="41">
                  <c:v>-0.69999999999999929</c:v>
                </c:pt>
                <c:pt idx="42">
                  <c:v>-0.65000000000000036</c:v>
                </c:pt>
                <c:pt idx="43">
                  <c:v>-0.59999999999999964</c:v>
                </c:pt>
                <c:pt idx="44">
                  <c:v>-0.5</c:v>
                </c:pt>
                <c:pt idx="45">
                  <c:v>-0.40000000000000036</c:v>
                </c:pt>
                <c:pt idx="46">
                  <c:v>-0.40000000000000036</c:v>
                </c:pt>
                <c:pt idx="47">
                  <c:v>-0.39999999999999858</c:v>
                </c:pt>
                <c:pt idx="48">
                  <c:v>-0.30000000000000071</c:v>
                </c:pt>
                <c:pt idx="49">
                  <c:v>-0.40000000000000036</c:v>
                </c:pt>
                <c:pt idx="50">
                  <c:v>-0.59999999999999964</c:v>
                </c:pt>
                <c:pt idx="51">
                  <c:v>-0.40000000000000036</c:v>
                </c:pt>
                <c:pt idx="52">
                  <c:v>-0.40000000000000036</c:v>
                </c:pt>
                <c:pt idx="53">
                  <c:v>-0.40000000000000036</c:v>
                </c:pt>
                <c:pt idx="54">
                  <c:v>-0.59999999999999964</c:v>
                </c:pt>
                <c:pt idx="55">
                  <c:v>-0.59999999999999964</c:v>
                </c:pt>
                <c:pt idx="56">
                  <c:v>-0.40000000000000036</c:v>
                </c:pt>
                <c:pt idx="57">
                  <c:v>-0.30000000000000071</c:v>
                </c:pt>
                <c:pt idx="58">
                  <c:v>-0.45000000000000107</c:v>
                </c:pt>
                <c:pt idx="59">
                  <c:v>-0.20000000000000107</c:v>
                </c:pt>
                <c:pt idx="60">
                  <c:v>-0.30000000000000071</c:v>
                </c:pt>
                <c:pt idx="61">
                  <c:v>-0.19999999999999929</c:v>
                </c:pt>
                <c:pt idx="62">
                  <c:v>-0.19999999999999929</c:v>
                </c:pt>
                <c:pt idx="63">
                  <c:v>-9.9999999999999645E-2</c:v>
                </c:pt>
                <c:pt idx="64">
                  <c:v>-0.19999999999999929</c:v>
                </c:pt>
                <c:pt idx="65">
                  <c:v>-0.40000000000000036</c:v>
                </c:pt>
                <c:pt idx="66">
                  <c:v>-0.40000000000000036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-0.39999999999999858</c:v>
                </c:pt>
                <c:pt idx="71">
                  <c:v>-0.54999999999999893</c:v>
                </c:pt>
                <c:pt idx="72">
                  <c:v>-0.30000000000000071</c:v>
                </c:pt>
                <c:pt idx="73">
                  <c:v>-0.29999999999999893</c:v>
                </c:pt>
                <c:pt idx="74">
                  <c:v>-0.30000000000000071</c:v>
                </c:pt>
                <c:pt idx="75">
                  <c:v>-0.5</c:v>
                </c:pt>
                <c:pt idx="76">
                  <c:v>-0.79999999999999893</c:v>
                </c:pt>
                <c:pt idx="77">
                  <c:v>-0.59999999999999964</c:v>
                </c:pt>
                <c:pt idx="78">
                  <c:v>-0.40000000000000036</c:v>
                </c:pt>
                <c:pt idx="79">
                  <c:v>-0.5</c:v>
                </c:pt>
                <c:pt idx="80">
                  <c:v>-0.40000000000000036</c:v>
                </c:pt>
                <c:pt idx="81">
                  <c:v>-0.40000000000000036</c:v>
                </c:pt>
                <c:pt idx="82">
                  <c:v>-0.5</c:v>
                </c:pt>
                <c:pt idx="83">
                  <c:v>-0.5</c:v>
                </c:pt>
                <c:pt idx="84">
                  <c:v>-0.69999999999999929</c:v>
                </c:pt>
                <c:pt idx="85">
                  <c:v>-0.69999999999999929</c:v>
                </c:pt>
                <c:pt idx="86">
                  <c:v>-0.65000000000000036</c:v>
                </c:pt>
                <c:pt idx="87">
                  <c:v>-0.69999999999999929</c:v>
                </c:pt>
                <c:pt idx="88">
                  <c:v>-0.59999999999999964</c:v>
                </c:pt>
                <c:pt idx="89">
                  <c:v>-0.79999999999999893</c:v>
                </c:pt>
                <c:pt idx="90">
                  <c:v>-0.75</c:v>
                </c:pt>
                <c:pt idx="91">
                  <c:v>-0.79999999999999893</c:v>
                </c:pt>
                <c:pt idx="92">
                  <c:v>-0.79999999999999893</c:v>
                </c:pt>
                <c:pt idx="93">
                  <c:v>-0.79999999999999893</c:v>
                </c:pt>
                <c:pt idx="94">
                  <c:v>-0.54999999999999893</c:v>
                </c:pt>
                <c:pt idx="95">
                  <c:v>-0.5</c:v>
                </c:pt>
                <c:pt idx="96">
                  <c:v>-0.40000000000000036</c:v>
                </c:pt>
                <c:pt idx="97">
                  <c:v>-0.30000000000000071</c:v>
                </c:pt>
                <c:pt idx="98">
                  <c:v>-0.29999999999999893</c:v>
                </c:pt>
                <c:pt idx="99">
                  <c:v>-0.40000000000000036</c:v>
                </c:pt>
                <c:pt idx="100">
                  <c:v>-0.59999999999999964</c:v>
                </c:pt>
                <c:pt idx="101">
                  <c:v>-0.30000000000000071</c:v>
                </c:pt>
                <c:pt idx="102">
                  <c:v>-0.29999999999999893</c:v>
                </c:pt>
                <c:pt idx="103">
                  <c:v>-0.30000000000000071</c:v>
                </c:pt>
                <c:pt idx="104">
                  <c:v>-0.30000000000000071</c:v>
                </c:pt>
                <c:pt idx="105">
                  <c:v>-0.30000000000000071</c:v>
                </c:pt>
                <c:pt idx="106">
                  <c:v>-0.29999999999999893</c:v>
                </c:pt>
                <c:pt idx="107">
                  <c:v>-0.29999999999999893</c:v>
                </c:pt>
                <c:pt idx="108">
                  <c:v>-0.29999999999999893</c:v>
                </c:pt>
                <c:pt idx="109">
                  <c:v>-0.29999999999999893</c:v>
                </c:pt>
                <c:pt idx="110">
                  <c:v>-0.19999999999999929</c:v>
                </c:pt>
                <c:pt idx="111">
                  <c:v>-0.19999999999999929</c:v>
                </c:pt>
                <c:pt idx="112">
                  <c:v>-0.19999999999999929</c:v>
                </c:pt>
                <c:pt idx="113">
                  <c:v>-0.25</c:v>
                </c:pt>
                <c:pt idx="114">
                  <c:v>-0.25</c:v>
                </c:pt>
                <c:pt idx="115">
                  <c:v>-0.19999999999999929</c:v>
                </c:pt>
                <c:pt idx="116">
                  <c:v>-0.20000000000000107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-0.14999999999999858</c:v>
                </c:pt>
                <c:pt idx="121">
                  <c:v>-0.14999999999999858</c:v>
                </c:pt>
                <c:pt idx="122">
                  <c:v>-9.9999999999999645E-2</c:v>
                </c:pt>
                <c:pt idx="123">
                  <c:v>-0.19999999999999929</c:v>
                </c:pt>
                <c:pt idx="124">
                  <c:v>-9.9999999999999645E-2</c:v>
                </c:pt>
                <c:pt idx="125">
                  <c:v>-0.19999999999999929</c:v>
                </c:pt>
                <c:pt idx="126">
                  <c:v>-0.20000000000000107</c:v>
                </c:pt>
                <c:pt idx="127">
                  <c:v>-0.10000000000000142</c:v>
                </c:pt>
                <c:pt idx="128">
                  <c:v>0</c:v>
                </c:pt>
                <c:pt idx="129">
                  <c:v>-0.30000000000000071</c:v>
                </c:pt>
                <c:pt idx="130">
                  <c:v>-0.30000000000000071</c:v>
                </c:pt>
                <c:pt idx="131">
                  <c:v>-0.30000000000000071</c:v>
                </c:pt>
                <c:pt idx="132">
                  <c:v>-0.20000000000000107</c:v>
                </c:pt>
                <c:pt idx="133">
                  <c:v>-0.20000000000000107</c:v>
                </c:pt>
                <c:pt idx="134">
                  <c:v>-0.19999999999999929</c:v>
                </c:pt>
                <c:pt idx="135">
                  <c:v>-0.30000000000000071</c:v>
                </c:pt>
                <c:pt idx="136">
                  <c:v>-0.39999999999999858</c:v>
                </c:pt>
                <c:pt idx="137">
                  <c:v>-0.30000000000000071</c:v>
                </c:pt>
                <c:pt idx="138">
                  <c:v>-0.40000000000000036</c:v>
                </c:pt>
                <c:pt idx="139">
                  <c:v>-0.29999999999999893</c:v>
                </c:pt>
                <c:pt idx="140">
                  <c:v>-0.29999999999999893</c:v>
                </c:pt>
                <c:pt idx="141">
                  <c:v>-0.29999999999999893</c:v>
                </c:pt>
                <c:pt idx="142">
                  <c:v>-0.40000000000000036</c:v>
                </c:pt>
                <c:pt idx="143">
                  <c:v>-0.30000000000000071</c:v>
                </c:pt>
                <c:pt idx="144">
                  <c:v>-0.30000000000000071</c:v>
                </c:pt>
                <c:pt idx="145">
                  <c:v>-0.29999999999999893</c:v>
                </c:pt>
                <c:pt idx="146">
                  <c:v>-0.19999999999999929</c:v>
                </c:pt>
                <c:pt idx="147">
                  <c:v>-0.29999999999999893</c:v>
                </c:pt>
                <c:pt idx="148">
                  <c:v>-0.19999999999999929</c:v>
                </c:pt>
                <c:pt idx="149">
                  <c:v>-0.29999999999999893</c:v>
                </c:pt>
                <c:pt idx="150">
                  <c:v>-0.30000000000000071</c:v>
                </c:pt>
                <c:pt idx="151">
                  <c:v>-0.29999999999999893</c:v>
                </c:pt>
                <c:pt idx="152">
                  <c:v>-0.29999999999999893</c:v>
                </c:pt>
                <c:pt idx="153">
                  <c:v>-0.30000000000000071</c:v>
                </c:pt>
                <c:pt idx="154">
                  <c:v>-0.30000000000000071</c:v>
                </c:pt>
                <c:pt idx="155">
                  <c:v>-0.19999999999999929</c:v>
                </c:pt>
                <c:pt idx="156">
                  <c:v>-0.19999999999999929</c:v>
                </c:pt>
                <c:pt idx="157">
                  <c:v>-0.25</c:v>
                </c:pt>
                <c:pt idx="158">
                  <c:v>-9.9999999999999645E-2</c:v>
                </c:pt>
                <c:pt idx="159">
                  <c:v>-9.9999999999999645E-2</c:v>
                </c:pt>
                <c:pt idx="160">
                  <c:v>-9.9999999999999645E-2</c:v>
                </c:pt>
                <c:pt idx="161">
                  <c:v>-9.9999999999999645E-2</c:v>
                </c:pt>
                <c:pt idx="162">
                  <c:v>-9.9999999999999645E-2</c:v>
                </c:pt>
                <c:pt idx="163">
                  <c:v>-9.9999999999999645E-2</c:v>
                </c:pt>
                <c:pt idx="164">
                  <c:v>-0.15000000000000036</c:v>
                </c:pt>
                <c:pt idx="165">
                  <c:v>-0.10000000000000142</c:v>
                </c:pt>
                <c:pt idx="166">
                  <c:v>0</c:v>
                </c:pt>
                <c:pt idx="167">
                  <c:v>9.9999999999999645E-2</c:v>
                </c:pt>
                <c:pt idx="168">
                  <c:v>0</c:v>
                </c:pt>
                <c:pt idx="169">
                  <c:v>0.20000000000000107</c:v>
                </c:pt>
                <c:pt idx="170">
                  <c:v>0</c:v>
                </c:pt>
                <c:pt idx="171">
                  <c:v>0</c:v>
                </c:pt>
                <c:pt idx="172">
                  <c:v>-9.9999999999999645E-2</c:v>
                </c:pt>
                <c:pt idx="173">
                  <c:v>-5.0000000000000711E-2</c:v>
                </c:pt>
                <c:pt idx="174">
                  <c:v>-0.19999999999999929</c:v>
                </c:pt>
                <c:pt idx="175">
                  <c:v>-0.19999999999999929</c:v>
                </c:pt>
                <c:pt idx="176">
                  <c:v>-9.9999999999999645E-2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-5.0000000000000711E-2</c:v>
                </c:pt>
                <c:pt idx="183">
                  <c:v>0</c:v>
                </c:pt>
                <c:pt idx="184">
                  <c:v>-0.15000000000000036</c:v>
                </c:pt>
                <c:pt idx="185">
                  <c:v>0</c:v>
                </c:pt>
                <c:pt idx="186">
                  <c:v>-9.9999999999999645E-2</c:v>
                </c:pt>
                <c:pt idx="187">
                  <c:v>9.9999999999999645E-2</c:v>
                </c:pt>
                <c:pt idx="188">
                  <c:v>9.9999999999999645E-2</c:v>
                </c:pt>
                <c:pt idx="189">
                  <c:v>0</c:v>
                </c:pt>
                <c:pt idx="190">
                  <c:v>0.10000000000000142</c:v>
                </c:pt>
                <c:pt idx="191">
                  <c:v>0.10000000000000142</c:v>
                </c:pt>
                <c:pt idx="192">
                  <c:v>5.0000000000000711E-2</c:v>
                </c:pt>
                <c:pt idx="193">
                  <c:v>-5.0000000000000711E-2</c:v>
                </c:pt>
                <c:pt idx="194">
                  <c:v>0</c:v>
                </c:pt>
                <c:pt idx="195">
                  <c:v>9.9999999999999645E-2</c:v>
                </c:pt>
                <c:pt idx="196">
                  <c:v>5.0000000000000711E-2</c:v>
                </c:pt>
                <c:pt idx="197">
                  <c:v>-5.0000000000000711E-2</c:v>
                </c:pt>
                <c:pt idx="198">
                  <c:v>-0.15000000000000036</c:v>
                </c:pt>
                <c:pt idx="199">
                  <c:v>0</c:v>
                </c:pt>
                <c:pt idx="200">
                  <c:v>4.9999999999998934E-2</c:v>
                </c:pt>
                <c:pt idx="201">
                  <c:v>9.9999999999999645E-2</c:v>
                </c:pt>
                <c:pt idx="202">
                  <c:v>9.9999999999999645E-2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-0.10000000000000053</c:v>
                </c:pt>
                <c:pt idx="207">
                  <c:v>0</c:v>
                </c:pt>
                <c:pt idx="208">
                  <c:v>5.0000000000000711E-2</c:v>
                </c:pt>
                <c:pt idx="209">
                  <c:v>0</c:v>
                </c:pt>
                <c:pt idx="210">
                  <c:v>0</c:v>
                </c:pt>
                <c:pt idx="211">
                  <c:v>-4.9999999999999822E-2</c:v>
                </c:pt>
                <c:pt idx="212">
                  <c:v>0</c:v>
                </c:pt>
                <c:pt idx="213">
                  <c:v>-9.9999999999999645E-2</c:v>
                </c:pt>
                <c:pt idx="214">
                  <c:v>0</c:v>
                </c:pt>
                <c:pt idx="215">
                  <c:v>4.9999999999999822E-2</c:v>
                </c:pt>
                <c:pt idx="216">
                  <c:v>0.20000000000000018</c:v>
                </c:pt>
                <c:pt idx="217">
                  <c:v>9.9999999999999645E-2</c:v>
                </c:pt>
                <c:pt idx="218">
                  <c:v>0</c:v>
                </c:pt>
                <c:pt idx="219">
                  <c:v>4.9999999999999822E-2</c:v>
                </c:pt>
                <c:pt idx="220">
                  <c:v>0</c:v>
                </c:pt>
                <c:pt idx="221">
                  <c:v>4.9999999999999822E-2</c:v>
                </c:pt>
                <c:pt idx="222">
                  <c:v>4.9999999999999822E-2</c:v>
                </c:pt>
                <c:pt idx="223">
                  <c:v>9.9999999999999645E-2</c:v>
                </c:pt>
                <c:pt idx="224">
                  <c:v>4.9999999999999822E-2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-0.10000000000000053</c:v>
                </c:pt>
                <c:pt idx="229">
                  <c:v>-0.15000000000000036</c:v>
                </c:pt>
                <c:pt idx="230">
                  <c:v>0</c:v>
                </c:pt>
                <c:pt idx="231">
                  <c:v>-0.10000000000000053</c:v>
                </c:pt>
                <c:pt idx="232">
                  <c:v>-0.14999999999999947</c:v>
                </c:pt>
                <c:pt idx="233">
                  <c:v>-0.14999999999999947</c:v>
                </c:pt>
                <c:pt idx="234">
                  <c:v>-9.9999999999999645E-2</c:v>
                </c:pt>
                <c:pt idx="235">
                  <c:v>-0.10000000000000053</c:v>
                </c:pt>
                <c:pt idx="236">
                  <c:v>-4.9999999999999822E-2</c:v>
                </c:pt>
                <c:pt idx="237">
                  <c:v>0.10000000000000053</c:v>
                </c:pt>
                <c:pt idx="238">
                  <c:v>5.0000000000000711E-2</c:v>
                </c:pt>
                <c:pt idx="239">
                  <c:v>-0.10000000000000053</c:v>
                </c:pt>
                <c:pt idx="240">
                  <c:v>9.9999999999999645E-2</c:v>
                </c:pt>
                <c:pt idx="241">
                  <c:v>9.9999999999999645E-2</c:v>
                </c:pt>
                <c:pt idx="242">
                  <c:v>0.10000000000000053</c:v>
                </c:pt>
                <c:pt idx="243">
                  <c:v>0.10000000000000053</c:v>
                </c:pt>
                <c:pt idx="244">
                  <c:v>-4.9999999999999822E-2</c:v>
                </c:pt>
                <c:pt idx="245">
                  <c:v>-9.9999999999999645E-2</c:v>
                </c:pt>
                <c:pt idx="246">
                  <c:v>-0.20000000000000018</c:v>
                </c:pt>
                <c:pt idx="247">
                  <c:v>-9.9999999999999645E-2</c:v>
                </c:pt>
                <c:pt idx="248">
                  <c:v>-4.9999999999999822E-2</c:v>
                </c:pt>
                <c:pt idx="249">
                  <c:v>-4.9999999999999822E-2</c:v>
                </c:pt>
                <c:pt idx="250">
                  <c:v>-4.9999999999999822E-2</c:v>
                </c:pt>
                <c:pt idx="251">
                  <c:v>-0.10000000000000053</c:v>
                </c:pt>
                <c:pt idx="252">
                  <c:v>-0.10000000000000053</c:v>
                </c:pt>
                <c:pt idx="253">
                  <c:v>0</c:v>
                </c:pt>
                <c:pt idx="254">
                  <c:v>0</c:v>
                </c:pt>
                <c:pt idx="255">
                  <c:v>-0.10000000000000053</c:v>
                </c:pt>
                <c:pt idx="256">
                  <c:v>-0.10000000000000053</c:v>
                </c:pt>
                <c:pt idx="257">
                  <c:v>-0.20000000000000018</c:v>
                </c:pt>
                <c:pt idx="258">
                  <c:v>-9.9999999999999645E-2</c:v>
                </c:pt>
                <c:pt idx="259">
                  <c:v>-0.10000000000000053</c:v>
                </c:pt>
                <c:pt idx="260">
                  <c:v>-0.20000000000000018</c:v>
                </c:pt>
                <c:pt idx="261">
                  <c:v>-0.10000000000000053</c:v>
                </c:pt>
                <c:pt idx="262">
                  <c:v>-9.9999999999999645E-2</c:v>
                </c:pt>
                <c:pt idx="263">
                  <c:v>-9.9999999999999645E-2</c:v>
                </c:pt>
                <c:pt idx="264">
                  <c:v>-0.19999999999999929</c:v>
                </c:pt>
                <c:pt idx="265">
                  <c:v>-0.19999999999999929</c:v>
                </c:pt>
                <c:pt idx="266">
                  <c:v>-0.29999999999999982</c:v>
                </c:pt>
                <c:pt idx="267">
                  <c:v>-0.29999999999999982</c:v>
                </c:pt>
                <c:pt idx="268">
                  <c:v>-0.15000000000000036</c:v>
                </c:pt>
                <c:pt idx="269">
                  <c:v>-0.25</c:v>
                </c:pt>
                <c:pt idx="270">
                  <c:v>-0.25</c:v>
                </c:pt>
                <c:pt idx="271">
                  <c:v>-0.34999999999999964</c:v>
                </c:pt>
                <c:pt idx="272">
                  <c:v>-0.25</c:v>
                </c:pt>
                <c:pt idx="273">
                  <c:v>-0.20000000000000018</c:v>
                </c:pt>
                <c:pt idx="274">
                  <c:v>-0.29999999999999982</c:v>
                </c:pt>
                <c:pt idx="275">
                  <c:v>-0.29999999999999982</c:v>
                </c:pt>
                <c:pt idx="276">
                  <c:v>-0.25</c:v>
                </c:pt>
                <c:pt idx="277">
                  <c:v>-0.29999999999999982</c:v>
                </c:pt>
                <c:pt idx="278">
                  <c:v>-0.29999999999999982</c:v>
                </c:pt>
                <c:pt idx="279">
                  <c:v>-0.29999999999999982</c:v>
                </c:pt>
                <c:pt idx="280">
                  <c:v>-0.19999999999999929</c:v>
                </c:pt>
                <c:pt idx="281">
                  <c:v>-0.20000000000000018</c:v>
                </c:pt>
                <c:pt idx="282">
                  <c:v>-0.20000000000000018</c:v>
                </c:pt>
                <c:pt idx="283">
                  <c:v>-0.29999999999999982</c:v>
                </c:pt>
                <c:pt idx="284">
                  <c:v>-0.39999999999999947</c:v>
                </c:pt>
                <c:pt idx="285">
                  <c:v>-0.39999999999999947</c:v>
                </c:pt>
                <c:pt idx="286">
                  <c:v>-0.29999999999999982</c:v>
                </c:pt>
                <c:pt idx="287">
                  <c:v>-0.20000000000000018</c:v>
                </c:pt>
                <c:pt idx="288">
                  <c:v>-0.40000000000000036</c:v>
                </c:pt>
                <c:pt idx="289">
                  <c:v>-0.40000000000000036</c:v>
                </c:pt>
                <c:pt idx="290">
                  <c:v>-0.29999999999999982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-0.39999999999999947</c:v>
                </c:pt>
                <c:pt idx="297">
                  <c:v>-0.34999999999999964</c:v>
                </c:pt>
                <c:pt idx="298">
                  <c:v>-0.54999999999999982</c:v>
                </c:pt>
                <c:pt idx="299">
                  <c:v>-0.5</c:v>
                </c:pt>
                <c:pt idx="300">
                  <c:v>-0.35000000000000053</c:v>
                </c:pt>
                <c:pt idx="301">
                  <c:v>-0.35000000000000053</c:v>
                </c:pt>
                <c:pt idx="302">
                  <c:v>-0.29999999999999982</c:v>
                </c:pt>
                <c:pt idx="303">
                  <c:v>-0.39999999999999947</c:v>
                </c:pt>
                <c:pt idx="304">
                  <c:v>-0.29999999999999982</c:v>
                </c:pt>
                <c:pt idx="305">
                  <c:v>-0.29999999999999982</c:v>
                </c:pt>
                <c:pt idx="306">
                  <c:v>-0.29999999999999982</c:v>
                </c:pt>
                <c:pt idx="307">
                  <c:v>-0.30000000000000071</c:v>
                </c:pt>
                <c:pt idx="308">
                  <c:v>-0.30000000000000071</c:v>
                </c:pt>
                <c:pt idx="309">
                  <c:v>-0.29999999999999982</c:v>
                </c:pt>
                <c:pt idx="310">
                  <c:v>-0.25</c:v>
                </c:pt>
                <c:pt idx="311">
                  <c:v>-0.29999999999999982</c:v>
                </c:pt>
                <c:pt idx="312">
                  <c:v>-0.30000000000000071</c:v>
                </c:pt>
                <c:pt idx="313">
                  <c:v>-0.25</c:v>
                </c:pt>
                <c:pt idx="314">
                  <c:v>-0.39999999999999947</c:v>
                </c:pt>
                <c:pt idx="315">
                  <c:v>-0.29999999999999982</c:v>
                </c:pt>
                <c:pt idx="316">
                  <c:v>-0.40000000000000036</c:v>
                </c:pt>
                <c:pt idx="317">
                  <c:v>-0.39999999999999947</c:v>
                </c:pt>
                <c:pt idx="318">
                  <c:v>-0.39999999999999947</c:v>
                </c:pt>
                <c:pt idx="319">
                  <c:v>-0.39999999999999947</c:v>
                </c:pt>
                <c:pt idx="320">
                  <c:v>-0.59999999999999964</c:v>
                </c:pt>
                <c:pt idx="321">
                  <c:v>-0.59999999999999964</c:v>
                </c:pt>
                <c:pt idx="322">
                  <c:v>-0.59999999999999964</c:v>
                </c:pt>
                <c:pt idx="323">
                  <c:v>-0.59999999999999964</c:v>
                </c:pt>
                <c:pt idx="324">
                  <c:v>-0.60000000000000053</c:v>
                </c:pt>
                <c:pt idx="325">
                  <c:v>-0.5</c:v>
                </c:pt>
                <c:pt idx="326">
                  <c:v>-0.5</c:v>
                </c:pt>
                <c:pt idx="327">
                  <c:v>-0.39999999999999947</c:v>
                </c:pt>
                <c:pt idx="328">
                  <c:v>-0.39999999999999947</c:v>
                </c:pt>
                <c:pt idx="329">
                  <c:v>-0.5</c:v>
                </c:pt>
                <c:pt idx="330">
                  <c:v>-0.59999999999999964</c:v>
                </c:pt>
                <c:pt idx="331">
                  <c:v>-0.59999999999999964</c:v>
                </c:pt>
                <c:pt idx="332">
                  <c:v>-0.5</c:v>
                </c:pt>
                <c:pt idx="333">
                  <c:v>-0.29999999999999982</c:v>
                </c:pt>
                <c:pt idx="334">
                  <c:v>-0.20000000000000018</c:v>
                </c:pt>
                <c:pt idx="335">
                  <c:v>-0.29999999999999982</c:v>
                </c:pt>
                <c:pt idx="336">
                  <c:v>-0.39999999999999947</c:v>
                </c:pt>
                <c:pt idx="337">
                  <c:v>-0.39999999999999947</c:v>
                </c:pt>
                <c:pt idx="338">
                  <c:v>-0.70000000000000018</c:v>
                </c:pt>
                <c:pt idx="339">
                  <c:v>-0.39999999999999947</c:v>
                </c:pt>
                <c:pt idx="340">
                  <c:v>-0.59999999999999964</c:v>
                </c:pt>
                <c:pt idx="341">
                  <c:v>-0.60000000000000053</c:v>
                </c:pt>
                <c:pt idx="342">
                  <c:v>-0.59999999999999964</c:v>
                </c:pt>
                <c:pt idx="343">
                  <c:v>-0.40000000000000036</c:v>
                </c:pt>
                <c:pt idx="344">
                  <c:v>-0.40000000000000036</c:v>
                </c:pt>
                <c:pt idx="345">
                  <c:v>-0.59999999999999964</c:v>
                </c:pt>
                <c:pt idx="346">
                  <c:v>-0.5</c:v>
                </c:pt>
                <c:pt idx="347">
                  <c:v>-0.39999999999999947</c:v>
                </c:pt>
                <c:pt idx="348">
                  <c:v>-0.5</c:v>
                </c:pt>
                <c:pt idx="349">
                  <c:v>-0.5</c:v>
                </c:pt>
                <c:pt idx="350">
                  <c:v>-0.69999999999999929</c:v>
                </c:pt>
                <c:pt idx="351">
                  <c:v>-0.59999999999999964</c:v>
                </c:pt>
                <c:pt idx="352">
                  <c:v>-0.39999999999999947</c:v>
                </c:pt>
                <c:pt idx="353">
                  <c:v>-0.29999999999999982</c:v>
                </c:pt>
                <c:pt idx="354">
                  <c:v>-0.5</c:v>
                </c:pt>
                <c:pt idx="355">
                  <c:v>-0.40000000000000036</c:v>
                </c:pt>
                <c:pt idx="356">
                  <c:v>-0.5</c:v>
                </c:pt>
                <c:pt idx="357">
                  <c:v>-0.40000000000000036</c:v>
                </c:pt>
                <c:pt idx="358">
                  <c:v>-0.5</c:v>
                </c:pt>
                <c:pt idx="359">
                  <c:v>-0.59999999999999964</c:v>
                </c:pt>
                <c:pt idx="360">
                  <c:v>-0.5</c:v>
                </c:pt>
                <c:pt idx="361">
                  <c:v>-0.39999999999999947</c:v>
                </c:pt>
                <c:pt idx="362">
                  <c:v>-0.5</c:v>
                </c:pt>
                <c:pt idx="363">
                  <c:v>-0.59999999999999964</c:v>
                </c:pt>
                <c:pt idx="364">
                  <c:v>-0.70000000000000107</c:v>
                </c:pt>
                <c:pt idx="365">
                  <c:v>-0.60000000000000142</c:v>
                </c:pt>
                <c:pt idx="366">
                  <c:v>-0.70000000000000107</c:v>
                </c:pt>
                <c:pt idx="367">
                  <c:v>-0.79999999999999893</c:v>
                </c:pt>
                <c:pt idx="368">
                  <c:v>-0.80000000000000071</c:v>
                </c:pt>
                <c:pt idx="369">
                  <c:v>-0.80000000000000071</c:v>
                </c:pt>
                <c:pt idx="370">
                  <c:v>-1.0999999999999996</c:v>
                </c:pt>
                <c:pt idx="371">
                  <c:v>-1</c:v>
                </c:pt>
                <c:pt idx="372">
                  <c:v>-1.2000000000000011</c:v>
                </c:pt>
                <c:pt idx="373">
                  <c:v>-0.90000000000000036</c:v>
                </c:pt>
                <c:pt idx="374">
                  <c:v>-1</c:v>
                </c:pt>
                <c:pt idx="375">
                  <c:v>-1</c:v>
                </c:pt>
                <c:pt idx="376">
                  <c:v>-0.59999999999999964</c:v>
                </c:pt>
                <c:pt idx="377">
                  <c:v>-0.80000000000000071</c:v>
                </c:pt>
                <c:pt idx="378">
                  <c:v>-0.80000000000000071</c:v>
                </c:pt>
                <c:pt idx="379">
                  <c:v>-0.79999999999999893</c:v>
                </c:pt>
                <c:pt idx="380">
                  <c:v>-1</c:v>
                </c:pt>
                <c:pt idx="381">
                  <c:v>-0.69999999999999929</c:v>
                </c:pt>
                <c:pt idx="382">
                  <c:v>-0.80000000000000071</c:v>
                </c:pt>
                <c:pt idx="383">
                  <c:v>-0.69999999999999929</c:v>
                </c:pt>
                <c:pt idx="384">
                  <c:v>-0.60000000000000142</c:v>
                </c:pt>
                <c:pt idx="385">
                  <c:v>-0.5</c:v>
                </c:pt>
                <c:pt idx="386">
                  <c:v>-0.5</c:v>
                </c:pt>
                <c:pt idx="387">
                  <c:v>-0.69999999999999929</c:v>
                </c:pt>
                <c:pt idx="388">
                  <c:v>-0.40000000000000036</c:v>
                </c:pt>
                <c:pt idx="389">
                  <c:v>-0.40000000000000036</c:v>
                </c:pt>
                <c:pt idx="390">
                  <c:v>-0.30000000000000071</c:v>
                </c:pt>
                <c:pt idx="391">
                  <c:v>-0.29999999999999893</c:v>
                </c:pt>
                <c:pt idx="392">
                  <c:v>-0.40000000000000036</c:v>
                </c:pt>
                <c:pt idx="393">
                  <c:v>-0.40000000000000036</c:v>
                </c:pt>
                <c:pt idx="394">
                  <c:v>-0.40000000000000036</c:v>
                </c:pt>
                <c:pt idx="395">
                  <c:v>-0.59999999999999964</c:v>
                </c:pt>
                <c:pt idx="396">
                  <c:v>-0.60000000000000142</c:v>
                </c:pt>
                <c:pt idx="397">
                  <c:v>-0.5</c:v>
                </c:pt>
                <c:pt idx="398">
                  <c:v>-0.59999999999999964</c:v>
                </c:pt>
                <c:pt idx="399">
                  <c:v>-0.5</c:v>
                </c:pt>
                <c:pt idx="400">
                  <c:v>-0.40000000000000036</c:v>
                </c:pt>
                <c:pt idx="401">
                  <c:v>-0.40000000000000036</c:v>
                </c:pt>
                <c:pt idx="402">
                  <c:v>-0.30000000000000071</c:v>
                </c:pt>
                <c:pt idx="403">
                  <c:v>-0.20000000000000107</c:v>
                </c:pt>
                <c:pt idx="404">
                  <c:v>-0.40000000000000036</c:v>
                </c:pt>
                <c:pt idx="405">
                  <c:v>-0.40000000000000036</c:v>
                </c:pt>
                <c:pt idx="406">
                  <c:v>-0.5</c:v>
                </c:pt>
                <c:pt idx="407">
                  <c:v>-0.60000000000000142</c:v>
                </c:pt>
                <c:pt idx="408">
                  <c:v>-0.60000000000000142</c:v>
                </c:pt>
                <c:pt idx="409">
                  <c:v>-0.60000000000000142</c:v>
                </c:pt>
                <c:pt idx="410">
                  <c:v>-0.5</c:v>
                </c:pt>
                <c:pt idx="411">
                  <c:v>-0.20000000000000107</c:v>
                </c:pt>
                <c:pt idx="412">
                  <c:v>-0.20000000000000107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2E1-85C7-7D33FF9A3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75744"/>
        <c:axId val="331377280"/>
      </c:areaChart>
      <c:lineChart>
        <c:grouping val="standard"/>
        <c:varyColors val="0"/>
        <c:ser>
          <c:idx val="0"/>
          <c:order val="0"/>
          <c:tx>
            <c:strRef>
              <c:f>'价格 '!$EH$4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'!$DU$40:$DU$452</c:f>
              <c:numCache>
                <c:formatCode>m/d/yyyy</c:formatCode>
                <c:ptCount val="413"/>
                <c:pt idx="0">
                  <c:v>44936</c:v>
                </c:pt>
                <c:pt idx="1">
                  <c:v>44935</c:v>
                </c:pt>
                <c:pt idx="2">
                  <c:v>44934</c:v>
                </c:pt>
                <c:pt idx="3">
                  <c:v>44933</c:v>
                </c:pt>
                <c:pt idx="4">
                  <c:v>44932</c:v>
                </c:pt>
                <c:pt idx="5">
                  <c:v>44931</c:v>
                </c:pt>
                <c:pt idx="6">
                  <c:v>44930</c:v>
                </c:pt>
                <c:pt idx="7">
                  <c:v>44929</c:v>
                </c:pt>
                <c:pt idx="8">
                  <c:v>44928</c:v>
                </c:pt>
                <c:pt idx="9">
                  <c:v>44927</c:v>
                </c:pt>
                <c:pt idx="10">
                  <c:v>44926</c:v>
                </c:pt>
                <c:pt idx="11">
                  <c:v>44925</c:v>
                </c:pt>
                <c:pt idx="12">
                  <c:v>44924</c:v>
                </c:pt>
                <c:pt idx="13">
                  <c:v>44923</c:v>
                </c:pt>
                <c:pt idx="14">
                  <c:v>44922</c:v>
                </c:pt>
                <c:pt idx="15">
                  <c:v>44921</c:v>
                </c:pt>
                <c:pt idx="16">
                  <c:v>44920</c:v>
                </c:pt>
                <c:pt idx="17">
                  <c:v>44919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44913</c:v>
                </c:pt>
                <c:pt idx="24">
                  <c:v>44912</c:v>
                </c:pt>
                <c:pt idx="25">
                  <c:v>44911</c:v>
                </c:pt>
                <c:pt idx="26">
                  <c:v>44910</c:v>
                </c:pt>
                <c:pt idx="27">
                  <c:v>44909</c:v>
                </c:pt>
                <c:pt idx="28">
                  <c:v>44908</c:v>
                </c:pt>
                <c:pt idx="29">
                  <c:v>44907</c:v>
                </c:pt>
                <c:pt idx="30">
                  <c:v>44906</c:v>
                </c:pt>
                <c:pt idx="31">
                  <c:v>44905</c:v>
                </c:pt>
                <c:pt idx="32">
                  <c:v>44904</c:v>
                </c:pt>
                <c:pt idx="33">
                  <c:v>44903</c:v>
                </c:pt>
                <c:pt idx="34">
                  <c:v>44902</c:v>
                </c:pt>
                <c:pt idx="35">
                  <c:v>44901</c:v>
                </c:pt>
                <c:pt idx="36">
                  <c:v>44900</c:v>
                </c:pt>
                <c:pt idx="37">
                  <c:v>44899</c:v>
                </c:pt>
                <c:pt idx="38">
                  <c:v>44898</c:v>
                </c:pt>
                <c:pt idx="39">
                  <c:v>44897</c:v>
                </c:pt>
                <c:pt idx="40">
                  <c:v>44896</c:v>
                </c:pt>
                <c:pt idx="41">
                  <c:v>44895</c:v>
                </c:pt>
                <c:pt idx="42">
                  <c:v>44894</c:v>
                </c:pt>
                <c:pt idx="43">
                  <c:v>44893</c:v>
                </c:pt>
                <c:pt idx="44">
                  <c:v>44892</c:v>
                </c:pt>
                <c:pt idx="45">
                  <c:v>44891</c:v>
                </c:pt>
                <c:pt idx="46">
                  <c:v>44890</c:v>
                </c:pt>
                <c:pt idx="47">
                  <c:v>44889</c:v>
                </c:pt>
                <c:pt idx="48">
                  <c:v>44888</c:v>
                </c:pt>
                <c:pt idx="49">
                  <c:v>44887</c:v>
                </c:pt>
                <c:pt idx="50">
                  <c:v>44886</c:v>
                </c:pt>
                <c:pt idx="51">
                  <c:v>44885</c:v>
                </c:pt>
                <c:pt idx="52">
                  <c:v>44884</c:v>
                </c:pt>
                <c:pt idx="53">
                  <c:v>44883</c:v>
                </c:pt>
                <c:pt idx="54">
                  <c:v>44882</c:v>
                </c:pt>
                <c:pt idx="55">
                  <c:v>44881</c:v>
                </c:pt>
                <c:pt idx="56">
                  <c:v>44880</c:v>
                </c:pt>
                <c:pt idx="57">
                  <c:v>44879</c:v>
                </c:pt>
                <c:pt idx="58">
                  <c:v>44878</c:v>
                </c:pt>
                <c:pt idx="59">
                  <c:v>44877</c:v>
                </c:pt>
                <c:pt idx="60">
                  <c:v>44876</c:v>
                </c:pt>
                <c:pt idx="61">
                  <c:v>44875</c:v>
                </c:pt>
                <c:pt idx="62">
                  <c:v>44874</c:v>
                </c:pt>
                <c:pt idx="63">
                  <c:v>44873</c:v>
                </c:pt>
                <c:pt idx="64">
                  <c:v>44872</c:v>
                </c:pt>
                <c:pt idx="65">
                  <c:v>44871</c:v>
                </c:pt>
                <c:pt idx="66">
                  <c:v>44870</c:v>
                </c:pt>
                <c:pt idx="67">
                  <c:v>44869</c:v>
                </c:pt>
                <c:pt idx="68">
                  <c:v>44868</c:v>
                </c:pt>
                <c:pt idx="69">
                  <c:v>44867</c:v>
                </c:pt>
                <c:pt idx="70">
                  <c:v>44866</c:v>
                </c:pt>
                <c:pt idx="71">
                  <c:v>44865</c:v>
                </c:pt>
                <c:pt idx="72">
                  <c:v>44864</c:v>
                </c:pt>
                <c:pt idx="73">
                  <c:v>44863</c:v>
                </c:pt>
                <c:pt idx="74">
                  <c:v>44862</c:v>
                </c:pt>
                <c:pt idx="75">
                  <c:v>44861</c:v>
                </c:pt>
                <c:pt idx="76">
                  <c:v>44860</c:v>
                </c:pt>
                <c:pt idx="77">
                  <c:v>44859</c:v>
                </c:pt>
                <c:pt idx="78">
                  <c:v>44858</c:v>
                </c:pt>
                <c:pt idx="79">
                  <c:v>44857</c:v>
                </c:pt>
                <c:pt idx="80">
                  <c:v>44856</c:v>
                </c:pt>
                <c:pt idx="81">
                  <c:v>44855</c:v>
                </c:pt>
                <c:pt idx="82">
                  <c:v>44854</c:v>
                </c:pt>
                <c:pt idx="83">
                  <c:v>44853</c:v>
                </c:pt>
                <c:pt idx="84">
                  <c:v>44852</c:v>
                </c:pt>
                <c:pt idx="85">
                  <c:v>44851</c:v>
                </c:pt>
                <c:pt idx="86">
                  <c:v>44850</c:v>
                </c:pt>
                <c:pt idx="87">
                  <c:v>44849</c:v>
                </c:pt>
                <c:pt idx="88">
                  <c:v>44848</c:v>
                </c:pt>
                <c:pt idx="89">
                  <c:v>44847</c:v>
                </c:pt>
                <c:pt idx="90">
                  <c:v>44846</c:v>
                </c:pt>
                <c:pt idx="91">
                  <c:v>44845</c:v>
                </c:pt>
                <c:pt idx="92">
                  <c:v>44844</c:v>
                </c:pt>
                <c:pt idx="93">
                  <c:v>44843</c:v>
                </c:pt>
                <c:pt idx="94">
                  <c:v>44842</c:v>
                </c:pt>
                <c:pt idx="95">
                  <c:v>44841</c:v>
                </c:pt>
                <c:pt idx="96">
                  <c:v>44840</c:v>
                </c:pt>
                <c:pt idx="97">
                  <c:v>44839</c:v>
                </c:pt>
                <c:pt idx="98">
                  <c:v>44838</c:v>
                </c:pt>
                <c:pt idx="99">
                  <c:v>44837</c:v>
                </c:pt>
                <c:pt idx="100">
                  <c:v>44836</c:v>
                </c:pt>
                <c:pt idx="101">
                  <c:v>44835</c:v>
                </c:pt>
                <c:pt idx="102">
                  <c:v>44834</c:v>
                </c:pt>
                <c:pt idx="103">
                  <c:v>44833</c:v>
                </c:pt>
                <c:pt idx="104">
                  <c:v>44832</c:v>
                </c:pt>
                <c:pt idx="105">
                  <c:v>44831</c:v>
                </c:pt>
                <c:pt idx="106">
                  <c:v>44830</c:v>
                </c:pt>
                <c:pt idx="107">
                  <c:v>44829</c:v>
                </c:pt>
                <c:pt idx="108">
                  <c:v>44828</c:v>
                </c:pt>
                <c:pt idx="109">
                  <c:v>44827</c:v>
                </c:pt>
                <c:pt idx="110">
                  <c:v>44826</c:v>
                </c:pt>
                <c:pt idx="111">
                  <c:v>44825</c:v>
                </c:pt>
                <c:pt idx="112">
                  <c:v>44824</c:v>
                </c:pt>
                <c:pt idx="113">
                  <c:v>44823</c:v>
                </c:pt>
                <c:pt idx="114">
                  <c:v>44822</c:v>
                </c:pt>
                <c:pt idx="115">
                  <c:v>44821</c:v>
                </c:pt>
                <c:pt idx="116">
                  <c:v>44820</c:v>
                </c:pt>
                <c:pt idx="117">
                  <c:v>44819</c:v>
                </c:pt>
                <c:pt idx="118">
                  <c:v>44818</c:v>
                </c:pt>
                <c:pt idx="119">
                  <c:v>44817</c:v>
                </c:pt>
                <c:pt idx="120">
                  <c:v>44816</c:v>
                </c:pt>
                <c:pt idx="121">
                  <c:v>44815</c:v>
                </c:pt>
                <c:pt idx="122">
                  <c:v>44814</c:v>
                </c:pt>
                <c:pt idx="123">
                  <c:v>44813</c:v>
                </c:pt>
                <c:pt idx="124">
                  <c:v>44812</c:v>
                </c:pt>
                <c:pt idx="125">
                  <c:v>44811</c:v>
                </c:pt>
                <c:pt idx="126">
                  <c:v>44810</c:v>
                </c:pt>
                <c:pt idx="127">
                  <c:v>44809</c:v>
                </c:pt>
                <c:pt idx="128">
                  <c:v>44808</c:v>
                </c:pt>
                <c:pt idx="129">
                  <c:v>44807</c:v>
                </c:pt>
                <c:pt idx="130">
                  <c:v>44806</c:v>
                </c:pt>
                <c:pt idx="131">
                  <c:v>44805</c:v>
                </c:pt>
                <c:pt idx="132">
                  <c:v>44804</c:v>
                </c:pt>
                <c:pt idx="133">
                  <c:v>44803</c:v>
                </c:pt>
                <c:pt idx="134">
                  <c:v>44802</c:v>
                </c:pt>
                <c:pt idx="135">
                  <c:v>44801</c:v>
                </c:pt>
                <c:pt idx="136">
                  <c:v>44800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44794</c:v>
                </c:pt>
                <c:pt idx="143">
                  <c:v>44793</c:v>
                </c:pt>
                <c:pt idx="144">
                  <c:v>44792</c:v>
                </c:pt>
                <c:pt idx="145">
                  <c:v>44791</c:v>
                </c:pt>
                <c:pt idx="146">
                  <c:v>44790</c:v>
                </c:pt>
                <c:pt idx="147">
                  <c:v>44789</c:v>
                </c:pt>
                <c:pt idx="148">
                  <c:v>44788</c:v>
                </c:pt>
                <c:pt idx="149">
                  <c:v>44787</c:v>
                </c:pt>
                <c:pt idx="150">
                  <c:v>44786</c:v>
                </c:pt>
                <c:pt idx="151">
                  <c:v>44785</c:v>
                </c:pt>
                <c:pt idx="152">
                  <c:v>44784</c:v>
                </c:pt>
                <c:pt idx="153">
                  <c:v>44783</c:v>
                </c:pt>
                <c:pt idx="154">
                  <c:v>44782</c:v>
                </c:pt>
                <c:pt idx="155">
                  <c:v>44781</c:v>
                </c:pt>
                <c:pt idx="156">
                  <c:v>44780</c:v>
                </c:pt>
                <c:pt idx="157">
                  <c:v>44779</c:v>
                </c:pt>
                <c:pt idx="158">
                  <c:v>44778</c:v>
                </c:pt>
                <c:pt idx="159">
                  <c:v>44777</c:v>
                </c:pt>
                <c:pt idx="160">
                  <c:v>44776</c:v>
                </c:pt>
                <c:pt idx="161">
                  <c:v>44775</c:v>
                </c:pt>
                <c:pt idx="162">
                  <c:v>44774</c:v>
                </c:pt>
                <c:pt idx="163">
                  <c:v>44773</c:v>
                </c:pt>
                <c:pt idx="164">
                  <c:v>44772</c:v>
                </c:pt>
                <c:pt idx="165">
                  <c:v>44771</c:v>
                </c:pt>
                <c:pt idx="166">
                  <c:v>44770</c:v>
                </c:pt>
                <c:pt idx="167">
                  <c:v>44769</c:v>
                </c:pt>
                <c:pt idx="168">
                  <c:v>44768</c:v>
                </c:pt>
                <c:pt idx="169">
                  <c:v>44767</c:v>
                </c:pt>
                <c:pt idx="170">
                  <c:v>44766</c:v>
                </c:pt>
                <c:pt idx="171">
                  <c:v>44765</c:v>
                </c:pt>
                <c:pt idx="172">
                  <c:v>44764</c:v>
                </c:pt>
                <c:pt idx="173">
                  <c:v>44763</c:v>
                </c:pt>
                <c:pt idx="174">
                  <c:v>44762</c:v>
                </c:pt>
                <c:pt idx="175">
                  <c:v>44761</c:v>
                </c:pt>
                <c:pt idx="176">
                  <c:v>44760</c:v>
                </c:pt>
                <c:pt idx="177">
                  <c:v>44759</c:v>
                </c:pt>
                <c:pt idx="178">
                  <c:v>44758</c:v>
                </c:pt>
                <c:pt idx="179">
                  <c:v>44757</c:v>
                </c:pt>
                <c:pt idx="180">
                  <c:v>44756</c:v>
                </c:pt>
                <c:pt idx="181">
                  <c:v>44755</c:v>
                </c:pt>
                <c:pt idx="182">
                  <c:v>44754</c:v>
                </c:pt>
                <c:pt idx="183">
                  <c:v>44753</c:v>
                </c:pt>
                <c:pt idx="184">
                  <c:v>44752</c:v>
                </c:pt>
                <c:pt idx="185">
                  <c:v>44751</c:v>
                </c:pt>
                <c:pt idx="186">
                  <c:v>44750</c:v>
                </c:pt>
                <c:pt idx="187">
                  <c:v>44749</c:v>
                </c:pt>
                <c:pt idx="188">
                  <c:v>44748</c:v>
                </c:pt>
                <c:pt idx="189">
                  <c:v>44747</c:v>
                </c:pt>
                <c:pt idx="190">
                  <c:v>44746</c:v>
                </c:pt>
                <c:pt idx="191">
                  <c:v>44745</c:v>
                </c:pt>
                <c:pt idx="192">
                  <c:v>44744</c:v>
                </c:pt>
                <c:pt idx="193">
                  <c:v>44743</c:v>
                </c:pt>
                <c:pt idx="194">
                  <c:v>44742</c:v>
                </c:pt>
                <c:pt idx="195">
                  <c:v>44741</c:v>
                </c:pt>
                <c:pt idx="196">
                  <c:v>44740</c:v>
                </c:pt>
                <c:pt idx="197">
                  <c:v>44739</c:v>
                </c:pt>
                <c:pt idx="198">
                  <c:v>44738</c:v>
                </c:pt>
                <c:pt idx="199">
                  <c:v>44737</c:v>
                </c:pt>
                <c:pt idx="200">
                  <c:v>44736</c:v>
                </c:pt>
                <c:pt idx="201">
                  <c:v>44735</c:v>
                </c:pt>
                <c:pt idx="202">
                  <c:v>44734</c:v>
                </c:pt>
                <c:pt idx="203">
                  <c:v>44733</c:v>
                </c:pt>
                <c:pt idx="204">
                  <c:v>44732</c:v>
                </c:pt>
                <c:pt idx="205">
                  <c:v>44731</c:v>
                </c:pt>
                <c:pt idx="206">
                  <c:v>44730</c:v>
                </c:pt>
                <c:pt idx="207">
                  <c:v>44729</c:v>
                </c:pt>
                <c:pt idx="208">
                  <c:v>44728</c:v>
                </c:pt>
                <c:pt idx="209">
                  <c:v>44727</c:v>
                </c:pt>
                <c:pt idx="210">
                  <c:v>44726</c:v>
                </c:pt>
                <c:pt idx="211">
                  <c:v>44725</c:v>
                </c:pt>
                <c:pt idx="212">
                  <c:v>44724</c:v>
                </c:pt>
                <c:pt idx="213">
                  <c:v>44723</c:v>
                </c:pt>
                <c:pt idx="214">
                  <c:v>44722</c:v>
                </c:pt>
                <c:pt idx="215">
                  <c:v>44721</c:v>
                </c:pt>
                <c:pt idx="216">
                  <c:v>44720</c:v>
                </c:pt>
                <c:pt idx="217">
                  <c:v>44719</c:v>
                </c:pt>
                <c:pt idx="218">
                  <c:v>44718</c:v>
                </c:pt>
                <c:pt idx="219">
                  <c:v>44717</c:v>
                </c:pt>
                <c:pt idx="220">
                  <c:v>44716</c:v>
                </c:pt>
                <c:pt idx="221">
                  <c:v>44715</c:v>
                </c:pt>
                <c:pt idx="222">
                  <c:v>44714</c:v>
                </c:pt>
                <c:pt idx="223">
                  <c:v>44713</c:v>
                </c:pt>
                <c:pt idx="224">
                  <c:v>44712</c:v>
                </c:pt>
                <c:pt idx="225">
                  <c:v>44711</c:v>
                </c:pt>
                <c:pt idx="226">
                  <c:v>44710</c:v>
                </c:pt>
                <c:pt idx="227">
                  <c:v>44709</c:v>
                </c:pt>
                <c:pt idx="228">
                  <c:v>44708</c:v>
                </c:pt>
                <c:pt idx="229">
                  <c:v>44707</c:v>
                </c:pt>
                <c:pt idx="230">
                  <c:v>44706</c:v>
                </c:pt>
                <c:pt idx="231">
                  <c:v>44705</c:v>
                </c:pt>
                <c:pt idx="232">
                  <c:v>44704</c:v>
                </c:pt>
                <c:pt idx="233">
                  <c:v>44703</c:v>
                </c:pt>
                <c:pt idx="234">
                  <c:v>44702</c:v>
                </c:pt>
                <c:pt idx="235">
                  <c:v>44701</c:v>
                </c:pt>
                <c:pt idx="236">
                  <c:v>44700</c:v>
                </c:pt>
                <c:pt idx="237">
                  <c:v>44699</c:v>
                </c:pt>
                <c:pt idx="238">
                  <c:v>44698</c:v>
                </c:pt>
                <c:pt idx="239">
                  <c:v>44697</c:v>
                </c:pt>
                <c:pt idx="240">
                  <c:v>44696</c:v>
                </c:pt>
                <c:pt idx="241">
                  <c:v>44695</c:v>
                </c:pt>
                <c:pt idx="242">
                  <c:v>44694</c:v>
                </c:pt>
                <c:pt idx="243">
                  <c:v>44693</c:v>
                </c:pt>
                <c:pt idx="244">
                  <c:v>44692</c:v>
                </c:pt>
                <c:pt idx="245">
                  <c:v>44691</c:v>
                </c:pt>
                <c:pt idx="246">
                  <c:v>44690</c:v>
                </c:pt>
                <c:pt idx="247">
                  <c:v>44689</c:v>
                </c:pt>
                <c:pt idx="248">
                  <c:v>44688</c:v>
                </c:pt>
                <c:pt idx="249">
                  <c:v>44687</c:v>
                </c:pt>
                <c:pt idx="250">
                  <c:v>44686</c:v>
                </c:pt>
                <c:pt idx="251">
                  <c:v>44685</c:v>
                </c:pt>
                <c:pt idx="252">
                  <c:v>44684</c:v>
                </c:pt>
                <c:pt idx="253">
                  <c:v>44683</c:v>
                </c:pt>
                <c:pt idx="254">
                  <c:v>44682</c:v>
                </c:pt>
                <c:pt idx="255">
                  <c:v>44681</c:v>
                </c:pt>
                <c:pt idx="256">
                  <c:v>44680</c:v>
                </c:pt>
                <c:pt idx="257">
                  <c:v>44679</c:v>
                </c:pt>
                <c:pt idx="258">
                  <c:v>44678</c:v>
                </c:pt>
                <c:pt idx="259">
                  <c:v>44677</c:v>
                </c:pt>
                <c:pt idx="260">
                  <c:v>44676</c:v>
                </c:pt>
                <c:pt idx="261">
                  <c:v>44675</c:v>
                </c:pt>
                <c:pt idx="262">
                  <c:v>44674</c:v>
                </c:pt>
                <c:pt idx="263">
                  <c:v>44673</c:v>
                </c:pt>
                <c:pt idx="264">
                  <c:v>44672</c:v>
                </c:pt>
                <c:pt idx="265">
                  <c:v>44671</c:v>
                </c:pt>
                <c:pt idx="266">
                  <c:v>44670</c:v>
                </c:pt>
                <c:pt idx="267">
                  <c:v>44669</c:v>
                </c:pt>
                <c:pt idx="268">
                  <c:v>44668</c:v>
                </c:pt>
                <c:pt idx="269">
                  <c:v>44667</c:v>
                </c:pt>
                <c:pt idx="270">
                  <c:v>44666</c:v>
                </c:pt>
                <c:pt idx="271">
                  <c:v>44665</c:v>
                </c:pt>
                <c:pt idx="272">
                  <c:v>44664</c:v>
                </c:pt>
                <c:pt idx="273">
                  <c:v>44663</c:v>
                </c:pt>
                <c:pt idx="274">
                  <c:v>44662</c:v>
                </c:pt>
                <c:pt idx="275">
                  <c:v>44661</c:v>
                </c:pt>
                <c:pt idx="276">
                  <c:v>44660</c:v>
                </c:pt>
                <c:pt idx="277">
                  <c:v>44659</c:v>
                </c:pt>
                <c:pt idx="278">
                  <c:v>44658</c:v>
                </c:pt>
                <c:pt idx="279">
                  <c:v>44657</c:v>
                </c:pt>
                <c:pt idx="280">
                  <c:v>44656</c:v>
                </c:pt>
                <c:pt idx="281">
                  <c:v>44655</c:v>
                </c:pt>
                <c:pt idx="282">
                  <c:v>44654</c:v>
                </c:pt>
                <c:pt idx="283">
                  <c:v>44653</c:v>
                </c:pt>
                <c:pt idx="284">
                  <c:v>44652</c:v>
                </c:pt>
                <c:pt idx="285">
                  <c:v>44651</c:v>
                </c:pt>
                <c:pt idx="286">
                  <c:v>44650</c:v>
                </c:pt>
                <c:pt idx="287">
                  <c:v>44649</c:v>
                </c:pt>
                <c:pt idx="288">
                  <c:v>44648</c:v>
                </c:pt>
                <c:pt idx="289">
                  <c:v>44647</c:v>
                </c:pt>
                <c:pt idx="290">
                  <c:v>44646</c:v>
                </c:pt>
                <c:pt idx="291">
                  <c:v>44645</c:v>
                </c:pt>
                <c:pt idx="292">
                  <c:v>44644</c:v>
                </c:pt>
                <c:pt idx="293">
                  <c:v>44643</c:v>
                </c:pt>
                <c:pt idx="294">
                  <c:v>44642</c:v>
                </c:pt>
                <c:pt idx="295">
                  <c:v>44641</c:v>
                </c:pt>
                <c:pt idx="296">
                  <c:v>44640</c:v>
                </c:pt>
                <c:pt idx="297">
                  <c:v>44639</c:v>
                </c:pt>
                <c:pt idx="298">
                  <c:v>44638</c:v>
                </c:pt>
                <c:pt idx="299">
                  <c:v>44637</c:v>
                </c:pt>
                <c:pt idx="300">
                  <c:v>44636</c:v>
                </c:pt>
                <c:pt idx="301">
                  <c:v>44635</c:v>
                </c:pt>
                <c:pt idx="302">
                  <c:v>44634</c:v>
                </c:pt>
                <c:pt idx="303">
                  <c:v>44633</c:v>
                </c:pt>
                <c:pt idx="304">
                  <c:v>44632</c:v>
                </c:pt>
                <c:pt idx="305">
                  <c:v>44631</c:v>
                </c:pt>
                <c:pt idx="306">
                  <c:v>44630</c:v>
                </c:pt>
                <c:pt idx="307">
                  <c:v>44629</c:v>
                </c:pt>
                <c:pt idx="308">
                  <c:v>44628</c:v>
                </c:pt>
                <c:pt idx="309">
                  <c:v>44627</c:v>
                </c:pt>
                <c:pt idx="310">
                  <c:v>44626</c:v>
                </c:pt>
                <c:pt idx="311">
                  <c:v>44625</c:v>
                </c:pt>
                <c:pt idx="312">
                  <c:v>44624</c:v>
                </c:pt>
                <c:pt idx="313">
                  <c:v>44623</c:v>
                </c:pt>
                <c:pt idx="314">
                  <c:v>44622</c:v>
                </c:pt>
                <c:pt idx="315">
                  <c:v>44621</c:v>
                </c:pt>
                <c:pt idx="316">
                  <c:v>44620</c:v>
                </c:pt>
                <c:pt idx="317">
                  <c:v>44619</c:v>
                </c:pt>
                <c:pt idx="318">
                  <c:v>44618</c:v>
                </c:pt>
                <c:pt idx="319">
                  <c:v>44617</c:v>
                </c:pt>
                <c:pt idx="320">
                  <c:v>44616</c:v>
                </c:pt>
                <c:pt idx="321">
                  <c:v>44615</c:v>
                </c:pt>
                <c:pt idx="322">
                  <c:v>44614</c:v>
                </c:pt>
                <c:pt idx="323">
                  <c:v>44613</c:v>
                </c:pt>
                <c:pt idx="324">
                  <c:v>44612</c:v>
                </c:pt>
                <c:pt idx="325">
                  <c:v>44611</c:v>
                </c:pt>
                <c:pt idx="326">
                  <c:v>44610</c:v>
                </c:pt>
                <c:pt idx="327">
                  <c:v>44609</c:v>
                </c:pt>
                <c:pt idx="328">
                  <c:v>44608</c:v>
                </c:pt>
                <c:pt idx="329">
                  <c:v>44607</c:v>
                </c:pt>
                <c:pt idx="330">
                  <c:v>44606</c:v>
                </c:pt>
                <c:pt idx="331">
                  <c:v>44605</c:v>
                </c:pt>
                <c:pt idx="332">
                  <c:v>44604</c:v>
                </c:pt>
                <c:pt idx="333">
                  <c:v>44603</c:v>
                </c:pt>
                <c:pt idx="334">
                  <c:v>44602</c:v>
                </c:pt>
                <c:pt idx="335">
                  <c:v>44601</c:v>
                </c:pt>
                <c:pt idx="336">
                  <c:v>44600</c:v>
                </c:pt>
                <c:pt idx="337">
                  <c:v>44599</c:v>
                </c:pt>
                <c:pt idx="338">
                  <c:v>44589</c:v>
                </c:pt>
                <c:pt idx="339">
                  <c:v>44588</c:v>
                </c:pt>
                <c:pt idx="340">
                  <c:v>44587</c:v>
                </c:pt>
                <c:pt idx="341">
                  <c:v>44586</c:v>
                </c:pt>
                <c:pt idx="342">
                  <c:v>44585</c:v>
                </c:pt>
                <c:pt idx="343">
                  <c:v>44584</c:v>
                </c:pt>
                <c:pt idx="344">
                  <c:v>44583</c:v>
                </c:pt>
                <c:pt idx="345">
                  <c:v>44582</c:v>
                </c:pt>
                <c:pt idx="346">
                  <c:v>44581</c:v>
                </c:pt>
                <c:pt idx="347">
                  <c:v>44580</c:v>
                </c:pt>
                <c:pt idx="348">
                  <c:v>44579</c:v>
                </c:pt>
                <c:pt idx="349">
                  <c:v>44578</c:v>
                </c:pt>
                <c:pt idx="350">
                  <c:v>44577</c:v>
                </c:pt>
                <c:pt idx="351">
                  <c:v>44576</c:v>
                </c:pt>
                <c:pt idx="352">
                  <c:v>44575</c:v>
                </c:pt>
                <c:pt idx="353">
                  <c:v>44574</c:v>
                </c:pt>
                <c:pt idx="354">
                  <c:v>44573</c:v>
                </c:pt>
                <c:pt idx="355">
                  <c:v>44572</c:v>
                </c:pt>
                <c:pt idx="356">
                  <c:v>44571</c:v>
                </c:pt>
                <c:pt idx="357">
                  <c:v>44570</c:v>
                </c:pt>
                <c:pt idx="358">
                  <c:v>44569</c:v>
                </c:pt>
                <c:pt idx="359">
                  <c:v>44568</c:v>
                </c:pt>
                <c:pt idx="360">
                  <c:v>44567</c:v>
                </c:pt>
                <c:pt idx="361">
                  <c:v>44566</c:v>
                </c:pt>
                <c:pt idx="362">
                  <c:v>44565</c:v>
                </c:pt>
                <c:pt idx="363">
                  <c:v>44564</c:v>
                </c:pt>
                <c:pt idx="364">
                  <c:v>44563</c:v>
                </c:pt>
                <c:pt idx="365">
                  <c:v>44562</c:v>
                </c:pt>
                <c:pt idx="366">
                  <c:v>44561</c:v>
                </c:pt>
                <c:pt idx="367">
                  <c:v>44560</c:v>
                </c:pt>
                <c:pt idx="368">
                  <c:v>44559</c:v>
                </c:pt>
                <c:pt idx="369">
                  <c:v>44558</c:v>
                </c:pt>
                <c:pt idx="370">
                  <c:v>44557</c:v>
                </c:pt>
                <c:pt idx="371">
                  <c:v>44556</c:v>
                </c:pt>
                <c:pt idx="372">
                  <c:v>44555</c:v>
                </c:pt>
                <c:pt idx="373">
                  <c:v>44554</c:v>
                </c:pt>
                <c:pt idx="374">
                  <c:v>44553</c:v>
                </c:pt>
                <c:pt idx="375">
                  <c:v>44552</c:v>
                </c:pt>
                <c:pt idx="376">
                  <c:v>44551</c:v>
                </c:pt>
                <c:pt idx="377">
                  <c:v>44550</c:v>
                </c:pt>
                <c:pt idx="378">
                  <c:v>44549</c:v>
                </c:pt>
                <c:pt idx="379">
                  <c:v>44548</c:v>
                </c:pt>
                <c:pt idx="380">
                  <c:v>44547</c:v>
                </c:pt>
                <c:pt idx="381">
                  <c:v>44546</c:v>
                </c:pt>
                <c:pt idx="382">
                  <c:v>44545</c:v>
                </c:pt>
                <c:pt idx="383">
                  <c:v>44544</c:v>
                </c:pt>
                <c:pt idx="384">
                  <c:v>44543</c:v>
                </c:pt>
                <c:pt idx="385">
                  <c:v>44542</c:v>
                </c:pt>
                <c:pt idx="386">
                  <c:v>44541</c:v>
                </c:pt>
                <c:pt idx="387">
                  <c:v>44540</c:v>
                </c:pt>
                <c:pt idx="388">
                  <c:v>44539</c:v>
                </c:pt>
                <c:pt idx="389">
                  <c:v>44538</c:v>
                </c:pt>
                <c:pt idx="390">
                  <c:v>44537</c:v>
                </c:pt>
                <c:pt idx="391">
                  <c:v>44536</c:v>
                </c:pt>
                <c:pt idx="392">
                  <c:v>44535</c:v>
                </c:pt>
                <c:pt idx="393">
                  <c:v>44534</c:v>
                </c:pt>
                <c:pt idx="394">
                  <c:v>44533</c:v>
                </c:pt>
                <c:pt idx="395">
                  <c:v>44532</c:v>
                </c:pt>
                <c:pt idx="396">
                  <c:v>44531</c:v>
                </c:pt>
                <c:pt idx="397">
                  <c:v>44530</c:v>
                </c:pt>
                <c:pt idx="398">
                  <c:v>44529</c:v>
                </c:pt>
                <c:pt idx="399">
                  <c:v>44528</c:v>
                </c:pt>
                <c:pt idx="400">
                  <c:v>44527</c:v>
                </c:pt>
                <c:pt idx="401">
                  <c:v>44526</c:v>
                </c:pt>
                <c:pt idx="402">
                  <c:v>44525</c:v>
                </c:pt>
                <c:pt idx="403">
                  <c:v>44524</c:v>
                </c:pt>
                <c:pt idx="404">
                  <c:v>44523</c:v>
                </c:pt>
                <c:pt idx="405">
                  <c:v>44522</c:v>
                </c:pt>
                <c:pt idx="406">
                  <c:v>44521</c:v>
                </c:pt>
                <c:pt idx="407">
                  <c:v>44520</c:v>
                </c:pt>
                <c:pt idx="408">
                  <c:v>44519</c:v>
                </c:pt>
                <c:pt idx="409">
                  <c:v>44518</c:v>
                </c:pt>
                <c:pt idx="410">
                  <c:v>44517</c:v>
                </c:pt>
                <c:pt idx="411">
                  <c:v>44516</c:v>
                </c:pt>
                <c:pt idx="412">
                  <c:v>44515</c:v>
                </c:pt>
              </c:numCache>
            </c:numRef>
          </c:cat>
          <c:val>
            <c:numRef>
              <c:f>'价格 '!$EH$40:$EH$452</c:f>
              <c:numCache>
                <c:formatCode>General</c:formatCode>
                <c:ptCount val="413"/>
                <c:pt idx="0">
                  <c:v>7.6</c:v>
                </c:pt>
                <c:pt idx="1">
                  <c:v>7.5</c:v>
                </c:pt>
                <c:pt idx="2">
                  <c:v>7.7</c:v>
                </c:pt>
                <c:pt idx="3">
                  <c:v>8.1</c:v>
                </c:pt>
                <c:pt idx="4">
                  <c:v>7.4</c:v>
                </c:pt>
                <c:pt idx="5">
                  <c:v>7.2</c:v>
                </c:pt>
                <c:pt idx="6">
                  <c:v>7.5</c:v>
                </c:pt>
                <c:pt idx="7">
                  <c:v>7.8</c:v>
                </c:pt>
                <c:pt idx="8">
                  <c:v>8</c:v>
                </c:pt>
                <c:pt idx="9">
                  <c:v>8.1</c:v>
                </c:pt>
                <c:pt idx="10">
                  <c:v>8.1</c:v>
                </c:pt>
                <c:pt idx="11">
                  <c:v>8.3000000000000007</c:v>
                </c:pt>
                <c:pt idx="12">
                  <c:v>8.6999999999999993</c:v>
                </c:pt>
                <c:pt idx="13">
                  <c:v>9.1</c:v>
                </c:pt>
                <c:pt idx="14">
                  <c:v>9.1999999999999993</c:v>
                </c:pt>
                <c:pt idx="15">
                  <c:v>8.8000000000000007</c:v>
                </c:pt>
                <c:pt idx="16">
                  <c:v>8.6</c:v>
                </c:pt>
                <c:pt idx="17">
                  <c:v>8.3000000000000007</c:v>
                </c:pt>
                <c:pt idx="18">
                  <c:v>8.1</c:v>
                </c:pt>
                <c:pt idx="19">
                  <c:v>7.8</c:v>
                </c:pt>
                <c:pt idx="20">
                  <c:v>7.8</c:v>
                </c:pt>
                <c:pt idx="21">
                  <c:v>8</c:v>
                </c:pt>
                <c:pt idx="22">
                  <c:v>8.1999999999999993</c:v>
                </c:pt>
                <c:pt idx="23">
                  <c:v>8.1999999999999993</c:v>
                </c:pt>
                <c:pt idx="24">
                  <c:v>8.5</c:v>
                </c:pt>
                <c:pt idx="25">
                  <c:v>9</c:v>
                </c:pt>
                <c:pt idx="26">
                  <c:v>9.6999999999999993</c:v>
                </c:pt>
                <c:pt idx="27">
                  <c:v>9.4</c:v>
                </c:pt>
                <c:pt idx="28">
                  <c:v>9.5</c:v>
                </c:pt>
                <c:pt idx="29">
                  <c:v>9.3000000000000007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10.6</c:v>
                </c:pt>
                <c:pt idx="33">
                  <c:v>11</c:v>
                </c:pt>
                <c:pt idx="34">
                  <c:v>11.5</c:v>
                </c:pt>
                <c:pt idx="35">
                  <c:v>12</c:v>
                </c:pt>
                <c:pt idx="36">
                  <c:v>12.1</c:v>
                </c:pt>
                <c:pt idx="37">
                  <c:v>12.3</c:v>
                </c:pt>
                <c:pt idx="38">
                  <c:v>12.2</c:v>
                </c:pt>
                <c:pt idx="39">
                  <c:v>12</c:v>
                </c:pt>
                <c:pt idx="40">
                  <c:v>11.6</c:v>
                </c:pt>
                <c:pt idx="41">
                  <c:v>11.3</c:v>
                </c:pt>
                <c:pt idx="42">
                  <c:v>11.2</c:v>
                </c:pt>
                <c:pt idx="43">
                  <c:v>11</c:v>
                </c:pt>
                <c:pt idx="44">
                  <c:v>11</c:v>
                </c:pt>
                <c:pt idx="45">
                  <c:v>11.1</c:v>
                </c:pt>
                <c:pt idx="46">
                  <c:v>11.2</c:v>
                </c:pt>
                <c:pt idx="47">
                  <c:v>11.3</c:v>
                </c:pt>
                <c:pt idx="48">
                  <c:v>11.6</c:v>
                </c:pt>
                <c:pt idx="49">
                  <c:v>11.9</c:v>
                </c:pt>
                <c:pt idx="50">
                  <c:v>12.1</c:v>
                </c:pt>
                <c:pt idx="51">
                  <c:v>12.2</c:v>
                </c:pt>
                <c:pt idx="52">
                  <c:v>12.4</c:v>
                </c:pt>
                <c:pt idx="53">
                  <c:v>12.5</c:v>
                </c:pt>
                <c:pt idx="54">
                  <c:v>12.4</c:v>
                </c:pt>
                <c:pt idx="55">
                  <c:v>12.4</c:v>
                </c:pt>
                <c:pt idx="56">
                  <c:v>12.6</c:v>
                </c:pt>
                <c:pt idx="57">
                  <c:v>12.7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</c:v>
                </c:pt>
                <c:pt idx="62">
                  <c:v>12.4</c:v>
                </c:pt>
                <c:pt idx="63">
                  <c:v>12.8</c:v>
                </c:pt>
                <c:pt idx="64">
                  <c:v>13</c:v>
                </c:pt>
                <c:pt idx="65">
                  <c:v>13.2</c:v>
                </c:pt>
                <c:pt idx="66">
                  <c:v>13.2</c:v>
                </c:pt>
                <c:pt idx="67">
                  <c:v>13.3</c:v>
                </c:pt>
                <c:pt idx="68">
                  <c:v>13.3</c:v>
                </c:pt>
                <c:pt idx="69">
                  <c:v>13.3</c:v>
                </c:pt>
                <c:pt idx="70">
                  <c:v>13.3</c:v>
                </c:pt>
                <c:pt idx="71">
                  <c:v>13.3</c:v>
                </c:pt>
                <c:pt idx="72">
                  <c:v>13</c:v>
                </c:pt>
                <c:pt idx="73">
                  <c:v>12.8</c:v>
                </c:pt>
                <c:pt idx="74">
                  <c:v>13.1</c:v>
                </c:pt>
                <c:pt idx="75">
                  <c:v>13.3</c:v>
                </c:pt>
                <c:pt idx="76">
                  <c:v>13.3</c:v>
                </c:pt>
                <c:pt idx="77">
                  <c:v>13.6</c:v>
                </c:pt>
                <c:pt idx="78">
                  <c:v>13.7</c:v>
                </c:pt>
                <c:pt idx="79">
                  <c:v>13.9</c:v>
                </c:pt>
                <c:pt idx="80">
                  <c:v>13.9</c:v>
                </c:pt>
                <c:pt idx="81">
                  <c:v>13.9</c:v>
                </c:pt>
                <c:pt idx="82">
                  <c:v>14.2</c:v>
                </c:pt>
                <c:pt idx="83">
                  <c:v>14.3</c:v>
                </c:pt>
                <c:pt idx="84">
                  <c:v>14</c:v>
                </c:pt>
                <c:pt idx="85">
                  <c:v>13.8</c:v>
                </c:pt>
                <c:pt idx="86">
                  <c:v>13.9</c:v>
                </c:pt>
                <c:pt idx="87">
                  <c:v>14</c:v>
                </c:pt>
                <c:pt idx="88">
                  <c:v>14</c:v>
                </c:pt>
                <c:pt idx="89">
                  <c:v>13.8</c:v>
                </c:pt>
                <c:pt idx="90">
                  <c:v>13.7</c:v>
                </c:pt>
                <c:pt idx="91">
                  <c:v>13.4</c:v>
                </c:pt>
                <c:pt idx="92">
                  <c:v>13.4</c:v>
                </c:pt>
                <c:pt idx="93">
                  <c:v>13.4</c:v>
                </c:pt>
                <c:pt idx="94">
                  <c:v>13.4</c:v>
                </c:pt>
                <c:pt idx="95">
                  <c:v>13.3</c:v>
                </c:pt>
                <c:pt idx="96">
                  <c:v>13.1</c:v>
                </c:pt>
                <c:pt idx="97">
                  <c:v>13</c:v>
                </c:pt>
                <c:pt idx="98">
                  <c:v>12.8</c:v>
                </c:pt>
                <c:pt idx="99">
                  <c:v>12.6</c:v>
                </c:pt>
                <c:pt idx="100">
                  <c:v>12.6</c:v>
                </c:pt>
                <c:pt idx="101">
                  <c:v>12.5</c:v>
                </c:pt>
                <c:pt idx="102">
                  <c:v>12.3</c:v>
                </c:pt>
                <c:pt idx="103">
                  <c:v>12.2</c:v>
                </c:pt>
                <c:pt idx="104">
                  <c:v>12.2</c:v>
                </c:pt>
                <c:pt idx="105">
                  <c:v>12.2</c:v>
                </c:pt>
                <c:pt idx="106">
                  <c:v>12.3</c:v>
                </c:pt>
                <c:pt idx="107">
                  <c:v>12.3</c:v>
                </c:pt>
                <c:pt idx="108">
                  <c:v>12.3</c:v>
                </c:pt>
                <c:pt idx="109">
                  <c:v>12.3</c:v>
                </c:pt>
                <c:pt idx="110">
                  <c:v>12.3</c:v>
                </c:pt>
                <c:pt idx="111">
                  <c:v>12.3</c:v>
                </c:pt>
                <c:pt idx="112">
                  <c:v>12.3</c:v>
                </c:pt>
                <c:pt idx="113">
                  <c:v>12.3</c:v>
                </c:pt>
                <c:pt idx="114">
                  <c:v>12.3</c:v>
                </c:pt>
                <c:pt idx="115">
                  <c:v>12.3</c:v>
                </c:pt>
                <c:pt idx="116">
                  <c:v>12.1</c:v>
                </c:pt>
                <c:pt idx="117">
                  <c:v>11.9</c:v>
                </c:pt>
                <c:pt idx="118">
                  <c:v>12.1</c:v>
                </c:pt>
                <c:pt idx="119">
                  <c:v>12.2</c:v>
                </c:pt>
                <c:pt idx="120">
                  <c:v>12.3</c:v>
                </c:pt>
                <c:pt idx="121">
                  <c:v>12.3</c:v>
                </c:pt>
                <c:pt idx="122">
                  <c:v>12.3</c:v>
                </c:pt>
                <c:pt idx="123">
                  <c:v>11.8</c:v>
                </c:pt>
                <c:pt idx="124">
                  <c:v>11.8</c:v>
                </c:pt>
                <c:pt idx="125">
                  <c:v>12</c:v>
                </c:pt>
                <c:pt idx="126">
                  <c:v>12.1</c:v>
                </c:pt>
                <c:pt idx="127">
                  <c:v>12.2</c:v>
                </c:pt>
                <c:pt idx="128">
                  <c:v>12</c:v>
                </c:pt>
                <c:pt idx="129">
                  <c:v>12</c:v>
                </c:pt>
                <c:pt idx="130">
                  <c:v>12.2</c:v>
                </c:pt>
                <c:pt idx="131">
                  <c:v>12.1</c:v>
                </c:pt>
                <c:pt idx="132">
                  <c:v>12.1</c:v>
                </c:pt>
                <c:pt idx="133">
                  <c:v>12.1</c:v>
                </c:pt>
                <c:pt idx="134">
                  <c:v>11.8</c:v>
                </c:pt>
                <c:pt idx="135">
                  <c:v>11.7</c:v>
                </c:pt>
                <c:pt idx="136">
                  <c:v>11.3</c:v>
                </c:pt>
                <c:pt idx="137">
                  <c:v>11.2</c:v>
                </c:pt>
                <c:pt idx="138">
                  <c:v>10.9</c:v>
                </c:pt>
                <c:pt idx="139">
                  <c:v>10.9</c:v>
                </c:pt>
                <c:pt idx="140">
                  <c:v>10.9</c:v>
                </c:pt>
                <c:pt idx="141">
                  <c:v>10.9</c:v>
                </c:pt>
                <c:pt idx="142">
                  <c:v>10.9</c:v>
                </c:pt>
                <c:pt idx="143">
                  <c:v>11</c:v>
                </c:pt>
                <c:pt idx="144">
                  <c:v>11.2</c:v>
                </c:pt>
                <c:pt idx="145">
                  <c:v>11.3</c:v>
                </c:pt>
                <c:pt idx="146">
                  <c:v>10.9</c:v>
                </c:pt>
                <c:pt idx="147">
                  <c:v>10.9</c:v>
                </c:pt>
                <c:pt idx="148">
                  <c:v>10.8</c:v>
                </c:pt>
                <c:pt idx="149">
                  <c:v>10.8</c:v>
                </c:pt>
                <c:pt idx="150">
                  <c:v>10.7</c:v>
                </c:pt>
                <c:pt idx="151">
                  <c:v>10.8</c:v>
                </c:pt>
                <c:pt idx="152">
                  <c:v>10.8</c:v>
                </c:pt>
                <c:pt idx="153">
                  <c:v>10.7</c:v>
                </c:pt>
                <c:pt idx="154">
                  <c:v>10.7</c:v>
                </c:pt>
                <c:pt idx="155">
                  <c:v>10.9</c:v>
                </c:pt>
                <c:pt idx="156">
                  <c:v>10.9</c:v>
                </c:pt>
                <c:pt idx="157">
                  <c:v>10.9</c:v>
                </c:pt>
                <c:pt idx="158">
                  <c:v>10.9</c:v>
                </c:pt>
                <c:pt idx="159">
                  <c:v>10.9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10.9</c:v>
                </c:pt>
                <c:pt idx="164">
                  <c:v>10.7</c:v>
                </c:pt>
                <c:pt idx="165">
                  <c:v>10.7</c:v>
                </c:pt>
                <c:pt idx="166">
                  <c:v>10.4</c:v>
                </c:pt>
                <c:pt idx="167">
                  <c:v>10.4</c:v>
                </c:pt>
                <c:pt idx="168">
                  <c:v>10.6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10.85</c:v>
                </c:pt>
                <c:pt idx="173">
                  <c:v>10.95</c:v>
                </c:pt>
                <c:pt idx="174">
                  <c:v>11.3</c:v>
                </c:pt>
                <c:pt idx="175">
                  <c:v>11.3</c:v>
                </c:pt>
                <c:pt idx="176">
                  <c:v>11</c:v>
                </c:pt>
                <c:pt idx="177">
                  <c:v>10.8</c:v>
                </c:pt>
                <c:pt idx="178">
                  <c:v>10.8</c:v>
                </c:pt>
                <c:pt idx="179">
                  <c:v>10.9</c:v>
                </c:pt>
                <c:pt idx="180">
                  <c:v>11.25</c:v>
                </c:pt>
                <c:pt idx="181">
                  <c:v>11.25</c:v>
                </c:pt>
                <c:pt idx="182">
                  <c:v>11.35</c:v>
                </c:pt>
                <c:pt idx="183">
                  <c:v>10.9</c:v>
                </c:pt>
                <c:pt idx="184">
                  <c:v>11.1</c:v>
                </c:pt>
                <c:pt idx="185">
                  <c:v>11.65</c:v>
                </c:pt>
                <c:pt idx="186">
                  <c:v>10.6</c:v>
                </c:pt>
                <c:pt idx="187">
                  <c:v>10.4</c:v>
                </c:pt>
                <c:pt idx="188">
                  <c:v>11</c:v>
                </c:pt>
                <c:pt idx="189">
                  <c:v>11.5</c:v>
                </c:pt>
                <c:pt idx="190">
                  <c:v>11.3</c:v>
                </c:pt>
                <c:pt idx="191">
                  <c:v>10.3</c:v>
                </c:pt>
                <c:pt idx="192">
                  <c:v>9.8000000000000007</c:v>
                </c:pt>
                <c:pt idx="193">
                  <c:v>9.6</c:v>
                </c:pt>
                <c:pt idx="194">
                  <c:v>9.8000000000000007</c:v>
                </c:pt>
                <c:pt idx="195">
                  <c:v>10</c:v>
                </c:pt>
                <c:pt idx="196">
                  <c:v>9.5</c:v>
                </c:pt>
                <c:pt idx="197">
                  <c:v>9.1</c:v>
                </c:pt>
                <c:pt idx="198">
                  <c:v>8.6</c:v>
                </c:pt>
                <c:pt idx="199">
                  <c:v>8.4</c:v>
                </c:pt>
                <c:pt idx="200">
                  <c:v>8.4499999999999993</c:v>
                </c:pt>
                <c:pt idx="201">
                  <c:v>8.4499999999999993</c:v>
                </c:pt>
                <c:pt idx="202">
                  <c:v>8.4499999999999993</c:v>
                </c:pt>
                <c:pt idx="203">
                  <c:v>8.1999999999999993</c:v>
                </c:pt>
                <c:pt idx="204">
                  <c:v>8</c:v>
                </c:pt>
                <c:pt idx="205">
                  <c:v>7.8</c:v>
                </c:pt>
                <c:pt idx="206">
                  <c:v>7.85</c:v>
                </c:pt>
                <c:pt idx="207">
                  <c:v>7.95</c:v>
                </c:pt>
                <c:pt idx="208">
                  <c:v>8.0500000000000007</c:v>
                </c:pt>
                <c:pt idx="209">
                  <c:v>8</c:v>
                </c:pt>
                <c:pt idx="210">
                  <c:v>7.9</c:v>
                </c:pt>
                <c:pt idx="211">
                  <c:v>7.9</c:v>
                </c:pt>
                <c:pt idx="212">
                  <c:v>7.8</c:v>
                </c:pt>
                <c:pt idx="213">
                  <c:v>7.7</c:v>
                </c:pt>
                <c:pt idx="214">
                  <c:v>7.7</c:v>
                </c:pt>
                <c:pt idx="215">
                  <c:v>7.75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7.7</c:v>
                </c:pt>
                <c:pt idx="220">
                  <c:v>7.7</c:v>
                </c:pt>
                <c:pt idx="221">
                  <c:v>7.7</c:v>
                </c:pt>
                <c:pt idx="222">
                  <c:v>7.8</c:v>
                </c:pt>
                <c:pt idx="223">
                  <c:v>7.8</c:v>
                </c:pt>
                <c:pt idx="224">
                  <c:v>7.7</c:v>
                </c:pt>
                <c:pt idx="225">
                  <c:v>7.7</c:v>
                </c:pt>
                <c:pt idx="226">
                  <c:v>7.7</c:v>
                </c:pt>
                <c:pt idx="227">
                  <c:v>7.8</c:v>
                </c:pt>
                <c:pt idx="228">
                  <c:v>7.8</c:v>
                </c:pt>
                <c:pt idx="229">
                  <c:v>7.85</c:v>
                </c:pt>
                <c:pt idx="230">
                  <c:v>7.9</c:v>
                </c:pt>
                <c:pt idx="231">
                  <c:v>7.8</c:v>
                </c:pt>
                <c:pt idx="232">
                  <c:v>7.7</c:v>
                </c:pt>
                <c:pt idx="233">
                  <c:v>7.65</c:v>
                </c:pt>
                <c:pt idx="234">
                  <c:v>7.7</c:v>
                </c:pt>
                <c:pt idx="235">
                  <c:v>7.8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7.8</c:v>
                </c:pt>
                <c:pt idx="240">
                  <c:v>7.6</c:v>
                </c:pt>
                <c:pt idx="241">
                  <c:v>7.5</c:v>
                </c:pt>
                <c:pt idx="242">
                  <c:v>7.4</c:v>
                </c:pt>
                <c:pt idx="243">
                  <c:v>7.4</c:v>
                </c:pt>
                <c:pt idx="244">
                  <c:v>7.55</c:v>
                </c:pt>
                <c:pt idx="245">
                  <c:v>7.7</c:v>
                </c:pt>
                <c:pt idx="246">
                  <c:v>7.5</c:v>
                </c:pt>
                <c:pt idx="247">
                  <c:v>7.4</c:v>
                </c:pt>
                <c:pt idx="248">
                  <c:v>7.25</c:v>
                </c:pt>
                <c:pt idx="249">
                  <c:v>7.25</c:v>
                </c:pt>
                <c:pt idx="250">
                  <c:v>7.25</c:v>
                </c:pt>
                <c:pt idx="251">
                  <c:v>7.3</c:v>
                </c:pt>
                <c:pt idx="252">
                  <c:v>7.3</c:v>
                </c:pt>
                <c:pt idx="253">
                  <c:v>7.5</c:v>
                </c:pt>
                <c:pt idx="254">
                  <c:v>7.6</c:v>
                </c:pt>
                <c:pt idx="255">
                  <c:v>7.3</c:v>
                </c:pt>
                <c:pt idx="256">
                  <c:v>7.3</c:v>
                </c:pt>
                <c:pt idx="257">
                  <c:v>7.1</c:v>
                </c:pt>
                <c:pt idx="258">
                  <c:v>7.2</c:v>
                </c:pt>
                <c:pt idx="259">
                  <c:v>7.3</c:v>
                </c:pt>
                <c:pt idx="260">
                  <c:v>7.3</c:v>
                </c:pt>
                <c:pt idx="261">
                  <c:v>7.1</c:v>
                </c:pt>
                <c:pt idx="262">
                  <c:v>7</c:v>
                </c:pt>
                <c:pt idx="263">
                  <c:v>7.2</c:v>
                </c:pt>
                <c:pt idx="264">
                  <c:v>7.4</c:v>
                </c:pt>
                <c:pt idx="265">
                  <c:v>7.4</c:v>
                </c:pt>
                <c:pt idx="266">
                  <c:v>7</c:v>
                </c:pt>
                <c:pt idx="267">
                  <c:v>6.7</c:v>
                </c:pt>
                <c:pt idx="268">
                  <c:v>6.55</c:v>
                </c:pt>
                <c:pt idx="269">
                  <c:v>6.45</c:v>
                </c:pt>
                <c:pt idx="270">
                  <c:v>6.45</c:v>
                </c:pt>
                <c:pt idx="271">
                  <c:v>6.45</c:v>
                </c:pt>
                <c:pt idx="272">
                  <c:v>6.45</c:v>
                </c:pt>
                <c:pt idx="273">
                  <c:v>6.3</c:v>
                </c:pt>
                <c:pt idx="274">
                  <c:v>6.2</c:v>
                </c:pt>
                <c:pt idx="275">
                  <c:v>6.2</c:v>
                </c:pt>
                <c:pt idx="276">
                  <c:v>6.25</c:v>
                </c:pt>
                <c:pt idx="277">
                  <c:v>6.3</c:v>
                </c:pt>
                <c:pt idx="278">
                  <c:v>6.3</c:v>
                </c:pt>
                <c:pt idx="279">
                  <c:v>6.3</c:v>
                </c:pt>
                <c:pt idx="280">
                  <c:v>6.4</c:v>
                </c:pt>
                <c:pt idx="281">
                  <c:v>6.5</c:v>
                </c:pt>
                <c:pt idx="282">
                  <c:v>6.5</c:v>
                </c:pt>
                <c:pt idx="283">
                  <c:v>6.4</c:v>
                </c:pt>
                <c:pt idx="284">
                  <c:v>6.2</c:v>
                </c:pt>
                <c:pt idx="285">
                  <c:v>6.2</c:v>
                </c:pt>
                <c:pt idx="286">
                  <c:v>6.2</c:v>
                </c:pt>
                <c:pt idx="287">
                  <c:v>6.2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5.8</c:v>
                </c:pt>
                <c:pt idx="295">
                  <c:v>5.7</c:v>
                </c:pt>
                <c:pt idx="296">
                  <c:v>5.65</c:v>
                </c:pt>
                <c:pt idx="297">
                  <c:v>5.65</c:v>
                </c:pt>
                <c:pt idx="298">
                  <c:v>5.65</c:v>
                </c:pt>
                <c:pt idx="299">
                  <c:v>5.7</c:v>
                </c:pt>
                <c:pt idx="300">
                  <c:v>5.85</c:v>
                </c:pt>
                <c:pt idx="301">
                  <c:v>5.85</c:v>
                </c:pt>
                <c:pt idx="302">
                  <c:v>5.9</c:v>
                </c:pt>
                <c:pt idx="303">
                  <c:v>5.9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6.1</c:v>
                </c:pt>
                <c:pt idx="308">
                  <c:v>6.1</c:v>
                </c:pt>
                <c:pt idx="309">
                  <c:v>6.2</c:v>
                </c:pt>
                <c:pt idx="310">
                  <c:v>6.3</c:v>
                </c:pt>
                <c:pt idx="311">
                  <c:v>6.3</c:v>
                </c:pt>
                <c:pt idx="312">
                  <c:v>6.35</c:v>
                </c:pt>
                <c:pt idx="313">
                  <c:v>6.45</c:v>
                </c:pt>
                <c:pt idx="314">
                  <c:v>6.45</c:v>
                </c:pt>
                <c:pt idx="315">
                  <c:v>6.4</c:v>
                </c:pt>
                <c:pt idx="316">
                  <c:v>6.3</c:v>
                </c:pt>
                <c:pt idx="317">
                  <c:v>6.2</c:v>
                </c:pt>
                <c:pt idx="318">
                  <c:v>6.2</c:v>
                </c:pt>
                <c:pt idx="319">
                  <c:v>6.2</c:v>
                </c:pt>
                <c:pt idx="320">
                  <c:v>6.2</c:v>
                </c:pt>
                <c:pt idx="321">
                  <c:v>6.2</c:v>
                </c:pt>
                <c:pt idx="322">
                  <c:v>6.2</c:v>
                </c:pt>
                <c:pt idx="323">
                  <c:v>6.2</c:v>
                </c:pt>
                <c:pt idx="324">
                  <c:v>6.3</c:v>
                </c:pt>
                <c:pt idx="325">
                  <c:v>6.4</c:v>
                </c:pt>
                <c:pt idx="326">
                  <c:v>6.4</c:v>
                </c:pt>
                <c:pt idx="327">
                  <c:v>6.4</c:v>
                </c:pt>
                <c:pt idx="328">
                  <c:v>6.4</c:v>
                </c:pt>
                <c:pt idx="329">
                  <c:v>6.3</c:v>
                </c:pt>
                <c:pt idx="330">
                  <c:v>6.2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6.6</c:v>
                </c:pt>
                <c:pt idx="335">
                  <c:v>6.7</c:v>
                </c:pt>
                <c:pt idx="336">
                  <c:v>6.9</c:v>
                </c:pt>
                <c:pt idx="337">
                  <c:v>6.9</c:v>
                </c:pt>
                <c:pt idx="338">
                  <c:v>6.7</c:v>
                </c:pt>
                <c:pt idx="339">
                  <c:v>6.7</c:v>
                </c:pt>
                <c:pt idx="340">
                  <c:v>6.7</c:v>
                </c:pt>
                <c:pt idx="341">
                  <c:v>6.8</c:v>
                </c:pt>
                <c:pt idx="342">
                  <c:v>6.9</c:v>
                </c:pt>
                <c:pt idx="343">
                  <c:v>7.1</c:v>
                </c:pt>
                <c:pt idx="344">
                  <c:v>7</c:v>
                </c:pt>
                <c:pt idx="345">
                  <c:v>6.9</c:v>
                </c:pt>
                <c:pt idx="346">
                  <c:v>6.9</c:v>
                </c:pt>
                <c:pt idx="347">
                  <c:v>6.9</c:v>
                </c:pt>
                <c:pt idx="348">
                  <c:v>6.9</c:v>
                </c:pt>
                <c:pt idx="349">
                  <c:v>6.9</c:v>
                </c:pt>
                <c:pt idx="350">
                  <c:v>6.9</c:v>
                </c:pt>
                <c:pt idx="351">
                  <c:v>6.9</c:v>
                </c:pt>
                <c:pt idx="352">
                  <c:v>6.9</c:v>
                </c:pt>
                <c:pt idx="353">
                  <c:v>6.9</c:v>
                </c:pt>
                <c:pt idx="354">
                  <c:v>6.9</c:v>
                </c:pt>
                <c:pt idx="355">
                  <c:v>7</c:v>
                </c:pt>
                <c:pt idx="356">
                  <c:v>7</c:v>
                </c:pt>
                <c:pt idx="357">
                  <c:v>7.1</c:v>
                </c:pt>
                <c:pt idx="358">
                  <c:v>7.2</c:v>
                </c:pt>
                <c:pt idx="359">
                  <c:v>7.4</c:v>
                </c:pt>
                <c:pt idx="360">
                  <c:v>7.6</c:v>
                </c:pt>
                <c:pt idx="361">
                  <c:v>7.8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8.1999999999999993</c:v>
                </c:pt>
                <c:pt idx="366">
                  <c:v>8.1999999999999993</c:v>
                </c:pt>
                <c:pt idx="367">
                  <c:v>8.3000000000000007</c:v>
                </c:pt>
                <c:pt idx="368">
                  <c:v>8.1999999999999993</c:v>
                </c:pt>
                <c:pt idx="369">
                  <c:v>8.1999999999999993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8.1</c:v>
                </c:pt>
                <c:pt idx="373">
                  <c:v>8</c:v>
                </c:pt>
                <c:pt idx="374">
                  <c:v>7.9</c:v>
                </c:pt>
                <c:pt idx="375">
                  <c:v>7.9</c:v>
                </c:pt>
                <c:pt idx="376">
                  <c:v>8.1</c:v>
                </c:pt>
                <c:pt idx="377">
                  <c:v>8.1</c:v>
                </c:pt>
                <c:pt idx="378">
                  <c:v>8.1999999999999993</c:v>
                </c:pt>
                <c:pt idx="379">
                  <c:v>8.4</c:v>
                </c:pt>
                <c:pt idx="380">
                  <c:v>8.6</c:v>
                </c:pt>
                <c:pt idx="381">
                  <c:v>8.8000000000000007</c:v>
                </c:pt>
                <c:pt idx="382">
                  <c:v>8.6</c:v>
                </c:pt>
                <c:pt idx="383">
                  <c:v>8.3000000000000007</c:v>
                </c:pt>
                <c:pt idx="384">
                  <c:v>8.1999999999999993</c:v>
                </c:pt>
                <c:pt idx="385">
                  <c:v>8.1999999999999993</c:v>
                </c:pt>
                <c:pt idx="386">
                  <c:v>8.4</c:v>
                </c:pt>
                <c:pt idx="387">
                  <c:v>8.5</c:v>
                </c:pt>
                <c:pt idx="388">
                  <c:v>8.6999999999999993</c:v>
                </c:pt>
                <c:pt idx="389">
                  <c:v>8.9</c:v>
                </c:pt>
                <c:pt idx="390">
                  <c:v>9.1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9.4</c:v>
                </c:pt>
                <c:pt idx="394">
                  <c:v>9.4</c:v>
                </c:pt>
                <c:pt idx="395">
                  <c:v>9.3000000000000007</c:v>
                </c:pt>
                <c:pt idx="396">
                  <c:v>9.1999999999999993</c:v>
                </c:pt>
                <c:pt idx="397">
                  <c:v>9.1</c:v>
                </c:pt>
                <c:pt idx="398">
                  <c:v>9.1</c:v>
                </c:pt>
                <c:pt idx="399">
                  <c:v>9.4</c:v>
                </c:pt>
                <c:pt idx="400">
                  <c:v>9.6</c:v>
                </c:pt>
                <c:pt idx="401">
                  <c:v>9.6</c:v>
                </c:pt>
                <c:pt idx="402">
                  <c:v>9.6</c:v>
                </c:pt>
                <c:pt idx="403">
                  <c:v>9.6</c:v>
                </c:pt>
                <c:pt idx="404">
                  <c:v>9.4</c:v>
                </c:pt>
                <c:pt idx="405">
                  <c:v>9.4</c:v>
                </c:pt>
                <c:pt idx="406">
                  <c:v>9.3000000000000007</c:v>
                </c:pt>
                <c:pt idx="407">
                  <c:v>9.1999999999999993</c:v>
                </c:pt>
                <c:pt idx="408">
                  <c:v>9.1999999999999993</c:v>
                </c:pt>
                <c:pt idx="409">
                  <c:v>9.1999999999999993</c:v>
                </c:pt>
                <c:pt idx="410">
                  <c:v>9.3000000000000007</c:v>
                </c:pt>
                <c:pt idx="411">
                  <c:v>9.6</c:v>
                </c:pt>
                <c:pt idx="412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B-42E1-85C7-7D33FF9A3958}"/>
            </c:ext>
          </c:extLst>
        </c:ser>
        <c:ser>
          <c:idx val="1"/>
          <c:order val="1"/>
          <c:tx>
            <c:strRef>
              <c:f>'价格 '!$EI$4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'!$DU$40:$DU$452</c:f>
              <c:numCache>
                <c:formatCode>m/d/yyyy</c:formatCode>
                <c:ptCount val="413"/>
                <c:pt idx="0">
                  <c:v>44936</c:v>
                </c:pt>
                <c:pt idx="1">
                  <c:v>44935</c:v>
                </c:pt>
                <c:pt idx="2">
                  <c:v>44934</c:v>
                </c:pt>
                <c:pt idx="3">
                  <c:v>44933</c:v>
                </c:pt>
                <c:pt idx="4">
                  <c:v>44932</c:v>
                </c:pt>
                <c:pt idx="5">
                  <c:v>44931</c:v>
                </c:pt>
                <c:pt idx="6">
                  <c:v>44930</c:v>
                </c:pt>
                <c:pt idx="7">
                  <c:v>44929</c:v>
                </c:pt>
                <c:pt idx="8">
                  <c:v>44928</c:v>
                </c:pt>
                <c:pt idx="9">
                  <c:v>44927</c:v>
                </c:pt>
                <c:pt idx="10">
                  <c:v>44926</c:v>
                </c:pt>
                <c:pt idx="11">
                  <c:v>44925</c:v>
                </c:pt>
                <c:pt idx="12">
                  <c:v>44924</c:v>
                </c:pt>
                <c:pt idx="13">
                  <c:v>44923</c:v>
                </c:pt>
                <c:pt idx="14">
                  <c:v>44922</c:v>
                </c:pt>
                <c:pt idx="15">
                  <c:v>44921</c:v>
                </c:pt>
                <c:pt idx="16">
                  <c:v>44920</c:v>
                </c:pt>
                <c:pt idx="17">
                  <c:v>44919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44913</c:v>
                </c:pt>
                <c:pt idx="24">
                  <c:v>44912</c:v>
                </c:pt>
                <c:pt idx="25">
                  <c:v>44911</c:v>
                </c:pt>
                <c:pt idx="26">
                  <c:v>44910</c:v>
                </c:pt>
                <c:pt idx="27">
                  <c:v>44909</c:v>
                </c:pt>
                <c:pt idx="28">
                  <c:v>44908</c:v>
                </c:pt>
                <c:pt idx="29">
                  <c:v>44907</c:v>
                </c:pt>
                <c:pt idx="30">
                  <c:v>44906</c:v>
                </c:pt>
                <c:pt idx="31">
                  <c:v>44905</c:v>
                </c:pt>
                <c:pt idx="32">
                  <c:v>44904</c:v>
                </c:pt>
                <c:pt idx="33">
                  <c:v>44903</c:v>
                </c:pt>
                <c:pt idx="34">
                  <c:v>44902</c:v>
                </c:pt>
                <c:pt idx="35">
                  <c:v>44901</c:v>
                </c:pt>
                <c:pt idx="36">
                  <c:v>44900</c:v>
                </c:pt>
                <c:pt idx="37">
                  <c:v>44899</c:v>
                </c:pt>
                <c:pt idx="38">
                  <c:v>44898</c:v>
                </c:pt>
                <c:pt idx="39">
                  <c:v>44897</c:v>
                </c:pt>
                <c:pt idx="40">
                  <c:v>44896</c:v>
                </c:pt>
                <c:pt idx="41">
                  <c:v>44895</c:v>
                </c:pt>
                <c:pt idx="42">
                  <c:v>44894</c:v>
                </c:pt>
                <c:pt idx="43">
                  <c:v>44893</c:v>
                </c:pt>
                <c:pt idx="44">
                  <c:v>44892</c:v>
                </c:pt>
                <c:pt idx="45">
                  <c:v>44891</c:v>
                </c:pt>
                <c:pt idx="46">
                  <c:v>44890</c:v>
                </c:pt>
                <c:pt idx="47">
                  <c:v>44889</c:v>
                </c:pt>
                <c:pt idx="48">
                  <c:v>44888</c:v>
                </c:pt>
                <c:pt idx="49">
                  <c:v>44887</c:v>
                </c:pt>
                <c:pt idx="50">
                  <c:v>44886</c:v>
                </c:pt>
                <c:pt idx="51">
                  <c:v>44885</c:v>
                </c:pt>
                <c:pt idx="52">
                  <c:v>44884</c:v>
                </c:pt>
                <c:pt idx="53">
                  <c:v>44883</c:v>
                </c:pt>
                <c:pt idx="54">
                  <c:v>44882</c:v>
                </c:pt>
                <c:pt idx="55">
                  <c:v>44881</c:v>
                </c:pt>
                <c:pt idx="56">
                  <c:v>44880</c:v>
                </c:pt>
                <c:pt idx="57">
                  <c:v>44879</c:v>
                </c:pt>
                <c:pt idx="58">
                  <c:v>44878</c:v>
                </c:pt>
                <c:pt idx="59">
                  <c:v>44877</c:v>
                </c:pt>
                <c:pt idx="60">
                  <c:v>44876</c:v>
                </c:pt>
                <c:pt idx="61">
                  <c:v>44875</c:v>
                </c:pt>
                <c:pt idx="62">
                  <c:v>44874</c:v>
                </c:pt>
                <c:pt idx="63">
                  <c:v>44873</c:v>
                </c:pt>
                <c:pt idx="64">
                  <c:v>44872</c:v>
                </c:pt>
                <c:pt idx="65">
                  <c:v>44871</c:v>
                </c:pt>
                <c:pt idx="66">
                  <c:v>44870</c:v>
                </c:pt>
                <c:pt idx="67">
                  <c:v>44869</c:v>
                </c:pt>
                <c:pt idx="68">
                  <c:v>44868</c:v>
                </c:pt>
                <c:pt idx="69">
                  <c:v>44867</c:v>
                </c:pt>
                <c:pt idx="70">
                  <c:v>44866</c:v>
                </c:pt>
                <c:pt idx="71">
                  <c:v>44865</c:v>
                </c:pt>
                <c:pt idx="72">
                  <c:v>44864</c:v>
                </c:pt>
                <c:pt idx="73">
                  <c:v>44863</c:v>
                </c:pt>
                <c:pt idx="74">
                  <c:v>44862</c:v>
                </c:pt>
                <c:pt idx="75">
                  <c:v>44861</c:v>
                </c:pt>
                <c:pt idx="76">
                  <c:v>44860</c:v>
                </c:pt>
                <c:pt idx="77">
                  <c:v>44859</c:v>
                </c:pt>
                <c:pt idx="78">
                  <c:v>44858</c:v>
                </c:pt>
                <c:pt idx="79">
                  <c:v>44857</c:v>
                </c:pt>
                <c:pt idx="80">
                  <c:v>44856</c:v>
                </c:pt>
                <c:pt idx="81">
                  <c:v>44855</c:v>
                </c:pt>
                <c:pt idx="82">
                  <c:v>44854</c:v>
                </c:pt>
                <c:pt idx="83">
                  <c:v>44853</c:v>
                </c:pt>
                <c:pt idx="84">
                  <c:v>44852</c:v>
                </c:pt>
                <c:pt idx="85">
                  <c:v>44851</c:v>
                </c:pt>
                <c:pt idx="86">
                  <c:v>44850</c:v>
                </c:pt>
                <c:pt idx="87">
                  <c:v>44849</c:v>
                </c:pt>
                <c:pt idx="88">
                  <c:v>44848</c:v>
                </c:pt>
                <c:pt idx="89">
                  <c:v>44847</c:v>
                </c:pt>
                <c:pt idx="90">
                  <c:v>44846</c:v>
                </c:pt>
                <c:pt idx="91">
                  <c:v>44845</c:v>
                </c:pt>
                <c:pt idx="92">
                  <c:v>44844</c:v>
                </c:pt>
                <c:pt idx="93">
                  <c:v>44843</c:v>
                </c:pt>
                <c:pt idx="94">
                  <c:v>44842</c:v>
                </c:pt>
                <c:pt idx="95">
                  <c:v>44841</c:v>
                </c:pt>
                <c:pt idx="96">
                  <c:v>44840</c:v>
                </c:pt>
                <c:pt idx="97">
                  <c:v>44839</c:v>
                </c:pt>
                <c:pt idx="98">
                  <c:v>44838</c:v>
                </c:pt>
                <c:pt idx="99">
                  <c:v>44837</c:v>
                </c:pt>
                <c:pt idx="100">
                  <c:v>44836</c:v>
                </c:pt>
                <c:pt idx="101">
                  <c:v>44835</c:v>
                </c:pt>
                <c:pt idx="102">
                  <c:v>44834</c:v>
                </c:pt>
                <c:pt idx="103">
                  <c:v>44833</c:v>
                </c:pt>
                <c:pt idx="104">
                  <c:v>44832</c:v>
                </c:pt>
                <c:pt idx="105">
                  <c:v>44831</c:v>
                </c:pt>
                <c:pt idx="106">
                  <c:v>44830</c:v>
                </c:pt>
                <c:pt idx="107">
                  <c:v>44829</c:v>
                </c:pt>
                <c:pt idx="108">
                  <c:v>44828</c:v>
                </c:pt>
                <c:pt idx="109">
                  <c:v>44827</c:v>
                </c:pt>
                <c:pt idx="110">
                  <c:v>44826</c:v>
                </c:pt>
                <c:pt idx="111">
                  <c:v>44825</c:v>
                </c:pt>
                <c:pt idx="112">
                  <c:v>44824</c:v>
                </c:pt>
                <c:pt idx="113">
                  <c:v>44823</c:v>
                </c:pt>
                <c:pt idx="114">
                  <c:v>44822</c:v>
                </c:pt>
                <c:pt idx="115">
                  <c:v>44821</c:v>
                </c:pt>
                <c:pt idx="116">
                  <c:v>44820</c:v>
                </c:pt>
                <c:pt idx="117">
                  <c:v>44819</c:v>
                </c:pt>
                <c:pt idx="118">
                  <c:v>44818</c:v>
                </c:pt>
                <c:pt idx="119">
                  <c:v>44817</c:v>
                </c:pt>
                <c:pt idx="120">
                  <c:v>44816</c:v>
                </c:pt>
                <c:pt idx="121">
                  <c:v>44815</c:v>
                </c:pt>
                <c:pt idx="122">
                  <c:v>44814</c:v>
                </c:pt>
                <c:pt idx="123">
                  <c:v>44813</c:v>
                </c:pt>
                <c:pt idx="124">
                  <c:v>44812</c:v>
                </c:pt>
                <c:pt idx="125">
                  <c:v>44811</c:v>
                </c:pt>
                <c:pt idx="126">
                  <c:v>44810</c:v>
                </c:pt>
                <c:pt idx="127">
                  <c:v>44809</c:v>
                </c:pt>
                <c:pt idx="128">
                  <c:v>44808</c:v>
                </c:pt>
                <c:pt idx="129">
                  <c:v>44807</c:v>
                </c:pt>
                <c:pt idx="130">
                  <c:v>44806</c:v>
                </c:pt>
                <c:pt idx="131">
                  <c:v>44805</c:v>
                </c:pt>
                <c:pt idx="132">
                  <c:v>44804</c:v>
                </c:pt>
                <c:pt idx="133">
                  <c:v>44803</c:v>
                </c:pt>
                <c:pt idx="134">
                  <c:v>44802</c:v>
                </c:pt>
                <c:pt idx="135">
                  <c:v>44801</c:v>
                </c:pt>
                <c:pt idx="136">
                  <c:v>44800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44794</c:v>
                </c:pt>
                <c:pt idx="143">
                  <c:v>44793</c:v>
                </c:pt>
                <c:pt idx="144">
                  <c:v>44792</c:v>
                </c:pt>
                <c:pt idx="145">
                  <c:v>44791</c:v>
                </c:pt>
                <c:pt idx="146">
                  <c:v>44790</c:v>
                </c:pt>
                <c:pt idx="147">
                  <c:v>44789</c:v>
                </c:pt>
                <c:pt idx="148">
                  <c:v>44788</c:v>
                </c:pt>
                <c:pt idx="149">
                  <c:v>44787</c:v>
                </c:pt>
                <c:pt idx="150">
                  <c:v>44786</c:v>
                </c:pt>
                <c:pt idx="151">
                  <c:v>44785</c:v>
                </c:pt>
                <c:pt idx="152">
                  <c:v>44784</c:v>
                </c:pt>
                <c:pt idx="153">
                  <c:v>44783</c:v>
                </c:pt>
                <c:pt idx="154">
                  <c:v>44782</c:v>
                </c:pt>
                <c:pt idx="155">
                  <c:v>44781</c:v>
                </c:pt>
                <c:pt idx="156">
                  <c:v>44780</c:v>
                </c:pt>
                <c:pt idx="157">
                  <c:v>44779</c:v>
                </c:pt>
                <c:pt idx="158">
                  <c:v>44778</c:v>
                </c:pt>
                <c:pt idx="159">
                  <c:v>44777</c:v>
                </c:pt>
                <c:pt idx="160">
                  <c:v>44776</c:v>
                </c:pt>
                <c:pt idx="161">
                  <c:v>44775</c:v>
                </c:pt>
                <c:pt idx="162">
                  <c:v>44774</c:v>
                </c:pt>
                <c:pt idx="163">
                  <c:v>44773</c:v>
                </c:pt>
                <c:pt idx="164">
                  <c:v>44772</c:v>
                </c:pt>
                <c:pt idx="165">
                  <c:v>44771</c:v>
                </c:pt>
                <c:pt idx="166">
                  <c:v>44770</c:v>
                </c:pt>
                <c:pt idx="167">
                  <c:v>44769</c:v>
                </c:pt>
                <c:pt idx="168">
                  <c:v>44768</c:v>
                </c:pt>
                <c:pt idx="169">
                  <c:v>44767</c:v>
                </c:pt>
                <c:pt idx="170">
                  <c:v>44766</c:v>
                </c:pt>
                <c:pt idx="171">
                  <c:v>44765</c:v>
                </c:pt>
                <c:pt idx="172">
                  <c:v>44764</c:v>
                </c:pt>
                <c:pt idx="173">
                  <c:v>44763</c:v>
                </c:pt>
                <c:pt idx="174">
                  <c:v>44762</c:v>
                </c:pt>
                <c:pt idx="175">
                  <c:v>44761</c:v>
                </c:pt>
                <c:pt idx="176">
                  <c:v>44760</c:v>
                </c:pt>
                <c:pt idx="177">
                  <c:v>44759</c:v>
                </c:pt>
                <c:pt idx="178">
                  <c:v>44758</c:v>
                </c:pt>
                <c:pt idx="179">
                  <c:v>44757</c:v>
                </c:pt>
                <c:pt idx="180">
                  <c:v>44756</c:v>
                </c:pt>
                <c:pt idx="181">
                  <c:v>44755</c:v>
                </c:pt>
                <c:pt idx="182">
                  <c:v>44754</c:v>
                </c:pt>
                <c:pt idx="183">
                  <c:v>44753</c:v>
                </c:pt>
                <c:pt idx="184">
                  <c:v>44752</c:v>
                </c:pt>
                <c:pt idx="185">
                  <c:v>44751</c:v>
                </c:pt>
                <c:pt idx="186">
                  <c:v>44750</c:v>
                </c:pt>
                <c:pt idx="187">
                  <c:v>44749</c:v>
                </c:pt>
                <c:pt idx="188">
                  <c:v>44748</c:v>
                </c:pt>
                <c:pt idx="189">
                  <c:v>44747</c:v>
                </c:pt>
                <c:pt idx="190">
                  <c:v>44746</c:v>
                </c:pt>
                <c:pt idx="191">
                  <c:v>44745</c:v>
                </c:pt>
                <c:pt idx="192">
                  <c:v>44744</c:v>
                </c:pt>
                <c:pt idx="193">
                  <c:v>44743</c:v>
                </c:pt>
                <c:pt idx="194">
                  <c:v>44742</c:v>
                </c:pt>
                <c:pt idx="195">
                  <c:v>44741</c:v>
                </c:pt>
                <c:pt idx="196">
                  <c:v>44740</c:v>
                </c:pt>
                <c:pt idx="197">
                  <c:v>44739</c:v>
                </c:pt>
                <c:pt idx="198">
                  <c:v>44738</c:v>
                </c:pt>
                <c:pt idx="199">
                  <c:v>44737</c:v>
                </c:pt>
                <c:pt idx="200">
                  <c:v>44736</c:v>
                </c:pt>
                <c:pt idx="201">
                  <c:v>44735</c:v>
                </c:pt>
                <c:pt idx="202">
                  <c:v>44734</c:v>
                </c:pt>
                <c:pt idx="203">
                  <c:v>44733</c:v>
                </c:pt>
                <c:pt idx="204">
                  <c:v>44732</c:v>
                </c:pt>
                <c:pt idx="205">
                  <c:v>44731</c:v>
                </c:pt>
                <c:pt idx="206">
                  <c:v>44730</c:v>
                </c:pt>
                <c:pt idx="207">
                  <c:v>44729</c:v>
                </c:pt>
                <c:pt idx="208">
                  <c:v>44728</c:v>
                </c:pt>
                <c:pt idx="209">
                  <c:v>44727</c:v>
                </c:pt>
                <c:pt idx="210">
                  <c:v>44726</c:v>
                </c:pt>
                <c:pt idx="211">
                  <c:v>44725</c:v>
                </c:pt>
                <c:pt idx="212">
                  <c:v>44724</c:v>
                </c:pt>
                <c:pt idx="213">
                  <c:v>44723</c:v>
                </c:pt>
                <c:pt idx="214">
                  <c:v>44722</c:v>
                </c:pt>
                <c:pt idx="215">
                  <c:v>44721</c:v>
                </c:pt>
                <c:pt idx="216">
                  <c:v>44720</c:v>
                </c:pt>
                <c:pt idx="217">
                  <c:v>44719</c:v>
                </c:pt>
                <c:pt idx="218">
                  <c:v>44718</c:v>
                </c:pt>
                <c:pt idx="219">
                  <c:v>44717</c:v>
                </c:pt>
                <c:pt idx="220">
                  <c:v>44716</c:v>
                </c:pt>
                <c:pt idx="221">
                  <c:v>44715</c:v>
                </c:pt>
                <c:pt idx="222">
                  <c:v>44714</c:v>
                </c:pt>
                <c:pt idx="223">
                  <c:v>44713</c:v>
                </c:pt>
                <c:pt idx="224">
                  <c:v>44712</c:v>
                </c:pt>
                <c:pt idx="225">
                  <c:v>44711</c:v>
                </c:pt>
                <c:pt idx="226">
                  <c:v>44710</c:v>
                </c:pt>
                <c:pt idx="227">
                  <c:v>44709</c:v>
                </c:pt>
                <c:pt idx="228">
                  <c:v>44708</c:v>
                </c:pt>
                <c:pt idx="229">
                  <c:v>44707</c:v>
                </c:pt>
                <c:pt idx="230">
                  <c:v>44706</c:v>
                </c:pt>
                <c:pt idx="231">
                  <c:v>44705</c:v>
                </c:pt>
                <c:pt idx="232">
                  <c:v>44704</c:v>
                </c:pt>
                <c:pt idx="233">
                  <c:v>44703</c:v>
                </c:pt>
                <c:pt idx="234">
                  <c:v>44702</c:v>
                </c:pt>
                <c:pt idx="235">
                  <c:v>44701</c:v>
                </c:pt>
                <c:pt idx="236">
                  <c:v>44700</c:v>
                </c:pt>
                <c:pt idx="237">
                  <c:v>44699</c:v>
                </c:pt>
                <c:pt idx="238">
                  <c:v>44698</c:v>
                </c:pt>
                <c:pt idx="239">
                  <c:v>44697</c:v>
                </c:pt>
                <c:pt idx="240">
                  <c:v>44696</c:v>
                </c:pt>
                <c:pt idx="241">
                  <c:v>44695</c:v>
                </c:pt>
                <c:pt idx="242">
                  <c:v>44694</c:v>
                </c:pt>
                <c:pt idx="243">
                  <c:v>44693</c:v>
                </c:pt>
                <c:pt idx="244">
                  <c:v>44692</c:v>
                </c:pt>
                <c:pt idx="245">
                  <c:v>44691</c:v>
                </c:pt>
                <c:pt idx="246">
                  <c:v>44690</c:v>
                </c:pt>
                <c:pt idx="247">
                  <c:v>44689</c:v>
                </c:pt>
                <c:pt idx="248">
                  <c:v>44688</c:v>
                </c:pt>
                <c:pt idx="249">
                  <c:v>44687</c:v>
                </c:pt>
                <c:pt idx="250">
                  <c:v>44686</c:v>
                </c:pt>
                <c:pt idx="251">
                  <c:v>44685</c:v>
                </c:pt>
                <c:pt idx="252">
                  <c:v>44684</c:v>
                </c:pt>
                <c:pt idx="253">
                  <c:v>44683</c:v>
                </c:pt>
                <c:pt idx="254">
                  <c:v>44682</c:v>
                </c:pt>
                <c:pt idx="255">
                  <c:v>44681</c:v>
                </c:pt>
                <c:pt idx="256">
                  <c:v>44680</c:v>
                </c:pt>
                <c:pt idx="257">
                  <c:v>44679</c:v>
                </c:pt>
                <c:pt idx="258">
                  <c:v>44678</c:v>
                </c:pt>
                <c:pt idx="259">
                  <c:v>44677</c:v>
                </c:pt>
                <c:pt idx="260">
                  <c:v>44676</c:v>
                </c:pt>
                <c:pt idx="261">
                  <c:v>44675</c:v>
                </c:pt>
                <c:pt idx="262">
                  <c:v>44674</c:v>
                </c:pt>
                <c:pt idx="263">
                  <c:v>44673</c:v>
                </c:pt>
                <c:pt idx="264">
                  <c:v>44672</c:v>
                </c:pt>
                <c:pt idx="265">
                  <c:v>44671</c:v>
                </c:pt>
                <c:pt idx="266">
                  <c:v>44670</c:v>
                </c:pt>
                <c:pt idx="267">
                  <c:v>44669</c:v>
                </c:pt>
                <c:pt idx="268">
                  <c:v>44668</c:v>
                </c:pt>
                <c:pt idx="269">
                  <c:v>44667</c:v>
                </c:pt>
                <c:pt idx="270">
                  <c:v>44666</c:v>
                </c:pt>
                <c:pt idx="271">
                  <c:v>44665</c:v>
                </c:pt>
                <c:pt idx="272">
                  <c:v>44664</c:v>
                </c:pt>
                <c:pt idx="273">
                  <c:v>44663</c:v>
                </c:pt>
                <c:pt idx="274">
                  <c:v>44662</c:v>
                </c:pt>
                <c:pt idx="275">
                  <c:v>44661</c:v>
                </c:pt>
                <c:pt idx="276">
                  <c:v>44660</c:v>
                </c:pt>
                <c:pt idx="277">
                  <c:v>44659</c:v>
                </c:pt>
                <c:pt idx="278">
                  <c:v>44658</c:v>
                </c:pt>
                <c:pt idx="279">
                  <c:v>44657</c:v>
                </c:pt>
                <c:pt idx="280">
                  <c:v>44656</c:v>
                </c:pt>
                <c:pt idx="281">
                  <c:v>44655</c:v>
                </c:pt>
                <c:pt idx="282">
                  <c:v>44654</c:v>
                </c:pt>
                <c:pt idx="283">
                  <c:v>44653</c:v>
                </c:pt>
                <c:pt idx="284">
                  <c:v>44652</c:v>
                </c:pt>
                <c:pt idx="285">
                  <c:v>44651</c:v>
                </c:pt>
                <c:pt idx="286">
                  <c:v>44650</c:v>
                </c:pt>
                <c:pt idx="287">
                  <c:v>44649</c:v>
                </c:pt>
                <c:pt idx="288">
                  <c:v>44648</c:v>
                </c:pt>
                <c:pt idx="289">
                  <c:v>44647</c:v>
                </c:pt>
                <c:pt idx="290">
                  <c:v>44646</c:v>
                </c:pt>
                <c:pt idx="291">
                  <c:v>44645</c:v>
                </c:pt>
                <c:pt idx="292">
                  <c:v>44644</c:v>
                </c:pt>
                <c:pt idx="293">
                  <c:v>44643</c:v>
                </c:pt>
                <c:pt idx="294">
                  <c:v>44642</c:v>
                </c:pt>
                <c:pt idx="295">
                  <c:v>44641</c:v>
                </c:pt>
                <c:pt idx="296">
                  <c:v>44640</c:v>
                </c:pt>
                <c:pt idx="297">
                  <c:v>44639</c:v>
                </c:pt>
                <c:pt idx="298">
                  <c:v>44638</c:v>
                </c:pt>
                <c:pt idx="299">
                  <c:v>44637</c:v>
                </c:pt>
                <c:pt idx="300">
                  <c:v>44636</c:v>
                </c:pt>
                <c:pt idx="301">
                  <c:v>44635</c:v>
                </c:pt>
                <c:pt idx="302">
                  <c:v>44634</c:v>
                </c:pt>
                <c:pt idx="303">
                  <c:v>44633</c:v>
                </c:pt>
                <c:pt idx="304">
                  <c:v>44632</c:v>
                </c:pt>
                <c:pt idx="305">
                  <c:v>44631</c:v>
                </c:pt>
                <c:pt idx="306">
                  <c:v>44630</c:v>
                </c:pt>
                <c:pt idx="307">
                  <c:v>44629</c:v>
                </c:pt>
                <c:pt idx="308">
                  <c:v>44628</c:v>
                </c:pt>
                <c:pt idx="309">
                  <c:v>44627</c:v>
                </c:pt>
                <c:pt idx="310">
                  <c:v>44626</c:v>
                </c:pt>
                <c:pt idx="311">
                  <c:v>44625</c:v>
                </c:pt>
                <c:pt idx="312">
                  <c:v>44624</c:v>
                </c:pt>
                <c:pt idx="313">
                  <c:v>44623</c:v>
                </c:pt>
                <c:pt idx="314">
                  <c:v>44622</c:v>
                </c:pt>
                <c:pt idx="315">
                  <c:v>44621</c:v>
                </c:pt>
                <c:pt idx="316">
                  <c:v>44620</c:v>
                </c:pt>
                <c:pt idx="317">
                  <c:v>44619</c:v>
                </c:pt>
                <c:pt idx="318">
                  <c:v>44618</c:v>
                </c:pt>
                <c:pt idx="319">
                  <c:v>44617</c:v>
                </c:pt>
                <c:pt idx="320">
                  <c:v>44616</c:v>
                </c:pt>
                <c:pt idx="321">
                  <c:v>44615</c:v>
                </c:pt>
                <c:pt idx="322">
                  <c:v>44614</c:v>
                </c:pt>
                <c:pt idx="323">
                  <c:v>44613</c:v>
                </c:pt>
                <c:pt idx="324">
                  <c:v>44612</c:v>
                </c:pt>
                <c:pt idx="325">
                  <c:v>44611</c:v>
                </c:pt>
                <c:pt idx="326">
                  <c:v>44610</c:v>
                </c:pt>
                <c:pt idx="327">
                  <c:v>44609</c:v>
                </c:pt>
                <c:pt idx="328">
                  <c:v>44608</c:v>
                </c:pt>
                <c:pt idx="329">
                  <c:v>44607</c:v>
                </c:pt>
                <c:pt idx="330">
                  <c:v>44606</c:v>
                </c:pt>
                <c:pt idx="331">
                  <c:v>44605</c:v>
                </c:pt>
                <c:pt idx="332">
                  <c:v>44604</c:v>
                </c:pt>
                <c:pt idx="333">
                  <c:v>44603</c:v>
                </c:pt>
                <c:pt idx="334">
                  <c:v>44602</c:v>
                </c:pt>
                <c:pt idx="335">
                  <c:v>44601</c:v>
                </c:pt>
                <c:pt idx="336">
                  <c:v>44600</c:v>
                </c:pt>
                <c:pt idx="337">
                  <c:v>44599</c:v>
                </c:pt>
                <c:pt idx="338">
                  <c:v>44589</c:v>
                </c:pt>
                <c:pt idx="339">
                  <c:v>44588</c:v>
                </c:pt>
                <c:pt idx="340">
                  <c:v>44587</c:v>
                </c:pt>
                <c:pt idx="341">
                  <c:v>44586</c:v>
                </c:pt>
                <c:pt idx="342">
                  <c:v>44585</c:v>
                </c:pt>
                <c:pt idx="343">
                  <c:v>44584</c:v>
                </c:pt>
                <c:pt idx="344">
                  <c:v>44583</c:v>
                </c:pt>
                <c:pt idx="345">
                  <c:v>44582</c:v>
                </c:pt>
                <c:pt idx="346">
                  <c:v>44581</c:v>
                </c:pt>
                <c:pt idx="347">
                  <c:v>44580</c:v>
                </c:pt>
                <c:pt idx="348">
                  <c:v>44579</c:v>
                </c:pt>
                <c:pt idx="349">
                  <c:v>44578</c:v>
                </c:pt>
                <c:pt idx="350">
                  <c:v>44577</c:v>
                </c:pt>
                <c:pt idx="351">
                  <c:v>44576</c:v>
                </c:pt>
                <c:pt idx="352">
                  <c:v>44575</c:v>
                </c:pt>
                <c:pt idx="353">
                  <c:v>44574</c:v>
                </c:pt>
                <c:pt idx="354">
                  <c:v>44573</c:v>
                </c:pt>
                <c:pt idx="355">
                  <c:v>44572</c:v>
                </c:pt>
                <c:pt idx="356">
                  <c:v>44571</c:v>
                </c:pt>
                <c:pt idx="357">
                  <c:v>44570</c:v>
                </c:pt>
                <c:pt idx="358">
                  <c:v>44569</c:v>
                </c:pt>
                <c:pt idx="359">
                  <c:v>44568</c:v>
                </c:pt>
                <c:pt idx="360">
                  <c:v>44567</c:v>
                </c:pt>
                <c:pt idx="361">
                  <c:v>44566</c:v>
                </c:pt>
                <c:pt idx="362">
                  <c:v>44565</c:v>
                </c:pt>
                <c:pt idx="363">
                  <c:v>44564</c:v>
                </c:pt>
                <c:pt idx="364">
                  <c:v>44563</c:v>
                </c:pt>
                <c:pt idx="365">
                  <c:v>44562</c:v>
                </c:pt>
                <c:pt idx="366">
                  <c:v>44561</c:v>
                </c:pt>
                <c:pt idx="367">
                  <c:v>44560</c:v>
                </c:pt>
                <c:pt idx="368">
                  <c:v>44559</c:v>
                </c:pt>
                <c:pt idx="369">
                  <c:v>44558</c:v>
                </c:pt>
                <c:pt idx="370">
                  <c:v>44557</c:v>
                </c:pt>
                <c:pt idx="371">
                  <c:v>44556</c:v>
                </c:pt>
                <c:pt idx="372">
                  <c:v>44555</c:v>
                </c:pt>
                <c:pt idx="373">
                  <c:v>44554</c:v>
                </c:pt>
                <c:pt idx="374">
                  <c:v>44553</c:v>
                </c:pt>
                <c:pt idx="375">
                  <c:v>44552</c:v>
                </c:pt>
                <c:pt idx="376">
                  <c:v>44551</c:v>
                </c:pt>
                <c:pt idx="377">
                  <c:v>44550</c:v>
                </c:pt>
                <c:pt idx="378">
                  <c:v>44549</c:v>
                </c:pt>
                <c:pt idx="379">
                  <c:v>44548</c:v>
                </c:pt>
                <c:pt idx="380">
                  <c:v>44547</c:v>
                </c:pt>
                <c:pt idx="381">
                  <c:v>44546</c:v>
                </c:pt>
                <c:pt idx="382">
                  <c:v>44545</c:v>
                </c:pt>
                <c:pt idx="383">
                  <c:v>44544</c:v>
                </c:pt>
                <c:pt idx="384">
                  <c:v>44543</c:v>
                </c:pt>
                <c:pt idx="385">
                  <c:v>44542</c:v>
                </c:pt>
                <c:pt idx="386">
                  <c:v>44541</c:v>
                </c:pt>
                <c:pt idx="387">
                  <c:v>44540</c:v>
                </c:pt>
                <c:pt idx="388">
                  <c:v>44539</c:v>
                </c:pt>
                <c:pt idx="389">
                  <c:v>44538</c:v>
                </c:pt>
                <c:pt idx="390">
                  <c:v>44537</c:v>
                </c:pt>
                <c:pt idx="391">
                  <c:v>44536</c:v>
                </c:pt>
                <c:pt idx="392">
                  <c:v>44535</c:v>
                </c:pt>
                <c:pt idx="393">
                  <c:v>44534</c:v>
                </c:pt>
                <c:pt idx="394">
                  <c:v>44533</c:v>
                </c:pt>
                <c:pt idx="395">
                  <c:v>44532</c:v>
                </c:pt>
                <c:pt idx="396">
                  <c:v>44531</c:v>
                </c:pt>
                <c:pt idx="397">
                  <c:v>44530</c:v>
                </c:pt>
                <c:pt idx="398">
                  <c:v>44529</c:v>
                </c:pt>
                <c:pt idx="399">
                  <c:v>44528</c:v>
                </c:pt>
                <c:pt idx="400">
                  <c:v>44527</c:v>
                </c:pt>
                <c:pt idx="401">
                  <c:v>44526</c:v>
                </c:pt>
                <c:pt idx="402">
                  <c:v>44525</c:v>
                </c:pt>
                <c:pt idx="403">
                  <c:v>44524</c:v>
                </c:pt>
                <c:pt idx="404">
                  <c:v>44523</c:v>
                </c:pt>
                <c:pt idx="405">
                  <c:v>44522</c:v>
                </c:pt>
                <c:pt idx="406">
                  <c:v>44521</c:v>
                </c:pt>
                <c:pt idx="407">
                  <c:v>44520</c:v>
                </c:pt>
                <c:pt idx="408">
                  <c:v>44519</c:v>
                </c:pt>
                <c:pt idx="409">
                  <c:v>44518</c:v>
                </c:pt>
                <c:pt idx="410">
                  <c:v>44517</c:v>
                </c:pt>
                <c:pt idx="411">
                  <c:v>44516</c:v>
                </c:pt>
                <c:pt idx="412">
                  <c:v>44515</c:v>
                </c:pt>
              </c:numCache>
            </c:numRef>
          </c:cat>
          <c:val>
            <c:numRef>
              <c:f>'价格 '!$EI$40:$EI$452</c:f>
              <c:numCache>
                <c:formatCode>General</c:formatCode>
                <c:ptCount val="413"/>
                <c:pt idx="0">
                  <c:v>7.8</c:v>
                </c:pt>
                <c:pt idx="1">
                  <c:v>7.8</c:v>
                </c:pt>
                <c:pt idx="2">
                  <c:v>7.9</c:v>
                </c:pt>
                <c:pt idx="3">
                  <c:v>8.1</c:v>
                </c:pt>
                <c:pt idx="4">
                  <c:v>7.6</c:v>
                </c:pt>
                <c:pt idx="5">
                  <c:v>7.6</c:v>
                </c:pt>
                <c:pt idx="6">
                  <c:v>7.9</c:v>
                </c:pt>
                <c:pt idx="7">
                  <c:v>8.1999999999999993</c:v>
                </c:pt>
                <c:pt idx="8">
                  <c:v>8.3000000000000007</c:v>
                </c:pt>
                <c:pt idx="9">
                  <c:v>8.5</c:v>
                </c:pt>
                <c:pt idx="10">
                  <c:v>8.5</c:v>
                </c:pt>
                <c:pt idx="11">
                  <c:v>8.6999999999999993</c:v>
                </c:pt>
                <c:pt idx="12">
                  <c:v>9.1</c:v>
                </c:pt>
                <c:pt idx="13">
                  <c:v>9.4</c:v>
                </c:pt>
                <c:pt idx="14">
                  <c:v>9.6999999999999993</c:v>
                </c:pt>
                <c:pt idx="15">
                  <c:v>9.3000000000000007</c:v>
                </c:pt>
                <c:pt idx="16">
                  <c:v>9.1</c:v>
                </c:pt>
                <c:pt idx="17">
                  <c:v>8.75</c:v>
                </c:pt>
                <c:pt idx="18">
                  <c:v>8.8000000000000007</c:v>
                </c:pt>
                <c:pt idx="19">
                  <c:v>8.5</c:v>
                </c:pt>
                <c:pt idx="20">
                  <c:v>8.6</c:v>
                </c:pt>
                <c:pt idx="21">
                  <c:v>8.8000000000000007</c:v>
                </c:pt>
                <c:pt idx="22">
                  <c:v>9</c:v>
                </c:pt>
                <c:pt idx="23">
                  <c:v>8.8000000000000007</c:v>
                </c:pt>
                <c:pt idx="24">
                  <c:v>9</c:v>
                </c:pt>
                <c:pt idx="25">
                  <c:v>9.6</c:v>
                </c:pt>
                <c:pt idx="26">
                  <c:v>10.35</c:v>
                </c:pt>
                <c:pt idx="27">
                  <c:v>10.3</c:v>
                </c:pt>
                <c:pt idx="28">
                  <c:v>9.8000000000000007</c:v>
                </c:pt>
                <c:pt idx="29">
                  <c:v>9.6</c:v>
                </c:pt>
                <c:pt idx="30">
                  <c:v>9.8000000000000007</c:v>
                </c:pt>
                <c:pt idx="31">
                  <c:v>10.4</c:v>
                </c:pt>
                <c:pt idx="32">
                  <c:v>10.8</c:v>
                </c:pt>
                <c:pt idx="33">
                  <c:v>11.2</c:v>
                </c:pt>
                <c:pt idx="34">
                  <c:v>11.75</c:v>
                </c:pt>
                <c:pt idx="35">
                  <c:v>12.4</c:v>
                </c:pt>
                <c:pt idx="36">
                  <c:v>12.4</c:v>
                </c:pt>
                <c:pt idx="37">
                  <c:v>12.4</c:v>
                </c:pt>
                <c:pt idx="38">
                  <c:v>12.4</c:v>
                </c:pt>
                <c:pt idx="39">
                  <c:v>12.4</c:v>
                </c:pt>
                <c:pt idx="40">
                  <c:v>12.2</c:v>
                </c:pt>
                <c:pt idx="41">
                  <c:v>12</c:v>
                </c:pt>
                <c:pt idx="42">
                  <c:v>11.85</c:v>
                </c:pt>
                <c:pt idx="43">
                  <c:v>11.6</c:v>
                </c:pt>
                <c:pt idx="44">
                  <c:v>11.5</c:v>
                </c:pt>
                <c:pt idx="45">
                  <c:v>11.5</c:v>
                </c:pt>
                <c:pt idx="46">
                  <c:v>11.6</c:v>
                </c:pt>
                <c:pt idx="47">
                  <c:v>11.7</c:v>
                </c:pt>
                <c:pt idx="48">
                  <c:v>11.9</c:v>
                </c:pt>
                <c:pt idx="49">
                  <c:v>12.3</c:v>
                </c:pt>
                <c:pt idx="50">
                  <c:v>12.7</c:v>
                </c:pt>
                <c:pt idx="51">
                  <c:v>12.6</c:v>
                </c:pt>
                <c:pt idx="52">
                  <c:v>12.8</c:v>
                </c:pt>
                <c:pt idx="53">
                  <c:v>12.9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12.55</c:v>
                </c:pt>
                <c:pt idx="59">
                  <c:v>12.3</c:v>
                </c:pt>
                <c:pt idx="60">
                  <c:v>12.4</c:v>
                </c:pt>
                <c:pt idx="61">
                  <c:v>12.2</c:v>
                </c:pt>
                <c:pt idx="62">
                  <c:v>12.6</c:v>
                </c:pt>
                <c:pt idx="63">
                  <c:v>12.9</c:v>
                </c:pt>
                <c:pt idx="64">
                  <c:v>13.2</c:v>
                </c:pt>
                <c:pt idx="65">
                  <c:v>13.6</c:v>
                </c:pt>
                <c:pt idx="66">
                  <c:v>13.6</c:v>
                </c:pt>
                <c:pt idx="67">
                  <c:v>13.8</c:v>
                </c:pt>
                <c:pt idx="68">
                  <c:v>13.8</c:v>
                </c:pt>
                <c:pt idx="69">
                  <c:v>13.8</c:v>
                </c:pt>
                <c:pt idx="70">
                  <c:v>13.7</c:v>
                </c:pt>
                <c:pt idx="71">
                  <c:v>13.85</c:v>
                </c:pt>
                <c:pt idx="72">
                  <c:v>13.3</c:v>
                </c:pt>
                <c:pt idx="73">
                  <c:v>13.1</c:v>
                </c:pt>
                <c:pt idx="74">
                  <c:v>13.4</c:v>
                </c:pt>
                <c:pt idx="75">
                  <c:v>13.8</c:v>
                </c:pt>
                <c:pt idx="76">
                  <c:v>14.1</c:v>
                </c:pt>
                <c:pt idx="77">
                  <c:v>14.2</c:v>
                </c:pt>
                <c:pt idx="78">
                  <c:v>14.1</c:v>
                </c:pt>
                <c:pt idx="79">
                  <c:v>14.4</c:v>
                </c:pt>
                <c:pt idx="80">
                  <c:v>14.3</c:v>
                </c:pt>
                <c:pt idx="81">
                  <c:v>14.3</c:v>
                </c:pt>
                <c:pt idx="82">
                  <c:v>14.7</c:v>
                </c:pt>
                <c:pt idx="83">
                  <c:v>14.8</c:v>
                </c:pt>
                <c:pt idx="84">
                  <c:v>14.7</c:v>
                </c:pt>
                <c:pt idx="85">
                  <c:v>14.5</c:v>
                </c:pt>
                <c:pt idx="86">
                  <c:v>14.55</c:v>
                </c:pt>
                <c:pt idx="87">
                  <c:v>14.7</c:v>
                </c:pt>
                <c:pt idx="88">
                  <c:v>14.6</c:v>
                </c:pt>
                <c:pt idx="89">
                  <c:v>14.6</c:v>
                </c:pt>
                <c:pt idx="90">
                  <c:v>14.45</c:v>
                </c:pt>
                <c:pt idx="91">
                  <c:v>14.2</c:v>
                </c:pt>
                <c:pt idx="92">
                  <c:v>14.2</c:v>
                </c:pt>
                <c:pt idx="93">
                  <c:v>14.2</c:v>
                </c:pt>
                <c:pt idx="94">
                  <c:v>13.95</c:v>
                </c:pt>
                <c:pt idx="95">
                  <c:v>13.8</c:v>
                </c:pt>
                <c:pt idx="96">
                  <c:v>13.5</c:v>
                </c:pt>
                <c:pt idx="97">
                  <c:v>13.3</c:v>
                </c:pt>
                <c:pt idx="98">
                  <c:v>13.1</c:v>
                </c:pt>
                <c:pt idx="99">
                  <c:v>13</c:v>
                </c:pt>
                <c:pt idx="100">
                  <c:v>13.2</c:v>
                </c:pt>
                <c:pt idx="101">
                  <c:v>12.8</c:v>
                </c:pt>
                <c:pt idx="102">
                  <c:v>12.6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12.6</c:v>
                </c:pt>
                <c:pt idx="110">
                  <c:v>12.5</c:v>
                </c:pt>
                <c:pt idx="111">
                  <c:v>12.5</c:v>
                </c:pt>
                <c:pt idx="112">
                  <c:v>12.5</c:v>
                </c:pt>
                <c:pt idx="113">
                  <c:v>12.55</c:v>
                </c:pt>
                <c:pt idx="114">
                  <c:v>12.55</c:v>
                </c:pt>
                <c:pt idx="115">
                  <c:v>12.5</c:v>
                </c:pt>
                <c:pt idx="116">
                  <c:v>12.3</c:v>
                </c:pt>
                <c:pt idx="117">
                  <c:v>12.15</c:v>
                </c:pt>
                <c:pt idx="118">
                  <c:v>12.35</c:v>
                </c:pt>
                <c:pt idx="119">
                  <c:v>12.45</c:v>
                </c:pt>
                <c:pt idx="120">
                  <c:v>12.45</c:v>
                </c:pt>
                <c:pt idx="121">
                  <c:v>12.45</c:v>
                </c:pt>
                <c:pt idx="122">
                  <c:v>12.4</c:v>
                </c:pt>
                <c:pt idx="123">
                  <c:v>12</c:v>
                </c:pt>
                <c:pt idx="124">
                  <c:v>11.9</c:v>
                </c:pt>
                <c:pt idx="125">
                  <c:v>12.2</c:v>
                </c:pt>
                <c:pt idx="126">
                  <c:v>12.3</c:v>
                </c:pt>
                <c:pt idx="127">
                  <c:v>12.3</c:v>
                </c:pt>
                <c:pt idx="128">
                  <c:v>12</c:v>
                </c:pt>
                <c:pt idx="129">
                  <c:v>12.3</c:v>
                </c:pt>
                <c:pt idx="130">
                  <c:v>12.5</c:v>
                </c:pt>
                <c:pt idx="131">
                  <c:v>12.4</c:v>
                </c:pt>
                <c:pt idx="132">
                  <c:v>12.3</c:v>
                </c:pt>
                <c:pt idx="133">
                  <c:v>12.3</c:v>
                </c:pt>
                <c:pt idx="134">
                  <c:v>12</c:v>
                </c:pt>
                <c:pt idx="135">
                  <c:v>12</c:v>
                </c:pt>
                <c:pt idx="136">
                  <c:v>11.7</c:v>
                </c:pt>
                <c:pt idx="137">
                  <c:v>11.5</c:v>
                </c:pt>
                <c:pt idx="138">
                  <c:v>11.3</c:v>
                </c:pt>
                <c:pt idx="139">
                  <c:v>11.2</c:v>
                </c:pt>
                <c:pt idx="140">
                  <c:v>11.2</c:v>
                </c:pt>
                <c:pt idx="141">
                  <c:v>11.2</c:v>
                </c:pt>
                <c:pt idx="142">
                  <c:v>11.3</c:v>
                </c:pt>
                <c:pt idx="143">
                  <c:v>11.3</c:v>
                </c:pt>
                <c:pt idx="144">
                  <c:v>11.5</c:v>
                </c:pt>
                <c:pt idx="145">
                  <c:v>11.6</c:v>
                </c:pt>
                <c:pt idx="146">
                  <c:v>11.1</c:v>
                </c:pt>
                <c:pt idx="147">
                  <c:v>11.2</c:v>
                </c:pt>
                <c:pt idx="148">
                  <c:v>11</c:v>
                </c:pt>
                <c:pt idx="149">
                  <c:v>11.1</c:v>
                </c:pt>
                <c:pt idx="150">
                  <c:v>11</c:v>
                </c:pt>
                <c:pt idx="151">
                  <c:v>11.1</c:v>
                </c:pt>
                <c:pt idx="152">
                  <c:v>11.1</c:v>
                </c:pt>
                <c:pt idx="153">
                  <c:v>11</c:v>
                </c:pt>
                <c:pt idx="154">
                  <c:v>11</c:v>
                </c:pt>
                <c:pt idx="155">
                  <c:v>11.1</c:v>
                </c:pt>
                <c:pt idx="156">
                  <c:v>11.1</c:v>
                </c:pt>
                <c:pt idx="157">
                  <c:v>11.15</c:v>
                </c:pt>
                <c:pt idx="158">
                  <c:v>11</c:v>
                </c:pt>
                <c:pt idx="159">
                  <c:v>11</c:v>
                </c:pt>
                <c:pt idx="160">
                  <c:v>11.1</c:v>
                </c:pt>
                <c:pt idx="161">
                  <c:v>11.1</c:v>
                </c:pt>
                <c:pt idx="162">
                  <c:v>11.1</c:v>
                </c:pt>
                <c:pt idx="163">
                  <c:v>11</c:v>
                </c:pt>
                <c:pt idx="164">
                  <c:v>10.85</c:v>
                </c:pt>
                <c:pt idx="165">
                  <c:v>10.8</c:v>
                </c:pt>
                <c:pt idx="166">
                  <c:v>10.4</c:v>
                </c:pt>
                <c:pt idx="167">
                  <c:v>10.3</c:v>
                </c:pt>
                <c:pt idx="168">
                  <c:v>10.6</c:v>
                </c:pt>
                <c:pt idx="169">
                  <c:v>10.6</c:v>
                </c:pt>
                <c:pt idx="170">
                  <c:v>10.8</c:v>
                </c:pt>
                <c:pt idx="171">
                  <c:v>10.8</c:v>
                </c:pt>
                <c:pt idx="172">
                  <c:v>10.95</c:v>
                </c:pt>
                <c:pt idx="173">
                  <c:v>11</c:v>
                </c:pt>
                <c:pt idx="174">
                  <c:v>11.5</c:v>
                </c:pt>
                <c:pt idx="175">
                  <c:v>11.5</c:v>
                </c:pt>
                <c:pt idx="176">
                  <c:v>11.1</c:v>
                </c:pt>
                <c:pt idx="177">
                  <c:v>10.8</c:v>
                </c:pt>
                <c:pt idx="178">
                  <c:v>10.8</c:v>
                </c:pt>
                <c:pt idx="179">
                  <c:v>10.9</c:v>
                </c:pt>
                <c:pt idx="180">
                  <c:v>11.25</c:v>
                </c:pt>
                <c:pt idx="181">
                  <c:v>11.25</c:v>
                </c:pt>
                <c:pt idx="182">
                  <c:v>11.4</c:v>
                </c:pt>
                <c:pt idx="183">
                  <c:v>10.9</c:v>
                </c:pt>
                <c:pt idx="184">
                  <c:v>11.25</c:v>
                </c:pt>
                <c:pt idx="185">
                  <c:v>11.65</c:v>
                </c:pt>
                <c:pt idx="186">
                  <c:v>10.7</c:v>
                </c:pt>
                <c:pt idx="187">
                  <c:v>10.3</c:v>
                </c:pt>
                <c:pt idx="188">
                  <c:v>10.9</c:v>
                </c:pt>
                <c:pt idx="189">
                  <c:v>11.5</c:v>
                </c:pt>
                <c:pt idx="190">
                  <c:v>11.2</c:v>
                </c:pt>
                <c:pt idx="191">
                  <c:v>10.199999999999999</c:v>
                </c:pt>
                <c:pt idx="192">
                  <c:v>9.75</c:v>
                </c:pt>
                <c:pt idx="193">
                  <c:v>9.65</c:v>
                </c:pt>
                <c:pt idx="194">
                  <c:v>9.8000000000000007</c:v>
                </c:pt>
                <c:pt idx="195">
                  <c:v>9.9</c:v>
                </c:pt>
                <c:pt idx="196">
                  <c:v>9.4499999999999993</c:v>
                </c:pt>
                <c:pt idx="197">
                  <c:v>9.15</c:v>
                </c:pt>
                <c:pt idx="198">
                  <c:v>8.75</c:v>
                </c:pt>
                <c:pt idx="199">
                  <c:v>8.4</c:v>
                </c:pt>
                <c:pt idx="200">
                  <c:v>8.4</c:v>
                </c:pt>
                <c:pt idx="201">
                  <c:v>8.35</c:v>
                </c:pt>
                <c:pt idx="202">
                  <c:v>8.35</c:v>
                </c:pt>
                <c:pt idx="203">
                  <c:v>8.1999999999999993</c:v>
                </c:pt>
                <c:pt idx="204">
                  <c:v>8</c:v>
                </c:pt>
                <c:pt idx="205">
                  <c:v>7.8</c:v>
                </c:pt>
                <c:pt idx="206">
                  <c:v>7.95</c:v>
                </c:pt>
                <c:pt idx="207">
                  <c:v>7.95</c:v>
                </c:pt>
                <c:pt idx="208">
                  <c:v>8</c:v>
                </c:pt>
                <c:pt idx="209">
                  <c:v>8</c:v>
                </c:pt>
                <c:pt idx="210">
                  <c:v>7.9</c:v>
                </c:pt>
                <c:pt idx="211">
                  <c:v>7.95</c:v>
                </c:pt>
                <c:pt idx="212">
                  <c:v>7.8</c:v>
                </c:pt>
                <c:pt idx="213">
                  <c:v>7.8</c:v>
                </c:pt>
                <c:pt idx="214">
                  <c:v>7.7</c:v>
                </c:pt>
                <c:pt idx="215">
                  <c:v>7.7</c:v>
                </c:pt>
                <c:pt idx="216">
                  <c:v>7.6</c:v>
                </c:pt>
                <c:pt idx="217">
                  <c:v>7.7</c:v>
                </c:pt>
                <c:pt idx="218">
                  <c:v>7.8</c:v>
                </c:pt>
                <c:pt idx="219">
                  <c:v>7.65</c:v>
                </c:pt>
                <c:pt idx="220">
                  <c:v>7.7</c:v>
                </c:pt>
                <c:pt idx="221">
                  <c:v>7.65</c:v>
                </c:pt>
                <c:pt idx="222">
                  <c:v>7.75</c:v>
                </c:pt>
                <c:pt idx="223">
                  <c:v>7.7</c:v>
                </c:pt>
                <c:pt idx="224">
                  <c:v>7.65</c:v>
                </c:pt>
                <c:pt idx="225">
                  <c:v>7.7</c:v>
                </c:pt>
                <c:pt idx="226">
                  <c:v>7.7</c:v>
                </c:pt>
                <c:pt idx="227">
                  <c:v>7.8</c:v>
                </c:pt>
                <c:pt idx="228">
                  <c:v>7.9</c:v>
                </c:pt>
                <c:pt idx="229">
                  <c:v>8</c:v>
                </c:pt>
                <c:pt idx="230">
                  <c:v>7.9</c:v>
                </c:pt>
                <c:pt idx="231">
                  <c:v>7.9</c:v>
                </c:pt>
                <c:pt idx="232">
                  <c:v>7.85</c:v>
                </c:pt>
                <c:pt idx="233">
                  <c:v>7.8</c:v>
                </c:pt>
                <c:pt idx="234">
                  <c:v>7.8</c:v>
                </c:pt>
                <c:pt idx="235">
                  <c:v>7.9</c:v>
                </c:pt>
                <c:pt idx="236">
                  <c:v>7.95</c:v>
                </c:pt>
                <c:pt idx="237">
                  <c:v>7.8</c:v>
                </c:pt>
                <c:pt idx="238">
                  <c:v>7.85</c:v>
                </c:pt>
                <c:pt idx="239">
                  <c:v>7.9</c:v>
                </c:pt>
                <c:pt idx="240">
                  <c:v>7.5</c:v>
                </c:pt>
                <c:pt idx="241">
                  <c:v>7.4</c:v>
                </c:pt>
                <c:pt idx="242">
                  <c:v>7.3</c:v>
                </c:pt>
                <c:pt idx="243">
                  <c:v>7.3</c:v>
                </c:pt>
                <c:pt idx="244">
                  <c:v>7.6</c:v>
                </c:pt>
                <c:pt idx="245">
                  <c:v>7.8</c:v>
                </c:pt>
                <c:pt idx="246">
                  <c:v>7.7</c:v>
                </c:pt>
                <c:pt idx="247">
                  <c:v>7.5</c:v>
                </c:pt>
                <c:pt idx="248">
                  <c:v>7.3</c:v>
                </c:pt>
                <c:pt idx="249">
                  <c:v>7.3</c:v>
                </c:pt>
                <c:pt idx="250">
                  <c:v>7.3</c:v>
                </c:pt>
                <c:pt idx="251">
                  <c:v>7.4</c:v>
                </c:pt>
                <c:pt idx="252">
                  <c:v>7.4</c:v>
                </c:pt>
                <c:pt idx="253">
                  <c:v>7.5</c:v>
                </c:pt>
                <c:pt idx="254">
                  <c:v>7.6</c:v>
                </c:pt>
                <c:pt idx="255">
                  <c:v>7.4</c:v>
                </c:pt>
                <c:pt idx="256">
                  <c:v>7.4</c:v>
                </c:pt>
                <c:pt idx="257">
                  <c:v>7.3</c:v>
                </c:pt>
                <c:pt idx="258">
                  <c:v>7.3</c:v>
                </c:pt>
                <c:pt idx="259">
                  <c:v>7.4</c:v>
                </c:pt>
                <c:pt idx="260">
                  <c:v>7.5</c:v>
                </c:pt>
                <c:pt idx="261">
                  <c:v>7.2</c:v>
                </c:pt>
                <c:pt idx="262">
                  <c:v>7.1</c:v>
                </c:pt>
                <c:pt idx="263">
                  <c:v>7.3</c:v>
                </c:pt>
                <c:pt idx="264">
                  <c:v>7.6</c:v>
                </c:pt>
                <c:pt idx="265">
                  <c:v>7.6</c:v>
                </c:pt>
                <c:pt idx="266">
                  <c:v>7.3</c:v>
                </c:pt>
                <c:pt idx="267">
                  <c:v>7</c:v>
                </c:pt>
                <c:pt idx="268">
                  <c:v>6.7</c:v>
                </c:pt>
                <c:pt idx="269">
                  <c:v>6.7</c:v>
                </c:pt>
                <c:pt idx="270">
                  <c:v>6.7</c:v>
                </c:pt>
                <c:pt idx="271">
                  <c:v>6.8</c:v>
                </c:pt>
                <c:pt idx="272">
                  <c:v>6.7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6.6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6.7</c:v>
                </c:pt>
                <c:pt idx="282">
                  <c:v>6.7</c:v>
                </c:pt>
                <c:pt idx="283">
                  <c:v>6.7</c:v>
                </c:pt>
                <c:pt idx="284">
                  <c:v>6.6</c:v>
                </c:pt>
                <c:pt idx="285">
                  <c:v>6.6</c:v>
                </c:pt>
                <c:pt idx="286">
                  <c:v>6.5</c:v>
                </c:pt>
                <c:pt idx="287">
                  <c:v>6.4</c:v>
                </c:pt>
                <c:pt idx="288">
                  <c:v>6.4</c:v>
                </c:pt>
                <c:pt idx="289">
                  <c:v>6.4</c:v>
                </c:pt>
                <c:pt idx="290">
                  <c:v>6.3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6.3</c:v>
                </c:pt>
                <c:pt idx="295">
                  <c:v>6.2</c:v>
                </c:pt>
                <c:pt idx="296">
                  <c:v>6.05</c:v>
                </c:pt>
                <c:pt idx="297">
                  <c:v>6</c:v>
                </c:pt>
                <c:pt idx="298">
                  <c:v>6.2</c:v>
                </c:pt>
                <c:pt idx="299">
                  <c:v>6.2</c:v>
                </c:pt>
                <c:pt idx="300">
                  <c:v>6.2</c:v>
                </c:pt>
                <c:pt idx="301">
                  <c:v>6.2</c:v>
                </c:pt>
                <c:pt idx="302">
                  <c:v>6.2</c:v>
                </c:pt>
                <c:pt idx="303">
                  <c:v>6.3</c:v>
                </c:pt>
                <c:pt idx="304">
                  <c:v>6.3</c:v>
                </c:pt>
                <c:pt idx="305">
                  <c:v>6.3</c:v>
                </c:pt>
                <c:pt idx="306">
                  <c:v>6.3</c:v>
                </c:pt>
                <c:pt idx="307">
                  <c:v>6.4</c:v>
                </c:pt>
                <c:pt idx="308">
                  <c:v>6.4</c:v>
                </c:pt>
                <c:pt idx="309">
                  <c:v>6.5</c:v>
                </c:pt>
                <c:pt idx="310">
                  <c:v>6.55</c:v>
                </c:pt>
                <c:pt idx="311">
                  <c:v>6.6</c:v>
                </c:pt>
                <c:pt idx="312">
                  <c:v>6.65</c:v>
                </c:pt>
                <c:pt idx="313">
                  <c:v>6.7</c:v>
                </c:pt>
                <c:pt idx="314">
                  <c:v>6.85</c:v>
                </c:pt>
                <c:pt idx="315">
                  <c:v>6.7</c:v>
                </c:pt>
                <c:pt idx="316">
                  <c:v>6.7</c:v>
                </c:pt>
                <c:pt idx="317">
                  <c:v>6.6</c:v>
                </c:pt>
                <c:pt idx="318">
                  <c:v>6.6</c:v>
                </c:pt>
                <c:pt idx="319">
                  <c:v>6.6</c:v>
                </c:pt>
                <c:pt idx="320">
                  <c:v>6.8</c:v>
                </c:pt>
                <c:pt idx="321">
                  <c:v>6.8</c:v>
                </c:pt>
                <c:pt idx="322">
                  <c:v>6.8</c:v>
                </c:pt>
                <c:pt idx="323">
                  <c:v>6.8</c:v>
                </c:pt>
                <c:pt idx="324">
                  <c:v>6.9</c:v>
                </c:pt>
                <c:pt idx="325">
                  <c:v>6.9</c:v>
                </c:pt>
                <c:pt idx="326">
                  <c:v>6.9</c:v>
                </c:pt>
                <c:pt idx="327">
                  <c:v>6.8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6.8</c:v>
                </c:pt>
                <c:pt idx="332">
                  <c:v>6.8</c:v>
                </c:pt>
                <c:pt idx="333">
                  <c:v>6.7</c:v>
                </c:pt>
                <c:pt idx="334">
                  <c:v>6.8</c:v>
                </c:pt>
                <c:pt idx="335">
                  <c:v>7</c:v>
                </c:pt>
                <c:pt idx="336">
                  <c:v>7.3</c:v>
                </c:pt>
                <c:pt idx="337">
                  <c:v>7.3</c:v>
                </c:pt>
                <c:pt idx="338">
                  <c:v>7.4</c:v>
                </c:pt>
                <c:pt idx="339">
                  <c:v>7.1</c:v>
                </c:pt>
                <c:pt idx="340">
                  <c:v>7.3</c:v>
                </c:pt>
                <c:pt idx="341">
                  <c:v>7.4</c:v>
                </c:pt>
                <c:pt idx="342">
                  <c:v>7.5</c:v>
                </c:pt>
                <c:pt idx="343">
                  <c:v>7.5</c:v>
                </c:pt>
                <c:pt idx="344">
                  <c:v>7.4</c:v>
                </c:pt>
                <c:pt idx="345">
                  <c:v>7.5</c:v>
                </c:pt>
                <c:pt idx="346">
                  <c:v>7.4</c:v>
                </c:pt>
                <c:pt idx="347">
                  <c:v>7.3</c:v>
                </c:pt>
                <c:pt idx="348">
                  <c:v>7.4</c:v>
                </c:pt>
                <c:pt idx="349">
                  <c:v>7.4</c:v>
                </c:pt>
                <c:pt idx="350">
                  <c:v>7.6</c:v>
                </c:pt>
                <c:pt idx="351">
                  <c:v>7.5</c:v>
                </c:pt>
                <c:pt idx="352">
                  <c:v>7.3</c:v>
                </c:pt>
                <c:pt idx="353">
                  <c:v>7.2</c:v>
                </c:pt>
                <c:pt idx="354">
                  <c:v>7.4</c:v>
                </c:pt>
                <c:pt idx="355">
                  <c:v>7.4</c:v>
                </c:pt>
                <c:pt idx="356">
                  <c:v>7.5</c:v>
                </c:pt>
                <c:pt idx="357">
                  <c:v>7.5</c:v>
                </c:pt>
                <c:pt idx="358">
                  <c:v>7.7</c:v>
                </c:pt>
                <c:pt idx="359">
                  <c:v>8</c:v>
                </c:pt>
                <c:pt idx="360">
                  <c:v>8.1</c:v>
                </c:pt>
                <c:pt idx="361">
                  <c:v>8.1999999999999993</c:v>
                </c:pt>
                <c:pt idx="362">
                  <c:v>8.4</c:v>
                </c:pt>
                <c:pt idx="363">
                  <c:v>8.6</c:v>
                </c:pt>
                <c:pt idx="364">
                  <c:v>8.8000000000000007</c:v>
                </c:pt>
                <c:pt idx="365">
                  <c:v>8.8000000000000007</c:v>
                </c:pt>
                <c:pt idx="366">
                  <c:v>8.9</c:v>
                </c:pt>
                <c:pt idx="367">
                  <c:v>9.1</c:v>
                </c:pt>
                <c:pt idx="368">
                  <c:v>9</c:v>
                </c:pt>
                <c:pt idx="369">
                  <c:v>9</c:v>
                </c:pt>
                <c:pt idx="370">
                  <c:v>9.4</c:v>
                </c:pt>
                <c:pt idx="371">
                  <c:v>9.3000000000000007</c:v>
                </c:pt>
                <c:pt idx="372">
                  <c:v>9.3000000000000007</c:v>
                </c:pt>
                <c:pt idx="373">
                  <c:v>8.9</c:v>
                </c:pt>
                <c:pt idx="374">
                  <c:v>8.9</c:v>
                </c:pt>
                <c:pt idx="375">
                  <c:v>8.9</c:v>
                </c:pt>
                <c:pt idx="376">
                  <c:v>8.6999999999999993</c:v>
                </c:pt>
                <c:pt idx="377">
                  <c:v>8.9</c:v>
                </c:pt>
                <c:pt idx="378">
                  <c:v>9</c:v>
                </c:pt>
                <c:pt idx="379">
                  <c:v>9.1999999999999993</c:v>
                </c:pt>
                <c:pt idx="380">
                  <c:v>9.6</c:v>
                </c:pt>
                <c:pt idx="381">
                  <c:v>9.5</c:v>
                </c:pt>
                <c:pt idx="382">
                  <c:v>9.4</c:v>
                </c:pt>
                <c:pt idx="383">
                  <c:v>9</c:v>
                </c:pt>
                <c:pt idx="384">
                  <c:v>8.8000000000000007</c:v>
                </c:pt>
                <c:pt idx="385">
                  <c:v>8.6999999999999993</c:v>
                </c:pt>
                <c:pt idx="386">
                  <c:v>8.9</c:v>
                </c:pt>
                <c:pt idx="387">
                  <c:v>9.1999999999999993</c:v>
                </c:pt>
                <c:pt idx="388">
                  <c:v>9.1</c:v>
                </c:pt>
                <c:pt idx="389">
                  <c:v>9.3000000000000007</c:v>
                </c:pt>
                <c:pt idx="390">
                  <c:v>9.4</c:v>
                </c:pt>
                <c:pt idx="391">
                  <c:v>9.6</c:v>
                </c:pt>
                <c:pt idx="392">
                  <c:v>9.8000000000000007</c:v>
                </c:pt>
                <c:pt idx="393">
                  <c:v>9.8000000000000007</c:v>
                </c:pt>
                <c:pt idx="394">
                  <c:v>9.8000000000000007</c:v>
                </c:pt>
                <c:pt idx="395">
                  <c:v>9.9</c:v>
                </c:pt>
                <c:pt idx="396">
                  <c:v>9.8000000000000007</c:v>
                </c:pt>
                <c:pt idx="397">
                  <c:v>9.6</c:v>
                </c:pt>
                <c:pt idx="398">
                  <c:v>9.6999999999999993</c:v>
                </c:pt>
                <c:pt idx="399">
                  <c:v>9.9</c:v>
                </c:pt>
                <c:pt idx="400">
                  <c:v>10</c:v>
                </c:pt>
                <c:pt idx="401">
                  <c:v>10</c:v>
                </c:pt>
                <c:pt idx="402">
                  <c:v>9.9</c:v>
                </c:pt>
                <c:pt idx="403">
                  <c:v>9.8000000000000007</c:v>
                </c:pt>
                <c:pt idx="404">
                  <c:v>9.8000000000000007</c:v>
                </c:pt>
                <c:pt idx="405">
                  <c:v>9.8000000000000007</c:v>
                </c:pt>
                <c:pt idx="406">
                  <c:v>9.8000000000000007</c:v>
                </c:pt>
                <c:pt idx="407">
                  <c:v>9.8000000000000007</c:v>
                </c:pt>
                <c:pt idx="408">
                  <c:v>9.8000000000000007</c:v>
                </c:pt>
                <c:pt idx="409">
                  <c:v>9.8000000000000007</c:v>
                </c:pt>
                <c:pt idx="410">
                  <c:v>9.8000000000000007</c:v>
                </c:pt>
                <c:pt idx="411">
                  <c:v>9.8000000000000007</c:v>
                </c:pt>
                <c:pt idx="412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B-42E1-85C7-7D33FF9A3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67936"/>
        <c:axId val="331369856"/>
      </c:lineChart>
      <c:dateAx>
        <c:axId val="3313679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369856"/>
        <c:crosses val="autoZero"/>
        <c:auto val="1"/>
        <c:lblOffset val="100"/>
        <c:baseTimeUnit val="days"/>
      </c:dateAx>
      <c:valAx>
        <c:axId val="3313698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367936"/>
        <c:crosses val="autoZero"/>
        <c:crossBetween val="between"/>
      </c:valAx>
      <c:dateAx>
        <c:axId val="331375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377280"/>
        <c:crosses val="autoZero"/>
        <c:auto val="1"/>
        <c:lblOffset val="100"/>
        <c:baseTimeUnit val="days"/>
      </c:dateAx>
      <c:valAx>
        <c:axId val="331377280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37574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江西标肥价差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171384116884893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'!$ED$4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'!$ED$79:$ED$294</c:f>
              <c:numCache>
                <c:formatCode>0.00_ </c:formatCode>
                <c:ptCount val="216"/>
                <c:pt idx="0">
                  <c:v>-0.29999999999999893</c:v>
                </c:pt>
                <c:pt idx="1">
                  <c:v>-0.40000000000000036</c:v>
                </c:pt>
                <c:pt idx="2">
                  <c:v>-0.40000000000000036</c:v>
                </c:pt>
                <c:pt idx="3">
                  <c:v>-0.10000000000000142</c:v>
                </c:pt>
                <c:pt idx="4">
                  <c:v>0</c:v>
                </c:pt>
                <c:pt idx="5">
                  <c:v>-0.40000000000000036</c:v>
                </c:pt>
                <c:pt idx="6">
                  <c:v>-0.30000000000000071</c:v>
                </c:pt>
                <c:pt idx="7">
                  <c:v>-0.39999999999999858</c:v>
                </c:pt>
                <c:pt idx="8">
                  <c:v>-0.54999999999999893</c:v>
                </c:pt>
                <c:pt idx="9">
                  <c:v>-0.30000000000000071</c:v>
                </c:pt>
                <c:pt idx="10">
                  <c:v>-0.19999999999999929</c:v>
                </c:pt>
                <c:pt idx="11">
                  <c:v>-0.19999999999999929</c:v>
                </c:pt>
                <c:pt idx="12">
                  <c:v>-0.40000000000000036</c:v>
                </c:pt>
                <c:pt idx="13">
                  <c:v>-0.60000000000000142</c:v>
                </c:pt>
                <c:pt idx="14">
                  <c:v>-0.59999999999999964</c:v>
                </c:pt>
                <c:pt idx="15">
                  <c:v>-0.5</c:v>
                </c:pt>
                <c:pt idx="16">
                  <c:v>-0.60000000000000142</c:v>
                </c:pt>
                <c:pt idx="17">
                  <c:v>-0.59999999999999964</c:v>
                </c:pt>
                <c:pt idx="18">
                  <c:v>-0.80000000000000071</c:v>
                </c:pt>
                <c:pt idx="19">
                  <c:v>-0.90000000000000036</c:v>
                </c:pt>
                <c:pt idx="20">
                  <c:v>-0.80000000000000071</c:v>
                </c:pt>
                <c:pt idx="21">
                  <c:v>-0.70000000000000107</c:v>
                </c:pt>
                <c:pt idx="22">
                  <c:v>-0.40000000000000036</c:v>
                </c:pt>
                <c:pt idx="23">
                  <c:v>-0.39999999999999858</c:v>
                </c:pt>
                <c:pt idx="24">
                  <c:v>-0.5</c:v>
                </c:pt>
                <c:pt idx="25">
                  <c:v>-0.29999999999999893</c:v>
                </c:pt>
                <c:pt idx="26">
                  <c:v>-0.59999999999999964</c:v>
                </c:pt>
                <c:pt idx="27">
                  <c:v>-0.59999999999999964</c:v>
                </c:pt>
                <c:pt idx="28">
                  <c:v>-0.70000000000000107</c:v>
                </c:pt>
                <c:pt idx="29">
                  <c:v>-0.69999999999999929</c:v>
                </c:pt>
                <c:pt idx="30">
                  <c:v>-0.69999999999999929</c:v>
                </c:pt>
                <c:pt idx="31">
                  <c:v>-0.70000000000000107</c:v>
                </c:pt>
                <c:pt idx="32">
                  <c:v>-0.65000000000000036</c:v>
                </c:pt>
                <c:pt idx="33">
                  <c:v>-0.5</c:v>
                </c:pt>
                <c:pt idx="34">
                  <c:v>-0.5</c:v>
                </c:pt>
                <c:pt idx="35">
                  <c:v>-0.39999999999999858</c:v>
                </c:pt>
                <c:pt idx="36">
                  <c:v>-0.5</c:v>
                </c:pt>
                <c:pt idx="37">
                  <c:v>-0.45000000000000107</c:v>
                </c:pt>
                <c:pt idx="38">
                  <c:v>-0.40000000000000036</c:v>
                </c:pt>
                <c:pt idx="39">
                  <c:v>-0.34999999999999964</c:v>
                </c:pt>
                <c:pt idx="40">
                  <c:v>-0.70000000000000107</c:v>
                </c:pt>
                <c:pt idx="41">
                  <c:v>-0.60000000000000142</c:v>
                </c:pt>
                <c:pt idx="42">
                  <c:v>-0.80000000000000071</c:v>
                </c:pt>
                <c:pt idx="43">
                  <c:v>-0.69999999999999929</c:v>
                </c:pt>
                <c:pt idx="44">
                  <c:v>-0.59999999999999964</c:v>
                </c:pt>
                <c:pt idx="45">
                  <c:v>-0.59999999999999964</c:v>
                </c:pt>
                <c:pt idx="46">
                  <c:v>-0.90000000000000036</c:v>
                </c:pt>
                <c:pt idx="47">
                  <c:v>-0.90000000000000036</c:v>
                </c:pt>
                <c:pt idx="48">
                  <c:v>-0.59999999999999964</c:v>
                </c:pt>
                <c:pt idx="49">
                  <c:v>-0.5</c:v>
                </c:pt>
                <c:pt idx="50">
                  <c:v>-0.79999999999999893</c:v>
                </c:pt>
                <c:pt idx="51">
                  <c:v>-1.0500000000000007</c:v>
                </c:pt>
                <c:pt idx="52">
                  <c:v>-1.1499999999999986</c:v>
                </c:pt>
                <c:pt idx="53">
                  <c:v>-0.69999999999999929</c:v>
                </c:pt>
                <c:pt idx="54">
                  <c:v>-0.75</c:v>
                </c:pt>
                <c:pt idx="55">
                  <c:v>-0.75</c:v>
                </c:pt>
                <c:pt idx="56">
                  <c:v>-0.75</c:v>
                </c:pt>
                <c:pt idx="57">
                  <c:v>-0.55000000000000071</c:v>
                </c:pt>
                <c:pt idx="58">
                  <c:v>-0.69999999999999929</c:v>
                </c:pt>
                <c:pt idx="59">
                  <c:v>-0.84999999999999964</c:v>
                </c:pt>
                <c:pt idx="60">
                  <c:v>-0.84999999999999964</c:v>
                </c:pt>
                <c:pt idx="61">
                  <c:v>-1.1500000000000004</c:v>
                </c:pt>
                <c:pt idx="62">
                  <c:v>-0.90000000000000036</c:v>
                </c:pt>
                <c:pt idx="63">
                  <c:v>-0.5</c:v>
                </c:pt>
                <c:pt idx="64">
                  <c:v>-0.40000000000000036</c:v>
                </c:pt>
                <c:pt idx="65">
                  <c:v>-0.80000000000000071</c:v>
                </c:pt>
                <c:pt idx="66">
                  <c:v>-0.80000000000000071</c:v>
                </c:pt>
                <c:pt idx="67">
                  <c:v>-0.79999999999999893</c:v>
                </c:pt>
                <c:pt idx="68">
                  <c:v>-0.79999999999999893</c:v>
                </c:pt>
                <c:pt idx="69">
                  <c:v>-0.59999999999999964</c:v>
                </c:pt>
                <c:pt idx="70">
                  <c:v>-0.69999999999999929</c:v>
                </c:pt>
                <c:pt idx="71">
                  <c:v>-0.29999999999999893</c:v>
                </c:pt>
                <c:pt idx="72">
                  <c:v>-0.25</c:v>
                </c:pt>
                <c:pt idx="73">
                  <c:v>-0.5</c:v>
                </c:pt>
                <c:pt idx="74">
                  <c:v>-0.5</c:v>
                </c:pt>
                <c:pt idx="75">
                  <c:v>-0.34999999999999964</c:v>
                </c:pt>
                <c:pt idx="76">
                  <c:v>-0.34999999999999964</c:v>
                </c:pt>
                <c:pt idx="77">
                  <c:v>-0.19999999999999929</c:v>
                </c:pt>
                <c:pt idx="78">
                  <c:v>-0.14999999999999858</c:v>
                </c:pt>
                <c:pt idx="79">
                  <c:v>-4.9999999999998934E-2</c:v>
                </c:pt>
                <c:pt idx="80">
                  <c:v>0</c:v>
                </c:pt>
                <c:pt idx="81">
                  <c:v>-9.9999999999999645E-2</c:v>
                </c:pt>
                <c:pt idx="82">
                  <c:v>0</c:v>
                </c:pt>
                <c:pt idx="83">
                  <c:v>-0.15000000000000036</c:v>
                </c:pt>
                <c:pt idx="84">
                  <c:v>-0.19999999999999929</c:v>
                </c:pt>
                <c:pt idx="85">
                  <c:v>-0.19999999999999929</c:v>
                </c:pt>
                <c:pt idx="86">
                  <c:v>-0.19999999999999929</c:v>
                </c:pt>
                <c:pt idx="87">
                  <c:v>0</c:v>
                </c:pt>
                <c:pt idx="88">
                  <c:v>0</c:v>
                </c:pt>
                <c:pt idx="89">
                  <c:v>-0.19999999999999929</c:v>
                </c:pt>
                <c:pt idx="90">
                  <c:v>-9.9999999999999645E-2</c:v>
                </c:pt>
                <c:pt idx="91">
                  <c:v>-0.19999999999999929</c:v>
                </c:pt>
                <c:pt idx="92">
                  <c:v>-0.19999999999999929</c:v>
                </c:pt>
                <c:pt idx="93">
                  <c:v>-0.20000000000000107</c:v>
                </c:pt>
                <c:pt idx="94">
                  <c:v>-0.30000000000000071</c:v>
                </c:pt>
                <c:pt idx="95">
                  <c:v>-0.30000000000000071</c:v>
                </c:pt>
                <c:pt idx="96">
                  <c:v>-0.30000000000000071</c:v>
                </c:pt>
                <c:pt idx="97">
                  <c:v>-9.9999999999999645E-2</c:v>
                </c:pt>
                <c:pt idx="98">
                  <c:v>-9.9999999999999645E-2</c:v>
                </c:pt>
                <c:pt idx="99">
                  <c:v>-0.19999999999999929</c:v>
                </c:pt>
                <c:pt idx="100">
                  <c:v>0</c:v>
                </c:pt>
                <c:pt idx="101">
                  <c:v>0</c:v>
                </c:pt>
                <c:pt idx="102">
                  <c:v>-0.29999999999999893</c:v>
                </c:pt>
                <c:pt idx="103">
                  <c:v>-0.29999999999999893</c:v>
                </c:pt>
                <c:pt idx="104">
                  <c:v>-0.29999999999999893</c:v>
                </c:pt>
                <c:pt idx="105">
                  <c:v>-0.29999999999999893</c:v>
                </c:pt>
                <c:pt idx="106">
                  <c:v>-0.29999999999999893</c:v>
                </c:pt>
                <c:pt idx="107">
                  <c:v>-0.40000000000000036</c:v>
                </c:pt>
                <c:pt idx="108">
                  <c:v>-0.19999999999999929</c:v>
                </c:pt>
                <c:pt idx="109">
                  <c:v>-9.9999999999999645E-2</c:v>
                </c:pt>
                <c:pt idx="110">
                  <c:v>0</c:v>
                </c:pt>
                <c:pt idx="111">
                  <c:v>-9.9999999999999645E-2</c:v>
                </c:pt>
                <c:pt idx="112">
                  <c:v>-9.9999999999999645E-2</c:v>
                </c:pt>
                <c:pt idx="113">
                  <c:v>-9.9999999999999645E-2</c:v>
                </c:pt>
                <c:pt idx="114">
                  <c:v>-9.9999999999999645E-2</c:v>
                </c:pt>
                <c:pt idx="115">
                  <c:v>-0.19999999999999929</c:v>
                </c:pt>
                <c:pt idx="116">
                  <c:v>-0.29999999999999893</c:v>
                </c:pt>
                <c:pt idx="117">
                  <c:v>-0.40000000000000036</c:v>
                </c:pt>
                <c:pt idx="118">
                  <c:v>-0.40000000000000036</c:v>
                </c:pt>
                <c:pt idx="119">
                  <c:v>-0.40000000000000036</c:v>
                </c:pt>
                <c:pt idx="120">
                  <c:v>-0.5</c:v>
                </c:pt>
                <c:pt idx="121">
                  <c:v>-0.40000000000000036</c:v>
                </c:pt>
                <c:pt idx="122">
                  <c:v>-0.5</c:v>
                </c:pt>
                <c:pt idx="123">
                  <c:v>0</c:v>
                </c:pt>
                <c:pt idx="124">
                  <c:v>-9.9999999999999645E-2</c:v>
                </c:pt>
                <c:pt idx="125">
                  <c:v>9.9999999999999645E-2</c:v>
                </c:pt>
                <c:pt idx="126">
                  <c:v>0.30000000000000071</c:v>
                </c:pt>
                <c:pt idx="127">
                  <c:v>9.9999999999999645E-2</c:v>
                </c:pt>
                <c:pt idx="128">
                  <c:v>0</c:v>
                </c:pt>
                <c:pt idx="129">
                  <c:v>9.9999999999999645E-2</c:v>
                </c:pt>
                <c:pt idx="130">
                  <c:v>0.19999999999999929</c:v>
                </c:pt>
                <c:pt idx="131">
                  <c:v>-9.9999999999999645E-2</c:v>
                </c:pt>
                <c:pt idx="132">
                  <c:v>-4.9999999999998934E-2</c:v>
                </c:pt>
                <c:pt idx="133">
                  <c:v>0</c:v>
                </c:pt>
                <c:pt idx="134">
                  <c:v>-9.9999999999999645E-2</c:v>
                </c:pt>
                <c:pt idx="135">
                  <c:v>-9.9999999999999645E-2</c:v>
                </c:pt>
                <c:pt idx="136">
                  <c:v>-9.9999999999999645E-2</c:v>
                </c:pt>
                <c:pt idx="137">
                  <c:v>-0.19999999999999929</c:v>
                </c:pt>
                <c:pt idx="138">
                  <c:v>-0.29999999999999893</c:v>
                </c:pt>
                <c:pt idx="139">
                  <c:v>-0.29999999999999893</c:v>
                </c:pt>
                <c:pt idx="140">
                  <c:v>-0.29999999999999893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-0.40000000000000036</c:v>
                </c:pt>
                <c:pt idx="145">
                  <c:v>-0.10000000000000142</c:v>
                </c:pt>
                <c:pt idx="146">
                  <c:v>0.10000000000000142</c:v>
                </c:pt>
                <c:pt idx="147">
                  <c:v>-9.9999999999999645E-2</c:v>
                </c:pt>
                <c:pt idx="148">
                  <c:v>-0.5</c:v>
                </c:pt>
                <c:pt idx="149">
                  <c:v>0.40000000000000036</c:v>
                </c:pt>
                <c:pt idx="150">
                  <c:v>0.30000000000000071</c:v>
                </c:pt>
                <c:pt idx="151">
                  <c:v>0.15000000000000036</c:v>
                </c:pt>
                <c:pt idx="152">
                  <c:v>-0.30000000000000071</c:v>
                </c:pt>
                <c:pt idx="153">
                  <c:v>-0.10000000000000142</c:v>
                </c:pt>
                <c:pt idx="154">
                  <c:v>-0.10000000000000142</c:v>
                </c:pt>
                <c:pt idx="155">
                  <c:v>-0.10000000000000142</c:v>
                </c:pt>
                <c:pt idx="156">
                  <c:v>-0.10000000000000142</c:v>
                </c:pt>
                <c:pt idx="157">
                  <c:v>-9.9999999999999645E-2</c:v>
                </c:pt>
                <c:pt idx="158">
                  <c:v>0</c:v>
                </c:pt>
                <c:pt idx="159">
                  <c:v>-0.19999999999999929</c:v>
                </c:pt>
                <c:pt idx="160">
                  <c:v>5.0000000000000711E-2</c:v>
                </c:pt>
                <c:pt idx="161">
                  <c:v>9.9999999999999645E-2</c:v>
                </c:pt>
                <c:pt idx="162">
                  <c:v>-0.19999999999999929</c:v>
                </c:pt>
                <c:pt idx="163">
                  <c:v>-0.10000000000000142</c:v>
                </c:pt>
                <c:pt idx="164">
                  <c:v>-5.0000000000000711E-2</c:v>
                </c:pt>
                <c:pt idx="165">
                  <c:v>4.9999999999998934E-2</c:v>
                </c:pt>
                <c:pt idx="166">
                  <c:v>5.0000000000000711E-2</c:v>
                </c:pt>
                <c:pt idx="167">
                  <c:v>0.25</c:v>
                </c:pt>
                <c:pt idx="168">
                  <c:v>0.34999999999999964</c:v>
                </c:pt>
                <c:pt idx="169">
                  <c:v>0.34999999999999964</c:v>
                </c:pt>
                <c:pt idx="170">
                  <c:v>0.34999999999999964</c:v>
                </c:pt>
                <c:pt idx="171">
                  <c:v>0.35000000000000053</c:v>
                </c:pt>
                <c:pt idx="172">
                  <c:v>0.29999999999999982</c:v>
                </c:pt>
                <c:pt idx="173">
                  <c:v>0.20000000000000018</c:v>
                </c:pt>
                <c:pt idx="174">
                  <c:v>0.20000000000000018</c:v>
                </c:pt>
                <c:pt idx="175">
                  <c:v>0.25</c:v>
                </c:pt>
                <c:pt idx="176">
                  <c:v>0.30000000000000071</c:v>
                </c:pt>
                <c:pt idx="177">
                  <c:v>0.25</c:v>
                </c:pt>
                <c:pt idx="178">
                  <c:v>0.25</c:v>
                </c:pt>
                <c:pt idx="179">
                  <c:v>0.20000000000000018</c:v>
                </c:pt>
                <c:pt idx="180">
                  <c:v>0.20000000000000018</c:v>
                </c:pt>
                <c:pt idx="181">
                  <c:v>0.20000000000000018</c:v>
                </c:pt>
                <c:pt idx="182">
                  <c:v>0.20000000000000018</c:v>
                </c:pt>
                <c:pt idx="183">
                  <c:v>0</c:v>
                </c:pt>
                <c:pt idx="184">
                  <c:v>4.9999999999999822E-2</c:v>
                </c:pt>
                <c:pt idx="185">
                  <c:v>9.9999999999999645E-2</c:v>
                </c:pt>
                <c:pt idx="186">
                  <c:v>0.20000000000000018</c:v>
                </c:pt>
                <c:pt idx="187">
                  <c:v>0.20000000000000018</c:v>
                </c:pt>
                <c:pt idx="188">
                  <c:v>0.20000000000000018</c:v>
                </c:pt>
                <c:pt idx="189">
                  <c:v>0.20000000000000018</c:v>
                </c:pt>
                <c:pt idx="190">
                  <c:v>0.30000000000000071</c:v>
                </c:pt>
                <c:pt idx="191">
                  <c:v>0.30000000000000071</c:v>
                </c:pt>
                <c:pt idx="192">
                  <c:v>0.15000000000000036</c:v>
                </c:pt>
                <c:pt idx="193">
                  <c:v>-9.9999999999999645E-2</c:v>
                </c:pt>
                <c:pt idx="194">
                  <c:v>-9.9999999999999645E-2</c:v>
                </c:pt>
                <c:pt idx="195">
                  <c:v>-4.9999999999999822E-2</c:v>
                </c:pt>
                <c:pt idx="196">
                  <c:v>0</c:v>
                </c:pt>
                <c:pt idx="197">
                  <c:v>9.9999999999999645E-2</c:v>
                </c:pt>
                <c:pt idx="198">
                  <c:v>0.20000000000000018</c:v>
                </c:pt>
                <c:pt idx="199">
                  <c:v>0</c:v>
                </c:pt>
                <c:pt idx="200">
                  <c:v>-9.9999999999999645E-2</c:v>
                </c:pt>
                <c:pt idx="201">
                  <c:v>0</c:v>
                </c:pt>
                <c:pt idx="202">
                  <c:v>0</c:v>
                </c:pt>
                <c:pt idx="203">
                  <c:v>4.9999999999999822E-2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9.9999999999999645E-2</c:v>
                </c:pt>
                <c:pt idx="209">
                  <c:v>0</c:v>
                </c:pt>
                <c:pt idx="210">
                  <c:v>-0.20000000000000018</c:v>
                </c:pt>
                <c:pt idx="211">
                  <c:v>-0.20000000000000018</c:v>
                </c:pt>
                <c:pt idx="212">
                  <c:v>-0.10000000000000053</c:v>
                </c:pt>
                <c:pt idx="213">
                  <c:v>-9.9999999999999645E-2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6-482E-ADED-E96EC6B5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64864"/>
        <c:axId val="331766400"/>
      </c:areaChart>
      <c:lineChart>
        <c:grouping val="standard"/>
        <c:varyColors val="0"/>
        <c:ser>
          <c:idx val="0"/>
          <c:order val="0"/>
          <c:tx>
            <c:strRef>
              <c:f>'价格 '!$EB$4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'!$EB$79:$EB$294</c:f>
              <c:numCache>
                <c:formatCode>General</c:formatCode>
                <c:ptCount val="216"/>
                <c:pt idx="0">
                  <c:v>11.4</c:v>
                </c:pt>
                <c:pt idx="1">
                  <c:v>11.1</c:v>
                </c:pt>
                <c:pt idx="2">
                  <c:v>11.2</c:v>
                </c:pt>
                <c:pt idx="3">
                  <c:v>11.2</c:v>
                </c:pt>
                <c:pt idx="4">
                  <c:v>10.8</c:v>
                </c:pt>
                <c:pt idx="5">
                  <c:v>10.7</c:v>
                </c:pt>
                <c:pt idx="6">
                  <c:v>10.7</c:v>
                </c:pt>
                <c:pt idx="7">
                  <c:v>10.8</c:v>
                </c:pt>
                <c:pt idx="8">
                  <c:v>10.9</c:v>
                </c:pt>
                <c:pt idx="9">
                  <c:v>11.5</c:v>
                </c:pt>
                <c:pt idx="10">
                  <c:v>11.9</c:v>
                </c:pt>
                <c:pt idx="11">
                  <c:v>11.9</c:v>
                </c:pt>
                <c:pt idx="12">
                  <c:v>12.1</c:v>
                </c:pt>
                <c:pt idx="13">
                  <c:v>12.2</c:v>
                </c:pt>
                <c:pt idx="14">
                  <c:v>12.3</c:v>
                </c:pt>
                <c:pt idx="15">
                  <c:v>12.2</c:v>
                </c:pt>
                <c:pt idx="16">
                  <c:v>12.2</c:v>
                </c:pt>
                <c:pt idx="17">
                  <c:v>12.4</c:v>
                </c:pt>
                <c:pt idx="18">
                  <c:v>12.5</c:v>
                </c:pt>
                <c:pt idx="19">
                  <c:v>12.2</c:v>
                </c:pt>
                <c:pt idx="20">
                  <c:v>12.2</c:v>
                </c:pt>
                <c:pt idx="21">
                  <c:v>12.2</c:v>
                </c:pt>
                <c:pt idx="22">
                  <c:v>11.9</c:v>
                </c:pt>
                <c:pt idx="23">
                  <c:v>12.3</c:v>
                </c:pt>
                <c:pt idx="24">
                  <c:v>12.8</c:v>
                </c:pt>
                <c:pt idx="25">
                  <c:v>12.9</c:v>
                </c:pt>
                <c:pt idx="26">
                  <c:v>13</c:v>
                </c:pt>
                <c:pt idx="27">
                  <c:v>13</c:v>
                </c:pt>
                <c:pt idx="28">
                  <c:v>13.2</c:v>
                </c:pt>
                <c:pt idx="29">
                  <c:v>13.3</c:v>
                </c:pt>
                <c:pt idx="30">
                  <c:v>13</c:v>
                </c:pt>
                <c:pt idx="31">
                  <c:v>13.2</c:v>
                </c:pt>
                <c:pt idx="32">
                  <c:v>13.1</c:v>
                </c:pt>
                <c:pt idx="33">
                  <c:v>12.8</c:v>
                </c:pt>
                <c:pt idx="34">
                  <c:v>13</c:v>
                </c:pt>
                <c:pt idx="35">
                  <c:v>13.3</c:v>
                </c:pt>
                <c:pt idx="36">
                  <c:v>13.5</c:v>
                </c:pt>
                <c:pt idx="37">
                  <c:v>13.7</c:v>
                </c:pt>
                <c:pt idx="38">
                  <c:v>13.7</c:v>
                </c:pt>
                <c:pt idx="39">
                  <c:v>13.9</c:v>
                </c:pt>
                <c:pt idx="40">
                  <c:v>14.2</c:v>
                </c:pt>
                <c:pt idx="41">
                  <c:v>14.2</c:v>
                </c:pt>
                <c:pt idx="42">
                  <c:v>14.2</c:v>
                </c:pt>
                <c:pt idx="43">
                  <c:v>14.4</c:v>
                </c:pt>
                <c:pt idx="44">
                  <c:v>14.4</c:v>
                </c:pt>
                <c:pt idx="45">
                  <c:v>14.1</c:v>
                </c:pt>
                <c:pt idx="46">
                  <c:v>13.9</c:v>
                </c:pt>
                <c:pt idx="47">
                  <c:v>14</c:v>
                </c:pt>
                <c:pt idx="48">
                  <c:v>14.1</c:v>
                </c:pt>
                <c:pt idx="49">
                  <c:v>14.1</c:v>
                </c:pt>
                <c:pt idx="50">
                  <c:v>13.8</c:v>
                </c:pt>
                <c:pt idx="51">
                  <c:v>13.7</c:v>
                </c:pt>
                <c:pt idx="52">
                  <c:v>13.3</c:v>
                </c:pt>
                <c:pt idx="53">
                  <c:v>13.3</c:v>
                </c:pt>
                <c:pt idx="54">
                  <c:v>13.3</c:v>
                </c:pt>
                <c:pt idx="55">
                  <c:v>13.3</c:v>
                </c:pt>
                <c:pt idx="56">
                  <c:v>13.2</c:v>
                </c:pt>
                <c:pt idx="57">
                  <c:v>13</c:v>
                </c:pt>
                <c:pt idx="58">
                  <c:v>12.8</c:v>
                </c:pt>
                <c:pt idx="59">
                  <c:v>12.6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12.3</c:v>
                </c:pt>
                <c:pt idx="64">
                  <c:v>12.2</c:v>
                </c:pt>
                <c:pt idx="65">
                  <c:v>12.2</c:v>
                </c:pt>
                <c:pt idx="66">
                  <c:v>12.2</c:v>
                </c:pt>
                <c:pt idx="67">
                  <c:v>12.4</c:v>
                </c:pt>
                <c:pt idx="68">
                  <c:v>12.4</c:v>
                </c:pt>
                <c:pt idx="69">
                  <c:v>12.4</c:v>
                </c:pt>
                <c:pt idx="70">
                  <c:v>12.3</c:v>
                </c:pt>
                <c:pt idx="71">
                  <c:v>12.3</c:v>
                </c:pt>
                <c:pt idx="72">
                  <c:v>12.1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11.8</c:v>
                </c:pt>
                <c:pt idx="78">
                  <c:v>11.8</c:v>
                </c:pt>
                <c:pt idx="79">
                  <c:v>11.8</c:v>
                </c:pt>
                <c:pt idx="80">
                  <c:v>12</c:v>
                </c:pt>
                <c:pt idx="81">
                  <c:v>12</c:v>
                </c:pt>
                <c:pt idx="82">
                  <c:v>11.9</c:v>
                </c:pt>
                <c:pt idx="83">
                  <c:v>11.9</c:v>
                </c:pt>
                <c:pt idx="84">
                  <c:v>11.9</c:v>
                </c:pt>
                <c:pt idx="85">
                  <c:v>11.9</c:v>
                </c:pt>
                <c:pt idx="86">
                  <c:v>11.9</c:v>
                </c:pt>
                <c:pt idx="87">
                  <c:v>12</c:v>
                </c:pt>
                <c:pt idx="88">
                  <c:v>12.1</c:v>
                </c:pt>
                <c:pt idx="89">
                  <c:v>11.8</c:v>
                </c:pt>
                <c:pt idx="90">
                  <c:v>12</c:v>
                </c:pt>
                <c:pt idx="91">
                  <c:v>12</c:v>
                </c:pt>
                <c:pt idx="92">
                  <c:v>11.8</c:v>
                </c:pt>
                <c:pt idx="93">
                  <c:v>11.7</c:v>
                </c:pt>
                <c:pt idx="94">
                  <c:v>11.7</c:v>
                </c:pt>
                <c:pt idx="95">
                  <c:v>11.7</c:v>
                </c:pt>
                <c:pt idx="96">
                  <c:v>11.7</c:v>
                </c:pt>
                <c:pt idx="97">
                  <c:v>11.5</c:v>
                </c:pt>
                <c:pt idx="98">
                  <c:v>11.5</c:v>
                </c:pt>
                <c:pt idx="99">
                  <c:v>11.5</c:v>
                </c:pt>
                <c:pt idx="100">
                  <c:v>11.2</c:v>
                </c:pt>
                <c:pt idx="101">
                  <c:v>11.2</c:v>
                </c:pt>
                <c:pt idx="102">
                  <c:v>10.8</c:v>
                </c:pt>
                <c:pt idx="103">
                  <c:v>10.8</c:v>
                </c:pt>
                <c:pt idx="104">
                  <c:v>10.9</c:v>
                </c:pt>
                <c:pt idx="105">
                  <c:v>10.9</c:v>
                </c:pt>
                <c:pt idx="106">
                  <c:v>10.9</c:v>
                </c:pt>
                <c:pt idx="107">
                  <c:v>10.9</c:v>
                </c:pt>
                <c:pt idx="108">
                  <c:v>10.9</c:v>
                </c:pt>
                <c:pt idx="109">
                  <c:v>10.9</c:v>
                </c:pt>
                <c:pt idx="110">
                  <c:v>10.9</c:v>
                </c:pt>
                <c:pt idx="111">
                  <c:v>10.9</c:v>
                </c:pt>
                <c:pt idx="112">
                  <c:v>10.9</c:v>
                </c:pt>
                <c:pt idx="113">
                  <c:v>10.9</c:v>
                </c:pt>
                <c:pt idx="114">
                  <c:v>10.9</c:v>
                </c:pt>
                <c:pt idx="115">
                  <c:v>10.9</c:v>
                </c:pt>
                <c:pt idx="116">
                  <c:v>10.9</c:v>
                </c:pt>
                <c:pt idx="117">
                  <c:v>10.9</c:v>
                </c:pt>
                <c:pt idx="118">
                  <c:v>10.9</c:v>
                </c:pt>
                <c:pt idx="119">
                  <c:v>10.9</c:v>
                </c:pt>
                <c:pt idx="120">
                  <c:v>10.9</c:v>
                </c:pt>
                <c:pt idx="121">
                  <c:v>10.9</c:v>
                </c:pt>
                <c:pt idx="122">
                  <c:v>10.9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10.1</c:v>
                </c:pt>
                <c:pt idx="128">
                  <c:v>10.4</c:v>
                </c:pt>
                <c:pt idx="129">
                  <c:v>10.7</c:v>
                </c:pt>
                <c:pt idx="130">
                  <c:v>11</c:v>
                </c:pt>
                <c:pt idx="131">
                  <c:v>11</c:v>
                </c:pt>
                <c:pt idx="132">
                  <c:v>11.15</c:v>
                </c:pt>
                <c:pt idx="133">
                  <c:v>11.3</c:v>
                </c:pt>
                <c:pt idx="134">
                  <c:v>11.3</c:v>
                </c:pt>
                <c:pt idx="135">
                  <c:v>11.5</c:v>
                </c:pt>
                <c:pt idx="136">
                  <c:v>11.5</c:v>
                </c:pt>
                <c:pt idx="137">
                  <c:v>11.3</c:v>
                </c:pt>
                <c:pt idx="138">
                  <c:v>11.3</c:v>
                </c:pt>
                <c:pt idx="139">
                  <c:v>11.3</c:v>
                </c:pt>
                <c:pt idx="140">
                  <c:v>11.3</c:v>
                </c:pt>
                <c:pt idx="141">
                  <c:v>11.35</c:v>
                </c:pt>
                <c:pt idx="142">
                  <c:v>11.35</c:v>
                </c:pt>
                <c:pt idx="143">
                  <c:v>11.35</c:v>
                </c:pt>
                <c:pt idx="144">
                  <c:v>11.2</c:v>
                </c:pt>
                <c:pt idx="145">
                  <c:v>11.7</c:v>
                </c:pt>
                <c:pt idx="146">
                  <c:v>12.3</c:v>
                </c:pt>
                <c:pt idx="147">
                  <c:v>10.9</c:v>
                </c:pt>
                <c:pt idx="148">
                  <c:v>10.8</c:v>
                </c:pt>
                <c:pt idx="149">
                  <c:v>11.5</c:v>
                </c:pt>
                <c:pt idx="150">
                  <c:v>11.8</c:v>
                </c:pt>
                <c:pt idx="151">
                  <c:v>11.5</c:v>
                </c:pt>
                <c:pt idx="152">
                  <c:v>11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9.5</c:v>
                </c:pt>
                <c:pt idx="158">
                  <c:v>9.1999999999999993</c:v>
                </c:pt>
                <c:pt idx="159">
                  <c:v>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8.6999999999999993</c:v>
                </c:pt>
                <c:pt idx="164">
                  <c:v>8.5</c:v>
                </c:pt>
                <c:pt idx="165">
                  <c:v>8.35</c:v>
                </c:pt>
                <c:pt idx="166">
                  <c:v>8.25</c:v>
                </c:pt>
                <c:pt idx="167">
                  <c:v>8.25</c:v>
                </c:pt>
                <c:pt idx="168">
                  <c:v>8.25</c:v>
                </c:pt>
                <c:pt idx="169">
                  <c:v>8.25</c:v>
                </c:pt>
                <c:pt idx="170">
                  <c:v>8.25</c:v>
                </c:pt>
                <c:pt idx="171">
                  <c:v>8.15</c:v>
                </c:pt>
                <c:pt idx="172">
                  <c:v>8.1</c:v>
                </c:pt>
                <c:pt idx="173">
                  <c:v>8</c:v>
                </c:pt>
                <c:pt idx="174">
                  <c:v>8</c:v>
                </c:pt>
                <c:pt idx="175">
                  <c:v>7.9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8</c:v>
                </c:pt>
                <c:pt idx="198">
                  <c:v>8</c:v>
                </c:pt>
                <c:pt idx="199">
                  <c:v>7.9</c:v>
                </c:pt>
                <c:pt idx="200">
                  <c:v>7.9</c:v>
                </c:pt>
                <c:pt idx="201">
                  <c:v>7.7</c:v>
                </c:pt>
                <c:pt idx="202">
                  <c:v>7.7</c:v>
                </c:pt>
                <c:pt idx="203">
                  <c:v>7.7</c:v>
                </c:pt>
                <c:pt idx="204">
                  <c:v>7.7</c:v>
                </c:pt>
                <c:pt idx="205">
                  <c:v>8</c:v>
                </c:pt>
                <c:pt idx="206">
                  <c:v>8</c:v>
                </c:pt>
                <c:pt idx="207">
                  <c:v>7.7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7.6</c:v>
                </c:pt>
                <c:pt idx="212">
                  <c:v>7.6</c:v>
                </c:pt>
                <c:pt idx="213">
                  <c:v>7.7</c:v>
                </c:pt>
                <c:pt idx="214">
                  <c:v>7.9</c:v>
                </c:pt>
                <c:pt idx="215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F6-482E-ADED-E96EC6B54C7A}"/>
            </c:ext>
          </c:extLst>
        </c:ser>
        <c:ser>
          <c:idx val="1"/>
          <c:order val="1"/>
          <c:tx>
            <c:strRef>
              <c:f>'价格 '!$EC$4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'!$EC$79:$EC$294</c:f>
              <c:numCache>
                <c:formatCode>General</c:formatCode>
                <c:ptCount val="216"/>
                <c:pt idx="0">
                  <c:v>11.7</c:v>
                </c:pt>
                <c:pt idx="1">
                  <c:v>11.5</c:v>
                </c:pt>
                <c:pt idx="2">
                  <c:v>11.6</c:v>
                </c:pt>
                <c:pt idx="3">
                  <c:v>11.3</c:v>
                </c:pt>
                <c:pt idx="4">
                  <c:v>10.8</c:v>
                </c:pt>
                <c:pt idx="5">
                  <c:v>11.1</c:v>
                </c:pt>
                <c:pt idx="6">
                  <c:v>11</c:v>
                </c:pt>
                <c:pt idx="7">
                  <c:v>11.2</c:v>
                </c:pt>
                <c:pt idx="8">
                  <c:v>11.45</c:v>
                </c:pt>
                <c:pt idx="9">
                  <c:v>11.8</c:v>
                </c:pt>
                <c:pt idx="10">
                  <c:v>12.1</c:v>
                </c:pt>
                <c:pt idx="11">
                  <c:v>12.1</c:v>
                </c:pt>
                <c:pt idx="12">
                  <c:v>12.5</c:v>
                </c:pt>
                <c:pt idx="13">
                  <c:v>12.8</c:v>
                </c:pt>
                <c:pt idx="14">
                  <c:v>12.9</c:v>
                </c:pt>
                <c:pt idx="15">
                  <c:v>12.7</c:v>
                </c:pt>
                <c:pt idx="16">
                  <c:v>12.8</c:v>
                </c:pt>
                <c:pt idx="17">
                  <c:v>13</c:v>
                </c:pt>
                <c:pt idx="18">
                  <c:v>13.3</c:v>
                </c:pt>
                <c:pt idx="19">
                  <c:v>13.1</c:v>
                </c:pt>
                <c:pt idx="20">
                  <c:v>13</c:v>
                </c:pt>
                <c:pt idx="21">
                  <c:v>12.9</c:v>
                </c:pt>
                <c:pt idx="22">
                  <c:v>12.3</c:v>
                </c:pt>
                <c:pt idx="23">
                  <c:v>12.7</c:v>
                </c:pt>
                <c:pt idx="24">
                  <c:v>13.3</c:v>
                </c:pt>
                <c:pt idx="25">
                  <c:v>13.2</c:v>
                </c:pt>
                <c:pt idx="26">
                  <c:v>13.6</c:v>
                </c:pt>
                <c:pt idx="27">
                  <c:v>13.6</c:v>
                </c:pt>
                <c:pt idx="28">
                  <c:v>13.9</c:v>
                </c:pt>
                <c:pt idx="29">
                  <c:v>14</c:v>
                </c:pt>
                <c:pt idx="30">
                  <c:v>13.7</c:v>
                </c:pt>
                <c:pt idx="31">
                  <c:v>13.9</c:v>
                </c:pt>
                <c:pt idx="32">
                  <c:v>13.75</c:v>
                </c:pt>
                <c:pt idx="33">
                  <c:v>13.3</c:v>
                </c:pt>
                <c:pt idx="34">
                  <c:v>13.5</c:v>
                </c:pt>
                <c:pt idx="35">
                  <c:v>13.7</c:v>
                </c:pt>
                <c:pt idx="36">
                  <c:v>14</c:v>
                </c:pt>
                <c:pt idx="37">
                  <c:v>14.15</c:v>
                </c:pt>
                <c:pt idx="38">
                  <c:v>14.1</c:v>
                </c:pt>
                <c:pt idx="39">
                  <c:v>14.25</c:v>
                </c:pt>
                <c:pt idx="40">
                  <c:v>14.9</c:v>
                </c:pt>
                <c:pt idx="41">
                  <c:v>14.8</c:v>
                </c:pt>
                <c:pt idx="42">
                  <c:v>15</c:v>
                </c:pt>
                <c:pt idx="43">
                  <c:v>15.1</c:v>
                </c:pt>
                <c:pt idx="44">
                  <c:v>15</c:v>
                </c:pt>
                <c:pt idx="45">
                  <c:v>14.7</c:v>
                </c:pt>
                <c:pt idx="46">
                  <c:v>14.8</c:v>
                </c:pt>
                <c:pt idx="47">
                  <c:v>14.9</c:v>
                </c:pt>
                <c:pt idx="48">
                  <c:v>14.7</c:v>
                </c:pt>
                <c:pt idx="49">
                  <c:v>14.6</c:v>
                </c:pt>
                <c:pt idx="50">
                  <c:v>14.6</c:v>
                </c:pt>
                <c:pt idx="51">
                  <c:v>14.75</c:v>
                </c:pt>
                <c:pt idx="52">
                  <c:v>14.45</c:v>
                </c:pt>
                <c:pt idx="53">
                  <c:v>14</c:v>
                </c:pt>
                <c:pt idx="54">
                  <c:v>14.05</c:v>
                </c:pt>
                <c:pt idx="55">
                  <c:v>14.05</c:v>
                </c:pt>
                <c:pt idx="56">
                  <c:v>13.95</c:v>
                </c:pt>
                <c:pt idx="57">
                  <c:v>13.55</c:v>
                </c:pt>
                <c:pt idx="58">
                  <c:v>13.5</c:v>
                </c:pt>
                <c:pt idx="59">
                  <c:v>13.45</c:v>
                </c:pt>
                <c:pt idx="60">
                  <c:v>13.35</c:v>
                </c:pt>
                <c:pt idx="61">
                  <c:v>13.65</c:v>
                </c:pt>
                <c:pt idx="62">
                  <c:v>13.4</c:v>
                </c:pt>
                <c:pt idx="63">
                  <c:v>12.8</c:v>
                </c:pt>
                <c:pt idx="64">
                  <c:v>12.6</c:v>
                </c:pt>
                <c:pt idx="65">
                  <c:v>13</c:v>
                </c:pt>
                <c:pt idx="66">
                  <c:v>13</c:v>
                </c:pt>
                <c:pt idx="67">
                  <c:v>13.2</c:v>
                </c:pt>
                <c:pt idx="68">
                  <c:v>13.2</c:v>
                </c:pt>
                <c:pt idx="69">
                  <c:v>13</c:v>
                </c:pt>
                <c:pt idx="70">
                  <c:v>13</c:v>
                </c:pt>
                <c:pt idx="71">
                  <c:v>12.6</c:v>
                </c:pt>
                <c:pt idx="72">
                  <c:v>12.35</c:v>
                </c:pt>
                <c:pt idx="73">
                  <c:v>12.5</c:v>
                </c:pt>
                <c:pt idx="74">
                  <c:v>12.5</c:v>
                </c:pt>
                <c:pt idx="75">
                  <c:v>12.35</c:v>
                </c:pt>
                <c:pt idx="76">
                  <c:v>12.35</c:v>
                </c:pt>
                <c:pt idx="77">
                  <c:v>12</c:v>
                </c:pt>
                <c:pt idx="78">
                  <c:v>11.95</c:v>
                </c:pt>
                <c:pt idx="79">
                  <c:v>11.85</c:v>
                </c:pt>
                <c:pt idx="80">
                  <c:v>12</c:v>
                </c:pt>
                <c:pt idx="81">
                  <c:v>12.1</c:v>
                </c:pt>
                <c:pt idx="82">
                  <c:v>11.9</c:v>
                </c:pt>
                <c:pt idx="83">
                  <c:v>12.05</c:v>
                </c:pt>
                <c:pt idx="84">
                  <c:v>12.1</c:v>
                </c:pt>
                <c:pt idx="85">
                  <c:v>12.1</c:v>
                </c:pt>
                <c:pt idx="86">
                  <c:v>12.1</c:v>
                </c:pt>
                <c:pt idx="87">
                  <c:v>12</c:v>
                </c:pt>
                <c:pt idx="88">
                  <c:v>12.1</c:v>
                </c:pt>
                <c:pt idx="89">
                  <c:v>12</c:v>
                </c:pt>
                <c:pt idx="90">
                  <c:v>12.1</c:v>
                </c:pt>
                <c:pt idx="91">
                  <c:v>12.2</c:v>
                </c:pt>
                <c:pt idx="92">
                  <c:v>12</c:v>
                </c:pt>
                <c:pt idx="93">
                  <c:v>11.9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11.6</c:v>
                </c:pt>
                <c:pt idx="98">
                  <c:v>11.6</c:v>
                </c:pt>
                <c:pt idx="99">
                  <c:v>11.7</c:v>
                </c:pt>
                <c:pt idx="100">
                  <c:v>11.2</c:v>
                </c:pt>
                <c:pt idx="101">
                  <c:v>11.2</c:v>
                </c:pt>
                <c:pt idx="102">
                  <c:v>11.1</c:v>
                </c:pt>
                <c:pt idx="103">
                  <c:v>11.1</c:v>
                </c:pt>
                <c:pt idx="104">
                  <c:v>11.2</c:v>
                </c:pt>
                <c:pt idx="105">
                  <c:v>11.2</c:v>
                </c:pt>
                <c:pt idx="106">
                  <c:v>11.2</c:v>
                </c:pt>
                <c:pt idx="107">
                  <c:v>11.3</c:v>
                </c:pt>
                <c:pt idx="108">
                  <c:v>11.1</c:v>
                </c:pt>
                <c:pt idx="109">
                  <c:v>11</c:v>
                </c:pt>
                <c:pt idx="110">
                  <c:v>10.9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11.1</c:v>
                </c:pt>
                <c:pt idx="116">
                  <c:v>11.2</c:v>
                </c:pt>
                <c:pt idx="117">
                  <c:v>11.3</c:v>
                </c:pt>
                <c:pt idx="118">
                  <c:v>11.3</c:v>
                </c:pt>
                <c:pt idx="119">
                  <c:v>11.3</c:v>
                </c:pt>
                <c:pt idx="120">
                  <c:v>11.4</c:v>
                </c:pt>
                <c:pt idx="121">
                  <c:v>11.3</c:v>
                </c:pt>
                <c:pt idx="122">
                  <c:v>11.4</c:v>
                </c:pt>
                <c:pt idx="123">
                  <c:v>10.5</c:v>
                </c:pt>
                <c:pt idx="124">
                  <c:v>10.6</c:v>
                </c:pt>
                <c:pt idx="125">
                  <c:v>10.4</c:v>
                </c:pt>
                <c:pt idx="126">
                  <c:v>10.199999999999999</c:v>
                </c:pt>
                <c:pt idx="127">
                  <c:v>10</c:v>
                </c:pt>
                <c:pt idx="128">
                  <c:v>10.4</c:v>
                </c:pt>
                <c:pt idx="129">
                  <c:v>10.6</c:v>
                </c:pt>
                <c:pt idx="130">
                  <c:v>10.8</c:v>
                </c:pt>
                <c:pt idx="131">
                  <c:v>11.1</c:v>
                </c:pt>
                <c:pt idx="132">
                  <c:v>11.2</c:v>
                </c:pt>
                <c:pt idx="133">
                  <c:v>11.3</c:v>
                </c:pt>
                <c:pt idx="134">
                  <c:v>11.4</c:v>
                </c:pt>
                <c:pt idx="135">
                  <c:v>11.6</c:v>
                </c:pt>
                <c:pt idx="136">
                  <c:v>11.6</c:v>
                </c:pt>
                <c:pt idx="137">
                  <c:v>11.5</c:v>
                </c:pt>
                <c:pt idx="138">
                  <c:v>11.6</c:v>
                </c:pt>
                <c:pt idx="139">
                  <c:v>11.6</c:v>
                </c:pt>
                <c:pt idx="140">
                  <c:v>11.6</c:v>
                </c:pt>
                <c:pt idx="141">
                  <c:v>11.6</c:v>
                </c:pt>
                <c:pt idx="142">
                  <c:v>11.6</c:v>
                </c:pt>
                <c:pt idx="143">
                  <c:v>11.6</c:v>
                </c:pt>
                <c:pt idx="144">
                  <c:v>11.6</c:v>
                </c:pt>
                <c:pt idx="145">
                  <c:v>11.8</c:v>
                </c:pt>
                <c:pt idx="146">
                  <c:v>12.2</c:v>
                </c:pt>
                <c:pt idx="147">
                  <c:v>11</c:v>
                </c:pt>
                <c:pt idx="148">
                  <c:v>11.3</c:v>
                </c:pt>
                <c:pt idx="149">
                  <c:v>11.1</c:v>
                </c:pt>
                <c:pt idx="150">
                  <c:v>11.5</c:v>
                </c:pt>
                <c:pt idx="151">
                  <c:v>11.35</c:v>
                </c:pt>
                <c:pt idx="152">
                  <c:v>11.3</c:v>
                </c:pt>
                <c:pt idx="153">
                  <c:v>10.3</c:v>
                </c:pt>
                <c:pt idx="154">
                  <c:v>10.3</c:v>
                </c:pt>
                <c:pt idx="155">
                  <c:v>10.3</c:v>
                </c:pt>
                <c:pt idx="156">
                  <c:v>10.3</c:v>
                </c:pt>
                <c:pt idx="157">
                  <c:v>9.6</c:v>
                </c:pt>
                <c:pt idx="158">
                  <c:v>9.1999999999999993</c:v>
                </c:pt>
                <c:pt idx="159">
                  <c:v>9.1999999999999993</c:v>
                </c:pt>
                <c:pt idx="160">
                  <c:v>8.85</c:v>
                </c:pt>
                <c:pt idx="161">
                  <c:v>8.8000000000000007</c:v>
                </c:pt>
                <c:pt idx="162">
                  <c:v>9.1</c:v>
                </c:pt>
                <c:pt idx="163">
                  <c:v>8.8000000000000007</c:v>
                </c:pt>
                <c:pt idx="164">
                  <c:v>8.5500000000000007</c:v>
                </c:pt>
                <c:pt idx="165">
                  <c:v>8.3000000000000007</c:v>
                </c:pt>
                <c:pt idx="166">
                  <c:v>8.1999999999999993</c:v>
                </c:pt>
                <c:pt idx="167">
                  <c:v>8</c:v>
                </c:pt>
                <c:pt idx="168">
                  <c:v>7.9</c:v>
                </c:pt>
                <c:pt idx="169">
                  <c:v>7.9</c:v>
                </c:pt>
                <c:pt idx="170">
                  <c:v>7.9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7.65</c:v>
                </c:pt>
                <c:pt idx="176">
                  <c:v>7.6</c:v>
                </c:pt>
                <c:pt idx="177">
                  <c:v>7.65</c:v>
                </c:pt>
                <c:pt idx="178">
                  <c:v>7.65</c:v>
                </c:pt>
                <c:pt idx="179">
                  <c:v>7.6</c:v>
                </c:pt>
                <c:pt idx="180">
                  <c:v>7.6</c:v>
                </c:pt>
                <c:pt idx="181">
                  <c:v>7.6</c:v>
                </c:pt>
                <c:pt idx="182">
                  <c:v>7.6</c:v>
                </c:pt>
                <c:pt idx="183">
                  <c:v>8</c:v>
                </c:pt>
                <c:pt idx="184">
                  <c:v>7.95</c:v>
                </c:pt>
                <c:pt idx="185">
                  <c:v>7.9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7.6</c:v>
                </c:pt>
                <c:pt idx="191">
                  <c:v>7.6</c:v>
                </c:pt>
                <c:pt idx="192">
                  <c:v>7.75</c:v>
                </c:pt>
                <c:pt idx="193">
                  <c:v>8</c:v>
                </c:pt>
                <c:pt idx="194">
                  <c:v>8</c:v>
                </c:pt>
                <c:pt idx="195">
                  <c:v>7.95</c:v>
                </c:pt>
                <c:pt idx="196">
                  <c:v>7.95</c:v>
                </c:pt>
                <c:pt idx="197">
                  <c:v>7.9</c:v>
                </c:pt>
                <c:pt idx="198">
                  <c:v>7.8</c:v>
                </c:pt>
                <c:pt idx="199">
                  <c:v>7.9</c:v>
                </c:pt>
                <c:pt idx="200">
                  <c:v>8</c:v>
                </c:pt>
                <c:pt idx="201">
                  <c:v>7.7</c:v>
                </c:pt>
                <c:pt idx="202">
                  <c:v>7.7</c:v>
                </c:pt>
                <c:pt idx="203">
                  <c:v>7.65</c:v>
                </c:pt>
                <c:pt idx="204">
                  <c:v>7.7</c:v>
                </c:pt>
                <c:pt idx="205">
                  <c:v>8</c:v>
                </c:pt>
                <c:pt idx="206">
                  <c:v>8</c:v>
                </c:pt>
                <c:pt idx="207">
                  <c:v>7.7</c:v>
                </c:pt>
                <c:pt idx="208">
                  <c:v>7.4</c:v>
                </c:pt>
                <c:pt idx="209">
                  <c:v>7.5</c:v>
                </c:pt>
                <c:pt idx="210">
                  <c:v>7.7</c:v>
                </c:pt>
                <c:pt idx="211">
                  <c:v>7.8</c:v>
                </c:pt>
                <c:pt idx="212">
                  <c:v>7.7</c:v>
                </c:pt>
                <c:pt idx="213">
                  <c:v>7.8</c:v>
                </c:pt>
                <c:pt idx="214">
                  <c:v>7.9</c:v>
                </c:pt>
                <c:pt idx="215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F6-482E-ADED-E96EC6B5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748864"/>
        <c:axId val="331750784"/>
      </c:lineChart>
      <c:dateAx>
        <c:axId val="3317488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750784"/>
        <c:crosses val="autoZero"/>
        <c:auto val="1"/>
        <c:lblOffset val="100"/>
        <c:baseTimeUnit val="days"/>
      </c:dateAx>
      <c:valAx>
        <c:axId val="3317507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748864"/>
        <c:crosses val="autoZero"/>
        <c:crossBetween val="between"/>
      </c:valAx>
      <c:dateAx>
        <c:axId val="331764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766400"/>
        <c:crosses val="autoZero"/>
        <c:auto val="1"/>
        <c:lblOffset val="100"/>
        <c:baseTimeUnit val="days"/>
      </c:dateAx>
      <c:valAx>
        <c:axId val="331766400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76486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湖北标肥价差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7720959187706393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'!$EG$4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'!$EG$79:$EG$294</c:f>
              <c:numCache>
                <c:formatCode>0.00_ </c:formatCode>
                <c:ptCount val="216"/>
                <c:pt idx="0">
                  <c:v>-0.20000000000000107</c:v>
                </c:pt>
                <c:pt idx="1">
                  <c:v>-0.40000000000000036</c:v>
                </c:pt>
                <c:pt idx="2">
                  <c:v>-0.30000000000000071</c:v>
                </c:pt>
                <c:pt idx="3">
                  <c:v>-0.30000000000000071</c:v>
                </c:pt>
                <c:pt idx="4">
                  <c:v>-0.30000000000000071</c:v>
                </c:pt>
                <c:pt idx="5">
                  <c:v>-0.30000000000000071</c:v>
                </c:pt>
                <c:pt idx="6">
                  <c:v>-0.30000000000000071</c:v>
                </c:pt>
                <c:pt idx="7">
                  <c:v>-0.40000000000000036</c:v>
                </c:pt>
                <c:pt idx="8">
                  <c:v>-0.30000000000000071</c:v>
                </c:pt>
                <c:pt idx="9">
                  <c:v>-0.30000000000000071</c:v>
                </c:pt>
                <c:pt idx="10">
                  <c:v>-0.29999999999999893</c:v>
                </c:pt>
                <c:pt idx="11">
                  <c:v>-0.29999999999999893</c:v>
                </c:pt>
                <c:pt idx="12">
                  <c:v>-0.29999999999999893</c:v>
                </c:pt>
                <c:pt idx="13">
                  <c:v>-0.44999999999999929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-0.29999999999999893</c:v>
                </c:pt>
                <c:pt idx="19">
                  <c:v>-0.30000000000000071</c:v>
                </c:pt>
                <c:pt idx="20">
                  <c:v>-0.20000000000000107</c:v>
                </c:pt>
                <c:pt idx="21">
                  <c:v>-0.19999999999999929</c:v>
                </c:pt>
                <c:pt idx="22">
                  <c:v>-0.19999999999999929</c:v>
                </c:pt>
                <c:pt idx="23">
                  <c:v>-0.20000000000000107</c:v>
                </c:pt>
                <c:pt idx="24">
                  <c:v>-0.20000000000000107</c:v>
                </c:pt>
                <c:pt idx="25">
                  <c:v>-0.14999999999999858</c:v>
                </c:pt>
                <c:pt idx="26">
                  <c:v>-0.29999999999999893</c:v>
                </c:pt>
                <c:pt idx="27">
                  <c:v>-0.39999999999999858</c:v>
                </c:pt>
                <c:pt idx="28">
                  <c:v>-0.5</c:v>
                </c:pt>
                <c:pt idx="29">
                  <c:v>-0.5</c:v>
                </c:pt>
                <c:pt idx="30">
                  <c:v>-0.39999999999999858</c:v>
                </c:pt>
                <c:pt idx="31">
                  <c:v>-0.40000000000000036</c:v>
                </c:pt>
                <c:pt idx="32">
                  <c:v>-0.30000000000000071</c:v>
                </c:pt>
                <c:pt idx="33">
                  <c:v>-0.40000000000000036</c:v>
                </c:pt>
                <c:pt idx="34">
                  <c:v>-0.5</c:v>
                </c:pt>
                <c:pt idx="35">
                  <c:v>-9.9999999999999645E-2</c:v>
                </c:pt>
                <c:pt idx="36">
                  <c:v>-0.5</c:v>
                </c:pt>
                <c:pt idx="37">
                  <c:v>-0.59999999999999964</c:v>
                </c:pt>
                <c:pt idx="38">
                  <c:v>-0.64999999999999858</c:v>
                </c:pt>
                <c:pt idx="39">
                  <c:v>-0.35000000000000142</c:v>
                </c:pt>
                <c:pt idx="40">
                  <c:v>-0.5</c:v>
                </c:pt>
                <c:pt idx="41">
                  <c:v>-0.45000000000000107</c:v>
                </c:pt>
                <c:pt idx="42">
                  <c:v>-0.5</c:v>
                </c:pt>
                <c:pt idx="43">
                  <c:v>-0.5</c:v>
                </c:pt>
                <c:pt idx="44">
                  <c:v>-0.30000000000000071</c:v>
                </c:pt>
                <c:pt idx="45">
                  <c:v>-0.44999999999999929</c:v>
                </c:pt>
                <c:pt idx="46">
                  <c:v>-0.44999999999999929</c:v>
                </c:pt>
                <c:pt idx="47">
                  <c:v>-0.5</c:v>
                </c:pt>
                <c:pt idx="48">
                  <c:v>-0.30000000000000071</c:v>
                </c:pt>
                <c:pt idx="49">
                  <c:v>-0.5</c:v>
                </c:pt>
                <c:pt idx="50">
                  <c:v>-0.59999999999999964</c:v>
                </c:pt>
                <c:pt idx="51">
                  <c:v>-0.79999999999999893</c:v>
                </c:pt>
                <c:pt idx="52">
                  <c:v>-0.90000000000000036</c:v>
                </c:pt>
                <c:pt idx="53">
                  <c:v>-0.70000000000000107</c:v>
                </c:pt>
                <c:pt idx="54">
                  <c:v>-0.70000000000000107</c:v>
                </c:pt>
                <c:pt idx="55">
                  <c:v>-0.65000000000000036</c:v>
                </c:pt>
                <c:pt idx="56">
                  <c:v>-0.59999999999999964</c:v>
                </c:pt>
                <c:pt idx="57">
                  <c:v>-0.5</c:v>
                </c:pt>
                <c:pt idx="58">
                  <c:v>-0.59999999999999964</c:v>
                </c:pt>
                <c:pt idx="59">
                  <c:v>-0.59999999999999964</c:v>
                </c:pt>
                <c:pt idx="60">
                  <c:v>-0.29999999999999893</c:v>
                </c:pt>
                <c:pt idx="61">
                  <c:v>-0.5</c:v>
                </c:pt>
                <c:pt idx="62">
                  <c:v>-0.5</c:v>
                </c:pt>
                <c:pt idx="63">
                  <c:v>-9.9999999999999645E-2</c:v>
                </c:pt>
                <c:pt idx="64">
                  <c:v>-9.9999999999999645E-2</c:v>
                </c:pt>
                <c:pt idx="65">
                  <c:v>-0.19999999999999929</c:v>
                </c:pt>
                <c:pt idx="66">
                  <c:v>-0.19999999999999929</c:v>
                </c:pt>
                <c:pt idx="67">
                  <c:v>-0.30000000000000071</c:v>
                </c:pt>
                <c:pt idx="68">
                  <c:v>-0.25</c:v>
                </c:pt>
                <c:pt idx="69">
                  <c:v>-0.19999999999999929</c:v>
                </c:pt>
                <c:pt idx="70">
                  <c:v>-0.25</c:v>
                </c:pt>
                <c:pt idx="71">
                  <c:v>-0.19999999999999929</c:v>
                </c:pt>
                <c:pt idx="72">
                  <c:v>-0.20000000000000107</c:v>
                </c:pt>
                <c:pt idx="73">
                  <c:v>-0.20000000000000107</c:v>
                </c:pt>
                <c:pt idx="74">
                  <c:v>-0.20000000000000107</c:v>
                </c:pt>
                <c:pt idx="75">
                  <c:v>-0.20000000000000107</c:v>
                </c:pt>
                <c:pt idx="76">
                  <c:v>-0.20000000000000107</c:v>
                </c:pt>
                <c:pt idx="77">
                  <c:v>-0.19999999999999929</c:v>
                </c:pt>
                <c:pt idx="78">
                  <c:v>-0.15000000000000036</c:v>
                </c:pt>
                <c:pt idx="79">
                  <c:v>-0.19999999999999929</c:v>
                </c:pt>
                <c:pt idx="80">
                  <c:v>-0.19999999999999929</c:v>
                </c:pt>
                <c:pt idx="81">
                  <c:v>-0.19999999999999929</c:v>
                </c:pt>
                <c:pt idx="82">
                  <c:v>-0.19999999999999929</c:v>
                </c:pt>
                <c:pt idx="83">
                  <c:v>-0.29999999999999893</c:v>
                </c:pt>
                <c:pt idx="84">
                  <c:v>-0.19999999999999929</c:v>
                </c:pt>
                <c:pt idx="85">
                  <c:v>-0.19999999999999929</c:v>
                </c:pt>
                <c:pt idx="86">
                  <c:v>-0.29999999999999893</c:v>
                </c:pt>
                <c:pt idx="87">
                  <c:v>-0.20000000000000107</c:v>
                </c:pt>
                <c:pt idx="88">
                  <c:v>-0.39999999999999858</c:v>
                </c:pt>
                <c:pt idx="89">
                  <c:v>0</c:v>
                </c:pt>
                <c:pt idx="90">
                  <c:v>0</c:v>
                </c:pt>
                <c:pt idx="91">
                  <c:v>-9.9999999999999645E-2</c:v>
                </c:pt>
                <c:pt idx="92">
                  <c:v>-0.20000000000000107</c:v>
                </c:pt>
                <c:pt idx="93">
                  <c:v>-0.19999999999999929</c:v>
                </c:pt>
                <c:pt idx="94">
                  <c:v>-0.30000000000000071</c:v>
                </c:pt>
                <c:pt idx="95">
                  <c:v>-0.34999999999999964</c:v>
                </c:pt>
                <c:pt idx="96">
                  <c:v>-0.30000000000000071</c:v>
                </c:pt>
                <c:pt idx="97">
                  <c:v>-0.30000000000000071</c:v>
                </c:pt>
                <c:pt idx="98">
                  <c:v>-0.30000000000000071</c:v>
                </c:pt>
                <c:pt idx="99">
                  <c:v>-0.19999999999999929</c:v>
                </c:pt>
                <c:pt idx="100">
                  <c:v>-0.19999999999999929</c:v>
                </c:pt>
                <c:pt idx="101">
                  <c:v>-0.19999999999999929</c:v>
                </c:pt>
                <c:pt idx="102">
                  <c:v>-0.25</c:v>
                </c:pt>
                <c:pt idx="103">
                  <c:v>-0.20000000000000107</c:v>
                </c:pt>
                <c:pt idx="104">
                  <c:v>-0.20000000000000107</c:v>
                </c:pt>
                <c:pt idx="105">
                  <c:v>-0.20000000000000107</c:v>
                </c:pt>
                <c:pt idx="106">
                  <c:v>-0.40000000000000036</c:v>
                </c:pt>
                <c:pt idx="107">
                  <c:v>-9.9999999999999645E-2</c:v>
                </c:pt>
                <c:pt idx="108">
                  <c:v>-0.20000000000000107</c:v>
                </c:pt>
                <c:pt idx="109">
                  <c:v>-0.20000000000000107</c:v>
                </c:pt>
                <c:pt idx="110">
                  <c:v>-0.30000000000000071</c:v>
                </c:pt>
                <c:pt idx="111">
                  <c:v>-0.30000000000000071</c:v>
                </c:pt>
                <c:pt idx="112">
                  <c:v>-0.20000000000000107</c:v>
                </c:pt>
                <c:pt idx="113">
                  <c:v>-0.20000000000000107</c:v>
                </c:pt>
                <c:pt idx="114">
                  <c:v>-0.20000000000000107</c:v>
                </c:pt>
                <c:pt idx="115">
                  <c:v>-0.19999999999999929</c:v>
                </c:pt>
                <c:pt idx="116">
                  <c:v>-0.30000000000000071</c:v>
                </c:pt>
                <c:pt idx="117">
                  <c:v>-0.30000000000000071</c:v>
                </c:pt>
                <c:pt idx="118">
                  <c:v>-0.30000000000000071</c:v>
                </c:pt>
                <c:pt idx="119">
                  <c:v>-0.40000000000000036</c:v>
                </c:pt>
                <c:pt idx="120">
                  <c:v>-0.19999999999999929</c:v>
                </c:pt>
                <c:pt idx="121">
                  <c:v>-0.10000000000000142</c:v>
                </c:pt>
                <c:pt idx="122">
                  <c:v>9.9999999999999645E-2</c:v>
                </c:pt>
                <c:pt idx="123">
                  <c:v>0</c:v>
                </c:pt>
                <c:pt idx="124">
                  <c:v>0.19999999999999929</c:v>
                </c:pt>
                <c:pt idx="125">
                  <c:v>0.19999999999999929</c:v>
                </c:pt>
                <c:pt idx="126">
                  <c:v>9.9999999999999645E-2</c:v>
                </c:pt>
                <c:pt idx="127">
                  <c:v>-0.19999999999999929</c:v>
                </c:pt>
                <c:pt idx="128">
                  <c:v>-9.9999999999999645E-2</c:v>
                </c:pt>
                <c:pt idx="129">
                  <c:v>5.0000000000000711E-2</c:v>
                </c:pt>
                <c:pt idx="130">
                  <c:v>0</c:v>
                </c:pt>
                <c:pt idx="131">
                  <c:v>-9.9999999999999645E-2</c:v>
                </c:pt>
                <c:pt idx="132">
                  <c:v>-9.9999999999999645E-2</c:v>
                </c:pt>
                <c:pt idx="133">
                  <c:v>-9.9999999999999645E-2</c:v>
                </c:pt>
                <c:pt idx="134">
                  <c:v>-0.19999999999999929</c:v>
                </c:pt>
                <c:pt idx="135">
                  <c:v>-0.30000000000000071</c:v>
                </c:pt>
                <c:pt idx="136">
                  <c:v>-0.30000000000000071</c:v>
                </c:pt>
                <c:pt idx="137">
                  <c:v>-0.19999999999999929</c:v>
                </c:pt>
                <c:pt idx="138">
                  <c:v>-9.9999999999999645E-2</c:v>
                </c:pt>
                <c:pt idx="139">
                  <c:v>-9.9999999999999645E-2</c:v>
                </c:pt>
                <c:pt idx="140">
                  <c:v>-9.9999999999999645E-2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9.9999999999999645E-2</c:v>
                </c:pt>
                <c:pt idx="146">
                  <c:v>5.0000000000000711E-2</c:v>
                </c:pt>
                <c:pt idx="147">
                  <c:v>0</c:v>
                </c:pt>
                <c:pt idx="148">
                  <c:v>9.9999999999999645E-2</c:v>
                </c:pt>
                <c:pt idx="149">
                  <c:v>0.30000000000000071</c:v>
                </c:pt>
                <c:pt idx="150">
                  <c:v>0.19999999999999929</c:v>
                </c:pt>
                <c:pt idx="151">
                  <c:v>0.30000000000000071</c:v>
                </c:pt>
                <c:pt idx="152">
                  <c:v>0.10000000000000142</c:v>
                </c:pt>
                <c:pt idx="153">
                  <c:v>0</c:v>
                </c:pt>
                <c:pt idx="154">
                  <c:v>0</c:v>
                </c:pt>
                <c:pt idx="155">
                  <c:v>5.0000000000000711E-2</c:v>
                </c:pt>
                <c:pt idx="156">
                  <c:v>0.40000000000000036</c:v>
                </c:pt>
                <c:pt idx="157">
                  <c:v>4.9999999999998934E-2</c:v>
                </c:pt>
                <c:pt idx="158">
                  <c:v>0</c:v>
                </c:pt>
                <c:pt idx="159">
                  <c:v>-9.9999999999999645E-2</c:v>
                </c:pt>
                <c:pt idx="160">
                  <c:v>5.0000000000000711E-2</c:v>
                </c:pt>
                <c:pt idx="161">
                  <c:v>5.0000000000000711E-2</c:v>
                </c:pt>
                <c:pt idx="162">
                  <c:v>0.10000000000000142</c:v>
                </c:pt>
                <c:pt idx="163">
                  <c:v>0.15000000000000036</c:v>
                </c:pt>
                <c:pt idx="164">
                  <c:v>9.9999999999999645E-2</c:v>
                </c:pt>
                <c:pt idx="165">
                  <c:v>4.9999999999998934E-2</c:v>
                </c:pt>
                <c:pt idx="166">
                  <c:v>0.14999999999999858</c:v>
                </c:pt>
                <c:pt idx="167">
                  <c:v>0.24999999999999911</c:v>
                </c:pt>
                <c:pt idx="168">
                  <c:v>0.29999999999999893</c:v>
                </c:pt>
                <c:pt idx="169">
                  <c:v>0.39999999999999947</c:v>
                </c:pt>
                <c:pt idx="170">
                  <c:v>0.25</c:v>
                </c:pt>
                <c:pt idx="171">
                  <c:v>0.20000000000000018</c:v>
                </c:pt>
                <c:pt idx="172">
                  <c:v>0.14999999999999947</c:v>
                </c:pt>
                <c:pt idx="173">
                  <c:v>0.14999999999999947</c:v>
                </c:pt>
                <c:pt idx="174">
                  <c:v>4.9999999999999822E-2</c:v>
                </c:pt>
                <c:pt idx="175">
                  <c:v>4.9999999999999822E-2</c:v>
                </c:pt>
                <c:pt idx="176">
                  <c:v>9.9999999999999645E-2</c:v>
                </c:pt>
                <c:pt idx="177">
                  <c:v>0.29999999999999982</c:v>
                </c:pt>
                <c:pt idx="178">
                  <c:v>0.14999999999999947</c:v>
                </c:pt>
                <c:pt idx="179">
                  <c:v>0.10000000000000053</c:v>
                </c:pt>
                <c:pt idx="180">
                  <c:v>9.9999999999999645E-2</c:v>
                </c:pt>
                <c:pt idx="181">
                  <c:v>9.9999999999999645E-2</c:v>
                </c:pt>
                <c:pt idx="182">
                  <c:v>0.10000000000000053</c:v>
                </c:pt>
                <c:pt idx="183">
                  <c:v>0.25</c:v>
                </c:pt>
                <c:pt idx="184">
                  <c:v>9.9999999999999645E-2</c:v>
                </c:pt>
                <c:pt idx="185">
                  <c:v>9.9999999999999645E-2</c:v>
                </c:pt>
                <c:pt idx="186">
                  <c:v>4.9999999999999822E-2</c:v>
                </c:pt>
                <c:pt idx="187">
                  <c:v>4.9999999999999822E-2</c:v>
                </c:pt>
                <c:pt idx="188">
                  <c:v>0.10000000000000053</c:v>
                </c:pt>
                <c:pt idx="189">
                  <c:v>0</c:v>
                </c:pt>
                <c:pt idx="190">
                  <c:v>9.9999999999999645E-2</c:v>
                </c:pt>
                <c:pt idx="191">
                  <c:v>0.20000000000000018</c:v>
                </c:pt>
                <c:pt idx="192">
                  <c:v>4.9999999999999822E-2</c:v>
                </c:pt>
                <c:pt idx="193">
                  <c:v>4.9999999999999822E-2</c:v>
                </c:pt>
                <c:pt idx="194">
                  <c:v>4.9999999999999822E-2</c:v>
                </c:pt>
                <c:pt idx="195">
                  <c:v>0.14999999999999947</c:v>
                </c:pt>
                <c:pt idx="196">
                  <c:v>0</c:v>
                </c:pt>
                <c:pt idx="197">
                  <c:v>0.10000000000000053</c:v>
                </c:pt>
                <c:pt idx="198">
                  <c:v>0.14999999999999947</c:v>
                </c:pt>
                <c:pt idx="199">
                  <c:v>0</c:v>
                </c:pt>
                <c:pt idx="200">
                  <c:v>4.9999999999999822E-2</c:v>
                </c:pt>
                <c:pt idx="201">
                  <c:v>-5.0000000000000711E-2</c:v>
                </c:pt>
                <c:pt idx="202">
                  <c:v>4.9999999999999822E-2</c:v>
                </c:pt>
                <c:pt idx="203">
                  <c:v>0</c:v>
                </c:pt>
                <c:pt idx="204">
                  <c:v>4.9999999999999822E-2</c:v>
                </c:pt>
                <c:pt idx="205">
                  <c:v>9.9999999999999645E-2</c:v>
                </c:pt>
                <c:pt idx="206">
                  <c:v>-5.0000000000000711E-2</c:v>
                </c:pt>
                <c:pt idx="207">
                  <c:v>-0.19999999999999929</c:v>
                </c:pt>
                <c:pt idx="208">
                  <c:v>-0.25</c:v>
                </c:pt>
                <c:pt idx="209">
                  <c:v>-9.9999999999999645E-2</c:v>
                </c:pt>
                <c:pt idx="210">
                  <c:v>-4.9999999999999822E-2</c:v>
                </c:pt>
                <c:pt idx="211">
                  <c:v>5.0000000000000711E-2</c:v>
                </c:pt>
                <c:pt idx="212">
                  <c:v>-0.15000000000000036</c:v>
                </c:pt>
                <c:pt idx="213">
                  <c:v>-0.15000000000000036</c:v>
                </c:pt>
                <c:pt idx="214">
                  <c:v>-9.9999999999999645E-2</c:v>
                </c:pt>
                <c:pt idx="215">
                  <c:v>-4.9999999999999822E-2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7-4D11-9491-9B8469F5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98624"/>
        <c:axId val="331500160"/>
      </c:areaChart>
      <c:lineChart>
        <c:grouping val="standard"/>
        <c:varyColors val="0"/>
        <c:ser>
          <c:idx val="0"/>
          <c:order val="0"/>
          <c:tx>
            <c:strRef>
              <c:f>'价格 '!$EE$4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'!$EE$79:$EE$294</c:f>
              <c:numCache>
                <c:formatCode>General</c:formatCode>
                <c:ptCount val="216"/>
                <c:pt idx="0">
                  <c:v>11.2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10.7</c:v>
                </c:pt>
                <c:pt idx="5">
                  <c:v>10.7</c:v>
                </c:pt>
                <c:pt idx="6">
                  <c:v>10.7</c:v>
                </c:pt>
                <c:pt idx="7">
                  <c:v>10.6</c:v>
                </c:pt>
                <c:pt idx="8">
                  <c:v>10.6</c:v>
                </c:pt>
                <c:pt idx="9">
                  <c:v>11.1</c:v>
                </c:pt>
                <c:pt idx="10">
                  <c:v>11.8</c:v>
                </c:pt>
                <c:pt idx="11">
                  <c:v>11.8</c:v>
                </c:pt>
                <c:pt idx="12">
                  <c:v>11.9</c:v>
                </c:pt>
                <c:pt idx="13">
                  <c:v>11.9</c:v>
                </c:pt>
                <c:pt idx="14">
                  <c:v>12</c:v>
                </c:pt>
                <c:pt idx="15">
                  <c:v>12</c:v>
                </c:pt>
                <c:pt idx="16">
                  <c:v>11.8</c:v>
                </c:pt>
                <c:pt idx="17">
                  <c:v>12</c:v>
                </c:pt>
                <c:pt idx="18">
                  <c:v>12.3</c:v>
                </c:pt>
                <c:pt idx="19">
                  <c:v>12.1</c:v>
                </c:pt>
                <c:pt idx="20">
                  <c:v>12.1</c:v>
                </c:pt>
                <c:pt idx="21">
                  <c:v>12</c:v>
                </c:pt>
                <c:pt idx="22">
                  <c:v>11.8</c:v>
                </c:pt>
                <c:pt idx="23">
                  <c:v>12.2</c:v>
                </c:pt>
                <c:pt idx="24">
                  <c:v>12.6</c:v>
                </c:pt>
                <c:pt idx="25">
                  <c:v>12.8</c:v>
                </c:pt>
                <c:pt idx="26">
                  <c:v>12.8</c:v>
                </c:pt>
                <c:pt idx="27">
                  <c:v>12.8</c:v>
                </c:pt>
                <c:pt idx="28">
                  <c:v>12.9</c:v>
                </c:pt>
                <c:pt idx="29">
                  <c:v>12.9</c:v>
                </c:pt>
                <c:pt idx="30">
                  <c:v>12.8</c:v>
                </c:pt>
                <c:pt idx="31">
                  <c:v>13</c:v>
                </c:pt>
                <c:pt idx="32">
                  <c:v>13.1</c:v>
                </c:pt>
                <c:pt idx="33">
                  <c:v>12.75</c:v>
                </c:pt>
                <c:pt idx="34">
                  <c:v>12.75</c:v>
                </c:pt>
                <c:pt idx="35">
                  <c:v>13.05</c:v>
                </c:pt>
                <c:pt idx="36">
                  <c:v>13.3</c:v>
                </c:pt>
                <c:pt idx="37">
                  <c:v>13.3</c:v>
                </c:pt>
                <c:pt idx="38">
                  <c:v>13.3</c:v>
                </c:pt>
                <c:pt idx="39">
                  <c:v>13.7</c:v>
                </c:pt>
                <c:pt idx="40">
                  <c:v>13.9</c:v>
                </c:pt>
                <c:pt idx="41">
                  <c:v>13.7</c:v>
                </c:pt>
                <c:pt idx="42">
                  <c:v>13.7</c:v>
                </c:pt>
                <c:pt idx="43">
                  <c:v>14.1</c:v>
                </c:pt>
                <c:pt idx="44">
                  <c:v>14.2</c:v>
                </c:pt>
                <c:pt idx="45">
                  <c:v>13.8</c:v>
                </c:pt>
                <c:pt idx="46">
                  <c:v>13.5</c:v>
                </c:pt>
                <c:pt idx="47">
                  <c:v>13.8</c:v>
                </c:pt>
                <c:pt idx="48">
                  <c:v>14.1</c:v>
                </c:pt>
                <c:pt idx="49">
                  <c:v>14.1</c:v>
                </c:pt>
                <c:pt idx="50">
                  <c:v>13.9</c:v>
                </c:pt>
                <c:pt idx="51">
                  <c:v>13.4</c:v>
                </c:pt>
                <c:pt idx="52">
                  <c:v>13.1</c:v>
                </c:pt>
                <c:pt idx="53">
                  <c:v>13.1</c:v>
                </c:pt>
                <c:pt idx="54">
                  <c:v>13.1</c:v>
                </c:pt>
                <c:pt idx="55">
                  <c:v>13</c:v>
                </c:pt>
                <c:pt idx="56">
                  <c:v>13</c:v>
                </c:pt>
                <c:pt idx="57">
                  <c:v>12.8</c:v>
                </c:pt>
                <c:pt idx="58">
                  <c:v>12.8</c:v>
                </c:pt>
                <c:pt idx="59">
                  <c:v>12.6</c:v>
                </c:pt>
                <c:pt idx="60">
                  <c:v>12.3</c:v>
                </c:pt>
                <c:pt idx="61">
                  <c:v>12.3</c:v>
                </c:pt>
                <c:pt idx="62">
                  <c:v>12.3</c:v>
                </c:pt>
                <c:pt idx="63">
                  <c:v>12</c:v>
                </c:pt>
                <c:pt idx="64">
                  <c:v>12</c:v>
                </c:pt>
                <c:pt idx="65">
                  <c:v>11.9</c:v>
                </c:pt>
                <c:pt idx="66">
                  <c:v>11.9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11.9</c:v>
                </c:pt>
                <c:pt idx="72">
                  <c:v>11.7</c:v>
                </c:pt>
                <c:pt idx="73">
                  <c:v>11.7</c:v>
                </c:pt>
                <c:pt idx="74">
                  <c:v>11.7</c:v>
                </c:pt>
                <c:pt idx="75">
                  <c:v>11.7</c:v>
                </c:pt>
                <c:pt idx="76">
                  <c:v>11.6</c:v>
                </c:pt>
                <c:pt idx="77">
                  <c:v>11.4</c:v>
                </c:pt>
                <c:pt idx="78">
                  <c:v>11.4</c:v>
                </c:pt>
                <c:pt idx="79">
                  <c:v>11.4</c:v>
                </c:pt>
                <c:pt idx="80">
                  <c:v>11.4</c:v>
                </c:pt>
                <c:pt idx="81">
                  <c:v>11.4</c:v>
                </c:pt>
                <c:pt idx="82">
                  <c:v>11.4</c:v>
                </c:pt>
                <c:pt idx="83">
                  <c:v>11.4</c:v>
                </c:pt>
                <c:pt idx="84">
                  <c:v>11.4</c:v>
                </c:pt>
                <c:pt idx="85">
                  <c:v>11.4</c:v>
                </c:pt>
                <c:pt idx="86">
                  <c:v>11.4</c:v>
                </c:pt>
                <c:pt idx="87">
                  <c:v>11.6</c:v>
                </c:pt>
                <c:pt idx="88">
                  <c:v>11.8</c:v>
                </c:pt>
                <c:pt idx="89">
                  <c:v>11.7</c:v>
                </c:pt>
                <c:pt idx="90">
                  <c:v>11.7</c:v>
                </c:pt>
                <c:pt idx="91">
                  <c:v>11.9</c:v>
                </c:pt>
                <c:pt idx="92">
                  <c:v>11.7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11</c:v>
                </c:pt>
                <c:pt idx="98">
                  <c:v>10.85</c:v>
                </c:pt>
                <c:pt idx="99">
                  <c:v>10.9</c:v>
                </c:pt>
                <c:pt idx="100">
                  <c:v>11</c:v>
                </c:pt>
                <c:pt idx="101">
                  <c:v>10.9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10.6</c:v>
                </c:pt>
                <c:pt idx="107">
                  <c:v>10.6</c:v>
                </c:pt>
                <c:pt idx="108">
                  <c:v>10.6</c:v>
                </c:pt>
                <c:pt idx="109">
                  <c:v>10.6</c:v>
                </c:pt>
                <c:pt idx="110">
                  <c:v>10.6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10.6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10.7</c:v>
                </c:pt>
                <c:pt idx="122">
                  <c:v>10.7</c:v>
                </c:pt>
                <c:pt idx="123">
                  <c:v>10.5</c:v>
                </c:pt>
                <c:pt idx="124">
                  <c:v>10.199999999999999</c:v>
                </c:pt>
                <c:pt idx="125">
                  <c:v>10.199999999999999</c:v>
                </c:pt>
                <c:pt idx="126">
                  <c:v>10.199999999999999</c:v>
                </c:pt>
                <c:pt idx="127">
                  <c:v>9.8000000000000007</c:v>
                </c:pt>
                <c:pt idx="128">
                  <c:v>10</c:v>
                </c:pt>
                <c:pt idx="129">
                  <c:v>10.4</c:v>
                </c:pt>
                <c:pt idx="130">
                  <c:v>10.6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11</c:v>
                </c:pt>
                <c:pt idx="135">
                  <c:v>11.1</c:v>
                </c:pt>
                <c:pt idx="136">
                  <c:v>11.1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11.1</c:v>
                </c:pt>
                <c:pt idx="141">
                  <c:v>11.25</c:v>
                </c:pt>
                <c:pt idx="142">
                  <c:v>11.25</c:v>
                </c:pt>
                <c:pt idx="143">
                  <c:v>11.5</c:v>
                </c:pt>
                <c:pt idx="144">
                  <c:v>11.2</c:v>
                </c:pt>
                <c:pt idx="145">
                  <c:v>11.5</c:v>
                </c:pt>
                <c:pt idx="146">
                  <c:v>12.3</c:v>
                </c:pt>
                <c:pt idx="147">
                  <c:v>11.5</c:v>
                </c:pt>
                <c:pt idx="148">
                  <c:v>10.5</c:v>
                </c:pt>
                <c:pt idx="149">
                  <c:v>11.4</c:v>
                </c:pt>
                <c:pt idx="150">
                  <c:v>11.7</c:v>
                </c:pt>
                <c:pt idx="151">
                  <c:v>11.3</c:v>
                </c:pt>
                <c:pt idx="152">
                  <c:v>10.8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9.6999999999999993</c:v>
                </c:pt>
                <c:pt idx="158">
                  <c:v>9.1999999999999993</c:v>
                </c:pt>
                <c:pt idx="159">
                  <c:v>8.9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8.6</c:v>
                </c:pt>
                <c:pt idx="164">
                  <c:v>8.4</c:v>
                </c:pt>
                <c:pt idx="165">
                  <c:v>8.1999999999999993</c:v>
                </c:pt>
                <c:pt idx="166">
                  <c:v>8.1999999999999993</c:v>
                </c:pt>
                <c:pt idx="167">
                  <c:v>8.1999999999999993</c:v>
                </c:pt>
                <c:pt idx="168">
                  <c:v>8.1999999999999993</c:v>
                </c:pt>
                <c:pt idx="169">
                  <c:v>8.1999999999999993</c:v>
                </c:pt>
                <c:pt idx="170">
                  <c:v>8.1</c:v>
                </c:pt>
                <c:pt idx="171">
                  <c:v>7.95</c:v>
                </c:pt>
                <c:pt idx="172">
                  <c:v>7.85</c:v>
                </c:pt>
                <c:pt idx="173">
                  <c:v>7.85</c:v>
                </c:pt>
                <c:pt idx="174">
                  <c:v>7.75</c:v>
                </c:pt>
                <c:pt idx="175">
                  <c:v>7.75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7.7</c:v>
                </c:pt>
                <c:pt idx="180">
                  <c:v>7.6</c:v>
                </c:pt>
                <c:pt idx="181">
                  <c:v>7.6</c:v>
                </c:pt>
                <c:pt idx="182">
                  <c:v>7.7</c:v>
                </c:pt>
                <c:pt idx="183">
                  <c:v>7.9</c:v>
                </c:pt>
                <c:pt idx="184">
                  <c:v>7.8</c:v>
                </c:pt>
                <c:pt idx="185">
                  <c:v>7.8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7.9</c:v>
                </c:pt>
                <c:pt idx="198">
                  <c:v>7.8</c:v>
                </c:pt>
                <c:pt idx="199">
                  <c:v>7.7</c:v>
                </c:pt>
                <c:pt idx="200">
                  <c:v>7.7</c:v>
                </c:pt>
                <c:pt idx="201">
                  <c:v>7.6</c:v>
                </c:pt>
                <c:pt idx="202">
                  <c:v>7.7</c:v>
                </c:pt>
                <c:pt idx="203">
                  <c:v>7.6</c:v>
                </c:pt>
                <c:pt idx="204">
                  <c:v>7.6</c:v>
                </c:pt>
                <c:pt idx="205">
                  <c:v>7.6</c:v>
                </c:pt>
                <c:pt idx="206">
                  <c:v>7.6</c:v>
                </c:pt>
                <c:pt idx="207">
                  <c:v>7.4</c:v>
                </c:pt>
                <c:pt idx="208">
                  <c:v>7.3</c:v>
                </c:pt>
                <c:pt idx="209">
                  <c:v>7.2</c:v>
                </c:pt>
                <c:pt idx="210">
                  <c:v>7.25</c:v>
                </c:pt>
                <c:pt idx="211">
                  <c:v>7.4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7-4D11-9491-9B8469F58187}"/>
            </c:ext>
          </c:extLst>
        </c:ser>
        <c:ser>
          <c:idx val="1"/>
          <c:order val="1"/>
          <c:tx>
            <c:strRef>
              <c:f>'价格 '!$EF$4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'!$EF$79:$EF$294</c:f>
              <c:numCache>
                <c:formatCode>General</c:formatCode>
                <c:ptCount val="216"/>
                <c:pt idx="0">
                  <c:v>11.4</c:v>
                </c:pt>
                <c:pt idx="1">
                  <c:v>11.4</c:v>
                </c:pt>
                <c:pt idx="2">
                  <c:v>11.3</c:v>
                </c:pt>
                <c:pt idx="3">
                  <c:v>11.3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10.9</c:v>
                </c:pt>
                <c:pt idx="9">
                  <c:v>11.4</c:v>
                </c:pt>
                <c:pt idx="10">
                  <c:v>12.1</c:v>
                </c:pt>
                <c:pt idx="11">
                  <c:v>12.1</c:v>
                </c:pt>
                <c:pt idx="12">
                  <c:v>12.2</c:v>
                </c:pt>
                <c:pt idx="13">
                  <c:v>12.35</c:v>
                </c:pt>
                <c:pt idx="14">
                  <c:v>12.5</c:v>
                </c:pt>
                <c:pt idx="15">
                  <c:v>12.5</c:v>
                </c:pt>
                <c:pt idx="16">
                  <c:v>12.3</c:v>
                </c:pt>
                <c:pt idx="17">
                  <c:v>12.5</c:v>
                </c:pt>
                <c:pt idx="18">
                  <c:v>12.6</c:v>
                </c:pt>
                <c:pt idx="19">
                  <c:v>12.4</c:v>
                </c:pt>
                <c:pt idx="20">
                  <c:v>12.3</c:v>
                </c:pt>
                <c:pt idx="21">
                  <c:v>12.2</c:v>
                </c:pt>
                <c:pt idx="22">
                  <c:v>12</c:v>
                </c:pt>
                <c:pt idx="23">
                  <c:v>12.4</c:v>
                </c:pt>
                <c:pt idx="24">
                  <c:v>12.8</c:v>
                </c:pt>
                <c:pt idx="25">
                  <c:v>12.95</c:v>
                </c:pt>
                <c:pt idx="26">
                  <c:v>13.1</c:v>
                </c:pt>
                <c:pt idx="27">
                  <c:v>13.2</c:v>
                </c:pt>
                <c:pt idx="28">
                  <c:v>13.4</c:v>
                </c:pt>
                <c:pt idx="29">
                  <c:v>13.4</c:v>
                </c:pt>
                <c:pt idx="30">
                  <c:v>13.2</c:v>
                </c:pt>
                <c:pt idx="31">
                  <c:v>13.4</c:v>
                </c:pt>
                <c:pt idx="32">
                  <c:v>13.4</c:v>
                </c:pt>
                <c:pt idx="33">
                  <c:v>13.15</c:v>
                </c:pt>
                <c:pt idx="34">
                  <c:v>13.25</c:v>
                </c:pt>
                <c:pt idx="35">
                  <c:v>13.15</c:v>
                </c:pt>
                <c:pt idx="36">
                  <c:v>13.8</c:v>
                </c:pt>
                <c:pt idx="37">
                  <c:v>13.9</c:v>
                </c:pt>
                <c:pt idx="38">
                  <c:v>13.95</c:v>
                </c:pt>
                <c:pt idx="39">
                  <c:v>14.05</c:v>
                </c:pt>
                <c:pt idx="40">
                  <c:v>14.4</c:v>
                </c:pt>
                <c:pt idx="41">
                  <c:v>14.15</c:v>
                </c:pt>
                <c:pt idx="42">
                  <c:v>14.2</c:v>
                </c:pt>
                <c:pt idx="43">
                  <c:v>14.6</c:v>
                </c:pt>
                <c:pt idx="44">
                  <c:v>14.5</c:v>
                </c:pt>
                <c:pt idx="45">
                  <c:v>14.25</c:v>
                </c:pt>
                <c:pt idx="46">
                  <c:v>13.95</c:v>
                </c:pt>
                <c:pt idx="47">
                  <c:v>14.3</c:v>
                </c:pt>
                <c:pt idx="48">
                  <c:v>14.4</c:v>
                </c:pt>
                <c:pt idx="49">
                  <c:v>14.6</c:v>
                </c:pt>
                <c:pt idx="50">
                  <c:v>14.5</c:v>
                </c:pt>
                <c:pt idx="51">
                  <c:v>14.2</c:v>
                </c:pt>
                <c:pt idx="52">
                  <c:v>14</c:v>
                </c:pt>
                <c:pt idx="53">
                  <c:v>13.8</c:v>
                </c:pt>
                <c:pt idx="54">
                  <c:v>13.8</c:v>
                </c:pt>
                <c:pt idx="55">
                  <c:v>13.65</c:v>
                </c:pt>
                <c:pt idx="56">
                  <c:v>13.6</c:v>
                </c:pt>
                <c:pt idx="57">
                  <c:v>13.3</c:v>
                </c:pt>
                <c:pt idx="58">
                  <c:v>13.4</c:v>
                </c:pt>
                <c:pt idx="59">
                  <c:v>13.2</c:v>
                </c:pt>
                <c:pt idx="60">
                  <c:v>12.6</c:v>
                </c:pt>
                <c:pt idx="61">
                  <c:v>12.8</c:v>
                </c:pt>
                <c:pt idx="62">
                  <c:v>12.8</c:v>
                </c:pt>
                <c:pt idx="63">
                  <c:v>12.1</c:v>
                </c:pt>
                <c:pt idx="64">
                  <c:v>12.1</c:v>
                </c:pt>
                <c:pt idx="65">
                  <c:v>12.1</c:v>
                </c:pt>
                <c:pt idx="66">
                  <c:v>12.1</c:v>
                </c:pt>
                <c:pt idx="67">
                  <c:v>12.3</c:v>
                </c:pt>
                <c:pt idx="68">
                  <c:v>12.25</c:v>
                </c:pt>
                <c:pt idx="69">
                  <c:v>12.2</c:v>
                </c:pt>
                <c:pt idx="70">
                  <c:v>12.25</c:v>
                </c:pt>
                <c:pt idx="71">
                  <c:v>12.1</c:v>
                </c:pt>
                <c:pt idx="72">
                  <c:v>11.9</c:v>
                </c:pt>
                <c:pt idx="73">
                  <c:v>11.9</c:v>
                </c:pt>
                <c:pt idx="74">
                  <c:v>11.9</c:v>
                </c:pt>
                <c:pt idx="75">
                  <c:v>11.9</c:v>
                </c:pt>
                <c:pt idx="76">
                  <c:v>11.8</c:v>
                </c:pt>
                <c:pt idx="77">
                  <c:v>11.6</c:v>
                </c:pt>
                <c:pt idx="78">
                  <c:v>11.55</c:v>
                </c:pt>
                <c:pt idx="79">
                  <c:v>11.6</c:v>
                </c:pt>
                <c:pt idx="80">
                  <c:v>11.6</c:v>
                </c:pt>
                <c:pt idx="81">
                  <c:v>11.6</c:v>
                </c:pt>
                <c:pt idx="82">
                  <c:v>11.6</c:v>
                </c:pt>
                <c:pt idx="83">
                  <c:v>11.7</c:v>
                </c:pt>
                <c:pt idx="84">
                  <c:v>11.6</c:v>
                </c:pt>
                <c:pt idx="85">
                  <c:v>11.6</c:v>
                </c:pt>
                <c:pt idx="86">
                  <c:v>11.7</c:v>
                </c:pt>
                <c:pt idx="87">
                  <c:v>11.8</c:v>
                </c:pt>
                <c:pt idx="88">
                  <c:v>12.2</c:v>
                </c:pt>
                <c:pt idx="89">
                  <c:v>11.7</c:v>
                </c:pt>
                <c:pt idx="90">
                  <c:v>11.7</c:v>
                </c:pt>
                <c:pt idx="91">
                  <c:v>12</c:v>
                </c:pt>
                <c:pt idx="92">
                  <c:v>11.9</c:v>
                </c:pt>
                <c:pt idx="93">
                  <c:v>11.7</c:v>
                </c:pt>
                <c:pt idx="94">
                  <c:v>11.8</c:v>
                </c:pt>
                <c:pt idx="95">
                  <c:v>11.85</c:v>
                </c:pt>
                <c:pt idx="96">
                  <c:v>11.8</c:v>
                </c:pt>
                <c:pt idx="97">
                  <c:v>11.3</c:v>
                </c:pt>
                <c:pt idx="98">
                  <c:v>11.15</c:v>
                </c:pt>
                <c:pt idx="99">
                  <c:v>11.1</c:v>
                </c:pt>
                <c:pt idx="100">
                  <c:v>11.2</c:v>
                </c:pt>
                <c:pt idx="101">
                  <c:v>11.1</c:v>
                </c:pt>
                <c:pt idx="102">
                  <c:v>10.85</c:v>
                </c:pt>
                <c:pt idx="103">
                  <c:v>10.8</c:v>
                </c:pt>
                <c:pt idx="104">
                  <c:v>10.8</c:v>
                </c:pt>
                <c:pt idx="105">
                  <c:v>10.8</c:v>
                </c:pt>
                <c:pt idx="106">
                  <c:v>11</c:v>
                </c:pt>
                <c:pt idx="107">
                  <c:v>10.7</c:v>
                </c:pt>
                <c:pt idx="108">
                  <c:v>10.8</c:v>
                </c:pt>
                <c:pt idx="109">
                  <c:v>10.8</c:v>
                </c:pt>
                <c:pt idx="110">
                  <c:v>10.9</c:v>
                </c:pt>
                <c:pt idx="111">
                  <c:v>10.9</c:v>
                </c:pt>
                <c:pt idx="112">
                  <c:v>10.8</c:v>
                </c:pt>
                <c:pt idx="113">
                  <c:v>10.8</c:v>
                </c:pt>
                <c:pt idx="114">
                  <c:v>10.8</c:v>
                </c:pt>
                <c:pt idx="115">
                  <c:v>10.7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10.9</c:v>
                </c:pt>
                <c:pt idx="120">
                  <c:v>10.7</c:v>
                </c:pt>
                <c:pt idx="121">
                  <c:v>10.8</c:v>
                </c:pt>
                <c:pt idx="122">
                  <c:v>10.6</c:v>
                </c:pt>
                <c:pt idx="123">
                  <c:v>10.5</c:v>
                </c:pt>
                <c:pt idx="124">
                  <c:v>10</c:v>
                </c:pt>
                <c:pt idx="125">
                  <c:v>10</c:v>
                </c:pt>
                <c:pt idx="126">
                  <c:v>10.1</c:v>
                </c:pt>
                <c:pt idx="127">
                  <c:v>10</c:v>
                </c:pt>
                <c:pt idx="128">
                  <c:v>10.1</c:v>
                </c:pt>
                <c:pt idx="129">
                  <c:v>10.35</c:v>
                </c:pt>
                <c:pt idx="130">
                  <c:v>10.6</c:v>
                </c:pt>
                <c:pt idx="131">
                  <c:v>10.9</c:v>
                </c:pt>
                <c:pt idx="132">
                  <c:v>10.9</c:v>
                </c:pt>
                <c:pt idx="133">
                  <c:v>10.9</c:v>
                </c:pt>
                <c:pt idx="134">
                  <c:v>11.2</c:v>
                </c:pt>
                <c:pt idx="135">
                  <c:v>11.4</c:v>
                </c:pt>
                <c:pt idx="136">
                  <c:v>11.4</c:v>
                </c:pt>
                <c:pt idx="137">
                  <c:v>11.2</c:v>
                </c:pt>
                <c:pt idx="138">
                  <c:v>11.1</c:v>
                </c:pt>
                <c:pt idx="139">
                  <c:v>11.1</c:v>
                </c:pt>
                <c:pt idx="140">
                  <c:v>11.2</c:v>
                </c:pt>
                <c:pt idx="141">
                  <c:v>11.25</c:v>
                </c:pt>
                <c:pt idx="142">
                  <c:v>11.25</c:v>
                </c:pt>
                <c:pt idx="143">
                  <c:v>11.5</c:v>
                </c:pt>
                <c:pt idx="144">
                  <c:v>11.2</c:v>
                </c:pt>
                <c:pt idx="145">
                  <c:v>11.4</c:v>
                </c:pt>
                <c:pt idx="146">
                  <c:v>12.25</c:v>
                </c:pt>
                <c:pt idx="147">
                  <c:v>11.5</c:v>
                </c:pt>
                <c:pt idx="148">
                  <c:v>10.4</c:v>
                </c:pt>
                <c:pt idx="149">
                  <c:v>11.1</c:v>
                </c:pt>
                <c:pt idx="150">
                  <c:v>11.5</c:v>
                </c:pt>
                <c:pt idx="151">
                  <c:v>11</c:v>
                </c:pt>
                <c:pt idx="152">
                  <c:v>10.7</c:v>
                </c:pt>
                <c:pt idx="153">
                  <c:v>10</c:v>
                </c:pt>
                <c:pt idx="154">
                  <c:v>10</c:v>
                </c:pt>
                <c:pt idx="155">
                  <c:v>9.9499999999999993</c:v>
                </c:pt>
                <c:pt idx="156">
                  <c:v>9.6</c:v>
                </c:pt>
                <c:pt idx="157">
                  <c:v>9.65</c:v>
                </c:pt>
                <c:pt idx="158">
                  <c:v>9.1999999999999993</c:v>
                </c:pt>
                <c:pt idx="159">
                  <c:v>9</c:v>
                </c:pt>
                <c:pt idx="160">
                  <c:v>8.75</c:v>
                </c:pt>
                <c:pt idx="161">
                  <c:v>8.75</c:v>
                </c:pt>
                <c:pt idx="162">
                  <c:v>8.6999999999999993</c:v>
                </c:pt>
                <c:pt idx="163">
                  <c:v>8.4499999999999993</c:v>
                </c:pt>
                <c:pt idx="164">
                  <c:v>8.3000000000000007</c:v>
                </c:pt>
                <c:pt idx="165">
                  <c:v>8.15</c:v>
                </c:pt>
                <c:pt idx="166">
                  <c:v>8.0500000000000007</c:v>
                </c:pt>
                <c:pt idx="167">
                  <c:v>7.95</c:v>
                </c:pt>
                <c:pt idx="168">
                  <c:v>7.9</c:v>
                </c:pt>
                <c:pt idx="169">
                  <c:v>7.8</c:v>
                </c:pt>
                <c:pt idx="170">
                  <c:v>7.85</c:v>
                </c:pt>
                <c:pt idx="171">
                  <c:v>7.75</c:v>
                </c:pt>
                <c:pt idx="172">
                  <c:v>7.7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7.5</c:v>
                </c:pt>
                <c:pt idx="178">
                  <c:v>7.65</c:v>
                </c:pt>
                <c:pt idx="179">
                  <c:v>7.6</c:v>
                </c:pt>
                <c:pt idx="180">
                  <c:v>7.5</c:v>
                </c:pt>
                <c:pt idx="181">
                  <c:v>7.5</c:v>
                </c:pt>
                <c:pt idx="182">
                  <c:v>7.6</c:v>
                </c:pt>
                <c:pt idx="183">
                  <c:v>7.65</c:v>
                </c:pt>
                <c:pt idx="184">
                  <c:v>7.7</c:v>
                </c:pt>
                <c:pt idx="185">
                  <c:v>7.7</c:v>
                </c:pt>
                <c:pt idx="186">
                  <c:v>7.65</c:v>
                </c:pt>
                <c:pt idx="187">
                  <c:v>7.65</c:v>
                </c:pt>
                <c:pt idx="188">
                  <c:v>7.6</c:v>
                </c:pt>
                <c:pt idx="189">
                  <c:v>7.7</c:v>
                </c:pt>
                <c:pt idx="190">
                  <c:v>7.7</c:v>
                </c:pt>
                <c:pt idx="191">
                  <c:v>7.6</c:v>
                </c:pt>
                <c:pt idx="192">
                  <c:v>7.75</c:v>
                </c:pt>
                <c:pt idx="193">
                  <c:v>7.75</c:v>
                </c:pt>
                <c:pt idx="194">
                  <c:v>7.75</c:v>
                </c:pt>
                <c:pt idx="195">
                  <c:v>7.65</c:v>
                </c:pt>
                <c:pt idx="196">
                  <c:v>7.8</c:v>
                </c:pt>
                <c:pt idx="197">
                  <c:v>7.8</c:v>
                </c:pt>
                <c:pt idx="198">
                  <c:v>7.65</c:v>
                </c:pt>
                <c:pt idx="199">
                  <c:v>7.7</c:v>
                </c:pt>
                <c:pt idx="200">
                  <c:v>7.65</c:v>
                </c:pt>
                <c:pt idx="201">
                  <c:v>7.65</c:v>
                </c:pt>
                <c:pt idx="202">
                  <c:v>7.65</c:v>
                </c:pt>
                <c:pt idx="203">
                  <c:v>7.6</c:v>
                </c:pt>
                <c:pt idx="204">
                  <c:v>7.55</c:v>
                </c:pt>
                <c:pt idx="205">
                  <c:v>7.5</c:v>
                </c:pt>
                <c:pt idx="206">
                  <c:v>7.65</c:v>
                </c:pt>
                <c:pt idx="207">
                  <c:v>7.6</c:v>
                </c:pt>
                <c:pt idx="208">
                  <c:v>7.55</c:v>
                </c:pt>
                <c:pt idx="209">
                  <c:v>7.3</c:v>
                </c:pt>
                <c:pt idx="210">
                  <c:v>7.3</c:v>
                </c:pt>
                <c:pt idx="211">
                  <c:v>7.35</c:v>
                </c:pt>
                <c:pt idx="212">
                  <c:v>7.65</c:v>
                </c:pt>
                <c:pt idx="213">
                  <c:v>7.65</c:v>
                </c:pt>
                <c:pt idx="214">
                  <c:v>7.6</c:v>
                </c:pt>
                <c:pt idx="215">
                  <c:v>7.55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7-4D11-9491-9B8469F5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2624"/>
        <c:axId val="331484544"/>
      </c:lineChart>
      <c:dateAx>
        <c:axId val="3314826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484544"/>
        <c:crosses val="autoZero"/>
        <c:auto val="1"/>
        <c:lblOffset val="100"/>
        <c:baseTimeUnit val="days"/>
      </c:dateAx>
      <c:valAx>
        <c:axId val="3314845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482624"/>
        <c:crosses val="autoZero"/>
        <c:crossBetween val="between"/>
      </c:valAx>
      <c:dateAx>
        <c:axId val="3314986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500160"/>
        <c:crosses val="autoZero"/>
        <c:auto val="1"/>
        <c:lblOffset val="100"/>
        <c:baseTimeUnit val="days"/>
      </c:dateAx>
      <c:valAx>
        <c:axId val="331500160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49862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湖南标肥价差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7720959187706393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'!$EM$4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'!$EM$79:$EM$294</c:f>
              <c:numCache>
                <c:formatCode>0.00_ </c:formatCode>
                <c:ptCount val="216"/>
                <c:pt idx="0">
                  <c:v>-0.29999999999999893</c:v>
                </c:pt>
                <c:pt idx="1">
                  <c:v>-0.40000000000000036</c:v>
                </c:pt>
                <c:pt idx="2">
                  <c:v>-0.40000000000000036</c:v>
                </c:pt>
                <c:pt idx="3">
                  <c:v>-9.9999999999999645E-2</c:v>
                </c:pt>
                <c:pt idx="4">
                  <c:v>-0.10000000000000142</c:v>
                </c:pt>
                <c:pt idx="5">
                  <c:v>-0.40000000000000036</c:v>
                </c:pt>
                <c:pt idx="6">
                  <c:v>-0.30000000000000071</c:v>
                </c:pt>
                <c:pt idx="7">
                  <c:v>-0.30000000000000071</c:v>
                </c:pt>
                <c:pt idx="8">
                  <c:v>-0.59999999999999964</c:v>
                </c:pt>
                <c:pt idx="9">
                  <c:v>-0.30000000000000071</c:v>
                </c:pt>
                <c:pt idx="10">
                  <c:v>-0.30000000000000071</c:v>
                </c:pt>
                <c:pt idx="11">
                  <c:v>-0.30000000000000071</c:v>
                </c:pt>
                <c:pt idx="12">
                  <c:v>-0.40000000000000036</c:v>
                </c:pt>
                <c:pt idx="13">
                  <c:v>-0.40000000000000036</c:v>
                </c:pt>
                <c:pt idx="14">
                  <c:v>-0.40000000000000036</c:v>
                </c:pt>
                <c:pt idx="15">
                  <c:v>-0.30000000000000071</c:v>
                </c:pt>
                <c:pt idx="16">
                  <c:v>-0.5</c:v>
                </c:pt>
                <c:pt idx="17">
                  <c:v>-0.5</c:v>
                </c:pt>
                <c:pt idx="18">
                  <c:v>-0.75</c:v>
                </c:pt>
                <c:pt idx="19">
                  <c:v>-0.85000000000000142</c:v>
                </c:pt>
                <c:pt idx="20">
                  <c:v>-0.80000000000000071</c:v>
                </c:pt>
                <c:pt idx="21">
                  <c:v>-0.69999999999999929</c:v>
                </c:pt>
                <c:pt idx="22">
                  <c:v>-0.40000000000000036</c:v>
                </c:pt>
                <c:pt idx="23">
                  <c:v>-0.40000000000000036</c:v>
                </c:pt>
                <c:pt idx="24">
                  <c:v>-0.5</c:v>
                </c:pt>
                <c:pt idx="25">
                  <c:v>-0.29999999999999893</c:v>
                </c:pt>
                <c:pt idx="26">
                  <c:v>-0.5</c:v>
                </c:pt>
                <c:pt idx="27">
                  <c:v>-0.59999999999999964</c:v>
                </c:pt>
                <c:pt idx="28">
                  <c:v>-0.70000000000000107</c:v>
                </c:pt>
                <c:pt idx="29">
                  <c:v>-0.69999999999999929</c:v>
                </c:pt>
                <c:pt idx="30">
                  <c:v>-0.69999999999999929</c:v>
                </c:pt>
                <c:pt idx="31">
                  <c:v>-0.75</c:v>
                </c:pt>
                <c:pt idx="32">
                  <c:v>-0.65000000000000036</c:v>
                </c:pt>
                <c:pt idx="33">
                  <c:v>-0.5</c:v>
                </c:pt>
                <c:pt idx="34">
                  <c:v>-0.5</c:v>
                </c:pt>
                <c:pt idx="35">
                  <c:v>-0.40000000000000036</c:v>
                </c:pt>
                <c:pt idx="36">
                  <c:v>-0.5</c:v>
                </c:pt>
                <c:pt idx="37">
                  <c:v>-0.44999999999999929</c:v>
                </c:pt>
                <c:pt idx="38">
                  <c:v>-0.44999999999999929</c:v>
                </c:pt>
                <c:pt idx="39">
                  <c:v>-0.34999999999999964</c:v>
                </c:pt>
                <c:pt idx="40">
                  <c:v>-0.59999999999999964</c:v>
                </c:pt>
                <c:pt idx="41">
                  <c:v>-0.59999999999999964</c:v>
                </c:pt>
                <c:pt idx="42">
                  <c:v>-0.80000000000000071</c:v>
                </c:pt>
                <c:pt idx="43">
                  <c:v>-0.59999999999999964</c:v>
                </c:pt>
                <c:pt idx="44">
                  <c:v>-0.34999999999999964</c:v>
                </c:pt>
                <c:pt idx="45">
                  <c:v>-0.29999999999999893</c:v>
                </c:pt>
                <c:pt idx="46">
                  <c:v>-0.94999999999999929</c:v>
                </c:pt>
                <c:pt idx="47">
                  <c:v>-0.94999999999999929</c:v>
                </c:pt>
                <c:pt idx="48">
                  <c:v>-0.65000000000000036</c:v>
                </c:pt>
                <c:pt idx="49">
                  <c:v>-0.5</c:v>
                </c:pt>
                <c:pt idx="50">
                  <c:v>-0.90000000000000036</c:v>
                </c:pt>
                <c:pt idx="51">
                  <c:v>-1</c:v>
                </c:pt>
                <c:pt idx="52">
                  <c:v>-1.1500000000000004</c:v>
                </c:pt>
                <c:pt idx="53">
                  <c:v>-0.70000000000000107</c:v>
                </c:pt>
                <c:pt idx="54">
                  <c:v>-0.65000000000000036</c:v>
                </c:pt>
                <c:pt idx="55">
                  <c:v>-0.75</c:v>
                </c:pt>
                <c:pt idx="56">
                  <c:v>-0.75</c:v>
                </c:pt>
                <c:pt idx="57">
                  <c:v>-0.54999999999999893</c:v>
                </c:pt>
                <c:pt idx="58">
                  <c:v>-0.69999999999999929</c:v>
                </c:pt>
                <c:pt idx="59">
                  <c:v>-0.84999999999999964</c:v>
                </c:pt>
                <c:pt idx="60">
                  <c:v>-0.84999999999999964</c:v>
                </c:pt>
                <c:pt idx="61">
                  <c:v>-1.1500000000000004</c:v>
                </c:pt>
                <c:pt idx="62">
                  <c:v>-0.90000000000000036</c:v>
                </c:pt>
                <c:pt idx="63">
                  <c:v>-0.5</c:v>
                </c:pt>
                <c:pt idx="64">
                  <c:v>-0.95000000000000107</c:v>
                </c:pt>
                <c:pt idx="65">
                  <c:v>-0.80000000000000071</c:v>
                </c:pt>
                <c:pt idx="66">
                  <c:v>-0.80000000000000071</c:v>
                </c:pt>
                <c:pt idx="67">
                  <c:v>-0.79999999999999893</c:v>
                </c:pt>
                <c:pt idx="68">
                  <c:v>-0.79999999999999893</c:v>
                </c:pt>
                <c:pt idx="69">
                  <c:v>-0.69999999999999929</c:v>
                </c:pt>
                <c:pt idx="70">
                  <c:v>-0.70000000000000107</c:v>
                </c:pt>
                <c:pt idx="71">
                  <c:v>-0.30000000000000071</c:v>
                </c:pt>
                <c:pt idx="72">
                  <c:v>0</c:v>
                </c:pt>
                <c:pt idx="73">
                  <c:v>-0.5</c:v>
                </c:pt>
                <c:pt idx="74">
                  <c:v>-0.40000000000000036</c:v>
                </c:pt>
                <c:pt idx="75">
                  <c:v>-0.30000000000000071</c:v>
                </c:pt>
                <c:pt idx="76">
                  <c:v>-0.35000000000000142</c:v>
                </c:pt>
                <c:pt idx="77">
                  <c:v>-0.20000000000000107</c:v>
                </c:pt>
                <c:pt idx="78">
                  <c:v>-0.15000000000000036</c:v>
                </c:pt>
                <c:pt idx="79">
                  <c:v>-5.0000000000000711E-2</c:v>
                </c:pt>
                <c:pt idx="80">
                  <c:v>0</c:v>
                </c:pt>
                <c:pt idx="81">
                  <c:v>-9.9999999999999645E-2</c:v>
                </c:pt>
                <c:pt idx="82">
                  <c:v>-9.9999999999999645E-2</c:v>
                </c:pt>
                <c:pt idx="83">
                  <c:v>-5.0000000000000711E-2</c:v>
                </c:pt>
                <c:pt idx="84">
                  <c:v>-9.9999999999999645E-2</c:v>
                </c:pt>
                <c:pt idx="85">
                  <c:v>-0.20000000000000107</c:v>
                </c:pt>
                <c:pt idx="86">
                  <c:v>-0.25</c:v>
                </c:pt>
                <c:pt idx="87">
                  <c:v>-4.9999999999998934E-2</c:v>
                </c:pt>
                <c:pt idx="88">
                  <c:v>0.20000000000000107</c:v>
                </c:pt>
                <c:pt idx="89">
                  <c:v>-0.19999999999999929</c:v>
                </c:pt>
                <c:pt idx="90">
                  <c:v>-9.9999999999999645E-2</c:v>
                </c:pt>
                <c:pt idx="91">
                  <c:v>-0.19999999999999929</c:v>
                </c:pt>
                <c:pt idx="92">
                  <c:v>-0.20000000000000107</c:v>
                </c:pt>
                <c:pt idx="93">
                  <c:v>-0.20000000000000107</c:v>
                </c:pt>
                <c:pt idx="94">
                  <c:v>-0.30000000000000071</c:v>
                </c:pt>
                <c:pt idx="95">
                  <c:v>-0.30000000000000071</c:v>
                </c:pt>
                <c:pt idx="96">
                  <c:v>-0.30000000000000071</c:v>
                </c:pt>
                <c:pt idx="97">
                  <c:v>-0.29999999999999893</c:v>
                </c:pt>
                <c:pt idx="98">
                  <c:v>-9.9999999999999645E-2</c:v>
                </c:pt>
                <c:pt idx="99">
                  <c:v>-9.9999999999999645E-2</c:v>
                </c:pt>
                <c:pt idx="100">
                  <c:v>-0.20000000000000107</c:v>
                </c:pt>
                <c:pt idx="101">
                  <c:v>-0.19999999999999929</c:v>
                </c:pt>
                <c:pt idx="102">
                  <c:v>-0.30000000000000071</c:v>
                </c:pt>
                <c:pt idx="103">
                  <c:v>-0.20000000000000107</c:v>
                </c:pt>
                <c:pt idx="104">
                  <c:v>-0.30000000000000071</c:v>
                </c:pt>
                <c:pt idx="105">
                  <c:v>-0.30000000000000071</c:v>
                </c:pt>
                <c:pt idx="106">
                  <c:v>-0.20000000000000107</c:v>
                </c:pt>
                <c:pt idx="107">
                  <c:v>-0.20000000000000107</c:v>
                </c:pt>
                <c:pt idx="108">
                  <c:v>-0.20000000000000107</c:v>
                </c:pt>
                <c:pt idx="109">
                  <c:v>-9.9999999999999645E-2</c:v>
                </c:pt>
                <c:pt idx="110">
                  <c:v>0</c:v>
                </c:pt>
                <c:pt idx="111">
                  <c:v>-0.20000000000000107</c:v>
                </c:pt>
                <c:pt idx="112">
                  <c:v>-9.9999999999999645E-2</c:v>
                </c:pt>
                <c:pt idx="113">
                  <c:v>-0.30000000000000071</c:v>
                </c:pt>
                <c:pt idx="114">
                  <c:v>-0.40000000000000036</c:v>
                </c:pt>
                <c:pt idx="115">
                  <c:v>-0.40000000000000036</c:v>
                </c:pt>
                <c:pt idx="116">
                  <c:v>-0.19999999999999929</c:v>
                </c:pt>
                <c:pt idx="117">
                  <c:v>-0.30000000000000071</c:v>
                </c:pt>
                <c:pt idx="118">
                  <c:v>-0.69999999999999929</c:v>
                </c:pt>
                <c:pt idx="119">
                  <c:v>-0.59999999999999964</c:v>
                </c:pt>
                <c:pt idx="120">
                  <c:v>-0.39999999999999858</c:v>
                </c:pt>
                <c:pt idx="121">
                  <c:v>-0.40000000000000036</c:v>
                </c:pt>
                <c:pt idx="122">
                  <c:v>-9.9999999999999645E-2</c:v>
                </c:pt>
                <c:pt idx="123">
                  <c:v>-9.9999999999999645E-2</c:v>
                </c:pt>
                <c:pt idx="124">
                  <c:v>0</c:v>
                </c:pt>
                <c:pt idx="125">
                  <c:v>-9.9999999999999645E-2</c:v>
                </c:pt>
                <c:pt idx="126">
                  <c:v>-9.9999999999999645E-2</c:v>
                </c:pt>
                <c:pt idx="127">
                  <c:v>0</c:v>
                </c:pt>
                <c:pt idx="128">
                  <c:v>4.9999999999998934E-2</c:v>
                </c:pt>
                <c:pt idx="129">
                  <c:v>0</c:v>
                </c:pt>
                <c:pt idx="130">
                  <c:v>9.9999999999999645E-2</c:v>
                </c:pt>
                <c:pt idx="131">
                  <c:v>-9.9999999999999645E-2</c:v>
                </c:pt>
                <c:pt idx="132">
                  <c:v>-9.9999999999999645E-2</c:v>
                </c:pt>
                <c:pt idx="133">
                  <c:v>-0.19999999999999929</c:v>
                </c:pt>
                <c:pt idx="134">
                  <c:v>-9.9999999999999645E-2</c:v>
                </c:pt>
                <c:pt idx="135">
                  <c:v>-0.19999999999999929</c:v>
                </c:pt>
                <c:pt idx="136">
                  <c:v>-0.19999999999999929</c:v>
                </c:pt>
                <c:pt idx="137">
                  <c:v>-0.19999999999999929</c:v>
                </c:pt>
                <c:pt idx="138">
                  <c:v>-9.9999999999999645E-2</c:v>
                </c:pt>
                <c:pt idx="139">
                  <c:v>-9.9999999999999645E-2</c:v>
                </c:pt>
                <c:pt idx="140">
                  <c:v>-0.15000000000000036</c:v>
                </c:pt>
                <c:pt idx="141">
                  <c:v>-0.15000000000000036</c:v>
                </c:pt>
                <c:pt idx="142">
                  <c:v>-0.15000000000000036</c:v>
                </c:pt>
                <c:pt idx="143">
                  <c:v>-5.0000000000000711E-2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5.0000000000000711E-2</c:v>
                </c:pt>
                <c:pt idx="149">
                  <c:v>0.30000000000000071</c:v>
                </c:pt>
                <c:pt idx="150">
                  <c:v>9.9999999999999645E-2</c:v>
                </c:pt>
                <c:pt idx="151">
                  <c:v>-9.9999999999999645E-2</c:v>
                </c:pt>
                <c:pt idx="152">
                  <c:v>9.9999999999999645E-2</c:v>
                </c:pt>
                <c:pt idx="153">
                  <c:v>9.9999999999999645E-2</c:v>
                </c:pt>
                <c:pt idx="154">
                  <c:v>9.9999999999999645E-2</c:v>
                </c:pt>
                <c:pt idx="155">
                  <c:v>4.9999999999998934E-2</c:v>
                </c:pt>
                <c:pt idx="156">
                  <c:v>-5.0000000000000711E-2</c:v>
                </c:pt>
                <c:pt idx="157">
                  <c:v>-5.0000000000000711E-2</c:v>
                </c:pt>
                <c:pt idx="158">
                  <c:v>0</c:v>
                </c:pt>
                <c:pt idx="159">
                  <c:v>-0.15000000000000036</c:v>
                </c:pt>
                <c:pt idx="160">
                  <c:v>-4.9999999999998934E-2</c:v>
                </c:pt>
                <c:pt idx="161">
                  <c:v>5.0000000000000711E-2</c:v>
                </c:pt>
                <c:pt idx="162">
                  <c:v>0.10000000000000142</c:v>
                </c:pt>
                <c:pt idx="163">
                  <c:v>-5.0000000000000711E-2</c:v>
                </c:pt>
                <c:pt idx="164">
                  <c:v>5.0000000000000711E-2</c:v>
                </c:pt>
                <c:pt idx="165">
                  <c:v>0</c:v>
                </c:pt>
                <c:pt idx="166">
                  <c:v>4.9999999999998934E-2</c:v>
                </c:pt>
                <c:pt idx="167">
                  <c:v>9.9999999999999645E-2</c:v>
                </c:pt>
                <c:pt idx="168">
                  <c:v>0.14999999999999947</c:v>
                </c:pt>
                <c:pt idx="169">
                  <c:v>0.20000000000000018</c:v>
                </c:pt>
                <c:pt idx="170">
                  <c:v>0.20000000000000018</c:v>
                </c:pt>
                <c:pt idx="171">
                  <c:v>0.20000000000000018</c:v>
                </c:pt>
                <c:pt idx="172">
                  <c:v>0</c:v>
                </c:pt>
                <c:pt idx="173">
                  <c:v>-4.9999999999999822E-2</c:v>
                </c:pt>
                <c:pt idx="174">
                  <c:v>0</c:v>
                </c:pt>
                <c:pt idx="175">
                  <c:v>0</c:v>
                </c:pt>
                <c:pt idx="176">
                  <c:v>0.15000000000000036</c:v>
                </c:pt>
                <c:pt idx="177">
                  <c:v>0.20000000000000018</c:v>
                </c:pt>
                <c:pt idx="178">
                  <c:v>9.9999999999999645E-2</c:v>
                </c:pt>
                <c:pt idx="179">
                  <c:v>9.9999999999999645E-2</c:v>
                </c:pt>
                <c:pt idx="180">
                  <c:v>9.9999999999999645E-2</c:v>
                </c:pt>
                <c:pt idx="181">
                  <c:v>0</c:v>
                </c:pt>
                <c:pt idx="182">
                  <c:v>0.14999999999999947</c:v>
                </c:pt>
                <c:pt idx="183">
                  <c:v>9.9999999999999645E-2</c:v>
                </c:pt>
                <c:pt idx="184">
                  <c:v>4.9999999999999822E-2</c:v>
                </c:pt>
                <c:pt idx="185">
                  <c:v>0.15000000000000036</c:v>
                </c:pt>
                <c:pt idx="186">
                  <c:v>0.20000000000000018</c:v>
                </c:pt>
                <c:pt idx="187">
                  <c:v>-4.9999999999999822E-2</c:v>
                </c:pt>
                <c:pt idx="188">
                  <c:v>0.20000000000000018</c:v>
                </c:pt>
                <c:pt idx="189">
                  <c:v>9.9999999999999645E-2</c:v>
                </c:pt>
                <c:pt idx="190">
                  <c:v>-4.9999999999999822E-2</c:v>
                </c:pt>
                <c:pt idx="191">
                  <c:v>9.9999999999999645E-2</c:v>
                </c:pt>
                <c:pt idx="192">
                  <c:v>0.15000000000000036</c:v>
                </c:pt>
                <c:pt idx="193">
                  <c:v>-0.20000000000000018</c:v>
                </c:pt>
                <c:pt idx="194">
                  <c:v>-0.10000000000000053</c:v>
                </c:pt>
                <c:pt idx="195">
                  <c:v>0</c:v>
                </c:pt>
                <c:pt idx="196">
                  <c:v>0</c:v>
                </c:pt>
                <c:pt idx="197">
                  <c:v>9.9999999999999645E-2</c:v>
                </c:pt>
                <c:pt idx="198">
                  <c:v>0.20000000000000018</c:v>
                </c:pt>
                <c:pt idx="199">
                  <c:v>0.10000000000000053</c:v>
                </c:pt>
                <c:pt idx="200">
                  <c:v>9.9999999999999645E-2</c:v>
                </c:pt>
                <c:pt idx="201">
                  <c:v>9.9999999999999645E-2</c:v>
                </c:pt>
                <c:pt idx="202">
                  <c:v>9.9999999999999645E-2</c:v>
                </c:pt>
                <c:pt idx="203">
                  <c:v>0.15000000000000036</c:v>
                </c:pt>
                <c:pt idx="204">
                  <c:v>9.9999999999999645E-2</c:v>
                </c:pt>
                <c:pt idx="205">
                  <c:v>9.9999999999999645E-2</c:v>
                </c:pt>
                <c:pt idx="206">
                  <c:v>9.9999999999999645E-2</c:v>
                </c:pt>
                <c:pt idx="207">
                  <c:v>9.9999999999999645E-2</c:v>
                </c:pt>
                <c:pt idx="208">
                  <c:v>0.20000000000000018</c:v>
                </c:pt>
                <c:pt idx="209">
                  <c:v>9.9999999999999645E-2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0.10000000000000053</c:v>
                </c:pt>
                <c:pt idx="215">
                  <c:v>9.9999999999999645E-2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F-4A5A-9BF8-5AF3E3843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25600"/>
        <c:axId val="331627136"/>
      </c:areaChart>
      <c:lineChart>
        <c:grouping val="standard"/>
        <c:varyColors val="0"/>
        <c:ser>
          <c:idx val="0"/>
          <c:order val="0"/>
          <c:tx>
            <c:strRef>
              <c:f>'价格 '!$EK$4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'!$EK$79:$EK$294</c:f>
              <c:numCache>
                <c:formatCode>General</c:formatCode>
                <c:ptCount val="216"/>
                <c:pt idx="0">
                  <c:v>11.3</c:v>
                </c:pt>
                <c:pt idx="1">
                  <c:v>11.1</c:v>
                </c:pt>
                <c:pt idx="2">
                  <c:v>11.1</c:v>
                </c:pt>
                <c:pt idx="3">
                  <c:v>11.1</c:v>
                </c:pt>
                <c:pt idx="4">
                  <c:v>10.7</c:v>
                </c:pt>
                <c:pt idx="5">
                  <c:v>10.6</c:v>
                </c:pt>
                <c:pt idx="6">
                  <c:v>10.7</c:v>
                </c:pt>
                <c:pt idx="7">
                  <c:v>10.7</c:v>
                </c:pt>
                <c:pt idx="8">
                  <c:v>10.8</c:v>
                </c:pt>
                <c:pt idx="9">
                  <c:v>11.45</c:v>
                </c:pt>
                <c:pt idx="10">
                  <c:v>11.7</c:v>
                </c:pt>
                <c:pt idx="11">
                  <c:v>11.7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12.1</c:v>
                </c:pt>
                <c:pt idx="17">
                  <c:v>12.2</c:v>
                </c:pt>
                <c:pt idx="18">
                  <c:v>12.4</c:v>
                </c:pt>
                <c:pt idx="19">
                  <c:v>12.2</c:v>
                </c:pt>
                <c:pt idx="20">
                  <c:v>12.2</c:v>
                </c:pt>
                <c:pt idx="21">
                  <c:v>12</c:v>
                </c:pt>
                <c:pt idx="22">
                  <c:v>11.9</c:v>
                </c:pt>
                <c:pt idx="23">
                  <c:v>12.2</c:v>
                </c:pt>
                <c:pt idx="24">
                  <c:v>12.6</c:v>
                </c:pt>
                <c:pt idx="25">
                  <c:v>12.8</c:v>
                </c:pt>
                <c:pt idx="26">
                  <c:v>12.8</c:v>
                </c:pt>
                <c:pt idx="27">
                  <c:v>13</c:v>
                </c:pt>
                <c:pt idx="28">
                  <c:v>13.2</c:v>
                </c:pt>
                <c:pt idx="29">
                  <c:v>13.3</c:v>
                </c:pt>
                <c:pt idx="30">
                  <c:v>13</c:v>
                </c:pt>
                <c:pt idx="31">
                  <c:v>13.2</c:v>
                </c:pt>
                <c:pt idx="32">
                  <c:v>13.2</c:v>
                </c:pt>
                <c:pt idx="33">
                  <c:v>12.8</c:v>
                </c:pt>
                <c:pt idx="34">
                  <c:v>13</c:v>
                </c:pt>
                <c:pt idx="35">
                  <c:v>13.2</c:v>
                </c:pt>
                <c:pt idx="36">
                  <c:v>13.5</c:v>
                </c:pt>
                <c:pt idx="37">
                  <c:v>13.5</c:v>
                </c:pt>
                <c:pt idx="38">
                  <c:v>13.5</c:v>
                </c:pt>
                <c:pt idx="39">
                  <c:v>13.8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14.4</c:v>
                </c:pt>
                <c:pt idx="44">
                  <c:v>14.4</c:v>
                </c:pt>
                <c:pt idx="45">
                  <c:v>14.3</c:v>
                </c:pt>
                <c:pt idx="46">
                  <c:v>13.9</c:v>
                </c:pt>
                <c:pt idx="47">
                  <c:v>14</c:v>
                </c:pt>
                <c:pt idx="48">
                  <c:v>14.2</c:v>
                </c:pt>
                <c:pt idx="49">
                  <c:v>14.2</c:v>
                </c:pt>
                <c:pt idx="50">
                  <c:v>13.9</c:v>
                </c:pt>
                <c:pt idx="51">
                  <c:v>13.5</c:v>
                </c:pt>
                <c:pt idx="52">
                  <c:v>13.1</c:v>
                </c:pt>
                <c:pt idx="53">
                  <c:v>13.1</c:v>
                </c:pt>
                <c:pt idx="54">
                  <c:v>13.1</c:v>
                </c:pt>
                <c:pt idx="55">
                  <c:v>13</c:v>
                </c:pt>
                <c:pt idx="56">
                  <c:v>13</c:v>
                </c:pt>
                <c:pt idx="57">
                  <c:v>12.8</c:v>
                </c:pt>
                <c:pt idx="58">
                  <c:v>12.8</c:v>
                </c:pt>
                <c:pt idx="59">
                  <c:v>12.6</c:v>
                </c:pt>
                <c:pt idx="60">
                  <c:v>12.4</c:v>
                </c:pt>
                <c:pt idx="61">
                  <c:v>12.4</c:v>
                </c:pt>
                <c:pt idx="62">
                  <c:v>12.4</c:v>
                </c:pt>
                <c:pt idx="63">
                  <c:v>12.1</c:v>
                </c:pt>
                <c:pt idx="64">
                  <c:v>12.1</c:v>
                </c:pt>
                <c:pt idx="65">
                  <c:v>12.1</c:v>
                </c:pt>
                <c:pt idx="66">
                  <c:v>12.1</c:v>
                </c:pt>
                <c:pt idx="67">
                  <c:v>12.3</c:v>
                </c:pt>
                <c:pt idx="68">
                  <c:v>12.3</c:v>
                </c:pt>
                <c:pt idx="69">
                  <c:v>12.3</c:v>
                </c:pt>
                <c:pt idx="70">
                  <c:v>12.2</c:v>
                </c:pt>
                <c:pt idx="71">
                  <c:v>12.2</c:v>
                </c:pt>
                <c:pt idx="72">
                  <c:v>12.1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11.7</c:v>
                </c:pt>
                <c:pt idx="77">
                  <c:v>11.7</c:v>
                </c:pt>
                <c:pt idx="78">
                  <c:v>11.7</c:v>
                </c:pt>
                <c:pt idx="79">
                  <c:v>11.7</c:v>
                </c:pt>
                <c:pt idx="80">
                  <c:v>11.8</c:v>
                </c:pt>
                <c:pt idx="81">
                  <c:v>11.8</c:v>
                </c:pt>
                <c:pt idx="82">
                  <c:v>11.6</c:v>
                </c:pt>
                <c:pt idx="83">
                  <c:v>11.6</c:v>
                </c:pt>
                <c:pt idx="84">
                  <c:v>11.6</c:v>
                </c:pt>
                <c:pt idx="85">
                  <c:v>11.6</c:v>
                </c:pt>
                <c:pt idx="86">
                  <c:v>11.6</c:v>
                </c:pt>
                <c:pt idx="87">
                  <c:v>11.9</c:v>
                </c:pt>
                <c:pt idx="88">
                  <c:v>11.9</c:v>
                </c:pt>
                <c:pt idx="89">
                  <c:v>11.9</c:v>
                </c:pt>
                <c:pt idx="90">
                  <c:v>11.9</c:v>
                </c:pt>
                <c:pt idx="91">
                  <c:v>11.9</c:v>
                </c:pt>
                <c:pt idx="92">
                  <c:v>11.7</c:v>
                </c:pt>
                <c:pt idx="93">
                  <c:v>11.6</c:v>
                </c:pt>
                <c:pt idx="94">
                  <c:v>11.6</c:v>
                </c:pt>
                <c:pt idx="95">
                  <c:v>11.6</c:v>
                </c:pt>
                <c:pt idx="96">
                  <c:v>11.6</c:v>
                </c:pt>
                <c:pt idx="97">
                  <c:v>11.3</c:v>
                </c:pt>
                <c:pt idx="98">
                  <c:v>11.1</c:v>
                </c:pt>
                <c:pt idx="99">
                  <c:v>11.1</c:v>
                </c:pt>
                <c:pt idx="100">
                  <c:v>11.1</c:v>
                </c:pt>
                <c:pt idx="101">
                  <c:v>11</c:v>
                </c:pt>
                <c:pt idx="102">
                  <c:v>10.7</c:v>
                </c:pt>
                <c:pt idx="103">
                  <c:v>10.7</c:v>
                </c:pt>
                <c:pt idx="104">
                  <c:v>10.7</c:v>
                </c:pt>
                <c:pt idx="105">
                  <c:v>10.7</c:v>
                </c:pt>
                <c:pt idx="106">
                  <c:v>10.7</c:v>
                </c:pt>
                <c:pt idx="107">
                  <c:v>10.7</c:v>
                </c:pt>
                <c:pt idx="108">
                  <c:v>10.7</c:v>
                </c:pt>
                <c:pt idx="109">
                  <c:v>10.6</c:v>
                </c:pt>
                <c:pt idx="110">
                  <c:v>10.6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10.6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10.8</c:v>
                </c:pt>
                <c:pt idx="120">
                  <c:v>10.8</c:v>
                </c:pt>
                <c:pt idx="121">
                  <c:v>10.9</c:v>
                </c:pt>
                <c:pt idx="122">
                  <c:v>10.9</c:v>
                </c:pt>
                <c:pt idx="123">
                  <c:v>10.6</c:v>
                </c:pt>
                <c:pt idx="124">
                  <c:v>10.3</c:v>
                </c:pt>
                <c:pt idx="125">
                  <c:v>10.3</c:v>
                </c:pt>
                <c:pt idx="126">
                  <c:v>10.3</c:v>
                </c:pt>
                <c:pt idx="127">
                  <c:v>9.8000000000000007</c:v>
                </c:pt>
                <c:pt idx="128">
                  <c:v>10.1</c:v>
                </c:pt>
                <c:pt idx="129">
                  <c:v>10.4</c:v>
                </c:pt>
                <c:pt idx="130">
                  <c:v>10.6</c:v>
                </c:pt>
                <c:pt idx="131">
                  <c:v>10.8</c:v>
                </c:pt>
                <c:pt idx="132">
                  <c:v>10.8</c:v>
                </c:pt>
                <c:pt idx="133">
                  <c:v>10.9</c:v>
                </c:pt>
                <c:pt idx="134">
                  <c:v>11.3</c:v>
                </c:pt>
                <c:pt idx="135">
                  <c:v>11.3</c:v>
                </c:pt>
                <c:pt idx="136">
                  <c:v>11.3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11.1</c:v>
                </c:pt>
                <c:pt idx="141">
                  <c:v>11.1</c:v>
                </c:pt>
                <c:pt idx="142">
                  <c:v>11.1</c:v>
                </c:pt>
                <c:pt idx="143">
                  <c:v>11.45</c:v>
                </c:pt>
                <c:pt idx="144">
                  <c:v>11.1</c:v>
                </c:pt>
                <c:pt idx="145">
                  <c:v>11.5</c:v>
                </c:pt>
                <c:pt idx="146">
                  <c:v>12.25</c:v>
                </c:pt>
                <c:pt idx="147">
                  <c:v>11.4</c:v>
                </c:pt>
                <c:pt idx="148">
                  <c:v>10.5</c:v>
                </c:pt>
                <c:pt idx="149">
                  <c:v>11.3</c:v>
                </c:pt>
                <c:pt idx="150">
                  <c:v>11.7</c:v>
                </c:pt>
                <c:pt idx="151">
                  <c:v>11.3</c:v>
                </c:pt>
                <c:pt idx="152">
                  <c:v>10.9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</c:v>
                </c:pt>
                <c:pt idx="157">
                  <c:v>9.5</c:v>
                </c:pt>
                <c:pt idx="158">
                  <c:v>9.1999999999999993</c:v>
                </c:pt>
                <c:pt idx="159">
                  <c:v>8.9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8.6</c:v>
                </c:pt>
                <c:pt idx="164">
                  <c:v>8.4</c:v>
                </c:pt>
                <c:pt idx="165">
                  <c:v>8.1999999999999993</c:v>
                </c:pt>
                <c:pt idx="166">
                  <c:v>8.1</c:v>
                </c:pt>
                <c:pt idx="167">
                  <c:v>8.1</c:v>
                </c:pt>
                <c:pt idx="168">
                  <c:v>8.1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7.9</c:v>
                </c:pt>
                <c:pt idx="173">
                  <c:v>7.8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7.6</c:v>
                </c:pt>
                <c:pt idx="179">
                  <c:v>7.6</c:v>
                </c:pt>
                <c:pt idx="180">
                  <c:v>7.6</c:v>
                </c:pt>
                <c:pt idx="181">
                  <c:v>7.6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7.7</c:v>
                </c:pt>
                <c:pt idx="193">
                  <c:v>7.7</c:v>
                </c:pt>
                <c:pt idx="194">
                  <c:v>7.6</c:v>
                </c:pt>
                <c:pt idx="195">
                  <c:v>7.7</c:v>
                </c:pt>
                <c:pt idx="196">
                  <c:v>7.7</c:v>
                </c:pt>
                <c:pt idx="197">
                  <c:v>7.75</c:v>
                </c:pt>
                <c:pt idx="198">
                  <c:v>7.75</c:v>
                </c:pt>
                <c:pt idx="199">
                  <c:v>7.7</c:v>
                </c:pt>
                <c:pt idx="200">
                  <c:v>7.6</c:v>
                </c:pt>
                <c:pt idx="201">
                  <c:v>7.55</c:v>
                </c:pt>
                <c:pt idx="202">
                  <c:v>7.5</c:v>
                </c:pt>
                <c:pt idx="203">
                  <c:v>7.5</c:v>
                </c:pt>
                <c:pt idx="204">
                  <c:v>7.6</c:v>
                </c:pt>
                <c:pt idx="205">
                  <c:v>7.6</c:v>
                </c:pt>
                <c:pt idx="206">
                  <c:v>7.6</c:v>
                </c:pt>
                <c:pt idx="207">
                  <c:v>7.5</c:v>
                </c:pt>
                <c:pt idx="208">
                  <c:v>7.4</c:v>
                </c:pt>
                <c:pt idx="209">
                  <c:v>7.3</c:v>
                </c:pt>
                <c:pt idx="210">
                  <c:v>7.3</c:v>
                </c:pt>
                <c:pt idx="211">
                  <c:v>7.4</c:v>
                </c:pt>
                <c:pt idx="212">
                  <c:v>7.5</c:v>
                </c:pt>
                <c:pt idx="213">
                  <c:v>7.6</c:v>
                </c:pt>
                <c:pt idx="214">
                  <c:v>7.65</c:v>
                </c:pt>
                <c:pt idx="215">
                  <c:v>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F-4A5A-9BF8-5AF3E3843104}"/>
            </c:ext>
          </c:extLst>
        </c:ser>
        <c:ser>
          <c:idx val="1"/>
          <c:order val="1"/>
          <c:tx>
            <c:strRef>
              <c:f>'价格 '!$EL$4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'!$EL$79:$EL$294</c:f>
              <c:numCache>
                <c:formatCode>General</c:formatCode>
                <c:ptCount val="216"/>
                <c:pt idx="0">
                  <c:v>11.6</c:v>
                </c:pt>
                <c:pt idx="1">
                  <c:v>11.5</c:v>
                </c:pt>
                <c:pt idx="2">
                  <c:v>11.5</c:v>
                </c:pt>
                <c:pt idx="3">
                  <c:v>11.2</c:v>
                </c:pt>
                <c:pt idx="4">
                  <c:v>10.8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11.4</c:v>
                </c:pt>
                <c:pt idx="9">
                  <c:v>11.75</c:v>
                </c:pt>
                <c:pt idx="10">
                  <c:v>12</c:v>
                </c:pt>
                <c:pt idx="11">
                  <c:v>12</c:v>
                </c:pt>
                <c:pt idx="12">
                  <c:v>12.4</c:v>
                </c:pt>
                <c:pt idx="13">
                  <c:v>12.4</c:v>
                </c:pt>
                <c:pt idx="14">
                  <c:v>12.4</c:v>
                </c:pt>
                <c:pt idx="15">
                  <c:v>12.3</c:v>
                </c:pt>
                <c:pt idx="16">
                  <c:v>12.6</c:v>
                </c:pt>
                <c:pt idx="17">
                  <c:v>12.7</c:v>
                </c:pt>
                <c:pt idx="18">
                  <c:v>13.15</c:v>
                </c:pt>
                <c:pt idx="19">
                  <c:v>13.05</c:v>
                </c:pt>
                <c:pt idx="20">
                  <c:v>13</c:v>
                </c:pt>
                <c:pt idx="21">
                  <c:v>12.7</c:v>
                </c:pt>
                <c:pt idx="22">
                  <c:v>12.3</c:v>
                </c:pt>
                <c:pt idx="23">
                  <c:v>12.6</c:v>
                </c:pt>
                <c:pt idx="24">
                  <c:v>13.1</c:v>
                </c:pt>
                <c:pt idx="25">
                  <c:v>13.1</c:v>
                </c:pt>
                <c:pt idx="26">
                  <c:v>13.3</c:v>
                </c:pt>
                <c:pt idx="27">
                  <c:v>13.6</c:v>
                </c:pt>
                <c:pt idx="28">
                  <c:v>13.9</c:v>
                </c:pt>
                <c:pt idx="29">
                  <c:v>14</c:v>
                </c:pt>
                <c:pt idx="30">
                  <c:v>13.7</c:v>
                </c:pt>
                <c:pt idx="31">
                  <c:v>13.95</c:v>
                </c:pt>
                <c:pt idx="32">
                  <c:v>13.85</c:v>
                </c:pt>
                <c:pt idx="33">
                  <c:v>13.3</c:v>
                </c:pt>
                <c:pt idx="34">
                  <c:v>13.5</c:v>
                </c:pt>
                <c:pt idx="35">
                  <c:v>13.6</c:v>
                </c:pt>
                <c:pt idx="36">
                  <c:v>14</c:v>
                </c:pt>
                <c:pt idx="37">
                  <c:v>13.95</c:v>
                </c:pt>
                <c:pt idx="38">
                  <c:v>13.95</c:v>
                </c:pt>
                <c:pt idx="39">
                  <c:v>14.15</c:v>
                </c:pt>
                <c:pt idx="40">
                  <c:v>14.6</c:v>
                </c:pt>
                <c:pt idx="41">
                  <c:v>14.6</c:v>
                </c:pt>
                <c:pt idx="42">
                  <c:v>14.8</c:v>
                </c:pt>
                <c:pt idx="43">
                  <c:v>15</c:v>
                </c:pt>
                <c:pt idx="44">
                  <c:v>14.75</c:v>
                </c:pt>
                <c:pt idx="45">
                  <c:v>14.6</c:v>
                </c:pt>
                <c:pt idx="46">
                  <c:v>14.85</c:v>
                </c:pt>
                <c:pt idx="47">
                  <c:v>14.95</c:v>
                </c:pt>
                <c:pt idx="48">
                  <c:v>14.85</c:v>
                </c:pt>
                <c:pt idx="49">
                  <c:v>14.7</c:v>
                </c:pt>
                <c:pt idx="50">
                  <c:v>14.8</c:v>
                </c:pt>
                <c:pt idx="51">
                  <c:v>14.5</c:v>
                </c:pt>
                <c:pt idx="52">
                  <c:v>14.25</c:v>
                </c:pt>
                <c:pt idx="53">
                  <c:v>13.8</c:v>
                </c:pt>
                <c:pt idx="54">
                  <c:v>13.75</c:v>
                </c:pt>
                <c:pt idx="55">
                  <c:v>13.75</c:v>
                </c:pt>
                <c:pt idx="56">
                  <c:v>13.75</c:v>
                </c:pt>
                <c:pt idx="57">
                  <c:v>13.35</c:v>
                </c:pt>
                <c:pt idx="58">
                  <c:v>13.5</c:v>
                </c:pt>
                <c:pt idx="59">
                  <c:v>13.45</c:v>
                </c:pt>
                <c:pt idx="60">
                  <c:v>13.25</c:v>
                </c:pt>
                <c:pt idx="61">
                  <c:v>13.55</c:v>
                </c:pt>
                <c:pt idx="62">
                  <c:v>13.3</c:v>
                </c:pt>
                <c:pt idx="63">
                  <c:v>12.6</c:v>
                </c:pt>
                <c:pt idx="64">
                  <c:v>13.05</c:v>
                </c:pt>
                <c:pt idx="65">
                  <c:v>12.9</c:v>
                </c:pt>
                <c:pt idx="66">
                  <c:v>12.9</c:v>
                </c:pt>
                <c:pt idx="67">
                  <c:v>13.1</c:v>
                </c:pt>
                <c:pt idx="68">
                  <c:v>13.1</c:v>
                </c:pt>
                <c:pt idx="69">
                  <c:v>13</c:v>
                </c:pt>
                <c:pt idx="70">
                  <c:v>12.9</c:v>
                </c:pt>
                <c:pt idx="71">
                  <c:v>12.5</c:v>
                </c:pt>
                <c:pt idx="72">
                  <c:v>12.1</c:v>
                </c:pt>
                <c:pt idx="73">
                  <c:v>12.5</c:v>
                </c:pt>
                <c:pt idx="74">
                  <c:v>12.4</c:v>
                </c:pt>
                <c:pt idx="75">
                  <c:v>12.3</c:v>
                </c:pt>
                <c:pt idx="76">
                  <c:v>12.05</c:v>
                </c:pt>
                <c:pt idx="77">
                  <c:v>11.9</c:v>
                </c:pt>
                <c:pt idx="78">
                  <c:v>11.85</c:v>
                </c:pt>
                <c:pt idx="79">
                  <c:v>11.75</c:v>
                </c:pt>
                <c:pt idx="80">
                  <c:v>11.8</c:v>
                </c:pt>
                <c:pt idx="81">
                  <c:v>11.9</c:v>
                </c:pt>
                <c:pt idx="82">
                  <c:v>11.7</c:v>
                </c:pt>
                <c:pt idx="83">
                  <c:v>11.65</c:v>
                </c:pt>
                <c:pt idx="84">
                  <c:v>11.7</c:v>
                </c:pt>
                <c:pt idx="85">
                  <c:v>11.8</c:v>
                </c:pt>
                <c:pt idx="86">
                  <c:v>11.85</c:v>
                </c:pt>
                <c:pt idx="87">
                  <c:v>11.95</c:v>
                </c:pt>
                <c:pt idx="88">
                  <c:v>11.7</c:v>
                </c:pt>
                <c:pt idx="89">
                  <c:v>12.1</c:v>
                </c:pt>
                <c:pt idx="90">
                  <c:v>12</c:v>
                </c:pt>
                <c:pt idx="91">
                  <c:v>12.1</c:v>
                </c:pt>
                <c:pt idx="92">
                  <c:v>11.9</c:v>
                </c:pt>
                <c:pt idx="93">
                  <c:v>11.8</c:v>
                </c:pt>
                <c:pt idx="94">
                  <c:v>11.9</c:v>
                </c:pt>
                <c:pt idx="95">
                  <c:v>11.9</c:v>
                </c:pt>
                <c:pt idx="96">
                  <c:v>11.9</c:v>
                </c:pt>
                <c:pt idx="97">
                  <c:v>11.6</c:v>
                </c:pt>
                <c:pt idx="98">
                  <c:v>11.2</c:v>
                </c:pt>
                <c:pt idx="99">
                  <c:v>11.2</c:v>
                </c:pt>
                <c:pt idx="100">
                  <c:v>11.3</c:v>
                </c:pt>
                <c:pt idx="101">
                  <c:v>11.2</c:v>
                </c:pt>
                <c:pt idx="102">
                  <c:v>11</c:v>
                </c:pt>
                <c:pt idx="103">
                  <c:v>10.9</c:v>
                </c:pt>
                <c:pt idx="104">
                  <c:v>11</c:v>
                </c:pt>
                <c:pt idx="105">
                  <c:v>11</c:v>
                </c:pt>
                <c:pt idx="106">
                  <c:v>10.9</c:v>
                </c:pt>
                <c:pt idx="107">
                  <c:v>10.9</c:v>
                </c:pt>
                <c:pt idx="108">
                  <c:v>10.9</c:v>
                </c:pt>
                <c:pt idx="109">
                  <c:v>10.7</c:v>
                </c:pt>
                <c:pt idx="110">
                  <c:v>10.6</c:v>
                </c:pt>
                <c:pt idx="111">
                  <c:v>10.8</c:v>
                </c:pt>
                <c:pt idx="112">
                  <c:v>10.7</c:v>
                </c:pt>
                <c:pt idx="113">
                  <c:v>10.9</c:v>
                </c:pt>
                <c:pt idx="114">
                  <c:v>11</c:v>
                </c:pt>
                <c:pt idx="115">
                  <c:v>10.9</c:v>
                </c:pt>
                <c:pt idx="116">
                  <c:v>10.7</c:v>
                </c:pt>
                <c:pt idx="117">
                  <c:v>10.8</c:v>
                </c:pt>
                <c:pt idx="118">
                  <c:v>11.2</c:v>
                </c:pt>
                <c:pt idx="119">
                  <c:v>11.4</c:v>
                </c:pt>
                <c:pt idx="120">
                  <c:v>11.2</c:v>
                </c:pt>
                <c:pt idx="121">
                  <c:v>11.3</c:v>
                </c:pt>
                <c:pt idx="122">
                  <c:v>11</c:v>
                </c:pt>
                <c:pt idx="123">
                  <c:v>10.7</c:v>
                </c:pt>
                <c:pt idx="124">
                  <c:v>10.3</c:v>
                </c:pt>
                <c:pt idx="125">
                  <c:v>10.4</c:v>
                </c:pt>
                <c:pt idx="126">
                  <c:v>10.4</c:v>
                </c:pt>
                <c:pt idx="127">
                  <c:v>9.8000000000000007</c:v>
                </c:pt>
                <c:pt idx="128">
                  <c:v>10.050000000000001</c:v>
                </c:pt>
                <c:pt idx="129">
                  <c:v>10.4</c:v>
                </c:pt>
                <c:pt idx="130">
                  <c:v>10.5</c:v>
                </c:pt>
                <c:pt idx="131">
                  <c:v>10.9</c:v>
                </c:pt>
                <c:pt idx="132">
                  <c:v>10.9</c:v>
                </c:pt>
                <c:pt idx="133">
                  <c:v>11.1</c:v>
                </c:pt>
                <c:pt idx="134">
                  <c:v>11.4</c:v>
                </c:pt>
                <c:pt idx="135">
                  <c:v>11.5</c:v>
                </c:pt>
                <c:pt idx="136">
                  <c:v>11.5</c:v>
                </c:pt>
                <c:pt idx="137">
                  <c:v>11.2</c:v>
                </c:pt>
                <c:pt idx="138">
                  <c:v>11.1</c:v>
                </c:pt>
                <c:pt idx="139">
                  <c:v>11.1</c:v>
                </c:pt>
                <c:pt idx="140">
                  <c:v>11.25</c:v>
                </c:pt>
                <c:pt idx="141">
                  <c:v>11.25</c:v>
                </c:pt>
                <c:pt idx="142">
                  <c:v>11.25</c:v>
                </c:pt>
                <c:pt idx="143">
                  <c:v>11.5</c:v>
                </c:pt>
                <c:pt idx="144">
                  <c:v>11.1</c:v>
                </c:pt>
                <c:pt idx="145">
                  <c:v>11.5</c:v>
                </c:pt>
                <c:pt idx="146">
                  <c:v>12.25</c:v>
                </c:pt>
                <c:pt idx="147">
                  <c:v>11.4</c:v>
                </c:pt>
                <c:pt idx="148">
                  <c:v>10.45</c:v>
                </c:pt>
                <c:pt idx="149">
                  <c:v>11</c:v>
                </c:pt>
                <c:pt idx="150">
                  <c:v>11.6</c:v>
                </c:pt>
                <c:pt idx="151">
                  <c:v>11.4</c:v>
                </c:pt>
                <c:pt idx="152">
                  <c:v>10.8</c:v>
                </c:pt>
                <c:pt idx="153">
                  <c:v>10.1</c:v>
                </c:pt>
                <c:pt idx="154">
                  <c:v>10.1</c:v>
                </c:pt>
                <c:pt idx="155">
                  <c:v>10.15</c:v>
                </c:pt>
                <c:pt idx="156">
                  <c:v>10.15</c:v>
                </c:pt>
                <c:pt idx="157">
                  <c:v>9.5500000000000007</c:v>
                </c:pt>
                <c:pt idx="158">
                  <c:v>9.1999999999999993</c:v>
                </c:pt>
                <c:pt idx="159">
                  <c:v>9.0500000000000007</c:v>
                </c:pt>
                <c:pt idx="160">
                  <c:v>8.85</c:v>
                </c:pt>
                <c:pt idx="161">
                  <c:v>8.75</c:v>
                </c:pt>
                <c:pt idx="162">
                  <c:v>8.6999999999999993</c:v>
                </c:pt>
                <c:pt idx="163">
                  <c:v>8.65</c:v>
                </c:pt>
                <c:pt idx="164">
                  <c:v>8.35</c:v>
                </c:pt>
                <c:pt idx="165">
                  <c:v>8.1999999999999993</c:v>
                </c:pt>
                <c:pt idx="166">
                  <c:v>8.0500000000000007</c:v>
                </c:pt>
                <c:pt idx="167">
                  <c:v>8</c:v>
                </c:pt>
                <c:pt idx="168">
                  <c:v>7.95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7.9</c:v>
                </c:pt>
                <c:pt idx="173">
                  <c:v>7.85</c:v>
                </c:pt>
                <c:pt idx="174">
                  <c:v>7.7</c:v>
                </c:pt>
                <c:pt idx="175">
                  <c:v>7.7</c:v>
                </c:pt>
                <c:pt idx="176">
                  <c:v>7.55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7.6</c:v>
                </c:pt>
                <c:pt idx="182">
                  <c:v>7.65</c:v>
                </c:pt>
                <c:pt idx="183">
                  <c:v>7.7</c:v>
                </c:pt>
                <c:pt idx="184">
                  <c:v>7.75</c:v>
                </c:pt>
                <c:pt idx="185">
                  <c:v>7.55</c:v>
                </c:pt>
                <c:pt idx="186">
                  <c:v>7.5</c:v>
                </c:pt>
                <c:pt idx="187">
                  <c:v>7.75</c:v>
                </c:pt>
                <c:pt idx="188">
                  <c:v>7.6</c:v>
                </c:pt>
                <c:pt idx="189">
                  <c:v>7.7</c:v>
                </c:pt>
                <c:pt idx="190">
                  <c:v>7.85</c:v>
                </c:pt>
                <c:pt idx="191">
                  <c:v>7.7</c:v>
                </c:pt>
                <c:pt idx="192">
                  <c:v>7.55</c:v>
                </c:pt>
                <c:pt idx="193">
                  <c:v>7.9</c:v>
                </c:pt>
                <c:pt idx="194">
                  <c:v>7.7</c:v>
                </c:pt>
                <c:pt idx="195">
                  <c:v>7.7</c:v>
                </c:pt>
                <c:pt idx="196">
                  <c:v>7.8</c:v>
                </c:pt>
                <c:pt idx="197">
                  <c:v>7.65</c:v>
                </c:pt>
                <c:pt idx="198">
                  <c:v>7.55</c:v>
                </c:pt>
                <c:pt idx="199">
                  <c:v>7.6</c:v>
                </c:pt>
                <c:pt idx="200">
                  <c:v>7.5</c:v>
                </c:pt>
                <c:pt idx="201">
                  <c:v>7.45</c:v>
                </c:pt>
                <c:pt idx="202">
                  <c:v>7.4</c:v>
                </c:pt>
                <c:pt idx="203">
                  <c:v>7.35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7.4</c:v>
                </c:pt>
                <c:pt idx="208">
                  <c:v>7.2</c:v>
                </c:pt>
                <c:pt idx="209">
                  <c:v>7.2</c:v>
                </c:pt>
                <c:pt idx="210">
                  <c:v>7.3</c:v>
                </c:pt>
                <c:pt idx="211">
                  <c:v>7.4</c:v>
                </c:pt>
                <c:pt idx="212">
                  <c:v>7.5</c:v>
                </c:pt>
                <c:pt idx="213">
                  <c:v>7.6</c:v>
                </c:pt>
                <c:pt idx="214">
                  <c:v>7.55</c:v>
                </c:pt>
                <c:pt idx="215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F-4A5A-9BF8-5AF3E3843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13696"/>
        <c:axId val="331615616"/>
      </c:lineChart>
      <c:dateAx>
        <c:axId val="33161369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615616"/>
        <c:crosses val="autoZero"/>
        <c:auto val="1"/>
        <c:lblOffset val="100"/>
        <c:baseTimeUnit val="days"/>
      </c:dateAx>
      <c:valAx>
        <c:axId val="3316156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613696"/>
        <c:crosses val="autoZero"/>
        <c:crossBetween val="between"/>
      </c:valAx>
      <c:dateAx>
        <c:axId val="331625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627136"/>
        <c:crosses val="autoZero"/>
        <c:auto val="1"/>
        <c:lblOffset val="100"/>
        <c:baseTimeUnit val="days"/>
      </c:dateAx>
      <c:valAx>
        <c:axId val="331627136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625600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黑龙江标肥价差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905371066840097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'!$EP$4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'!$EP$79:$EP$294</c:f>
              <c:numCache>
                <c:formatCode>0.00_ </c:formatCode>
                <c:ptCount val="216"/>
                <c:pt idx="0">
                  <c:v>-0.20000000000000107</c:v>
                </c:pt>
                <c:pt idx="1">
                  <c:v>-0.20000000000000107</c:v>
                </c:pt>
                <c:pt idx="2">
                  <c:v>-0.19999999999999929</c:v>
                </c:pt>
                <c:pt idx="3">
                  <c:v>-9.9999999999999645E-2</c:v>
                </c:pt>
                <c:pt idx="4">
                  <c:v>-0.10000000000000142</c:v>
                </c:pt>
                <c:pt idx="5">
                  <c:v>0</c:v>
                </c:pt>
                <c:pt idx="6">
                  <c:v>0</c:v>
                </c:pt>
                <c:pt idx="7">
                  <c:v>-0.10000000000000142</c:v>
                </c:pt>
                <c:pt idx="8">
                  <c:v>-9.9999999999999645E-2</c:v>
                </c:pt>
                <c:pt idx="9">
                  <c:v>0</c:v>
                </c:pt>
                <c:pt idx="10">
                  <c:v>-9.9999999999999645E-2</c:v>
                </c:pt>
                <c:pt idx="11">
                  <c:v>0</c:v>
                </c:pt>
                <c:pt idx="12">
                  <c:v>-0.20000000000000107</c:v>
                </c:pt>
                <c:pt idx="13">
                  <c:v>-0.19999999999999929</c:v>
                </c:pt>
                <c:pt idx="14">
                  <c:v>-9.9999999999999645E-2</c:v>
                </c:pt>
                <c:pt idx="15">
                  <c:v>0</c:v>
                </c:pt>
                <c:pt idx="16">
                  <c:v>0</c:v>
                </c:pt>
                <c:pt idx="17">
                  <c:v>-9.9999999999999645E-2</c:v>
                </c:pt>
                <c:pt idx="18">
                  <c:v>0</c:v>
                </c:pt>
                <c:pt idx="19">
                  <c:v>0</c:v>
                </c:pt>
                <c:pt idx="20">
                  <c:v>0.10000000000000142</c:v>
                </c:pt>
                <c:pt idx="21">
                  <c:v>9.9999999999999645E-2</c:v>
                </c:pt>
                <c:pt idx="22">
                  <c:v>9.9999999999999645E-2</c:v>
                </c:pt>
                <c:pt idx="23">
                  <c:v>9.9999999999999645E-2</c:v>
                </c:pt>
                <c:pt idx="24">
                  <c:v>-9.9999999999999645E-2</c:v>
                </c:pt>
                <c:pt idx="25">
                  <c:v>-9.9999999999999645E-2</c:v>
                </c:pt>
                <c:pt idx="26">
                  <c:v>-9.9999999999999645E-2</c:v>
                </c:pt>
                <c:pt idx="27">
                  <c:v>-9.9999999999999645E-2</c:v>
                </c:pt>
                <c:pt idx="28">
                  <c:v>-0.20000000000000107</c:v>
                </c:pt>
                <c:pt idx="29">
                  <c:v>-0.30000000000000071</c:v>
                </c:pt>
                <c:pt idx="30">
                  <c:v>-0.29999999999999893</c:v>
                </c:pt>
                <c:pt idx="31">
                  <c:v>-0.29999999999999893</c:v>
                </c:pt>
                <c:pt idx="32">
                  <c:v>-0.69999999999999929</c:v>
                </c:pt>
                <c:pt idx="33">
                  <c:v>-0.80000000000000071</c:v>
                </c:pt>
                <c:pt idx="34">
                  <c:v>-9.9999999999999645E-2</c:v>
                </c:pt>
                <c:pt idx="35">
                  <c:v>-9.9999999999999645E-2</c:v>
                </c:pt>
                <c:pt idx="36">
                  <c:v>-0.10000000000000142</c:v>
                </c:pt>
                <c:pt idx="37">
                  <c:v>-0.30000000000000071</c:v>
                </c:pt>
                <c:pt idx="38">
                  <c:v>-0.40000000000000036</c:v>
                </c:pt>
                <c:pt idx="39">
                  <c:v>-0.39999999999999858</c:v>
                </c:pt>
                <c:pt idx="40">
                  <c:v>-0.30000000000000071</c:v>
                </c:pt>
                <c:pt idx="41">
                  <c:v>-0.40000000000000036</c:v>
                </c:pt>
                <c:pt idx="42">
                  <c:v>-0.39999999999999858</c:v>
                </c:pt>
                <c:pt idx="43">
                  <c:v>-0.30000000000000071</c:v>
                </c:pt>
                <c:pt idx="44">
                  <c:v>-0.5</c:v>
                </c:pt>
                <c:pt idx="45">
                  <c:v>-0.69999999999999929</c:v>
                </c:pt>
                <c:pt idx="46">
                  <c:v>-0.70000000000000107</c:v>
                </c:pt>
                <c:pt idx="47">
                  <c:v>-0.59999999999999964</c:v>
                </c:pt>
                <c:pt idx="48">
                  <c:v>-0.5</c:v>
                </c:pt>
                <c:pt idx="49">
                  <c:v>-0.5</c:v>
                </c:pt>
                <c:pt idx="50">
                  <c:v>-0.59999999999999964</c:v>
                </c:pt>
                <c:pt idx="51">
                  <c:v>-0.5</c:v>
                </c:pt>
                <c:pt idx="52">
                  <c:v>-0.59999999999999964</c:v>
                </c:pt>
                <c:pt idx="53">
                  <c:v>-0.69999999999999929</c:v>
                </c:pt>
                <c:pt idx="54">
                  <c:v>-0.59999999999999964</c:v>
                </c:pt>
                <c:pt idx="55">
                  <c:v>-0.59999999999999964</c:v>
                </c:pt>
                <c:pt idx="56">
                  <c:v>-0.59999999999999964</c:v>
                </c:pt>
                <c:pt idx="57">
                  <c:v>-0.60000000000000142</c:v>
                </c:pt>
                <c:pt idx="58">
                  <c:v>-0.60000000000000142</c:v>
                </c:pt>
                <c:pt idx="59">
                  <c:v>-0.59999999999999964</c:v>
                </c:pt>
                <c:pt idx="60">
                  <c:v>-0.5</c:v>
                </c:pt>
                <c:pt idx="61">
                  <c:v>-0.5</c:v>
                </c:pt>
                <c:pt idx="62">
                  <c:v>-0.59999999999999964</c:v>
                </c:pt>
                <c:pt idx="63">
                  <c:v>-0.59999999999999964</c:v>
                </c:pt>
                <c:pt idx="64">
                  <c:v>-0.60000000000000142</c:v>
                </c:pt>
                <c:pt idx="65">
                  <c:v>-0.5</c:v>
                </c:pt>
                <c:pt idx="66">
                  <c:v>-0.40000000000000036</c:v>
                </c:pt>
                <c:pt idx="67">
                  <c:v>-9.9999999999999645E-2</c:v>
                </c:pt>
                <c:pt idx="68">
                  <c:v>-9.9999999999999645E-2</c:v>
                </c:pt>
                <c:pt idx="69">
                  <c:v>-0.19999999999999929</c:v>
                </c:pt>
                <c:pt idx="70">
                  <c:v>-0.19999999999999929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0.10000000000000142</c:v>
                </c:pt>
                <c:pt idx="80">
                  <c:v>0.10000000000000142</c:v>
                </c:pt>
                <c:pt idx="81">
                  <c:v>0.10000000000000142</c:v>
                </c:pt>
                <c:pt idx="82">
                  <c:v>9.9999999999999645E-2</c:v>
                </c:pt>
                <c:pt idx="83">
                  <c:v>9.9999999999999645E-2</c:v>
                </c:pt>
                <c:pt idx="84">
                  <c:v>0.19999999999999929</c:v>
                </c:pt>
                <c:pt idx="85">
                  <c:v>9.9999999999999645E-2</c:v>
                </c:pt>
                <c:pt idx="86">
                  <c:v>0</c:v>
                </c:pt>
                <c:pt idx="87">
                  <c:v>9.9999999999999645E-2</c:v>
                </c:pt>
                <c:pt idx="88">
                  <c:v>0.10000000000000142</c:v>
                </c:pt>
                <c:pt idx="89">
                  <c:v>0</c:v>
                </c:pt>
                <c:pt idx="90">
                  <c:v>0</c:v>
                </c:pt>
                <c:pt idx="91">
                  <c:v>-9.9999999999999645E-2</c:v>
                </c:pt>
                <c:pt idx="92">
                  <c:v>-0.10000000000000142</c:v>
                </c:pt>
                <c:pt idx="93">
                  <c:v>-9.9999999999999645E-2</c:v>
                </c:pt>
                <c:pt idx="94">
                  <c:v>-9.9999999999999645E-2</c:v>
                </c:pt>
                <c:pt idx="95">
                  <c:v>-9.9999999999999645E-2</c:v>
                </c:pt>
                <c:pt idx="96">
                  <c:v>-9.9999999999999645E-2</c:v>
                </c:pt>
                <c:pt idx="97">
                  <c:v>-0.30000000000000071</c:v>
                </c:pt>
                <c:pt idx="98">
                  <c:v>-0.30000000000000071</c:v>
                </c:pt>
                <c:pt idx="99">
                  <c:v>-0.30000000000000071</c:v>
                </c:pt>
                <c:pt idx="100">
                  <c:v>-0.10000000000000142</c:v>
                </c:pt>
                <c:pt idx="101">
                  <c:v>-0.30000000000000071</c:v>
                </c:pt>
                <c:pt idx="102">
                  <c:v>-0.29999999999999893</c:v>
                </c:pt>
                <c:pt idx="103">
                  <c:v>-0.29999999999999893</c:v>
                </c:pt>
                <c:pt idx="104">
                  <c:v>-0.29999999999999893</c:v>
                </c:pt>
                <c:pt idx="105">
                  <c:v>-0.29999999999999893</c:v>
                </c:pt>
                <c:pt idx="106">
                  <c:v>-0.20000000000000107</c:v>
                </c:pt>
                <c:pt idx="107">
                  <c:v>-0.20000000000000107</c:v>
                </c:pt>
                <c:pt idx="108">
                  <c:v>-9.9999999999999645E-2</c:v>
                </c:pt>
                <c:pt idx="109">
                  <c:v>-9.9999999999999645E-2</c:v>
                </c:pt>
                <c:pt idx="110">
                  <c:v>-9.9999999999999645E-2</c:v>
                </c:pt>
                <c:pt idx="111">
                  <c:v>0</c:v>
                </c:pt>
                <c:pt idx="112">
                  <c:v>-0.10000000000000142</c:v>
                </c:pt>
                <c:pt idx="113">
                  <c:v>0</c:v>
                </c:pt>
                <c:pt idx="114">
                  <c:v>-0.19999999999999929</c:v>
                </c:pt>
                <c:pt idx="115">
                  <c:v>-9.9999999999999645E-2</c:v>
                </c:pt>
                <c:pt idx="116">
                  <c:v>-9.9999999999999645E-2</c:v>
                </c:pt>
                <c:pt idx="117">
                  <c:v>-0.20000000000000107</c:v>
                </c:pt>
                <c:pt idx="118">
                  <c:v>-0.20000000000000107</c:v>
                </c:pt>
                <c:pt idx="119">
                  <c:v>-0.10000000000000142</c:v>
                </c:pt>
                <c:pt idx="120">
                  <c:v>-0.10000000000000142</c:v>
                </c:pt>
                <c:pt idx="121">
                  <c:v>-0.19999999999999929</c:v>
                </c:pt>
                <c:pt idx="122">
                  <c:v>0</c:v>
                </c:pt>
                <c:pt idx="123">
                  <c:v>0</c:v>
                </c:pt>
                <c:pt idx="124">
                  <c:v>0.10000000000000142</c:v>
                </c:pt>
                <c:pt idx="125">
                  <c:v>0.19999999999999929</c:v>
                </c:pt>
                <c:pt idx="126">
                  <c:v>0.20000000000000107</c:v>
                </c:pt>
                <c:pt idx="127">
                  <c:v>9.9999999999999645E-2</c:v>
                </c:pt>
                <c:pt idx="128">
                  <c:v>0.20000000000000107</c:v>
                </c:pt>
                <c:pt idx="129">
                  <c:v>0</c:v>
                </c:pt>
                <c:pt idx="130">
                  <c:v>0</c:v>
                </c:pt>
                <c:pt idx="131">
                  <c:v>-0.20000000000000107</c:v>
                </c:pt>
                <c:pt idx="132">
                  <c:v>-0.20000000000000107</c:v>
                </c:pt>
                <c:pt idx="133">
                  <c:v>-0.10000000000000142</c:v>
                </c:pt>
                <c:pt idx="134">
                  <c:v>-0.10000000000000142</c:v>
                </c:pt>
                <c:pt idx="135">
                  <c:v>9.9999999999999645E-2</c:v>
                </c:pt>
                <c:pt idx="136">
                  <c:v>0</c:v>
                </c:pt>
                <c:pt idx="137">
                  <c:v>0</c:v>
                </c:pt>
                <c:pt idx="138">
                  <c:v>-9.9999999999999645E-2</c:v>
                </c:pt>
                <c:pt idx="139">
                  <c:v>-9.9999999999999645E-2</c:v>
                </c:pt>
                <c:pt idx="140">
                  <c:v>-9.9999999999999645E-2</c:v>
                </c:pt>
                <c:pt idx="141">
                  <c:v>-9.9999999999999645E-2</c:v>
                </c:pt>
                <c:pt idx="142">
                  <c:v>0</c:v>
                </c:pt>
                <c:pt idx="143">
                  <c:v>-0.40000000000000036</c:v>
                </c:pt>
                <c:pt idx="144">
                  <c:v>-0.19999999999999929</c:v>
                </c:pt>
                <c:pt idx="145">
                  <c:v>-0.20000000000000107</c:v>
                </c:pt>
                <c:pt idx="146">
                  <c:v>-0.30000000000000071</c:v>
                </c:pt>
                <c:pt idx="147">
                  <c:v>-0.19999999999999929</c:v>
                </c:pt>
                <c:pt idx="148">
                  <c:v>-9.9999999999999645E-2</c:v>
                </c:pt>
                <c:pt idx="149">
                  <c:v>0</c:v>
                </c:pt>
                <c:pt idx="150">
                  <c:v>-0.30000000000000071</c:v>
                </c:pt>
                <c:pt idx="151">
                  <c:v>-0.19999999999999929</c:v>
                </c:pt>
                <c:pt idx="152">
                  <c:v>-0.19999999999999929</c:v>
                </c:pt>
                <c:pt idx="153">
                  <c:v>-0.10000000000000142</c:v>
                </c:pt>
                <c:pt idx="154">
                  <c:v>-0.20000000000000107</c:v>
                </c:pt>
                <c:pt idx="155">
                  <c:v>-0.20000000000000107</c:v>
                </c:pt>
                <c:pt idx="156">
                  <c:v>-9.9999999999999645E-2</c:v>
                </c:pt>
                <c:pt idx="157">
                  <c:v>5.0000000000000711E-2</c:v>
                </c:pt>
                <c:pt idx="158">
                  <c:v>0.25</c:v>
                </c:pt>
                <c:pt idx="159">
                  <c:v>0.10000000000000142</c:v>
                </c:pt>
                <c:pt idx="160">
                  <c:v>0.10000000000000142</c:v>
                </c:pt>
                <c:pt idx="161">
                  <c:v>5.0000000000000711E-2</c:v>
                </c:pt>
                <c:pt idx="162">
                  <c:v>5.0000000000000711E-2</c:v>
                </c:pt>
                <c:pt idx="163">
                  <c:v>0.25</c:v>
                </c:pt>
                <c:pt idx="164">
                  <c:v>0.20000000000000107</c:v>
                </c:pt>
                <c:pt idx="165">
                  <c:v>0.25</c:v>
                </c:pt>
                <c:pt idx="166">
                  <c:v>0.29999999999999982</c:v>
                </c:pt>
                <c:pt idx="167">
                  <c:v>0.29999999999999982</c:v>
                </c:pt>
                <c:pt idx="168">
                  <c:v>0.40000000000000036</c:v>
                </c:pt>
                <c:pt idx="169">
                  <c:v>0.40000000000000036</c:v>
                </c:pt>
                <c:pt idx="170">
                  <c:v>0.40000000000000036</c:v>
                </c:pt>
                <c:pt idx="171">
                  <c:v>0.35000000000000053</c:v>
                </c:pt>
                <c:pt idx="172">
                  <c:v>0.34999999999999964</c:v>
                </c:pt>
                <c:pt idx="173">
                  <c:v>0.25</c:v>
                </c:pt>
                <c:pt idx="174">
                  <c:v>0.25</c:v>
                </c:pt>
                <c:pt idx="175">
                  <c:v>0.29999999999999982</c:v>
                </c:pt>
                <c:pt idx="176">
                  <c:v>0.29999999999999982</c:v>
                </c:pt>
                <c:pt idx="177">
                  <c:v>0.40000000000000036</c:v>
                </c:pt>
                <c:pt idx="178">
                  <c:v>0.29999999999999982</c:v>
                </c:pt>
                <c:pt idx="179">
                  <c:v>0.29999999999999982</c:v>
                </c:pt>
                <c:pt idx="180">
                  <c:v>0.20000000000000018</c:v>
                </c:pt>
                <c:pt idx="181">
                  <c:v>9.9999999999999645E-2</c:v>
                </c:pt>
                <c:pt idx="182">
                  <c:v>9.9999999999999645E-2</c:v>
                </c:pt>
                <c:pt idx="183">
                  <c:v>0.39999999999999947</c:v>
                </c:pt>
                <c:pt idx="184">
                  <c:v>0.39999999999999947</c:v>
                </c:pt>
                <c:pt idx="185">
                  <c:v>0.29999999999999982</c:v>
                </c:pt>
                <c:pt idx="186">
                  <c:v>0.25</c:v>
                </c:pt>
                <c:pt idx="187">
                  <c:v>0.25</c:v>
                </c:pt>
                <c:pt idx="188">
                  <c:v>0.20000000000000018</c:v>
                </c:pt>
                <c:pt idx="189">
                  <c:v>0</c:v>
                </c:pt>
                <c:pt idx="190">
                  <c:v>0.15000000000000036</c:v>
                </c:pt>
                <c:pt idx="191">
                  <c:v>0.20000000000000018</c:v>
                </c:pt>
                <c:pt idx="192">
                  <c:v>0.20000000000000018</c:v>
                </c:pt>
                <c:pt idx="193">
                  <c:v>0.20000000000000018</c:v>
                </c:pt>
                <c:pt idx="194">
                  <c:v>0.20000000000000018</c:v>
                </c:pt>
                <c:pt idx="195">
                  <c:v>0.29999999999999982</c:v>
                </c:pt>
                <c:pt idx="196">
                  <c:v>0</c:v>
                </c:pt>
                <c:pt idx="197">
                  <c:v>0.29999999999999982</c:v>
                </c:pt>
                <c:pt idx="198">
                  <c:v>0.29999999999999982</c:v>
                </c:pt>
                <c:pt idx="199">
                  <c:v>0.10000000000000053</c:v>
                </c:pt>
                <c:pt idx="200">
                  <c:v>9.9999999999999645E-2</c:v>
                </c:pt>
                <c:pt idx="201">
                  <c:v>9.9999999999999645E-2</c:v>
                </c:pt>
                <c:pt idx="202">
                  <c:v>0.20000000000000018</c:v>
                </c:pt>
                <c:pt idx="203">
                  <c:v>0.20000000000000018</c:v>
                </c:pt>
                <c:pt idx="204">
                  <c:v>0.29999999999999982</c:v>
                </c:pt>
                <c:pt idx="205">
                  <c:v>0.29999999999999982</c:v>
                </c:pt>
                <c:pt idx="206">
                  <c:v>0.20000000000000018</c:v>
                </c:pt>
                <c:pt idx="207">
                  <c:v>0.10000000000000053</c:v>
                </c:pt>
                <c:pt idx="208">
                  <c:v>0.29999999999999982</c:v>
                </c:pt>
                <c:pt idx="209">
                  <c:v>0.5</c:v>
                </c:pt>
                <c:pt idx="210">
                  <c:v>0.59999999999999964</c:v>
                </c:pt>
                <c:pt idx="211">
                  <c:v>0.39999999999999947</c:v>
                </c:pt>
                <c:pt idx="212">
                  <c:v>0.39999999999999947</c:v>
                </c:pt>
                <c:pt idx="213">
                  <c:v>0.40000000000000036</c:v>
                </c:pt>
                <c:pt idx="214">
                  <c:v>0.39999999999999947</c:v>
                </c:pt>
                <c:pt idx="21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0-4DA8-B9DC-A25EB21D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03424"/>
        <c:axId val="331704960"/>
      </c:areaChart>
      <c:lineChart>
        <c:grouping val="standard"/>
        <c:varyColors val="0"/>
        <c:ser>
          <c:idx val="0"/>
          <c:order val="0"/>
          <c:tx>
            <c:strRef>
              <c:f>'价格 '!$EN$4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'!$EN$79:$EN$294</c:f>
              <c:numCache>
                <c:formatCode>General</c:formatCode>
                <c:ptCount val="216"/>
                <c:pt idx="0">
                  <c:v>10.7</c:v>
                </c:pt>
                <c:pt idx="1">
                  <c:v>10.7</c:v>
                </c:pt>
                <c:pt idx="2">
                  <c:v>10.8</c:v>
                </c:pt>
                <c:pt idx="3">
                  <c:v>10.8</c:v>
                </c:pt>
                <c:pt idx="4">
                  <c:v>10.7</c:v>
                </c:pt>
                <c:pt idx="5">
                  <c:v>10.6</c:v>
                </c:pt>
                <c:pt idx="6">
                  <c:v>10.9</c:v>
                </c:pt>
                <c:pt idx="7">
                  <c:v>10.7</c:v>
                </c:pt>
                <c:pt idx="8">
                  <c:v>10.5</c:v>
                </c:pt>
                <c:pt idx="9">
                  <c:v>11.2</c:v>
                </c:pt>
                <c:pt idx="10">
                  <c:v>11.5</c:v>
                </c:pt>
                <c:pt idx="11">
                  <c:v>11.4</c:v>
                </c:pt>
                <c:pt idx="12">
                  <c:v>11.6</c:v>
                </c:pt>
                <c:pt idx="13">
                  <c:v>11.8</c:v>
                </c:pt>
                <c:pt idx="14">
                  <c:v>11.8</c:v>
                </c:pt>
                <c:pt idx="15">
                  <c:v>11.8</c:v>
                </c:pt>
                <c:pt idx="16">
                  <c:v>11.6</c:v>
                </c:pt>
                <c:pt idx="17">
                  <c:v>11.6</c:v>
                </c:pt>
                <c:pt idx="18">
                  <c:v>11.8</c:v>
                </c:pt>
                <c:pt idx="19">
                  <c:v>11.8</c:v>
                </c:pt>
                <c:pt idx="20">
                  <c:v>11.8</c:v>
                </c:pt>
                <c:pt idx="21">
                  <c:v>11.7</c:v>
                </c:pt>
                <c:pt idx="22">
                  <c:v>11.5</c:v>
                </c:pt>
                <c:pt idx="23">
                  <c:v>11.6</c:v>
                </c:pt>
                <c:pt idx="24">
                  <c:v>12.3</c:v>
                </c:pt>
                <c:pt idx="25">
                  <c:v>12.4</c:v>
                </c:pt>
                <c:pt idx="26">
                  <c:v>12.4</c:v>
                </c:pt>
                <c:pt idx="27">
                  <c:v>12.5</c:v>
                </c:pt>
                <c:pt idx="28">
                  <c:v>12.6</c:v>
                </c:pt>
                <c:pt idx="29">
                  <c:v>12.6</c:v>
                </c:pt>
                <c:pt idx="30">
                  <c:v>12.4</c:v>
                </c:pt>
                <c:pt idx="31">
                  <c:v>12.8</c:v>
                </c:pt>
                <c:pt idx="32">
                  <c:v>12.8</c:v>
                </c:pt>
                <c:pt idx="33">
                  <c:v>12.6</c:v>
                </c:pt>
                <c:pt idx="34">
                  <c:v>12.6</c:v>
                </c:pt>
                <c:pt idx="35">
                  <c:v>13</c:v>
                </c:pt>
                <c:pt idx="36">
                  <c:v>13.2</c:v>
                </c:pt>
                <c:pt idx="37">
                  <c:v>13.1</c:v>
                </c:pt>
                <c:pt idx="38">
                  <c:v>13.1</c:v>
                </c:pt>
                <c:pt idx="39">
                  <c:v>13.3</c:v>
                </c:pt>
                <c:pt idx="40">
                  <c:v>13.6</c:v>
                </c:pt>
                <c:pt idx="41">
                  <c:v>13.6</c:v>
                </c:pt>
                <c:pt idx="42">
                  <c:v>13.3</c:v>
                </c:pt>
                <c:pt idx="43">
                  <c:v>13.6</c:v>
                </c:pt>
                <c:pt idx="44">
                  <c:v>13.8</c:v>
                </c:pt>
                <c:pt idx="45">
                  <c:v>13.4</c:v>
                </c:pt>
                <c:pt idx="46">
                  <c:v>13.2</c:v>
                </c:pt>
                <c:pt idx="47">
                  <c:v>13.6</c:v>
                </c:pt>
                <c:pt idx="48">
                  <c:v>13.8</c:v>
                </c:pt>
                <c:pt idx="49">
                  <c:v>13.8</c:v>
                </c:pt>
                <c:pt idx="50">
                  <c:v>13.6</c:v>
                </c:pt>
                <c:pt idx="51">
                  <c:v>13.1</c:v>
                </c:pt>
                <c:pt idx="52">
                  <c:v>12.8</c:v>
                </c:pt>
                <c:pt idx="53">
                  <c:v>12.8</c:v>
                </c:pt>
                <c:pt idx="54">
                  <c:v>12.8</c:v>
                </c:pt>
                <c:pt idx="55">
                  <c:v>12.6</c:v>
                </c:pt>
                <c:pt idx="56">
                  <c:v>12.6</c:v>
                </c:pt>
                <c:pt idx="57">
                  <c:v>12.2</c:v>
                </c:pt>
                <c:pt idx="58">
                  <c:v>12.2</c:v>
                </c:pt>
                <c:pt idx="59">
                  <c:v>11.9</c:v>
                </c:pt>
                <c:pt idx="60">
                  <c:v>11.9</c:v>
                </c:pt>
                <c:pt idx="61">
                  <c:v>11.9</c:v>
                </c:pt>
                <c:pt idx="62">
                  <c:v>11.9</c:v>
                </c:pt>
                <c:pt idx="63">
                  <c:v>11.8</c:v>
                </c:pt>
                <c:pt idx="64">
                  <c:v>11.7</c:v>
                </c:pt>
                <c:pt idx="65">
                  <c:v>11.7</c:v>
                </c:pt>
                <c:pt idx="66">
                  <c:v>11.7</c:v>
                </c:pt>
                <c:pt idx="67">
                  <c:v>11.8</c:v>
                </c:pt>
                <c:pt idx="68">
                  <c:v>11.9</c:v>
                </c:pt>
                <c:pt idx="69">
                  <c:v>11.9</c:v>
                </c:pt>
                <c:pt idx="70">
                  <c:v>11.8</c:v>
                </c:pt>
                <c:pt idx="71">
                  <c:v>11.6</c:v>
                </c:pt>
                <c:pt idx="72">
                  <c:v>11.4</c:v>
                </c:pt>
                <c:pt idx="73">
                  <c:v>11.4</c:v>
                </c:pt>
                <c:pt idx="74">
                  <c:v>11.4</c:v>
                </c:pt>
                <c:pt idx="75">
                  <c:v>11.4</c:v>
                </c:pt>
                <c:pt idx="76">
                  <c:v>11.4</c:v>
                </c:pt>
                <c:pt idx="77">
                  <c:v>11.3</c:v>
                </c:pt>
                <c:pt idx="78">
                  <c:v>11.3</c:v>
                </c:pt>
                <c:pt idx="79">
                  <c:v>11.3</c:v>
                </c:pt>
                <c:pt idx="80">
                  <c:v>11.3</c:v>
                </c:pt>
                <c:pt idx="81">
                  <c:v>11.3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11.2</c:v>
                </c:pt>
                <c:pt idx="88">
                  <c:v>11.3</c:v>
                </c:pt>
                <c:pt idx="89">
                  <c:v>11.3</c:v>
                </c:pt>
                <c:pt idx="90">
                  <c:v>11.3</c:v>
                </c:pt>
                <c:pt idx="91">
                  <c:v>11.6</c:v>
                </c:pt>
                <c:pt idx="92">
                  <c:v>11.2</c:v>
                </c:pt>
                <c:pt idx="93">
                  <c:v>11.1</c:v>
                </c:pt>
                <c:pt idx="94">
                  <c:v>11.1</c:v>
                </c:pt>
                <c:pt idx="95">
                  <c:v>11.1</c:v>
                </c:pt>
                <c:pt idx="96">
                  <c:v>11.1</c:v>
                </c:pt>
                <c:pt idx="97">
                  <c:v>10.7</c:v>
                </c:pt>
                <c:pt idx="98">
                  <c:v>10.7</c:v>
                </c:pt>
                <c:pt idx="99">
                  <c:v>10.7</c:v>
                </c:pt>
                <c:pt idx="100">
                  <c:v>10.7</c:v>
                </c:pt>
                <c:pt idx="101">
                  <c:v>10.6</c:v>
                </c:pt>
                <c:pt idx="102">
                  <c:v>10.4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10.199999999999999</c:v>
                </c:pt>
                <c:pt idx="107">
                  <c:v>10.199999999999999</c:v>
                </c:pt>
                <c:pt idx="108">
                  <c:v>10.1</c:v>
                </c:pt>
                <c:pt idx="109">
                  <c:v>10</c:v>
                </c:pt>
                <c:pt idx="110">
                  <c:v>10</c:v>
                </c:pt>
                <c:pt idx="111">
                  <c:v>10.1</c:v>
                </c:pt>
                <c:pt idx="112">
                  <c:v>10.199999999999999</c:v>
                </c:pt>
                <c:pt idx="113">
                  <c:v>10.199999999999999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10.1</c:v>
                </c:pt>
                <c:pt idx="118">
                  <c:v>10.1</c:v>
                </c:pt>
                <c:pt idx="119">
                  <c:v>10.199999999999999</c:v>
                </c:pt>
                <c:pt idx="120">
                  <c:v>10.199999999999999</c:v>
                </c:pt>
                <c:pt idx="121">
                  <c:v>10.3</c:v>
                </c:pt>
                <c:pt idx="122">
                  <c:v>10.4</c:v>
                </c:pt>
                <c:pt idx="123">
                  <c:v>10.4</c:v>
                </c:pt>
                <c:pt idx="124">
                  <c:v>10.3</c:v>
                </c:pt>
                <c:pt idx="125">
                  <c:v>10.5</c:v>
                </c:pt>
                <c:pt idx="126">
                  <c:v>10.3</c:v>
                </c:pt>
                <c:pt idx="127">
                  <c:v>9.9</c:v>
                </c:pt>
                <c:pt idx="128">
                  <c:v>9.9</c:v>
                </c:pt>
                <c:pt idx="129">
                  <c:v>10</c:v>
                </c:pt>
                <c:pt idx="130">
                  <c:v>10.3</c:v>
                </c:pt>
                <c:pt idx="131">
                  <c:v>10.7</c:v>
                </c:pt>
                <c:pt idx="132">
                  <c:v>10.7</c:v>
                </c:pt>
                <c:pt idx="133">
                  <c:v>10.7</c:v>
                </c:pt>
                <c:pt idx="134">
                  <c:v>10.7</c:v>
                </c:pt>
                <c:pt idx="135">
                  <c:v>11</c:v>
                </c:pt>
                <c:pt idx="136">
                  <c:v>11.3</c:v>
                </c:pt>
                <c:pt idx="137">
                  <c:v>11</c:v>
                </c:pt>
                <c:pt idx="138">
                  <c:v>10.8</c:v>
                </c:pt>
                <c:pt idx="139">
                  <c:v>11</c:v>
                </c:pt>
                <c:pt idx="140">
                  <c:v>11</c:v>
                </c:pt>
                <c:pt idx="141">
                  <c:v>11.3</c:v>
                </c:pt>
                <c:pt idx="142">
                  <c:v>11.6</c:v>
                </c:pt>
                <c:pt idx="143">
                  <c:v>11.6</c:v>
                </c:pt>
                <c:pt idx="144">
                  <c:v>11.5</c:v>
                </c:pt>
                <c:pt idx="145">
                  <c:v>11.6</c:v>
                </c:pt>
                <c:pt idx="146">
                  <c:v>12</c:v>
                </c:pt>
                <c:pt idx="147">
                  <c:v>11.5</c:v>
                </c:pt>
                <c:pt idx="148">
                  <c:v>10.5</c:v>
                </c:pt>
                <c:pt idx="149">
                  <c:v>11.5</c:v>
                </c:pt>
                <c:pt idx="150">
                  <c:v>12</c:v>
                </c:pt>
                <c:pt idx="151">
                  <c:v>11.5</c:v>
                </c:pt>
                <c:pt idx="152">
                  <c:v>10.5</c:v>
                </c:pt>
                <c:pt idx="153">
                  <c:v>10.199999999999999</c:v>
                </c:pt>
                <c:pt idx="154">
                  <c:v>10.1</c:v>
                </c:pt>
                <c:pt idx="155">
                  <c:v>10.1</c:v>
                </c:pt>
                <c:pt idx="156">
                  <c:v>10.1</c:v>
                </c:pt>
                <c:pt idx="157">
                  <c:v>10</c:v>
                </c:pt>
                <c:pt idx="158">
                  <c:v>9.3000000000000007</c:v>
                </c:pt>
                <c:pt idx="159">
                  <c:v>8.8000000000000007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8.8000000000000007</c:v>
                </c:pt>
                <c:pt idx="164">
                  <c:v>8.4</c:v>
                </c:pt>
                <c:pt idx="165">
                  <c:v>8.1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7.9</c:v>
                </c:pt>
                <c:pt idx="172">
                  <c:v>7.8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7.8</c:v>
                </c:pt>
                <c:pt idx="179">
                  <c:v>7.8</c:v>
                </c:pt>
                <c:pt idx="180">
                  <c:v>7.7</c:v>
                </c:pt>
                <c:pt idx="181">
                  <c:v>7.6</c:v>
                </c:pt>
                <c:pt idx="182">
                  <c:v>7.6</c:v>
                </c:pt>
                <c:pt idx="183">
                  <c:v>7.8</c:v>
                </c:pt>
                <c:pt idx="184">
                  <c:v>7.8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7.7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7.4</c:v>
                </c:pt>
                <c:pt idx="200">
                  <c:v>7.3</c:v>
                </c:pt>
                <c:pt idx="201">
                  <c:v>7.3</c:v>
                </c:pt>
                <c:pt idx="202">
                  <c:v>7.3</c:v>
                </c:pt>
                <c:pt idx="203">
                  <c:v>7.3</c:v>
                </c:pt>
                <c:pt idx="204">
                  <c:v>7.3</c:v>
                </c:pt>
                <c:pt idx="205">
                  <c:v>7.3</c:v>
                </c:pt>
                <c:pt idx="206">
                  <c:v>7.3</c:v>
                </c:pt>
                <c:pt idx="207">
                  <c:v>7.2</c:v>
                </c:pt>
                <c:pt idx="208">
                  <c:v>7.1</c:v>
                </c:pt>
                <c:pt idx="209">
                  <c:v>7.1</c:v>
                </c:pt>
                <c:pt idx="210">
                  <c:v>7.1</c:v>
                </c:pt>
                <c:pt idx="211">
                  <c:v>7.1</c:v>
                </c:pt>
                <c:pt idx="212">
                  <c:v>7.1</c:v>
                </c:pt>
                <c:pt idx="213">
                  <c:v>7.2</c:v>
                </c:pt>
                <c:pt idx="214">
                  <c:v>7.3</c:v>
                </c:pt>
                <c:pt idx="215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0-4DA8-B9DC-A25EB21D618B}"/>
            </c:ext>
          </c:extLst>
        </c:ser>
        <c:ser>
          <c:idx val="1"/>
          <c:order val="1"/>
          <c:tx>
            <c:strRef>
              <c:f>'价格 '!$EO$4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'!$EO$79:$EO$294</c:f>
              <c:numCache>
                <c:formatCode>General</c:formatCode>
                <c:ptCount val="216"/>
                <c:pt idx="0">
                  <c:v>10.9</c:v>
                </c:pt>
                <c:pt idx="1">
                  <c:v>10.9</c:v>
                </c:pt>
                <c:pt idx="2">
                  <c:v>11</c:v>
                </c:pt>
                <c:pt idx="3">
                  <c:v>10.9</c:v>
                </c:pt>
                <c:pt idx="4">
                  <c:v>10.8</c:v>
                </c:pt>
                <c:pt idx="5">
                  <c:v>10.6</c:v>
                </c:pt>
                <c:pt idx="6">
                  <c:v>10.9</c:v>
                </c:pt>
                <c:pt idx="7">
                  <c:v>10.8</c:v>
                </c:pt>
                <c:pt idx="8">
                  <c:v>10.6</c:v>
                </c:pt>
                <c:pt idx="9">
                  <c:v>11.2</c:v>
                </c:pt>
                <c:pt idx="10">
                  <c:v>11.6</c:v>
                </c:pt>
                <c:pt idx="11">
                  <c:v>11.4</c:v>
                </c:pt>
                <c:pt idx="12">
                  <c:v>11.8</c:v>
                </c:pt>
                <c:pt idx="13">
                  <c:v>12</c:v>
                </c:pt>
                <c:pt idx="14">
                  <c:v>11.9</c:v>
                </c:pt>
                <c:pt idx="15">
                  <c:v>11.8</c:v>
                </c:pt>
                <c:pt idx="16">
                  <c:v>11.6</c:v>
                </c:pt>
                <c:pt idx="17">
                  <c:v>11.7</c:v>
                </c:pt>
                <c:pt idx="18">
                  <c:v>11.8</c:v>
                </c:pt>
                <c:pt idx="19">
                  <c:v>11.8</c:v>
                </c:pt>
                <c:pt idx="20">
                  <c:v>11.7</c:v>
                </c:pt>
                <c:pt idx="21">
                  <c:v>11.6</c:v>
                </c:pt>
                <c:pt idx="22">
                  <c:v>11.4</c:v>
                </c:pt>
                <c:pt idx="23">
                  <c:v>11.5</c:v>
                </c:pt>
                <c:pt idx="24">
                  <c:v>12.4</c:v>
                </c:pt>
                <c:pt idx="25">
                  <c:v>12.5</c:v>
                </c:pt>
                <c:pt idx="26">
                  <c:v>12.5</c:v>
                </c:pt>
                <c:pt idx="27">
                  <c:v>12.6</c:v>
                </c:pt>
                <c:pt idx="28">
                  <c:v>12.8</c:v>
                </c:pt>
                <c:pt idx="29">
                  <c:v>12.9</c:v>
                </c:pt>
                <c:pt idx="30">
                  <c:v>12.7</c:v>
                </c:pt>
                <c:pt idx="31">
                  <c:v>13.1</c:v>
                </c:pt>
                <c:pt idx="32">
                  <c:v>13.5</c:v>
                </c:pt>
                <c:pt idx="33">
                  <c:v>13.4</c:v>
                </c:pt>
                <c:pt idx="34">
                  <c:v>12.7</c:v>
                </c:pt>
                <c:pt idx="35">
                  <c:v>13.1</c:v>
                </c:pt>
                <c:pt idx="36">
                  <c:v>13.3</c:v>
                </c:pt>
                <c:pt idx="37">
                  <c:v>13.4</c:v>
                </c:pt>
                <c:pt idx="38">
                  <c:v>13.5</c:v>
                </c:pt>
                <c:pt idx="39">
                  <c:v>13.7</c:v>
                </c:pt>
                <c:pt idx="40">
                  <c:v>13.9</c:v>
                </c:pt>
                <c:pt idx="41">
                  <c:v>14</c:v>
                </c:pt>
                <c:pt idx="42">
                  <c:v>13.7</c:v>
                </c:pt>
                <c:pt idx="43">
                  <c:v>13.9</c:v>
                </c:pt>
                <c:pt idx="44">
                  <c:v>14.3</c:v>
                </c:pt>
                <c:pt idx="45">
                  <c:v>14.1</c:v>
                </c:pt>
                <c:pt idx="46">
                  <c:v>13.9</c:v>
                </c:pt>
                <c:pt idx="47">
                  <c:v>14.2</c:v>
                </c:pt>
                <c:pt idx="48">
                  <c:v>14.3</c:v>
                </c:pt>
                <c:pt idx="49">
                  <c:v>14.3</c:v>
                </c:pt>
                <c:pt idx="50">
                  <c:v>14.2</c:v>
                </c:pt>
                <c:pt idx="51">
                  <c:v>13.6</c:v>
                </c:pt>
                <c:pt idx="52">
                  <c:v>13.4</c:v>
                </c:pt>
                <c:pt idx="53">
                  <c:v>13.5</c:v>
                </c:pt>
                <c:pt idx="54">
                  <c:v>13.4</c:v>
                </c:pt>
                <c:pt idx="55">
                  <c:v>13.2</c:v>
                </c:pt>
                <c:pt idx="56">
                  <c:v>13.2</c:v>
                </c:pt>
                <c:pt idx="57">
                  <c:v>12.8</c:v>
                </c:pt>
                <c:pt idx="58">
                  <c:v>12.8</c:v>
                </c:pt>
                <c:pt idx="59">
                  <c:v>12.5</c:v>
                </c:pt>
                <c:pt idx="60">
                  <c:v>12.4</c:v>
                </c:pt>
                <c:pt idx="61">
                  <c:v>12.4</c:v>
                </c:pt>
                <c:pt idx="62">
                  <c:v>12.5</c:v>
                </c:pt>
                <c:pt idx="63">
                  <c:v>12.4</c:v>
                </c:pt>
                <c:pt idx="64">
                  <c:v>12.3</c:v>
                </c:pt>
                <c:pt idx="65">
                  <c:v>12.2</c:v>
                </c:pt>
                <c:pt idx="66">
                  <c:v>12.1</c:v>
                </c:pt>
                <c:pt idx="67">
                  <c:v>11.9</c:v>
                </c:pt>
                <c:pt idx="68">
                  <c:v>12</c:v>
                </c:pt>
                <c:pt idx="69">
                  <c:v>12.1</c:v>
                </c:pt>
                <c:pt idx="70">
                  <c:v>12</c:v>
                </c:pt>
                <c:pt idx="71">
                  <c:v>11.6</c:v>
                </c:pt>
                <c:pt idx="72">
                  <c:v>11.4</c:v>
                </c:pt>
                <c:pt idx="73">
                  <c:v>11.4</c:v>
                </c:pt>
                <c:pt idx="74">
                  <c:v>11.4</c:v>
                </c:pt>
                <c:pt idx="75">
                  <c:v>11.4</c:v>
                </c:pt>
                <c:pt idx="76">
                  <c:v>11.4</c:v>
                </c:pt>
                <c:pt idx="77">
                  <c:v>11.3</c:v>
                </c:pt>
                <c:pt idx="78">
                  <c:v>11.3</c:v>
                </c:pt>
                <c:pt idx="79">
                  <c:v>11.2</c:v>
                </c:pt>
                <c:pt idx="80">
                  <c:v>11.2</c:v>
                </c:pt>
                <c:pt idx="81">
                  <c:v>11.2</c:v>
                </c:pt>
                <c:pt idx="82">
                  <c:v>10.9</c:v>
                </c:pt>
                <c:pt idx="83">
                  <c:v>10.9</c:v>
                </c:pt>
                <c:pt idx="84">
                  <c:v>10.8</c:v>
                </c:pt>
                <c:pt idx="85">
                  <c:v>10.9</c:v>
                </c:pt>
                <c:pt idx="86">
                  <c:v>11</c:v>
                </c:pt>
                <c:pt idx="87">
                  <c:v>11.1</c:v>
                </c:pt>
                <c:pt idx="88">
                  <c:v>11.2</c:v>
                </c:pt>
                <c:pt idx="89">
                  <c:v>11.3</c:v>
                </c:pt>
                <c:pt idx="90">
                  <c:v>11.3</c:v>
                </c:pt>
                <c:pt idx="91">
                  <c:v>11.7</c:v>
                </c:pt>
                <c:pt idx="92">
                  <c:v>11.3</c:v>
                </c:pt>
                <c:pt idx="93">
                  <c:v>11.2</c:v>
                </c:pt>
                <c:pt idx="94">
                  <c:v>11.2</c:v>
                </c:pt>
                <c:pt idx="95">
                  <c:v>11.2</c:v>
                </c:pt>
                <c:pt idx="96">
                  <c:v>11.2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10.8</c:v>
                </c:pt>
                <c:pt idx="101">
                  <c:v>10.9</c:v>
                </c:pt>
                <c:pt idx="102">
                  <c:v>10.7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10.4</c:v>
                </c:pt>
                <c:pt idx="107">
                  <c:v>10.4</c:v>
                </c:pt>
                <c:pt idx="108">
                  <c:v>10.199999999999999</c:v>
                </c:pt>
                <c:pt idx="109">
                  <c:v>10.1</c:v>
                </c:pt>
                <c:pt idx="110">
                  <c:v>10.1</c:v>
                </c:pt>
                <c:pt idx="111">
                  <c:v>10.1</c:v>
                </c:pt>
                <c:pt idx="112">
                  <c:v>10.3</c:v>
                </c:pt>
                <c:pt idx="113">
                  <c:v>10.199999999999999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10.1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10.3</c:v>
                </c:pt>
                <c:pt idx="121">
                  <c:v>10.5</c:v>
                </c:pt>
                <c:pt idx="122">
                  <c:v>10.4</c:v>
                </c:pt>
                <c:pt idx="123">
                  <c:v>10.4</c:v>
                </c:pt>
                <c:pt idx="124">
                  <c:v>10.199999999999999</c:v>
                </c:pt>
                <c:pt idx="125">
                  <c:v>10.3</c:v>
                </c:pt>
                <c:pt idx="126">
                  <c:v>10.1</c:v>
                </c:pt>
                <c:pt idx="127">
                  <c:v>9.8000000000000007</c:v>
                </c:pt>
                <c:pt idx="128">
                  <c:v>9.6999999999999993</c:v>
                </c:pt>
                <c:pt idx="129">
                  <c:v>10</c:v>
                </c:pt>
                <c:pt idx="130">
                  <c:v>10.3</c:v>
                </c:pt>
                <c:pt idx="131">
                  <c:v>10.9</c:v>
                </c:pt>
                <c:pt idx="132">
                  <c:v>10.9</c:v>
                </c:pt>
                <c:pt idx="133">
                  <c:v>10.8</c:v>
                </c:pt>
                <c:pt idx="134">
                  <c:v>10.8</c:v>
                </c:pt>
                <c:pt idx="135">
                  <c:v>10.9</c:v>
                </c:pt>
                <c:pt idx="136">
                  <c:v>11.3</c:v>
                </c:pt>
                <c:pt idx="137">
                  <c:v>11</c:v>
                </c:pt>
                <c:pt idx="138">
                  <c:v>10.9</c:v>
                </c:pt>
                <c:pt idx="139">
                  <c:v>11.1</c:v>
                </c:pt>
                <c:pt idx="140">
                  <c:v>11.1</c:v>
                </c:pt>
                <c:pt idx="141">
                  <c:v>11.4</c:v>
                </c:pt>
                <c:pt idx="142">
                  <c:v>11.6</c:v>
                </c:pt>
                <c:pt idx="143">
                  <c:v>12</c:v>
                </c:pt>
                <c:pt idx="144">
                  <c:v>11.7</c:v>
                </c:pt>
                <c:pt idx="145">
                  <c:v>11.8</c:v>
                </c:pt>
                <c:pt idx="146">
                  <c:v>12.3</c:v>
                </c:pt>
                <c:pt idx="147">
                  <c:v>11.7</c:v>
                </c:pt>
                <c:pt idx="148">
                  <c:v>10.6</c:v>
                </c:pt>
                <c:pt idx="149">
                  <c:v>11.5</c:v>
                </c:pt>
                <c:pt idx="150">
                  <c:v>12.3</c:v>
                </c:pt>
                <c:pt idx="151">
                  <c:v>11.7</c:v>
                </c:pt>
                <c:pt idx="152">
                  <c:v>10.7</c:v>
                </c:pt>
                <c:pt idx="153">
                  <c:v>10.3</c:v>
                </c:pt>
                <c:pt idx="154">
                  <c:v>10.3</c:v>
                </c:pt>
                <c:pt idx="155">
                  <c:v>10.3</c:v>
                </c:pt>
                <c:pt idx="156">
                  <c:v>10.199999999999999</c:v>
                </c:pt>
                <c:pt idx="157">
                  <c:v>9.9499999999999993</c:v>
                </c:pt>
                <c:pt idx="158">
                  <c:v>9.0500000000000007</c:v>
                </c:pt>
                <c:pt idx="159">
                  <c:v>8.6999999999999993</c:v>
                </c:pt>
                <c:pt idx="160">
                  <c:v>8.6999999999999993</c:v>
                </c:pt>
                <c:pt idx="161">
                  <c:v>8.75</c:v>
                </c:pt>
                <c:pt idx="162">
                  <c:v>8.75</c:v>
                </c:pt>
                <c:pt idx="163">
                  <c:v>8.5500000000000007</c:v>
                </c:pt>
                <c:pt idx="164">
                  <c:v>8.1999999999999993</c:v>
                </c:pt>
                <c:pt idx="165">
                  <c:v>7.85</c:v>
                </c:pt>
                <c:pt idx="166">
                  <c:v>7.7</c:v>
                </c:pt>
                <c:pt idx="167">
                  <c:v>7.7</c:v>
                </c:pt>
                <c:pt idx="168">
                  <c:v>7.6</c:v>
                </c:pt>
                <c:pt idx="169">
                  <c:v>7.6</c:v>
                </c:pt>
                <c:pt idx="170">
                  <c:v>7.6</c:v>
                </c:pt>
                <c:pt idx="171">
                  <c:v>7.55</c:v>
                </c:pt>
                <c:pt idx="172">
                  <c:v>7.45</c:v>
                </c:pt>
                <c:pt idx="173">
                  <c:v>7.45</c:v>
                </c:pt>
                <c:pt idx="174">
                  <c:v>7.45</c:v>
                </c:pt>
                <c:pt idx="175">
                  <c:v>7.4</c:v>
                </c:pt>
                <c:pt idx="176">
                  <c:v>7.4</c:v>
                </c:pt>
                <c:pt idx="177">
                  <c:v>7.3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7.4</c:v>
                </c:pt>
                <c:pt idx="184">
                  <c:v>7.4</c:v>
                </c:pt>
                <c:pt idx="185">
                  <c:v>7.4</c:v>
                </c:pt>
                <c:pt idx="186">
                  <c:v>7.45</c:v>
                </c:pt>
                <c:pt idx="187">
                  <c:v>7.45</c:v>
                </c:pt>
                <c:pt idx="188">
                  <c:v>7.5</c:v>
                </c:pt>
                <c:pt idx="189">
                  <c:v>7.7</c:v>
                </c:pt>
                <c:pt idx="190">
                  <c:v>7.55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7.4</c:v>
                </c:pt>
                <c:pt idx="196">
                  <c:v>7.4</c:v>
                </c:pt>
                <c:pt idx="197">
                  <c:v>7.4</c:v>
                </c:pt>
                <c:pt idx="198">
                  <c:v>7.4</c:v>
                </c:pt>
                <c:pt idx="199">
                  <c:v>7.3</c:v>
                </c:pt>
                <c:pt idx="200">
                  <c:v>7.2</c:v>
                </c:pt>
                <c:pt idx="201">
                  <c:v>7.2</c:v>
                </c:pt>
                <c:pt idx="202">
                  <c:v>7.1</c:v>
                </c:pt>
                <c:pt idx="203">
                  <c:v>7.1</c:v>
                </c:pt>
                <c:pt idx="204">
                  <c:v>7</c:v>
                </c:pt>
                <c:pt idx="205">
                  <c:v>7</c:v>
                </c:pt>
                <c:pt idx="206">
                  <c:v>7.1</c:v>
                </c:pt>
                <c:pt idx="207">
                  <c:v>7.1</c:v>
                </c:pt>
                <c:pt idx="208">
                  <c:v>6.8</c:v>
                </c:pt>
                <c:pt idx="209">
                  <c:v>6.6</c:v>
                </c:pt>
                <c:pt idx="210">
                  <c:v>6.5</c:v>
                </c:pt>
                <c:pt idx="211">
                  <c:v>6.7</c:v>
                </c:pt>
                <c:pt idx="212">
                  <c:v>6.7</c:v>
                </c:pt>
                <c:pt idx="213">
                  <c:v>6.8</c:v>
                </c:pt>
                <c:pt idx="214">
                  <c:v>6.9</c:v>
                </c:pt>
                <c:pt idx="215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0-4DA8-B9DC-A25EB21D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95616"/>
        <c:axId val="331697536"/>
      </c:lineChart>
      <c:dateAx>
        <c:axId val="33169561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697536"/>
        <c:crosses val="autoZero"/>
        <c:auto val="1"/>
        <c:lblOffset val="100"/>
        <c:baseTimeUnit val="days"/>
      </c:dateAx>
      <c:valAx>
        <c:axId val="3316975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695616"/>
        <c:crosses val="autoZero"/>
        <c:crossBetween val="between"/>
      </c:valAx>
      <c:dateAx>
        <c:axId val="331703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704960"/>
        <c:crosses val="autoZero"/>
        <c:auto val="1"/>
        <c:lblOffset val="100"/>
        <c:baseTimeUnit val="days"/>
      </c:dateAx>
      <c:valAx>
        <c:axId val="331704960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70342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吉林标肥价差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7720959187706393E-2"/>
          <c:y val="0.151027622583507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'!$EV$4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'!$EV$79:$EV$294</c:f>
              <c:numCache>
                <c:formatCode>0.00_ </c:formatCode>
                <c:ptCount val="216"/>
                <c:pt idx="0">
                  <c:v>-0.19999999999999929</c:v>
                </c:pt>
                <c:pt idx="1">
                  <c:v>-9.9999999999999645E-2</c:v>
                </c:pt>
                <c:pt idx="2">
                  <c:v>-9.9999999999999645E-2</c:v>
                </c:pt>
                <c:pt idx="3">
                  <c:v>-0.19999999999999929</c:v>
                </c:pt>
                <c:pt idx="4">
                  <c:v>-9.9999999999999645E-2</c:v>
                </c:pt>
                <c:pt idx="5">
                  <c:v>0</c:v>
                </c:pt>
                <c:pt idx="6">
                  <c:v>0</c:v>
                </c:pt>
                <c:pt idx="7">
                  <c:v>-9.9999999999999645E-2</c:v>
                </c:pt>
                <c:pt idx="8">
                  <c:v>-0.10000000000000142</c:v>
                </c:pt>
                <c:pt idx="9">
                  <c:v>0</c:v>
                </c:pt>
                <c:pt idx="10">
                  <c:v>-9.9999999999999645E-2</c:v>
                </c:pt>
                <c:pt idx="11">
                  <c:v>0</c:v>
                </c:pt>
                <c:pt idx="12">
                  <c:v>0</c:v>
                </c:pt>
                <c:pt idx="13">
                  <c:v>-0.20000000000000107</c:v>
                </c:pt>
                <c:pt idx="14">
                  <c:v>-9.9999999999999645E-2</c:v>
                </c:pt>
                <c:pt idx="15">
                  <c:v>0</c:v>
                </c:pt>
                <c:pt idx="16">
                  <c:v>-0.10000000000000142</c:v>
                </c:pt>
                <c:pt idx="17">
                  <c:v>-0.10000000000000142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9.9999999999999645E-2</c:v>
                </c:pt>
                <c:pt idx="23">
                  <c:v>9.9999999999999645E-2</c:v>
                </c:pt>
                <c:pt idx="24">
                  <c:v>-9.9999999999999645E-2</c:v>
                </c:pt>
                <c:pt idx="25">
                  <c:v>-0.19999999999999929</c:v>
                </c:pt>
                <c:pt idx="26">
                  <c:v>0</c:v>
                </c:pt>
                <c:pt idx="27">
                  <c:v>0</c:v>
                </c:pt>
                <c:pt idx="28">
                  <c:v>-0.20000000000000107</c:v>
                </c:pt>
                <c:pt idx="29">
                  <c:v>-0.40000000000000036</c:v>
                </c:pt>
                <c:pt idx="30">
                  <c:v>-0.29999999999999893</c:v>
                </c:pt>
                <c:pt idx="31">
                  <c:v>-0.29999999999999893</c:v>
                </c:pt>
                <c:pt idx="32">
                  <c:v>-0.69999999999999929</c:v>
                </c:pt>
                <c:pt idx="33">
                  <c:v>-0.80000000000000071</c:v>
                </c:pt>
                <c:pt idx="34">
                  <c:v>-9.9999999999999645E-2</c:v>
                </c:pt>
                <c:pt idx="35">
                  <c:v>-0.19999999999999929</c:v>
                </c:pt>
                <c:pt idx="36">
                  <c:v>-0.20000000000000107</c:v>
                </c:pt>
                <c:pt idx="37">
                  <c:v>-0.30000000000000071</c:v>
                </c:pt>
                <c:pt idx="38">
                  <c:v>-0.40000000000000036</c:v>
                </c:pt>
                <c:pt idx="39">
                  <c:v>-0.5</c:v>
                </c:pt>
                <c:pt idx="40">
                  <c:v>-0.5</c:v>
                </c:pt>
                <c:pt idx="41">
                  <c:v>-0.59999999999999964</c:v>
                </c:pt>
                <c:pt idx="42">
                  <c:v>-0.29999999999999893</c:v>
                </c:pt>
                <c:pt idx="43">
                  <c:v>-0.20000000000000107</c:v>
                </c:pt>
                <c:pt idx="44">
                  <c:v>-0.29999999999999893</c:v>
                </c:pt>
                <c:pt idx="45">
                  <c:v>-0.59999999999999964</c:v>
                </c:pt>
                <c:pt idx="46">
                  <c:v>-0.69999999999999929</c:v>
                </c:pt>
                <c:pt idx="47">
                  <c:v>-0.60000000000000142</c:v>
                </c:pt>
                <c:pt idx="48">
                  <c:v>-0.5</c:v>
                </c:pt>
                <c:pt idx="49">
                  <c:v>-0.5</c:v>
                </c:pt>
                <c:pt idx="50">
                  <c:v>-0.70000000000000107</c:v>
                </c:pt>
                <c:pt idx="51">
                  <c:v>-0.80000000000000071</c:v>
                </c:pt>
                <c:pt idx="52">
                  <c:v>-0.89999999999999858</c:v>
                </c:pt>
                <c:pt idx="53">
                  <c:v>-0.79999999999999893</c:v>
                </c:pt>
                <c:pt idx="54">
                  <c:v>-0.79999999999999893</c:v>
                </c:pt>
                <c:pt idx="55">
                  <c:v>-0.69999999999999929</c:v>
                </c:pt>
                <c:pt idx="56">
                  <c:v>-0.69999999999999929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-0.40000000000000036</c:v>
                </c:pt>
                <c:pt idx="61">
                  <c:v>-0.40000000000000036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-0.40000000000000036</c:v>
                </c:pt>
                <c:pt idx="66">
                  <c:v>-0.30000000000000071</c:v>
                </c:pt>
                <c:pt idx="67">
                  <c:v>-9.9999999999999645E-2</c:v>
                </c:pt>
                <c:pt idx="68">
                  <c:v>-9.9999999999999645E-2</c:v>
                </c:pt>
                <c:pt idx="69">
                  <c:v>-9.9999999999999645E-2</c:v>
                </c:pt>
                <c:pt idx="70">
                  <c:v>-9.9999999999999645E-2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9.9999999999999645E-2</c:v>
                </c:pt>
                <c:pt idx="75">
                  <c:v>-9.9999999999999645E-2</c:v>
                </c:pt>
                <c:pt idx="76">
                  <c:v>-9.9999999999999645E-2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0.19999999999999929</c:v>
                </c:pt>
                <c:pt idx="85">
                  <c:v>0.19999999999999929</c:v>
                </c:pt>
                <c:pt idx="86">
                  <c:v>9.9999999999999645E-2</c:v>
                </c:pt>
                <c:pt idx="87">
                  <c:v>9.9999999999999645E-2</c:v>
                </c:pt>
                <c:pt idx="88">
                  <c:v>9.9999999999999645E-2</c:v>
                </c:pt>
                <c:pt idx="89">
                  <c:v>-9.9999999999999645E-2</c:v>
                </c:pt>
                <c:pt idx="90">
                  <c:v>-9.9999999999999645E-2</c:v>
                </c:pt>
                <c:pt idx="91">
                  <c:v>-9.9999999999999645E-2</c:v>
                </c:pt>
                <c:pt idx="92">
                  <c:v>-9.9999999999999645E-2</c:v>
                </c:pt>
                <c:pt idx="93">
                  <c:v>0</c:v>
                </c:pt>
                <c:pt idx="94">
                  <c:v>0</c:v>
                </c:pt>
                <c:pt idx="95">
                  <c:v>-9.9999999999999645E-2</c:v>
                </c:pt>
                <c:pt idx="96">
                  <c:v>-0.10000000000000142</c:v>
                </c:pt>
                <c:pt idx="97">
                  <c:v>-0.19999999999999929</c:v>
                </c:pt>
                <c:pt idx="98">
                  <c:v>-0.10000000000000142</c:v>
                </c:pt>
                <c:pt idx="99">
                  <c:v>-0.10000000000000142</c:v>
                </c:pt>
                <c:pt idx="100">
                  <c:v>-0.10000000000000142</c:v>
                </c:pt>
                <c:pt idx="101">
                  <c:v>-0.20000000000000107</c:v>
                </c:pt>
                <c:pt idx="102">
                  <c:v>-0.19999999999999929</c:v>
                </c:pt>
                <c:pt idx="103">
                  <c:v>-0.19999999999999929</c:v>
                </c:pt>
                <c:pt idx="104">
                  <c:v>-0.19999999999999929</c:v>
                </c:pt>
                <c:pt idx="105">
                  <c:v>-0.19999999999999929</c:v>
                </c:pt>
                <c:pt idx="106">
                  <c:v>-0.19999999999999929</c:v>
                </c:pt>
                <c:pt idx="107">
                  <c:v>-0.19999999999999929</c:v>
                </c:pt>
                <c:pt idx="108">
                  <c:v>-9.9999999999999645E-2</c:v>
                </c:pt>
                <c:pt idx="109">
                  <c:v>0</c:v>
                </c:pt>
                <c:pt idx="110">
                  <c:v>0</c:v>
                </c:pt>
                <c:pt idx="111">
                  <c:v>-9.9999999999999645E-2</c:v>
                </c:pt>
                <c:pt idx="112">
                  <c:v>-9.9999999999999645E-2</c:v>
                </c:pt>
                <c:pt idx="113">
                  <c:v>0</c:v>
                </c:pt>
                <c:pt idx="114">
                  <c:v>0</c:v>
                </c:pt>
                <c:pt idx="115">
                  <c:v>-9.9999999999999645E-2</c:v>
                </c:pt>
                <c:pt idx="116">
                  <c:v>-9.9999999999999645E-2</c:v>
                </c:pt>
                <c:pt idx="117">
                  <c:v>-0.19999999999999929</c:v>
                </c:pt>
                <c:pt idx="118">
                  <c:v>-0.19999999999999929</c:v>
                </c:pt>
                <c:pt idx="119">
                  <c:v>-0.10000000000000142</c:v>
                </c:pt>
                <c:pt idx="120">
                  <c:v>-0.10000000000000142</c:v>
                </c:pt>
                <c:pt idx="121">
                  <c:v>-9.9999999999999645E-2</c:v>
                </c:pt>
                <c:pt idx="122">
                  <c:v>-9.9999999999999645E-2</c:v>
                </c:pt>
                <c:pt idx="123">
                  <c:v>9.9999999999999645E-2</c:v>
                </c:pt>
                <c:pt idx="124">
                  <c:v>0.10000000000000142</c:v>
                </c:pt>
                <c:pt idx="125">
                  <c:v>0</c:v>
                </c:pt>
                <c:pt idx="126">
                  <c:v>-9.9999999999999645E-2</c:v>
                </c:pt>
                <c:pt idx="127">
                  <c:v>0</c:v>
                </c:pt>
                <c:pt idx="128">
                  <c:v>0.10000000000000142</c:v>
                </c:pt>
                <c:pt idx="129">
                  <c:v>5.0000000000000711E-2</c:v>
                </c:pt>
                <c:pt idx="130">
                  <c:v>-9.9999999999999645E-2</c:v>
                </c:pt>
                <c:pt idx="131">
                  <c:v>-0.20000000000000107</c:v>
                </c:pt>
                <c:pt idx="132">
                  <c:v>-0.20000000000000107</c:v>
                </c:pt>
                <c:pt idx="133">
                  <c:v>-0.20000000000000107</c:v>
                </c:pt>
                <c:pt idx="134">
                  <c:v>-0.20000000000000107</c:v>
                </c:pt>
                <c:pt idx="135">
                  <c:v>-9.9999999999999645E-2</c:v>
                </c:pt>
                <c:pt idx="136">
                  <c:v>-0.20000000000000107</c:v>
                </c:pt>
                <c:pt idx="137">
                  <c:v>0</c:v>
                </c:pt>
                <c:pt idx="138">
                  <c:v>-9.9999999999999645E-2</c:v>
                </c:pt>
                <c:pt idx="139">
                  <c:v>-0.19999999999999929</c:v>
                </c:pt>
                <c:pt idx="140">
                  <c:v>-0.19999999999999929</c:v>
                </c:pt>
                <c:pt idx="141">
                  <c:v>-0.20000000000000107</c:v>
                </c:pt>
                <c:pt idx="142">
                  <c:v>-9.9999999999999645E-2</c:v>
                </c:pt>
                <c:pt idx="143">
                  <c:v>-0.30000000000000071</c:v>
                </c:pt>
                <c:pt idx="144">
                  <c:v>-9.9999999999999645E-2</c:v>
                </c:pt>
                <c:pt idx="145">
                  <c:v>-0.19999999999999929</c:v>
                </c:pt>
                <c:pt idx="146">
                  <c:v>-0.20000000000000107</c:v>
                </c:pt>
                <c:pt idx="147">
                  <c:v>-9.9999999999999645E-2</c:v>
                </c:pt>
                <c:pt idx="148">
                  <c:v>0</c:v>
                </c:pt>
                <c:pt idx="149">
                  <c:v>-9.9999999999999645E-2</c:v>
                </c:pt>
                <c:pt idx="150">
                  <c:v>0</c:v>
                </c:pt>
                <c:pt idx="151">
                  <c:v>-9.9999999999999645E-2</c:v>
                </c:pt>
                <c:pt idx="152">
                  <c:v>-0.19999999999999929</c:v>
                </c:pt>
                <c:pt idx="153">
                  <c:v>0</c:v>
                </c:pt>
                <c:pt idx="154">
                  <c:v>-9.9999999999999645E-2</c:v>
                </c:pt>
                <c:pt idx="155">
                  <c:v>-9.9999999999999645E-2</c:v>
                </c:pt>
                <c:pt idx="156">
                  <c:v>-5.0000000000000711E-2</c:v>
                </c:pt>
                <c:pt idx="157">
                  <c:v>-5.0000000000000711E-2</c:v>
                </c:pt>
                <c:pt idx="158">
                  <c:v>9.9999999999999645E-2</c:v>
                </c:pt>
                <c:pt idx="159">
                  <c:v>0.19999999999999929</c:v>
                </c:pt>
                <c:pt idx="160">
                  <c:v>0.14999999999999858</c:v>
                </c:pt>
                <c:pt idx="161">
                  <c:v>9.9999999999999645E-2</c:v>
                </c:pt>
                <c:pt idx="162">
                  <c:v>9.9999999999999645E-2</c:v>
                </c:pt>
                <c:pt idx="163">
                  <c:v>0.19999999999999929</c:v>
                </c:pt>
                <c:pt idx="164">
                  <c:v>9.9999999999999645E-2</c:v>
                </c:pt>
                <c:pt idx="165">
                  <c:v>0.19999999999999929</c:v>
                </c:pt>
                <c:pt idx="166">
                  <c:v>0.29999999999999982</c:v>
                </c:pt>
                <c:pt idx="167">
                  <c:v>0.29999999999999982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0.40000000000000036</c:v>
                </c:pt>
                <c:pt idx="172">
                  <c:v>0.34999999999999964</c:v>
                </c:pt>
                <c:pt idx="173">
                  <c:v>0.25</c:v>
                </c:pt>
                <c:pt idx="174">
                  <c:v>0.29999999999999982</c:v>
                </c:pt>
                <c:pt idx="175">
                  <c:v>0.29999999999999982</c:v>
                </c:pt>
                <c:pt idx="176">
                  <c:v>0.29999999999999982</c:v>
                </c:pt>
                <c:pt idx="177">
                  <c:v>0.40000000000000036</c:v>
                </c:pt>
                <c:pt idx="178">
                  <c:v>0.29999999999999982</c:v>
                </c:pt>
                <c:pt idx="179">
                  <c:v>0.29999999999999982</c:v>
                </c:pt>
                <c:pt idx="180">
                  <c:v>0.20000000000000018</c:v>
                </c:pt>
                <c:pt idx="181">
                  <c:v>9.9999999999999645E-2</c:v>
                </c:pt>
                <c:pt idx="182">
                  <c:v>0.19999999999999929</c:v>
                </c:pt>
                <c:pt idx="183">
                  <c:v>0.39999999999999947</c:v>
                </c:pt>
                <c:pt idx="184">
                  <c:v>0.39999999999999947</c:v>
                </c:pt>
                <c:pt idx="185">
                  <c:v>0.29999999999999982</c:v>
                </c:pt>
                <c:pt idx="186">
                  <c:v>0.14999999999999947</c:v>
                </c:pt>
                <c:pt idx="187">
                  <c:v>0.14999999999999947</c:v>
                </c:pt>
                <c:pt idx="188">
                  <c:v>-0.25</c:v>
                </c:pt>
                <c:pt idx="189">
                  <c:v>-9.9999999999999645E-2</c:v>
                </c:pt>
                <c:pt idx="190">
                  <c:v>-0.29999999999999982</c:v>
                </c:pt>
                <c:pt idx="191">
                  <c:v>0.20000000000000018</c:v>
                </c:pt>
                <c:pt idx="192">
                  <c:v>0.29999999999999982</c:v>
                </c:pt>
                <c:pt idx="193">
                  <c:v>0.19999999999999929</c:v>
                </c:pt>
                <c:pt idx="194">
                  <c:v>0.19999999999999929</c:v>
                </c:pt>
                <c:pt idx="195">
                  <c:v>0.29999999999999982</c:v>
                </c:pt>
                <c:pt idx="196">
                  <c:v>0</c:v>
                </c:pt>
                <c:pt idx="197">
                  <c:v>0.29999999999999982</c:v>
                </c:pt>
                <c:pt idx="198">
                  <c:v>0.29999999999999982</c:v>
                </c:pt>
                <c:pt idx="199">
                  <c:v>0.29999999999999982</c:v>
                </c:pt>
                <c:pt idx="200">
                  <c:v>0.30000000000000071</c:v>
                </c:pt>
                <c:pt idx="201">
                  <c:v>0.30000000000000071</c:v>
                </c:pt>
                <c:pt idx="202">
                  <c:v>0.40000000000000036</c:v>
                </c:pt>
                <c:pt idx="203">
                  <c:v>0.5</c:v>
                </c:pt>
                <c:pt idx="204">
                  <c:v>0.39999999999999947</c:v>
                </c:pt>
                <c:pt idx="205">
                  <c:v>0.5</c:v>
                </c:pt>
                <c:pt idx="206">
                  <c:v>0.40000000000000036</c:v>
                </c:pt>
                <c:pt idx="207">
                  <c:v>9.9999999999999645E-2</c:v>
                </c:pt>
                <c:pt idx="208">
                  <c:v>0.20000000000000018</c:v>
                </c:pt>
                <c:pt idx="209">
                  <c:v>0.40000000000000036</c:v>
                </c:pt>
                <c:pt idx="210">
                  <c:v>0.5</c:v>
                </c:pt>
                <c:pt idx="211">
                  <c:v>0.5</c:v>
                </c:pt>
                <c:pt idx="212">
                  <c:v>0.65000000000000036</c:v>
                </c:pt>
                <c:pt idx="213">
                  <c:v>0.54999999999999982</c:v>
                </c:pt>
                <c:pt idx="214">
                  <c:v>0.5</c:v>
                </c:pt>
                <c:pt idx="215">
                  <c:v>0.60000000000000053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C-4AB8-86F0-33DFC5DC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04832"/>
        <c:axId val="332106368"/>
      </c:areaChart>
      <c:lineChart>
        <c:grouping val="standard"/>
        <c:varyColors val="0"/>
        <c:ser>
          <c:idx val="0"/>
          <c:order val="0"/>
          <c:tx>
            <c:strRef>
              <c:f>'价格 '!$ET$4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'!$ET$79:$ET$294</c:f>
              <c:numCache>
                <c:formatCode>General</c:formatCode>
                <c:ptCount val="216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10.9</c:v>
                </c:pt>
                <c:pt idx="4">
                  <c:v>10.8</c:v>
                </c:pt>
                <c:pt idx="5">
                  <c:v>10.7</c:v>
                </c:pt>
                <c:pt idx="6">
                  <c:v>10.9</c:v>
                </c:pt>
                <c:pt idx="7">
                  <c:v>10.8</c:v>
                </c:pt>
                <c:pt idx="8">
                  <c:v>10.7</c:v>
                </c:pt>
                <c:pt idx="9">
                  <c:v>11.3</c:v>
                </c:pt>
                <c:pt idx="10">
                  <c:v>11.6</c:v>
                </c:pt>
                <c:pt idx="11">
                  <c:v>11.5</c:v>
                </c:pt>
                <c:pt idx="12">
                  <c:v>11.5</c:v>
                </c:pt>
                <c:pt idx="13">
                  <c:v>11.6</c:v>
                </c:pt>
                <c:pt idx="14">
                  <c:v>11.8</c:v>
                </c:pt>
                <c:pt idx="15">
                  <c:v>11.8</c:v>
                </c:pt>
                <c:pt idx="16">
                  <c:v>11.7</c:v>
                </c:pt>
                <c:pt idx="17">
                  <c:v>11.7</c:v>
                </c:pt>
                <c:pt idx="18">
                  <c:v>11.9</c:v>
                </c:pt>
                <c:pt idx="19">
                  <c:v>11.9</c:v>
                </c:pt>
                <c:pt idx="20">
                  <c:v>11.9</c:v>
                </c:pt>
                <c:pt idx="21">
                  <c:v>11.7</c:v>
                </c:pt>
                <c:pt idx="22">
                  <c:v>11.6</c:v>
                </c:pt>
                <c:pt idx="23">
                  <c:v>11.7</c:v>
                </c:pt>
                <c:pt idx="24">
                  <c:v>12.3</c:v>
                </c:pt>
                <c:pt idx="25">
                  <c:v>12.4</c:v>
                </c:pt>
                <c:pt idx="26">
                  <c:v>12.4</c:v>
                </c:pt>
                <c:pt idx="27">
                  <c:v>12.5</c:v>
                </c:pt>
                <c:pt idx="28">
                  <c:v>12.6</c:v>
                </c:pt>
                <c:pt idx="29">
                  <c:v>12.6</c:v>
                </c:pt>
                <c:pt idx="30">
                  <c:v>12.4</c:v>
                </c:pt>
                <c:pt idx="31">
                  <c:v>12.8</c:v>
                </c:pt>
                <c:pt idx="32">
                  <c:v>12.8</c:v>
                </c:pt>
                <c:pt idx="33">
                  <c:v>12.6</c:v>
                </c:pt>
                <c:pt idx="34">
                  <c:v>12.6</c:v>
                </c:pt>
                <c:pt idx="35">
                  <c:v>13</c:v>
                </c:pt>
                <c:pt idx="36">
                  <c:v>13.2</c:v>
                </c:pt>
                <c:pt idx="37">
                  <c:v>13.1</c:v>
                </c:pt>
                <c:pt idx="38">
                  <c:v>13.1</c:v>
                </c:pt>
                <c:pt idx="39">
                  <c:v>13.3</c:v>
                </c:pt>
                <c:pt idx="40">
                  <c:v>13.6</c:v>
                </c:pt>
                <c:pt idx="41">
                  <c:v>13.6</c:v>
                </c:pt>
                <c:pt idx="42">
                  <c:v>13.4</c:v>
                </c:pt>
                <c:pt idx="43">
                  <c:v>13.7</c:v>
                </c:pt>
                <c:pt idx="44">
                  <c:v>13.9</c:v>
                </c:pt>
                <c:pt idx="45">
                  <c:v>13.5</c:v>
                </c:pt>
                <c:pt idx="46">
                  <c:v>13.3</c:v>
                </c:pt>
                <c:pt idx="47">
                  <c:v>13.7</c:v>
                </c:pt>
                <c:pt idx="48">
                  <c:v>13.8</c:v>
                </c:pt>
                <c:pt idx="49">
                  <c:v>13.8</c:v>
                </c:pt>
                <c:pt idx="50">
                  <c:v>13.6</c:v>
                </c:pt>
                <c:pt idx="51">
                  <c:v>13.1</c:v>
                </c:pt>
                <c:pt idx="52">
                  <c:v>12.8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12.8</c:v>
                </c:pt>
                <c:pt idx="57">
                  <c:v>12.5</c:v>
                </c:pt>
                <c:pt idx="58">
                  <c:v>12.2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11.8</c:v>
                </c:pt>
                <c:pt idx="65">
                  <c:v>11.7</c:v>
                </c:pt>
                <c:pt idx="66">
                  <c:v>11.7</c:v>
                </c:pt>
                <c:pt idx="67">
                  <c:v>11.8</c:v>
                </c:pt>
                <c:pt idx="68">
                  <c:v>11.9</c:v>
                </c:pt>
                <c:pt idx="69">
                  <c:v>11.9</c:v>
                </c:pt>
                <c:pt idx="70">
                  <c:v>11.9</c:v>
                </c:pt>
                <c:pt idx="71">
                  <c:v>11.8</c:v>
                </c:pt>
                <c:pt idx="72">
                  <c:v>11.6</c:v>
                </c:pt>
                <c:pt idx="73">
                  <c:v>11.5</c:v>
                </c:pt>
                <c:pt idx="74">
                  <c:v>11.5</c:v>
                </c:pt>
                <c:pt idx="75">
                  <c:v>11.5</c:v>
                </c:pt>
                <c:pt idx="76">
                  <c:v>11.4</c:v>
                </c:pt>
                <c:pt idx="77">
                  <c:v>11.2</c:v>
                </c:pt>
                <c:pt idx="78">
                  <c:v>11.2</c:v>
                </c:pt>
                <c:pt idx="79">
                  <c:v>11.5</c:v>
                </c:pt>
                <c:pt idx="80">
                  <c:v>11.5</c:v>
                </c:pt>
                <c:pt idx="81">
                  <c:v>11.5</c:v>
                </c:pt>
                <c:pt idx="82">
                  <c:v>11.3</c:v>
                </c:pt>
                <c:pt idx="83">
                  <c:v>11.2</c:v>
                </c:pt>
                <c:pt idx="84">
                  <c:v>11.2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11.3</c:v>
                </c:pt>
                <c:pt idx="91">
                  <c:v>11.5</c:v>
                </c:pt>
                <c:pt idx="92">
                  <c:v>11.4</c:v>
                </c:pt>
                <c:pt idx="93">
                  <c:v>11.3</c:v>
                </c:pt>
                <c:pt idx="94">
                  <c:v>11.3</c:v>
                </c:pt>
                <c:pt idx="95">
                  <c:v>11.3</c:v>
                </c:pt>
                <c:pt idx="96">
                  <c:v>11.2</c:v>
                </c:pt>
                <c:pt idx="97">
                  <c:v>10.9</c:v>
                </c:pt>
                <c:pt idx="98">
                  <c:v>10.7</c:v>
                </c:pt>
                <c:pt idx="99">
                  <c:v>10.7</c:v>
                </c:pt>
                <c:pt idx="100">
                  <c:v>10.7</c:v>
                </c:pt>
                <c:pt idx="101">
                  <c:v>10.6</c:v>
                </c:pt>
                <c:pt idx="102">
                  <c:v>10.4</c:v>
                </c:pt>
                <c:pt idx="103">
                  <c:v>10.4</c:v>
                </c:pt>
                <c:pt idx="104">
                  <c:v>10.4</c:v>
                </c:pt>
                <c:pt idx="105">
                  <c:v>10.4</c:v>
                </c:pt>
                <c:pt idx="106">
                  <c:v>10.4</c:v>
                </c:pt>
                <c:pt idx="107">
                  <c:v>10.3</c:v>
                </c:pt>
                <c:pt idx="108">
                  <c:v>10.1</c:v>
                </c:pt>
                <c:pt idx="109">
                  <c:v>10.1</c:v>
                </c:pt>
                <c:pt idx="110">
                  <c:v>10</c:v>
                </c:pt>
                <c:pt idx="111">
                  <c:v>10.1</c:v>
                </c:pt>
                <c:pt idx="112">
                  <c:v>10.3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10.1</c:v>
                </c:pt>
                <c:pt idx="117">
                  <c:v>10.3</c:v>
                </c:pt>
                <c:pt idx="118">
                  <c:v>10.3</c:v>
                </c:pt>
                <c:pt idx="119">
                  <c:v>10.199999999999999</c:v>
                </c:pt>
                <c:pt idx="120">
                  <c:v>10.199999999999999</c:v>
                </c:pt>
                <c:pt idx="121">
                  <c:v>10.4</c:v>
                </c:pt>
                <c:pt idx="122">
                  <c:v>10.4</c:v>
                </c:pt>
                <c:pt idx="123">
                  <c:v>10.4</c:v>
                </c:pt>
                <c:pt idx="124">
                  <c:v>10.3</c:v>
                </c:pt>
                <c:pt idx="125">
                  <c:v>10.4</c:v>
                </c:pt>
                <c:pt idx="126">
                  <c:v>10</c:v>
                </c:pt>
                <c:pt idx="127">
                  <c:v>9.8000000000000007</c:v>
                </c:pt>
                <c:pt idx="128">
                  <c:v>9.8000000000000007</c:v>
                </c:pt>
                <c:pt idx="129">
                  <c:v>10.050000000000001</c:v>
                </c:pt>
                <c:pt idx="130">
                  <c:v>10.3</c:v>
                </c:pt>
                <c:pt idx="131">
                  <c:v>10.6</c:v>
                </c:pt>
                <c:pt idx="132">
                  <c:v>10.6</c:v>
                </c:pt>
                <c:pt idx="133">
                  <c:v>10.6</c:v>
                </c:pt>
                <c:pt idx="134">
                  <c:v>10.6</c:v>
                </c:pt>
                <c:pt idx="135">
                  <c:v>10.9</c:v>
                </c:pt>
                <c:pt idx="136">
                  <c:v>11.1</c:v>
                </c:pt>
                <c:pt idx="137">
                  <c:v>10.9</c:v>
                </c:pt>
                <c:pt idx="138">
                  <c:v>10.8</c:v>
                </c:pt>
                <c:pt idx="139">
                  <c:v>10.9</c:v>
                </c:pt>
                <c:pt idx="140">
                  <c:v>10.9</c:v>
                </c:pt>
                <c:pt idx="141">
                  <c:v>11.2</c:v>
                </c:pt>
                <c:pt idx="142">
                  <c:v>11.5</c:v>
                </c:pt>
                <c:pt idx="143">
                  <c:v>11.5</c:v>
                </c:pt>
                <c:pt idx="144">
                  <c:v>11.3</c:v>
                </c:pt>
                <c:pt idx="145">
                  <c:v>12</c:v>
                </c:pt>
                <c:pt idx="146">
                  <c:v>12.2</c:v>
                </c:pt>
                <c:pt idx="147">
                  <c:v>11.5</c:v>
                </c:pt>
                <c:pt idx="148">
                  <c:v>10.7</c:v>
                </c:pt>
                <c:pt idx="149">
                  <c:v>11.5</c:v>
                </c:pt>
                <c:pt idx="150">
                  <c:v>12</c:v>
                </c:pt>
                <c:pt idx="151">
                  <c:v>11.5</c:v>
                </c:pt>
                <c:pt idx="152">
                  <c:v>11</c:v>
                </c:pt>
                <c:pt idx="153">
                  <c:v>10.199999999999999</c:v>
                </c:pt>
                <c:pt idx="154">
                  <c:v>10.1</c:v>
                </c:pt>
                <c:pt idx="155">
                  <c:v>10.1</c:v>
                </c:pt>
                <c:pt idx="156">
                  <c:v>10.1</c:v>
                </c:pt>
                <c:pt idx="157">
                  <c:v>10</c:v>
                </c:pt>
                <c:pt idx="158">
                  <c:v>9.5</c:v>
                </c:pt>
                <c:pt idx="159">
                  <c:v>9</c:v>
                </c:pt>
                <c:pt idx="160">
                  <c:v>8.9499999999999993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8.4</c:v>
                </c:pt>
                <c:pt idx="165">
                  <c:v>8.1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8.1</c:v>
                </c:pt>
                <c:pt idx="170">
                  <c:v>8.1</c:v>
                </c:pt>
                <c:pt idx="171">
                  <c:v>7.9</c:v>
                </c:pt>
                <c:pt idx="172">
                  <c:v>7.8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7.8</c:v>
                </c:pt>
                <c:pt idx="179">
                  <c:v>7.8</c:v>
                </c:pt>
                <c:pt idx="180">
                  <c:v>7.7</c:v>
                </c:pt>
                <c:pt idx="181">
                  <c:v>7.6</c:v>
                </c:pt>
                <c:pt idx="182">
                  <c:v>7.6</c:v>
                </c:pt>
                <c:pt idx="183">
                  <c:v>7.8</c:v>
                </c:pt>
                <c:pt idx="184">
                  <c:v>7.8</c:v>
                </c:pt>
                <c:pt idx="185">
                  <c:v>7.7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7.7</c:v>
                </c:pt>
                <c:pt idx="190">
                  <c:v>7.8</c:v>
                </c:pt>
                <c:pt idx="191">
                  <c:v>7.8</c:v>
                </c:pt>
                <c:pt idx="192">
                  <c:v>7.7</c:v>
                </c:pt>
                <c:pt idx="193">
                  <c:v>7.6</c:v>
                </c:pt>
                <c:pt idx="194">
                  <c:v>7.6</c:v>
                </c:pt>
                <c:pt idx="195">
                  <c:v>7.6</c:v>
                </c:pt>
                <c:pt idx="196">
                  <c:v>7.6</c:v>
                </c:pt>
                <c:pt idx="197">
                  <c:v>7.6</c:v>
                </c:pt>
                <c:pt idx="198">
                  <c:v>7.6</c:v>
                </c:pt>
                <c:pt idx="199">
                  <c:v>7.5</c:v>
                </c:pt>
                <c:pt idx="200">
                  <c:v>7.4</c:v>
                </c:pt>
                <c:pt idx="201">
                  <c:v>7.4</c:v>
                </c:pt>
                <c:pt idx="202">
                  <c:v>7.4</c:v>
                </c:pt>
                <c:pt idx="203">
                  <c:v>7.4</c:v>
                </c:pt>
                <c:pt idx="204">
                  <c:v>7.3</c:v>
                </c:pt>
                <c:pt idx="205">
                  <c:v>7.4</c:v>
                </c:pt>
                <c:pt idx="206">
                  <c:v>7.4</c:v>
                </c:pt>
                <c:pt idx="207">
                  <c:v>7.1</c:v>
                </c:pt>
                <c:pt idx="208">
                  <c:v>6.9</c:v>
                </c:pt>
                <c:pt idx="209">
                  <c:v>6.9</c:v>
                </c:pt>
                <c:pt idx="210">
                  <c:v>6.9</c:v>
                </c:pt>
                <c:pt idx="211">
                  <c:v>7.1</c:v>
                </c:pt>
                <c:pt idx="212">
                  <c:v>7.25</c:v>
                </c:pt>
                <c:pt idx="213">
                  <c:v>7.25</c:v>
                </c:pt>
                <c:pt idx="214">
                  <c:v>7.3</c:v>
                </c:pt>
                <c:pt idx="215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C-4AB8-86F0-33DFC5DC82D9}"/>
            </c:ext>
          </c:extLst>
        </c:ser>
        <c:ser>
          <c:idx val="1"/>
          <c:order val="1"/>
          <c:tx>
            <c:strRef>
              <c:f>'价格 '!$EU$4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'!$EU$79:$EU$294</c:f>
              <c:numCache>
                <c:formatCode>General</c:formatCode>
                <c:ptCount val="216"/>
                <c:pt idx="0">
                  <c:v>11</c:v>
                </c:pt>
                <c:pt idx="1">
                  <c:v>10.9</c:v>
                </c:pt>
                <c:pt idx="2">
                  <c:v>10.9</c:v>
                </c:pt>
                <c:pt idx="3">
                  <c:v>11.1</c:v>
                </c:pt>
                <c:pt idx="4">
                  <c:v>10.9</c:v>
                </c:pt>
                <c:pt idx="5">
                  <c:v>10.7</c:v>
                </c:pt>
                <c:pt idx="6">
                  <c:v>10.9</c:v>
                </c:pt>
                <c:pt idx="7">
                  <c:v>10.9</c:v>
                </c:pt>
                <c:pt idx="8">
                  <c:v>10.8</c:v>
                </c:pt>
                <c:pt idx="9">
                  <c:v>11.3</c:v>
                </c:pt>
                <c:pt idx="10">
                  <c:v>11.7</c:v>
                </c:pt>
                <c:pt idx="11">
                  <c:v>11.5</c:v>
                </c:pt>
                <c:pt idx="12">
                  <c:v>11.5</c:v>
                </c:pt>
                <c:pt idx="13">
                  <c:v>11.8</c:v>
                </c:pt>
                <c:pt idx="14">
                  <c:v>11.9</c:v>
                </c:pt>
                <c:pt idx="15">
                  <c:v>11.8</c:v>
                </c:pt>
                <c:pt idx="16">
                  <c:v>11.8</c:v>
                </c:pt>
                <c:pt idx="17">
                  <c:v>11.8</c:v>
                </c:pt>
                <c:pt idx="18">
                  <c:v>11.9</c:v>
                </c:pt>
                <c:pt idx="19">
                  <c:v>11.9</c:v>
                </c:pt>
                <c:pt idx="20">
                  <c:v>11.9</c:v>
                </c:pt>
                <c:pt idx="21">
                  <c:v>11.7</c:v>
                </c:pt>
                <c:pt idx="22">
                  <c:v>11.5</c:v>
                </c:pt>
                <c:pt idx="23">
                  <c:v>11.6</c:v>
                </c:pt>
                <c:pt idx="24">
                  <c:v>12.4</c:v>
                </c:pt>
                <c:pt idx="25">
                  <c:v>12.6</c:v>
                </c:pt>
                <c:pt idx="26">
                  <c:v>12.4</c:v>
                </c:pt>
                <c:pt idx="27">
                  <c:v>12.5</c:v>
                </c:pt>
                <c:pt idx="28">
                  <c:v>12.8</c:v>
                </c:pt>
                <c:pt idx="29">
                  <c:v>13</c:v>
                </c:pt>
                <c:pt idx="30">
                  <c:v>12.7</c:v>
                </c:pt>
                <c:pt idx="31">
                  <c:v>13.1</c:v>
                </c:pt>
                <c:pt idx="32">
                  <c:v>13.5</c:v>
                </c:pt>
                <c:pt idx="33">
                  <c:v>13.4</c:v>
                </c:pt>
                <c:pt idx="34">
                  <c:v>12.7</c:v>
                </c:pt>
                <c:pt idx="35">
                  <c:v>13.2</c:v>
                </c:pt>
                <c:pt idx="36">
                  <c:v>13.4</c:v>
                </c:pt>
                <c:pt idx="37">
                  <c:v>13.4</c:v>
                </c:pt>
                <c:pt idx="38">
                  <c:v>13.5</c:v>
                </c:pt>
                <c:pt idx="39">
                  <c:v>13.8</c:v>
                </c:pt>
                <c:pt idx="40">
                  <c:v>14.1</c:v>
                </c:pt>
                <c:pt idx="41">
                  <c:v>14.2</c:v>
                </c:pt>
                <c:pt idx="42">
                  <c:v>13.7</c:v>
                </c:pt>
                <c:pt idx="43">
                  <c:v>13.9</c:v>
                </c:pt>
                <c:pt idx="44">
                  <c:v>14.2</c:v>
                </c:pt>
                <c:pt idx="45">
                  <c:v>14.1</c:v>
                </c:pt>
                <c:pt idx="46">
                  <c:v>14</c:v>
                </c:pt>
                <c:pt idx="47">
                  <c:v>14.3</c:v>
                </c:pt>
                <c:pt idx="48">
                  <c:v>14.3</c:v>
                </c:pt>
                <c:pt idx="49">
                  <c:v>14.3</c:v>
                </c:pt>
                <c:pt idx="50">
                  <c:v>14.3</c:v>
                </c:pt>
                <c:pt idx="51">
                  <c:v>13.9</c:v>
                </c:pt>
                <c:pt idx="52">
                  <c:v>13.7</c:v>
                </c:pt>
                <c:pt idx="53">
                  <c:v>13.6</c:v>
                </c:pt>
                <c:pt idx="54">
                  <c:v>13.6</c:v>
                </c:pt>
                <c:pt idx="55">
                  <c:v>13.5</c:v>
                </c:pt>
                <c:pt idx="56">
                  <c:v>13.5</c:v>
                </c:pt>
                <c:pt idx="57">
                  <c:v>13</c:v>
                </c:pt>
                <c:pt idx="58">
                  <c:v>12.7</c:v>
                </c:pt>
                <c:pt idx="59">
                  <c:v>12.5</c:v>
                </c:pt>
                <c:pt idx="60">
                  <c:v>12.4</c:v>
                </c:pt>
                <c:pt idx="61">
                  <c:v>12.4</c:v>
                </c:pt>
                <c:pt idx="62">
                  <c:v>12.5</c:v>
                </c:pt>
                <c:pt idx="63">
                  <c:v>12.5</c:v>
                </c:pt>
                <c:pt idx="64">
                  <c:v>12.3</c:v>
                </c:pt>
                <c:pt idx="65">
                  <c:v>12.1</c:v>
                </c:pt>
                <c:pt idx="66">
                  <c:v>12</c:v>
                </c:pt>
                <c:pt idx="67">
                  <c:v>11.9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11.8</c:v>
                </c:pt>
                <c:pt idx="72">
                  <c:v>11.6</c:v>
                </c:pt>
                <c:pt idx="73">
                  <c:v>11.5</c:v>
                </c:pt>
                <c:pt idx="74">
                  <c:v>11.4</c:v>
                </c:pt>
                <c:pt idx="75">
                  <c:v>11.6</c:v>
                </c:pt>
                <c:pt idx="76">
                  <c:v>11.5</c:v>
                </c:pt>
                <c:pt idx="77">
                  <c:v>11.2</c:v>
                </c:pt>
                <c:pt idx="78">
                  <c:v>11.2</c:v>
                </c:pt>
                <c:pt idx="79">
                  <c:v>11.5</c:v>
                </c:pt>
                <c:pt idx="80">
                  <c:v>11.5</c:v>
                </c:pt>
                <c:pt idx="81">
                  <c:v>11.5</c:v>
                </c:pt>
                <c:pt idx="82">
                  <c:v>11.3</c:v>
                </c:pt>
                <c:pt idx="83">
                  <c:v>11.2</c:v>
                </c:pt>
                <c:pt idx="84">
                  <c:v>11</c:v>
                </c:pt>
                <c:pt idx="85">
                  <c:v>10.8</c:v>
                </c:pt>
                <c:pt idx="86">
                  <c:v>10.9</c:v>
                </c:pt>
                <c:pt idx="87">
                  <c:v>10.9</c:v>
                </c:pt>
                <c:pt idx="88">
                  <c:v>10.9</c:v>
                </c:pt>
                <c:pt idx="89">
                  <c:v>11.1</c:v>
                </c:pt>
                <c:pt idx="90">
                  <c:v>11.4</c:v>
                </c:pt>
                <c:pt idx="91">
                  <c:v>11.6</c:v>
                </c:pt>
                <c:pt idx="92">
                  <c:v>11.5</c:v>
                </c:pt>
                <c:pt idx="93">
                  <c:v>11.3</c:v>
                </c:pt>
                <c:pt idx="94">
                  <c:v>11.3</c:v>
                </c:pt>
                <c:pt idx="95">
                  <c:v>11.4</c:v>
                </c:pt>
                <c:pt idx="96">
                  <c:v>11.3</c:v>
                </c:pt>
                <c:pt idx="97">
                  <c:v>11.1</c:v>
                </c:pt>
                <c:pt idx="98">
                  <c:v>10.8</c:v>
                </c:pt>
                <c:pt idx="99">
                  <c:v>10.8</c:v>
                </c:pt>
                <c:pt idx="100">
                  <c:v>10.8</c:v>
                </c:pt>
                <c:pt idx="101">
                  <c:v>10.8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10.6</c:v>
                </c:pt>
                <c:pt idx="107">
                  <c:v>10.5</c:v>
                </c:pt>
                <c:pt idx="108">
                  <c:v>10.199999999999999</c:v>
                </c:pt>
                <c:pt idx="109">
                  <c:v>10.1</c:v>
                </c:pt>
                <c:pt idx="110">
                  <c:v>10</c:v>
                </c:pt>
                <c:pt idx="111">
                  <c:v>10.199999999999999</c:v>
                </c:pt>
                <c:pt idx="112">
                  <c:v>10.4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10.199999999999999</c:v>
                </c:pt>
                <c:pt idx="116">
                  <c:v>10.199999999999999</c:v>
                </c:pt>
                <c:pt idx="117">
                  <c:v>10.5</c:v>
                </c:pt>
                <c:pt idx="118">
                  <c:v>10.5</c:v>
                </c:pt>
                <c:pt idx="119">
                  <c:v>10.3</c:v>
                </c:pt>
                <c:pt idx="120">
                  <c:v>10.3</c:v>
                </c:pt>
                <c:pt idx="121">
                  <c:v>10.5</c:v>
                </c:pt>
                <c:pt idx="122">
                  <c:v>10.5</c:v>
                </c:pt>
                <c:pt idx="123">
                  <c:v>10.3</c:v>
                </c:pt>
                <c:pt idx="124">
                  <c:v>10.199999999999999</c:v>
                </c:pt>
                <c:pt idx="125">
                  <c:v>10.4</c:v>
                </c:pt>
                <c:pt idx="126">
                  <c:v>10.1</c:v>
                </c:pt>
                <c:pt idx="127">
                  <c:v>9.8000000000000007</c:v>
                </c:pt>
                <c:pt idx="128">
                  <c:v>9.6999999999999993</c:v>
                </c:pt>
                <c:pt idx="129">
                  <c:v>10</c:v>
                </c:pt>
                <c:pt idx="130">
                  <c:v>10.4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11</c:v>
                </c:pt>
                <c:pt idx="136">
                  <c:v>11.3</c:v>
                </c:pt>
                <c:pt idx="137">
                  <c:v>10.9</c:v>
                </c:pt>
                <c:pt idx="138">
                  <c:v>10.9</c:v>
                </c:pt>
                <c:pt idx="139">
                  <c:v>11.1</c:v>
                </c:pt>
                <c:pt idx="140">
                  <c:v>11.1</c:v>
                </c:pt>
                <c:pt idx="141">
                  <c:v>11.4</c:v>
                </c:pt>
                <c:pt idx="142">
                  <c:v>11.6</c:v>
                </c:pt>
                <c:pt idx="143">
                  <c:v>11.8</c:v>
                </c:pt>
                <c:pt idx="144">
                  <c:v>11.4</c:v>
                </c:pt>
                <c:pt idx="145">
                  <c:v>12.2</c:v>
                </c:pt>
                <c:pt idx="146">
                  <c:v>12.4</c:v>
                </c:pt>
                <c:pt idx="147">
                  <c:v>11.6</c:v>
                </c:pt>
                <c:pt idx="148">
                  <c:v>10.7</c:v>
                </c:pt>
                <c:pt idx="149">
                  <c:v>11.6</c:v>
                </c:pt>
                <c:pt idx="150">
                  <c:v>12</c:v>
                </c:pt>
                <c:pt idx="151">
                  <c:v>11.6</c:v>
                </c:pt>
                <c:pt idx="152">
                  <c:v>11.2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10.15</c:v>
                </c:pt>
                <c:pt idx="157">
                  <c:v>10.050000000000001</c:v>
                </c:pt>
                <c:pt idx="158">
                  <c:v>9.4</c:v>
                </c:pt>
                <c:pt idx="159">
                  <c:v>8.8000000000000007</c:v>
                </c:pt>
                <c:pt idx="160">
                  <c:v>8.8000000000000007</c:v>
                </c:pt>
                <c:pt idx="161">
                  <c:v>8.9</c:v>
                </c:pt>
                <c:pt idx="162">
                  <c:v>8.9</c:v>
                </c:pt>
                <c:pt idx="163">
                  <c:v>8.8000000000000007</c:v>
                </c:pt>
                <c:pt idx="164">
                  <c:v>8.3000000000000007</c:v>
                </c:pt>
                <c:pt idx="165">
                  <c:v>7.9</c:v>
                </c:pt>
                <c:pt idx="166">
                  <c:v>7.7</c:v>
                </c:pt>
                <c:pt idx="167">
                  <c:v>7.7</c:v>
                </c:pt>
                <c:pt idx="168">
                  <c:v>7.5</c:v>
                </c:pt>
                <c:pt idx="169">
                  <c:v>7.6</c:v>
                </c:pt>
                <c:pt idx="170">
                  <c:v>7.6</c:v>
                </c:pt>
                <c:pt idx="171">
                  <c:v>7.5</c:v>
                </c:pt>
                <c:pt idx="172">
                  <c:v>7.45</c:v>
                </c:pt>
                <c:pt idx="173">
                  <c:v>7.45</c:v>
                </c:pt>
                <c:pt idx="174">
                  <c:v>7.4</c:v>
                </c:pt>
                <c:pt idx="175">
                  <c:v>7.4</c:v>
                </c:pt>
                <c:pt idx="176">
                  <c:v>7.4</c:v>
                </c:pt>
                <c:pt idx="177">
                  <c:v>7.3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7.4</c:v>
                </c:pt>
                <c:pt idx="183">
                  <c:v>7.4</c:v>
                </c:pt>
                <c:pt idx="184">
                  <c:v>7.4</c:v>
                </c:pt>
                <c:pt idx="185">
                  <c:v>7.4</c:v>
                </c:pt>
                <c:pt idx="186">
                  <c:v>7.45</c:v>
                </c:pt>
                <c:pt idx="187">
                  <c:v>7.45</c:v>
                </c:pt>
                <c:pt idx="188">
                  <c:v>7.85</c:v>
                </c:pt>
                <c:pt idx="189">
                  <c:v>7.8</c:v>
                </c:pt>
                <c:pt idx="190">
                  <c:v>8.1</c:v>
                </c:pt>
                <c:pt idx="191">
                  <c:v>7.6</c:v>
                </c:pt>
                <c:pt idx="192">
                  <c:v>7.4</c:v>
                </c:pt>
                <c:pt idx="193">
                  <c:v>7.4</c:v>
                </c:pt>
                <c:pt idx="194">
                  <c:v>7.4</c:v>
                </c:pt>
                <c:pt idx="195">
                  <c:v>7.3</c:v>
                </c:pt>
                <c:pt idx="196">
                  <c:v>7.3</c:v>
                </c:pt>
                <c:pt idx="197">
                  <c:v>7.3</c:v>
                </c:pt>
                <c:pt idx="198">
                  <c:v>7.3</c:v>
                </c:pt>
                <c:pt idx="199">
                  <c:v>7.2</c:v>
                </c:pt>
                <c:pt idx="200">
                  <c:v>7.1</c:v>
                </c:pt>
                <c:pt idx="201">
                  <c:v>7.1</c:v>
                </c:pt>
                <c:pt idx="202">
                  <c:v>7</c:v>
                </c:pt>
                <c:pt idx="203">
                  <c:v>6.9</c:v>
                </c:pt>
                <c:pt idx="204">
                  <c:v>6.9</c:v>
                </c:pt>
                <c:pt idx="205">
                  <c:v>6.9</c:v>
                </c:pt>
                <c:pt idx="206">
                  <c:v>7</c:v>
                </c:pt>
                <c:pt idx="207">
                  <c:v>7</c:v>
                </c:pt>
                <c:pt idx="208">
                  <c:v>6.7</c:v>
                </c:pt>
                <c:pt idx="209">
                  <c:v>6.5</c:v>
                </c:pt>
                <c:pt idx="210">
                  <c:v>6.4</c:v>
                </c:pt>
                <c:pt idx="211">
                  <c:v>6.6</c:v>
                </c:pt>
                <c:pt idx="212">
                  <c:v>6.6</c:v>
                </c:pt>
                <c:pt idx="213">
                  <c:v>6.7</c:v>
                </c:pt>
                <c:pt idx="214">
                  <c:v>6.8</c:v>
                </c:pt>
                <c:pt idx="215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EC-4AB8-86F0-33DFC5DC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092928"/>
        <c:axId val="332094848"/>
      </c:lineChart>
      <c:dateAx>
        <c:axId val="3320929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094848"/>
        <c:crosses val="autoZero"/>
        <c:auto val="1"/>
        <c:lblOffset val="100"/>
        <c:baseTimeUnit val="days"/>
      </c:dateAx>
      <c:valAx>
        <c:axId val="3320948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092928"/>
        <c:crosses val="autoZero"/>
        <c:crossBetween val="between"/>
      </c:valAx>
      <c:dateAx>
        <c:axId val="3321048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2106368"/>
        <c:crosses val="autoZero"/>
        <c:auto val="1"/>
        <c:lblOffset val="100"/>
        <c:baseTimeUnit val="days"/>
      </c:dateAx>
      <c:valAx>
        <c:axId val="332106368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2104832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江苏标肥价差</a:t>
            </a:r>
          </a:p>
        </c:rich>
      </c:tx>
      <c:layout>
        <c:manualLayout>
          <c:xMode val="edge"/>
          <c:yMode val="edge"/>
          <c:x val="0.38891759235339701"/>
          <c:y val="1.5590200445434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7720959187706393E-2"/>
          <c:y val="0.14822911512082099"/>
          <c:w val="0.819231767453932"/>
          <c:h val="0.64706427116132603"/>
        </c:manualLayout>
      </c:layout>
      <c:areaChart>
        <c:grouping val="standard"/>
        <c:varyColors val="0"/>
        <c:ser>
          <c:idx val="2"/>
          <c:order val="2"/>
          <c:tx>
            <c:strRef>
              <c:f>'价格 '!$EY$4</c:f>
              <c:strCache>
                <c:ptCount val="1"/>
                <c:pt idx="0">
                  <c:v>价差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'!$EY$79:$EY$294</c:f>
              <c:numCache>
                <c:formatCode>0.00_ </c:formatCode>
                <c:ptCount val="216"/>
                <c:pt idx="0">
                  <c:v>-0.25</c:v>
                </c:pt>
                <c:pt idx="1">
                  <c:v>-0.40000000000000036</c:v>
                </c:pt>
                <c:pt idx="2">
                  <c:v>-0.40000000000000036</c:v>
                </c:pt>
                <c:pt idx="3">
                  <c:v>-9.9999999999999645E-2</c:v>
                </c:pt>
                <c:pt idx="4">
                  <c:v>-9.9999999999999645E-2</c:v>
                </c:pt>
                <c:pt idx="5">
                  <c:v>-0.20000000000000107</c:v>
                </c:pt>
                <c:pt idx="6">
                  <c:v>-5.0000000000000711E-2</c:v>
                </c:pt>
                <c:pt idx="7">
                  <c:v>0</c:v>
                </c:pt>
                <c:pt idx="8">
                  <c:v>-0.19999999999999929</c:v>
                </c:pt>
                <c:pt idx="9">
                  <c:v>9.9999999999999645E-2</c:v>
                </c:pt>
                <c:pt idx="10">
                  <c:v>0.19999999999999929</c:v>
                </c:pt>
                <c:pt idx="11">
                  <c:v>0.25</c:v>
                </c:pt>
                <c:pt idx="12">
                  <c:v>0</c:v>
                </c:pt>
                <c:pt idx="13">
                  <c:v>-0.30000000000000071</c:v>
                </c:pt>
                <c:pt idx="14">
                  <c:v>-0.19999999999999929</c:v>
                </c:pt>
                <c:pt idx="15">
                  <c:v>-9.9999999999999645E-2</c:v>
                </c:pt>
                <c:pt idx="16">
                  <c:v>-0.30000000000000071</c:v>
                </c:pt>
                <c:pt idx="17">
                  <c:v>-0.30000000000000071</c:v>
                </c:pt>
                <c:pt idx="18">
                  <c:v>-0.19999999999999929</c:v>
                </c:pt>
                <c:pt idx="19">
                  <c:v>-0.19999999999999929</c:v>
                </c:pt>
                <c:pt idx="20">
                  <c:v>-0.15000000000000036</c:v>
                </c:pt>
                <c:pt idx="21">
                  <c:v>-0.25</c:v>
                </c:pt>
                <c:pt idx="22">
                  <c:v>-5.0000000000000711E-2</c:v>
                </c:pt>
                <c:pt idx="23">
                  <c:v>-4.9999999999998934E-2</c:v>
                </c:pt>
                <c:pt idx="24">
                  <c:v>-0.19999999999999929</c:v>
                </c:pt>
                <c:pt idx="25">
                  <c:v>-0.10000000000000142</c:v>
                </c:pt>
                <c:pt idx="26">
                  <c:v>-0.19999999999999929</c:v>
                </c:pt>
                <c:pt idx="27">
                  <c:v>-0.29999999999999893</c:v>
                </c:pt>
                <c:pt idx="28">
                  <c:v>-0.34999999999999964</c:v>
                </c:pt>
                <c:pt idx="29">
                  <c:v>-0.39999999999999858</c:v>
                </c:pt>
                <c:pt idx="30">
                  <c:v>-0.35000000000000142</c:v>
                </c:pt>
                <c:pt idx="31">
                  <c:v>-0.40000000000000036</c:v>
                </c:pt>
                <c:pt idx="32">
                  <c:v>-0.34999999999999964</c:v>
                </c:pt>
                <c:pt idx="33">
                  <c:v>-0.25</c:v>
                </c:pt>
                <c:pt idx="34">
                  <c:v>-0.19999999999999929</c:v>
                </c:pt>
                <c:pt idx="35">
                  <c:v>-0.29999999999999893</c:v>
                </c:pt>
                <c:pt idx="36">
                  <c:v>-0.34999999999999964</c:v>
                </c:pt>
                <c:pt idx="37">
                  <c:v>-0.34999999999999964</c:v>
                </c:pt>
                <c:pt idx="38">
                  <c:v>-0.45000000000000107</c:v>
                </c:pt>
                <c:pt idx="39">
                  <c:v>-0.34999999999999964</c:v>
                </c:pt>
                <c:pt idx="40">
                  <c:v>-0.5</c:v>
                </c:pt>
                <c:pt idx="41">
                  <c:v>-0.39999999999999858</c:v>
                </c:pt>
                <c:pt idx="42">
                  <c:v>-0.5</c:v>
                </c:pt>
                <c:pt idx="43">
                  <c:v>-0.5</c:v>
                </c:pt>
                <c:pt idx="44">
                  <c:v>-0.34999999999999964</c:v>
                </c:pt>
                <c:pt idx="45">
                  <c:v>-0.15000000000000036</c:v>
                </c:pt>
                <c:pt idx="46">
                  <c:v>-0.5</c:v>
                </c:pt>
                <c:pt idx="47">
                  <c:v>-0.5</c:v>
                </c:pt>
                <c:pt idx="48">
                  <c:v>-0.84999999999999964</c:v>
                </c:pt>
                <c:pt idx="49">
                  <c:v>-0.84999999999999964</c:v>
                </c:pt>
                <c:pt idx="50">
                  <c:v>-0.75</c:v>
                </c:pt>
                <c:pt idx="51">
                  <c:v>-0.69999999999999929</c:v>
                </c:pt>
                <c:pt idx="52">
                  <c:v>-0.84999999999999964</c:v>
                </c:pt>
                <c:pt idx="53">
                  <c:v>-0.5</c:v>
                </c:pt>
                <c:pt idx="54">
                  <c:v>-0.59999999999999964</c:v>
                </c:pt>
                <c:pt idx="55">
                  <c:v>-0.59999999999999964</c:v>
                </c:pt>
                <c:pt idx="56">
                  <c:v>-0.59999999999999964</c:v>
                </c:pt>
                <c:pt idx="57">
                  <c:v>-0.44999999999999929</c:v>
                </c:pt>
                <c:pt idx="58">
                  <c:v>-0.25</c:v>
                </c:pt>
                <c:pt idx="59">
                  <c:v>-0.34999999999999964</c:v>
                </c:pt>
                <c:pt idx="60">
                  <c:v>-0.34999999999999964</c:v>
                </c:pt>
                <c:pt idx="61">
                  <c:v>-0.5</c:v>
                </c:pt>
                <c:pt idx="62">
                  <c:v>-0.59999999999999964</c:v>
                </c:pt>
                <c:pt idx="63">
                  <c:v>-0.40000000000000036</c:v>
                </c:pt>
                <c:pt idx="64">
                  <c:v>-0.75</c:v>
                </c:pt>
                <c:pt idx="65">
                  <c:v>-0.40000000000000036</c:v>
                </c:pt>
                <c:pt idx="66">
                  <c:v>-0.59999999999999964</c:v>
                </c:pt>
                <c:pt idx="67">
                  <c:v>-0.65000000000000036</c:v>
                </c:pt>
                <c:pt idx="68">
                  <c:v>-0.5</c:v>
                </c:pt>
                <c:pt idx="69">
                  <c:v>-0.34999999999999964</c:v>
                </c:pt>
                <c:pt idx="70">
                  <c:v>-0.45000000000000107</c:v>
                </c:pt>
                <c:pt idx="71">
                  <c:v>-0.20000000000000107</c:v>
                </c:pt>
                <c:pt idx="72">
                  <c:v>-0.29999999999999893</c:v>
                </c:pt>
                <c:pt idx="73">
                  <c:v>-0.19999999999999929</c:v>
                </c:pt>
                <c:pt idx="74">
                  <c:v>-0.29999999999999893</c:v>
                </c:pt>
                <c:pt idx="75">
                  <c:v>-0.25</c:v>
                </c:pt>
                <c:pt idx="76">
                  <c:v>-0.15000000000000036</c:v>
                </c:pt>
                <c:pt idx="77">
                  <c:v>-4.9999999999998934E-2</c:v>
                </c:pt>
                <c:pt idx="78">
                  <c:v>-0.10000000000000142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-9.9999999999999645E-2</c:v>
                </c:pt>
                <c:pt idx="84">
                  <c:v>-0.10000000000000142</c:v>
                </c:pt>
                <c:pt idx="85">
                  <c:v>-0.10000000000000142</c:v>
                </c:pt>
                <c:pt idx="86">
                  <c:v>-0.10000000000000142</c:v>
                </c:pt>
                <c:pt idx="87">
                  <c:v>0</c:v>
                </c:pt>
                <c:pt idx="88">
                  <c:v>0</c:v>
                </c:pt>
                <c:pt idx="89">
                  <c:v>-9.9999999999999645E-2</c:v>
                </c:pt>
                <c:pt idx="90">
                  <c:v>-9.9999999999999645E-2</c:v>
                </c:pt>
                <c:pt idx="91">
                  <c:v>-0.20000000000000107</c:v>
                </c:pt>
                <c:pt idx="92">
                  <c:v>-0.30000000000000071</c:v>
                </c:pt>
                <c:pt idx="93">
                  <c:v>-0.29999999999999893</c:v>
                </c:pt>
                <c:pt idx="94">
                  <c:v>-0.20000000000000107</c:v>
                </c:pt>
                <c:pt idx="95">
                  <c:v>-0.19999999999999929</c:v>
                </c:pt>
                <c:pt idx="96">
                  <c:v>-0.20000000000000107</c:v>
                </c:pt>
                <c:pt idx="97">
                  <c:v>-0.20000000000000107</c:v>
                </c:pt>
                <c:pt idx="98">
                  <c:v>-0.34999999999999964</c:v>
                </c:pt>
                <c:pt idx="99">
                  <c:v>-0.15000000000000036</c:v>
                </c:pt>
                <c:pt idx="100">
                  <c:v>0</c:v>
                </c:pt>
                <c:pt idx="101">
                  <c:v>0</c:v>
                </c:pt>
                <c:pt idx="102">
                  <c:v>-0.19999999999999929</c:v>
                </c:pt>
                <c:pt idx="103">
                  <c:v>-0.30000000000000071</c:v>
                </c:pt>
                <c:pt idx="104">
                  <c:v>-0.25</c:v>
                </c:pt>
                <c:pt idx="105">
                  <c:v>-0.10000000000000142</c:v>
                </c:pt>
                <c:pt idx="106">
                  <c:v>-0.10000000000000142</c:v>
                </c:pt>
                <c:pt idx="107">
                  <c:v>-0.15000000000000036</c:v>
                </c:pt>
                <c:pt idx="108">
                  <c:v>-9.9999999999999645E-2</c:v>
                </c:pt>
                <c:pt idx="109">
                  <c:v>-9.9999999999999645E-2</c:v>
                </c:pt>
                <c:pt idx="110">
                  <c:v>-0.15000000000000036</c:v>
                </c:pt>
                <c:pt idx="111">
                  <c:v>-0.15000000000000036</c:v>
                </c:pt>
                <c:pt idx="112">
                  <c:v>-0.19999999999999929</c:v>
                </c:pt>
                <c:pt idx="113">
                  <c:v>-9.9999999999999645E-2</c:v>
                </c:pt>
                <c:pt idx="114">
                  <c:v>-9.9999999999999645E-2</c:v>
                </c:pt>
                <c:pt idx="115">
                  <c:v>-9.9999999999999645E-2</c:v>
                </c:pt>
                <c:pt idx="116">
                  <c:v>-9.9999999999999645E-2</c:v>
                </c:pt>
                <c:pt idx="117">
                  <c:v>-9.9999999999999645E-2</c:v>
                </c:pt>
                <c:pt idx="118">
                  <c:v>-0.40000000000000036</c:v>
                </c:pt>
                <c:pt idx="119">
                  <c:v>-0.40000000000000036</c:v>
                </c:pt>
                <c:pt idx="120">
                  <c:v>-0.40000000000000036</c:v>
                </c:pt>
                <c:pt idx="121">
                  <c:v>-5.0000000000000711E-2</c:v>
                </c:pt>
                <c:pt idx="122">
                  <c:v>-9.9999999999999645E-2</c:v>
                </c:pt>
                <c:pt idx="123">
                  <c:v>0.20000000000000107</c:v>
                </c:pt>
                <c:pt idx="124">
                  <c:v>-4.9999999999998934E-2</c:v>
                </c:pt>
                <c:pt idx="125">
                  <c:v>0.20000000000000107</c:v>
                </c:pt>
                <c:pt idx="126">
                  <c:v>0.19999999999999929</c:v>
                </c:pt>
                <c:pt idx="127">
                  <c:v>0</c:v>
                </c:pt>
                <c:pt idx="128">
                  <c:v>-9.9999999999999645E-2</c:v>
                </c:pt>
                <c:pt idx="129">
                  <c:v>9.9999999999999645E-2</c:v>
                </c:pt>
                <c:pt idx="130">
                  <c:v>0.19999999999999929</c:v>
                </c:pt>
                <c:pt idx="131">
                  <c:v>0.10000000000000142</c:v>
                </c:pt>
                <c:pt idx="132">
                  <c:v>0</c:v>
                </c:pt>
                <c:pt idx="133">
                  <c:v>0</c:v>
                </c:pt>
                <c:pt idx="134">
                  <c:v>0.20000000000000107</c:v>
                </c:pt>
                <c:pt idx="135">
                  <c:v>0.15000000000000036</c:v>
                </c:pt>
                <c:pt idx="136">
                  <c:v>0.15000000000000036</c:v>
                </c:pt>
                <c:pt idx="137">
                  <c:v>9.9999999999999645E-2</c:v>
                </c:pt>
                <c:pt idx="138">
                  <c:v>0.20000000000000107</c:v>
                </c:pt>
                <c:pt idx="139">
                  <c:v>0.20000000000000107</c:v>
                </c:pt>
                <c:pt idx="140">
                  <c:v>0.19999999999999929</c:v>
                </c:pt>
                <c:pt idx="141">
                  <c:v>0.19999999999999929</c:v>
                </c:pt>
                <c:pt idx="142">
                  <c:v>0.30000000000000071</c:v>
                </c:pt>
                <c:pt idx="143">
                  <c:v>0.40000000000000036</c:v>
                </c:pt>
                <c:pt idx="144">
                  <c:v>-0.59999999999999964</c:v>
                </c:pt>
                <c:pt idx="145">
                  <c:v>-9.9999999999999645E-2</c:v>
                </c:pt>
                <c:pt idx="146">
                  <c:v>0.15000000000000036</c:v>
                </c:pt>
                <c:pt idx="147">
                  <c:v>0.59999999999999964</c:v>
                </c:pt>
                <c:pt idx="148">
                  <c:v>0.19999999999999929</c:v>
                </c:pt>
                <c:pt idx="149">
                  <c:v>0.55000000000000071</c:v>
                </c:pt>
                <c:pt idx="150">
                  <c:v>1.1000000000000014</c:v>
                </c:pt>
                <c:pt idx="151">
                  <c:v>0.75</c:v>
                </c:pt>
                <c:pt idx="152">
                  <c:v>0.55000000000000071</c:v>
                </c:pt>
                <c:pt idx="153">
                  <c:v>0.45000000000000107</c:v>
                </c:pt>
                <c:pt idx="154">
                  <c:v>0.70000000000000107</c:v>
                </c:pt>
                <c:pt idx="155">
                  <c:v>0.80000000000000071</c:v>
                </c:pt>
                <c:pt idx="156">
                  <c:v>0.80000000000000071</c:v>
                </c:pt>
                <c:pt idx="157">
                  <c:v>0.79999999999999893</c:v>
                </c:pt>
                <c:pt idx="158">
                  <c:v>0.39999999999999858</c:v>
                </c:pt>
                <c:pt idx="159">
                  <c:v>0.14999999999999858</c:v>
                </c:pt>
                <c:pt idx="160">
                  <c:v>0.25</c:v>
                </c:pt>
                <c:pt idx="161">
                  <c:v>0.29999999999999893</c:v>
                </c:pt>
                <c:pt idx="162">
                  <c:v>0.29999999999999893</c:v>
                </c:pt>
                <c:pt idx="163">
                  <c:v>0.30000000000000071</c:v>
                </c:pt>
                <c:pt idx="164">
                  <c:v>0.19999999999999929</c:v>
                </c:pt>
                <c:pt idx="165">
                  <c:v>0.19999999999999929</c:v>
                </c:pt>
                <c:pt idx="166">
                  <c:v>0.30000000000000071</c:v>
                </c:pt>
                <c:pt idx="167">
                  <c:v>0.40000000000000036</c:v>
                </c:pt>
                <c:pt idx="168">
                  <c:v>0.40000000000000036</c:v>
                </c:pt>
                <c:pt idx="169">
                  <c:v>0.69999999999999929</c:v>
                </c:pt>
                <c:pt idx="170">
                  <c:v>0.70000000000000018</c:v>
                </c:pt>
                <c:pt idx="171">
                  <c:v>0.40000000000000036</c:v>
                </c:pt>
                <c:pt idx="172">
                  <c:v>0.40000000000000036</c:v>
                </c:pt>
                <c:pt idx="173">
                  <c:v>0.40000000000000036</c:v>
                </c:pt>
                <c:pt idx="174">
                  <c:v>0.39999999999999947</c:v>
                </c:pt>
                <c:pt idx="175">
                  <c:v>0.39999999999999947</c:v>
                </c:pt>
                <c:pt idx="176">
                  <c:v>0.39999999999999947</c:v>
                </c:pt>
                <c:pt idx="177">
                  <c:v>0.29999999999999982</c:v>
                </c:pt>
                <c:pt idx="178">
                  <c:v>0.40000000000000036</c:v>
                </c:pt>
                <c:pt idx="179">
                  <c:v>0.40000000000000036</c:v>
                </c:pt>
                <c:pt idx="180">
                  <c:v>0.59999999999999964</c:v>
                </c:pt>
                <c:pt idx="181">
                  <c:v>0.49999999999999911</c:v>
                </c:pt>
                <c:pt idx="182">
                  <c:v>0.29999999999999893</c:v>
                </c:pt>
                <c:pt idx="183">
                  <c:v>0.15000000000000036</c:v>
                </c:pt>
                <c:pt idx="184">
                  <c:v>0.20000000000000107</c:v>
                </c:pt>
                <c:pt idx="185">
                  <c:v>0.20000000000000018</c:v>
                </c:pt>
                <c:pt idx="186">
                  <c:v>0.25000000000000089</c:v>
                </c:pt>
                <c:pt idx="187">
                  <c:v>0.20000000000000018</c:v>
                </c:pt>
                <c:pt idx="188">
                  <c:v>0.20000000000000018</c:v>
                </c:pt>
                <c:pt idx="189">
                  <c:v>0.29999999999999982</c:v>
                </c:pt>
                <c:pt idx="190">
                  <c:v>0.20000000000000018</c:v>
                </c:pt>
                <c:pt idx="191">
                  <c:v>0.59999999999999964</c:v>
                </c:pt>
                <c:pt idx="192">
                  <c:v>0.70000000000000018</c:v>
                </c:pt>
                <c:pt idx="193">
                  <c:v>0.70000000000000018</c:v>
                </c:pt>
                <c:pt idx="194">
                  <c:v>0.70000000000000018</c:v>
                </c:pt>
                <c:pt idx="195">
                  <c:v>0.79999999999999982</c:v>
                </c:pt>
                <c:pt idx="196">
                  <c:v>0</c:v>
                </c:pt>
                <c:pt idx="197">
                  <c:v>1</c:v>
                </c:pt>
                <c:pt idx="198">
                  <c:v>1.0999999999999996</c:v>
                </c:pt>
                <c:pt idx="199">
                  <c:v>0.90000000000000036</c:v>
                </c:pt>
                <c:pt idx="200">
                  <c:v>0.90000000000000036</c:v>
                </c:pt>
                <c:pt idx="201">
                  <c:v>0.80000000000000071</c:v>
                </c:pt>
                <c:pt idx="202">
                  <c:v>0.70000000000000018</c:v>
                </c:pt>
                <c:pt idx="203">
                  <c:v>0.79999999999999982</c:v>
                </c:pt>
                <c:pt idx="204">
                  <c:v>0.79999999999999982</c:v>
                </c:pt>
                <c:pt idx="205">
                  <c:v>0.79999999999999982</c:v>
                </c:pt>
                <c:pt idx="206">
                  <c:v>0.79999999999999982</c:v>
                </c:pt>
                <c:pt idx="207">
                  <c:v>0.60000000000000053</c:v>
                </c:pt>
                <c:pt idx="208">
                  <c:v>0.5</c:v>
                </c:pt>
                <c:pt idx="209">
                  <c:v>0.29999999999999982</c:v>
                </c:pt>
                <c:pt idx="210">
                  <c:v>0.40000000000000036</c:v>
                </c:pt>
                <c:pt idx="211">
                  <c:v>0.5</c:v>
                </c:pt>
                <c:pt idx="212">
                  <c:v>0.70000000000000018</c:v>
                </c:pt>
                <c:pt idx="213">
                  <c:v>0.79999999999999982</c:v>
                </c:pt>
                <c:pt idx="214">
                  <c:v>0.90000000000000036</c:v>
                </c:pt>
                <c:pt idx="2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8-4CF1-A566-ED3D3EC6E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900416"/>
        <c:axId val="331901952"/>
      </c:areaChart>
      <c:lineChart>
        <c:grouping val="standard"/>
        <c:varyColors val="0"/>
        <c:ser>
          <c:idx val="0"/>
          <c:order val="0"/>
          <c:tx>
            <c:strRef>
              <c:f>'价格 '!$EW$4</c:f>
              <c:strCache>
                <c:ptCount val="1"/>
                <c:pt idx="0">
                  <c:v>标猪（120kg）</c:v>
                </c:pt>
              </c:strCache>
            </c:strRef>
          </c:tx>
          <c:spPr>
            <a:ln w="1270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'!$EW$79:$EW$294</c:f>
              <c:numCache>
                <c:formatCode>General</c:formatCode>
                <c:ptCount val="216"/>
                <c:pt idx="0">
                  <c:v>11.5</c:v>
                </c:pt>
                <c:pt idx="1">
                  <c:v>11.1</c:v>
                </c:pt>
                <c:pt idx="2">
                  <c:v>11.2</c:v>
                </c:pt>
                <c:pt idx="3">
                  <c:v>11.4</c:v>
                </c:pt>
                <c:pt idx="4">
                  <c:v>11.3</c:v>
                </c:pt>
                <c:pt idx="5">
                  <c:v>11.1</c:v>
                </c:pt>
                <c:pt idx="6">
                  <c:v>11.1</c:v>
                </c:pt>
                <c:pt idx="7">
                  <c:v>11.1</c:v>
                </c:pt>
                <c:pt idx="8">
                  <c:v>11</c:v>
                </c:pt>
                <c:pt idx="9">
                  <c:v>11.5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12.1</c:v>
                </c:pt>
                <c:pt idx="14">
                  <c:v>12.4</c:v>
                </c:pt>
                <c:pt idx="15">
                  <c:v>12.3</c:v>
                </c:pt>
                <c:pt idx="16">
                  <c:v>12.2</c:v>
                </c:pt>
                <c:pt idx="17">
                  <c:v>12.2</c:v>
                </c:pt>
                <c:pt idx="18">
                  <c:v>12.5</c:v>
                </c:pt>
                <c:pt idx="19">
                  <c:v>12.8</c:v>
                </c:pt>
                <c:pt idx="20">
                  <c:v>12.4</c:v>
                </c:pt>
                <c:pt idx="21">
                  <c:v>12.3</c:v>
                </c:pt>
                <c:pt idx="22">
                  <c:v>12</c:v>
                </c:pt>
                <c:pt idx="23">
                  <c:v>12.3</c:v>
                </c:pt>
                <c:pt idx="24">
                  <c:v>12.75</c:v>
                </c:pt>
                <c:pt idx="25">
                  <c:v>13.2</c:v>
                </c:pt>
                <c:pt idx="26">
                  <c:v>13.3</c:v>
                </c:pt>
                <c:pt idx="27">
                  <c:v>13.3</c:v>
                </c:pt>
                <c:pt idx="28">
                  <c:v>13.3</c:v>
                </c:pt>
                <c:pt idx="29">
                  <c:v>13.3</c:v>
                </c:pt>
                <c:pt idx="30">
                  <c:v>13.2</c:v>
                </c:pt>
                <c:pt idx="31">
                  <c:v>13.4</c:v>
                </c:pt>
                <c:pt idx="32">
                  <c:v>13.3</c:v>
                </c:pt>
                <c:pt idx="33">
                  <c:v>12.8</c:v>
                </c:pt>
                <c:pt idx="34">
                  <c:v>12.9</c:v>
                </c:pt>
                <c:pt idx="35">
                  <c:v>13.4</c:v>
                </c:pt>
                <c:pt idx="36">
                  <c:v>13.75</c:v>
                </c:pt>
                <c:pt idx="37">
                  <c:v>13.8</c:v>
                </c:pt>
                <c:pt idx="38">
                  <c:v>13.6</c:v>
                </c:pt>
                <c:pt idx="39">
                  <c:v>13.9</c:v>
                </c:pt>
                <c:pt idx="40">
                  <c:v>14.2</c:v>
                </c:pt>
                <c:pt idx="41">
                  <c:v>14.3</c:v>
                </c:pt>
                <c:pt idx="42">
                  <c:v>14</c:v>
                </c:pt>
                <c:pt idx="43">
                  <c:v>14.5</c:v>
                </c:pt>
                <c:pt idx="44">
                  <c:v>14.5</c:v>
                </c:pt>
                <c:pt idx="45">
                  <c:v>14</c:v>
                </c:pt>
                <c:pt idx="46">
                  <c:v>13.8</c:v>
                </c:pt>
                <c:pt idx="47">
                  <c:v>14</c:v>
                </c:pt>
                <c:pt idx="48">
                  <c:v>14.5</c:v>
                </c:pt>
                <c:pt idx="49">
                  <c:v>14.6</c:v>
                </c:pt>
                <c:pt idx="50">
                  <c:v>14.3</c:v>
                </c:pt>
                <c:pt idx="51">
                  <c:v>13.8</c:v>
                </c:pt>
                <c:pt idx="52">
                  <c:v>13.3</c:v>
                </c:pt>
                <c:pt idx="53">
                  <c:v>13.1</c:v>
                </c:pt>
                <c:pt idx="54">
                  <c:v>13.1</c:v>
                </c:pt>
                <c:pt idx="55">
                  <c:v>13.1</c:v>
                </c:pt>
                <c:pt idx="56">
                  <c:v>13.1</c:v>
                </c:pt>
                <c:pt idx="57">
                  <c:v>12.8</c:v>
                </c:pt>
                <c:pt idx="58">
                  <c:v>12.7</c:v>
                </c:pt>
                <c:pt idx="59">
                  <c:v>12.6</c:v>
                </c:pt>
                <c:pt idx="60">
                  <c:v>12.5</c:v>
                </c:pt>
                <c:pt idx="61">
                  <c:v>12.4</c:v>
                </c:pt>
                <c:pt idx="62">
                  <c:v>12.4</c:v>
                </c:pt>
                <c:pt idx="63">
                  <c:v>12.2</c:v>
                </c:pt>
                <c:pt idx="64">
                  <c:v>12.2</c:v>
                </c:pt>
                <c:pt idx="65">
                  <c:v>12.1</c:v>
                </c:pt>
                <c:pt idx="66">
                  <c:v>12</c:v>
                </c:pt>
                <c:pt idx="67">
                  <c:v>12</c:v>
                </c:pt>
                <c:pt idx="68">
                  <c:v>12.2</c:v>
                </c:pt>
                <c:pt idx="69">
                  <c:v>12.3</c:v>
                </c:pt>
                <c:pt idx="70">
                  <c:v>12.2</c:v>
                </c:pt>
                <c:pt idx="71">
                  <c:v>12.1</c:v>
                </c:pt>
                <c:pt idx="72">
                  <c:v>11.9</c:v>
                </c:pt>
                <c:pt idx="73">
                  <c:v>11.9</c:v>
                </c:pt>
                <c:pt idx="74">
                  <c:v>11.9</c:v>
                </c:pt>
                <c:pt idx="75">
                  <c:v>12</c:v>
                </c:pt>
                <c:pt idx="76">
                  <c:v>12</c:v>
                </c:pt>
                <c:pt idx="77">
                  <c:v>11.9</c:v>
                </c:pt>
                <c:pt idx="78">
                  <c:v>11.7</c:v>
                </c:pt>
                <c:pt idx="79">
                  <c:v>11.8</c:v>
                </c:pt>
                <c:pt idx="80">
                  <c:v>11.9</c:v>
                </c:pt>
                <c:pt idx="81">
                  <c:v>11.9</c:v>
                </c:pt>
                <c:pt idx="82">
                  <c:v>11.9</c:v>
                </c:pt>
                <c:pt idx="83">
                  <c:v>11.8</c:v>
                </c:pt>
                <c:pt idx="84">
                  <c:v>11.7</c:v>
                </c:pt>
                <c:pt idx="85">
                  <c:v>11.7</c:v>
                </c:pt>
                <c:pt idx="86">
                  <c:v>11.7</c:v>
                </c:pt>
                <c:pt idx="87">
                  <c:v>11.9</c:v>
                </c:pt>
                <c:pt idx="88">
                  <c:v>12.2</c:v>
                </c:pt>
                <c:pt idx="89">
                  <c:v>12</c:v>
                </c:pt>
                <c:pt idx="90">
                  <c:v>11.9</c:v>
                </c:pt>
                <c:pt idx="91">
                  <c:v>12.2</c:v>
                </c:pt>
                <c:pt idx="92">
                  <c:v>12.2</c:v>
                </c:pt>
                <c:pt idx="93">
                  <c:v>11.8</c:v>
                </c:pt>
                <c:pt idx="94">
                  <c:v>11.7</c:v>
                </c:pt>
                <c:pt idx="95">
                  <c:v>11.5</c:v>
                </c:pt>
                <c:pt idx="96">
                  <c:v>11.6</c:v>
                </c:pt>
                <c:pt idx="97">
                  <c:v>11.2</c:v>
                </c:pt>
                <c:pt idx="98">
                  <c:v>11.1</c:v>
                </c:pt>
                <c:pt idx="99">
                  <c:v>11.1</c:v>
                </c:pt>
                <c:pt idx="100">
                  <c:v>11.1</c:v>
                </c:pt>
                <c:pt idx="101">
                  <c:v>11</c:v>
                </c:pt>
                <c:pt idx="102">
                  <c:v>10.8</c:v>
                </c:pt>
                <c:pt idx="103">
                  <c:v>10.6</c:v>
                </c:pt>
                <c:pt idx="104">
                  <c:v>10.6</c:v>
                </c:pt>
                <c:pt idx="105">
                  <c:v>10.7</c:v>
                </c:pt>
                <c:pt idx="106">
                  <c:v>10.7</c:v>
                </c:pt>
                <c:pt idx="107">
                  <c:v>10.6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10.3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10.75</c:v>
                </c:pt>
                <c:pt idx="122">
                  <c:v>11</c:v>
                </c:pt>
                <c:pt idx="123">
                  <c:v>10.8</c:v>
                </c:pt>
                <c:pt idx="124">
                  <c:v>10.4</c:v>
                </c:pt>
                <c:pt idx="125">
                  <c:v>10.4</c:v>
                </c:pt>
                <c:pt idx="126">
                  <c:v>10</c:v>
                </c:pt>
                <c:pt idx="127">
                  <c:v>9.6</c:v>
                </c:pt>
                <c:pt idx="128">
                  <c:v>9.8000000000000007</c:v>
                </c:pt>
                <c:pt idx="129">
                  <c:v>10.199999999999999</c:v>
                </c:pt>
                <c:pt idx="130">
                  <c:v>10.5</c:v>
                </c:pt>
                <c:pt idx="131">
                  <c:v>10.8</c:v>
                </c:pt>
                <c:pt idx="132">
                  <c:v>11</c:v>
                </c:pt>
                <c:pt idx="133">
                  <c:v>11</c:v>
                </c:pt>
                <c:pt idx="134">
                  <c:v>11.3</c:v>
                </c:pt>
                <c:pt idx="135">
                  <c:v>11.6</c:v>
                </c:pt>
                <c:pt idx="136">
                  <c:v>11.6</c:v>
                </c:pt>
                <c:pt idx="137">
                  <c:v>11.4</c:v>
                </c:pt>
                <c:pt idx="138">
                  <c:v>11.3</c:v>
                </c:pt>
                <c:pt idx="139">
                  <c:v>11.3</c:v>
                </c:pt>
                <c:pt idx="140">
                  <c:v>11.5</c:v>
                </c:pt>
                <c:pt idx="141">
                  <c:v>11.5</c:v>
                </c:pt>
                <c:pt idx="142">
                  <c:v>11.8</c:v>
                </c:pt>
                <c:pt idx="143">
                  <c:v>11.9</c:v>
                </c:pt>
                <c:pt idx="144">
                  <c:v>10.9</c:v>
                </c:pt>
                <c:pt idx="145">
                  <c:v>11.6</c:v>
                </c:pt>
                <c:pt idx="146">
                  <c:v>12.25</c:v>
                </c:pt>
                <c:pt idx="147">
                  <c:v>11.5</c:v>
                </c:pt>
                <c:pt idx="148">
                  <c:v>10.5</c:v>
                </c:pt>
                <c:pt idx="149">
                  <c:v>11.15</c:v>
                </c:pt>
                <c:pt idx="150">
                  <c:v>12.3</c:v>
                </c:pt>
                <c:pt idx="151">
                  <c:v>11.5</c:v>
                </c:pt>
                <c:pt idx="152">
                  <c:v>11.25</c:v>
                </c:pt>
                <c:pt idx="153">
                  <c:v>10.4</c:v>
                </c:pt>
                <c:pt idx="154">
                  <c:v>10.4</c:v>
                </c:pt>
                <c:pt idx="155">
                  <c:v>10.4</c:v>
                </c:pt>
                <c:pt idx="156">
                  <c:v>10.4</c:v>
                </c:pt>
                <c:pt idx="157">
                  <c:v>10.199999999999999</c:v>
                </c:pt>
                <c:pt idx="158">
                  <c:v>9.6999999999999993</c:v>
                </c:pt>
                <c:pt idx="159">
                  <c:v>9.1999999999999993</c:v>
                </c:pt>
                <c:pt idx="160">
                  <c:v>9.1</c:v>
                </c:pt>
                <c:pt idx="161">
                  <c:v>9.1</c:v>
                </c:pt>
                <c:pt idx="162">
                  <c:v>9.1</c:v>
                </c:pt>
                <c:pt idx="163">
                  <c:v>9</c:v>
                </c:pt>
                <c:pt idx="164">
                  <c:v>8.6999999999999993</c:v>
                </c:pt>
                <c:pt idx="165">
                  <c:v>8.6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8.6</c:v>
                </c:pt>
                <c:pt idx="170">
                  <c:v>8.5</c:v>
                </c:pt>
                <c:pt idx="171">
                  <c:v>8.4</c:v>
                </c:pt>
                <c:pt idx="172">
                  <c:v>8.3000000000000007</c:v>
                </c:pt>
                <c:pt idx="173">
                  <c:v>8.3000000000000007</c:v>
                </c:pt>
                <c:pt idx="174">
                  <c:v>8.1999999999999993</c:v>
                </c:pt>
                <c:pt idx="175">
                  <c:v>8.1</c:v>
                </c:pt>
                <c:pt idx="176">
                  <c:v>8.1</c:v>
                </c:pt>
                <c:pt idx="177">
                  <c:v>8.1</c:v>
                </c:pt>
                <c:pt idx="178">
                  <c:v>8.3000000000000007</c:v>
                </c:pt>
                <c:pt idx="179">
                  <c:v>8.3000000000000007</c:v>
                </c:pt>
                <c:pt idx="180">
                  <c:v>8.1999999999999993</c:v>
                </c:pt>
                <c:pt idx="181">
                  <c:v>8.1999999999999993</c:v>
                </c:pt>
                <c:pt idx="182">
                  <c:v>8.1999999999999993</c:v>
                </c:pt>
                <c:pt idx="183">
                  <c:v>8.3000000000000007</c:v>
                </c:pt>
                <c:pt idx="184">
                  <c:v>8.3000000000000007</c:v>
                </c:pt>
                <c:pt idx="185">
                  <c:v>8.15</c:v>
                </c:pt>
                <c:pt idx="186">
                  <c:v>8.0500000000000007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8.1</c:v>
                </c:pt>
                <c:pt idx="198">
                  <c:v>8.1</c:v>
                </c:pt>
                <c:pt idx="199">
                  <c:v>7.9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7.7</c:v>
                </c:pt>
                <c:pt idx="208">
                  <c:v>7.5</c:v>
                </c:pt>
                <c:pt idx="209">
                  <c:v>7.3</c:v>
                </c:pt>
                <c:pt idx="210">
                  <c:v>7.4</c:v>
                </c:pt>
                <c:pt idx="211">
                  <c:v>7.5</c:v>
                </c:pt>
                <c:pt idx="212">
                  <c:v>7.7</c:v>
                </c:pt>
                <c:pt idx="213">
                  <c:v>7.8</c:v>
                </c:pt>
                <c:pt idx="214">
                  <c:v>7.9</c:v>
                </c:pt>
                <c:pt idx="21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8-4CF1-A566-ED3D3EC6E2E2}"/>
            </c:ext>
          </c:extLst>
        </c:ser>
        <c:ser>
          <c:idx val="1"/>
          <c:order val="1"/>
          <c:tx>
            <c:strRef>
              <c:f>'价格 '!$EX$4</c:f>
              <c:strCache>
                <c:ptCount val="1"/>
                <c:pt idx="0">
                  <c:v>肥猪（150kg）</c:v>
                </c:pt>
              </c:strCache>
            </c:strRef>
          </c:tx>
          <c:spPr>
            <a:ln w="19050" cap="rnd">
              <a:solidFill>
                <a:srgbClr val="D7C5AE"/>
              </a:solidFill>
              <a:round/>
            </a:ln>
            <a:effectLst/>
          </c:spPr>
          <c:marker>
            <c:symbol val="none"/>
          </c:marker>
          <c:cat>
            <c:numRef>
              <c:f>'价格 '!$DU$79:$DU$294</c:f>
              <c:numCache>
                <c:formatCode>m/d/yyyy</c:formatCode>
                <c:ptCount val="216"/>
                <c:pt idx="0">
                  <c:v>44897</c:v>
                </c:pt>
                <c:pt idx="1">
                  <c:v>44896</c:v>
                </c:pt>
                <c:pt idx="2">
                  <c:v>44895</c:v>
                </c:pt>
                <c:pt idx="3">
                  <c:v>44894</c:v>
                </c:pt>
                <c:pt idx="4">
                  <c:v>44893</c:v>
                </c:pt>
                <c:pt idx="5">
                  <c:v>44892</c:v>
                </c:pt>
                <c:pt idx="6">
                  <c:v>44891</c:v>
                </c:pt>
                <c:pt idx="7">
                  <c:v>44890</c:v>
                </c:pt>
                <c:pt idx="8">
                  <c:v>44889</c:v>
                </c:pt>
                <c:pt idx="9">
                  <c:v>44888</c:v>
                </c:pt>
                <c:pt idx="10">
                  <c:v>44887</c:v>
                </c:pt>
                <c:pt idx="11">
                  <c:v>44886</c:v>
                </c:pt>
                <c:pt idx="12">
                  <c:v>44885</c:v>
                </c:pt>
                <c:pt idx="13">
                  <c:v>44884</c:v>
                </c:pt>
                <c:pt idx="14">
                  <c:v>44883</c:v>
                </c:pt>
                <c:pt idx="15">
                  <c:v>44882</c:v>
                </c:pt>
                <c:pt idx="16">
                  <c:v>44881</c:v>
                </c:pt>
                <c:pt idx="17">
                  <c:v>44880</c:v>
                </c:pt>
                <c:pt idx="18">
                  <c:v>44879</c:v>
                </c:pt>
                <c:pt idx="19">
                  <c:v>44878</c:v>
                </c:pt>
                <c:pt idx="20">
                  <c:v>44877</c:v>
                </c:pt>
                <c:pt idx="21">
                  <c:v>44876</c:v>
                </c:pt>
                <c:pt idx="22">
                  <c:v>44875</c:v>
                </c:pt>
                <c:pt idx="23">
                  <c:v>44874</c:v>
                </c:pt>
                <c:pt idx="24">
                  <c:v>44873</c:v>
                </c:pt>
                <c:pt idx="25">
                  <c:v>44872</c:v>
                </c:pt>
                <c:pt idx="26">
                  <c:v>44871</c:v>
                </c:pt>
                <c:pt idx="27">
                  <c:v>44870</c:v>
                </c:pt>
                <c:pt idx="28">
                  <c:v>44869</c:v>
                </c:pt>
                <c:pt idx="29">
                  <c:v>44868</c:v>
                </c:pt>
                <c:pt idx="30">
                  <c:v>44867</c:v>
                </c:pt>
                <c:pt idx="31">
                  <c:v>44866</c:v>
                </c:pt>
                <c:pt idx="32">
                  <c:v>44865</c:v>
                </c:pt>
                <c:pt idx="33">
                  <c:v>44864</c:v>
                </c:pt>
                <c:pt idx="34">
                  <c:v>44863</c:v>
                </c:pt>
                <c:pt idx="35">
                  <c:v>44862</c:v>
                </c:pt>
                <c:pt idx="36">
                  <c:v>44861</c:v>
                </c:pt>
                <c:pt idx="37">
                  <c:v>44860</c:v>
                </c:pt>
                <c:pt idx="38">
                  <c:v>44859</c:v>
                </c:pt>
                <c:pt idx="39">
                  <c:v>44858</c:v>
                </c:pt>
                <c:pt idx="40">
                  <c:v>44857</c:v>
                </c:pt>
                <c:pt idx="41">
                  <c:v>44856</c:v>
                </c:pt>
                <c:pt idx="42">
                  <c:v>44855</c:v>
                </c:pt>
                <c:pt idx="43">
                  <c:v>44854</c:v>
                </c:pt>
                <c:pt idx="44">
                  <c:v>44853</c:v>
                </c:pt>
                <c:pt idx="45">
                  <c:v>44852</c:v>
                </c:pt>
                <c:pt idx="46">
                  <c:v>44851</c:v>
                </c:pt>
                <c:pt idx="47">
                  <c:v>44850</c:v>
                </c:pt>
                <c:pt idx="48">
                  <c:v>44849</c:v>
                </c:pt>
                <c:pt idx="49">
                  <c:v>44848</c:v>
                </c:pt>
                <c:pt idx="50">
                  <c:v>44847</c:v>
                </c:pt>
                <c:pt idx="51">
                  <c:v>44846</c:v>
                </c:pt>
                <c:pt idx="52">
                  <c:v>44845</c:v>
                </c:pt>
                <c:pt idx="53">
                  <c:v>44844</c:v>
                </c:pt>
                <c:pt idx="54">
                  <c:v>44843</c:v>
                </c:pt>
                <c:pt idx="55">
                  <c:v>44842</c:v>
                </c:pt>
                <c:pt idx="56">
                  <c:v>44841</c:v>
                </c:pt>
                <c:pt idx="57">
                  <c:v>44840</c:v>
                </c:pt>
                <c:pt idx="58">
                  <c:v>44839</c:v>
                </c:pt>
                <c:pt idx="59">
                  <c:v>44838</c:v>
                </c:pt>
                <c:pt idx="60">
                  <c:v>44837</c:v>
                </c:pt>
                <c:pt idx="61">
                  <c:v>44836</c:v>
                </c:pt>
                <c:pt idx="62">
                  <c:v>44835</c:v>
                </c:pt>
                <c:pt idx="63">
                  <c:v>44834</c:v>
                </c:pt>
                <c:pt idx="64">
                  <c:v>44833</c:v>
                </c:pt>
                <c:pt idx="65">
                  <c:v>44832</c:v>
                </c:pt>
                <c:pt idx="66">
                  <c:v>44831</c:v>
                </c:pt>
                <c:pt idx="67">
                  <c:v>44830</c:v>
                </c:pt>
                <c:pt idx="68">
                  <c:v>44829</c:v>
                </c:pt>
                <c:pt idx="69">
                  <c:v>44828</c:v>
                </c:pt>
                <c:pt idx="70">
                  <c:v>44827</c:v>
                </c:pt>
                <c:pt idx="71">
                  <c:v>44826</c:v>
                </c:pt>
                <c:pt idx="72">
                  <c:v>44825</c:v>
                </c:pt>
                <c:pt idx="73">
                  <c:v>44824</c:v>
                </c:pt>
                <c:pt idx="74">
                  <c:v>44823</c:v>
                </c:pt>
                <c:pt idx="75">
                  <c:v>44822</c:v>
                </c:pt>
                <c:pt idx="76">
                  <c:v>44821</c:v>
                </c:pt>
                <c:pt idx="77">
                  <c:v>44820</c:v>
                </c:pt>
                <c:pt idx="78">
                  <c:v>44819</c:v>
                </c:pt>
                <c:pt idx="79">
                  <c:v>44818</c:v>
                </c:pt>
                <c:pt idx="80">
                  <c:v>44817</c:v>
                </c:pt>
                <c:pt idx="81">
                  <c:v>44816</c:v>
                </c:pt>
                <c:pt idx="82">
                  <c:v>44815</c:v>
                </c:pt>
                <c:pt idx="83">
                  <c:v>44814</c:v>
                </c:pt>
                <c:pt idx="84">
                  <c:v>44813</c:v>
                </c:pt>
                <c:pt idx="85">
                  <c:v>44812</c:v>
                </c:pt>
                <c:pt idx="86">
                  <c:v>44811</c:v>
                </c:pt>
                <c:pt idx="87">
                  <c:v>44810</c:v>
                </c:pt>
                <c:pt idx="88">
                  <c:v>44809</c:v>
                </c:pt>
                <c:pt idx="89">
                  <c:v>44808</c:v>
                </c:pt>
                <c:pt idx="90">
                  <c:v>44807</c:v>
                </c:pt>
                <c:pt idx="91">
                  <c:v>44806</c:v>
                </c:pt>
                <c:pt idx="92">
                  <c:v>44805</c:v>
                </c:pt>
                <c:pt idx="93">
                  <c:v>44804</c:v>
                </c:pt>
                <c:pt idx="94">
                  <c:v>44803</c:v>
                </c:pt>
                <c:pt idx="95">
                  <c:v>44802</c:v>
                </c:pt>
                <c:pt idx="96">
                  <c:v>44801</c:v>
                </c:pt>
                <c:pt idx="97">
                  <c:v>44800</c:v>
                </c:pt>
                <c:pt idx="98">
                  <c:v>44799</c:v>
                </c:pt>
                <c:pt idx="99">
                  <c:v>44798</c:v>
                </c:pt>
                <c:pt idx="100">
                  <c:v>44797</c:v>
                </c:pt>
                <c:pt idx="101">
                  <c:v>44796</c:v>
                </c:pt>
                <c:pt idx="102">
                  <c:v>44795</c:v>
                </c:pt>
                <c:pt idx="103">
                  <c:v>44794</c:v>
                </c:pt>
                <c:pt idx="104">
                  <c:v>44793</c:v>
                </c:pt>
                <c:pt idx="105">
                  <c:v>44792</c:v>
                </c:pt>
                <c:pt idx="106">
                  <c:v>44791</c:v>
                </c:pt>
                <c:pt idx="107">
                  <c:v>44790</c:v>
                </c:pt>
                <c:pt idx="108">
                  <c:v>44789</c:v>
                </c:pt>
                <c:pt idx="109">
                  <c:v>44788</c:v>
                </c:pt>
                <c:pt idx="110">
                  <c:v>44787</c:v>
                </c:pt>
                <c:pt idx="111">
                  <c:v>44786</c:v>
                </c:pt>
                <c:pt idx="112">
                  <c:v>44785</c:v>
                </c:pt>
                <c:pt idx="113">
                  <c:v>44784</c:v>
                </c:pt>
                <c:pt idx="114">
                  <c:v>44783</c:v>
                </c:pt>
                <c:pt idx="115">
                  <c:v>44782</c:v>
                </c:pt>
                <c:pt idx="116">
                  <c:v>44781</c:v>
                </c:pt>
                <c:pt idx="117">
                  <c:v>44780</c:v>
                </c:pt>
                <c:pt idx="118">
                  <c:v>44779</c:v>
                </c:pt>
                <c:pt idx="119">
                  <c:v>44778</c:v>
                </c:pt>
                <c:pt idx="120">
                  <c:v>44777</c:v>
                </c:pt>
                <c:pt idx="121">
                  <c:v>44776</c:v>
                </c:pt>
                <c:pt idx="122">
                  <c:v>44775</c:v>
                </c:pt>
                <c:pt idx="123">
                  <c:v>44774</c:v>
                </c:pt>
                <c:pt idx="124">
                  <c:v>44773</c:v>
                </c:pt>
                <c:pt idx="125">
                  <c:v>44772</c:v>
                </c:pt>
                <c:pt idx="126">
                  <c:v>44771</c:v>
                </c:pt>
                <c:pt idx="127">
                  <c:v>44770</c:v>
                </c:pt>
                <c:pt idx="128">
                  <c:v>44769</c:v>
                </c:pt>
                <c:pt idx="129">
                  <c:v>44768</c:v>
                </c:pt>
                <c:pt idx="130">
                  <c:v>44767</c:v>
                </c:pt>
                <c:pt idx="131">
                  <c:v>44766</c:v>
                </c:pt>
                <c:pt idx="132">
                  <c:v>44765</c:v>
                </c:pt>
                <c:pt idx="133">
                  <c:v>44764</c:v>
                </c:pt>
                <c:pt idx="134">
                  <c:v>44763</c:v>
                </c:pt>
                <c:pt idx="135">
                  <c:v>44762</c:v>
                </c:pt>
                <c:pt idx="136">
                  <c:v>44761</c:v>
                </c:pt>
                <c:pt idx="137">
                  <c:v>44760</c:v>
                </c:pt>
                <c:pt idx="138">
                  <c:v>44759</c:v>
                </c:pt>
                <c:pt idx="139">
                  <c:v>44758</c:v>
                </c:pt>
                <c:pt idx="140">
                  <c:v>44757</c:v>
                </c:pt>
                <c:pt idx="141">
                  <c:v>44756</c:v>
                </c:pt>
                <c:pt idx="142">
                  <c:v>44755</c:v>
                </c:pt>
                <c:pt idx="143">
                  <c:v>44754</c:v>
                </c:pt>
                <c:pt idx="144">
                  <c:v>44753</c:v>
                </c:pt>
                <c:pt idx="145">
                  <c:v>44752</c:v>
                </c:pt>
                <c:pt idx="146">
                  <c:v>44751</c:v>
                </c:pt>
                <c:pt idx="147">
                  <c:v>44750</c:v>
                </c:pt>
                <c:pt idx="148">
                  <c:v>44749</c:v>
                </c:pt>
                <c:pt idx="149">
                  <c:v>44748</c:v>
                </c:pt>
                <c:pt idx="150">
                  <c:v>44747</c:v>
                </c:pt>
                <c:pt idx="151">
                  <c:v>44746</c:v>
                </c:pt>
                <c:pt idx="152">
                  <c:v>44745</c:v>
                </c:pt>
                <c:pt idx="153">
                  <c:v>44744</c:v>
                </c:pt>
                <c:pt idx="154">
                  <c:v>44743</c:v>
                </c:pt>
                <c:pt idx="155">
                  <c:v>44742</c:v>
                </c:pt>
                <c:pt idx="156">
                  <c:v>44741</c:v>
                </c:pt>
                <c:pt idx="157">
                  <c:v>44740</c:v>
                </c:pt>
                <c:pt idx="158">
                  <c:v>44739</c:v>
                </c:pt>
                <c:pt idx="159">
                  <c:v>44738</c:v>
                </c:pt>
                <c:pt idx="160">
                  <c:v>44737</c:v>
                </c:pt>
                <c:pt idx="161">
                  <c:v>44736</c:v>
                </c:pt>
                <c:pt idx="162">
                  <c:v>44735</c:v>
                </c:pt>
                <c:pt idx="163">
                  <c:v>44734</c:v>
                </c:pt>
                <c:pt idx="164">
                  <c:v>44733</c:v>
                </c:pt>
                <c:pt idx="165">
                  <c:v>44732</c:v>
                </c:pt>
                <c:pt idx="166">
                  <c:v>44731</c:v>
                </c:pt>
                <c:pt idx="167">
                  <c:v>44730</c:v>
                </c:pt>
                <c:pt idx="168">
                  <c:v>44729</c:v>
                </c:pt>
                <c:pt idx="169">
                  <c:v>44728</c:v>
                </c:pt>
                <c:pt idx="170">
                  <c:v>44727</c:v>
                </c:pt>
                <c:pt idx="171">
                  <c:v>44726</c:v>
                </c:pt>
                <c:pt idx="172">
                  <c:v>44725</c:v>
                </c:pt>
                <c:pt idx="173">
                  <c:v>44724</c:v>
                </c:pt>
                <c:pt idx="174">
                  <c:v>44723</c:v>
                </c:pt>
                <c:pt idx="175">
                  <c:v>44722</c:v>
                </c:pt>
                <c:pt idx="176">
                  <c:v>44721</c:v>
                </c:pt>
                <c:pt idx="177">
                  <c:v>44720</c:v>
                </c:pt>
                <c:pt idx="178">
                  <c:v>44719</c:v>
                </c:pt>
                <c:pt idx="179">
                  <c:v>44718</c:v>
                </c:pt>
                <c:pt idx="180">
                  <c:v>44717</c:v>
                </c:pt>
                <c:pt idx="181">
                  <c:v>44716</c:v>
                </c:pt>
                <c:pt idx="182">
                  <c:v>44715</c:v>
                </c:pt>
                <c:pt idx="183">
                  <c:v>44714</c:v>
                </c:pt>
                <c:pt idx="184">
                  <c:v>44713</c:v>
                </c:pt>
                <c:pt idx="185">
                  <c:v>44712</c:v>
                </c:pt>
                <c:pt idx="186">
                  <c:v>44711</c:v>
                </c:pt>
                <c:pt idx="187">
                  <c:v>44710</c:v>
                </c:pt>
                <c:pt idx="188">
                  <c:v>44709</c:v>
                </c:pt>
                <c:pt idx="189">
                  <c:v>44708</c:v>
                </c:pt>
                <c:pt idx="190">
                  <c:v>44707</c:v>
                </c:pt>
                <c:pt idx="191">
                  <c:v>44706</c:v>
                </c:pt>
                <c:pt idx="192">
                  <c:v>44705</c:v>
                </c:pt>
                <c:pt idx="193">
                  <c:v>44704</c:v>
                </c:pt>
                <c:pt idx="194">
                  <c:v>44703</c:v>
                </c:pt>
                <c:pt idx="195">
                  <c:v>44702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44696</c:v>
                </c:pt>
                <c:pt idx="202">
                  <c:v>44695</c:v>
                </c:pt>
                <c:pt idx="203">
                  <c:v>44694</c:v>
                </c:pt>
                <c:pt idx="204">
                  <c:v>44693</c:v>
                </c:pt>
                <c:pt idx="205">
                  <c:v>44692</c:v>
                </c:pt>
                <c:pt idx="206">
                  <c:v>44691</c:v>
                </c:pt>
                <c:pt idx="207">
                  <c:v>44690</c:v>
                </c:pt>
                <c:pt idx="208">
                  <c:v>44689</c:v>
                </c:pt>
                <c:pt idx="209">
                  <c:v>44688</c:v>
                </c:pt>
                <c:pt idx="210">
                  <c:v>44687</c:v>
                </c:pt>
                <c:pt idx="211">
                  <c:v>44686</c:v>
                </c:pt>
                <c:pt idx="212">
                  <c:v>44685</c:v>
                </c:pt>
                <c:pt idx="213">
                  <c:v>44684</c:v>
                </c:pt>
                <c:pt idx="214">
                  <c:v>44683</c:v>
                </c:pt>
                <c:pt idx="215">
                  <c:v>44682</c:v>
                </c:pt>
              </c:numCache>
            </c:numRef>
          </c:cat>
          <c:val>
            <c:numRef>
              <c:f>'价格 '!$EX$79:$EX$294</c:f>
              <c:numCache>
                <c:formatCode>General</c:formatCode>
                <c:ptCount val="216"/>
                <c:pt idx="0">
                  <c:v>11.75</c:v>
                </c:pt>
                <c:pt idx="1">
                  <c:v>11.5</c:v>
                </c:pt>
                <c:pt idx="2">
                  <c:v>11.6</c:v>
                </c:pt>
                <c:pt idx="3">
                  <c:v>11.5</c:v>
                </c:pt>
                <c:pt idx="4">
                  <c:v>11.4</c:v>
                </c:pt>
                <c:pt idx="5">
                  <c:v>11.3</c:v>
                </c:pt>
                <c:pt idx="6">
                  <c:v>11.15</c:v>
                </c:pt>
                <c:pt idx="7">
                  <c:v>11.1</c:v>
                </c:pt>
                <c:pt idx="8">
                  <c:v>11.2</c:v>
                </c:pt>
                <c:pt idx="9">
                  <c:v>11.4</c:v>
                </c:pt>
                <c:pt idx="10">
                  <c:v>11.8</c:v>
                </c:pt>
                <c:pt idx="11">
                  <c:v>11.75</c:v>
                </c:pt>
                <c:pt idx="12">
                  <c:v>12</c:v>
                </c:pt>
                <c:pt idx="13">
                  <c:v>12.4</c:v>
                </c:pt>
                <c:pt idx="14">
                  <c:v>12.6</c:v>
                </c:pt>
                <c:pt idx="15">
                  <c:v>12.4</c:v>
                </c:pt>
                <c:pt idx="16">
                  <c:v>12.5</c:v>
                </c:pt>
                <c:pt idx="17">
                  <c:v>12.5</c:v>
                </c:pt>
                <c:pt idx="18">
                  <c:v>12.7</c:v>
                </c:pt>
                <c:pt idx="19">
                  <c:v>13</c:v>
                </c:pt>
                <c:pt idx="20">
                  <c:v>12.55</c:v>
                </c:pt>
                <c:pt idx="21">
                  <c:v>12.55</c:v>
                </c:pt>
                <c:pt idx="22">
                  <c:v>12.05</c:v>
                </c:pt>
                <c:pt idx="23">
                  <c:v>12.35</c:v>
                </c:pt>
                <c:pt idx="24">
                  <c:v>12.95</c:v>
                </c:pt>
                <c:pt idx="25">
                  <c:v>13.3</c:v>
                </c:pt>
                <c:pt idx="26">
                  <c:v>13.5</c:v>
                </c:pt>
                <c:pt idx="27">
                  <c:v>13.6</c:v>
                </c:pt>
                <c:pt idx="28">
                  <c:v>13.65</c:v>
                </c:pt>
                <c:pt idx="29">
                  <c:v>13.7</c:v>
                </c:pt>
                <c:pt idx="30">
                  <c:v>13.55</c:v>
                </c:pt>
                <c:pt idx="31">
                  <c:v>13.8</c:v>
                </c:pt>
                <c:pt idx="32">
                  <c:v>13.65</c:v>
                </c:pt>
                <c:pt idx="33">
                  <c:v>13.05</c:v>
                </c:pt>
                <c:pt idx="34">
                  <c:v>13.1</c:v>
                </c:pt>
                <c:pt idx="35">
                  <c:v>13.7</c:v>
                </c:pt>
                <c:pt idx="36">
                  <c:v>14.1</c:v>
                </c:pt>
                <c:pt idx="37">
                  <c:v>14.15</c:v>
                </c:pt>
                <c:pt idx="38">
                  <c:v>14.05</c:v>
                </c:pt>
                <c:pt idx="39">
                  <c:v>14.25</c:v>
                </c:pt>
                <c:pt idx="40">
                  <c:v>14.7</c:v>
                </c:pt>
                <c:pt idx="41">
                  <c:v>14.7</c:v>
                </c:pt>
                <c:pt idx="42">
                  <c:v>14.5</c:v>
                </c:pt>
                <c:pt idx="43">
                  <c:v>15</c:v>
                </c:pt>
                <c:pt idx="44">
                  <c:v>14.85</c:v>
                </c:pt>
                <c:pt idx="45">
                  <c:v>14.15</c:v>
                </c:pt>
                <c:pt idx="46">
                  <c:v>14.3</c:v>
                </c:pt>
                <c:pt idx="47">
                  <c:v>14.5</c:v>
                </c:pt>
                <c:pt idx="48">
                  <c:v>15.35</c:v>
                </c:pt>
                <c:pt idx="49">
                  <c:v>15.45</c:v>
                </c:pt>
                <c:pt idx="50">
                  <c:v>15.05</c:v>
                </c:pt>
                <c:pt idx="51">
                  <c:v>14.5</c:v>
                </c:pt>
                <c:pt idx="52">
                  <c:v>14.15</c:v>
                </c:pt>
                <c:pt idx="53">
                  <c:v>13.6</c:v>
                </c:pt>
                <c:pt idx="54">
                  <c:v>13.7</c:v>
                </c:pt>
                <c:pt idx="55">
                  <c:v>13.7</c:v>
                </c:pt>
                <c:pt idx="56">
                  <c:v>13.7</c:v>
                </c:pt>
                <c:pt idx="57">
                  <c:v>13.25</c:v>
                </c:pt>
                <c:pt idx="58">
                  <c:v>12.95</c:v>
                </c:pt>
                <c:pt idx="59">
                  <c:v>12.95</c:v>
                </c:pt>
                <c:pt idx="60">
                  <c:v>12.85</c:v>
                </c:pt>
                <c:pt idx="61">
                  <c:v>12.9</c:v>
                </c:pt>
                <c:pt idx="62">
                  <c:v>13</c:v>
                </c:pt>
                <c:pt idx="63">
                  <c:v>12.6</c:v>
                </c:pt>
                <c:pt idx="64">
                  <c:v>12.95</c:v>
                </c:pt>
                <c:pt idx="65">
                  <c:v>12.5</c:v>
                </c:pt>
                <c:pt idx="66">
                  <c:v>12.6</c:v>
                </c:pt>
                <c:pt idx="67">
                  <c:v>12.65</c:v>
                </c:pt>
                <c:pt idx="68">
                  <c:v>12.7</c:v>
                </c:pt>
                <c:pt idx="69">
                  <c:v>12.65</c:v>
                </c:pt>
                <c:pt idx="70">
                  <c:v>12.65</c:v>
                </c:pt>
                <c:pt idx="71">
                  <c:v>12.3</c:v>
                </c:pt>
                <c:pt idx="72">
                  <c:v>12.2</c:v>
                </c:pt>
                <c:pt idx="73">
                  <c:v>12.1</c:v>
                </c:pt>
                <c:pt idx="74">
                  <c:v>12.2</c:v>
                </c:pt>
                <c:pt idx="75">
                  <c:v>12.25</c:v>
                </c:pt>
                <c:pt idx="76">
                  <c:v>12.15</c:v>
                </c:pt>
                <c:pt idx="77">
                  <c:v>11.95</c:v>
                </c:pt>
                <c:pt idx="78">
                  <c:v>11.8</c:v>
                </c:pt>
                <c:pt idx="79">
                  <c:v>11.8</c:v>
                </c:pt>
                <c:pt idx="80">
                  <c:v>11.9</c:v>
                </c:pt>
                <c:pt idx="81">
                  <c:v>11.9</c:v>
                </c:pt>
                <c:pt idx="82">
                  <c:v>11.9</c:v>
                </c:pt>
                <c:pt idx="83">
                  <c:v>11.9</c:v>
                </c:pt>
                <c:pt idx="84">
                  <c:v>11.8</c:v>
                </c:pt>
                <c:pt idx="85">
                  <c:v>11.8</c:v>
                </c:pt>
                <c:pt idx="86">
                  <c:v>11.8</c:v>
                </c:pt>
                <c:pt idx="87">
                  <c:v>11.9</c:v>
                </c:pt>
                <c:pt idx="88">
                  <c:v>12.2</c:v>
                </c:pt>
                <c:pt idx="89">
                  <c:v>12.1</c:v>
                </c:pt>
                <c:pt idx="90">
                  <c:v>12</c:v>
                </c:pt>
                <c:pt idx="91">
                  <c:v>12.4</c:v>
                </c:pt>
                <c:pt idx="92">
                  <c:v>12.5</c:v>
                </c:pt>
                <c:pt idx="93">
                  <c:v>12.1</c:v>
                </c:pt>
                <c:pt idx="94">
                  <c:v>11.9</c:v>
                </c:pt>
                <c:pt idx="95">
                  <c:v>11.7</c:v>
                </c:pt>
                <c:pt idx="96">
                  <c:v>11.8</c:v>
                </c:pt>
                <c:pt idx="97">
                  <c:v>11.4</c:v>
                </c:pt>
                <c:pt idx="98">
                  <c:v>11.45</c:v>
                </c:pt>
                <c:pt idx="99">
                  <c:v>11.25</c:v>
                </c:pt>
                <c:pt idx="100">
                  <c:v>11.1</c:v>
                </c:pt>
                <c:pt idx="101">
                  <c:v>11</c:v>
                </c:pt>
                <c:pt idx="102">
                  <c:v>11</c:v>
                </c:pt>
                <c:pt idx="103">
                  <c:v>10.9</c:v>
                </c:pt>
                <c:pt idx="104">
                  <c:v>10.85</c:v>
                </c:pt>
                <c:pt idx="105">
                  <c:v>10.8</c:v>
                </c:pt>
                <c:pt idx="106">
                  <c:v>10.8</c:v>
                </c:pt>
                <c:pt idx="107">
                  <c:v>10.75</c:v>
                </c:pt>
                <c:pt idx="108">
                  <c:v>10.7</c:v>
                </c:pt>
                <c:pt idx="109">
                  <c:v>10.6</c:v>
                </c:pt>
                <c:pt idx="110">
                  <c:v>10.65</c:v>
                </c:pt>
                <c:pt idx="111">
                  <c:v>10.65</c:v>
                </c:pt>
                <c:pt idx="112">
                  <c:v>10.7</c:v>
                </c:pt>
                <c:pt idx="113">
                  <c:v>10.6</c:v>
                </c:pt>
                <c:pt idx="114">
                  <c:v>10.6</c:v>
                </c:pt>
                <c:pt idx="115">
                  <c:v>10.4</c:v>
                </c:pt>
                <c:pt idx="116">
                  <c:v>10.6</c:v>
                </c:pt>
                <c:pt idx="117">
                  <c:v>10.6</c:v>
                </c:pt>
                <c:pt idx="118">
                  <c:v>10.9</c:v>
                </c:pt>
                <c:pt idx="119">
                  <c:v>10.9</c:v>
                </c:pt>
                <c:pt idx="120">
                  <c:v>10.9</c:v>
                </c:pt>
                <c:pt idx="121">
                  <c:v>10.8</c:v>
                </c:pt>
                <c:pt idx="122">
                  <c:v>11.1</c:v>
                </c:pt>
                <c:pt idx="123">
                  <c:v>10.6</c:v>
                </c:pt>
                <c:pt idx="124">
                  <c:v>10.45</c:v>
                </c:pt>
                <c:pt idx="125">
                  <c:v>10.199999999999999</c:v>
                </c:pt>
                <c:pt idx="126">
                  <c:v>9.8000000000000007</c:v>
                </c:pt>
                <c:pt idx="127">
                  <c:v>9.6</c:v>
                </c:pt>
                <c:pt idx="128">
                  <c:v>9.9</c:v>
                </c:pt>
                <c:pt idx="129">
                  <c:v>10.1</c:v>
                </c:pt>
                <c:pt idx="130">
                  <c:v>10.3</c:v>
                </c:pt>
                <c:pt idx="131">
                  <c:v>10.7</c:v>
                </c:pt>
                <c:pt idx="132">
                  <c:v>11</c:v>
                </c:pt>
                <c:pt idx="133">
                  <c:v>11</c:v>
                </c:pt>
                <c:pt idx="134">
                  <c:v>11.1</c:v>
                </c:pt>
                <c:pt idx="135">
                  <c:v>11.45</c:v>
                </c:pt>
                <c:pt idx="136">
                  <c:v>11.45</c:v>
                </c:pt>
                <c:pt idx="137">
                  <c:v>11.3</c:v>
                </c:pt>
                <c:pt idx="138">
                  <c:v>11.1</c:v>
                </c:pt>
                <c:pt idx="139">
                  <c:v>11.1</c:v>
                </c:pt>
                <c:pt idx="140">
                  <c:v>11.3</c:v>
                </c:pt>
                <c:pt idx="141">
                  <c:v>11.3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11.7</c:v>
                </c:pt>
                <c:pt idx="146">
                  <c:v>12.1</c:v>
                </c:pt>
                <c:pt idx="147">
                  <c:v>10.9</c:v>
                </c:pt>
                <c:pt idx="148">
                  <c:v>10.3</c:v>
                </c:pt>
                <c:pt idx="149">
                  <c:v>10.6</c:v>
                </c:pt>
                <c:pt idx="150">
                  <c:v>11.2</c:v>
                </c:pt>
                <c:pt idx="151">
                  <c:v>10.75</c:v>
                </c:pt>
                <c:pt idx="152">
                  <c:v>10.7</c:v>
                </c:pt>
                <c:pt idx="153">
                  <c:v>9.9499999999999993</c:v>
                </c:pt>
                <c:pt idx="154">
                  <c:v>9.6999999999999993</c:v>
                </c:pt>
                <c:pt idx="155">
                  <c:v>9.6</c:v>
                </c:pt>
                <c:pt idx="156">
                  <c:v>9.6</c:v>
                </c:pt>
                <c:pt idx="157">
                  <c:v>9.4</c:v>
                </c:pt>
                <c:pt idx="158">
                  <c:v>9.3000000000000007</c:v>
                </c:pt>
                <c:pt idx="159">
                  <c:v>9.0500000000000007</c:v>
                </c:pt>
                <c:pt idx="160">
                  <c:v>8.85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8.6999999999999993</c:v>
                </c:pt>
                <c:pt idx="164">
                  <c:v>8.5</c:v>
                </c:pt>
                <c:pt idx="165">
                  <c:v>8.4</c:v>
                </c:pt>
                <c:pt idx="166">
                  <c:v>8.1999999999999993</c:v>
                </c:pt>
                <c:pt idx="167">
                  <c:v>8.1</c:v>
                </c:pt>
                <c:pt idx="168">
                  <c:v>8.1</c:v>
                </c:pt>
                <c:pt idx="169">
                  <c:v>7.9</c:v>
                </c:pt>
                <c:pt idx="170">
                  <c:v>7.8</c:v>
                </c:pt>
                <c:pt idx="171">
                  <c:v>8</c:v>
                </c:pt>
                <c:pt idx="172">
                  <c:v>7.9</c:v>
                </c:pt>
                <c:pt idx="173">
                  <c:v>7.9</c:v>
                </c:pt>
                <c:pt idx="174">
                  <c:v>7.8</c:v>
                </c:pt>
                <c:pt idx="175">
                  <c:v>7.7</c:v>
                </c:pt>
                <c:pt idx="176">
                  <c:v>7.7</c:v>
                </c:pt>
                <c:pt idx="177">
                  <c:v>7.8</c:v>
                </c:pt>
                <c:pt idx="178">
                  <c:v>7.9</c:v>
                </c:pt>
                <c:pt idx="179">
                  <c:v>7.9</c:v>
                </c:pt>
                <c:pt idx="180">
                  <c:v>7.6</c:v>
                </c:pt>
                <c:pt idx="181">
                  <c:v>7.7</c:v>
                </c:pt>
                <c:pt idx="182">
                  <c:v>7.9</c:v>
                </c:pt>
                <c:pt idx="183">
                  <c:v>8.15</c:v>
                </c:pt>
                <c:pt idx="184">
                  <c:v>8.1</c:v>
                </c:pt>
                <c:pt idx="185">
                  <c:v>7.95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7.7</c:v>
                </c:pt>
                <c:pt idx="190">
                  <c:v>7.8</c:v>
                </c:pt>
                <c:pt idx="191">
                  <c:v>7.4</c:v>
                </c:pt>
                <c:pt idx="192">
                  <c:v>7.3</c:v>
                </c:pt>
                <c:pt idx="193">
                  <c:v>7.3</c:v>
                </c:pt>
                <c:pt idx="194">
                  <c:v>7.3</c:v>
                </c:pt>
                <c:pt idx="195">
                  <c:v>7.2</c:v>
                </c:pt>
                <c:pt idx="196">
                  <c:v>7.2</c:v>
                </c:pt>
                <c:pt idx="197">
                  <c:v>7.1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7.1</c:v>
                </c:pt>
                <c:pt idx="202">
                  <c:v>7.2</c:v>
                </c:pt>
                <c:pt idx="203">
                  <c:v>7.2</c:v>
                </c:pt>
                <c:pt idx="204">
                  <c:v>7.2</c:v>
                </c:pt>
                <c:pt idx="205">
                  <c:v>7.2</c:v>
                </c:pt>
                <c:pt idx="206">
                  <c:v>7.2</c:v>
                </c:pt>
                <c:pt idx="207">
                  <c:v>7.1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38-4CF1-A566-ED3D3EC6E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888512"/>
        <c:axId val="331898880"/>
      </c:lineChart>
      <c:dateAx>
        <c:axId val="33188851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元</a:t>
                </a:r>
                <a:r>
                  <a:rPr lang="en-US" altLang="zh-CN"/>
                  <a:t>/</a:t>
                </a:r>
                <a:r>
                  <a:rPr lang="zh-CN" altLang="en-US"/>
                  <a:t>斤</a:t>
                </a:r>
              </a:p>
            </c:rich>
          </c:tx>
          <c:layout>
            <c:manualLayout>
              <c:xMode val="edge"/>
              <c:yMode val="edge"/>
              <c:x val="0.10026177095003901"/>
              <c:y val="0.13763119056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898880"/>
        <c:crosses val="autoZero"/>
        <c:auto val="1"/>
        <c:lblOffset val="100"/>
        <c:baseTimeUnit val="days"/>
      </c:dateAx>
      <c:valAx>
        <c:axId val="3318988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1888512"/>
        <c:crosses val="autoZero"/>
        <c:crossBetween val="between"/>
      </c:valAx>
      <c:dateAx>
        <c:axId val="3319004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31901952"/>
        <c:crosses val="autoZero"/>
        <c:auto val="1"/>
        <c:lblOffset val="100"/>
        <c:baseTimeUnit val="days"/>
      </c:dateAx>
      <c:valAx>
        <c:axId val="331901952"/>
        <c:scaling>
          <c:orientation val="minMax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900416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142082149315"/>
          <c:y val="8.01781737193763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3.5982677365940602E-2"/>
          <c:y val="5.7894128905633703E-2"/>
          <c:w val="0.97034359803299997"/>
          <c:h val="0.72192552105837204"/>
        </c:manualLayout>
      </c:layout>
      <c:lineChart>
        <c:grouping val="standard"/>
        <c:varyColors val="0"/>
        <c:ser>
          <c:idx val="0"/>
          <c:order val="0"/>
          <c:tx>
            <c:strRef>
              <c:f>'价格 '!$A$22</c:f>
              <c:strCache>
                <c:ptCount val="1"/>
                <c:pt idx="0">
                  <c:v>15kg仔猪出栏价格</c:v>
                </c:pt>
              </c:strCache>
            </c:strRef>
          </c:tx>
          <c:spPr>
            <a:ln w="19050" cap="rnd" cmpd="sng">
              <a:solidFill>
                <a:srgbClr val="31445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'价格 '!$AS$6:$AS$60</c:f>
              <c:numCache>
                <c:formatCode>m/d/yyyy</c:formatCode>
                <c:ptCount val="55"/>
                <c:pt idx="0">
                  <c:v>44960</c:v>
                </c:pt>
                <c:pt idx="1">
                  <c:v>44946</c:v>
                </c:pt>
                <c:pt idx="2">
                  <c:v>44939</c:v>
                </c:pt>
                <c:pt idx="3">
                  <c:v>44932</c:v>
                </c:pt>
                <c:pt idx="4">
                  <c:v>44925</c:v>
                </c:pt>
                <c:pt idx="5">
                  <c:v>44918</c:v>
                </c:pt>
                <c:pt idx="6">
                  <c:v>44911</c:v>
                </c:pt>
                <c:pt idx="7">
                  <c:v>44904</c:v>
                </c:pt>
                <c:pt idx="8">
                  <c:v>44897</c:v>
                </c:pt>
                <c:pt idx="9">
                  <c:v>44890</c:v>
                </c:pt>
                <c:pt idx="10">
                  <c:v>44883</c:v>
                </c:pt>
                <c:pt idx="11">
                  <c:v>44876</c:v>
                </c:pt>
                <c:pt idx="12">
                  <c:v>44869</c:v>
                </c:pt>
                <c:pt idx="13">
                  <c:v>44862</c:v>
                </c:pt>
                <c:pt idx="14">
                  <c:v>44855</c:v>
                </c:pt>
                <c:pt idx="15">
                  <c:v>44848</c:v>
                </c:pt>
                <c:pt idx="16">
                  <c:v>44841</c:v>
                </c:pt>
                <c:pt idx="17">
                  <c:v>44834</c:v>
                </c:pt>
                <c:pt idx="18">
                  <c:v>44827</c:v>
                </c:pt>
                <c:pt idx="19">
                  <c:v>44820</c:v>
                </c:pt>
                <c:pt idx="20">
                  <c:v>44813</c:v>
                </c:pt>
                <c:pt idx="21">
                  <c:v>44806</c:v>
                </c:pt>
                <c:pt idx="22">
                  <c:v>44799</c:v>
                </c:pt>
                <c:pt idx="23">
                  <c:v>44792</c:v>
                </c:pt>
                <c:pt idx="24">
                  <c:v>44785</c:v>
                </c:pt>
                <c:pt idx="25">
                  <c:v>44778</c:v>
                </c:pt>
                <c:pt idx="26">
                  <c:v>44771</c:v>
                </c:pt>
                <c:pt idx="27">
                  <c:v>44764</c:v>
                </c:pt>
                <c:pt idx="28">
                  <c:v>44757</c:v>
                </c:pt>
                <c:pt idx="29">
                  <c:v>44750</c:v>
                </c:pt>
                <c:pt idx="30">
                  <c:v>44743</c:v>
                </c:pt>
                <c:pt idx="31">
                  <c:v>44736</c:v>
                </c:pt>
                <c:pt idx="32">
                  <c:v>44729</c:v>
                </c:pt>
                <c:pt idx="33">
                  <c:v>44722</c:v>
                </c:pt>
                <c:pt idx="34">
                  <c:v>44715</c:v>
                </c:pt>
                <c:pt idx="35">
                  <c:v>44708</c:v>
                </c:pt>
                <c:pt idx="36">
                  <c:v>44701</c:v>
                </c:pt>
                <c:pt idx="37">
                  <c:v>44694</c:v>
                </c:pt>
                <c:pt idx="38">
                  <c:v>44687</c:v>
                </c:pt>
                <c:pt idx="39">
                  <c:v>44680</c:v>
                </c:pt>
                <c:pt idx="40">
                  <c:v>44673</c:v>
                </c:pt>
                <c:pt idx="41">
                  <c:v>44666</c:v>
                </c:pt>
                <c:pt idx="42">
                  <c:v>44659</c:v>
                </c:pt>
                <c:pt idx="43">
                  <c:v>44652</c:v>
                </c:pt>
                <c:pt idx="44">
                  <c:v>44645</c:v>
                </c:pt>
                <c:pt idx="45">
                  <c:v>44638</c:v>
                </c:pt>
                <c:pt idx="46">
                  <c:v>44631</c:v>
                </c:pt>
                <c:pt idx="47">
                  <c:v>44624</c:v>
                </c:pt>
                <c:pt idx="48">
                  <c:v>44617</c:v>
                </c:pt>
                <c:pt idx="49">
                  <c:v>44610</c:v>
                </c:pt>
                <c:pt idx="50">
                  <c:v>44599</c:v>
                </c:pt>
                <c:pt idx="51">
                  <c:v>44585</c:v>
                </c:pt>
                <c:pt idx="52">
                  <c:v>44578</c:v>
                </c:pt>
                <c:pt idx="53">
                  <c:v>44571</c:v>
                </c:pt>
                <c:pt idx="54">
                  <c:v>44564</c:v>
                </c:pt>
              </c:numCache>
            </c:numRef>
          </c:cat>
          <c:val>
            <c:numRef>
              <c:f>'价格 '!$AT$6:$AT$60</c:f>
              <c:numCache>
                <c:formatCode>0.0</c:formatCode>
                <c:ptCount val="55"/>
                <c:pt idx="0">
                  <c:v>472.39130434782606</c:v>
                </c:pt>
                <c:pt idx="1">
                  <c:v>480.86956521739131</c:v>
                </c:pt>
                <c:pt idx="2">
                  <c:v>465.3478260869565</c:v>
                </c:pt>
                <c:pt idx="3">
                  <c:v>481.95652173913044</c:v>
                </c:pt>
                <c:pt idx="4">
                  <c:v>494.08695652173913</c:v>
                </c:pt>
                <c:pt idx="5">
                  <c:v>475</c:v>
                </c:pt>
                <c:pt idx="6">
                  <c:v>514.3478260869565</c:v>
                </c:pt>
                <c:pt idx="7">
                  <c:v>585.6521739130435</c:v>
                </c:pt>
                <c:pt idx="8">
                  <c:v>647.26086956521738</c:v>
                </c:pt>
                <c:pt idx="9">
                  <c:v>690.43478260869563</c:v>
                </c:pt>
                <c:pt idx="10">
                  <c:v>721.95652173913038</c:v>
                </c:pt>
                <c:pt idx="11">
                  <c:v>744.13043478260875</c:v>
                </c:pt>
                <c:pt idx="12">
                  <c:v>722.39130434782612</c:v>
                </c:pt>
                <c:pt idx="13">
                  <c:v>654.3478260869565</c:v>
                </c:pt>
                <c:pt idx="14">
                  <c:v>696.52173913043475</c:v>
                </c:pt>
                <c:pt idx="15">
                  <c:v>687.17391304347825</c:v>
                </c:pt>
                <c:pt idx="16">
                  <c:v>666.95652173913038</c:v>
                </c:pt>
                <c:pt idx="17">
                  <c:v>617.39130434782612</c:v>
                </c:pt>
                <c:pt idx="18">
                  <c:v>586.73913043478262</c:v>
                </c:pt>
                <c:pt idx="19">
                  <c:v>595.6521739130435</c:v>
                </c:pt>
                <c:pt idx="20">
                  <c:v>610.86956521739125</c:v>
                </c:pt>
                <c:pt idx="21">
                  <c:v>638.47826086956525</c:v>
                </c:pt>
                <c:pt idx="22">
                  <c:v>663.47826086956525</c:v>
                </c:pt>
                <c:pt idx="23">
                  <c:v>660.22727272727275</c:v>
                </c:pt>
                <c:pt idx="24">
                  <c:v>668.57142857142856</c:v>
                </c:pt>
                <c:pt idx="25">
                  <c:v>681.25</c:v>
                </c:pt>
                <c:pt idx="26">
                  <c:v>680.5</c:v>
                </c:pt>
                <c:pt idx="27">
                  <c:v>733.75</c:v>
                </c:pt>
                <c:pt idx="28">
                  <c:v>717.75</c:v>
                </c:pt>
                <c:pt idx="29">
                  <c:v>726.75</c:v>
                </c:pt>
                <c:pt idx="30">
                  <c:v>693.9473684210526</c:v>
                </c:pt>
                <c:pt idx="31">
                  <c:v>648.42105263157896</c:v>
                </c:pt>
                <c:pt idx="32">
                  <c:v>625.58823529411768</c:v>
                </c:pt>
                <c:pt idx="33">
                  <c:v>624.23076923076928</c:v>
                </c:pt>
                <c:pt idx="34">
                  <c:v>620.4545454545455</c:v>
                </c:pt>
                <c:pt idx="35">
                  <c:v>611.81818181818187</c:v>
                </c:pt>
                <c:pt idx="36">
                  <c:v>578.63636363636363</c:v>
                </c:pt>
                <c:pt idx="37">
                  <c:v>545.4545454545455</c:v>
                </c:pt>
                <c:pt idx="38">
                  <c:v>498.5</c:v>
                </c:pt>
                <c:pt idx="39">
                  <c:v>474.5</c:v>
                </c:pt>
                <c:pt idx="40">
                  <c:v>471</c:v>
                </c:pt>
                <c:pt idx="41">
                  <c:v>394.5</c:v>
                </c:pt>
                <c:pt idx="42">
                  <c:v>387.5</c:v>
                </c:pt>
                <c:pt idx="43">
                  <c:v>337.5</c:v>
                </c:pt>
                <c:pt idx="44">
                  <c:v>342.5</c:v>
                </c:pt>
                <c:pt idx="45">
                  <c:v>336.11111111111109</c:v>
                </c:pt>
                <c:pt idx="46">
                  <c:v>332.22222222222223</c:v>
                </c:pt>
                <c:pt idx="47">
                  <c:v>269.44444444444446</c:v>
                </c:pt>
                <c:pt idx="48">
                  <c:v>269.44444444444446</c:v>
                </c:pt>
                <c:pt idx="49">
                  <c:v>286.11111111111109</c:v>
                </c:pt>
                <c:pt idx="50">
                  <c:v>286.11111111111109</c:v>
                </c:pt>
                <c:pt idx="51">
                  <c:v>313.33333333333331</c:v>
                </c:pt>
                <c:pt idx="52">
                  <c:v>313.33333333333331</c:v>
                </c:pt>
                <c:pt idx="53" formatCode="General">
                  <c:v>318.89999999999998</c:v>
                </c:pt>
                <c:pt idx="54">
                  <c:v>311.11111111111109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C-4C2A-8B44-63479F88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922816"/>
        <c:axId val="331986432"/>
      </c:lineChart>
      <c:dateAx>
        <c:axId val="33192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Arial Unicode MS" pitchFamily="2" charset="-122"/>
                    <a:ea typeface="+mn-ea"/>
                    <a:cs typeface="+mn-cs"/>
                  </a:defRPr>
                </a:pPr>
                <a:r>
                  <a:rPr lang="zh-CN" altLang="en-US" sz="1000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</a:t>
                </a:r>
                <a:r>
                  <a:rPr lang="en-US" altLang="zh-CN" sz="1000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/</a:t>
                </a:r>
                <a:r>
                  <a:rPr lang="zh-CN" altLang="en-US" sz="1000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头</a:t>
                </a:r>
              </a:p>
            </c:rich>
          </c:tx>
          <c:layout>
            <c:manualLayout>
              <c:xMode val="edge"/>
              <c:yMode val="edge"/>
              <c:x val="5.7021251377535297E-2"/>
              <c:y val="3.182531510127280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/>
                  </a:solidFill>
                  <a:latin typeface="Arial Unicode MS" pitchFamily="2" charset="-122"/>
                  <a:ea typeface="+mn-ea"/>
                  <a:cs typeface="+mn-cs"/>
                </a:defRPr>
              </a:pPr>
              <a:endParaRPr lang="zh-CN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986432"/>
        <c:crosses val="autoZero"/>
        <c:auto val="1"/>
        <c:lblOffset val="100"/>
        <c:baseTimeUnit val="days"/>
        <c:majorUnit val="10"/>
        <c:majorTimeUnit val="days"/>
        <c:minorUnit val="7"/>
        <c:minorTimeUnit val="days"/>
      </c:dateAx>
      <c:valAx>
        <c:axId val="331986432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319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Arial Unicode MS" pitchFamily="2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51553184118262"/>
          <c:y val="1.56197845498542E-2"/>
          <c:w val="0.49537371845364703"/>
          <c:h val="9.67148188439704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 sz="1000" baseline="0">
          <a:latin typeface="Arial Unicode MS" pitchFamily="2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8916042506881797E-2"/>
          <c:y val="8.1084089172397802E-2"/>
          <c:w val="0.90565504769220895"/>
          <c:h val="0.70982064741907303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饲料!$J$21:$J$60</c:f>
              <c:numCache>
                <c:formatCode>yyyy"年"m"月"</c:formatCode>
                <c:ptCount val="40"/>
                <c:pt idx="0">
                  <c:v>44409</c:v>
                </c:pt>
                <c:pt idx="1">
                  <c:v>44378</c:v>
                </c:pt>
                <c:pt idx="2">
                  <c:v>44348</c:v>
                </c:pt>
                <c:pt idx="3">
                  <c:v>44317</c:v>
                </c:pt>
                <c:pt idx="4">
                  <c:v>44287</c:v>
                </c:pt>
                <c:pt idx="5">
                  <c:v>44256</c:v>
                </c:pt>
                <c:pt idx="6">
                  <c:v>44228</c:v>
                </c:pt>
                <c:pt idx="7">
                  <c:v>44197</c:v>
                </c:pt>
                <c:pt idx="8">
                  <c:v>44166</c:v>
                </c:pt>
                <c:pt idx="9">
                  <c:v>44136</c:v>
                </c:pt>
                <c:pt idx="10">
                  <c:v>44105</c:v>
                </c:pt>
                <c:pt idx="11">
                  <c:v>44075</c:v>
                </c:pt>
                <c:pt idx="12">
                  <c:v>44044</c:v>
                </c:pt>
                <c:pt idx="13">
                  <c:v>44013</c:v>
                </c:pt>
                <c:pt idx="14">
                  <c:v>43983</c:v>
                </c:pt>
                <c:pt idx="15">
                  <c:v>43952</c:v>
                </c:pt>
                <c:pt idx="16">
                  <c:v>43922</c:v>
                </c:pt>
                <c:pt idx="17">
                  <c:v>43891</c:v>
                </c:pt>
                <c:pt idx="18">
                  <c:v>43862</c:v>
                </c:pt>
                <c:pt idx="19">
                  <c:v>43831</c:v>
                </c:pt>
                <c:pt idx="20">
                  <c:v>43800</c:v>
                </c:pt>
                <c:pt idx="21">
                  <c:v>43770</c:v>
                </c:pt>
                <c:pt idx="22">
                  <c:v>43739</c:v>
                </c:pt>
                <c:pt idx="23">
                  <c:v>43709</c:v>
                </c:pt>
                <c:pt idx="24">
                  <c:v>43678</c:v>
                </c:pt>
                <c:pt idx="25">
                  <c:v>43647</c:v>
                </c:pt>
                <c:pt idx="26">
                  <c:v>43617</c:v>
                </c:pt>
                <c:pt idx="27">
                  <c:v>43586</c:v>
                </c:pt>
                <c:pt idx="28">
                  <c:v>43556</c:v>
                </c:pt>
                <c:pt idx="29">
                  <c:v>43525</c:v>
                </c:pt>
                <c:pt idx="30">
                  <c:v>43497</c:v>
                </c:pt>
                <c:pt idx="31">
                  <c:v>43466</c:v>
                </c:pt>
                <c:pt idx="32">
                  <c:v>43435</c:v>
                </c:pt>
                <c:pt idx="33">
                  <c:v>43405</c:v>
                </c:pt>
                <c:pt idx="34">
                  <c:v>43374</c:v>
                </c:pt>
                <c:pt idx="35">
                  <c:v>43344</c:v>
                </c:pt>
                <c:pt idx="36">
                  <c:v>43313</c:v>
                </c:pt>
                <c:pt idx="37">
                  <c:v>43282</c:v>
                </c:pt>
                <c:pt idx="38">
                  <c:v>43252</c:v>
                </c:pt>
                <c:pt idx="39">
                  <c:v>43221</c:v>
                </c:pt>
              </c:numCache>
            </c:numRef>
          </c:cat>
          <c:val>
            <c:numRef>
              <c:f>饲料!#REF!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饲料!#REF!</c15:sqref>
                        </c15:formulaRef>
                      </c:ext>
                    </c:extLst>
                    <c:strCache>
                      <c:ptCount val="1"/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D34-4323-9709-B846FC2F2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640"/>
        <c:axId val="332144640"/>
      </c:lineChart>
      <c:dateAx>
        <c:axId val="33206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万吨</a:t>
                </a:r>
              </a:p>
            </c:rich>
          </c:tx>
          <c:layout>
            <c:manualLayout>
              <c:xMode val="edge"/>
              <c:yMode val="edge"/>
              <c:x val="8.4002904743614396E-2"/>
              <c:y val="6.030438903470400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144640"/>
        <c:crosses val="autoZero"/>
        <c:auto val="1"/>
        <c:lblOffset val="100"/>
        <c:baseTimeUnit val="months"/>
        <c:majorUnit val="2"/>
        <c:majorTimeUnit val="months"/>
      </c:dateAx>
      <c:valAx>
        <c:axId val="33214464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0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2223950233281504E-2"/>
          <c:y val="3.55224609375E-2"/>
          <c:w val="0.85943494038361801"/>
          <c:h val="0.7320556640625"/>
        </c:manualLayout>
      </c:layout>
      <c:lineChart>
        <c:grouping val="standard"/>
        <c:varyColors val="0"/>
        <c:ser>
          <c:idx val="0"/>
          <c:order val="0"/>
          <c:tx>
            <c:strRef>
              <c:f>养殖利润!$G$2</c:f>
              <c:strCache>
                <c:ptCount val="1"/>
                <c:pt idx="0">
                  <c:v>自繁自养利润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养殖利润!$F$5:$F$587</c:f>
              <c:numCache>
                <c:formatCode>m/d/yyyy</c:formatCode>
                <c:ptCount val="583"/>
                <c:pt idx="0">
                  <c:v>44959</c:v>
                </c:pt>
                <c:pt idx="1">
                  <c:v>44939</c:v>
                </c:pt>
                <c:pt idx="2">
                  <c:v>44932</c:v>
                </c:pt>
                <c:pt idx="3">
                  <c:v>44925</c:v>
                </c:pt>
                <c:pt idx="4">
                  <c:v>44918</c:v>
                </c:pt>
                <c:pt idx="5">
                  <c:v>44911</c:v>
                </c:pt>
                <c:pt idx="6">
                  <c:v>44904</c:v>
                </c:pt>
                <c:pt idx="7">
                  <c:v>44897</c:v>
                </c:pt>
                <c:pt idx="8">
                  <c:v>44890</c:v>
                </c:pt>
                <c:pt idx="9">
                  <c:v>44883</c:v>
                </c:pt>
                <c:pt idx="10">
                  <c:v>44876</c:v>
                </c:pt>
                <c:pt idx="11">
                  <c:v>44869</c:v>
                </c:pt>
                <c:pt idx="12">
                  <c:v>44862</c:v>
                </c:pt>
                <c:pt idx="13">
                  <c:v>44855</c:v>
                </c:pt>
                <c:pt idx="14">
                  <c:v>44848</c:v>
                </c:pt>
                <c:pt idx="15">
                  <c:v>44841</c:v>
                </c:pt>
                <c:pt idx="16">
                  <c:v>44834</c:v>
                </c:pt>
                <c:pt idx="17">
                  <c:v>44827</c:v>
                </c:pt>
                <c:pt idx="18">
                  <c:v>44820</c:v>
                </c:pt>
                <c:pt idx="19">
                  <c:v>44813</c:v>
                </c:pt>
                <c:pt idx="20">
                  <c:v>44806</c:v>
                </c:pt>
                <c:pt idx="21">
                  <c:v>44799</c:v>
                </c:pt>
                <c:pt idx="22">
                  <c:v>44792</c:v>
                </c:pt>
                <c:pt idx="23">
                  <c:v>44785</c:v>
                </c:pt>
                <c:pt idx="24">
                  <c:v>44778</c:v>
                </c:pt>
                <c:pt idx="25">
                  <c:v>44771</c:v>
                </c:pt>
                <c:pt idx="26">
                  <c:v>44764</c:v>
                </c:pt>
                <c:pt idx="27">
                  <c:v>44757</c:v>
                </c:pt>
                <c:pt idx="28">
                  <c:v>44750</c:v>
                </c:pt>
                <c:pt idx="29">
                  <c:v>44743</c:v>
                </c:pt>
                <c:pt idx="30">
                  <c:v>44736</c:v>
                </c:pt>
                <c:pt idx="31">
                  <c:v>44729</c:v>
                </c:pt>
                <c:pt idx="32">
                  <c:v>44722</c:v>
                </c:pt>
                <c:pt idx="33">
                  <c:v>44715</c:v>
                </c:pt>
                <c:pt idx="34">
                  <c:v>44708</c:v>
                </c:pt>
                <c:pt idx="35">
                  <c:v>44701</c:v>
                </c:pt>
                <c:pt idx="36">
                  <c:v>44694</c:v>
                </c:pt>
                <c:pt idx="37">
                  <c:v>44687</c:v>
                </c:pt>
                <c:pt idx="38">
                  <c:v>44680</c:v>
                </c:pt>
                <c:pt idx="39">
                  <c:v>44673</c:v>
                </c:pt>
                <c:pt idx="40">
                  <c:v>44666</c:v>
                </c:pt>
                <c:pt idx="41">
                  <c:v>44659</c:v>
                </c:pt>
                <c:pt idx="42">
                  <c:v>44652</c:v>
                </c:pt>
                <c:pt idx="43">
                  <c:v>44645</c:v>
                </c:pt>
                <c:pt idx="44">
                  <c:v>44638</c:v>
                </c:pt>
                <c:pt idx="45">
                  <c:v>44631</c:v>
                </c:pt>
                <c:pt idx="46">
                  <c:v>44624</c:v>
                </c:pt>
                <c:pt idx="47">
                  <c:v>44617</c:v>
                </c:pt>
                <c:pt idx="48">
                  <c:v>44610</c:v>
                </c:pt>
                <c:pt idx="49">
                  <c:v>44603</c:v>
                </c:pt>
                <c:pt idx="50">
                  <c:v>44585</c:v>
                </c:pt>
                <c:pt idx="51">
                  <c:v>44578</c:v>
                </c:pt>
                <c:pt idx="52">
                  <c:v>44571</c:v>
                </c:pt>
                <c:pt idx="53">
                  <c:v>44564</c:v>
                </c:pt>
                <c:pt idx="54">
                  <c:v>44557</c:v>
                </c:pt>
                <c:pt idx="55">
                  <c:v>44550</c:v>
                </c:pt>
                <c:pt idx="56">
                  <c:v>44543</c:v>
                </c:pt>
                <c:pt idx="57">
                  <c:v>44536</c:v>
                </c:pt>
                <c:pt idx="58">
                  <c:v>44529</c:v>
                </c:pt>
                <c:pt idx="59">
                  <c:v>44522</c:v>
                </c:pt>
                <c:pt idx="60">
                  <c:v>44515</c:v>
                </c:pt>
                <c:pt idx="61">
                  <c:v>44508</c:v>
                </c:pt>
                <c:pt idx="62">
                  <c:v>44501</c:v>
                </c:pt>
                <c:pt idx="63">
                  <c:v>44494</c:v>
                </c:pt>
                <c:pt idx="64">
                  <c:v>44487</c:v>
                </c:pt>
                <c:pt idx="65">
                  <c:v>44480</c:v>
                </c:pt>
                <c:pt idx="66">
                  <c:v>44468</c:v>
                </c:pt>
                <c:pt idx="67">
                  <c:v>44461</c:v>
                </c:pt>
                <c:pt idx="68">
                  <c:v>44453</c:v>
                </c:pt>
                <c:pt idx="69">
                  <c:v>44445</c:v>
                </c:pt>
                <c:pt idx="70">
                  <c:v>44438</c:v>
                </c:pt>
                <c:pt idx="71">
                  <c:v>44431</c:v>
                </c:pt>
                <c:pt idx="72">
                  <c:v>44424</c:v>
                </c:pt>
                <c:pt idx="73">
                  <c:v>44417</c:v>
                </c:pt>
                <c:pt idx="74">
                  <c:v>44410</c:v>
                </c:pt>
                <c:pt idx="75">
                  <c:v>44403</c:v>
                </c:pt>
                <c:pt idx="76">
                  <c:v>44396</c:v>
                </c:pt>
                <c:pt idx="77">
                  <c:v>44389</c:v>
                </c:pt>
                <c:pt idx="78">
                  <c:v>44382</c:v>
                </c:pt>
                <c:pt idx="79">
                  <c:v>44375</c:v>
                </c:pt>
                <c:pt idx="80">
                  <c:v>44368</c:v>
                </c:pt>
                <c:pt idx="81">
                  <c:v>44361</c:v>
                </c:pt>
                <c:pt idx="82">
                  <c:v>44354</c:v>
                </c:pt>
                <c:pt idx="83">
                  <c:v>44347</c:v>
                </c:pt>
                <c:pt idx="84">
                  <c:v>44340</c:v>
                </c:pt>
                <c:pt idx="85">
                  <c:v>44333</c:v>
                </c:pt>
                <c:pt idx="86">
                  <c:v>44326</c:v>
                </c:pt>
                <c:pt idx="87">
                  <c:v>44319</c:v>
                </c:pt>
                <c:pt idx="88">
                  <c:v>44312</c:v>
                </c:pt>
                <c:pt idx="89">
                  <c:v>44305</c:v>
                </c:pt>
                <c:pt idx="90">
                  <c:v>44298</c:v>
                </c:pt>
                <c:pt idx="91">
                  <c:v>44295</c:v>
                </c:pt>
                <c:pt idx="92">
                  <c:v>44288</c:v>
                </c:pt>
                <c:pt idx="93">
                  <c:v>44281</c:v>
                </c:pt>
                <c:pt idx="94">
                  <c:v>44274</c:v>
                </c:pt>
                <c:pt idx="95">
                  <c:v>44267</c:v>
                </c:pt>
                <c:pt idx="96">
                  <c:v>44260</c:v>
                </c:pt>
                <c:pt idx="97">
                  <c:v>44253</c:v>
                </c:pt>
                <c:pt idx="98">
                  <c:v>44232</c:v>
                </c:pt>
                <c:pt idx="99">
                  <c:v>44225</c:v>
                </c:pt>
                <c:pt idx="100">
                  <c:v>44218</c:v>
                </c:pt>
                <c:pt idx="101">
                  <c:v>44211</c:v>
                </c:pt>
                <c:pt idx="102">
                  <c:v>44196</c:v>
                </c:pt>
                <c:pt idx="103">
                  <c:v>44190</c:v>
                </c:pt>
                <c:pt idx="104">
                  <c:v>44183</c:v>
                </c:pt>
                <c:pt idx="105">
                  <c:v>44176</c:v>
                </c:pt>
                <c:pt idx="106">
                  <c:v>44169</c:v>
                </c:pt>
                <c:pt idx="107">
                  <c:v>44162</c:v>
                </c:pt>
                <c:pt idx="108">
                  <c:v>44155</c:v>
                </c:pt>
                <c:pt idx="109">
                  <c:v>44148</c:v>
                </c:pt>
                <c:pt idx="110">
                  <c:v>44141</c:v>
                </c:pt>
                <c:pt idx="111">
                  <c:v>44134</c:v>
                </c:pt>
                <c:pt idx="112">
                  <c:v>44127</c:v>
                </c:pt>
                <c:pt idx="113">
                  <c:v>44120</c:v>
                </c:pt>
                <c:pt idx="114">
                  <c:v>44104</c:v>
                </c:pt>
                <c:pt idx="115">
                  <c:v>44099</c:v>
                </c:pt>
                <c:pt idx="116">
                  <c:v>44092</c:v>
                </c:pt>
                <c:pt idx="117">
                  <c:v>44085</c:v>
                </c:pt>
                <c:pt idx="118">
                  <c:v>44078</c:v>
                </c:pt>
                <c:pt idx="119">
                  <c:v>44071</c:v>
                </c:pt>
                <c:pt idx="120">
                  <c:v>44064</c:v>
                </c:pt>
                <c:pt idx="121">
                  <c:v>44057</c:v>
                </c:pt>
                <c:pt idx="122">
                  <c:v>44050</c:v>
                </c:pt>
                <c:pt idx="123">
                  <c:v>44043</c:v>
                </c:pt>
                <c:pt idx="124">
                  <c:v>44036</c:v>
                </c:pt>
                <c:pt idx="125">
                  <c:v>44029</c:v>
                </c:pt>
                <c:pt idx="126">
                  <c:v>44022</c:v>
                </c:pt>
                <c:pt idx="127">
                  <c:v>44015</c:v>
                </c:pt>
                <c:pt idx="128">
                  <c:v>44008</c:v>
                </c:pt>
                <c:pt idx="129">
                  <c:v>44001</c:v>
                </c:pt>
                <c:pt idx="130">
                  <c:v>43994</c:v>
                </c:pt>
                <c:pt idx="131">
                  <c:v>43987</c:v>
                </c:pt>
                <c:pt idx="132">
                  <c:v>43980</c:v>
                </c:pt>
                <c:pt idx="133">
                  <c:v>43973</c:v>
                </c:pt>
                <c:pt idx="134">
                  <c:v>43966</c:v>
                </c:pt>
                <c:pt idx="135">
                  <c:v>43959</c:v>
                </c:pt>
                <c:pt idx="136">
                  <c:v>43951</c:v>
                </c:pt>
                <c:pt idx="137">
                  <c:v>43945</c:v>
                </c:pt>
                <c:pt idx="138">
                  <c:v>43938</c:v>
                </c:pt>
                <c:pt idx="139">
                  <c:v>43931</c:v>
                </c:pt>
                <c:pt idx="140">
                  <c:v>43924</c:v>
                </c:pt>
                <c:pt idx="141">
                  <c:v>43917</c:v>
                </c:pt>
                <c:pt idx="142">
                  <c:v>43910</c:v>
                </c:pt>
                <c:pt idx="143">
                  <c:v>43903</c:v>
                </c:pt>
                <c:pt idx="144">
                  <c:v>43896</c:v>
                </c:pt>
                <c:pt idx="145">
                  <c:v>43889</c:v>
                </c:pt>
                <c:pt idx="146">
                  <c:v>43882</c:v>
                </c:pt>
                <c:pt idx="147">
                  <c:v>43875</c:v>
                </c:pt>
                <c:pt idx="148">
                  <c:v>43868</c:v>
                </c:pt>
                <c:pt idx="149">
                  <c:v>43847</c:v>
                </c:pt>
                <c:pt idx="150">
                  <c:v>43840</c:v>
                </c:pt>
                <c:pt idx="151">
                  <c:v>43833</c:v>
                </c:pt>
                <c:pt idx="152">
                  <c:v>43826</c:v>
                </c:pt>
                <c:pt idx="153">
                  <c:v>43819</c:v>
                </c:pt>
                <c:pt idx="154">
                  <c:v>43812</c:v>
                </c:pt>
                <c:pt idx="155">
                  <c:v>43805</c:v>
                </c:pt>
                <c:pt idx="156">
                  <c:v>43798</c:v>
                </c:pt>
                <c:pt idx="157">
                  <c:v>43791</c:v>
                </c:pt>
                <c:pt idx="158">
                  <c:v>43784</c:v>
                </c:pt>
                <c:pt idx="159">
                  <c:v>43777</c:v>
                </c:pt>
                <c:pt idx="160">
                  <c:v>43770</c:v>
                </c:pt>
                <c:pt idx="161">
                  <c:v>43763</c:v>
                </c:pt>
                <c:pt idx="162">
                  <c:v>43756</c:v>
                </c:pt>
                <c:pt idx="163">
                  <c:v>43749</c:v>
                </c:pt>
                <c:pt idx="164">
                  <c:v>43735</c:v>
                </c:pt>
                <c:pt idx="165">
                  <c:v>43728</c:v>
                </c:pt>
                <c:pt idx="166">
                  <c:v>43720</c:v>
                </c:pt>
                <c:pt idx="167">
                  <c:v>43714</c:v>
                </c:pt>
                <c:pt idx="168">
                  <c:v>43707</c:v>
                </c:pt>
                <c:pt idx="169">
                  <c:v>43700</c:v>
                </c:pt>
                <c:pt idx="170">
                  <c:v>43693</c:v>
                </c:pt>
                <c:pt idx="171">
                  <c:v>43686</c:v>
                </c:pt>
                <c:pt idx="172">
                  <c:v>43679</c:v>
                </c:pt>
                <c:pt idx="173">
                  <c:v>43672</c:v>
                </c:pt>
                <c:pt idx="174">
                  <c:v>43665</c:v>
                </c:pt>
                <c:pt idx="175">
                  <c:v>43658</c:v>
                </c:pt>
                <c:pt idx="176">
                  <c:v>43651</c:v>
                </c:pt>
                <c:pt idx="177">
                  <c:v>43644</c:v>
                </c:pt>
                <c:pt idx="178">
                  <c:v>43637</c:v>
                </c:pt>
                <c:pt idx="179">
                  <c:v>43630</c:v>
                </c:pt>
                <c:pt idx="180">
                  <c:v>43622</c:v>
                </c:pt>
                <c:pt idx="181">
                  <c:v>43616</c:v>
                </c:pt>
                <c:pt idx="182">
                  <c:v>43609</c:v>
                </c:pt>
                <c:pt idx="183">
                  <c:v>43602</c:v>
                </c:pt>
                <c:pt idx="184">
                  <c:v>43595</c:v>
                </c:pt>
                <c:pt idx="185">
                  <c:v>43581</c:v>
                </c:pt>
                <c:pt idx="186">
                  <c:v>43574</c:v>
                </c:pt>
                <c:pt idx="187">
                  <c:v>43567</c:v>
                </c:pt>
                <c:pt idx="188">
                  <c:v>43559</c:v>
                </c:pt>
                <c:pt idx="189">
                  <c:v>43553</c:v>
                </c:pt>
                <c:pt idx="190">
                  <c:v>43546</c:v>
                </c:pt>
                <c:pt idx="191">
                  <c:v>43539</c:v>
                </c:pt>
                <c:pt idx="192">
                  <c:v>43532</c:v>
                </c:pt>
                <c:pt idx="193">
                  <c:v>43525</c:v>
                </c:pt>
                <c:pt idx="194">
                  <c:v>43518</c:v>
                </c:pt>
                <c:pt idx="195">
                  <c:v>43497</c:v>
                </c:pt>
                <c:pt idx="196">
                  <c:v>43490</c:v>
                </c:pt>
                <c:pt idx="197">
                  <c:v>43483</c:v>
                </c:pt>
                <c:pt idx="198">
                  <c:v>43476</c:v>
                </c:pt>
                <c:pt idx="199">
                  <c:v>43469</c:v>
                </c:pt>
                <c:pt idx="200">
                  <c:v>43462</c:v>
                </c:pt>
                <c:pt idx="201">
                  <c:v>43455</c:v>
                </c:pt>
                <c:pt idx="202">
                  <c:v>43448</c:v>
                </c:pt>
                <c:pt idx="203">
                  <c:v>43441</c:v>
                </c:pt>
                <c:pt idx="204">
                  <c:v>43434</c:v>
                </c:pt>
                <c:pt idx="205">
                  <c:v>43427</c:v>
                </c:pt>
                <c:pt idx="206">
                  <c:v>43420</c:v>
                </c:pt>
                <c:pt idx="207">
                  <c:v>43413</c:v>
                </c:pt>
                <c:pt idx="208">
                  <c:v>43406</c:v>
                </c:pt>
                <c:pt idx="209">
                  <c:v>43399</c:v>
                </c:pt>
                <c:pt idx="210">
                  <c:v>43392</c:v>
                </c:pt>
                <c:pt idx="211">
                  <c:v>43385</c:v>
                </c:pt>
                <c:pt idx="212">
                  <c:v>43371</c:v>
                </c:pt>
                <c:pt idx="213">
                  <c:v>43364</c:v>
                </c:pt>
                <c:pt idx="214">
                  <c:v>43357</c:v>
                </c:pt>
                <c:pt idx="215">
                  <c:v>43350</c:v>
                </c:pt>
                <c:pt idx="216">
                  <c:v>43343</c:v>
                </c:pt>
                <c:pt idx="217">
                  <c:v>43336</c:v>
                </c:pt>
                <c:pt idx="218">
                  <c:v>43329</c:v>
                </c:pt>
                <c:pt idx="219">
                  <c:v>43322</c:v>
                </c:pt>
                <c:pt idx="220">
                  <c:v>43315</c:v>
                </c:pt>
                <c:pt idx="221">
                  <c:v>43308</c:v>
                </c:pt>
                <c:pt idx="222">
                  <c:v>43301</c:v>
                </c:pt>
                <c:pt idx="223">
                  <c:v>43294</c:v>
                </c:pt>
                <c:pt idx="224">
                  <c:v>43287</c:v>
                </c:pt>
                <c:pt idx="225">
                  <c:v>43280</c:v>
                </c:pt>
                <c:pt idx="226">
                  <c:v>43273</c:v>
                </c:pt>
                <c:pt idx="227">
                  <c:v>43266</c:v>
                </c:pt>
                <c:pt idx="228">
                  <c:v>43259</c:v>
                </c:pt>
                <c:pt idx="229">
                  <c:v>43252</c:v>
                </c:pt>
                <c:pt idx="230">
                  <c:v>43245</c:v>
                </c:pt>
                <c:pt idx="231">
                  <c:v>43238</c:v>
                </c:pt>
                <c:pt idx="232">
                  <c:v>43231</c:v>
                </c:pt>
                <c:pt idx="233">
                  <c:v>43224</c:v>
                </c:pt>
                <c:pt idx="234">
                  <c:v>43217</c:v>
                </c:pt>
                <c:pt idx="235">
                  <c:v>43210</c:v>
                </c:pt>
                <c:pt idx="236">
                  <c:v>43203</c:v>
                </c:pt>
                <c:pt idx="237">
                  <c:v>43196</c:v>
                </c:pt>
                <c:pt idx="238">
                  <c:v>43189</c:v>
                </c:pt>
                <c:pt idx="239">
                  <c:v>43182</c:v>
                </c:pt>
                <c:pt idx="240">
                  <c:v>43175</c:v>
                </c:pt>
                <c:pt idx="241">
                  <c:v>43168</c:v>
                </c:pt>
                <c:pt idx="242">
                  <c:v>43161</c:v>
                </c:pt>
                <c:pt idx="243">
                  <c:v>43140</c:v>
                </c:pt>
                <c:pt idx="244">
                  <c:v>43133</c:v>
                </c:pt>
                <c:pt idx="245">
                  <c:v>43126</c:v>
                </c:pt>
                <c:pt idx="246">
                  <c:v>43119</c:v>
                </c:pt>
                <c:pt idx="247">
                  <c:v>43112</c:v>
                </c:pt>
                <c:pt idx="248">
                  <c:v>43105</c:v>
                </c:pt>
                <c:pt idx="249">
                  <c:v>43098</c:v>
                </c:pt>
                <c:pt idx="250">
                  <c:v>43091</c:v>
                </c:pt>
                <c:pt idx="251">
                  <c:v>43084</c:v>
                </c:pt>
                <c:pt idx="252">
                  <c:v>43077</c:v>
                </c:pt>
                <c:pt idx="253">
                  <c:v>43070</c:v>
                </c:pt>
                <c:pt idx="254">
                  <c:v>43063</c:v>
                </c:pt>
                <c:pt idx="255">
                  <c:v>43056</c:v>
                </c:pt>
                <c:pt idx="256">
                  <c:v>43049</c:v>
                </c:pt>
                <c:pt idx="257">
                  <c:v>43042</c:v>
                </c:pt>
                <c:pt idx="258">
                  <c:v>43035</c:v>
                </c:pt>
                <c:pt idx="259">
                  <c:v>43028</c:v>
                </c:pt>
                <c:pt idx="260">
                  <c:v>43021</c:v>
                </c:pt>
                <c:pt idx="261">
                  <c:v>43007</c:v>
                </c:pt>
                <c:pt idx="262">
                  <c:v>43000</c:v>
                </c:pt>
                <c:pt idx="263">
                  <c:v>42993</c:v>
                </c:pt>
                <c:pt idx="264">
                  <c:v>42986</c:v>
                </c:pt>
                <c:pt idx="265">
                  <c:v>42979</c:v>
                </c:pt>
                <c:pt idx="266">
                  <c:v>42972</c:v>
                </c:pt>
                <c:pt idx="267">
                  <c:v>42965</c:v>
                </c:pt>
                <c:pt idx="268">
                  <c:v>42958</c:v>
                </c:pt>
                <c:pt idx="269">
                  <c:v>42951</c:v>
                </c:pt>
                <c:pt idx="270">
                  <c:v>42944</c:v>
                </c:pt>
                <c:pt idx="271">
                  <c:v>42937</c:v>
                </c:pt>
                <c:pt idx="272">
                  <c:v>42930</c:v>
                </c:pt>
                <c:pt idx="273">
                  <c:v>42923</c:v>
                </c:pt>
                <c:pt idx="274">
                  <c:v>42916</c:v>
                </c:pt>
                <c:pt idx="275">
                  <c:v>42909</c:v>
                </c:pt>
                <c:pt idx="276">
                  <c:v>42902</c:v>
                </c:pt>
                <c:pt idx="277">
                  <c:v>42895</c:v>
                </c:pt>
                <c:pt idx="278">
                  <c:v>42888</c:v>
                </c:pt>
                <c:pt idx="279">
                  <c:v>42881</c:v>
                </c:pt>
                <c:pt idx="280">
                  <c:v>42874</c:v>
                </c:pt>
                <c:pt idx="281">
                  <c:v>42867</c:v>
                </c:pt>
                <c:pt idx="282">
                  <c:v>42860</c:v>
                </c:pt>
                <c:pt idx="283">
                  <c:v>42853</c:v>
                </c:pt>
                <c:pt idx="284">
                  <c:v>42846</c:v>
                </c:pt>
                <c:pt idx="285">
                  <c:v>42839</c:v>
                </c:pt>
                <c:pt idx="286">
                  <c:v>42832</c:v>
                </c:pt>
                <c:pt idx="287">
                  <c:v>42825</c:v>
                </c:pt>
                <c:pt idx="288">
                  <c:v>42818</c:v>
                </c:pt>
                <c:pt idx="289">
                  <c:v>42811</c:v>
                </c:pt>
                <c:pt idx="290">
                  <c:v>42804</c:v>
                </c:pt>
                <c:pt idx="291">
                  <c:v>42797</c:v>
                </c:pt>
                <c:pt idx="292">
                  <c:v>42790</c:v>
                </c:pt>
                <c:pt idx="293">
                  <c:v>42783</c:v>
                </c:pt>
                <c:pt idx="294">
                  <c:v>42776</c:v>
                </c:pt>
                <c:pt idx="295">
                  <c:v>42755</c:v>
                </c:pt>
                <c:pt idx="296">
                  <c:v>42748</c:v>
                </c:pt>
                <c:pt idx="297">
                  <c:v>42741</c:v>
                </c:pt>
                <c:pt idx="298">
                  <c:v>42734</c:v>
                </c:pt>
                <c:pt idx="299">
                  <c:v>42727</c:v>
                </c:pt>
                <c:pt idx="300">
                  <c:v>42720</c:v>
                </c:pt>
                <c:pt idx="301">
                  <c:v>42713</c:v>
                </c:pt>
                <c:pt idx="302">
                  <c:v>42706</c:v>
                </c:pt>
                <c:pt idx="303">
                  <c:v>42699</c:v>
                </c:pt>
                <c:pt idx="304">
                  <c:v>42692</c:v>
                </c:pt>
                <c:pt idx="305">
                  <c:v>42685</c:v>
                </c:pt>
                <c:pt idx="306">
                  <c:v>42678</c:v>
                </c:pt>
                <c:pt idx="307">
                  <c:v>42671</c:v>
                </c:pt>
                <c:pt idx="308">
                  <c:v>42664</c:v>
                </c:pt>
                <c:pt idx="309">
                  <c:v>42657</c:v>
                </c:pt>
                <c:pt idx="310">
                  <c:v>42643</c:v>
                </c:pt>
                <c:pt idx="311">
                  <c:v>42636</c:v>
                </c:pt>
                <c:pt idx="312">
                  <c:v>42629</c:v>
                </c:pt>
                <c:pt idx="313">
                  <c:v>42622</c:v>
                </c:pt>
                <c:pt idx="314">
                  <c:v>42615</c:v>
                </c:pt>
                <c:pt idx="315">
                  <c:v>42608</c:v>
                </c:pt>
                <c:pt idx="316">
                  <c:v>42601</c:v>
                </c:pt>
                <c:pt idx="317">
                  <c:v>42594</c:v>
                </c:pt>
                <c:pt idx="318">
                  <c:v>42587</c:v>
                </c:pt>
                <c:pt idx="319">
                  <c:v>42580</c:v>
                </c:pt>
                <c:pt idx="320">
                  <c:v>42573</c:v>
                </c:pt>
                <c:pt idx="321">
                  <c:v>42566</c:v>
                </c:pt>
                <c:pt idx="322">
                  <c:v>42559</c:v>
                </c:pt>
                <c:pt idx="323">
                  <c:v>42552</c:v>
                </c:pt>
                <c:pt idx="324">
                  <c:v>42545</c:v>
                </c:pt>
                <c:pt idx="325">
                  <c:v>42538</c:v>
                </c:pt>
                <c:pt idx="326">
                  <c:v>42531</c:v>
                </c:pt>
                <c:pt idx="327">
                  <c:v>42524</c:v>
                </c:pt>
                <c:pt idx="328">
                  <c:v>42517</c:v>
                </c:pt>
                <c:pt idx="329">
                  <c:v>42510</c:v>
                </c:pt>
                <c:pt idx="330">
                  <c:v>42503</c:v>
                </c:pt>
                <c:pt idx="331">
                  <c:v>42496</c:v>
                </c:pt>
                <c:pt idx="332">
                  <c:v>42489</c:v>
                </c:pt>
                <c:pt idx="333">
                  <c:v>42482</c:v>
                </c:pt>
                <c:pt idx="334">
                  <c:v>42475</c:v>
                </c:pt>
                <c:pt idx="335">
                  <c:v>42468</c:v>
                </c:pt>
                <c:pt idx="336">
                  <c:v>42461</c:v>
                </c:pt>
                <c:pt idx="337">
                  <c:v>42454</c:v>
                </c:pt>
                <c:pt idx="338">
                  <c:v>42447</c:v>
                </c:pt>
                <c:pt idx="339">
                  <c:v>42440</c:v>
                </c:pt>
                <c:pt idx="340">
                  <c:v>42433</c:v>
                </c:pt>
                <c:pt idx="341">
                  <c:v>42426</c:v>
                </c:pt>
                <c:pt idx="342">
                  <c:v>42419</c:v>
                </c:pt>
                <c:pt idx="343">
                  <c:v>42405</c:v>
                </c:pt>
                <c:pt idx="344">
                  <c:v>42398</c:v>
                </c:pt>
                <c:pt idx="345">
                  <c:v>42391</c:v>
                </c:pt>
                <c:pt idx="346">
                  <c:v>42384</c:v>
                </c:pt>
                <c:pt idx="347">
                  <c:v>42377</c:v>
                </c:pt>
                <c:pt idx="348">
                  <c:v>42370</c:v>
                </c:pt>
                <c:pt idx="349">
                  <c:v>42363</c:v>
                </c:pt>
                <c:pt idx="350">
                  <c:v>42356</c:v>
                </c:pt>
                <c:pt idx="351">
                  <c:v>42349</c:v>
                </c:pt>
                <c:pt idx="352">
                  <c:v>42342</c:v>
                </c:pt>
                <c:pt idx="353">
                  <c:v>42335</c:v>
                </c:pt>
                <c:pt idx="354">
                  <c:v>42328</c:v>
                </c:pt>
                <c:pt idx="355">
                  <c:v>42321</c:v>
                </c:pt>
                <c:pt idx="356">
                  <c:v>42314</c:v>
                </c:pt>
                <c:pt idx="357">
                  <c:v>42307</c:v>
                </c:pt>
                <c:pt idx="358">
                  <c:v>42300</c:v>
                </c:pt>
                <c:pt idx="359">
                  <c:v>42293</c:v>
                </c:pt>
                <c:pt idx="360">
                  <c:v>42286</c:v>
                </c:pt>
                <c:pt idx="361">
                  <c:v>42272</c:v>
                </c:pt>
                <c:pt idx="362">
                  <c:v>42265</c:v>
                </c:pt>
                <c:pt idx="363">
                  <c:v>42258</c:v>
                </c:pt>
                <c:pt idx="364">
                  <c:v>42244</c:v>
                </c:pt>
                <c:pt idx="365">
                  <c:v>42237</c:v>
                </c:pt>
                <c:pt idx="366">
                  <c:v>42230</c:v>
                </c:pt>
                <c:pt idx="367">
                  <c:v>42223</c:v>
                </c:pt>
                <c:pt idx="368">
                  <c:v>42216</c:v>
                </c:pt>
                <c:pt idx="369">
                  <c:v>42209</c:v>
                </c:pt>
                <c:pt idx="370">
                  <c:v>42202</c:v>
                </c:pt>
                <c:pt idx="371">
                  <c:v>42195</c:v>
                </c:pt>
                <c:pt idx="372">
                  <c:v>42188</c:v>
                </c:pt>
                <c:pt idx="373">
                  <c:v>42181</c:v>
                </c:pt>
                <c:pt idx="374">
                  <c:v>42174</c:v>
                </c:pt>
                <c:pt idx="375">
                  <c:v>42167</c:v>
                </c:pt>
                <c:pt idx="376">
                  <c:v>42160</c:v>
                </c:pt>
                <c:pt idx="377">
                  <c:v>42153</c:v>
                </c:pt>
                <c:pt idx="378">
                  <c:v>42146</c:v>
                </c:pt>
                <c:pt idx="379">
                  <c:v>42139</c:v>
                </c:pt>
                <c:pt idx="380">
                  <c:v>42132</c:v>
                </c:pt>
                <c:pt idx="381">
                  <c:v>42125</c:v>
                </c:pt>
                <c:pt idx="382">
                  <c:v>42118</c:v>
                </c:pt>
                <c:pt idx="383">
                  <c:v>42111</c:v>
                </c:pt>
                <c:pt idx="384">
                  <c:v>42104</c:v>
                </c:pt>
                <c:pt idx="385">
                  <c:v>42097</c:v>
                </c:pt>
                <c:pt idx="386">
                  <c:v>42090</c:v>
                </c:pt>
                <c:pt idx="387">
                  <c:v>42083</c:v>
                </c:pt>
                <c:pt idx="388">
                  <c:v>42076</c:v>
                </c:pt>
                <c:pt idx="389">
                  <c:v>42069</c:v>
                </c:pt>
                <c:pt idx="390">
                  <c:v>42062</c:v>
                </c:pt>
                <c:pt idx="391">
                  <c:v>42048</c:v>
                </c:pt>
                <c:pt idx="392">
                  <c:v>42041</c:v>
                </c:pt>
                <c:pt idx="393">
                  <c:v>42034</c:v>
                </c:pt>
                <c:pt idx="394">
                  <c:v>42027</c:v>
                </c:pt>
                <c:pt idx="395">
                  <c:v>42020</c:v>
                </c:pt>
                <c:pt idx="396">
                  <c:v>42013</c:v>
                </c:pt>
                <c:pt idx="397">
                  <c:v>42006</c:v>
                </c:pt>
                <c:pt idx="398">
                  <c:v>41999</c:v>
                </c:pt>
                <c:pt idx="399">
                  <c:v>41992</c:v>
                </c:pt>
                <c:pt idx="400">
                  <c:v>41985</c:v>
                </c:pt>
                <c:pt idx="401">
                  <c:v>41978</c:v>
                </c:pt>
                <c:pt idx="402">
                  <c:v>41971</c:v>
                </c:pt>
                <c:pt idx="403">
                  <c:v>41964</c:v>
                </c:pt>
                <c:pt idx="404">
                  <c:v>41957</c:v>
                </c:pt>
                <c:pt idx="405">
                  <c:v>41950</c:v>
                </c:pt>
                <c:pt idx="406">
                  <c:v>41943</c:v>
                </c:pt>
                <c:pt idx="407">
                  <c:v>41936</c:v>
                </c:pt>
                <c:pt idx="408">
                  <c:v>41929</c:v>
                </c:pt>
                <c:pt idx="409">
                  <c:v>41922</c:v>
                </c:pt>
                <c:pt idx="410">
                  <c:v>41908</c:v>
                </c:pt>
                <c:pt idx="411">
                  <c:v>41901</c:v>
                </c:pt>
                <c:pt idx="412">
                  <c:v>41894</c:v>
                </c:pt>
                <c:pt idx="413">
                  <c:v>41887</c:v>
                </c:pt>
                <c:pt idx="414">
                  <c:v>41880</c:v>
                </c:pt>
                <c:pt idx="415">
                  <c:v>41873</c:v>
                </c:pt>
                <c:pt idx="416">
                  <c:v>41866</c:v>
                </c:pt>
                <c:pt idx="417">
                  <c:v>41859</c:v>
                </c:pt>
                <c:pt idx="418">
                  <c:v>41852</c:v>
                </c:pt>
                <c:pt idx="419">
                  <c:v>41845</c:v>
                </c:pt>
                <c:pt idx="420">
                  <c:v>41838</c:v>
                </c:pt>
                <c:pt idx="421">
                  <c:v>41831</c:v>
                </c:pt>
                <c:pt idx="422">
                  <c:v>41824</c:v>
                </c:pt>
                <c:pt idx="423">
                  <c:v>41817</c:v>
                </c:pt>
                <c:pt idx="424">
                  <c:v>41810</c:v>
                </c:pt>
                <c:pt idx="425">
                  <c:v>41803</c:v>
                </c:pt>
                <c:pt idx="426">
                  <c:v>41796</c:v>
                </c:pt>
                <c:pt idx="427">
                  <c:v>41789</c:v>
                </c:pt>
                <c:pt idx="428">
                  <c:v>41782</c:v>
                </c:pt>
                <c:pt idx="429">
                  <c:v>41775</c:v>
                </c:pt>
                <c:pt idx="430">
                  <c:v>41768</c:v>
                </c:pt>
                <c:pt idx="431">
                  <c:v>41761</c:v>
                </c:pt>
                <c:pt idx="432">
                  <c:v>41754</c:v>
                </c:pt>
                <c:pt idx="433">
                  <c:v>41747</c:v>
                </c:pt>
                <c:pt idx="434">
                  <c:v>41740</c:v>
                </c:pt>
                <c:pt idx="435">
                  <c:v>41733</c:v>
                </c:pt>
                <c:pt idx="436">
                  <c:v>41726</c:v>
                </c:pt>
                <c:pt idx="437">
                  <c:v>41719</c:v>
                </c:pt>
                <c:pt idx="438">
                  <c:v>41712</c:v>
                </c:pt>
                <c:pt idx="439">
                  <c:v>41705</c:v>
                </c:pt>
                <c:pt idx="440">
                  <c:v>41698</c:v>
                </c:pt>
                <c:pt idx="441">
                  <c:v>41691</c:v>
                </c:pt>
                <c:pt idx="442">
                  <c:v>41684</c:v>
                </c:pt>
                <c:pt idx="443">
                  <c:v>41663</c:v>
                </c:pt>
                <c:pt idx="444">
                  <c:v>41656</c:v>
                </c:pt>
                <c:pt idx="445">
                  <c:v>41649</c:v>
                </c:pt>
                <c:pt idx="446">
                  <c:v>41642</c:v>
                </c:pt>
                <c:pt idx="447">
                  <c:v>41635</c:v>
                </c:pt>
                <c:pt idx="448">
                  <c:v>41628</c:v>
                </c:pt>
                <c:pt idx="449">
                  <c:v>41621</c:v>
                </c:pt>
                <c:pt idx="450">
                  <c:v>41614</c:v>
                </c:pt>
                <c:pt idx="451">
                  <c:v>41607</c:v>
                </c:pt>
                <c:pt idx="452">
                  <c:v>41600</c:v>
                </c:pt>
                <c:pt idx="453">
                  <c:v>41593</c:v>
                </c:pt>
                <c:pt idx="454">
                  <c:v>41586</c:v>
                </c:pt>
                <c:pt idx="455">
                  <c:v>41579</c:v>
                </c:pt>
                <c:pt idx="456">
                  <c:v>41572</c:v>
                </c:pt>
                <c:pt idx="457">
                  <c:v>41565</c:v>
                </c:pt>
                <c:pt idx="458">
                  <c:v>41558</c:v>
                </c:pt>
                <c:pt idx="459">
                  <c:v>41544</c:v>
                </c:pt>
                <c:pt idx="460">
                  <c:v>41537</c:v>
                </c:pt>
                <c:pt idx="461">
                  <c:v>41530</c:v>
                </c:pt>
                <c:pt idx="462">
                  <c:v>41523</c:v>
                </c:pt>
                <c:pt idx="463">
                  <c:v>41516</c:v>
                </c:pt>
                <c:pt idx="464">
                  <c:v>41509</c:v>
                </c:pt>
                <c:pt idx="465">
                  <c:v>41502</c:v>
                </c:pt>
                <c:pt idx="466">
                  <c:v>41495</c:v>
                </c:pt>
                <c:pt idx="467">
                  <c:v>41488</c:v>
                </c:pt>
                <c:pt idx="468">
                  <c:v>41481</c:v>
                </c:pt>
                <c:pt idx="469">
                  <c:v>41474</c:v>
                </c:pt>
                <c:pt idx="470">
                  <c:v>41467</c:v>
                </c:pt>
                <c:pt idx="471">
                  <c:v>41460</c:v>
                </c:pt>
                <c:pt idx="472">
                  <c:v>41453</c:v>
                </c:pt>
                <c:pt idx="473">
                  <c:v>41446</c:v>
                </c:pt>
                <c:pt idx="474">
                  <c:v>41432</c:v>
                </c:pt>
                <c:pt idx="475">
                  <c:v>41425</c:v>
                </c:pt>
                <c:pt idx="476">
                  <c:v>41418</c:v>
                </c:pt>
                <c:pt idx="477">
                  <c:v>41411</c:v>
                </c:pt>
                <c:pt idx="478">
                  <c:v>41404</c:v>
                </c:pt>
                <c:pt idx="479">
                  <c:v>41390</c:v>
                </c:pt>
                <c:pt idx="480">
                  <c:v>41383</c:v>
                </c:pt>
                <c:pt idx="481">
                  <c:v>41376</c:v>
                </c:pt>
                <c:pt idx="482">
                  <c:v>41362</c:v>
                </c:pt>
                <c:pt idx="483">
                  <c:v>41355</c:v>
                </c:pt>
                <c:pt idx="484">
                  <c:v>41348</c:v>
                </c:pt>
                <c:pt idx="485">
                  <c:v>41341</c:v>
                </c:pt>
                <c:pt idx="486">
                  <c:v>41334</c:v>
                </c:pt>
                <c:pt idx="487">
                  <c:v>41327</c:v>
                </c:pt>
                <c:pt idx="488">
                  <c:v>41313</c:v>
                </c:pt>
                <c:pt idx="489">
                  <c:v>41306</c:v>
                </c:pt>
                <c:pt idx="490">
                  <c:v>41299</c:v>
                </c:pt>
                <c:pt idx="491">
                  <c:v>41292</c:v>
                </c:pt>
                <c:pt idx="492">
                  <c:v>41285</c:v>
                </c:pt>
                <c:pt idx="493">
                  <c:v>41278</c:v>
                </c:pt>
                <c:pt idx="494">
                  <c:v>41271</c:v>
                </c:pt>
                <c:pt idx="495">
                  <c:v>41264</c:v>
                </c:pt>
                <c:pt idx="496">
                  <c:v>41257</c:v>
                </c:pt>
                <c:pt idx="497">
                  <c:v>41250</c:v>
                </c:pt>
                <c:pt idx="498">
                  <c:v>41243</c:v>
                </c:pt>
                <c:pt idx="499">
                  <c:v>41236</c:v>
                </c:pt>
                <c:pt idx="500">
                  <c:v>41229</c:v>
                </c:pt>
                <c:pt idx="501">
                  <c:v>41222</c:v>
                </c:pt>
                <c:pt idx="502">
                  <c:v>41215</c:v>
                </c:pt>
                <c:pt idx="503">
                  <c:v>41208</c:v>
                </c:pt>
                <c:pt idx="504">
                  <c:v>41201</c:v>
                </c:pt>
                <c:pt idx="505">
                  <c:v>41194</c:v>
                </c:pt>
                <c:pt idx="506">
                  <c:v>41180</c:v>
                </c:pt>
                <c:pt idx="507">
                  <c:v>41173</c:v>
                </c:pt>
                <c:pt idx="508">
                  <c:v>41166</c:v>
                </c:pt>
                <c:pt idx="509">
                  <c:v>41159</c:v>
                </c:pt>
                <c:pt idx="510">
                  <c:v>41152</c:v>
                </c:pt>
                <c:pt idx="511">
                  <c:v>41145</c:v>
                </c:pt>
                <c:pt idx="512">
                  <c:v>41138</c:v>
                </c:pt>
                <c:pt idx="513">
                  <c:v>41131</c:v>
                </c:pt>
                <c:pt idx="514">
                  <c:v>41124</c:v>
                </c:pt>
                <c:pt idx="515">
                  <c:v>41117</c:v>
                </c:pt>
                <c:pt idx="516">
                  <c:v>41110</c:v>
                </c:pt>
                <c:pt idx="517">
                  <c:v>41102</c:v>
                </c:pt>
                <c:pt idx="518">
                  <c:v>41095</c:v>
                </c:pt>
                <c:pt idx="519">
                  <c:v>41088</c:v>
                </c:pt>
                <c:pt idx="520">
                  <c:v>41081</c:v>
                </c:pt>
                <c:pt idx="521">
                  <c:v>41075</c:v>
                </c:pt>
                <c:pt idx="522">
                  <c:v>41068</c:v>
                </c:pt>
                <c:pt idx="523">
                  <c:v>41061</c:v>
                </c:pt>
                <c:pt idx="524">
                  <c:v>41054</c:v>
                </c:pt>
                <c:pt idx="525">
                  <c:v>41047</c:v>
                </c:pt>
                <c:pt idx="526">
                  <c:v>41040</c:v>
                </c:pt>
                <c:pt idx="527">
                  <c:v>41033</c:v>
                </c:pt>
                <c:pt idx="528">
                  <c:v>41026</c:v>
                </c:pt>
                <c:pt idx="529">
                  <c:v>40977</c:v>
                </c:pt>
                <c:pt idx="530">
                  <c:v>40970</c:v>
                </c:pt>
                <c:pt idx="531">
                  <c:v>40963</c:v>
                </c:pt>
                <c:pt idx="532">
                  <c:v>40956</c:v>
                </c:pt>
                <c:pt idx="533">
                  <c:v>40949</c:v>
                </c:pt>
                <c:pt idx="534">
                  <c:v>40928</c:v>
                </c:pt>
                <c:pt idx="535">
                  <c:v>40921</c:v>
                </c:pt>
                <c:pt idx="536">
                  <c:v>40914</c:v>
                </c:pt>
                <c:pt idx="537">
                  <c:v>40900</c:v>
                </c:pt>
                <c:pt idx="538">
                  <c:v>40893</c:v>
                </c:pt>
                <c:pt idx="539">
                  <c:v>40886</c:v>
                </c:pt>
                <c:pt idx="540">
                  <c:v>40879</c:v>
                </c:pt>
                <c:pt idx="541">
                  <c:v>40872</c:v>
                </c:pt>
                <c:pt idx="542">
                  <c:v>40865</c:v>
                </c:pt>
                <c:pt idx="543">
                  <c:v>40858</c:v>
                </c:pt>
                <c:pt idx="544">
                  <c:v>40851</c:v>
                </c:pt>
                <c:pt idx="545">
                  <c:v>40844</c:v>
                </c:pt>
                <c:pt idx="546">
                  <c:v>40837</c:v>
                </c:pt>
                <c:pt idx="547">
                  <c:v>40830</c:v>
                </c:pt>
                <c:pt idx="548">
                  <c:v>40816</c:v>
                </c:pt>
                <c:pt idx="549">
                  <c:v>40809</c:v>
                </c:pt>
                <c:pt idx="550">
                  <c:v>40802</c:v>
                </c:pt>
                <c:pt idx="551">
                  <c:v>40795</c:v>
                </c:pt>
                <c:pt idx="552">
                  <c:v>40788</c:v>
                </c:pt>
                <c:pt idx="553">
                  <c:v>40781</c:v>
                </c:pt>
                <c:pt idx="554">
                  <c:v>40774</c:v>
                </c:pt>
                <c:pt idx="555">
                  <c:v>40767</c:v>
                </c:pt>
                <c:pt idx="556">
                  <c:v>40760</c:v>
                </c:pt>
                <c:pt idx="557">
                  <c:v>40753</c:v>
                </c:pt>
                <c:pt idx="558">
                  <c:v>40746</c:v>
                </c:pt>
                <c:pt idx="559">
                  <c:v>40739</c:v>
                </c:pt>
                <c:pt idx="560">
                  <c:v>40725</c:v>
                </c:pt>
                <c:pt idx="561">
                  <c:v>40718</c:v>
                </c:pt>
                <c:pt idx="562">
                  <c:v>40711</c:v>
                </c:pt>
                <c:pt idx="563">
                  <c:v>40704</c:v>
                </c:pt>
                <c:pt idx="564">
                  <c:v>40697</c:v>
                </c:pt>
                <c:pt idx="565">
                  <c:v>40690</c:v>
                </c:pt>
                <c:pt idx="566">
                  <c:v>40676</c:v>
                </c:pt>
                <c:pt idx="567">
                  <c:v>40669</c:v>
                </c:pt>
                <c:pt idx="568">
                  <c:v>40662</c:v>
                </c:pt>
                <c:pt idx="569">
                  <c:v>40655</c:v>
                </c:pt>
                <c:pt idx="570">
                  <c:v>40641</c:v>
                </c:pt>
                <c:pt idx="571">
                  <c:v>40634</c:v>
                </c:pt>
                <c:pt idx="572">
                  <c:v>40627</c:v>
                </c:pt>
                <c:pt idx="573">
                  <c:v>40620</c:v>
                </c:pt>
                <c:pt idx="574">
                  <c:v>40613</c:v>
                </c:pt>
                <c:pt idx="575">
                  <c:v>40606</c:v>
                </c:pt>
                <c:pt idx="576">
                  <c:v>40599</c:v>
                </c:pt>
                <c:pt idx="577">
                  <c:v>40592</c:v>
                </c:pt>
                <c:pt idx="578">
                  <c:v>40571</c:v>
                </c:pt>
                <c:pt idx="579">
                  <c:v>40564</c:v>
                </c:pt>
                <c:pt idx="580">
                  <c:v>40557</c:v>
                </c:pt>
                <c:pt idx="581">
                  <c:v>40550</c:v>
                </c:pt>
                <c:pt idx="582">
                  <c:v>40543</c:v>
                </c:pt>
              </c:numCache>
            </c:numRef>
          </c:cat>
          <c:val>
            <c:numRef>
              <c:f>养殖利润!$G$5:$G$106</c:f>
              <c:numCache>
                <c:formatCode>0_ </c:formatCode>
                <c:ptCount val="102"/>
                <c:pt idx="0">
                  <c:v>-240.6</c:v>
                </c:pt>
                <c:pt idx="1">
                  <c:v>-180.6</c:v>
                </c:pt>
                <c:pt idx="2">
                  <c:v>-91.8</c:v>
                </c:pt>
                <c:pt idx="3">
                  <c:v>116.4</c:v>
                </c:pt>
                <c:pt idx="4">
                  <c:v>86.4</c:v>
                </c:pt>
                <c:pt idx="5">
                  <c:v>421.1</c:v>
                </c:pt>
                <c:pt idx="6">
                  <c:v>690.6</c:v>
                </c:pt>
                <c:pt idx="7">
                  <c:v>649.79999999999995</c:v>
                </c:pt>
                <c:pt idx="8">
                  <c:v>822.6</c:v>
                </c:pt>
                <c:pt idx="9">
                  <c:v>923.4</c:v>
                </c:pt>
                <c:pt idx="10">
                  <c:v>1038.5999999999999</c:v>
                </c:pt>
                <c:pt idx="11">
                  <c:v>1133.3</c:v>
                </c:pt>
                <c:pt idx="12">
                  <c:v>1308.5</c:v>
                </c:pt>
                <c:pt idx="13">
                  <c:v>1364.9</c:v>
                </c:pt>
                <c:pt idx="14">
                  <c:v>1187.3</c:v>
                </c:pt>
                <c:pt idx="15">
                  <c:v>1007.3</c:v>
                </c:pt>
                <c:pt idx="16">
                  <c:v>894.5</c:v>
                </c:pt>
                <c:pt idx="17">
                  <c:v>874.6</c:v>
                </c:pt>
                <c:pt idx="18">
                  <c:v>832.6</c:v>
                </c:pt>
                <c:pt idx="19">
                  <c:v>865.7</c:v>
                </c:pt>
                <c:pt idx="20">
                  <c:v>797.3</c:v>
                </c:pt>
                <c:pt idx="21">
                  <c:v>623.79999999999995</c:v>
                </c:pt>
                <c:pt idx="22">
                  <c:v>579</c:v>
                </c:pt>
                <c:pt idx="23">
                  <c:v>579.4</c:v>
                </c:pt>
                <c:pt idx="24">
                  <c:v>567.4</c:v>
                </c:pt>
                <c:pt idx="25">
                  <c:v>587.79999999999995</c:v>
                </c:pt>
                <c:pt idx="26">
                  <c:v>578.6</c:v>
                </c:pt>
                <c:pt idx="27">
                  <c:v>662.6</c:v>
                </c:pt>
                <c:pt idx="28">
                  <c:v>582.20000000000005</c:v>
                </c:pt>
                <c:pt idx="29">
                  <c:v>430.1</c:v>
                </c:pt>
                <c:pt idx="30">
                  <c:v>119.3</c:v>
                </c:pt>
                <c:pt idx="31">
                  <c:v>-23.5</c:v>
                </c:pt>
                <c:pt idx="32">
                  <c:v>-117.2</c:v>
                </c:pt>
                <c:pt idx="33">
                  <c:v>-94.4</c:v>
                </c:pt>
                <c:pt idx="34">
                  <c:v>-98.1</c:v>
                </c:pt>
                <c:pt idx="35">
                  <c:v>-102.9</c:v>
                </c:pt>
                <c:pt idx="36">
                  <c:v>-149.69999999999999</c:v>
                </c:pt>
                <c:pt idx="37">
                  <c:v>-203.7</c:v>
                </c:pt>
                <c:pt idx="38">
                  <c:v>-213.4</c:v>
                </c:pt>
                <c:pt idx="39">
                  <c:v>-213.4</c:v>
                </c:pt>
                <c:pt idx="40">
                  <c:v>-437.9</c:v>
                </c:pt>
                <c:pt idx="41">
                  <c:v>-477.5</c:v>
                </c:pt>
                <c:pt idx="42">
                  <c:v>-531.1</c:v>
                </c:pt>
                <c:pt idx="43">
                  <c:v>-672.2</c:v>
                </c:pt>
                <c:pt idx="44">
                  <c:v>-732.2</c:v>
                </c:pt>
                <c:pt idx="45">
                  <c:v>-677</c:v>
                </c:pt>
                <c:pt idx="46">
                  <c:v>-516.29999999999995</c:v>
                </c:pt>
                <c:pt idx="47">
                  <c:v>-516.29999999999995</c:v>
                </c:pt>
                <c:pt idx="48">
                  <c:v>-540.29999999999995</c:v>
                </c:pt>
                <c:pt idx="49">
                  <c:v>-324.3</c:v>
                </c:pt>
                <c:pt idx="50">
                  <c:v>-204.3</c:v>
                </c:pt>
                <c:pt idx="51">
                  <c:v>-324.3</c:v>
                </c:pt>
                <c:pt idx="52">
                  <c:v>-336.3</c:v>
                </c:pt>
                <c:pt idx="53">
                  <c:v>-97.4</c:v>
                </c:pt>
                <c:pt idx="54">
                  <c:v>-25.4</c:v>
                </c:pt>
                <c:pt idx="55">
                  <c:v>-25.4</c:v>
                </c:pt>
                <c:pt idx="56">
                  <c:v>-49.4</c:v>
                </c:pt>
                <c:pt idx="57">
                  <c:v>166.6</c:v>
                </c:pt>
                <c:pt idx="58">
                  <c:v>166.6</c:v>
                </c:pt>
                <c:pt idx="59">
                  <c:v>226.6</c:v>
                </c:pt>
                <c:pt idx="60">
                  <c:v>130.6</c:v>
                </c:pt>
                <c:pt idx="61">
                  <c:v>106.6</c:v>
                </c:pt>
                <c:pt idx="62">
                  <c:v>-13</c:v>
                </c:pt>
                <c:pt idx="63">
                  <c:v>-25.4</c:v>
                </c:pt>
                <c:pt idx="64">
                  <c:v>-301.8</c:v>
                </c:pt>
                <c:pt idx="65">
                  <c:v>-517.79999999999995</c:v>
                </c:pt>
                <c:pt idx="66">
                  <c:v>-825.8</c:v>
                </c:pt>
                <c:pt idx="67">
                  <c:v>-681.8</c:v>
                </c:pt>
                <c:pt idx="68">
                  <c:v>-465.8</c:v>
                </c:pt>
                <c:pt idx="69">
                  <c:v>-417.8</c:v>
                </c:pt>
                <c:pt idx="70">
                  <c:v>-369.8</c:v>
                </c:pt>
                <c:pt idx="71">
                  <c:v>-345.8</c:v>
                </c:pt>
                <c:pt idx="72">
                  <c:v>-249.8</c:v>
                </c:pt>
                <c:pt idx="73">
                  <c:v>-177.8</c:v>
                </c:pt>
                <c:pt idx="74">
                  <c:v>-189.8</c:v>
                </c:pt>
                <c:pt idx="75">
                  <c:v>-175.4</c:v>
                </c:pt>
                <c:pt idx="76">
                  <c:v>-120.8</c:v>
                </c:pt>
                <c:pt idx="77">
                  <c:v>-99.04</c:v>
                </c:pt>
                <c:pt idx="78">
                  <c:v>-140.63999999999999</c:v>
                </c:pt>
                <c:pt idx="79">
                  <c:v>-79.8</c:v>
                </c:pt>
                <c:pt idx="80">
                  <c:v>-562</c:v>
                </c:pt>
                <c:pt idx="81">
                  <c:v>-554</c:v>
                </c:pt>
                <c:pt idx="82">
                  <c:v>-349</c:v>
                </c:pt>
                <c:pt idx="83">
                  <c:v>-139</c:v>
                </c:pt>
                <c:pt idx="84">
                  <c:v>349</c:v>
                </c:pt>
                <c:pt idx="85">
                  <c:v>229</c:v>
                </c:pt>
                <c:pt idx="86">
                  <c:v>301</c:v>
                </c:pt>
                <c:pt idx="87">
                  <c:v>593</c:v>
                </c:pt>
                <c:pt idx="88">
                  <c:v>766</c:v>
                </c:pt>
                <c:pt idx="89">
                  <c:v>610</c:v>
                </c:pt>
                <c:pt idx="90">
                  <c:v>573</c:v>
                </c:pt>
                <c:pt idx="91">
                  <c:v>714.76</c:v>
                </c:pt>
                <c:pt idx="92">
                  <c:v>981.69</c:v>
                </c:pt>
                <c:pt idx="93">
                  <c:v>1168.45</c:v>
                </c:pt>
                <c:pt idx="94">
                  <c:v>1301.5999999999999</c:v>
                </c:pt>
                <c:pt idx="95">
                  <c:v>1382.55</c:v>
                </c:pt>
                <c:pt idx="96">
                  <c:v>1437.82</c:v>
                </c:pt>
                <c:pt idx="97">
                  <c:v>1361.52</c:v>
                </c:pt>
                <c:pt idx="98">
                  <c:v>1901.52</c:v>
                </c:pt>
                <c:pt idx="99">
                  <c:v>2118.61</c:v>
                </c:pt>
                <c:pt idx="100">
                  <c:v>2312.96</c:v>
                </c:pt>
                <c:pt idx="101">
                  <c:v>2321.54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7-48C0-8271-75007C51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218752"/>
        <c:axId val="332220672"/>
      </c:lineChart>
      <c:dateAx>
        <c:axId val="33221875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元（</a:t>
                </a:r>
                <a:r>
                  <a:rPr lang="en-US" altLang="zh-CN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120kg</a:t>
                </a:r>
                <a:r>
                  <a:rPr lang="zh-CN" altLang="en-US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）</a:t>
                </a:r>
              </a:p>
            </c:rich>
          </c:tx>
          <c:layout>
            <c:manualLayout>
              <c:xMode val="edge"/>
              <c:yMode val="edge"/>
              <c:x val="0.11068439861050999"/>
              <c:y val="2.329192738261149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 forceAA="0"/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220672"/>
        <c:crosses val="autoZero"/>
        <c:auto val="1"/>
        <c:lblOffset val="100"/>
        <c:baseTimeUnit val="days"/>
      </c:dateAx>
      <c:valAx>
        <c:axId val="3322206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2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span"/>
    <c:showDLblsOverMax val="0"/>
  </c:chart>
  <c:spPr>
    <a:solidFill>
      <a:srgbClr val="F9FBFA"/>
    </a:solidFill>
    <a:ln w="9525" cap="flat" cmpd="sng" algn="ctr">
      <a:noFill/>
      <a:round/>
    </a:ln>
    <a:effectLst/>
  </c:spPr>
  <c:txPr>
    <a:bodyPr/>
    <a:lstStyle/>
    <a:p>
      <a:pPr>
        <a:defRPr lang="zh-CN" sz="9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364142686646293E-2"/>
          <c:y val="3.53756382202772E-2"/>
          <c:w val="0.853918578437873"/>
          <c:h val="0.76866034524677895"/>
        </c:manualLayout>
      </c:layout>
      <c:lineChart>
        <c:grouping val="standard"/>
        <c:varyColors val="0"/>
        <c:ser>
          <c:idx val="0"/>
          <c:order val="0"/>
          <c:tx>
            <c:strRef>
              <c:f>养殖利润!$J$2</c:f>
              <c:strCache>
                <c:ptCount val="1"/>
                <c:pt idx="0">
                  <c:v>外购仔猪利润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cat>
            <c:numRef>
              <c:f>养殖利润!$I$5:$I$104</c:f>
              <c:numCache>
                <c:formatCode>m/d/yyyy</c:formatCode>
                <c:ptCount val="100"/>
                <c:pt idx="0">
                  <c:v>44959</c:v>
                </c:pt>
                <c:pt idx="1">
                  <c:v>44939</c:v>
                </c:pt>
                <c:pt idx="2">
                  <c:v>44932</c:v>
                </c:pt>
                <c:pt idx="3">
                  <c:v>44925</c:v>
                </c:pt>
                <c:pt idx="4">
                  <c:v>44918</c:v>
                </c:pt>
                <c:pt idx="5">
                  <c:v>44911</c:v>
                </c:pt>
                <c:pt idx="6">
                  <c:v>44904</c:v>
                </c:pt>
                <c:pt idx="7">
                  <c:v>44897</c:v>
                </c:pt>
                <c:pt idx="8">
                  <c:v>44890</c:v>
                </c:pt>
                <c:pt idx="9">
                  <c:v>44883</c:v>
                </c:pt>
                <c:pt idx="10">
                  <c:v>44876</c:v>
                </c:pt>
                <c:pt idx="11">
                  <c:v>44869</c:v>
                </c:pt>
                <c:pt idx="12">
                  <c:v>44862</c:v>
                </c:pt>
                <c:pt idx="13">
                  <c:v>44855</c:v>
                </c:pt>
                <c:pt idx="14">
                  <c:v>44848</c:v>
                </c:pt>
                <c:pt idx="15">
                  <c:v>44841</c:v>
                </c:pt>
                <c:pt idx="16">
                  <c:v>44834</c:v>
                </c:pt>
                <c:pt idx="17">
                  <c:v>44827</c:v>
                </c:pt>
                <c:pt idx="18">
                  <c:v>44820</c:v>
                </c:pt>
                <c:pt idx="19">
                  <c:v>44813</c:v>
                </c:pt>
                <c:pt idx="20">
                  <c:v>44806</c:v>
                </c:pt>
                <c:pt idx="21">
                  <c:v>44799</c:v>
                </c:pt>
                <c:pt idx="22">
                  <c:v>44792</c:v>
                </c:pt>
                <c:pt idx="23">
                  <c:v>44785</c:v>
                </c:pt>
                <c:pt idx="24">
                  <c:v>44778</c:v>
                </c:pt>
                <c:pt idx="25">
                  <c:v>44771</c:v>
                </c:pt>
                <c:pt idx="26">
                  <c:v>44764</c:v>
                </c:pt>
                <c:pt idx="27">
                  <c:v>44757</c:v>
                </c:pt>
                <c:pt idx="28">
                  <c:v>44750</c:v>
                </c:pt>
                <c:pt idx="29">
                  <c:v>44743</c:v>
                </c:pt>
                <c:pt idx="30">
                  <c:v>44736</c:v>
                </c:pt>
                <c:pt idx="31">
                  <c:v>44729</c:v>
                </c:pt>
                <c:pt idx="32">
                  <c:v>44722</c:v>
                </c:pt>
                <c:pt idx="33">
                  <c:v>44715</c:v>
                </c:pt>
                <c:pt idx="34">
                  <c:v>44708</c:v>
                </c:pt>
                <c:pt idx="35">
                  <c:v>44701</c:v>
                </c:pt>
                <c:pt idx="36">
                  <c:v>44694</c:v>
                </c:pt>
                <c:pt idx="37">
                  <c:v>44687</c:v>
                </c:pt>
                <c:pt idx="38">
                  <c:v>44680</c:v>
                </c:pt>
                <c:pt idx="39">
                  <c:v>44673</c:v>
                </c:pt>
                <c:pt idx="40">
                  <c:v>44666</c:v>
                </c:pt>
                <c:pt idx="41">
                  <c:v>44659</c:v>
                </c:pt>
                <c:pt idx="42">
                  <c:v>44652</c:v>
                </c:pt>
                <c:pt idx="43">
                  <c:v>44645</c:v>
                </c:pt>
                <c:pt idx="44">
                  <c:v>44638</c:v>
                </c:pt>
                <c:pt idx="45">
                  <c:v>44631</c:v>
                </c:pt>
                <c:pt idx="46">
                  <c:v>44624</c:v>
                </c:pt>
                <c:pt idx="47">
                  <c:v>44617</c:v>
                </c:pt>
                <c:pt idx="48">
                  <c:v>44610</c:v>
                </c:pt>
                <c:pt idx="49">
                  <c:v>44603</c:v>
                </c:pt>
                <c:pt idx="50">
                  <c:v>44585</c:v>
                </c:pt>
                <c:pt idx="51">
                  <c:v>44578</c:v>
                </c:pt>
                <c:pt idx="52">
                  <c:v>44571</c:v>
                </c:pt>
                <c:pt idx="53">
                  <c:v>44564</c:v>
                </c:pt>
                <c:pt idx="54">
                  <c:v>44557</c:v>
                </c:pt>
                <c:pt idx="55">
                  <c:v>44550</c:v>
                </c:pt>
                <c:pt idx="56">
                  <c:v>44543</c:v>
                </c:pt>
                <c:pt idx="57">
                  <c:v>44536</c:v>
                </c:pt>
                <c:pt idx="58">
                  <c:v>44529</c:v>
                </c:pt>
                <c:pt idx="59">
                  <c:v>44522</c:v>
                </c:pt>
                <c:pt idx="60">
                  <c:v>44515</c:v>
                </c:pt>
                <c:pt idx="61">
                  <c:v>44508</c:v>
                </c:pt>
                <c:pt idx="62">
                  <c:v>44501</c:v>
                </c:pt>
                <c:pt idx="63">
                  <c:v>44494</c:v>
                </c:pt>
                <c:pt idx="64">
                  <c:v>44487</c:v>
                </c:pt>
                <c:pt idx="65">
                  <c:v>44480</c:v>
                </c:pt>
                <c:pt idx="66">
                  <c:v>44468</c:v>
                </c:pt>
                <c:pt idx="67">
                  <c:v>44461</c:v>
                </c:pt>
                <c:pt idx="68">
                  <c:v>44453</c:v>
                </c:pt>
                <c:pt idx="69">
                  <c:v>44445</c:v>
                </c:pt>
                <c:pt idx="70">
                  <c:v>44438</c:v>
                </c:pt>
                <c:pt idx="71">
                  <c:v>44431</c:v>
                </c:pt>
                <c:pt idx="72">
                  <c:v>44424</c:v>
                </c:pt>
                <c:pt idx="73">
                  <c:v>44417</c:v>
                </c:pt>
                <c:pt idx="74">
                  <c:v>44410</c:v>
                </c:pt>
                <c:pt idx="75">
                  <c:v>44403</c:v>
                </c:pt>
                <c:pt idx="76">
                  <c:v>44396</c:v>
                </c:pt>
                <c:pt idx="77">
                  <c:v>44389</c:v>
                </c:pt>
                <c:pt idx="78">
                  <c:v>44382</c:v>
                </c:pt>
                <c:pt idx="79">
                  <c:v>44375</c:v>
                </c:pt>
                <c:pt idx="80">
                  <c:v>44368</c:v>
                </c:pt>
                <c:pt idx="81">
                  <c:v>44361</c:v>
                </c:pt>
                <c:pt idx="82">
                  <c:v>44354</c:v>
                </c:pt>
                <c:pt idx="83">
                  <c:v>44347</c:v>
                </c:pt>
                <c:pt idx="84">
                  <c:v>44340</c:v>
                </c:pt>
                <c:pt idx="85">
                  <c:v>44333</c:v>
                </c:pt>
                <c:pt idx="86">
                  <c:v>44326</c:v>
                </c:pt>
                <c:pt idx="87">
                  <c:v>44319</c:v>
                </c:pt>
                <c:pt idx="88">
                  <c:v>44312</c:v>
                </c:pt>
                <c:pt idx="89">
                  <c:v>44305</c:v>
                </c:pt>
                <c:pt idx="90">
                  <c:v>44298</c:v>
                </c:pt>
                <c:pt idx="91">
                  <c:v>44295</c:v>
                </c:pt>
                <c:pt idx="92">
                  <c:v>44288</c:v>
                </c:pt>
                <c:pt idx="93">
                  <c:v>44281</c:v>
                </c:pt>
                <c:pt idx="94">
                  <c:v>44274</c:v>
                </c:pt>
                <c:pt idx="95">
                  <c:v>44267</c:v>
                </c:pt>
                <c:pt idx="96">
                  <c:v>44260</c:v>
                </c:pt>
                <c:pt idx="97">
                  <c:v>44253</c:v>
                </c:pt>
                <c:pt idx="98">
                  <c:v>44232</c:v>
                </c:pt>
                <c:pt idx="99">
                  <c:v>44225</c:v>
                </c:pt>
              </c:numCache>
            </c:numRef>
          </c:cat>
          <c:val>
            <c:numRef>
              <c:f>养殖利润!$J$5:$J$106</c:f>
              <c:numCache>
                <c:formatCode>0_ </c:formatCode>
                <c:ptCount val="102"/>
                <c:pt idx="0">
                  <c:v>-349.8</c:v>
                </c:pt>
                <c:pt idx="1">
                  <c:v>-206.4</c:v>
                </c:pt>
                <c:pt idx="2">
                  <c:v>-138.5</c:v>
                </c:pt>
                <c:pt idx="3">
                  <c:v>-47.5</c:v>
                </c:pt>
                <c:pt idx="4">
                  <c:v>-98.6</c:v>
                </c:pt>
                <c:pt idx="5">
                  <c:v>225.7</c:v>
                </c:pt>
                <c:pt idx="6">
                  <c:v>446.9</c:v>
                </c:pt>
                <c:pt idx="7">
                  <c:v>416.7</c:v>
                </c:pt>
                <c:pt idx="8">
                  <c:v>584.20000000000005</c:v>
                </c:pt>
                <c:pt idx="9">
                  <c:v>721.8</c:v>
                </c:pt>
                <c:pt idx="10">
                  <c:v>837</c:v>
                </c:pt>
                <c:pt idx="11">
                  <c:v>973.7</c:v>
                </c:pt>
                <c:pt idx="12">
                  <c:v>1148.9000000000001</c:v>
                </c:pt>
                <c:pt idx="13">
                  <c:v>1234.5999999999999</c:v>
                </c:pt>
                <c:pt idx="14">
                  <c:v>1059.2</c:v>
                </c:pt>
                <c:pt idx="15">
                  <c:v>889.8</c:v>
                </c:pt>
                <c:pt idx="16">
                  <c:v>808.5</c:v>
                </c:pt>
                <c:pt idx="17">
                  <c:v>837</c:v>
                </c:pt>
                <c:pt idx="18">
                  <c:v>863.4</c:v>
                </c:pt>
                <c:pt idx="19">
                  <c:v>799.8</c:v>
                </c:pt>
                <c:pt idx="20">
                  <c:v>763</c:v>
                </c:pt>
                <c:pt idx="21">
                  <c:v>796.7</c:v>
                </c:pt>
                <c:pt idx="22">
                  <c:v>752</c:v>
                </c:pt>
                <c:pt idx="23">
                  <c:v>699.7</c:v>
                </c:pt>
                <c:pt idx="24">
                  <c:v>687.7</c:v>
                </c:pt>
                <c:pt idx="25">
                  <c:v>708.1</c:v>
                </c:pt>
                <c:pt idx="26">
                  <c:v>675.5</c:v>
                </c:pt>
                <c:pt idx="27">
                  <c:v>854</c:v>
                </c:pt>
                <c:pt idx="28">
                  <c:v>821</c:v>
                </c:pt>
                <c:pt idx="29">
                  <c:v>598.9</c:v>
                </c:pt>
                <c:pt idx="30">
                  <c:v>291.2</c:v>
                </c:pt>
                <c:pt idx="31">
                  <c:v>148.4</c:v>
                </c:pt>
                <c:pt idx="32">
                  <c:v>59.6</c:v>
                </c:pt>
                <c:pt idx="33">
                  <c:v>82.2</c:v>
                </c:pt>
                <c:pt idx="34">
                  <c:v>66.5</c:v>
                </c:pt>
                <c:pt idx="35">
                  <c:v>61.7</c:v>
                </c:pt>
                <c:pt idx="36">
                  <c:v>25.4</c:v>
                </c:pt>
                <c:pt idx="37">
                  <c:v>-18.100000000000001</c:v>
                </c:pt>
                <c:pt idx="38">
                  <c:v>-29.1</c:v>
                </c:pt>
                <c:pt idx="39">
                  <c:v>-29.1</c:v>
                </c:pt>
                <c:pt idx="40">
                  <c:v>-254.1</c:v>
                </c:pt>
                <c:pt idx="41">
                  <c:v>-293.7</c:v>
                </c:pt>
                <c:pt idx="42">
                  <c:v>-351.7</c:v>
                </c:pt>
                <c:pt idx="43">
                  <c:v>-395.8</c:v>
                </c:pt>
                <c:pt idx="44">
                  <c:v>-445.3</c:v>
                </c:pt>
                <c:pt idx="45">
                  <c:v>-374.8</c:v>
                </c:pt>
                <c:pt idx="46">
                  <c:v>-161.1</c:v>
                </c:pt>
                <c:pt idx="47">
                  <c:v>-150.5</c:v>
                </c:pt>
                <c:pt idx="48">
                  <c:v>-174.5</c:v>
                </c:pt>
                <c:pt idx="49">
                  <c:v>41.5</c:v>
                </c:pt>
                <c:pt idx="50">
                  <c:v>109</c:v>
                </c:pt>
                <c:pt idx="51">
                  <c:v>-11.2</c:v>
                </c:pt>
                <c:pt idx="52">
                  <c:v>-44.2</c:v>
                </c:pt>
                <c:pt idx="53">
                  <c:v>56.3</c:v>
                </c:pt>
                <c:pt idx="54">
                  <c:v>128.30000000000001</c:v>
                </c:pt>
                <c:pt idx="55">
                  <c:v>96.7</c:v>
                </c:pt>
                <c:pt idx="56">
                  <c:v>51.7</c:v>
                </c:pt>
                <c:pt idx="57">
                  <c:v>257.2</c:v>
                </c:pt>
                <c:pt idx="58">
                  <c:v>236.1</c:v>
                </c:pt>
                <c:pt idx="59">
                  <c:v>243.5</c:v>
                </c:pt>
                <c:pt idx="60">
                  <c:v>64</c:v>
                </c:pt>
                <c:pt idx="61">
                  <c:v>40</c:v>
                </c:pt>
                <c:pt idx="62">
                  <c:v>-109</c:v>
                </c:pt>
                <c:pt idx="63">
                  <c:v>-121.2</c:v>
                </c:pt>
                <c:pt idx="64">
                  <c:v>-497.8</c:v>
                </c:pt>
                <c:pt idx="65">
                  <c:v>-713.8</c:v>
                </c:pt>
                <c:pt idx="66">
                  <c:v>-996.4</c:v>
                </c:pt>
                <c:pt idx="67">
                  <c:v>-799.8</c:v>
                </c:pt>
                <c:pt idx="68">
                  <c:v>-952.2</c:v>
                </c:pt>
                <c:pt idx="69">
                  <c:v>-904.2</c:v>
                </c:pt>
                <c:pt idx="70">
                  <c:v>-1382.5</c:v>
                </c:pt>
                <c:pt idx="71">
                  <c:v>-1358.5</c:v>
                </c:pt>
                <c:pt idx="72">
                  <c:v>-1262.5</c:v>
                </c:pt>
                <c:pt idx="73">
                  <c:v>-1190.5</c:v>
                </c:pt>
                <c:pt idx="74">
                  <c:v>-1307.8</c:v>
                </c:pt>
                <c:pt idx="75">
                  <c:v>-1293.4000000000001</c:v>
                </c:pt>
                <c:pt idx="76">
                  <c:v>-1238.8</c:v>
                </c:pt>
                <c:pt idx="77">
                  <c:v>-1217.9000000000001</c:v>
                </c:pt>
                <c:pt idx="78">
                  <c:v>-1202.24</c:v>
                </c:pt>
                <c:pt idx="79">
                  <c:v>-1127.8</c:v>
                </c:pt>
                <c:pt idx="80">
                  <c:v>-1610.2</c:v>
                </c:pt>
                <c:pt idx="81">
                  <c:v>-1601.8</c:v>
                </c:pt>
                <c:pt idx="82">
                  <c:v>-1396.6</c:v>
                </c:pt>
                <c:pt idx="83">
                  <c:v>-1219.54</c:v>
                </c:pt>
                <c:pt idx="84">
                  <c:v>-752.7</c:v>
                </c:pt>
                <c:pt idx="85">
                  <c:v>-481.38</c:v>
                </c:pt>
                <c:pt idx="86">
                  <c:v>-148.5</c:v>
                </c:pt>
                <c:pt idx="87">
                  <c:v>151.5</c:v>
                </c:pt>
                <c:pt idx="88">
                  <c:v>383.8</c:v>
                </c:pt>
                <c:pt idx="89">
                  <c:v>323</c:v>
                </c:pt>
                <c:pt idx="90">
                  <c:v>333.4</c:v>
                </c:pt>
                <c:pt idx="91">
                  <c:v>714.76</c:v>
                </c:pt>
                <c:pt idx="92">
                  <c:v>981.69</c:v>
                </c:pt>
                <c:pt idx="93">
                  <c:v>1168.45</c:v>
                </c:pt>
                <c:pt idx="94">
                  <c:v>1301.5999999999999</c:v>
                </c:pt>
                <c:pt idx="95">
                  <c:v>1382.55</c:v>
                </c:pt>
                <c:pt idx="96">
                  <c:v>295</c:v>
                </c:pt>
                <c:pt idx="97">
                  <c:v>234</c:v>
                </c:pt>
                <c:pt idx="98">
                  <c:v>250</c:v>
                </c:pt>
                <c:pt idx="99">
                  <c:v>316</c:v>
                </c:pt>
                <c:pt idx="100">
                  <c:v>516</c:v>
                </c:pt>
                <c:pt idx="101">
                  <c:v>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E-4DCC-8713-7ECF27797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365184"/>
        <c:axId val="332367360"/>
      </c:lineChart>
      <c:dateAx>
        <c:axId val="3323651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900" b="0" i="0" baseline="0">
                    <a:solidFill>
                      <a:schemeClr val="tx1"/>
                    </a:solidFill>
                    <a:effectLst/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元（</a:t>
                </a:r>
                <a:r>
                  <a:rPr lang="en-US" altLang="zh-CN" sz="900" b="0" i="0" baseline="0">
                    <a:solidFill>
                      <a:schemeClr val="tx1"/>
                    </a:solidFill>
                    <a:effectLst/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120kg</a:t>
                </a:r>
                <a:r>
                  <a:rPr lang="zh-CN" altLang="zh-CN" sz="900" b="0" i="0" baseline="0">
                    <a:solidFill>
                      <a:schemeClr val="tx1"/>
                    </a:solidFill>
                    <a:effectLst/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）</a:t>
                </a:r>
                <a:endParaRPr lang="zh-CN" altLang="zh-CN" sz="900">
                  <a:solidFill>
                    <a:schemeClr val="tx1"/>
                  </a:solidFill>
                  <a:effectLst/>
                  <a:latin typeface="微软雅黑" panose="020B0503020204020204" pitchFamily="34" charset="-122"/>
                  <a:ea typeface="微软雅黑" panose="020B0503020204020204" pitchFamily="34" charset="-122"/>
                </a:endParaRPr>
              </a:p>
            </c:rich>
          </c:tx>
          <c:layout>
            <c:manualLayout>
              <c:xMode val="edge"/>
              <c:yMode val="edge"/>
              <c:x val="0.11660559114239499"/>
              <c:y val="6.984854076777009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 forceAA="0"/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367360"/>
        <c:crosses val="autoZero"/>
        <c:auto val="1"/>
        <c:lblOffset val="100"/>
        <c:baseTimeUnit val="days"/>
      </c:dateAx>
      <c:valAx>
        <c:axId val="3323673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36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9FBFA"/>
    </a:solidFill>
    <a:ln w="9525" cap="flat" cmpd="sng" algn="ctr">
      <a:noFill/>
      <a:round/>
    </a:ln>
    <a:effectLst/>
  </c:spPr>
  <c:txPr>
    <a:bodyPr/>
    <a:lstStyle/>
    <a:p>
      <a:pPr>
        <a:defRPr lang="zh-CN" sz="9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917967186874799E-2"/>
          <c:y val="3.4917206623470101E-2"/>
          <c:w val="0.88053888221955401"/>
          <c:h val="0.74122870170386401"/>
        </c:manualLayout>
      </c:layout>
      <c:lineChart>
        <c:grouping val="standard"/>
        <c:varyColors val="0"/>
        <c:ser>
          <c:idx val="0"/>
          <c:order val="0"/>
          <c:tx>
            <c:strRef>
              <c:f>养殖利润!$M$2</c:f>
              <c:strCache>
                <c:ptCount val="1"/>
                <c:pt idx="0">
                  <c:v>自繁自养利润</c:v>
                </c:pt>
              </c:strCache>
            </c:strRef>
          </c:tx>
          <c:spPr>
            <a:ln w="19050" cap="rnd" cmpd="sng" algn="ctr">
              <a:solidFill>
                <a:srgbClr val="31445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养殖利润!$L$5:$L$149</c:f>
              <c:numCache>
                <c:formatCode>m/d/yyyy</c:formatCode>
                <c:ptCount val="145"/>
                <c:pt idx="0">
                  <c:v>44959</c:v>
                </c:pt>
                <c:pt idx="1">
                  <c:v>44939</c:v>
                </c:pt>
                <c:pt idx="2">
                  <c:v>44932</c:v>
                </c:pt>
                <c:pt idx="3">
                  <c:v>44925</c:v>
                </c:pt>
                <c:pt idx="4">
                  <c:v>44918</c:v>
                </c:pt>
                <c:pt idx="5">
                  <c:v>44911</c:v>
                </c:pt>
                <c:pt idx="6">
                  <c:v>44904</c:v>
                </c:pt>
                <c:pt idx="7">
                  <c:v>44897</c:v>
                </c:pt>
                <c:pt idx="8">
                  <c:v>44890</c:v>
                </c:pt>
                <c:pt idx="9">
                  <c:v>44883</c:v>
                </c:pt>
                <c:pt idx="10">
                  <c:v>44876</c:v>
                </c:pt>
                <c:pt idx="11">
                  <c:v>44869</c:v>
                </c:pt>
                <c:pt idx="12">
                  <c:v>44862</c:v>
                </c:pt>
                <c:pt idx="13">
                  <c:v>44855</c:v>
                </c:pt>
                <c:pt idx="14">
                  <c:v>44848</c:v>
                </c:pt>
                <c:pt idx="15">
                  <c:v>44841</c:v>
                </c:pt>
                <c:pt idx="16">
                  <c:v>44834</c:v>
                </c:pt>
                <c:pt idx="17">
                  <c:v>44827</c:v>
                </c:pt>
                <c:pt idx="18">
                  <c:v>44820</c:v>
                </c:pt>
                <c:pt idx="19">
                  <c:v>44813</c:v>
                </c:pt>
                <c:pt idx="20">
                  <c:v>44806</c:v>
                </c:pt>
                <c:pt idx="21">
                  <c:v>44799</c:v>
                </c:pt>
                <c:pt idx="22">
                  <c:v>44792</c:v>
                </c:pt>
                <c:pt idx="23">
                  <c:v>44785</c:v>
                </c:pt>
                <c:pt idx="24">
                  <c:v>44778</c:v>
                </c:pt>
                <c:pt idx="25">
                  <c:v>44771</c:v>
                </c:pt>
                <c:pt idx="26">
                  <c:v>44764</c:v>
                </c:pt>
                <c:pt idx="27">
                  <c:v>44757</c:v>
                </c:pt>
                <c:pt idx="28">
                  <c:v>44750</c:v>
                </c:pt>
                <c:pt idx="29">
                  <c:v>44743</c:v>
                </c:pt>
                <c:pt idx="30">
                  <c:v>44736</c:v>
                </c:pt>
                <c:pt idx="31">
                  <c:v>44729</c:v>
                </c:pt>
                <c:pt idx="32">
                  <c:v>44722</c:v>
                </c:pt>
                <c:pt idx="33">
                  <c:v>44715</c:v>
                </c:pt>
                <c:pt idx="34">
                  <c:v>44708</c:v>
                </c:pt>
                <c:pt idx="35">
                  <c:v>44701</c:v>
                </c:pt>
                <c:pt idx="36">
                  <c:v>44694</c:v>
                </c:pt>
                <c:pt idx="37">
                  <c:v>44687</c:v>
                </c:pt>
                <c:pt idx="38">
                  <c:v>44680</c:v>
                </c:pt>
                <c:pt idx="39">
                  <c:v>44673</c:v>
                </c:pt>
                <c:pt idx="40">
                  <c:v>44666</c:v>
                </c:pt>
                <c:pt idx="41">
                  <c:v>44659</c:v>
                </c:pt>
                <c:pt idx="42">
                  <c:v>44652</c:v>
                </c:pt>
                <c:pt idx="43">
                  <c:v>44645</c:v>
                </c:pt>
                <c:pt idx="44">
                  <c:v>44638</c:v>
                </c:pt>
                <c:pt idx="45">
                  <c:v>44631</c:v>
                </c:pt>
                <c:pt idx="46">
                  <c:v>44624</c:v>
                </c:pt>
                <c:pt idx="47">
                  <c:v>44617</c:v>
                </c:pt>
                <c:pt idx="48">
                  <c:v>44610</c:v>
                </c:pt>
                <c:pt idx="49">
                  <c:v>44603</c:v>
                </c:pt>
                <c:pt idx="50">
                  <c:v>44585</c:v>
                </c:pt>
                <c:pt idx="51">
                  <c:v>44578</c:v>
                </c:pt>
                <c:pt idx="52">
                  <c:v>44571</c:v>
                </c:pt>
                <c:pt idx="53">
                  <c:v>44564</c:v>
                </c:pt>
                <c:pt idx="54">
                  <c:v>44557</c:v>
                </c:pt>
                <c:pt idx="55">
                  <c:v>44550</c:v>
                </c:pt>
                <c:pt idx="56">
                  <c:v>44543</c:v>
                </c:pt>
                <c:pt idx="57">
                  <c:v>44536</c:v>
                </c:pt>
                <c:pt idx="58">
                  <c:v>44529</c:v>
                </c:pt>
                <c:pt idx="59">
                  <c:v>44522</c:v>
                </c:pt>
                <c:pt idx="60">
                  <c:v>44515</c:v>
                </c:pt>
                <c:pt idx="61">
                  <c:v>44508</c:v>
                </c:pt>
                <c:pt idx="62">
                  <c:v>44501</c:v>
                </c:pt>
                <c:pt idx="63">
                  <c:v>44494</c:v>
                </c:pt>
                <c:pt idx="64">
                  <c:v>44487</c:v>
                </c:pt>
                <c:pt idx="65">
                  <c:v>44480</c:v>
                </c:pt>
                <c:pt idx="66">
                  <c:v>44468</c:v>
                </c:pt>
                <c:pt idx="67">
                  <c:v>44461</c:v>
                </c:pt>
                <c:pt idx="68">
                  <c:v>44453</c:v>
                </c:pt>
                <c:pt idx="69">
                  <c:v>44445</c:v>
                </c:pt>
                <c:pt idx="70">
                  <c:v>44438</c:v>
                </c:pt>
                <c:pt idx="71">
                  <c:v>44431</c:v>
                </c:pt>
                <c:pt idx="72">
                  <c:v>44424</c:v>
                </c:pt>
                <c:pt idx="73">
                  <c:v>44417</c:v>
                </c:pt>
                <c:pt idx="74">
                  <c:v>44410</c:v>
                </c:pt>
                <c:pt idx="75">
                  <c:v>44403</c:v>
                </c:pt>
                <c:pt idx="76">
                  <c:v>44396</c:v>
                </c:pt>
                <c:pt idx="77">
                  <c:v>44389</c:v>
                </c:pt>
                <c:pt idx="78">
                  <c:v>44382</c:v>
                </c:pt>
                <c:pt idx="79">
                  <c:v>44375</c:v>
                </c:pt>
                <c:pt idx="80">
                  <c:v>44368</c:v>
                </c:pt>
                <c:pt idx="81">
                  <c:v>44361</c:v>
                </c:pt>
                <c:pt idx="82">
                  <c:v>44354</c:v>
                </c:pt>
                <c:pt idx="83">
                  <c:v>44347</c:v>
                </c:pt>
                <c:pt idx="84">
                  <c:v>44340</c:v>
                </c:pt>
                <c:pt idx="85">
                  <c:v>44333</c:v>
                </c:pt>
                <c:pt idx="86">
                  <c:v>44326</c:v>
                </c:pt>
                <c:pt idx="87">
                  <c:v>44319</c:v>
                </c:pt>
                <c:pt idx="88">
                  <c:v>44312</c:v>
                </c:pt>
                <c:pt idx="89">
                  <c:v>44305</c:v>
                </c:pt>
                <c:pt idx="90">
                  <c:v>44298</c:v>
                </c:pt>
              </c:numCache>
            </c:numRef>
          </c:cat>
          <c:val>
            <c:numRef>
              <c:f>养殖利润!$M$5:$M$149</c:f>
              <c:numCache>
                <c:formatCode>0_ </c:formatCode>
                <c:ptCount val="145"/>
                <c:pt idx="0">
                  <c:v>-302.89999999999998</c:v>
                </c:pt>
                <c:pt idx="1">
                  <c:v>-227.9</c:v>
                </c:pt>
                <c:pt idx="2">
                  <c:v>-116.9</c:v>
                </c:pt>
                <c:pt idx="3">
                  <c:v>90.8</c:v>
                </c:pt>
                <c:pt idx="4">
                  <c:v>53.3</c:v>
                </c:pt>
                <c:pt idx="5">
                  <c:v>471.8</c:v>
                </c:pt>
                <c:pt idx="6">
                  <c:v>900.5</c:v>
                </c:pt>
                <c:pt idx="7">
                  <c:v>849.5</c:v>
                </c:pt>
                <c:pt idx="8">
                  <c:v>1065.5</c:v>
                </c:pt>
                <c:pt idx="9">
                  <c:v>1191.5</c:v>
                </c:pt>
                <c:pt idx="10">
                  <c:v>1335.5</c:v>
                </c:pt>
                <c:pt idx="11">
                  <c:v>1451.6</c:v>
                </c:pt>
                <c:pt idx="12">
                  <c:v>1670.6</c:v>
                </c:pt>
                <c:pt idx="13">
                  <c:v>1741.1</c:v>
                </c:pt>
                <c:pt idx="14">
                  <c:v>1519.1</c:v>
                </c:pt>
                <c:pt idx="15">
                  <c:v>1294.0999999999999</c:v>
                </c:pt>
                <c:pt idx="16">
                  <c:v>1153.0999999999999</c:v>
                </c:pt>
                <c:pt idx="17">
                  <c:v>1003.5</c:v>
                </c:pt>
                <c:pt idx="18">
                  <c:v>951</c:v>
                </c:pt>
                <c:pt idx="19">
                  <c:v>1006.7</c:v>
                </c:pt>
                <c:pt idx="20">
                  <c:v>921.2</c:v>
                </c:pt>
                <c:pt idx="21">
                  <c:v>690</c:v>
                </c:pt>
                <c:pt idx="22">
                  <c:v>635</c:v>
                </c:pt>
                <c:pt idx="23">
                  <c:v>634.5</c:v>
                </c:pt>
                <c:pt idx="24">
                  <c:v>619.5</c:v>
                </c:pt>
                <c:pt idx="25">
                  <c:v>645</c:v>
                </c:pt>
                <c:pt idx="26">
                  <c:v>759.5</c:v>
                </c:pt>
                <c:pt idx="27">
                  <c:v>780.5</c:v>
                </c:pt>
                <c:pt idx="28">
                  <c:v>677</c:v>
                </c:pt>
                <c:pt idx="29">
                  <c:v>491.1</c:v>
                </c:pt>
                <c:pt idx="30">
                  <c:v>102.6</c:v>
                </c:pt>
                <c:pt idx="31">
                  <c:v>-75.900000000000006</c:v>
                </c:pt>
                <c:pt idx="32">
                  <c:v>-202.1</c:v>
                </c:pt>
                <c:pt idx="33">
                  <c:v>-176</c:v>
                </c:pt>
                <c:pt idx="34">
                  <c:v>-173</c:v>
                </c:pt>
                <c:pt idx="35">
                  <c:v>-171.6</c:v>
                </c:pt>
                <c:pt idx="36">
                  <c:v>-226.4</c:v>
                </c:pt>
                <c:pt idx="37">
                  <c:v>-293.89999999999998</c:v>
                </c:pt>
                <c:pt idx="38">
                  <c:v>-303.8</c:v>
                </c:pt>
                <c:pt idx="39">
                  <c:v>-303.8</c:v>
                </c:pt>
                <c:pt idx="40">
                  <c:v>-595.1</c:v>
                </c:pt>
                <c:pt idx="41">
                  <c:v>-642.1</c:v>
                </c:pt>
                <c:pt idx="42">
                  <c:v>-937.6</c:v>
                </c:pt>
                <c:pt idx="43">
                  <c:v>-990.1</c:v>
                </c:pt>
                <c:pt idx="44">
                  <c:v>-1065.0999999999999</c:v>
                </c:pt>
                <c:pt idx="45">
                  <c:v>-996.1</c:v>
                </c:pt>
                <c:pt idx="46">
                  <c:v>-838.9</c:v>
                </c:pt>
                <c:pt idx="47">
                  <c:v>-838.9</c:v>
                </c:pt>
                <c:pt idx="48">
                  <c:v>-868.9</c:v>
                </c:pt>
                <c:pt idx="49">
                  <c:v>-643.9</c:v>
                </c:pt>
                <c:pt idx="50">
                  <c:v>-433.9</c:v>
                </c:pt>
                <c:pt idx="51">
                  <c:v>-583.9</c:v>
                </c:pt>
                <c:pt idx="52">
                  <c:v>-598.9</c:v>
                </c:pt>
                <c:pt idx="53">
                  <c:v>-433.3</c:v>
                </c:pt>
                <c:pt idx="54">
                  <c:v>-343.3</c:v>
                </c:pt>
                <c:pt idx="55">
                  <c:v>-343.3</c:v>
                </c:pt>
                <c:pt idx="56">
                  <c:v>-328.3</c:v>
                </c:pt>
                <c:pt idx="57">
                  <c:v>-148</c:v>
                </c:pt>
                <c:pt idx="58">
                  <c:v>-88.3</c:v>
                </c:pt>
                <c:pt idx="59">
                  <c:v>-28.3</c:v>
                </c:pt>
                <c:pt idx="60">
                  <c:v>-148.30000000000001</c:v>
                </c:pt>
                <c:pt idx="61">
                  <c:v>-238.3</c:v>
                </c:pt>
                <c:pt idx="62">
                  <c:v>-403</c:v>
                </c:pt>
                <c:pt idx="63">
                  <c:v>-41.7</c:v>
                </c:pt>
                <c:pt idx="64">
                  <c:v>-393.9</c:v>
                </c:pt>
                <c:pt idx="65">
                  <c:v>-543.9</c:v>
                </c:pt>
                <c:pt idx="66">
                  <c:v>-998.9</c:v>
                </c:pt>
                <c:pt idx="67">
                  <c:v>-848.9</c:v>
                </c:pt>
                <c:pt idx="68">
                  <c:v>-518.9</c:v>
                </c:pt>
                <c:pt idx="69">
                  <c:v>-578.9</c:v>
                </c:pt>
                <c:pt idx="70">
                  <c:v>-548.9</c:v>
                </c:pt>
                <c:pt idx="71">
                  <c:v>-488.9</c:v>
                </c:pt>
                <c:pt idx="72">
                  <c:v>-293.89999999999998</c:v>
                </c:pt>
                <c:pt idx="73">
                  <c:v>-233.9</c:v>
                </c:pt>
                <c:pt idx="74">
                  <c:v>-248.9</c:v>
                </c:pt>
                <c:pt idx="75">
                  <c:v>-302.89999999999998</c:v>
                </c:pt>
                <c:pt idx="76">
                  <c:v>-248.9</c:v>
                </c:pt>
                <c:pt idx="77">
                  <c:v>-236.95</c:v>
                </c:pt>
                <c:pt idx="78">
                  <c:v>176.44</c:v>
                </c:pt>
                <c:pt idx="79">
                  <c:v>-130.6</c:v>
                </c:pt>
                <c:pt idx="80">
                  <c:v>-811.6</c:v>
                </c:pt>
                <c:pt idx="81">
                  <c:v>-805.6</c:v>
                </c:pt>
                <c:pt idx="82">
                  <c:v>-649.6</c:v>
                </c:pt>
                <c:pt idx="83">
                  <c:v>-385.6</c:v>
                </c:pt>
                <c:pt idx="84">
                  <c:v>-151.6</c:v>
                </c:pt>
                <c:pt idx="85">
                  <c:v>-89.6</c:v>
                </c:pt>
                <c:pt idx="86">
                  <c:v>-125.6</c:v>
                </c:pt>
                <c:pt idx="87">
                  <c:v>174.4</c:v>
                </c:pt>
                <c:pt idx="88">
                  <c:v>336.08</c:v>
                </c:pt>
                <c:pt idx="89">
                  <c:v>836</c:v>
                </c:pt>
                <c:pt idx="90">
                  <c:v>775.2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409A-874F-C4902B1FB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568448"/>
        <c:axId val="332763136"/>
      </c:lineChart>
      <c:dateAx>
        <c:axId val="33256844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元（</a:t>
                </a:r>
                <a:r>
                  <a:rPr lang="en-US" altLang="zh-CN" sz="10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150kg</a:t>
                </a:r>
                <a:r>
                  <a:rPr lang="zh-CN" altLang="en-US" sz="10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）</a:t>
                </a:r>
              </a:p>
            </c:rich>
          </c:tx>
          <c:layout>
            <c:manualLayout>
              <c:xMode val="edge"/>
              <c:yMode val="edge"/>
              <c:x val="0.17056061911801901"/>
              <c:y val="2.112866317660390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yyyy&quot;年&quot;m&quot;月&quot;;@" sourceLinked="0"/>
        <c:majorTickMark val="out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27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763136"/>
        <c:crosses val="autoZero"/>
        <c:auto val="1"/>
        <c:lblOffset val="100"/>
        <c:baseTimeUnit val="days"/>
        <c:minorUnit val="1"/>
        <c:minorTimeUnit val="days"/>
      </c:dateAx>
      <c:valAx>
        <c:axId val="3327631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2568448"/>
        <c:crosses val="autoZero"/>
        <c:crossBetween val="between"/>
      </c:valAx>
      <c:spPr>
        <a:solidFill>
          <a:srgbClr val="F9FBFA"/>
        </a:solidFill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9FBFA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1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329108197582"/>
          <c:y val="3.5479151426481302E-2"/>
          <c:w val="0.89272273678580605"/>
          <c:h val="0.67566447207998004"/>
        </c:manualLayout>
      </c:layout>
      <c:lineChart>
        <c:grouping val="standard"/>
        <c:varyColors val="0"/>
        <c:ser>
          <c:idx val="1"/>
          <c:order val="0"/>
          <c:tx>
            <c:strRef>
              <c:f>养殖利润!$P$2</c:f>
              <c:strCache>
                <c:ptCount val="1"/>
                <c:pt idx="0">
                  <c:v>外购仔猪利润</c:v>
                </c:pt>
              </c:strCache>
            </c:strRef>
          </c:tx>
          <c:spPr>
            <a:ln w="19050" cap="rnd" cmpd="sng" algn="ctr">
              <a:solidFill>
                <a:srgbClr val="314457"/>
              </a:solidFill>
              <a:prstDash val="solid"/>
              <a:round/>
            </a:ln>
          </c:spPr>
          <c:marker>
            <c:symbol val="none"/>
          </c:marker>
          <c:cat>
            <c:numRef>
              <c:f>养殖利润!$O$5:$O$149</c:f>
              <c:numCache>
                <c:formatCode>m/d/yyyy</c:formatCode>
                <c:ptCount val="145"/>
                <c:pt idx="0">
                  <c:v>44959</c:v>
                </c:pt>
                <c:pt idx="1">
                  <c:v>44939</c:v>
                </c:pt>
                <c:pt idx="2">
                  <c:v>44932</c:v>
                </c:pt>
                <c:pt idx="3">
                  <c:v>44925</c:v>
                </c:pt>
                <c:pt idx="4">
                  <c:v>44918</c:v>
                </c:pt>
                <c:pt idx="5">
                  <c:v>44911</c:v>
                </c:pt>
                <c:pt idx="6">
                  <c:v>44904</c:v>
                </c:pt>
                <c:pt idx="7">
                  <c:v>44897</c:v>
                </c:pt>
                <c:pt idx="8">
                  <c:v>44890</c:v>
                </c:pt>
                <c:pt idx="9">
                  <c:v>44883</c:v>
                </c:pt>
                <c:pt idx="10">
                  <c:v>44876</c:v>
                </c:pt>
                <c:pt idx="11">
                  <c:v>44869</c:v>
                </c:pt>
                <c:pt idx="12">
                  <c:v>44862</c:v>
                </c:pt>
                <c:pt idx="13">
                  <c:v>44855</c:v>
                </c:pt>
                <c:pt idx="14">
                  <c:v>44848</c:v>
                </c:pt>
                <c:pt idx="15">
                  <c:v>44841</c:v>
                </c:pt>
                <c:pt idx="16">
                  <c:v>44834</c:v>
                </c:pt>
                <c:pt idx="17">
                  <c:v>44827</c:v>
                </c:pt>
                <c:pt idx="18">
                  <c:v>44820</c:v>
                </c:pt>
                <c:pt idx="19">
                  <c:v>44813</c:v>
                </c:pt>
                <c:pt idx="20">
                  <c:v>44806</c:v>
                </c:pt>
                <c:pt idx="21">
                  <c:v>44799</c:v>
                </c:pt>
                <c:pt idx="22">
                  <c:v>44792</c:v>
                </c:pt>
                <c:pt idx="23">
                  <c:v>44785</c:v>
                </c:pt>
                <c:pt idx="24">
                  <c:v>44778</c:v>
                </c:pt>
                <c:pt idx="25">
                  <c:v>44771</c:v>
                </c:pt>
                <c:pt idx="26">
                  <c:v>44764</c:v>
                </c:pt>
                <c:pt idx="27">
                  <c:v>44757</c:v>
                </c:pt>
                <c:pt idx="28">
                  <c:v>44750</c:v>
                </c:pt>
                <c:pt idx="29">
                  <c:v>44743</c:v>
                </c:pt>
                <c:pt idx="30">
                  <c:v>44736</c:v>
                </c:pt>
                <c:pt idx="31">
                  <c:v>44729</c:v>
                </c:pt>
                <c:pt idx="32">
                  <c:v>44722</c:v>
                </c:pt>
                <c:pt idx="33">
                  <c:v>44715</c:v>
                </c:pt>
                <c:pt idx="34">
                  <c:v>44708</c:v>
                </c:pt>
                <c:pt idx="35">
                  <c:v>44701</c:v>
                </c:pt>
                <c:pt idx="36">
                  <c:v>44694</c:v>
                </c:pt>
                <c:pt idx="37">
                  <c:v>44687</c:v>
                </c:pt>
                <c:pt idx="38">
                  <c:v>44680</c:v>
                </c:pt>
                <c:pt idx="39">
                  <c:v>44673</c:v>
                </c:pt>
                <c:pt idx="40">
                  <c:v>44666</c:v>
                </c:pt>
                <c:pt idx="41">
                  <c:v>44659</c:v>
                </c:pt>
                <c:pt idx="42">
                  <c:v>44652</c:v>
                </c:pt>
                <c:pt idx="43">
                  <c:v>44645</c:v>
                </c:pt>
                <c:pt idx="44">
                  <c:v>44638</c:v>
                </c:pt>
                <c:pt idx="45">
                  <c:v>44631</c:v>
                </c:pt>
                <c:pt idx="46">
                  <c:v>44624</c:v>
                </c:pt>
                <c:pt idx="47">
                  <c:v>44617</c:v>
                </c:pt>
                <c:pt idx="48">
                  <c:v>44610</c:v>
                </c:pt>
                <c:pt idx="49">
                  <c:v>44603</c:v>
                </c:pt>
                <c:pt idx="50">
                  <c:v>44585</c:v>
                </c:pt>
                <c:pt idx="51">
                  <c:v>44578</c:v>
                </c:pt>
                <c:pt idx="52">
                  <c:v>44571</c:v>
                </c:pt>
                <c:pt idx="53">
                  <c:v>44564</c:v>
                </c:pt>
                <c:pt idx="54">
                  <c:v>44557</c:v>
                </c:pt>
                <c:pt idx="55">
                  <c:v>44550</c:v>
                </c:pt>
                <c:pt idx="56">
                  <c:v>44543</c:v>
                </c:pt>
                <c:pt idx="57">
                  <c:v>44536</c:v>
                </c:pt>
                <c:pt idx="58">
                  <c:v>44529</c:v>
                </c:pt>
                <c:pt idx="59">
                  <c:v>44522</c:v>
                </c:pt>
                <c:pt idx="60">
                  <c:v>44515</c:v>
                </c:pt>
                <c:pt idx="61">
                  <c:v>44508</c:v>
                </c:pt>
                <c:pt idx="62">
                  <c:v>44501</c:v>
                </c:pt>
                <c:pt idx="63">
                  <c:v>44494</c:v>
                </c:pt>
                <c:pt idx="64">
                  <c:v>44487</c:v>
                </c:pt>
                <c:pt idx="65">
                  <c:v>44480</c:v>
                </c:pt>
                <c:pt idx="66">
                  <c:v>44468</c:v>
                </c:pt>
                <c:pt idx="67">
                  <c:v>44461</c:v>
                </c:pt>
                <c:pt idx="68">
                  <c:v>44453</c:v>
                </c:pt>
                <c:pt idx="69">
                  <c:v>44445</c:v>
                </c:pt>
                <c:pt idx="70">
                  <c:v>44438</c:v>
                </c:pt>
                <c:pt idx="71">
                  <c:v>44431</c:v>
                </c:pt>
                <c:pt idx="72">
                  <c:v>44424</c:v>
                </c:pt>
                <c:pt idx="73">
                  <c:v>44417</c:v>
                </c:pt>
                <c:pt idx="74">
                  <c:v>44410</c:v>
                </c:pt>
                <c:pt idx="75">
                  <c:v>44403</c:v>
                </c:pt>
                <c:pt idx="76">
                  <c:v>44396</c:v>
                </c:pt>
                <c:pt idx="77">
                  <c:v>44389</c:v>
                </c:pt>
                <c:pt idx="78">
                  <c:v>44382</c:v>
                </c:pt>
                <c:pt idx="79">
                  <c:v>44375</c:v>
                </c:pt>
                <c:pt idx="80">
                  <c:v>44368</c:v>
                </c:pt>
                <c:pt idx="81">
                  <c:v>44361</c:v>
                </c:pt>
                <c:pt idx="82">
                  <c:v>44354</c:v>
                </c:pt>
                <c:pt idx="83">
                  <c:v>44347</c:v>
                </c:pt>
                <c:pt idx="84">
                  <c:v>44340</c:v>
                </c:pt>
                <c:pt idx="85">
                  <c:v>44333</c:v>
                </c:pt>
                <c:pt idx="86">
                  <c:v>44326</c:v>
                </c:pt>
                <c:pt idx="87">
                  <c:v>44319</c:v>
                </c:pt>
                <c:pt idx="88">
                  <c:v>44312</c:v>
                </c:pt>
                <c:pt idx="89">
                  <c:v>44305</c:v>
                </c:pt>
                <c:pt idx="90">
                  <c:v>44298</c:v>
                </c:pt>
              </c:numCache>
            </c:numRef>
          </c:cat>
          <c:val>
            <c:numRef>
              <c:f>养殖利润!$P$5:$P$149</c:f>
              <c:numCache>
                <c:formatCode>0_ </c:formatCode>
                <c:ptCount val="145"/>
                <c:pt idx="0">
                  <c:v>-354.7</c:v>
                </c:pt>
                <c:pt idx="1">
                  <c:v>-300.7</c:v>
                </c:pt>
                <c:pt idx="2">
                  <c:v>-200.3</c:v>
                </c:pt>
                <c:pt idx="3">
                  <c:v>-115.1</c:v>
                </c:pt>
                <c:pt idx="4">
                  <c:v>-207</c:v>
                </c:pt>
                <c:pt idx="5">
                  <c:v>222.4</c:v>
                </c:pt>
                <c:pt idx="6">
                  <c:v>653.1</c:v>
                </c:pt>
                <c:pt idx="7">
                  <c:v>634.70000000000005</c:v>
                </c:pt>
                <c:pt idx="8">
                  <c:v>894.2</c:v>
                </c:pt>
                <c:pt idx="9">
                  <c:v>1020.2</c:v>
                </c:pt>
                <c:pt idx="10">
                  <c:v>1196.8</c:v>
                </c:pt>
                <c:pt idx="11">
                  <c:v>1330.8</c:v>
                </c:pt>
                <c:pt idx="12">
                  <c:v>1548.7</c:v>
                </c:pt>
                <c:pt idx="13">
                  <c:v>1652.9</c:v>
                </c:pt>
                <c:pt idx="14">
                  <c:v>1463.5</c:v>
                </c:pt>
                <c:pt idx="15">
                  <c:v>1238.5</c:v>
                </c:pt>
                <c:pt idx="16">
                  <c:v>1151.9000000000001</c:v>
                </c:pt>
                <c:pt idx="17">
                  <c:v>1055.7</c:v>
                </c:pt>
                <c:pt idx="18">
                  <c:v>1068</c:v>
                </c:pt>
                <c:pt idx="19">
                  <c:v>931.3</c:v>
                </c:pt>
                <c:pt idx="20">
                  <c:v>954.5</c:v>
                </c:pt>
                <c:pt idx="21">
                  <c:v>872.2</c:v>
                </c:pt>
                <c:pt idx="22">
                  <c:v>882</c:v>
                </c:pt>
                <c:pt idx="23">
                  <c:v>795</c:v>
                </c:pt>
                <c:pt idx="24">
                  <c:v>780</c:v>
                </c:pt>
                <c:pt idx="25">
                  <c:v>805.5</c:v>
                </c:pt>
                <c:pt idx="26">
                  <c:v>932.2</c:v>
                </c:pt>
                <c:pt idx="27">
                  <c:v>1037.2</c:v>
                </c:pt>
                <c:pt idx="28">
                  <c:v>928.2</c:v>
                </c:pt>
                <c:pt idx="29">
                  <c:v>710.8</c:v>
                </c:pt>
                <c:pt idx="30">
                  <c:v>316.89999999999998</c:v>
                </c:pt>
                <c:pt idx="31">
                  <c:v>138.4</c:v>
                </c:pt>
                <c:pt idx="32">
                  <c:v>27.4</c:v>
                </c:pt>
                <c:pt idx="33">
                  <c:v>53.3</c:v>
                </c:pt>
                <c:pt idx="34">
                  <c:v>55.1</c:v>
                </c:pt>
                <c:pt idx="35">
                  <c:v>56.5</c:v>
                </c:pt>
                <c:pt idx="36">
                  <c:v>12.4</c:v>
                </c:pt>
                <c:pt idx="37">
                  <c:v>-55.1</c:v>
                </c:pt>
                <c:pt idx="38">
                  <c:v>-65.3</c:v>
                </c:pt>
                <c:pt idx="39">
                  <c:v>-65.3</c:v>
                </c:pt>
                <c:pt idx="40">
                  <c:v>-346.1</c:v>
                </c:pt>
                <c:pt idx="41">
                  <c:v>-389.1</c:v>
                </c:pt>
                <c:pt idx="42">
                  <c:v>-593.9</c:v>
                </c:pt>
                <c:pt idx="43">
                  <c:v>-646.4</c:v>
                </c:pt>
                <c:pt idx="44">
                  <c:v>-797.5</c:v>
                </c:pt>
                <c:pt idx="45">
                  <c:v>-652.4</c:v>
                </c:pt>
                <c:pt idx="46">
                  <c:v>-473.9</c:v>
                </c:pt>
                <c:pt idx="47">
                  <c:v>-571.70000000000005</c:v>
                </c:pt>
                <c:pt idx="48">
                  <c:v>-601.70000000000005</c:v>
                </c:pt>
                <c:pt idx="49">
                  <c:v>-376.7</c:v>
                </c:pt>
                <c:pt idx="50">
                  <c:v>-210.2</c:v>
                </c:pt>
                <c:pt idx="51">
                  <c:v>-360.2</c:v>
                </c:pt>
                <c:pt idx="52">
                  <c:v>-375.2</c:v>
                </c:pt>
                <c:pt idx="53">
                  <c:v>-275.5</c:v>
                </c:pt>
                <c:pt idx="54">
                  <c:v>-196.3</c:v>
                </c:pt>
                <c:pt idx="55">
                  <c:v>-196.3</c:v>
                </c:pt>
                <c:pt idx="56">
                  <c:v>-214</c:v>
                </c:pt>
                <c:pt idx="57">
                  <c:v>-34</c:v>
                </c:pt>
                <c:pt idx="58">
                  <c:v>-137</c:v>
                </c:pt>
                <c:pt idx="59">
                  <c:v>-131.30000000000001</c:v>
                </c:pt>
                <c:pt idx="60">
                  <c:v>-305.7</c:v>
                </c:pt>
                <c:pt idx="61">
                  <c:v>-450</c:v>
                </c:pt>
                <c:pt idx="62">
                  <c:v>-669</c:v>
                </c:pt>
                <c:pt idx="63">
                  <c:v>-407</c:v>
                </c:pt>
                <c:pt idx="64">
                  <c:v>-812</c:v>
                </c:pt>
                <c:pt idx="65">
                  <c:v>-1233.7</c:v>
                </c:pt>
                <c:pt idx="66">
                  <c:v>-1443.7</c:v>
                </c:pt>
                <c:pt idx="67">
                  <c:v>-1348</c:v>
                </c:pt>
                <c:pt idx="68">
                  <c:v>-1235.4000000000001</c:v>
                </c:pt>
                <c:pt idx="69">
                  <c:v>-1295.4000000000001</c:v>
                </c:pt>
                <c:pt idx="70">
                  <c:v>-1591.5</c:v>
                </c:pt>
                <c:pt idx="71">
                  <c:v>-1531.5</c:v>
                </c:pt>
                <c:pt idx="72">
                  <c:v>-1336.5</c:v>
                </c:pt>
                <c:pt idx="73">
                  <c:v>-1276.5</c:v>
                </c:pt>
                <c:pt idx="74">
                  <c:v>-1291.5</c:v>
                </c:pt>
                <c:pt idx="75">
                  <c:v>-1345.5</c:v>
                </c:pt>
                <c:pt idx="76">
                  <c:v>-1291.5</c:v>
                </c:pt>
                <c:pt idx="77">
                  <c:v>-1260.75</c:v>
                </c:pt>
                <c:pt idx="78">
                  <c:v>-163.13999999999999</c:v>
                </c:pt>
                <c:pt idx="79">
                  <c:v>-1186.5</c:v>
                </c:pt>
                <c:pt idx="80">
                  <c:v>-1867.5</c:v>
                </c:pt>
                <c:pt idx="81">
                  <c:v>-1861.5</c:v>
                </c:pt>
                <c:pt idx="82">
                  <c:v>-1488.1</c:v>
                </c:pt>
                <c:pt idx="83">
                  <c:v>-789.3</c:v>
                </c:pt>
                <c:pt idx="84">
                  <c:v>-555.29999999999995</c:v>
                </c:pt>
                <c:pt idx="85">
                  <c:v>-489.3</c:v>
                </c:pt>
                <c:pt idx="86">
                  <c:v>-519.29999999999995</c:v>
                </c:pt>
                <c:pt idx="87">
                  <c:v>-219.3</c:v>
                </c:pt>
                <c:pt idx="88">
                  <c:v>44.18</c:v>
                </c:pt>
                <c:pt idx="89">
                  <c:v>561.70000000000005</c:v>
                </c:pt>
                <c:pt idx="90">
                  <c:v>520.4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B-41A7-A8C6-7927824DF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070720"/>
        <c:axId val="333072640"/>
      </c:lineChart>
      <c:dateAx>
        <c:axId val="3330707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元（</a:t>
                </a:r>
                <a:r>
                  <a:rPr lang="en-US" altLang="zh-CN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150kg</a:t>
                </a:r>
                <a:r>
                  <a:rPr lang="zh-CN" altLang="en-US" sz="900">
                    <a:solidFill>
                      <a:schemeClr val="tx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）</a:t>
                </a:r>
              </a:p>
            </c:rich>
          </c:tx>
          <c:layout>
            <c:manualLayout>
              <c:xMode val="edge"/>
              <c:yMode val="edge"/>
              <c:x val="0.113583859883435"/>
              <c:y val="3.445028480226700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yyyy&quot;年&quot;m&quot;月&quot;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27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3072640"/>
        <c:crosses val="autoZero"/>
        <c:auto val="1"/>
        <c:lblOffset val="100"/>
        <c:baseTimeUnit val="days"/>
        <c:minorUnit val="1"/>
        <c:minorTimeUnit val="days"/>
      </c:dateAx>
      <c:valAx>
        <c:axId val="33307264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3070720"/>
        <c:crosses val="autoZero"/>
        <c:crossBetween val="between"/>
      </c:valAx>
      <c:spPr>
        <a:solidFill>
          <a:srgbClr val="F9FBFA"/>
        </a:solidFill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9FBFA"/>
    </a:solidFill>
    <a:ln w="9525" cap="flat" cmpd="sng" algn="ctr">
      <a:noFill/>
      <a:prstDash val="solid"/>
      <a:round/>
    </a:ln>
    <a:effectLst/>
  </c:spPr>
  <c:txPr>
    <a:bodyPr/>
    <a:lstStyle/>
    <a:p>
      <a:pPr>
        <a:defRPr lang="zh-CN" sz="9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5744094488189001E-2"/>
          <c:y val="8.1084089172397802E-2"/>
          <c:w val="0.89590769903762002"/>
          <c:h val="0.70982064741907303"/>
        </c:manualLayout>
      </c:layout>
      <c:lineChart>
        <c:grouping val="standard"/>
        <c:varyColors val="0"/>
        <c:ser>
          <c:idx val="0"/>
          <c:order val="0"/>
          <c:tx>
            <c:strRef>
              <c:f>猪粮比!$E$1</c:f>
              <c:strCache>
                <c:ptCount val="1"/>
                <c:pt idx="0">
                  <c:v>猪粮比</c:v>
                </c:pt>
              </c:strCache>
            </c:strRef>
          </c:tx>
          <c:spPr>
            <a:ln w="19050" cap="rnd">
              <a:solidFill>
                <a:srgbClr val="314457"/>
              </a:solidFill>
              <a:round/>
            </a:ln>
            <a:effectLst/>
          </c:spPr>
          <c:marker>
            <c:symbol val="none"/>
          </c:marker>
          <c:dLbls>
            <c:dLbl>
              <c:idx val="12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36-4FA9-BCB9-5D58FC7C4B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猪粮比!$E$11:$E$136</c:f>
              <c:numCache>
                <c:formatCode>m/d/yyyy</c:formatCode>
                <c:ptCount val="126"/>
                <c:pt idx="0">
                  <c:v>44970</c:v>
                </c:pt>
                <c:pt idx="1">
                  <c:v>44969</c:v>
                </c:pt>
                <c:pt idx="2">
                  <c:v>44968</c:v>
                </c:pt>
                <c:pt idx="3">
                  <c:v>44967</c:v>
                </c:pt>
                <c:pt idx="4">
                  <c:v>44966</c:v>
                </c:pt>
                <c:pt idx="5">
                  <c:v>44965</c:v>
                </c:pt>
                <c:pt idx="6">
                  <c:v>44964</c:v>
                </c:pt>
                <c:pt idx="7">
                  <c:v>44963</c:v>
                </c:pt>
                <c:pt idx="8">
                  <c:v>44962</c:v>
                </c:pt>
                <c:pt idx="9">
                  <c:v>44961</c:v>
                </c:pt>
                <c:pt idx="10">
                  <c:v>44960</c:v>
                </c:pt>
                <c:pt idx="11">
                  <c:v>44959</c:v>
                </c:pt>
                <c:pt idx="12">
                  <c:v>44958</c:v>
                </c:pt>
                <c:pt idx="13">
                  <c:v>44957</c:v>
                </c:pt>
                <c:pt idx="14">
                  <c:v>44956</c:v>
                </c:pt>
                <c:pt idx="15">
                  <c:v>44955</c:v>
                </c:pt>
                <c:pt idx="16">
                  <c:v>44944</c:v>
                </c:pt>
                <c:pt idx="17">
                  <c:v>44943</c:v>
                </c:pt>
                <c:pt idx="18">
                  <c:v>44942</c:v>
                </c:pt>
                <c:pt idx="19">
                  <c:v>44941</c:v>
                </c:pt>
                <c:pt idx="20">
                  <c:v>44940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44934</c:v>
                </c:pt>
                <c:pt idx="27">
                  <c:v>44933</c:v>
                </c:pt>
                <c:pt idx="28">
                  <c:v>44932</c:v>
                </c:pt>
                <c:pt idx="29">
                  <c:v>44931</c:v>
                </c:pt>
                <c:pt idx="30">
                  <c:v>44930</c:v>
                </c:pt>
                <c:pt idx="31">
                  <c:v>44929</c:v>
                </c:pt>
                <c:pt idx="32">
                  <c:v>44928</c:v>
                </c:pt>
                <c:pt idx="33">
                  <c:v>44927</c:v>
                </c:pt>
                <c:pt idx="34">
                  <c:v>44926</c:v>
                </c:pt>
                <c:pt idx="35">
                  <c:v>44925</c:v>
                </c:pt>
                <c:pt idx="36">
                  <c:v>44924</c:v>
                </c:pt>
                <c:pt idx="37">
                  <c:v>44923</c:v>
                </c:pt>
                <c:pt idx="38">
                  <c:v>44922</c:v>
                </c:pt>
                <c:pt idx="39">
                  <c:v>44921</c:v>
                </c:pt>
                <c:pt idx="40">
                  <c:v>44920</c:v>
                </c:pt>
                <c:pt idx="41">
                  <c:v>44919</c:v>
                </c:pt>
                <c:pt idx="42">
                  <c:v>44918</c:v>
                </c:pt>
                <c:pt idx="43">
                  <c:v>44917</c:v>
                </c:pt>
                <c:pt idx="44">
                  <c:v>44916</c:v>
                </c:pt>
                <c:pt idx="45">
                  <c:v>44915</c:v>
                </c:pt>
                <c:pt idx="46">
                  <c:v>44914</c:v>
                </c:pt>
                <c:pt idx="47">
                  <c:v>44913</c:v>
                </c:pt>
                <c:pt idx="48">
                  <c:v>44912</c:v>
                </c:pt>
                <c:pt idx="49">
                  <c:v>44911</c:v>
                </c:pt>
                <c:pt idx="50">
                  <c:v>44910</c:v>
                </c:pt>
                <c:pt idx="51">
                  <c:v>44909</c:v>
                </c:pt>
                <c:pt idx="52">
                  <c:v>44908</c:v>
                </c:pt>
                <c:pt idx="53">
                  <c:v>44907</c:v>
                </c:pt>
                <c:pt idx="54">
                  <c:v>44906</c:v>
                </c:pt>
                <c:pt idx="55">
                  <c:v>44905</c:v>
                </c:pt>
                <c:pt idx="56">
                  <c:v>44904</c:v>
                </c:pt>
                <c:pt idx="57">
                  <c:v>44903</c:v>
                </c:pt>
                <c:pt idx="58">
                  <c:v>44902</c:v>
                </c:pt>
                <c:pt idx="59">
                  <c:v>44901</c:v>
                </c:pt>
                <c:pt idx="60">
                  <c:v>44900</c:v>
                </c:pt>
                <c:pt idx="61">
                  <c:v>44899</c:v>
                </c:pt>
                <c:pt idx="62">
                  <c:v>44898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44892</c:v>
                </c:pt>
                <c:pt idx="69">
                  <c:v>44891</c:v>
                </c:pt>
                <c:pt idx="70">
                  <c:v>44890</c:v>
                </c:pt>
                <c:pt idx="71">
                  <c:v>44889</c:v>
                </c:pt>
                <c:pt idx="72">
                  <c:v>44888</c:v>
                </c:pt>
                <c:pt idx="73">
                  <c:v>44887</c:v>
                </c:pt>
                <c:pt idx="74">
                  <c:v>44886</c:v>
                </c:pt>
                <c:pt idx="75">
                  <c:v>44885</c:v>
                </c:pt>
                <c:pt idx="76">
                  <c:v>44884</c:v>
                </c:pt>
                <c:pt idx="77">
                  <c:v>44883</c:v>
                </c:pt>
                <c:pt idx="78">
                  <c:v>44882</c:v>
                </c:pt>
                <c:pt idx="79">
                  <c:v>44881</c:v>
                </c:pt>
                <c:pt idx="80">
                  <c:v>44880</c:v>
                </c:pt>
                <c:pt idx="81">
                  <c:v>44879</c:v>
                </c:pt>
                <c:pt idx="82">
                  <c:v>44878</c:v>
                </c:pt>
                <c:pt idx="83">
                  <c:v>44877</c:v>
                </c:pt>
                <c:pt idx="84">
                  <c:v>44876</c:v>
                </c:pt>
                <c:pt idx="85">
                  <c:v>44875</c:v>
                </c:pt>
                <c:pt idx="86">
                  <c:v>44874</c:v>
                </c:pt>
                <c:pt idx="87">
                  <c:v>44873</c:v>
                </c:pt>
                <c:pt idx="88">
                  <c:v>44872</c:v>
                </c:pt>
                <c:pt idx="89">
                  <c:v>44871</c:v>
                </c:pt>
                <c:pt idx="90">
                  <c:v>44870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44864</c:v>
                </c:pt>
                <c:pt idx="97">
                  <c:v>44863</c:v>
                </c:pt>
                <c:pt idx="98">
                  <c:v>44862</c:v>
                </c:pt>
                <c:pt idx="99">
                  <c:v>44861</c:v>
                </c:pt>
                <c:pt idx="100">
                  <c:v>44860</c:v>
                </c:pt>
                <c:pt idx="101">
                  <c:v>44859</c:v>
                </c:pt>
                <c:pt idx="102">
                  <c:v>44858</c:v>
                </c:pt>
                <c:pt idx="103">
                  <c:v>44857</c:v>
                </c:pt>
                <c:pt idx="104">
                  <c:v>44856</c:v>
                </c:pt>
                <c:pt idx="105">
                  <c:v>44855</c:v>
                </c:pt>
                <c:pt idx="106">
                  <c:v>44854</c:v>
                </c:pt>
                <c:pt idx="107">
                  <c:v>44853</c:v>
                </c:pt>
                <c:pt idx="108">
                  <c:v>44852</c:v>
                </c:pt>
                <c:pt idx="109">
                  <c:v>44851</c:v>
                </c:pt>
                <c:pt idx="110">
                  <c:v>44850</c:v>
                </c:pt>
                <c:pt idx="111">
                  <c:v>44849</c:v>
                </c:pt>
                <c:pt idx="112">
                  <c:v>44848</c:v>
                </c:pt>
                <c:pt idx="113">
                  <c:v>44847</c:v>
                </c:pt>
                <c:pt idx="114">
                  <c:v>44846</c:v>
                </c:pt>
                <c:pt idx="115">
                  <c:v>44845</c:v>
                </c:pt>
                <c:pt idx="116">
                  <c:v>44844</c:v>
                </c:pt>
                <c:pt idx="117">
                  <c:v>44843</c:v>
                </c:pt>
                <c:pt idx="118">
                  <c:v>44842</c:v>
                </c:pt>
                <c:pt idx="119">
                  <c:v>44841</c:v>
                </c:pt>
                <c:pt idx="120">
                  <c:v>44840</c:v>
                </c:pt>
                <c:pt idx="121">
                  <c:v>44839</c:v>
                </c:pt>
                <c:pt idx="122">
                  <c:v>44838</c:v>
                </c:pt>
                <c:pt idx="123">
                  <c:v>44837</c:v>
                </c:pt>
                <c:pt idx="124">
                  <c:v>44836</c:v>
                </c:pt>
                <c:pt idx="125">
                  <c:v>44835</c:v>
                </c:pt>
              </c:numCache>
            </c:numRef>
          </c:cat>
          <c:val>
            <c:numRef>
              <c:f>猪粮比!$F$11:$F$136</c:f>
              <c:numCache>
                <c:formatCode>0.00_);[Red]\(0.00\)</c:formatCode>
                <c:ptCount val="126"/>
                <c:pt idx="0">
                  <c:v>5.32</c:v>
                </c:pt>
                <c:pt idx="1">
                  <c:v>5.14</c:v>
                </c:pt>
                <c:pt idx="2">
                  <c:v>5.09</c:v>
                </c:pt>
                <c:pt idx="3">
                  <c:v>4.9400000000000004</c:v>
                </c:pt>
                <c:pt idx="4">
                  <c:v>5.09</c:v>
                </c:pt>
                <c:pt idx="5">
                  <c:v>4.97</c:v>
                </c:pt>
                <c:pt idx="6">
                  <c:v>4.8</c:v>
                </c:pt>
                <c:pt idx="7">
                  <c:v>4.95</c:v>
                </c:pt>
                <c:pt idx="8">
                  <c:v>4.9000000000000004</c:v>
                </c:pt>
                <c:pt idx="9">
                  <c:v>4.87</c:v>
                </c:pt>
                <c:pt idx="10">
                  <c:v>4.71</c:v>
                </c:pt>
                <c:pt idx="11">
                  <c:v>4.5999999999999996</c:v>
                </c:pt>
                <c:pt idx="12">
                  <c:v>4.8099999999999996</c:v>
                </c:pt>
                <c:pt idx="13">
                  <c:v>4.7699999999999996</c:v>
                </c:pt>
                <c:pt idx="14" formatCode="0.00_ ">
                  <c:v>4.74</c:v>
                </c:pt>
                <c:pt idx="15" formatCode="0.00_ ">
                  <c:v>5.14</c:v>
                </c:pt>
                <c:pt idx="16" formatCode="0.00_ ">
                  <c:v>5.32</c:v>
                </c:pt>
                <c:pt idx="17" formatCode="0.00_ ">
                  <c:v>5.29</c:v>
                </c:pt>
                <c:pt idx="18" formatCode="0.00_ ">
                  <c:v>5.12</c:v>
                </c:pt>
                <c:pt idx="19" formatCode="0.00_ ">
                  <c:v>4.97</c:v>
                </c:pt>
                <c:pt idx="20" formatCode="0.00_ ">
                  <c:v>4.9800000000000004</c:v>
                </c:pt>
                <c:pt idx="21" formatCode="0.00_ ">
                  <c:v>5.05</c:v>
                </c:pt>
                <c:pt idx="22" formatCode="0.00_ ">
                  <c:v>4.96</c:v>
                </c:pt>
                <c:pt idx="23" formatCode="0.00_ ">
                  <c:v>5.05</c:v>
                </c:pt>
                <c:pt idx="24" formatCode="0.00_ ">
                  <c:v>5.34</c:v>
                </c:pt>
                <c:pt idx="25" formatCode="0.00_ ">
                  <c:v>5.42</c:v>
                </c:pt>
                <c:pt idx="26" formatCode="0.00_ ">
                  <c:v>5.56</c:v>
                </c:pt>
                <c:pt idx="27" formatCode="0.00_ ">
                  <c:v>5.57</c:v>
                </c:pt>
                <c:pt idx="28" formatCode="0.00_ ">
                  <c:v>5.45</c:v>
                </c:pt>
                <c:pt idx="29" formatCode="0.00_ ">
                  <c:v>5.3</c:v>
                </c:pt>
                <c:pt idx="30" formatCode="0.00_ ">
                  <c:v>5.35</c:v>
                </c:pt>
                <c:pt idx="31" formatCode="0.00_ ">
                  <c:v>5.49</c:v>
                </c:pt>
                <c:pt idx="32" formatCode="0.00_ ">
                  <c:v>5.67</c:v>
                </c:pt>
                <c:pt idx="33" formatCode="0.00_ ">
                  <c:v>5.88</c:v>
                </c:pt>
                <c:pt idx="34" formatCode="0.00_ ">
                  <c:v>5.89</c:v>
                </c:pt>
                <c:pt idx="35" formatCode="0.00_ ">
                  <c:v>5.99</c:v>
                </c:pt>
                <c:pt idx="36" formatCode="0.00_ ">
                  <c:v>6.24</c:v>
                </c:pt>
                <c:pt idx="37" formatCode="0.00_ ">
                  <c:v>6.2</c:v>
                </c:pt>
                <c:pt idx="38" formatCode="0.00_ ">
                  <c:v>6.29</c:v>
                </c:pt>
                <c:pt idx="39" formatCode="0.00_ ">
                  <c:v>6.22</c:v>
                </c:pt>
                <c:pt idx="40" formatCode="0.00_ ">
                  <c:v>5.87</c:v>
                </c:pt>
                <c:pt idx="41" formatCode="0.00_ ">
                  <c:v>5.83</c:v>
                </c:pt>
                <c:pt idx="42" formatCode="0.00_ ">
                  <c:v>5.89</c:v>
                </c:pt>
                <c:pt idx="43" formatCode="0.00_ ">
                  <c:v>5.6</c:v>
                </c:pt>
                <c:pt idx="44" formatCode="0.00_ ">
                  <c:v>5.52</c:v>
                </c:pt>
                <c:pt idx="45" formatCode="0.00_ ">
                  <c:v>5.52</c:v>
                </c:pt>
                <c:pt idx="46" formatCode="0.00_ ">
                  <c:v>5.9</c:v>
                </c:pt>
                <c:pt idx="47" formatCode="0.00_ ">
                  <c:v>5.94</c:v>
                </c:pt>
                <c:pt idx="48" formatCode="0.00_ ">
                  <c:v>6.08</c:v>
                </c:pt>
                <c:pt idx="49" formatCode="0.00_ ">
                  <c:v>6.58</c:v>
                </c:pt>
                <c:pt idx="50" formatCode="0.00_ ">
                  <c:v>6.63</c:v>
                </c:pt>
                <c:pt idx="51" formatCode="0.00_ ">
                  <c:v>6.65</c:v>
                </c:pt>
                <c:pt idx="52" formatCode="0.00_ ">
                  <c:v>6.75</c:v>
                </c:pt>
                <c:pt idx="53">
                  <c:v>6.51</c:v>
                </c:pt>
                <c:pt idx="54" formatCode="0.00_ ">
                  <c:v>6.64</c:v>
                </c:pt>
                <c:pt idx="55" formatCode="0.00_ ">
                  <c:v>7.19</c:v>
                </c:pt>
                <c:pt idx="56" formatCode="0.00_ ">
                  <c:v>7.25</c:v>
                </c:pt>
                <c:pt idx="57" formatCode="0.00_ ">
                  <c:v>7.49</c:v>
                </c:pt>
                <c:pt idx="58" formatCode="0.00_ ">
                  <c:v>7.75</c:v>
                </c:pt>
                <c:pt idx="59" formatCode="0.00_ ">
                  <c:v>7.81</c:v>
                </c:pt>
                <c:pt idx="60" formatCode="0.00_ ">
                  <c:v>7.81</c:v>
                </c:pt>
                <c:pt idx="61" formatCode="0.00_ ">
                  <c:v>7.95</c:v>
                </c:pt>
                <c:pt idx="62" formatCode="0.00_ ">
                  <c:v>7.84</c:v>
                </c:pt>
                <c:pt idx="63" formatCode="0.00_ ">
                  <c:v>7.74</c:v>
                </c:pt>
                <c:pt idx="64" formatCode="0.00_ ">
                  <c:v>7.63</c:v>
                </c:pt>
                <c:pt idx="65" formatCode="0.00_ ">
                  <c:v>7.68</c:v>
                </c:pt>
                <c:pt idx="66" formatCode="0.00_ ">
                  <c:v>7.72</c:v>
                </c:pt>
                <c:pt idx="67" formatCode="0.00_ ">
                  <c:v>7.66</c:v>
                </c:pt>
                <c:pt idx="68" formatCode="0.00_ ">
                  <c:v>7.69</c:v>
                </c:pt>
                <c:pt idx="69" formatCode="0.00_ ">
                  <c:v>7.71</c:v>
                </c:pt>
                <c:pt idx="70" formatCode="0.00_ ">
                  <c:v>7.74</c:v>
                </c:pt>
                <c:pt idx="71" formatCode="0.00_ ">
                  <c:v>7.76</c:v>
                </c:pt>
                <c:pt idx="72" formatCode="0.00_ ">
                  <c:v>8.1300000000000008</c:v>
                </c:pt>
                <c:pt idx="73" formatCode="0.00_ ">
                  <c:v>8.3800000000000008</c:v>
                </c:pt>
                <c:pt idx="74" formatCode="0.00_ ">
                  <c:v>8.4</c:v>
                </c:pt>
                <c:pt idx="75" formatCode="0.00_ ">
                  <c:v>8.48</c:v>
                </c:pt>
                <c:pt idx="76" formatCode="0.00_ ">
                  <c:v>8.6</c:v>
                </c:pt>
                <c:pt idx="77" formatCode="0.00_ ">
                  <c:v>8.67</c:v>
                </c:pt>
                <c:pt idx="78" formatCode="0.00_ ">
                  <c:v>8.66</c:v>
                </c:pt>
                <c:pt idx="79" formatCode="0.00_ ">
                  <c:v>8.6300000000000008</c:v>
                </c:pt>
                <c:pt idx="80" formatCode="0.00_ ">
                  <c:v>8.7200000000000006</c:v>
                </c:pt>
                <c:pt idx="81" formatCode="0.00_ ">
                  <c:v>8.8800000000000008</c:v>
                </c:pt>
                <c:pt idx="82" formatCode="0.00_ ">
                  <c:v>8.81</c:v>
                </c:pt>
                <c:pt idx="83" formatCode="0.00_ ">
                  <c:v>8.7200000000000006</c:v>
                </c:pt>
                <c:pt idx="84" formatCode="0.00_ ">
                  <c:v>8.67</c:v>
                </c:pt>
                <c:pt idx="85" formatCode="0.00_ ">
                  <c:v>8.58</c:v>
                </c:pt>
                <c:pt idx="86" formatCode="0.00_ ">
                  <c:v>8.76</c:v>
                </c:pt>
                <c:pt idx="87" formatCode="0.00_ ">
                  <c:v>9.1300000000000008</c:v>
                </c:pt>
                <c:pt idx="88" formatCode="0.00_ ">
                  <c:v>9.2899999999999991</c:v>
                </c:pt>
                <c:pt idx="89" formatCode="0.00_ ">
                  <c:v>9.35</c:v>
                </c:pt>
                <c:pt idx="90" formatCode="0.00_ ">
                  <c:v>9.36</c:v>
                </c:pt>
                <c:pt idx="91" formatCode="0.00_ ">
                  <c:v>9.42</c:v>
                </c:pt>
                <c:pt idx="92" formatCode="0.00_ ">
                  <c:v>9.4499999999999993</c:v>
                </c:pt>
                <c:pt idx="93" formatCode="0.00_ ">
                  <c:v>9.36</c:v>
                </c:pt>
                <c:pt idx="94" formatCode="0.00_ ">
                  <c:v>9.48</c:v>
                </c:pt>
                <c:pt idx="95" formatCode="0.00_ ">
                  <c:v>9.4600000000000009</c:v>
                </c:pt>
                <c:pt idx="96" formatCode="0.00_ ">
                  <c:v>9.2799999999999994</c:v>
                </c:pt>
                <c:pt idx="97" formatCode="0.00_ ">
                  <c:v>9.32</c:v>
                </c:pt>
                <c:pt idx="98" formatCode="0.00_ ">
                  <c:v>9.57</c:v>
                </c:pt>
                <c:pt idx="99" formatCode="0.00_ ">
                  <c:v>9.76</c:v>
                </c:pt>
                <c:pt idx="100" formatCode="0.00_ ">
                  <c:v>9.76</c:v>
                </c:pt>
                <c:pt idx="101" formatCode="0.00_ ">
                  <c:v>9.7799999999999994</c:v>
                </c:pt>
                <c:pt idx="102" formatCode="0.00_ ">
                  <c:v>9.9600000000000009</c:v>
                </c:pt>
                <c:pt idx="103" formatCode="0.00_ ">
                  <c:v>10.08</c:v>
                </c:pt>
                <c:pt idx="104" formatCode="0.00_ ">
                  <c:v>10.08</c:v>
                </c:pt>
                <c:pt idx="105" formatCode="0.00_ ">
                  <c:v>10.029999999999999</c:v>
                </c:pt>
                <c:pt idx="106" formatCode="0.00_ ">
                  <c:v>10.199999999999999</c:v>
                </c:pt>
                <c:pt idx="107" formatCode="0.00_ ">
                  <c:v>10.29</c:v>
                </c:pt>
                <c:pt idx="108" formatCode="0.00_ ">
                  <c:v>10.08</c:v>
                </c:pt>
                <c:pt idx="109" formatCode="0.00_ ">
                  <c:v>9.93</c:v>
                </c:pt>
                <c:pt idx="110" formatCode="0.00_ ">
                  <c:v>10.050000000000001</c:v>
                </c:pt>
                <c:pt idx="111" formatCode="0.00_ ">
                  <c:v>10.199999999999999</c:v>
                </c:pt>
                <c:pt idx="112" formatCode="0.00_ ">
                  <c:v>10.23</c:v>
                </c:pt>
                <c:pt idx="113" formatCode="0.00_ ">
                  <c:v>10.1</c:v>
                </c:pt>
                <c:pt idx="114" formatCode="0.00_ ">
                  <c:v>9.7799999999999994</c:v>
                </c:pt>
                <c:pt idx="115" formatCode="0.00_ ">
                  <c:v>9.5399999999999991</c:v>
                </c:pt>
                <c:pt idx="116" formatCode="0.00_ ">
                  <c:v>9.5299999999999994</c:v>
                </c:pt>
                <c:pt idx="117" formatCode="0.00_ ">
                  <c:v>9.52</c:v>
                </c:pt>
                <c:pt idx="118" formatCode="0.00_ ">
                  <c:v>9.49</c:v>
                </c:pt>
                <c:pt idx="119" formatCode="0.00_ ">
                  <c:v>9.41</c:v>
                </c:pt>
                <c:pt idx="120" formatCode="0.00_ ">
                  <c:v>9.2100000000000009</c:v>
                </c:pt>
                <c:pt idx="121" formatCode="0.00_ ">
                  <c:v>9.1300000000000008</c:v>
                </c:pt>
                <c:pt idx="122" formatCode="0.00_ ">
                  <c:v>9</c:v>
                </c:pt>
                <c:pt idx="123" formatCode="0.00_ ">
                  <c:v>8.93</c:v>
                </c:pt>
                <c:pt idx="124" formatCode="0.00_ ">
                  <c:v>8.8699999999999992</c:v>
                </c:pt>
                <c:pt idx="125" formatCode="0.00_ ">
                  <c:v>8.83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6-4A33-9BD6-8E406BFA8E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8306816"/>
        <c:axId val="218440832"/>
      </c:lineChart>
      <c:dateAx>
        <c:axId val="218306816"/>
        <c:scaling>
          <c:orientation val="minMax"/>
        </c:scaling>
        <c:delete val="0"/>
        <c:axPos val="b"/>
        <c:numFmt formatCode="m/d/yyyy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2700000" spcFirstLastPara="0" vertOverflow="ellipsis" wrap="square" anchor="ctr" anchorCtr="1" forceAA="0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440832"/>
        <c:crosses val="autoZero"/>
        <c:auto val="0"/>
        <c:lblOffset val="100"/>
        <c:baseTimeUnit val="days"/>
        <c:majorUnit val="13"/>
        <c:majorTimeUnit val="days"/>
      </c:dateAx>
      <c:valAx>
        <c:axId val="218440832"/>
        <c:scaling>
          <c:orientation val="minMax"/>
          <c:max val="11"/>
          <c:min val="4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21830681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28666666666666701"/>
          <c:y val="0"/>
          <c:w val="0.41"/>
          <c:h val="8.2227690288713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5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9FBFA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4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68381380296097E-2"/>
          <c:y val="4.5898734269393199E-2"/>
          <c:w val="0.89590769903762002"/>
          <c:h val="0.70982064741907303"/>
        </c:manualLayout>
      </c:layout>
      <c:lineChart>
        <c:grouping val="standard"/>
        <c:varyColors val="0"/>
        <c:ser>
          <c:idx val="1"/>
          <c:order val="0"/>
          <c:tx>
            <c:strRef>
              <c:f>生猪合约价差!$G$2</c:f>
              <c:strCache>
                <c:ptCount val="1"/>
                <c:pt idx="0">
                  <c:v>LH2303</c:v>
                </c:pt>
              </c:strCache>
            </c:strRef>
          </c:tx>
          <c:spPr>
            <a:ln w="28575" cap="rnd">
              <a:solidFill>
                <a:srgbClr val="B40000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生猪合约价差!$G$3:$G$54</c:f>
              <c:numCache>
                <c:formatCode>General</c:formatCode>
                <c:ptCount val="52"/>
                <c:pt idx="0">
                  <c:v>15410</c:v>
                </c:pt>
                <c:pt idx="1">
                  <c:v>15465</c:v>
                </c:pt>
                <c:pt idx="2">
                  <c:v>15070</c:v>
                </c:pt>
                <c:pt idx="3">
                  <c:v>15285</c:v>
                </c:pt>
                <c:pt idx="4">
                  <c:v>14730</c:v>
                </c:pt>
                <c:pt idx="5">
                  <c:v>14585</c:v>
                </c:pt>
                <c:pt idx="6">
                  <c:v>14495</c:v>
                </c:pt>
                <c:pt idx="7">
                  <c:v>14690</c:v>
                </c:pt>
                <c:pt idx="8">
                  <c:v>14385</c:v>
                </c:pt>
                <c:pt idx="9">
                  <c:v>14420</c:v>
                </c:pt>
                <c:pt idx="10">
                  <c:v>14325</c:v>
                </c:pt>
                <c:pt idx="11">
                  <c:v>14450</c:v>
                </c:pt>
                <c:pt idx="12">
                  <c:v>14540</c:v>
                </c:pt>
                <c:pt idx="13">
                  <c:v>14070</c:v>
                </c:pt>
                <c:pt idx="14">
                  <c:v>14460</c:v>
                </c:pt>
                <c:pt idx="15">
                  <c:v>14495</c:v>
                </c:pt>
                <c:pt idx="16">
                  <c:v>14555</c:v>
                </c:pt>
                <c:pt idx="17">
                  <c:v>14415</c:v>
                </c:pt>
                <c:pt idx="18">
                  <c:v>15050</c:v>
                </c:pt>
                <c:pt idx="19">
                  <c:v>14975</c:v>
                </c:pt>
                <c:pt idx="20">
                  <c:v>15180</c:v>
                </c:pt>
                <c:pt idx="21">
                  <c:v>14820</c:v>
                </c:pt>
                <c:pt idx="22">
                  <c:v>14795</c:v>
                </c:pt>
                <c:pt idx="23">
                  <c:v>14870</c:v>
                </c:pt>
                <c:pt idx="24">
                  <c:v>15400</c:v>
                </c:pt>
                <c:pt idx="25">
                  <c:v>15760</c:v>
                </c:pt>
                <c:pt idx="26">
                  <c:v>15780</c:v>
                </c:pt>
                <c:pt idx="27">
                  <c:v>15890</c:v>
                </c:pt>
                <c:pt idx="28">
                  <c:v>15720</c:v>
                </c:pt>
                <c:pt idx="29">
                  <c:v>15615</c:v>
                </c:pt>
                <c:pt idx="30">
                  <c:v>16145</c:v>
                </c:pt>
                <c:pt idx="31">
                  <c:v>16300</c:v>
                </c:pt>
                <c:pt idx="32">
                  <c:v>16765</c:v>
                </c:pt>
                <c:pt idx="33">
                  <c:v>16810</c:v>
                </c:pt>
                <c:pt idx="34">
                  <c:v>16930</c:v>
                </c:pt>
                <c:pt idx="35">
                  <c:v>15900</c:v>
                </c:pt>
                <c:pt idx="36">
                  <c:v>16420</c:v>
                </c:pt>
                <c:pt idx="37">
                  <c:v>16000</c:v>
                </c:pt>
                <c:pt idx="38">
                  <c:v>15735</c:v>
                </c:pt>
                <c:pt idx="39">
                  <c:v>15470</c:v>
                </c:pt>
                <c:pt idx="40">
                  <c:v>15895</c:v>
                </c:pt>
                <c:pt idx="41">
                  <c:v>16640</c:v>
                </c:pt>
                <c:pt idx="42">
                  <c:v>16495</c:v>
                </c:pt>
                <c:pt idx="43">
                  <c:v>16480</c:v>
                </c:pt>
                <c:pt idx="44">
                  <c:v>17125</c:v>
                </c:pt>
                <c:pt idx="45">
                  <c:v>17875</c:v>
                </c:pt>
                <c:pt idx="46">
                  <c:v>17855</c:v>
                </c:pt>
                <c:pt idx="47">
                  <c:v>18360</c:v>
                </c:pt>
                <c:pt idx="48">
                  <c:v>18970</c:v>
                </c:pt>
                <c:pt idx="49" formatCode="0_ ">
                  <c:v>18780</c:v>
                </c:pt>
                <c:pt idx="50" formatCode="0_ ">
                  <c:v>18985</c:v>
                </c:pt>
                <c:pt idx="51" formatCode="0_ ">
                  <c:v>18520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D-4FE8-8FFD-E50BFCB2C35F}"/>
            </c:ext>
          </c:extLst>
        </c:ser>
        <c:ser>
          <c:idx val="2"/>
          <c:order val="1"/>
          <c:tx>
            <c:strRef>
              <c:f>生猪合约价差!$H$2</c:f>
              <c:strCache>
                <c:ptCount val="1"/>
                <c:pt idx="0">
                  <c:v>LH2305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生猪合约价差!$H$3:$H$54</c:f>
              <c:numCache>
                <c:formatCode>General</c:formatCode>
                <c:ptCount val="52"/>
                <c:pt idx="0">
                  <c:v>17680</c:v>
                </c:pt>
                <c:pt idx="1">
                  <c:v>17510</c:v>
                </c:pt>
                <c:pt idx="2">
                  <c:v>17275</c:v>
                </c:pt>
                <c:pt idx="3">
                  <c:v>17510</c:v>
                </c:pt>
                <c:pt idx="4">
                  <c:v>17215</c:v>
                </c:pt>
                <c:pt idx="5">
                  <c:v>16975</c:v>
                </c:pt>
                <c:pt idx="6">
                  <c:v>16880</c:v>
                </c:pt>
                <c:pt idx="7">
                  <c:v>16980</c:v>
                </c:pt>
                <c:pt idx="8">
                  <c:v>16465</c:v>
                </c:pt>
                <c:pt idx="9">
                  <c:v>16445</c:v>
                </c:pt>
                <c:pt idx="10">
                  <c:v>16260</c:v>
                </c:pt>
                <c:pt idx="11">
                  <c:v>16275</c:v>
                </c:pt>
                <c:pt idx="12">
                  <c:v>16265</c:v>
                </c:pt>
                <c:pt idx="13">
                  <c:v>15830</c:v>
                </c:pt>
                <c:pt idx="14">
                  <c:v>16325</c:v>
                </c:pt>
                <c:pt idx="15">
                  <c:v>16320</c:v>
                </c:pt>
                <c:pt idx="16">
                  <c:v>16430</c:v>
                </c:pt>
                <c:pt idx="17">
                  <c:v>16480</c:v>
                </c:pt>
                <c:pt idx="18">
                  <c:v>17045</c:v>
                </c:pt>
                <c:pt idx="19">
                  <c:v>16975</c:v>
                </c:pt>
                <c:pt idx="20">
                  <c:v>17170</c:v>
                </c:pt>
                <c:pt idx="21">
                  <c:v>16600</c:v>
                </c:pt>
                <c:pt idx="22">
                  <c:v>16600</c:v>
                </c:pt>
                <c:pt idx="23">
                  <c:v>16610</c:v>
                </c:pt>
                <c:pt idx="24">
                  <c:v>17015</c:v>
                </c:pt>
                <c:pt idx="25">
                  <c:v>17370</c:v>
                </c:pt>
                <c:pt idx="26">
                  <c:v>17555</c:v>
                </c:pt>
                <c:pt idx="27">
                  <c:v>17580</c:v>
                </c:pt>
                <c:pt idx="28">
                  <c:v>17360</c:v>
                </c:pt>
                <c:pt idx="29">
                  <c:v>17100</c:v>
                </c:pt>
                <c:pt idx="30">
                  <c:v>17335</c:v>
                </c:pt>
                <c:pt idx="31">
                  <c:v>17400</c:v>
                </c:pt>
                <c:pt idx="32">
                  <c:v>17900</c:v>
                </c:pt>
                <c:pt idx="33">
                  <c:v>18000</c:v>
                </c:pt>
                <c:pt idx="34">
                  <c:v>18195</c:v>
                </c:pt>
                <c:pt idx="35">
                  <c:v>17310</c:v>
                </c:pt>
                <c:pt idx="36">
                  <c:v>17515</c:v>
                </c:pt>
                <c:pt idx="37">
                  <c:v>17400</c:v>
                </c:pt>
                <c:pt idx="38">
                  <c:v>17000</c:v>
                </c:pt>
                <c:pt idx="39">
                  <c:v>16695</c:v>
                </c:pt>
                <c:pt idx="40">
                  <c:v>16330</c:v>
                </c:pt>
                <c:pt idx="41">
                  <c:v>17055</c:v>
                </c:pt>
                <c:pt idx="42">
                  <c:v>17040</c:v>
                </c:pt>
                <c:pt idx="43">
                  <c:v>17150</c:v>
                </c:pt>
                <c:pt idx="44">
                  <c:v>17770</c:v>
                </c:pt>
                <c:pt idx="45">
                  <c:v>18010</c:v>
                </c:pt>
                <c:pt idx="46">
                  <c:v>17870</c:v>
                </c:pt>
                <c:pt idx="47">
                  <c:v>18145</c:v>
                </c:pt>
                <c:pt idx="48">
                  <c:v>18380</c:v>
                </c:pt>
                <c:pt idx="49" formatCode="0_ ">
                  <c:v>18245</c:v>
                </c:pt>
                <c:pt idx="50" formatCode="0_ ">
                  <c:v>18300</c:v>
                </c:pt>
                <c:pt idx="51" formatCode="0_ ">
                  <c:v>18055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D-4FE8-8FFD-E50BFCB2C35F}"/>
            </c:ext>
          </c:extLst>
        </c:ser>
        <c:ser>
          <c:idx val="3"/>
          <c:order val="2"/>
          <c:tx>
            <c:strRef>
              <c:f>生猪合约价差!$I$2</c:f>
              <c:strCache>
                <c:ptCount val="1"/>
                <c:pt idx="0">
                  <c:v>LH2307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生猪合约价差!$I$3:$I$54</c:f>
              <c:numCache>
                <c:formatCode>General</c:formatCode>
                <c:ptCount val="52"/>
                <c:pt idx="0">
                  <c:v>17885</c:v>
                </c:pt>
                <c:pt idx="1">
                  <c:v>17980</c:v>
                </c:pt>
                <c:pt idx="2">
                  <c:v>17845</c:v>
                </c:pt>
                <c:pt idx="3">
                  <c:v>18085</c:v>
                </c:pt>
                <c:pt idx="4">
                  <c:v>18020</c:v>
                </c:pt>
                <c:pt idx="5">
                  <c:v>17790</c:v>
                </c:pt>
                <c:pt idx="6">
                  <c:v>17705</c:v>
                </c:pt>
                <c:pt idx="7">
                  <c:v>17670</c:v>
                </c:pt>
                <c:pt idx="8">
                  <c:v>17335</c:v>
                </c:pt>
                <c:pt idx="9">
                  <c:v>17415</c:v>
                </c:pt>
                <c:pt idx="10">
                  <c:v>17510</c:v>
                </c:pt>
                <c:pt idx="11">
                  <c:v>17510</c:v>
                </c:pt>
                <c:pt idx="12">
                  <c:v>17630</c:v>
                </c:pt>
                <c:pt idx="13">
                  <c:v>17385</c:v>
                </c:pt>
                <c:pt idx="14">
                  <c:v>17700</c:v>
                </c:pt>
                <c:pt idx="15">
                  <c:v>17845</c:v>
                </c:pt>
                <c:pt idx="16">
                  <c:v>17610</c:v>
                </c:pt>
                <c:pt idx="17">
                  <c:v>17430</c:v>
                </c:pt>
                <c:pt idx="18">
                  <c:v>17705</c:v>
                </c:pt>
                <c:pt idx="19">
                  <c:v>17650</c:v>
                </c:pt>
                <c:pt idx="20">
                  <c:v>17670</c:v>
                </c:pt>
                <c:pt idx="21">
                  <c:v>17470</c:v>
                </c:pt>
                <c:pt idx="22">
                  <c:v>17375</c:v>
                </c:pt>
                <c:pt idx="23">
                  <c:v>17225</c:v>
                </c:pt>
                <c:pt idx="24">
                  <c:v>17370</c:v>
                </c:pt>
                <c:pt idx="25">
                  <c:v>17505</c:v>
                </c:pt>
                <c:pt idx="26">
                  <c:v>17435</c:v>
                </c:pt>
                <c:pt idx="27">
                  <c:v>17465</c:v>
                </c:pt>
                <c:pt idx="28">
                  <c:v>17360</c:v>
                </c:pt>
                <c:pt idx="29">
                  <c:v>17035</c:v>
                </c:pt>
                <c:pt idx="30">
                  <c:v>17090</c:v>
                </c:pt>
                <c:pt idx="31">
                  <c:v>17000</c:v>
                </c:pt>
                <c:pt idx="32">
                  <c:v>17240</c:v>
                </c:pt>
                <c:pt idx="33">
                  <c:v>17395</c:v>
                </c:pt>
                <c:pt idx="34">
                  <c:v>17515</c:v>
                </c:pt>
                <c:pt idx="35">
                  <c:v>17175</c:v>
                </c:pt>
                <c:pt idx="36">
                  <c:v>17330</c:v>
                </c:pt>
                <c:pt idx="37">
                  <c:v>17310</c:v>
                </c:pt>
                <c:pt idx="38">
                  <c:v>17200</c:v>
                </c:pt>
                <c:pt idx="39">
                  <c:v>17030</c:v>
                </c:pt>
                <c:pt idx="40">
                  <c:v>16535</c:v>
                </c:pt>
                <c:pt idx="41">
                  <c:v>16800</c:v>
                </c:pt>
                <c:pt idx="42">
                  <c:v>16765</c:v>
                </c:pt>
                <c:pt idx="43">
                  <c:v>16885</c:v>
                </c:pt>
                <c:pt idx="44">
                  <c:v>17305</c:v>
                </c:pt>
                <c:pt idx="45">
                  <c:v>17280</c:v>
                </c:pt>
                <c:pt idx="46">
                  <c:v>17215</c:v>
                </c:pt>
                <c:pt idx="47">
                  <c:v>17390</c:v>
                </c:pt>
                <c:pt idx="48">
                  <c:v>17495</c:v>
                </c:pt>
                <c:pt idx="49" formatCode="0_ ">
                  <c:v>17460</c:v>
                </c:pt>
                <c:pt idx="50" formatCode="0_ ">
                  <c:v>17540</c:v>
                </c:pt>
                <c:pt idx="51" formatCode="0_ ">
                  <c:v>17495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D-4FE8-8FFD-E50BFCB2C35F}"/>
            </c:ext>
          </c:extLst>
        </c:ser>
        <c:ser>
          <c:idx val="4"/>
          <c:order val="3"/>
          <c:tx>
            <c:strRef>
              <c:f>生猪合约价差!$J$2</c:f>
              <c:strCache>
                <c:ptCount val="1"/>
                <c:pt idx="0">
                  <c:v>LH2309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dPt>
            <c:idx val="18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76D-4FE8-8FFD-E50BFCB2C35F}"/>
              </c:ext>
            </c:extLst>
          </c:dPt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生猪合约价差!$J$3:$J$54</c:f>
              <c:numCache>
                <c:formatCode>General</c:formatCode>
                <c:ptCount val="52"/>
                <c:pt idx="0">
                  <c:v>18155</c:v>
                </c:pt>
                <c:pt idx="1">
                  <c:v>18200</c:v>
                </c:pt>
                <c:pt idx="2">
                  <c:v>18140</c:v>
                </c:pt>
                <c:pt idx="3">
                  <c:v>18335</c:v>
                </c:pt>
                <c:pt idx="4">
                  <c:v>18235</c:v>
                </c:pt>
                <c:pt idx="5">
                  <c:v>18140</c:v>
                </c:pt>
                <c:pt idx="6">
                  <c:v>18105</c:v>
                </c:pt>
                <c:pt idx="7">
                  <c:v>18090</c:v>
                </c:pt>
                <c:pt idx="8">
                  <c:v>17750</c:v>
                </c:pt>
                <c:pt idx="9">
                  <c:v>17875</c:v>
                </c:pt>
                <c:pt idx="10">
                  <c:v>18070</c:v>
                </c:pt>
                <c:pt idx="11">
                  <c:v>18085</c:v>
                </c:pt>
                <c:pt idx="12">
                  <c:v>18220</c:v>
                </c:pt>
                <c:pt idx="13">
                  <c:v>18005</c:v>
                </c:pt>
                <c:pt idx="14">
                  <c:v>18275</c:v>
                </c:pt>
                <c:pt idx="15">
                  <c:v>18450</c:v>
                </c:pt>
                <c:pt idx="16">
                  <c:v>18375</c:v>
                </c:pt>
                <c:pt idx="17">
                  <c:v>18180</c:v>
                </c:pt>
                <c:pt idx="18">
                  <c:v>18065</c:v>
                </c:pt>
                <c:pt idx="19">
                  <c:v>17915</c:v>
                </c:pt>
                <c:pt idx="20">
                  <c:v>17995</c:v>
                </c:pt>
                <c:pt idx="21">
                  <c:v>17755</c:v>
                </c:pt>
                <c:pt idx="22">
                  <c:v>17665</c:v>
                </c:pt>
                <c:pt idx="23">
                  <c:v>17535</c:v>
                </c:pt>
                <c:pt idx="24">
                  <c:v>17730</c:v>
                </c:pt>
                <c:pt idx="25">
                  <c:v>17725</c:v>
                </c:pt>
                <c:pt idx="26">
                  <c:v>17650</c:v>
                </c:pt>
                <c:pt idx="27">
                  <c:v>17465</c:v>
                </c:pt>
                <c:pt idx="28">
                  <c:v>17475</c:v>
                </c:pt>
                <c:pt idx="29">
                  <c:v>17300</c:v>
                </c:pt>
                <c:pt idx="30">
                  <c:v>17315</c:v>
                </c:pt>
                <c:pt idx="31">
                  <c:v>17205</c:v>
                </c:pt>
                <c:pt idx="32">
                  <c:v>17450</c:v>
                </c:pt>
                <c:pt idx="33">
                  <c:v>17500</c:v>
                </c:pt>
                <c:pt idx="34">
                  <c:v>17600</c:v>
                </c:pt>
                <c:pt idx="35">
                  <c:v>17510</c:v>
                </c:pt>
                <c:pt idx="36">
                  <c:v>17580</c:v>
                </c:pt>
                <c:pt idx="37">
                  <c:v>17510</c:v>
                </c:pt>
                <c:pt idx="38">
                  <c:v>17455</c:v>
                </c:pt>
                <c:pt idx="39">
                  <c:v>17160</c:v>
                </c:pt>
                <c:pt idx="40">
                  <c:v>16930</c:v>
                </c:pt>
                <c:pt idx="41">
                  <c:v>17050</c:v>
                </c:pt>
                <c:pt idx="42">
                  <c:v>17395</c:v>
                </c:pt>
                <c:pt idx="43">
                  <c:v>17460</c:v>
                </c:pt>
                <c:pt idx="44">
                  <c:v>17550</c:v>
                </c:pt>
                <c:pt idx="45">
                  <c:v>17520</c:v>
                </c:pt>
                <c:pt idx="46">
                  <c:v>17485</c:v>
                </c:pt>
                <c:pt idx="47">
                  <c:v>17495</c:v>
                </c:pt>
                <c:pt idx="48">
                  <c:v>17510</c:v>
                </c:pt>
                <c:pt idx="49" formatCode="0_ ">
                  <c:v>17500</c:v>
                </c:pt>
                <c:pt idx="50" formatCode="0_ ">
                  <c:v>17545</c:v>
                </c:pt>
                <c:pt idx="51" formatCode="0_ ">
                  <c:v>17525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6D-4FE8-8FFD-E50BFCB2C35F}"/>
            </c:ext>
          </c:extLst>
        </c:ser>
        <c:ser>
          <c:idx val="5"/>
          <c:order val="4"/>
          <c:tx>
            <c:strRef>
              <c:f>生猪合约价差!$K$2</c:f>
              <c:strCache>
                <c:ptCount val="1"/>
                <c:pt idx="0">
                  <c:v>LH2311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35"/>
            <c:marker>
              <c:symbol val="none"/>
            </c:marker>
            <c:bubble3D val="0"/>
            <c:spPr>
              <a:ln w="28575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6D-4FE8-8FFD-E50BFCB2C35F}"/>
              </c:ext>
            </c:extLst>
          </c:dPt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生猪合约价差!$K$3:$K$54</c:f>
              <c:numCache>
                <c:formatCode>General</c:formatCode>
                <c:ptCount val="52"/>
                <c:pt idx="0">
                  <c:v>18370</c:v>
                </c:pt>
                <c:pt idx="1">
                  <c:v>18395</c:v>
                </c:pt>
                <c:pt idx="2">
                  <c:v>18410</c:v>
                </c:pt>
                <c:pt idx="3">
                  <c:v>18425</c:v>
                </c:pt>
                <c:pt idx="4">
                  <c:v>18400</c:v>
                </c:pt>
                <c:pt idx="5">
                  <c:v>18325</c:v>
                </c:pt>
                <c:pt idx="6">
                  <c:v>18320</c:v>
                </c:pt>
                <c:pt idx="7">
                  <c:v>18330</c:v>
                </c:pt>
                <c:pt idx="8">
                  <c:v>18170</c:v>
                </c:pt>
                <c:pt idx="9">
                  <c:v>18290</c:v>
                </c:pt>
                <c:pt idx="10">
                  <c:v>18390</c:v>
                </c:pt>
                <c:pt idx="11">
                  <c:v>18425</c:v>
                </c:pt>
                <c:pt idx="12">
                  <c:v>18500</c:v>
                </c:pt>
                <c:pt idx="13">
                  <c:v>18435</c:v>
                </c:pt>
                <c:pt idx="14">
                  <c:v>18665</c:v>
                </c:pt>
                <c:pt idx="15">
                  <c:v>18685</c:v>
                </c:pt>
                <c:pt idx="16">
                  <c:v>18725</c:v>
                </c:pt>
                <c:pt idx="17">
                  <c:v>18410</c:v>
                </c:pt>
                <c:pt idx="18">
                  <c:v>18110</c:v>
                </c:pt>
                <c:pt idx="19">
                  <c:v>18060</c:v>
                </c:pt>
                <c:pt idx="20">
                  <c:v>18075</c:v>
                </c:pt>
                <c:pt idx="21">
                  <c:v>17780</c:v>
                </c:pt>
                <c:pt idx="22">
                  <c:v>17735</c:v>
                </c:pt>
                <c:pt idx="23">
                  <c:v>17680</c:v>
                </c:pt>
                <c:pt idx="24">
                  <c:v>17685</c:v>
                </c:pt>
                <c:pt idx="25">
                  <c:v>17550</c:v>
                </c:pt>
                <c:pt idx="26">
                  <c:v>17480</c:v>
                </c:pt>
                <c:pt idx="27">
                  <c:v>17460</c:v>
                </c:pt>
                <c:pt idx="28">
                  <c:v>17450</c:v>
                </c:pt>
                <c:pt idx="29">
                  <c:v>17405</c:v>
                </c:pt>
                <c:pt idx="30">
                  <c:v>17400</c:v>
                </c:pt>
                <c:pt idx="31">
                  <c:v>17335</c:v>
                </c:pt>
                <c:pt idx="32">
                  <c:v>17460</c:v>
                </c:pt>
                <c:pt idx="33">
                  <c:v>17510</c:v>
                </c:pt>
                <c:pt idx="34">
                  <c:v>17510</c:v>
                </c:pt>
                <c:pt idx="35">
                  <c:v>17475</c:v>
                </c:pt>
                <c:pt idx="36">
                  <c:v>17505</c:v>
                </c:pt>
                <c:pt idx="37">
                  <c:v>17500</c:v>
                </c:pt>
                <c:pt idx="38">
                  <c:v>17550</c:v>
                </c:pt>
                <c:pt idx="39">
                  <c:v>17380</c:v>
                </c:pt>
                <c:pt idx="40">
                  <c:v>17290</c:v>
                </c:pt>
                <c:pt idx="41">
                  <c:v>17360</c:v>
                </c:pt>
                <c:pt idx="42">
                  <c:v>17485</c:v>
                </c:pt>
                <c:pt idx="43">
                  <c:v>17480</c:v>
                </c:pt>
                <c:pt idx="44">
                  <c:v>17585</c:v>
                </c:pt>
                <c:pt idx="45">
                  <c:v>17590</c:v>
                </c:pt>
                <c:pt idx="46">
                  <c:v>17625</c:v>
                </c:pt>
                <c:pt idx="47">
                  <c:v>17605</c:v>
                </c:pt>
                <c:pt idx="48">
                  <c:v>17610</c:v>
                </c:pt>
                <c:pt idx="49" formatCode="0_ ">
                  <c:v>17555</c:v>
                </c:pt>
                <c:pt idx="50" formatCode="0_ ">
                  <c:v>17680</c:v>
                </c:pt>
                <c:pt idx="51" formatCode="0_ ">
                  <c:v>17535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6D-4FE8-8FFD-E50BFCB2C35F}"/>
            </c:ext>
          </c:extLst>
        </c:ser>
        <c:ser>
          <c:idx val="0"/>
          <c:order val="5"/>
          <c:tx>
            <c:strRef>
              <c:f>生猪合约价差!$L$2</c:f>
              <c:strCache>
                <c:ptCount val="1"/>
                <c:pt idx="0">
                  <c:v>LH2401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生猪合约价差!$F$3:$F$54</c:f>
              <c:numCache>
                <c:formatCode>yyyy/m/d;@</c:formatCode>
                <c:ptCount val="52"/>
                <c:pt idx="0">
                  <c:v>44979</c:v>
                </c:pt>
                <c:pt idx="1">
                  <c:v>44978</c:v>
                </c:pt>
                <c:pt idx="2">
                  <c:v>44977</c:v>
                </c:pt>
                <c:pt idx="3">
                  <c:v>44974</c:v>
                </c:pt>
                <c:pt idx="4">
                  <c:v>44973</c:v>
                </c:pt>
                <c:pt idx="5">
                  <c:v>44972</c:v>
                </c:pt>
                <c:pt idx="6">
                  <c:v>44971</c:v>
                </c:pt>
                <c:pt idx="7">
                  <c:v>44970</c:v>
                </c:pt>
                <c:pt idx="8">
                  <c:v>44967</c:v>
                </c:pt>
                <c:pt idx="9">
                  <c:v>44966</c:v>
                </c:pt>
                <c:pt idx="10">
                  <c:v>44965</c:v>
                </c:pt>
                <c:pt idx="11">
                  <c:v>44964</c:v>
                </c:pt>
                <c:pt idx="12">
                  <c:v>44963</c:v>
                </c:pt>
                <c:pt idx="13">
                  <c:v>44960</c:v>
                </c:pt>
                <c:pt idx="14">
                  <c:v>44959</c:v>
                </c:pt>
                <c:pt idx="15">
                  <c:v>44958</c:v>
                </c:pt>
                <c:pt idx="16">
                  <c:v>44957</c:v>
                </c:pt>
                <c:pt idx="17">
                  <c:v>44956</c:v>
                </c:pt>
                <c:pt idx="18">
                  <c:v>44944</c:v>
                </c:pt>
                <c:pt idx="19">
                  <c:v>44943</c:v>
                </c:pt>
                <c:pt idx="20">
                  <c:v>44942</c:v>
                </c:pt>
                <c:pt idx="21">
                  <c:v>44939</c:v>
                </c:pt>
                <c:pt idx="22">
                  <c:v>44938</c:v>
                </c:pt>
                <c:pt idx="23">
                  <c:v>44937</c:v>
                </c:pt>
                <c:pt idx="24">
                  <c:v>44936</c:v>
                </c:pt>
                <c:pt idx="25">
                  <c:v>44935</c:v>
                </c:pt>
                <c:pt idx="26">
                  <c:v>44932</c:v>
                </c:pt>
                <c:pt idx="27">
                  <c:v>44931</c:v>
                </c:pt>
                <c:pt idx="28">
                  <c:v>44930</c:v>
                </c:pt>
                <c:pt idx="29">
                  <c:v>44929</c:v>
                </c:pt>
                <c:pt idx="30">
                  <c:v>44925</c:v>
                </c:pt>
                <c:pt idx="31">
                  <c:v>44924</c:v>
                </c:pt>
                <c:pt idx="32">
                  <c:v>44923</c:v>
                </c:pt>
                <c:pt idx="33">
                  <c:v>44922</c:v>
                </c:pt>
                <c:pt idx="34">
                  <c:v>44921</c:v>
                </c:pt>
                <c:pt idx="35">
                  <c:v>44918</c:v>
                </c:pt>
                <c:pt idx="36">
                  <c:v>44917</c:v>
                </c:pt>
                <c:pt idx="37">
                  <c:v>44916</c:v>
                </c:pt>
                <c:pt idx="38">
                  <c:v>44915</c:v>
                </c:pt>
                <c:pt idx="39">
                  <c:v>44914</c:v>
                </c:pt>
                <c:pt idx="40">
                  <c:v>44911</c:v>
                </c:pt>
                <c:pt idx="41">
                  <c:v>44910</c:v>
                </c:pt>
                <c:pt idx="42">
                  <c:v>44909</c:v>
                </c:pt>
                <c:pt idx="43">
                  <c:v>44908</c:v>
                </c:pt>
                <c:pt idx="44">
                  <c:v>44907</c:v>
                </c:pt>
                <c:pt idx="45">
                  <c:v>44904</c:v>
                </c:pt>
                <c:pt idx="46">
                  <c:v>44903</c:v>
                </c:pt>
                <c:pt idx="47">
                  <c:v>44902</c:v>
                </c:pt>
                <c:pt idx="48">
                  <c:v>44901</c:v>
                </c:pt>
                <c:pt idx="49">
                  <c:v>44900</c:v>
                </c:pt>
                <c:pt idx="50">
                  <c:v>44897</c:v>
                </c:pt>
                <c:pt idx="51">
                  <c:v>44896</c:v>
                </c:pt>
              </c:numCache>
            </c:numRef>
          </c:cat>
          <c:val>
            <c:numRef>
              <c:f>生猪合约价差!$L$3:$L$54</c:f>
              <c:numCache>
                <c:formatCode>General</c:formatCode>
                <c:ptCount val="52"/>
                <c:pt idx="0">
                  <c:v>18980</c:v>
                </c:pt>
                <c:pt idx="1">
                  <c:v>18970</c:v>
                </c:pt>
                <c:pt idx="2">
                  <c:v>18960</c:v>
                </c:pt>
                <c:pt idx="3">
                  <c:v>18990</c:v>
                </c:pt>
                <c:pt idx="4">
                  <c:v>19010</c:v>
                </c:pt>
                <c:pt idx="5">
                  <c:v>18985</c:v>
                </c:pt>
                <c:pt idx="6">
                  <c:v>18985</c:v>
                </c:pt>
                <c:pt idx="7">
                  <c:v>18985</c:v>
                </c:pt>
                <c:pt idx="8">
                  <c:v>18855</c:v>
                </c:pt>
                <c:pt idx="9">
                  <c:v>18780</c:v>
                </c:pt>
                <c:pt idx="10">
                  <c:v>18950</c:v>
                </c:pt>
                <c:pt idx="11">
                  <c:v>19000</c:v>
                </c:pt>
                <c:pt idx="12">
                  <c:v>19030</c:v>
                </c:pt>
                <c:pt idx="13">
                  <c:v>19060</c:v>
                </c:pt>
                <c:pt idx="14">
                  <c:v>19200</c:v>
                </c:pt>
                <c:pt idx="15">
                  <c:v>19450</c:v>
                </c:pt>
                <c:pt idx="16">
                  <c:v>19410</c:v>
                </c:pt>
                <c:pt idx="17">
                  <c:v>19200</c:v>
                </c:pt>
                <c:pt idx="18">
                  <c:v>14190</c:v>
                </c:pt>
                <c:pt idx="19">
                  <c:v>14190</c:v>
                </c:pt>
                <c:pt idx="20">
                  <c:v>14190</c:v>
                </c:pt>
                <c:pt idx="21">
                  <c:v>14190</c:v>
                </c:pt>
                <c:pt idx="22">
                  <c:v>14190</c:v>
                </c:pt>
                <c:pt idx="23">
                  <c:v>14190</c:v>
                </c:pt>
                <c:pt idx="24">
                  <c:v>14190</c:v>
                </c:pt>
                <c:pt idx="25">
                  <c:v>13230</c:v>
                </c:pt>
                <c:pt idx="26">
                  <c:v>13230</c:v>
                </c:pt>
                <c:pt idx="27">
                  <c:v>14495</c:v>
                </c:pt>
                <c:pt idx="28">
                  <c:v>13995</c:v>
                </c:pt>
                <c:pt idx="29">
                  <c:v>14100</c:v>
                </c:pt>
                <c:pt idx="30">
                  <c:v>15200</c:v>
                </c:pt>
                <c:pt idx="31">
                  <c:v>15335</c:v>
                </c:pt>
                <c:pt idx="32">
                  <c:v>16455</c:v>
                </c:pt>
                <c:pt idx="33">
                  <c:v>16685</c:v>
                </c:pt>
                <c:pt idx="34">
                  <c:v>16550</c:v>
                </c:pt>
                <c:pt idx="35">
                  <c:v>15170</c:v>
                </c:pt>
                <c:pt idx="36">
                  <c:v>15735</c:v>
                </c:pt>
                <c:pt idx="37">
                  <c:v>14965</c:v>
                </c:pt>
                <c:pt idx="38">
                  <c:v>14955</c:v>
                </c:pt>
                <c:pt idx="39">
                  <c:v>15615</c:v>
                </c:pt>
                <c:pt idx="40">
                  <c:v>16450</c:v>
                </c:pt>
                <c:pt idx="41">
                  <c:v>17850</c:v>
                </c:pt>
                <c:pt idx="42">
                  <c:v>17860</c:v>
                </c:pt>
                <c:pt idx="43">
                  <c:v>17745</c:v>
                </c:pt>
                <c:pt idx="44">
                  <c:v>17895</c:v>
                </c:pt>
                <c:pt idx="45">
                  <c:v>19000</c:v>
                </c:pt>
                <c:pt idx="46">
                  <c:v>19160</c:v>
                </c:pt>
                <c:pt idx="47">
                  <c:v>20155</c:v>
                </c:pt>
                <c:pt idx="48">
                  <c:v>20990</c:v>
                </c:pt>
                <c:pt idx="49" formatCode="0_ ">
                  <c:v>21055</c:v>
                </c:pt>
                <c:pt idx="50" formatCode="0_ ">
                  <c:v>21365</c:v>
                </c:pt>
                <c:pt idx="51" formatCode="0_ ">
                  <c:v>20795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92-4481-865C-3EB4751F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091008"/>
        <c:axId val="334092544"/>
      </c:lineChart>
      <c:dateAx>
        <c:axId val="334091008"/>
        <c:scaling>
          <c:orientation val="minMax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4092544"/>
        <c:crosses val="autoZero"/>
        <c:auto val="0"/>
        <c:lblOffset val="100"/>
        <c:baseTimeUnit val="days"/>
        <c:majorUnit val="15"/>
        <c:majorTimeUnit val="days"/>
        <c:minorUnit val="3"/>
        <c:minorTimeUnit val="days"/>
      </c:dateAx>
      <c:valAx>
        <c:axId val="334092544"/>
        <c:scaling>
          <c:orientation val="minMax"/>
          <c:min val="13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40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8205660930130006E-2"/>
          <c:y val="3.11111111111111E-2"/>
          <c:w val="0.89595487066593305"/>
          <c:h val="0.76622776622776601"/>
        </c:manualLayout>
      </c:layout>
      <c:lineChart>
        <c:grouping val="standard"/>
        <c:varyColors val="0"/>
        <c:ser>
          <c:idx val="3"/>
          <c:order val="0"/>
          <c:tx>
            <c:strRef>
              <c:f>生猪合约价差!$O$2</c:f>
              <c:strCache>
                <c:ptCount val="1"/>
                <c:pt idx="0">
                  <c:v>03-05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生猪合约价差!$N$20:$N$92</c:f>
              <c:numCache>
                <c:formatCode>yyyy/m/d;@</c:formatCode>
                <c:ptCount val="73"/>
                <c:pt idx="0">
                  <c:v>44956</c:v>
                </c:pt>
                <c:pt idx="1">
                  <c:v>44944</c:v>
                </c:pt>
                <c:pt idx="2">
                  <c:v>44943</c:v>
                </c:pt>
                <c:pt idx="3">
                  <c:v>44942</c:v>
                </c:pt>
                <c:pt idx="4">
                  <c:v>44939</c:v>
                </c:pt>
                <c:pt idx="5">
                  <c:v>44938</c:v>
                </c:pt>
                <c:pt idx="6">
                  <c:v>44937</c:v>
                </c:pt>
                <c:pt idx="7">
                  <c:v>44936</c:v>
                </c:pt>
                <c:pt idx="8">
                  <c:v>44935</c:v>
                </c:pt>
                <c:pt idx="9">
                  <c:v>44932</c:v>
                </c:pt>
                <c:pt idx="10">
                  <c:v>44931</c:v>
                </c:pt>
                <c:pt idx="11">
                  <c:v>44930</c:v>
                </c:pt>
                <c:pt idx="12">
                  <c:v>44929</c:v>
                </c:pt>
                <c:pt idx="13">
                  <c:v>44925</c:v>
                </c:pt>
                <c:pt idx="14">
                  <c:v>44924</c:v>
                </c:pt>
                <c:pt idx="15">
                  <c:v>44923</c:v>
                </c:pt>
                <c:pt idx="16">
                  <c:v>44922</c:v>
                </c:pt>
                <c:pt idx="17">
                  <c:v>44921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44911</c:v>
                </c:pt>
                <c:pt idx="24">
                  <c:v>44910</c:v>
                </c:pt>
                <c:pt idx="25">
                  <c:v>44909</c:v>
                </c:pt>
                <c:pt idx="26">
                  <c:v>44908</c:v>
                </c:pt>
                <c:pt idx="27">
                  <c:v>44907</c:v>
                </c:pt>
                <c:pt idx="28">
                  <c:v>44904</c:v>
                </c:pt>
                <c:pt idx="29">
                  <c:v>44903</c:v>
                </c:pt>
                <c:pt idx="30">
                  <c:v>44902</c:v>
                </c:pt>
                <c:pt idx="31">
                  <c:v>44901</c:v>
                </c:pt>
                <c:pt idx="32">
                  <c:v>44900</c:v>
                </c:pt>
                <c:pt idx="33">
                  <c:v>44897</c:v>
                </c:pt>
                <c:pt idx="34">
                  <c:v>44896</c:v>
                </c:pt>
                <c:pt idx="35">
                  <c:v>44895</c:v>
                </c:pt>
                <c:pt idx="36">
                  <c:v>44894</c:v>
                </c:pt>
                <c:pt idx="37">
                  <c:v>44893</c:v>
                </c:pt>
                <c:pt idx="38">
                  <c:v>44890</c:v>
                </c:pt>
                <c:pt idx="39">
                  <c:v>44889</c:v>
                </c:pt>
                <c:pt idx="40">
                  <c:v>44888</c:v>
                </c:pt>
                <c:pt idx="41">
                  <c:v>44887</c:v>
                </c:pt>
                <c:pt idx="42">
                  <c:v>44886</c:v>
                </c:pt>
                <c:pt idx="43">
                  <c:v>44883</c:v>
                </c:pt>
                <c:pt idx="44">
                  <c:v>44882</c:v>
                </c:pt>
                <c:pt idx="45">
                  <c:v>44881</c:v>
                </c:pt>
                <c:pt idx="46">
                  <c:v>44880</c:v>
                </c:pt>
                <c:pt idx="47">
                  <c:v>44879</c:v>
                </c:pt>
                <c:pt idx="48">
                  <c:v>44876</c:v>
                </c:pt>
                <c:pt idx="49">
                  <c:v>44875</c:v>
                </c:pt>
                <c:pt idx="50">
                  <c:v>44874</c:v>
                </c:pt>
                <c:pt idx="51">
                  <c:v>44873</c:v>
                </c:pt>
                <c:pt idx="52">
                  <c:v>44872</c:v>
                </c:pt>
                <c:pt idx="53">
                  <c:v>44869</c:v>
                </c:pt>
                <c:pt idx="54">
                  <c:v>44868</c:v>
                </c:pt>
                <c:pt idx="55">
                  <c:v>44867</c:v>
                </c:pt>
                <c:pt idx="56">
                  <c:v>44866</c:v>
                </c:pt>
                <c:pt idx="57">
                  <c:v>44865</c:v>
                </c:pt>
                <c:pt idx="58">
                  <c:v>44862</c:v>
                </c:pt>
                <c:pt idx="59">
                  <c:v>44861</c:v>
                </c:pt>
                <c:pt idx="60">
                  <c:v>44860</c:v>
                </c:pt>
                <c:pt idx="61">
                  <c:v>44859</c:v>
                </c:pt>
                <c:pt idx="62">
                  <c:v>44858</c:v>
                </c:pt>
                <c:pt idx="63">
                  <c:v>44855</c:v>
                </c:pt>
                <c:pt idx="64">
                  <c:v>44854</c:v>
                </c:pt>
                <c:pt idx="65">
                  <c:v>44853</c:v>
                </c:pt>
                <c:pt idx="66">
                  <c:v>44852</c:v>
                </c:pt>
                <c:pt idx="67">
                  <c:v>44851</c:v>
                </c:pt>
                <c:pt idx="68">
                  <c:v>44848</c:v>
                </c:pt>
                <c:pt idx="69">
                  <c:v>44847</c:v>
                </c:pt>
                <c:pt idx="70">
                  <c:v>44846</c:v>
                </c:pt>
                <c:pt idx="71">
                  <c:v>44845</c:v>
                </c:pt>
                <c:pt idx="72">
                  <c:v>44844</c:v>
                </c:pt>
              </c:numCache>
            </c:numRef>
          </c:cat>
          <c:val>
            <c:numRef>
              <c:f>生猪合约价差!$O$20:$O$92</c:f>
              <c:numCache>
                <c:formatCode>General</c:formatCode>
                <c:ptCount val="73"/>
                <c:pt idx="0">
                  <c:v>-2065</c:v>
                </c:pt>
                <c:pt idx="1">
                  <c:v>-1995</c:v>
                </c:pt>
                <c:pt idx="2">
                  <c:v>-2000</c:v>
                </c:pt>
                <c:pt idx="3">
                  <c:v>-1990</c:v>
                </c:pt>
                <c:pt idx="4">
                  <c:v>-1780</c:v>
                </c:pt>
                <c:pt idx="5">
                  <c:v>-1805</c:v>
                </c:pt>
                <c:pt idx="6">
                  <c:v>-1740</c:v>
                </c:pt>
                <c:pt idx="7">
                  <c:v>-1615</c:v>
                </c:pt>
                <c:pt idx="8">
                  <c:v>-1610</c:v>
                </c:pt>
                <c:pt idx="9">
                  <c:v>-1775</c:v>
                </c:pt>
                <c:pt idx="10">
                  <c:v>-1690</c:v>
                </c:pt>
                <c:pt idx="11">
                  <c:v>-1640</c:v>
                </c:pt>
                <c:pt idx="12">
                  <c:v>-1485</c:v>
                </c:pt>
                <c:pt idx="13">
                  <c:v>-1190</c:v>
                </c:pt>
                <c:pt idx="14">
                  <c:v>-1100</c:v>
                </c:pt>
                <c:pt idx="15">
                  <c:v>-1135</c:v>
                </c:pt>
                <c:pt idx="16">
                  <c:v>-1190</c:v>
                </c:pt>
                <c:pt idx="17">
                  <c:v>-1265</c:v>
                </c:pt>
                <c:pt idx="18">
                  <c:v>-1410</c:v>
                </c:pt>
                <c:pt idx="19">
                  <c:v>-1095</c:v>
                </c:pt>
                <c:pt idx="20">
                  <c:v>-1400</c:v>
                </c:pt>
                <c:pt idx="21">
                  <c:v>-1265</c:v>
                </c:pt>
                <c:pt idx="22">
                  <c:v>-1225</c:v>
                </c:pt>
                <c:pt idx="23">
                  <c:v>-435</c:v>
                </c:pt>
                <c:pt idx="24">
                  <c:v>-415</c:v>
                </c:pt>
                <c:pt idx="25">
                  <c:v>-545</c:v>
                </c:pt>
                <c:pt idx="26">
                  <c:v>-670</c:v>
                </c:pt>
                <c:pt idx="27">
                  <c:v>-645</c:v>
                </c:pt>
                <c:pt idx="28">
                  <c:v>-135</c:v>
                </c:pt>
                <c:pt idx="29">
                  <c:v>-15</c:v>
                </c:pt>
                <c:pt idx="30">
                  <c:v>215</c:v>
                </c:pt>
                <c:pt idx="31">
                  <c:v>590</c:v>
                </c:pt>
                <c:pt idx="32">
                  <c:v>535</c:v>
                </c:pt>
                <c:pt idx="33">
                  <c:v>685</c:v>
                </c:pt>
                <c:pt idx="34">
                  <c:v>465</c:v>
                </c:pt>
                <c:pt idx="35">
                  <c:v>445</c:v>
                </c:pt>
                <c:pt idx="36">
                  <c:v>515</c:v>
                </c:pt>
                <c:pt idx="37">
                  <c:v>565</c:v>
                </c:pt>
                <c:pt idx="38">
                  <c:v>630</c:v>
                </c:pt>
                <c:pt idx="39">
                  <c:v>560</c:v>
                </c:pt>
                <c:pt idx="40">
                  <c:v>375</c:v>
                </c:pt>
                <c:pt idx="41">
                  <c:v>865</c:v>
                </c:pt>
                <c:pt idx="42">
                  <c:v>1005</c:v>
                </c:pt>
                <c:pt idx="43">
                  <c:v>1280</c:v>
                </c:pt>
                <c:pt idx="44">
                  <c:v>1395</c:v>
                </c:pt>
                <c:pt idx="45">
                  <c:v>1470</c:v>
                </c:pt>
                <c:pt idx="46">
                  <c:v>1475</c:v>
                </c:pt>
                <c:pt idx="47">
                  <c:v>1530</c:v>
                </c:pt>
                <c:pt idx="48">
                  <c:v>1375</c:v>
                </c:pt>
                <c:pt idx="49">
                  <c:v>1305</c:v>
                </c:pt>
                <c:pt idx="50">
                  <c:v>1325</c:v>
                </c:pt>
                <c:pt idx="51">
                  <c:v>1325</c:v>
                </c:pt>
                <c:pt idx="52">
                  <c:v>1210</c:v>
                </c:pt>
                <c:pt idx="53">
                  <c:v>1210</c:v>
                </c:pt>
                <c:pt idx="54">
                  <c:v>1225</c:v>
                </c:pt>
                <c:pt idx="55">
                  <c:v>1265</c:v>
                </c:pt>
                <c:pt idx="56">
                  <c:v>1075</c:v>
                </c:pt>
                <c:pt idx="57">
                  <c:v>1270</c:v>
                </c:pt>
                <c:pt idx="58">
                  <c:v>1205</c:v>
                </c:pt>
                <c:pt idx="59">
                  <c:v>1270</c:v>
                </c:pt>
                <c:pt idx="60">
                  <c:v>1370</c:v>
                </c:pt>
                <c:pt idx="61">
                  <c:v>1585</c:v>
                </c:pt>
                <c:pt idx="62">
                  <c:v>1325</c:v>
                </c:pt>
                <c:pt idx="63">
                  <c:v>1465</c:v>
                </c:pt>
                <c:pt idx="64">
                  <c:v>1305</c:v>
                </c:pt>
                <c:pt idx="65">
                  <c:v>1455</c:v>
                </c:pt>
                <c:pt idx="66">
                  <c:v>1760</c:v>
                </c:pt>
                <c:pt idx="67">
                  <c:v>1815</c:v>
                </c:pt>
                <c:pt idx="68">
                  <c:v>1660</c:v>
                </c:pt>
                <c:pt idx="69">
                  <c:v>1495</c:v>
                </c:pt>
                <c:pt idx="70">
                  <c:v>1475</c:v>
                </c:pt>
                <c:pt idx="71">
                  <c:v>1275</c:v>
                </c:pt>
                <c:pt idx="72">
                  <c:v>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E-4EB5-9AB6-7ED080E29B02}"/>
            </c:ext>
          </c:extLst>
        </c:ser>
        <c:ser>
          <c:idx val="4"/>
          <c:order val="1"/>
          <c:tx>
            <c:strRef>
              <c:f>生猪合约价差!$P$2</c:f>
              <c:strCache>
                <c:ptCount val="1"/>
                <c:pt idx="0">
                  <c:v>03-07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生猪合约价差!$N$20:$N$92</c:f>
              <c:numCache>
                <c:formatCode>yyyy/m/d;@</c:formatCode>
                <c:ptCount val="73"/>
                <c:pt idx="0">
                  <c:v>44956</c:v>
                </c:pt>
                <c:pt idx="1">
                  <c:v>44944</c:v>
                </c:pt>
                <c:pt idx="2">
                  <c:v>44943</c:v>
                </c:pt>
                <c:pt idx="3">
                  <c:v>44942</c:v>
                </c:pt>
                <c:pt idx="4">
                  <c:v>44939</c:v>
                </c:pt>
                <c:pt idx="5">
                  <c:v>44938</c:v>
                </c:pt>
                <c:pt idx="6">
                  <c:v>44937</c:v>
                </c:pt>
                <c:pt idx="7">
                  <c:v>44936</c:v>
                </c:pt>
                <c:pt idx="8">
                  <c:v>44935</c:v>
                </c:pt>
                <c:pt idx="9">
                  <c:v>44932</c:v>
                </c:pt>
                <c:pt idx="10">
                  <c:v>44931</c:v>
                </c:pt>
                <c:pt idx="11">
                  <c:v>44930</c:v>
                </c:pt>
                <c:pt idx="12">
                  <c:v>44929</c:v>
                </c:pt>
                <c:pt idx="13">
                  <c:v>44925</c:v>
                </c:pt>
                <c:pt idx="14">
                  <c:v>44924</c:v>
                </c:pt>
                <c:pt idx="15">
                  <c:v>44923</c:v>
                </c:pt>
                <c:pt idx="16">
                  <c:v>44922</c:v>
                </c:pt>
                <c:pt idx="17">
                  <c:v>44921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44911</c:v>
                </c:pt>
                <c:pt idx="24">
                  <c:v>44910</c:v>
                </c:pt>
                <c:pt idx="25">
                  <c:v>44909</c:v>
                </c:pt>
                <c:pt idx="26">
                  <c:v>44908</c:v>
                </c:pt>
                <c:pt idx="27">
                  <c:v>44907</c:v>
                </c:pt>
                <c:pt idx="28">
                  <c:v>44904</c:v>
                </c:pt>
                <c:pt idx="29">
                  <c:v>44903</c:v>
                </c:pt>
                <c:pt idx="30">
                  <c:v>44902</c:v>
                </c:pt>
                <c:pt idx="31">
                  <c:v>44901</c:v>
                </c:pt>
                <c:pt idx="32">
                  <c:v>44900</c:v>
                </c:pt>
                <c:pt idx="33">
                  <c:v>44897</c:v>
                </c:pt>
                <c:pt idx="34">
                  <c:v>44896</c:v>
                </c:pt>
                <c:pt idx="35">
                  <c:v>44895</c:v>
                </c:pt>
                <c:pt idx="36">
                  <c:v>44894</c:v>
                </c:pt>
                <c:pt idx="37">
                  <c:v>44893</c:v>
                </c:pt>
                <c:pt idx="38">
                  <c:v>44890</c:v>
                </c:pt>
                <c:pt idx="39">
                  <c:v>44889</c:v>
                </c:pt>
                <c:pt idx="40">
                  <c:v>44888</c:v>
                </c:pt>
                <c:pt idx="41">
                  <c:v>44887</c:v>
                </c:pt>
                <c:pt idx="42">
                  <c:v>44886</c:v>
                </c:pt>
                <c:pt idx="43">
                  <c:v>44883</c:v>
                </c:pt>
                <c:pt idx="44">
                  <c:v>44882</c:v>
                </c:pt>
                <c:pt idx="45">
                  <c:v>44881</c:v>
                </c:pt>
                <c:pt idx="46">
                  <c:v>44880</c:v>
                </c:pt>
                <c:pt idx="47">
                  <c:v>44879</c:v>
                </c:pt>
                <c:pt idx="48">
                  <c:v>44876</c:v>
                </c:pt>
                <c:pt idx="49">
                  <c:v>44875</c:v>
                </c:pt>
                <c:pt idx="50">
                  <c:v>44874</c:v>
                </c:pt>
                <c:pt idx="51">
                  <c:v>44873</c:v>
                </c:pt>
                <c:pt idx="52">
                  <c:v>44872</c:v>
                </c:pt>
                <c:pt idx="53">
                  <c:v>44869</c:v>
                </c:pt>
                <c:pt idx="54">
                  <c:v>44868</c:v>
                </c:pt>
                <c:pt idx="55">
                  <c:v>44867</c:v>
                </c:pt>
                <c:pt idx="56">
                  <c:v>44866</c:v>
                </c:pt>
                <c:pt idx="57">
                  <c:v>44865</c:v>
                </c:pt>
                <c:pt idx="58">
                  <c:v>44862</c:v>
                </c:pt>
                <c:pt idx="59">
                  <c:v>44861</c:v>
                </c:pt>
                <c:pt idx="60">
                  <c:v>44860</c:v>
                </c:pt>
                <c:pt idx="61">
                  <c:v>44859</c:v>
                </c:pt>
                <c:pt idx="62">
                  <c:v>44858</c:v>
                </c:pt>
                <c:pt idx="63">
                  <c:v>44855</c:v>
                </c:pt>
                <c:pt idx="64">
                  <c:v>44854</c:v>
                </c:pt>
                <c:pt idx="65">
                  <c:v>44853</c:v>
                </c:pt>
                <c:pt idx="66">
                  <c:v>44852</c:v>
                </c:pt>
                <c:pt idx="67">
                  <c:v>44851</c:v>
                </c:pt>
                <c:pt idx="68">
                  <c:v>44848</c:v>
                </c:pt>
                <c:pt idx="69">
                  <c:v>44847</c:v>
                </c:pt>
                <c:pt idx="70">
                  <c:v>44846</c:v>
                </c:pt>
                <c:pt idx="71">
                  <c:v>44845</c:v>
                </c:pt>
                <c:pt idx="72">
                  <c:v>44844</c:v>
                </c:pt>
              </c:numCache>
            </c:numRef>
          </c:cat>
          <c:val>
            <c:numRef>
              <c:f>生猪合约价差!$P$20:$P$92</c:f>
              <c:numCache>
                <c:formatCode>General</c:formatCode>
                <c:ptCount val="73"/>
                <c:pt idx="0">
                  <c:v>-3015</c:v>
                </c:pt>
                <c:pt idx="1">
                  <c:v>-2655</c:v>
                </c:pt>
                <c:pt idx="2">
                  <c:v>-2675</c:v>
                </c:pt>
                <c:pt idx="3">
                  <c:v>-2490</c:v>
                </c:pt>
                <c:pt idx="4">
                  <c:v>-2650</c:v>
                </c:pt>
                <c:pt idx="5">
                  <c:v>-2580</c:v>
                </c:pt>
                <c:pt idx="6">
                  <c:v>-2355</c:v>
                </c:pt>
                <c:pt idx="7">
                  <c:v>-1970</c:v>
                </c:pt>
                <c:pt idx="8">
                  <c:v>-1745</c:v>
                </c:pt>
                <c:pt idx="9">
                  <c:v>-1655</c:v>
                </c:pt>
                <c:pt idx="10">
                  <c:v>-1575</c:v>
                </c:pt>
                <c:pt idx="11">
                  <c:v>-1640</c:v>
                </c:pt>
                <c:pt idx="12">
                  <c:v>-1420</c:v>
                </c:pt>
                <c:pt idx="13">
                  <c:v>-945</c:v>
                </c:pt>
                <c:pt idx="14">
                  <c:v>-700</c:v>
                </c:pt>
                <c:pt idx="15">
                  <c:v>-475</c:v>
                </c:pt>
                <c:pt idx="16">
                  <c:v>-585</c:v>
                </c:pt>
                <c:pt idx="17">
                  <c:v>-585</c:v>
                </c:pt>
                <c:pt idx="18">
                  <c:v>-1275</c:v>
                </c:pt>
                <c:pt idx="19">
                  <c:v>-910</c:v>
                </c:pt>
                <c:pt idx="20">
                  <c:v>-1310</c:v>
                </c:pt>
                <c:pt idx="21">
                  <c:v>-1465</c:v>
                </c:pt>
                <c:pt idx="22">
                  <c:v>-1560</c:v>
                </c:pt>
                <c:pt idx="23">
                  <c:v>-640</c:v>
                </c:pt>
                <c:pt idx="24">
                  <c:v>-160</c:v>
                </c:pt>
                <c:pt idx="25">
                  <c:v>-270</c:v>
                </c:pt>
                <c:pt idx="26">
                  <c:v>-405</c:v>
                </c:pt>
                <c:pt idx="27">
                  <c:v>-180</c:v>
                </c:pt>
                <c:pt idx="28">
                  <c:v>595</c:v>
                </c:pt>
                <c:pt idx="29">
                  <c:v>640</c:v>
                </c:pt>
                <c:pt idx="30">
                  <c:v>970</c:v>
                </c:pt>
                <c:pt idx="31">
                  <c:v>1475</c:v>
                </c:pt>
                <c:pt idx="32">
                  <c:v>1320</c:v>
                </c:pt>
                <c:pt idx="33">
                  <c:v>1445</c:v>
                </c:pt>
                <c:pt idx="34">
                  <c:v>1025</c:v>
                </c:pt>
                <c:pt idx="35">
                  <c:v>980</c:v>
                </c:pt>
                <c:pt idx="36">
                  <c:v>1080</c:v>
                </c:pt>
                <c:pt idx="37">
                  <c:v>1295</c:v>
                </c:pt>
                <c:pt idx="38">
                  <c:v>1040</c:v>
                </c:pt>
                <c:pt idx="39">
                  <c:v>1005</c:v>
                </c:pt>
                <c:pt idx="40">
                  <c:v>965</c:v>
                </c:pt>
                <c:pt idx="41">
                  <c:v>1620</c:v>
                </c:pt>
                <c:pt idx="42">
                  <c:v>1680</c:v>
                </c:pt>
                <c:pt idx="43">
                  <c:v>1925</c:v>
                </c:pt>
                <c:pt idx="44">
                  <c:v>2080</c:v>
                </c:pt>
                <c:pt idx="45">
                  <c:v>2145</c:v>
                </c:pt>
                <c:pt idx="46">
                  <c:v>2200</c:v>
                </c:pt>
                <c:pt idx="47">
                  <c:v>2215</c:v>
                </c:pt>
                <c:pt idx="48">
                  <c:v>2195</c:v>
                </c:pt>
                <c:pt idx="49">
                  <c:v>1885</c:v>
                </c:pt>
                <c:pt idx="50">
                  <c:v>1980</c:v>
                </c:pt>
                <c:pt idx="51">
                  <c:v>1955</c:v>
                </c:pt>
                <c:pt idx="52">
                  <c:v>2020</c:v>
                </c:pt>
                <c:pt idx="53">
                  <c:v>1965</c:v>
                </c:pt>
                <c:pt idx="54">
                  <c:v>1890</c:v>
                </c:pt>
                <c:pt idx="55">
                  <c:v>2020</c:v>
                </c:pt>
                <c:pt idx="56">
                  <c:v>1825</c:v>
                </c:pt>
                <c:pt idx="57">
                  <c:v>1970</c:v>
                </c:pt>
                <c:pt idx="58">
                  <c:v>1925</c:v>
                </c:pt>
                <c:pt idx="59">
                  <c:v>1885</c:v>
                </c:pt>
                <c:pt idx="60">
                  <c:v>1880</c:v>
                </c:pt>
                <c:pt idx="61">
                  <c:v>2095</c:v>
                </c:pt>
                <c:pt idx="62">
                  <c:v>1800</c:v>
                </c:pt>
                <c:pt idx="63">
                  <c:v>2125</c:v>
                </c:pt>
                <c:pt idx="64">
                  <c:v>1865</c:v>
                </c:pt>
                <c:pt idx="65">
                  <c:v>2210</c:v>
                </c:pt>
                <c:pt idx="66">
                  <c:v>2470</c:v>
                </c:pt>
                <c:pt idx="67">
                  <c:v>2210</c:v>
                </c:pt>
                <c:pt idx="68">
                  <c:v>2015</c:v>
                </c:pt>
                <c:pt idx="69">
                  <c:v>1940</c:v>
                </c:pt>
                <c:pt idx="70">
                  <c:v>1800</c:v>
                </c:pt>
                <c:pt idx="71">
                  <c:v>1585</c:v>
                </c:pt>
                <c:pt idx="72">
                  <c:v>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E-4EB5-9AB6-7ED080E29B02}"/>
            </c:ext>
          </c:extLst>
        </c:ser>
        <c:ser>
          <c:idx val="5"/>
          <c:order val="2"/>
          <c:tx>
            <c:strRef>
              <c:f>生猪合约价差!$Q$2</c:f>
              <c:strCache>
                <c:ptCount val="1"/>
                <c:pt idx="0">
                  <c:v>05-07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生猪合约价差!$N$20:$N$92</c:f>
              <c:numCache>
                <c:formatCode>yyyy/m/d;@</c:formatCode>
                <c:ptCount val="73"/>
                <c:pt idx="0">
                  <c:v>44956</c:v>
                </c:pt>
                <c:pt idx="1">
                  <c:v>44944</c:v>
                </c:pt>
                <c:pt idx="2">
                  <c:v>44943</c:v>
                </c:pt>
                <c:pt idx="3">
                  <c:v>44942</c:v>
                </c:pt>
                <c:pt idx="4">
                  <c:v>44939</c:v>
                </c:pt>
                <c:pt idx="5">
                  <c:v>44938</c:v>
                </c:pt>
                <c:pt idx="6">
                  <c:v>44937</c:v>
                </c:pt>
                <c:pt idx="7">
                  <c:v>44936</c:v>
                </c:pt>
                <c:pt idx="8">
                  <c:v>44935</c:v>
                </c:pt>
                <c:pt idx="9">
                  <c:v>44932</c:v>
                </c:pt>
                <c:pt idx="10">
                  <c:v>44931</c:v>
                </c:pt>
                <c:pt idx="11">
                  <c:v>44930</c:v>
                </c:pt>
                <c:pt idx="12">
                  <c:v>44929</c:v>
                </c:pt>
                <c:pt idx="13">
                  <c:v>44925</c:v>
                </c:pt>
                <c:pt idx="14">
                  <c:v>44924</c:v>
                </c:pt>
                <c:pt idx="15">
                  <c:v>44923</c:v>
                </c:pt>
                <c:pt idx="16">
                  <c:v>44922</c:v>
                </c:pt>
                <c:pt idx="17">
                  <c:v>44921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44911</c:v>
                </c:pt>
                <c:pt idx="24">
                  <c:v>44910</c:v>
                </c:pt>
                <c:pt idx="25">
                  <c:v>44909</c:v>
                </c:pt>
                <c:pt idx="26">
                  <c:v>44908</c:v>
                </c:pt>
                <c:pt idx="27">
                  <c:v>44907</c:v>
                </c:pt>
                <c:pt idx="28">
                  <c:v>44904</c:v>
                </c:pt>
                <c:pt idx="29">
                  <c:v>44903</c:v>
                </c:pt>
                <c:pt idx="30">
                  <c:v>44902</c:v>
                </c:pt>
                <c:pt idx="31">
                  <c:v>44901</c:v>
                </c:pt>
                <c:pt idx="32">
                  <c:v>44900</c:v>
                </c:pt>
                <c:pt idx="33">
                  <c:v>44897</c:v>
                </c:pt>
                <c:pt idx="34">
                  <c:v>44896</c:v>
                </c:pt>
                <c:pt idx="35">
                  <c:v>44895</c:v>
                </c:pt>
                <c:pt idx="36">
                  <c:v>44894</c:v>
                </c:pt>
                <c:pt idx="37">
                  <c:v>44893</c:v>
                </c:pt>
                <c:pt idx="38">
                  <c:v>44890</c:v>
                </c:pt>
                <c:pt idx="39">
                  <c:v>44889</c:v>
                </c:pt>
                <c:pt idx="40">
                  <c:v>44888</c:v>
                </c:pt>
                <c:pt idx="41">
                  <c:v>44887</c:v>
                </c:pt>
                <c:pt idx="42">
                  <c:v>44886</c:v>
                </c:pt>
                <c:pt idx="43">
                  <c:v>44883</c:v>
                </c:pt>
                <c:pt idx="44">
                  <c:v>44882</c:v>
                </c:pt>
                <c:pt idx="45">
                  <c:v>44881</c:v>
                </c:pt>
                <c:pt idx="46">
                  <c:v>44880</c:v>
                </c:pt>
                <c:pt idx="47">
                  <c:v>44879</c:v>
                </c:pt>
                <c:pt idx="48">
                  <c:v>44876</c:v>
                </c:pt>
                <c:pt idx="49">
                  <c:v>44875</c:v>
                </c:pt>
                <c:pt idx="50">
                  <c:v>44874</c:v>
                </c:pt>
                <c:pt idx="51">
                  <c:v>44873</c:v>
                </c:pt>
                <c:pt idx="52">
                  <c:v>44872</c:v>
                </c:pt>
                <c:pt idx="53">
                  <c:v>44869</c:v>
                </c:pt>
                <c:pt idx="54">
                  <c:v>44868</c:v>
                </c:pt>
                <c:pt idx="55">
                  <c:v>44867</c:v>
                </c:pt>
                <c:pt idx="56">
                  <c:v>44866</c:v>
                </c:pt>
                <c:pt idx="57">
                  <c:v>44865</c:v>
                </c:pt>
                <c:pt idx="58">
                  <c:v>44862</c:v>
                </c:pt>
                <c:pt idx="59">
                  <c:v>44861</c:v>
                </c:pt>
                <c:pt idx="60">
                  <c:v>44860</c:v>
                </c:pt>
                <c:pt idx="61">
                  <c:v>44859</c:v>
                </c:pt>
                <c:pt idx="62">
                  <c:v>44858</c:v>
                </c:pt>
                <c:pt idx="63">
                  <c:v>44855</c:v>
                </c:pt>
                <c:pt idx="64">
                  <c:v>44854</c:v>
                </c:pt>
                <c:pt idx="65">
                  <c:v>44853</c:v>
                </c:pt>
                <c:pt idx="66">
                  <c:v>44852</c:v>
                </c:pt>
                <c:pt idx="67">
                  <c:v>44851</c:v>
                </c:pt>
                <c:pt idx="68">
                  <c:v>44848</c:v>
                </c:pt>
                <c:pt idx="69">
                  <c:v>44847</c:v>
                </c:pt>
                <c:pt idx="70">
                  <c:v>44846</c:v>
                </c:pt>
                <c:pt idx="71">
                  <c:v>44845</c:v>
                </c:pt>
                <c:pt idx="72">
                  <c:v>44844</c:v>
                </c:pt>
              </c:numCache>
            </c:numRef>
          </c:cat>
          <c:val>
            <c:numRef>
              <c:f>生猪合约价差!$Q$20:$Q$92</c:f>
              <c:numCache>
                <c:formatCode>General</c:formatCode>
                <c:ptCount val="73"/>
                <c:pt idx="0">
                  <c:v>-950</c:v>
                </c:pt>
                <c:pt idx="1">
                  <c:v>-660</c:v>
                </c:pt>
                <c:pt idx="2">
                  <c:v>-675</c:v>
                </c:pt>
                <c:pt idx="3">
                  <c:v>-500</c:v>
                </c:pt>
                <c:pt idx="4">
                  <c:v>-870</c:v>
                </c:pt>
                <c:pt idx="5">
                  <c:v>-775</c:v>
                </c:pt>
                <c:pt idx="6">
                  <c:v>-615</c:v>
                </c:pt>
                <c:pt idx="7">
                  <c:v>-355</c:v>
                </c:pt>
                <c:pt idx="8">
                  <c:v>-135</c:v>
                </c:pt>
                <c:pt idx="9">
                  <c:v>120</c:v>
                </c:pt>
                <c:pt idx="10">
                  <c:v>115</c:v>
                </c:pt>
                <c:pt idx="11">
                  <c:v>0</c:v>
                </c:pt>
                <c:pt idx="12">
                  <c:v>65</c:v>
                </c:pt>
                <c:pt idx="13">
                  <c:v>245</c:v>
                </c:pt>
                <c:pt idx="14">
                  <c:v>400</c:v>
                </c:pt>
                <c:pt idx="15">
                  <c:v>660</c:v>
                </c:pt>
                <c:pt idx="16">
                  <c:v>605</c:v>
                </c:pt>
                <c:pt idx="17">
                  <c:v>680</c:v>
                </c:pt>
                <c:pt idx="18">
                  <c:v>135</c:v>
                </c:pt>
                <c:pt idx="19">
                  <c:v>185</c:v>
                </c:pt>
                <c:pt idx="20">
                  <c:v>90</c:v>
                </c:pt>
                <c:pt idx="21">
                  <c:v>-200</c:v>
                </c:pt>
                <c:pt idx="22">
                  <c:v>-335</c:v>
                </c:pt>
                <c:pt idx="23">
                  <c:v>-205</c:v>
                </c:pt>
                <c:pt idx="24">
                  <c:v>255</c:v>
                </c:pt>
                <c:pt idx="25">
                  <c:v>275</c:v>
                </c:pt>
                <c:pt idx="26">
                  <c:v>265</c:v>
                </c:pt>
                <c:pt idx="27">
                  <c:v>465</c:v>
                </c:pt>
                <c:pt idx="28">
                  <c:v>730</c:v>
                </c:pt>
                <c:pt idx="29">
                  <c:v>655</c:v>
                </c:pt>
                <c:pt idx="30">
                  <c:v>755</c:v>
                </c:pt>
                <c:pt idx="31">
                  <c:v>885</c:v>
                </c:pt>
                <c:pt idx="32">
                  <c:v>785</c:v>
                </c:pt>
                <c:pt idx="33">
                  <c:v>760</c:v>
                </c:pt>
                <c:pt idx="34">
                  <c:v>560</c:v>
                </c:pt>
                <c:pt idx="35">
                  <c:v>535</c:v>
                </c:pt>
                <c:pt idx="36">
                  <c:v>565</c:v>
                </c:pt>
                <c:pt idx="37">
                  <c:v>730</c:v>
                </c:pt>
                <c:pt idx="38">
                  <c:v>410</c:v>
                </c:pt>
                <c:pt idx="39">
                  <c:v>445</c:v>
                </c:pt>
                <c:pt idx="40">
                  <c:v>590</c:v>
                </c:pt>
                <c:pt idx="41">
                  <c:v>755</c:v>
                </c:pt>
                <c:pt idx="42">
                  <c:v>675</c:v>
                </c:pt>
                <c:pt idx="43">
                  <c:v>645</c:v>
                </c:pt>
                <c:pt idx="44">
                  <c:v>685</c:v>
                </c:pt>
                <c:pt idx="45">
                  <c:v>675</c:v>
                </c:pt>
                <c:pt idx="46">
                  <c:v>725</c:v>
                </c:pt>
                <c:pt idx="47">
                  <c:v>685</c:v>
                </c:pt>
                <c:pt idx="48">
                  <c:v>820</c:v>
                </c:pt>
                <c:pt idx="49">
                  <c:v>580</c:v>
                </c:pt>
                <c:pt idx="50">
                  <c:v>655</c:v>
                </c:pt>
                <c:pt idx="51">
                  <c:v>630</c:v>
                </c:pt>
                <c:pt idx="52">
                  <c:v>810</c:v>
                </c:pt>
                <c:pt idx="53">
                  <c:v>755</c:v>
                </c:pt>
                <c:pt idx="54">
                  <c:v>665</c:v>
                </c:pt>
                <c:pt idx="55">
                  <c:v>755</c:v>
                </c:pt>
                <c:pt idx="56">
                  <c:v>750</c:v>
                </c:pt>
                <c:pt idx="57">
                  <c:v>700</c:v>
                </c:pt>
                <c:pt idx="58">
                  <c:v>720</c:v>
                </c:pt>
                <c:pt idx="59">
                  <c:v>615</c:v>
                </c:pt>
                <c:pt idx="60">
                  <c:v>510</c:v>
                </c:pt>
                <c:pt idx="61">
                  <c:v>510</c:v>
                </c:pt>
                <c:pt idx="62">
                  <c:v>475</c:v>
                </c:pt>
                <c:pt idx="63">
                  <c:v>660</c:v>
                </c:pt>
                <c:pt idx="64">
                  <c:v>560</c:v>
                </c:pt>
                <c:pt idx="65">
                  <c:v>755</c:v>
                </c:pt>
                <c:pt idx="66">
                  <c:v>710</c:v>
                </c:pt>
                <c:pt idx="67">
                  <c:v>395</c:v>
                </c:pt>
                <c:pt idx="68">
                  <c:v>355</c:v>
                </c:pt>
                <c:pt idx="69">
                  <c:v>445</c:v>
                </c:pt>
                <c:pt idx="70">
                  <c:v>325</c:v>
                </c:pt>
                <c:pt idx="71">
                  <c:v>310</c:v>
                </c:pt>
                <c:pt idx="72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E-4EB5-9AB6-7ED080E29B02}"/>
            </c:ext>
          </c:extLst>
        </c:ser>
        <c:ser>
          <c:idx val="0"/>
          <c:order val="3"/>
          <c:tx>
            <c:strRef>
              <c:f>生猪合约价差!$R$2</c:f>
              <c:strCache>
                <c:ptCount val="1"/>
                <c:pt idx="0">
                  <c:v>05-09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生猪合约价差!$N$20:$N$92</c:f>
              <c:numCache>
                <c:formatCode>yyyy/m/d;@</c:formatCode>
                <c:ptCount val="73"/>
                <c:pt idx="0">
                  <c:v>44956</c:v>
                </c:pt>
                <c:pt idx="1">
                  <c:v>44944</c:v>
                </c:pt>
                <c:pt idx="2">
                  <c:v>44943</c:v>
                </c:pt>
                <c:pt idx="3">
                  <c:v>44942</c:v>
                </c:pt>
                <c:pt idx="4">
                  <c:v>44939</c:v>
                </c:pt>
                <c:pt idx="5">
                  <c:v>44938</c:v>
                </c:pt>
                <c:pt idx="6">
                  <c:v>44937</c:v>
                </c:pt>
                <c:pt idx="7">
                  <c:v>44936</c:v>
                </c:pt>
                <c:pt idx="8">
                  <c:v>44935</c:v>
                </c:pt>
                <c:pt idx="9">
                  <c:v>44932</c:v>
                </c:pt>
                <c:pt idx="10">
                  <c:v>44931</c:v>
                </c:pt>
                <c:pt idx="11">
                  <c:v>44930</c:v>
                </c:pt>
                <c:pt idx="12">
                  <c:v>44929</c:v>
                </c:pt>
                <c:pt idx="13">
                  <c:v>44925</c:v>
                </c:pt>
                <c:pt idx="14">
                  <c:v>44924</c:v>
                </c:pt>
                <c:pt idx="15">
                  <c:v>44923</c:v>
                </c:pt>
                <c:pt idx="16">
                  <c:v>44922</c:v>
                </c:pt>
                <c:pt idx="17">
                  <c:v>44921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44911</c:v>
                </c:pt>
                <c:pt idx="24">
                  <c:v>44910</c:v>
                </c:pt>
                <c:pt idx="25">
                  <c:v>44909</c:v>
                </c:pt>
                <c:pt idx="26">
                  <c:v>44908</c:v>
                </c:pt>
                <c:pt idx="27">
                  <c:v>44907</c:v>
                </c:pt>
                <c:pt idx="28">
                  <c:v>44904</c:v>
                </c:pt>
                <c:pt idx="29">
                  <c:v>44903</c:v>
                </c:pt>
                <c:pt idx="30">
                  <c:v>44902</c:v>
                </c:pt>
                <c:pt idx="31">
                  <c:v>44901</c:v>
                </c:pt>
                <c:pt idx="32">
                  <c:v>44900</c:v>
                </c:pt>
                <c:pt idx="33">
                  <c:v>44897</c:v>
                </c:pt>
                <c:pt idx="34">
                  <c:v>44896</c:v>
                </c:pt>
                <c:pt idx="35">
                  <c:v>44895</c:v>
                </c:pt>
                <c:pt idx="36">
                  <c:v>44894</c:v>
                </c:pt>
                <c:pt idx="37">
                  <c:v>44893</c:v>
                </c:pt>
                <c:pt idx="38">
                  <c:v>44890</c:v>
                </c:pt>
                <c:pt idx="39">
                  <c:v>44889</c:v>
                </c:pt>
                <c:pt idx="40">
                  <c:v>44888</c:v>
                </c:pt>
                <c:pt idx="41">
                  <c:v>44887</c:v>
                </c:pt>
                <c:pt idx="42">
                  <c:v>44886</c:v>
                </c:pt>
                <c:pt idx="43">
                  <c:v>44883</c:v>
                </c:pt>
                <c:pt idx="44">
                  <c:v>44882</c:v>
                </c:pt>
                <c:pt idx="45">
                  <c:v>44881</c:v>
                </c:pt>
                <c:pt idx="46">
                  <c:v>44880</c:v>
                </c:pt>
                <c:pt idx="47">
                  <c:v>44879</c:v>
                </c:pt>
                <c:pt idx="48">
                  <c:v>44876</c:v>
                </c:pt>
                <c:pt idx="49">
                  <c:v>44875</c:v>
                </c:pt>
                <c:pt idx="50">
                  <c:v>44874</c:v>
                </c:pt>
                <c:pt idx="51">
                  <c:v>44873</c:v>
                </c:pt>
                <c:pt idx="52">
                  <c:v>44872</c:v>
                </c:pt>
                <c:pt idx="53">
                  <c:v>44869</c:v>
                </c:pt>
                <c:pt idx="54">
                  <c:v>44868</c:v>
                </c:pt>
                <c:pt idx="55">
                  <c:v>44867</c:v>
                </c:pt>
                <c:pt idx="56">
                  <c:v>44866</c:v>
                </c:pt>
                <c:pt idx="57">
                  <c:v>44865</c:v>
                </c:pt>
                <c:pt idx="58">
                  <c:v>44862</c:v>
                </c:pt>
                <c:pt idx="59">
                  <c:v>44861</c:v>
                </c:pt>
                <c:pt idx="60">
                  <c:v>44860</c:v>
                </c:pt>
                <c:pt idx="61">
                  <c:v>44859</c:v>
                </c:pt>
                <c:pt idx="62">
                  <c:v>44858</c:v>
                </c:pt>
                <c:pt idx="63">
                  <c:v>44855</c:v>
                </c:pt>
                <c:pt idx="64">
                  <c:v>44854</c:v>
                </c:pt>
                <c:pt idx="65">
                  <c:v>44853</c:v>
                </c:pt>
                <c:pt idx="66">
                  <c:v>44852</c:v>
                </c:pt>
                <c:pt idx="67">
                  <c:v>44851</c:v>
                </c:pt>
                <c:pt idx="68">
                  <c:v>44848</c:v>
                </c:pt>
                <c:pt idx="69">
                  <c:v>44847</c:v>
                </c:pt>
                <c:pt idx="70">
                  <c:v>44846</c:v>
                </c:pt>
                <c:pt idx="71">
                  <c:v>44845</c:v>
                </c:pt>
                <c:pt idx="72">
                  <c:v>44844</c:v>
                </c:pt>
              </c:numCache>
            </c:numRef>
          </c:cat>
          <c:val>
            <c:numRef>
              <c:f>生猪合约价差!$R$20:$R$92</c:f>
              <c:numCache>
                <c:formatCode>General</c:formatCode>
                <c:ptCount val="73"/>
                <c:pt idx="0">
                  <c:v>-1700</c:v>
                </c:pt>
                <c:pt idx="1">
                  <c:v>-1020</c:v>
                </c:pt>
                <c:pt idx="2">
                  <c:v>-940</c:v>
                </c:pt>
                <c:pt idx="3">
                  <c:v>-825</c:v>
                </c:pt>
                <c:pt idx="4">
                  <c:v>-1155</c:v>
                </c:pt>
                <c:pt idx="5">
                  <c:v>-1065</c:v>
                </c:pt>
                <c:pt idx="6">
                  <c:v>-925</c:v>
                </c:pt>
                <c:pt idx="7">
                  <c:v>-715</c:v>
                </c:pt>
                <c:pt idx="8">
                  <c:v>-355</c:v>
                </c:pt>
                <c:pt idx="9">
                  <c:v>-95</c:v>
                </c:pt>
                <c:pt idx="10">
                  <c:v>115</c:v>
                </c:pt>
                <c:pt idx="11">
                  <c:v>-115</c:v>
                </c:pt>
                <c:pt idx="12">
                  <c:v>-200</c:v>
                </c:pt>
                <c:pt idx="13">
                  <c:v>20</c:v>
                </c:pt>
                <c:pt idx="14">
                  <c:v>195</c:v>
                </c:pt>
                <c:pt idx="15">
                  <c:v>450</c:v>
                </c:pt>
                <c:pt idx="16">
                  <c:v>500</c:v>
                </c:pt>
                <c:pt idx="17">
                  <c:v>595</c:v>
                </c:pt>
                <c:pt idx="18">
                  <c:v>-200</c:v>
                </c:pt>
                <c:pt idx="19">
                  <c:v>-65</c:v>
                </c:pt>
                <c:pt idx="20">
                  <c:v>-110</c:v>
                </c:pt>
                <c:pt idx="21">
                  <c:v>-455</c:v>
                </c:pt>
                <c:pt idx="22">
                  <c:v>-465</c:v>
                </c:pt>
                <c:pt idx="23">
                  <c:v>-600</c:v>
                </c:pt>
                <c:pt idx="24">
                  <c:v>5</c:v>
                </c:pt>
                <c:pt idx="25">
                  <c:v>-355</c:v>
                </c:pt>
                <c:pt idx="26">
                  <c:v>-310</c:v>
                </c:pt>
                <c:pt idx="27">
                  <c:v>220</c:v>
                </c:pt>
                <c:pt idx="28">
                  <c:v>490</c:v>
                </c:pt>
                <c:pt idx="29">
                  <c:v>385</c:v>
                </c:pt>
                <c:pt idx="30">
                  <c:v>650</c:v>
                </c:pt>
                <c:pt idx="31">
                  <c:v>870</c:v>
                </c:pt>
                <c:pt idx="32">
                  <c:v>745</c:v>
                </c:pt>
                <c:pt idx="33">
                  <c:v>755</c:v>
                </c:pt>
                <c:pt idx="34">
                  <c:v>530</c:v>
                </c:pt>
                <c:pt idx="35">
                  <c:v>480</c:v>
                </c:pt>
                <c:pt idx="36">
                  <c:v>420</c:v>
                </c:pt>
                <c:pt idx="37">
                  <c:v>525</c:v>
                </c:pt>
                <c:pt idx="38">
                  <c:v>235</c:v>
                </c:pt>
                <c:pt idx="39">
                  <c:v>250</c:v>
                </c:pt>
                <c:pt idx="40">
                  <c:v>425</c:v>
                </c:pt>
                <c:pt idx="41">
                  <c:v>670</c:v>
                </c:pt>
                <c:pt idx="42">
                  <c:v>600</c:v>
                </c:pt>
                <c:pt idx="43">
                  <c:v>650</c:v>
                </c:pt>
                <c:pt idx="44">
                  <c:v>650</c:v>
                </c:pt>
                <c:pt idx="45">
                  <c:v>520</c:v>
                </c:pt>
                <c:pt idx="46">
                  <c:v>555</c:v>
                </c:pt>
                <c:pt idx="47">
                  <c:v>585</c:v>
                </c:pt>
                <c:pt idx="48">
                  <c:v>805</c:v>
                </c:pt>
                <c:pt idx="49">
                  <c:v>620</c:v>
                </c:pt>
                <c:pt idx="50">
                  <c:v>660</c:v>
                </c:pt>
                <c:pt idx="51">
                  <c:v>640</c:v>
                </c:pt>
                <c:pt idx="52">
                  <c:v>825</c:v>
                </c:pt>
                <c:pt idx="53">
                  <c:v>785</c:v>
                </c:pt>
                <c:pt idx="54">
                  <c:v>755</c:v>
                </c:pt>
                <c:pt idx="55">
                  <c:v>810</c:v>
                </c:pt>
                <c:pt idx="56">
                  <c:v>695</c:v>
                </c:pt>
                <c:pt idx="57">
                  <c:v>670</c:v>
                </c:pt>
                <c:pt idx="58">
                  <c:v>690</c:v>
                </c:pt>
                <c:pt idx="59">
                  <c:v>660</c:v>
                </c:pt>
                <c:pt idx="60">
                  <c:v>585</c:v>
                </c:pt>
                <c:pt idx="61">
                  <c:v>640</c:v>
                </c:pt>
                <c:pt idx="62">
                  <c:v>535</c:v>
                </c:pt>
                <c:pt idx="63">
                  <c:v>565</c:v>
                </c:pt>
                <c:pt idx="64">
                  <c:v>445</c:v>
                </c:pt>
                <c:pt idx="65">
                  <c:v>590</c:v>
                </c:pt>
                <c:pt idx="66">
                  <c:v>685</c:v>
                </c:pt>
                <c:pt idx="67">
                  <c:v>220</c:v>
                </c:pt>
                <c:pt idx="68">
                  <c:v>275</c:v>
                </c:pt>
                <c:pt idx="69">
                  <c:v>410</c:v>
                </c:pt>
                <c:pt idx="70">
                  <c:v>350</c:v>
                </c:pt>
                <c:pt idx="71">
                  <c:v>345</c:v>
                </c:pt>
                <c:pt idx="7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3E-4EB5-9AB6-7ED080E29B02}"/>
            </c:ext>
          </c:extLst>
        </c:ser>
        <c:ser>
          <c:idx val="1"/>
          <c:order val="4"/>
          <c:tx>
            <c:strRef>
              <c:f>生猪合约价差!$S$2</c:f>
              <c:strCache>
                <c:ptCount val="1"/>
                <c:pt idx="0">
                  <c:v>07-09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生猪合约价差!$N$20:$N$92</c:f>
              <c:numCache>
                <c:formatCode>yyyy/m/d;@</c:formatCode>
                <c:ptCount val="73"/>
                <c:pt idx="0">
                  <c:v>44956</c:v>
                </c:pt>
                <c:pt idx="1">
                  <c:v>44944</c:v>
                </c:pt>
                <c:pt idx="2">
                  <c:v>44943</c:v>
                </c:pt>
                <c:pt idx="3">
                  <c:v>44942</c:v>
                </c:pt>
                <c:pt idx="4">
                  <c:v>44939</c:v>
                </c:pt>
                <c:pt idx="5">
                  <c:v>44938</c:v>
                </c:pt>
                <c:pt idx="6">
                  <c:v>44937</c:v>
                </c:pt>
                <c:pt idx="7">
                  <c:v>44936</c:v>
                </c:pt>
                <c:pt idx="8">
                  <c:v>44935</c:v>
                </c:pt>
                <c:pt idx="9">
                  <c:v>44932</c:v>
                </c:pt>
                <c:pt idx="10">
                  <c:v>44931</c:v>
                </c:pt>
                <c:pt idx="11">
                  <c:v>44930</c:v>
                </c:pt>
                <c:pt idx="12">
                  <c:v>44929</c:v>
                </c:pt>
                <c:pt idx="13">
                  <c:v>44925</c:v>
                </c:pt>
                <c:pt idx="14">
                  <c:v>44924</c:v>
                </c:pt>
                <c:pt idx="15">
                  <c:v>44923</c:v>
                </c:pt>
                <c:pt idx="16">
                  <c:v>44922</c:v>
                </c:pt>
                <c:pt idx="17">
                  <c:v>44921</c:v>
                </c:pt>
                <c:pt idx="18">
                  <c:v>44918</c:v>
                </c:pt>
                <c:pt idx="19">
                  <c:v>44917</c:v>
                </c:pt>
                <c:pt idx="20">
                  <c:v>44916</c:v>
                </c:pt>
                <c:pt idx="21">
                  <c:v>44915</c:v>
                </c:pt>
                <c:pt idx="22">
                  <c:v>44914</c:v>
                </c:pt>
                <c:pt idx="23">
                  <c:v>44911</c:v>
                </c:pt>
                <c:pt idx="24">
                  <c:v>44910</c:v>
                </c:pt>
                <c:pt idx="25">
                  <c:v>44909</c:v>
                </c:pt>
                <c:pt idx="26">
                  <c:v>44908</c:v>
                </c:pt>
                <c:pt idx="27">
                  <c:v>44907</c:v>
                </c:pt>
                <c:pt idx="28">
                  <c:v>44904</c:v>
                </c:pt>
                <c:pt idx="29">
                  <c:v>44903</c:v>
                </c:pt>
                <c:pt idx="30">
                  <c:v>44902</c:v>
                </c:pt>
                <c:pt idx="31">
                  <c:v>44901</c:v>
                </c:pt>
                <c:pt idx="32">
                  <c:v>44900</c:v>
                </c:pt>
                <c:pt idx="33">
                  <c:v>44897</c:v>
                </c:pt>
                <c:pt idx="34">
                  <c:v>44896</c:v>
                </c:pt>
                <c:pt idx="35">
                  <c:v>44895</c:v>
                </c:pt>
                <c:pt idx="36">
                  <c:v>44894</c:v>
                </c:pt>
                <c:pt idx="37">
                  <c:v>44893</c:v>
                </c:pt>
                <c:pt idx="38">
                  <c:v>44890</c:v>
                </c:pt>
                <c:pt idx="39">
                  <c:v>44889</c:v>
                </c:pt>
                <c:pt idx="40">
                  <c:v>44888</c:v>
                </c:pt>
                <c:pt idx="41">
                  <c:v>44887</c:v>
                </c:pt>
                <c:pt idx="42">
                  <c:v>44886</c:v>
                </c:pt>
                <c:pt idx="43">
                  <c:v>44883</c:v>
                </c:pt>
                <c:pt idx="44">
                  <c:v>44882</c:v>
                </c:pt>
                <c:pt idx="45">
                  <c:v>44881</c:v>
                </c:pt>
                <c:pt idx="46">
                  <c:v>44880</c:v>
                </c:pt>
                <c:pt idx="47">
                  <c:v>44879</c:v>
                </c:pt>
                <c:pt idx="48">
                  <c:v>44876</c:v>
                </c:pt>
                <c:pt idx="49">
                  <c:v>44875</c:v>
                </c:pt>
                <c:pt idx="50">
                  <c:v>44874</c:v>
                </c:pt>
                <c:pt idx="51">
                  <c:v>44873</c:v>
                </c:pt>
                <c:pt idx="52">
                  <c:v>44872</c:v>
                </c:pt>
                <c:pt idx="53">
                  <c:v>44869</c:v>
                </c:pt>
                <c:pt idx="54">
                  <c:v>44868</c:v>
                </c:pt>
                <c:pt idx="55">
                  <c:v>44867</c:v>
                </c:pt>
                <c:pt idx="56">
                  <c:v>44866</c:v>
                </c:pt>
                <c:pt idx="57">
                  <c:v>44865</c:v>
                </c:pt>
                <c:pt idx="58">
                  <c:v>44862</c:v>
                </c:pt>
                <c:pt idx="59">
                  <c:v>44861</c:v>
                </c:pt>
                <c:pt idx="60">
                  <c:v>44860</c:v>
                </c:pt>
                <c:pt idx="61">
                  <c:v>44859</c:v>
                </c:pt>
                <c:pt idx="62">
                  <c:v>44858</c:v>
                </c:pt>
                <c:pt idx="63">
                  <c:v>44855</c:v>
                </c:pt>
                <c:pt idx="64">
                  <c:v>44854</c:v>
                </c:pt>
                <c:pt idx="65">
                  <c:v>44853</c:v>
                </c:pt>
                <c:pt idx="66">
                  <c:v>44852</c:v>
                </c:pt>
                <c:pt idx="67">
                  <c:v>44851</c:v>
                </c:pt>
                <c:pt idx="68">
                  <c:v>44848</c:v>
                </c:pt>
                <c:pt idx="69">
                  <c:v>44847</c:v>
                </c:pt>
                <c:pt idx="70">
                  <c:v>44846</c:v>
                </c:pt>
                <c:pt idx="71">
                  <c:v>44845</c:v>
                </c:pt>
                <c:pt idx="72">
                  <c:v>44844</c:v>
                </c:pt>
              </c:numCache>
            </c:numRef>
          </c:cat>
          <c:val>
            <c:numRef>
              <c:f>生猪合约价差!$S$20:$S$92</c:f>
              <c:numCache>
                <c:formatCode>General</c:formatCode>
                <c:ptCount val="73"/>
                <c:pt idx="0">
                  <c:v>-750</c:v>
                </c:pt>
                <c:pt idx="1">
                  <c:v>-360</c:v>
                </c:pt>
                <c:pt idx="2">
                  <c:v>-265</c:v>
                </c:pt>
                <c:pt idx="3">
                  <c:v>-325</c:v>
                </c:pt>
                <c:pt idx="4">
                  <c:v>-285</c:v>
                </c:pt>
                <c:pt idx="5">
                  <c:v>-290</c:v>
                </c:pt>
                <c:pt idx="6">
                  <c:v>-310</c:v>
                </c:pt>
                <c:pt idx="7">
                  <c:v>-360</c:v>
                </c:pt>
                <c:pt idx="8">
                  <c:v>-220</c:v>
                </c:pt>
                <c:pt idx="9">
                  <c:v>-215</c:v>
                </c:pt>
                <c:pt idx="10">
                  <c:v>0</c:v>
                </c:pt>
                <c:pt idx="11">
                  <c:v>-115</c:v>
                </c:pt>
                <c:pt idx="12">
                  <c:v>-265</c:v>
                </c:pt>
                <c:pt idx="13">
                  <c:v>-225</c:v>
                </c:pt>
                <c:pt idx="14">
                  <c:v>-205</c:v>
                </c:pt>
                <c:pt idx="15">
                  <c:v>-210</c:v>
                </c:pt>
                <c:pt idx="16">
                  <c:v>-105</c:v>
                </c:pt>
                <c:pt idx="17">
                  <c:v>-85</c:v>
                </c:pt>
                <c:pt idx="18">
                  <c:v>-335</c:v>
                </c:pt>
                <c:pt idx="19">
                  <c:v>-250</c:v>
                </c:pt>
                <c:pt idx="20">
                  <c:v>-200</c:v>
                </c:pt>
                <c:pt idx="21">
                  <c:v>-255</c:v>
                </c:pt>
                <c:pt idx="22">
                  <c:v>-130</c:v>
                </c:pt>
                <c:pt idx="23">
                  <c:v>-395</c:v>
                </c:pt>
                <c:pt idx="24">
                  <c:v>-250</c:v>
                </c:pt>
                <c:pt idx="25">
                  <c:v>-630</c:v>
                </c:pt>
                <c:pt idx="26">
                  <c:v>-575</c:v>
                </c:pt>
                <c:pt idx="27">
                  <c:v>-245</c:v>
                </c:pt>
                <c:pt idx="28">
                  <c:v>-240</c:v>
                </c:pt>
                <c:pt idx="29">
                  <c:v>-270</c:v>
                </c:pt>
                <c:pt idx="30">
                  <c:v>-105</c:v>
                </c:pt>
                <c:pt idx="31">
                  <c:v>-15</c:v>
                </c:pt>
                <c:pt idx="32">
                  <c:v>-40</c:v>
                </c:pt>
                <c:pt idx="33">
                  <c:v>-5</c:v>
                </c:pt>
                <c:pt idx="34">
                  <c:v>-30</c:v>
                </c:pt>
                <c:pt idx="35">
                  <c:v>-55</c:v>
                </c:pt>
                <c:pt idx="36">
                  <c:v>-145</c:v>
                </c:pt>
                <c:pt idx="37">
                  <c:v>-205</c:v>
                </c:pt>
                <c:pt idx="38">
                  <c:v>-175</c:v>
                </c:pt>
                <c:pt idx="39">
                  <c:v>-195</c:v>
                </c:pt>
                <c:pt idx="40">
                  <c:v>-165</c:v>
                </c:pt>
                <c:pt idx="41">
                  <c:v>-85</c:v>
                </c:pt>
                <c:pt idx="42">
                  <c:v>-75</c:v>
                </c:pt>
                <c:pt idx="43">
                  <c:v>5</c:v>
                </c:pt>
                <c:pt idx="44">
                  <c:v>-35</c:v>
                </c:pt>
                <c:pt idx="45">
                  <c:v>-155</c:v>
                </c:pt>
                <c:pt idx="46">
                  <c:v>-170</c:v>
                </c:pt>
                <c:pt idx="47">
                  <c:v>-100</c:v>
                </c:pt>
                <c:pt idx="48">
                  <c:v>-15</c:v>
                </c:pt>
                <c:pt idx="49">
                  <c:v>40</c:v>
                </c:pt>
                <c:pt idx="50">
                  <c:v>5</c:v>
                </c:pt>
                <c:pt idx="51">
                  <c:v>10</c:v>
                </c:pt>
                <c:pt idx="52">
                  <c:v>15</c:v>
                </c:pt>
                <c:pt idx="53">
                  <c:v>30</c:v>
                </c:pt>
                <c:pt idx="54">
                  <c:v>90</c:v>
                </c:pt>
                <c:pt idx="55">
                  <c:v>55</c:v>
                </c:pt>
                <c:pt idx="56">
                  <c:v>-55</c:v>
                </c:pt>
                <c:pt idx="57">
                  <c:v>-30</c:v>
                </c:pt>
                <c:pt idx="58">
                  <c:v>-30</c:v>
                </c:pt>
                <c:pt idx="59">
                  <c:v>45</c:v>
                </c:pt>
                <c:pt idx="60">
                  <c:v>75</c:v>
                </c:pt>
                <c:pt idx="61">
                  <c:v>130</c:v>
                </c:pt>
                <c:pt idx="62">
                  <c:v>60</c:v>
                </c:pt>
                <c:pt idx="63">
                  <c:v>-95</c:v>
                </c:pt>
                <c:pt idx="64">
                  <c:v>-115</c:v>
                </c:pt>
                <c:pt idx="65">
                  <c:v>-165</c:v>
                </c:pt>
                <c:pt idx="66">
                  <c:v>-25</c:v>
                </c:pt>
                <c:pt idx="67">
                  <c:v>-175</c:v>
                </c:pt>
                <c:pt idx="68">
                  <c:v>-80</c:v>
                </c:pt>
                <c:pt idx="69">
                  <c:v>-35</c:v>
                </c:pt>
                <c:pt idx="70">
                  <c:v>25</c:v>
                </c:pt>
                <c:pt idx="71">
                  <c:v>35</c:v>
                </c:pt>
                <c:pt idx="7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3E-4EB5-9AB6-7ED080E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482432"/>
        <c:axId val="334672640"/>
      </c:lineChart>
      <c:dateAx>
        <c:axId val="334482432"/>
        <c:scaling>
          <c:orientation val="minMax"/>
        </c:scaling>
        <c:delete val="0"/>
        <c:axPos val="b"/>
        <c:numFmt formatCode="yyyy/m/d;@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5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4672640"/>
        <c:crosses val="autoZero"/>
        <c:auto val="1"/>
        <c:lblOffset val="100"/>
        <c:baseTimeUnit val="days"/>
        <c:majorUnit val="5"/>
        <c:majorTimeUnit val="days"/>
      </c:dateAx>
      <c:valAx>
        <c:axId val="33467264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Arial" panose="020B0604020202020204"/>
              </a:defRPr>
            </a:pPr>
            <a:endParaRPr lang="zh-CN"/>
          </a:p>
        </c:txPr>
        <c:crossAx val="3344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0000106679525"/>
          <c:y val="1.75299874898815E-2"/>
          <c:w val="0.89999989332047503"/>
          <c:h val="8.2996173375524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1.png"/><Relationship Id="rId4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image" Target="../media/image1.png"/><Relationship Id="rId4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2" Type="http://schemas.openxmlformats.org/officeDocument/2006/relationships/chart" Target="../charts/chart39.xml"/><Relationship Id="rId16" Type="http://schemas.openxmlformats.org/officeDocument/2006/relationships/chart" Target="../charts/chart52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5" Type="http://schemas.openxmlformats.org/officeDocument/2006/relationships/chart" Target="../charts/chart42.xml"/><Relationship Id="rId15" Type="http://schemas.openxmlformats.org/officeDocument/2006/relationships/image" Target="../media/image1.png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591820</xdr:colOff>
      <xdr:row>5</xdr:row>
      <xdr:rowOff>104775</xdr:rowOff>
    </xdr:from>
    <xdr:to>
      <xdr:col>5</xdr:col>
      <xdr:colOff>589915</xdr:colOff>
      <xdr:row>14</xdr:row>
      <xdr:rowOff>186690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82570" y="1228725"/>
          <a:ext cx="1941195" cy="1967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568960</xdr:colOff>
      <xdr:row>20</xdr:row>
      <xdr:rowOff>102347</xdr:rowOff>
    </xdr:from>
    <xdr:to>
      <xdr:col>4</xdr:col>
      <xdr:colOff>308647</xdr:colOff>
      <xdr:row>29</xdr:row>
      <xdr:rowOff>178546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9210" y="4369435"/>
          <a:ext cx="19304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9FBFA"/>
              </a:solidFill>
            </a14:hiddenFill>
          </a:ext>
        </a:extLst>
      </xdr:spPr>
    </xdr:pic>
    <xdr:clientData/>
  </xdr:twoCellAnchor>
  <xdr:twoCellAnchor>
    <xdr:from>
      <xdr:col>0</xdr:col>
      <xdr:colOff>9525</xdr:colOff>
      <xdr:row>3</xdr:row>
      <xdr:rowOff>27305</xdr:rowOff>
    </xdr:from>
    <xdr:to>
      <xdr:col>7</xdr:col>
      <xdr:colOff>1049020</xdr:colOff>
      <xdr:row>18</xdr:row>
      <xdr:rowOff>205105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60960</xdr:colOff>
      <xdr:row>39</xdr:row>
      <xdr:rowOff>12700</xdr:rowOff>
    </xdr:from>
    <xdr:to>
      <xdr:col>5</xdr:col>
      <xdr:colOff>786765</xdr:colOff>
      <xdr:row>48</xdr:row>
      <xdr:rowOff>88900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81960" y="8305800"/>
          <a:ext cx="193865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9FBFA"/>
              </a:solidFill>
            </a14:hiddenFill>
          </a:ext>
        </a:extLst>
      </xdr:spPr>
    </xdr:pic>
    <xdr:clientData/>
  </xdr:twoCellAnchor>
  <xdr:twoCellAnchor>
    <xdr:from>
      <xdr:col>0</xdr:col>
      <xdr:colOff>635</xdr:colOff>
      <xdr:row>37</xdr:row>
      <xdr:rowOff>50800</xdr:rowOff>
    </xdr:from>
    <xdr:to>
      <xdr:col>7</xdr:col>
      <xdr:colOff>1059815</xdr:colOff>
      <xdr:row>52</xdr:row>
      <xdr:rowOff>135890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60960</xdr:colOff>
      <xdr:row>39</xdr:row>
      <xdr:rowOff>12700</xdr:rowOff>
    </xdr:from>
    <xdr:to>
      <xdr:col>5</xdr:col>
      <xdr:colOff>786765</xdr:colOff>
      <xdr:row>48</xdr:row>
      <xdr:rowOff>88900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81960" y="8305800"/>
          <a:ext cx="193865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9FBFA"/>
              </a:solidFill>
            </a14:hiddenFill>
          </a:ext>
        </a:extLst>
      </xdr:spPr>
    </xdr:pic>
    <xdr:clientData/>
  </xdr:twoCellAnchor>
  <xdr:twoCellAnchor>
    <xdr:from>
      <xdr:col>0</xdr:col>
      <xdr:colOff>11206</xdr:colOff>
      <xdr:row>20</xdr:row>
      <xdr:rowOff>73958</xdr:rowOff>
    </xdr:from>
    <xdr:to>
      <xdr:col>7</xdr:col>
      <xdr:colOff>1165411</xdr:colOff>
      <xdr:row>35</xdr:row>
      <xdr:rowOff>231588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0.37753</cdr:x>
      <cdr:y>0.15597</cdr:y>
    </cdr:from>
    <cdr:to>
      <cdr:x>0.62853</cdr:x>
      <cdr:y>0.7504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449960F5-42B6-D97C-46DA-BD0B34070ACF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912036" y="513977"/>
          <a:ext cx="1936040" cy="1958788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9FBFA"/>
              </a:solidFill>
            </a14:hiddenFill>
          </a:ext>
        </a:extLst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84391</xdr:colOff>
      <xdr:row>21</xdr:row>
      <xdr:rowOff>42334</xdr:rowOff>
    </xdr:from>
    <xdr:to>
      <xdr:col>3</xdr:col>
      <xdr:colOff>4169833</xdr:colOff>
      <xdr:row>36</xdr:row>
      <xdr:rowOff>148167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158752</xdr:colOff>
      <xdr:row>7</xdr:row>
      <xdr:rowOff>25396</xdr:rowOff>
    </xdr:from>
    <xdr:to>
      <xdr:col>3</xdr:col>
      <xdr:colOff>4176059</xdr:colOff>
      <xdr:row>19</xdr:row>
      <xdr:rowOff>164351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84391</xdr:colOff>
      <xdr:row>38</xdr:row>
      <xdr:rowOff>42334</xdr:rowOff>
    </xdr:from>
    <xdr:to>
      <xdr:col>3</xdr:col>
      <xdr:colOff>4169833</xdr:colOff>
      <xdr:row>53</xdr:row>
      <xdr:rowOff>148167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84391</xdr:colOff>
      <xdr:row>55</xdr:row>
      <xdr:rowOff>42334</xdr:rowOff>
    </xdr:from>
    <xdr:to>
      <xdr:col>3</xdr:col>
      <xdr:colOff>4169833</xdr:colOff>
      <xdr:row>70</xdr:row>
      <xdr:rowOff>148167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0.39095</cdr:x>
      <cdr:y>0.14004</cdr:y>
    </cdr:from>
    <cdr:to>
      <cdr:x>0.64456</cdr:x>
      <cdr:y>0.75455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E695C60D-9F43-254E-F546-5828FB3B688E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016624" y="454212"/>
          <a:ext cx="1956919" cy="199315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0.37454</cdr:x>
      <cdr:y>0.08619</cdr:y>
    </cdr:from>
    <cdr:to>
      <cdr:x>0.63041</cdr:x>
      <cdr:y>0.83859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7FD0EA26-2940-965E-7224-8DB0BF5C4880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884447" y="243783"/>
          <a:ext cx="1970527" cy="212800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0.39579</cdr:x>
      <cdr:y>0.19992</cdr:y>
    </cdr:from>
    <cdr:to>
      <cdr:x>0.6494</cdr:x>
      <cdr:y>0.81443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8EE24662-0EDF-C87F-BBB0-0FEEBA271F9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053977" y="648447"/>
          <a:ext cx="1956919" cy="1993157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0.38761</cdr:x>
      <cdr:y>0.1468</cdr:y>
    </cdr:from>
    <cdr:to>
      <cdr:x>0.64122</cdr:x>
      <cdr:y>0.76131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F6177209-4ADD-8A85-658D-6ABD0ADCAD54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011675" y="509080"/>
          <a:ext cx="1970514" cy="2130958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56</xdr:row>
      <xdr:rowOff>14605</xdr:rowOff>
    </xdr:from>
    <xdr:to>
      <xdr:col>13</xdr:col>
      <xdr:colOff>548638</xdr:colOff>
      <xdr:row>71</xdr:row>
      <xdr:rowOff>139277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38102</xdr:colOff>
      <xdr:row>73</xdr:row>
      <xdr:rowOff>55244</xdr:rowOff>
    </xdr:from>
    <xdr:to>
      <xdr:col>13</xdr:col>
      <xdr:colOff>717551</xdr:colOff>
      <xdr:row>88</xdr:row>
      <xdr:rowOff>169333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15875</xdr:colOff>
      <xdr:row>37</xdr:row>
      <xdr:rowOff>19050</xdr:rowOff>
    </xdr:from>
    <xdr:to>
      <xdr:col>13</xdr:col>
      <xdr:colOff>492124</xdr:colOff>
      <xdr:row>54</xdr:row>
      <xdr:rowOff>103716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19</xdr:row>
      <xdr:rowOff>224155</xdr:rowOff>
    </xdr:from>
    <xdr:to>
      <xdr:col>13</xdr:col>
      <xdr:colOff>559435</xdr:colOff>
      <xdr:row>35</xdr:row>
      <xdr:rowOff>207645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3</xdr:row>
      <xdr:rowOff>69850</xdr:rowOff>
    </xdr:from>
    <xdr:to>
      <xdr:col>13</xdr:col>
      <xdr:colOff>537845</xdr:colOff>
      <xdr:row>18</xdr:row>
      <xdr:rowOff>200660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</xdr:row>
      <xdr:rowOff>85725</xdr:rowOff>
    </xdr:from>
    <xdr:to>
      <xdr:col>7</xdr:col>
      <xdr:colOff>1047750</xdr:colOff>
      <xdr:row>19</xdr:row>
      <xdr:rowOff>18415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20</xdr:row>
      <xdr:rowOff>50800</xdr:rowOff>
    </xdr:from>
    <xdr:to>
      <xdr:col>7</xdr:col>
      <xdr:colOff>1059815</xdr:colOff>
      <xdr:row>35</xdr:row>
      <xdr:rowOff>135890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37</xdr:row>
      <xdr:rowOff>58420</xdr:rowOff>
    </xdr:from>
    <xdr:to>
      <xdr:col>7</xdr:col>
      <xdr:colOff>1186815</xdr:colOff>
      <xdr:row>52</xdr:row>
      <xdr:rowOff>152400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34290</xdr:colOff>
      <xdr:row>54</xdr:row>
      <xdr:rowOff>59055</xdr:rowOff>
    </xdr:from>
    <xdr:to>
      <xdr:col>7</xdr:col>
      <xdr:colOff>1188720</xdr:colOff>
      <xdr:row>69</xdr:row>
      <xdr:rowOff>191770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591820</xdr:colOff>
      <xdr:row>5</xdr:row>
      <xdr:rowOff>104775</xdr:rowOff>
    </xdr:from>
    <xdr:to>
      <xdr:col>5</xdr:col>
      <xdr:colOff>589915</xdr:colOff>
      <xdr:row>14</xdr:row>
      <xdr:rowOff>186690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82570" y="1228725"/>
          <a:ext cx="1941195" cy="1967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711200</xdr:colOff>
      <xdr:row>22</xdr:row>
      <xdr:rowOff>5080</xdr:rowOff>
    </xdr:from>
    <xdr:to>
      <xdr:col>5</xdr:col>
      <xdr:colOff>706755</xdr:colOff>
      <xdr:row>31</xdr:row>
      <xdr:rowOff>81280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01950" y="4691380"/>
          <a:ext cx="193865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9FBFA"/>
              </a:solidFill>
            </a14:hiddenFill>
          </a:ext>
        </a:extLst>
      </xdr:spPr>
    </xdr:pic>
    <xdr:clientData/>
  </xdr:twoCellAnchor>
  <xdr:twoCellAnchor>
    <xdr:from>
      <xdr:col>3</xdr:col>
      <xdr:colOff>706120</xdr:colOff>
      <xdr:row>39</xdr:row>
      <xdr:rowOff>22225</xdr:rowOff>
    </xdr:from>
    <xdr:to>
      <xdr:col>5</xdr:col>
      <xdr:colOff>704215</xdr:colOff>
      <xdr:row>48</xdr:row>
      <xdr:rowOff>104140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96870" y="8270875"/>
          <a:ext cx="1941195" cy="1967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669925</xdr:colOff>
      <xdr:row>55</xdr:row>
      <xdr:rowOff>210820</xdr:rowOff>
    </xdr:from>
    <xdr:to>
      <xdr:col>5</xdr:col>
      <xdr:colOff>668020</xdr:colOff>
      <xdr:row>65</xdr:row>
      <xdr:rowOff>71755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0675" y="11811000"/>
          <a:ext cx="1941195" cy="1957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</xdr:colOff>
      <xdr:row>6</xdr:row>
      <xdr:rowOff>53975</xdr:rowOff>
    </xdr:from>
    <xdr:to>
      <xdr:col>3</xdr:col>
      <xdr:colOff>1994535</xdr:colOff>
      <xdr:row>17</xdr:row>
      <xdr:rowOff>190500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19</xdr:row>
      <xdr:rowOff>49530</xdr:rowOff>
    </xdr:from>
    <xdr:to>
      <xdr:col>3</xdr:col>
      <xdr:colOff>2124364</xdr:colOff>
      <xdr:row>30</xdr:row>
      <xdr:rowOff>196215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32</xdr:row>
      <xdr:rowOff>12065</xdr:rowOff>
    </xdr:from>
    <xdr:to>
      <xdr:col>3</xdr:col>
      <xdr:colOff>2156980</xdr:colOff>
      <xdr:row>43</xdr:row>
      <xdr:rowOff>193040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64770</xdr:colOff>
      <xdr:row>45</xdr:row>
      <xdr:rowOff>64135</xdr:rowOff>
    </xdr:from>
    <xdr:to>
      <xdr:col>3</xdr:col>
      <xdr:colOff>2135909</xdr:colOff>
      <xdr:row>57</xdr:row>
      <xdr:rowOff>174626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984885</xdr:colOff>
      <xdr:row>7</xdr:row>
      <xdr:rowOff>186055</xdr:rowOff>
    </xdr:from>
    <xdr:to>
      <xdr:col>3</xdr:col>
      <xdr:colOff>76835</xdr:colOff>
      <xdr:row>14</xdr:row>
      <xdr:rowOff>50800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7735" y="1805305"/>
          <a:ext cx="1517650" cy="162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81642</xdr:colOff>
      <xdr:row>6</xdr:row>
      <xdr:rowOff>95614</xdr:rowOff>
    </xdr:from>
    <xdr:to>
      <xdr:col>3</xdr:col>
      <xdr:colOff>1115786</xdr:colOff>
      <xdr:row>18</xdr:row>
      <xdr:rowOff>181974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34</xdr:row>
      <xdr:rowOff>62865</xdr:rowOff>
    </xdr:from>
    <xdr:to>
      <xdr:col>3</xdr:col>
      <xdr:colOff>1174296</xdr:colOff>
      <xdr:row>48</xdr:row>
      <xdr:rowOff>111850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130810</xdr:colOff>
      <xdr:row>50</xdr:row>
      <xdr:rowOff>81280</xdr:rowOff>
    </xdr:from>
    <xdr:to>
      <xdr:col>3</xdr:col>
      <xdr:colOff>1143181</xdr:colOff>
      <xdr:row>63</xdr:row>
      <xdr:rowOff>81280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</xdr:colOff>
      <xdr:row>20</xdr:row>
      <xdr:rowOff>17780</xdr:rowOff>
    </xdr:from>
    <xdr:to>
      <xdr:col>3</xdr:col>
      <xdr:colOff>1189990</xdr:colOff>
      <xdr:row>32</xdr:row>
      <xdr:rowOff>199390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815975</xdr:colOff>
      <xdr:row>46</xdr:row>
      <xdr:rowOff>125730</xdr:rowOff>
    </xdr:from>
    <xdr:to>
      <xdr:col>9</xdr:col>
      <xdr:colOff>673735</xdr:colOff>
      <xdr:row>65</xdr:row>
      <xdr:rowOff>92075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827405</xdr:colOff>
      <xdr:row>44</xdr:row>
      <xdr:rowOff>25400</xdr:rowOff>
    </xdr:from>
    <xdr:to>
      <xdr:col>24</xdr:col>
      <xdr:colOff>340995</xdr:colOff>
      <xdr:row>63</xdr:row>
      <xdr:rowOff>116840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43</xdr:row>
      <xdr:rowOff>17145</xdr:rowOff>
    </xdr:from>
    <xdr:to>
      <xdr:col>34</xdr:col>
      <xdr:colOff>116840</xdr:colOff>
      <xdr:row>61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176530</xdr:colOff>
      <xdr:row>43</xdr:row>
      <xdr:rowOff>111760</xdr:rowOff>
    </xdr:from>
    <xdr:to>
      <xdr:col>44</xdr:col>
      <xdr:colOff>354965</xdr:colOff>
      <xdr:row>62</xdr:row>
      <xdr:rowOff>95885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66040</xdr:colOff>
      <xdr:row>44</xdr:row>
      <xdr:rowOff>113030</xdr:rowOff>
    </xdr:from>
    <xdr:to>
      <xdr:col>56</xdr:col>
      <xdr:colOff>11430</xdr:colOff>
      <xdr:row>63</xdr:row>
      <xdr:rowOff>93345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51435</xdr:colOff>
      <xdr:row>42</xdr:row>
      <xdr:rowOff>172720</xdr:rowOff>
    </xdr:from>
    <xdr:to>
      <xdr:col>66</xdr:col>
      <xdr:colOff>590550</xdr:colOff>
      <xdr:row>61</xdr:row>
      <xdr:rowOff>78105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67</xdr:col>
      <xdr:colOff>306705</xdr:colOff>
      <xdr:row>43</xdr:row>
      <xdr:rowOff>73660</xdr:rowOff>
    </xdr:from>
    <xdr:to>
      <xdr:col>75</xdr:col>
      <xdr:colOff>806450</xdr:colOff>
      <xdr:row>61</xdr:row>
      <xdr:rowOff>172085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77</xdr:col>
      <xdr:colOff>9525</xdr:colOff>
      <xdr:row>44</xdr:row>
      <xdr:rowOff>62865</xdr:rowOff>
    </xdr:from>
    <xdr:to>
      <xdr:col>85</xdr:col>
      <xdr:colOff>657225</xdr:colOff>
      <xdr:row>62</xdr:row>
      <xdr:rowOff>179705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86</xdr:col>
      <xdr:colOff>97155</xdr:colOff>
      <xdr:row>43</xdr:row>
      <xdr:rowOff>179705</xdr:rowOff>
    </xdr:from>
    <xdr:to>
      <xdr:col>94</xdr:col>
      <xdr:colOff>484505</xdr:colOff>
      <xdr:row>63</xdr:row>
      <xdr:rowOff>59690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95</xdr:col>
      <xdr:colOff>157480</xdr:colOff>
      <xdr:row>44</xdr:row>
      <xdr:rowOff>17780</xdr:rowOff>
    </xdr:from>
    <xdr:to>
      <xdr:col>104</xdr:col>
      <xdr:colOff>217805</xdr:colOff>
      <xdr:row>63</xdr:row>
      <xdr:rowOff>55880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105</xdr:col>
      <xdr:colOff>163830</xdr:colOff>
      <xdr:row>37</xdr:row>
      <xdr:rowOff>23495</xdr:rowOff>
    </xdr:from>
    <xdr:to>
      <xdr:col>114</xdr:col>
      <xdr:colOff>581873</xdr:colOff>
      <xdr:row>56</xdr:row>
      <xdr:rowOff>89747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0.3791</cdr:x>
      <cdr:y>0.1846</cdr:y>
    </cdr:from>
    <cdr:to>
      <cdr:x>0.64273</cdr:x>
      <cdr:y>0.7016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73981FFD-9127-46FD-3EEB-0AEFD23FD6DE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695184" y="677102"/>
          <a:ext cx="1874219" cy="1896384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0.36423</cdr:x>
      <cdr:y>0.17893</cdr:y>
    </cdr:from>
    <cdr:to>
      <cdr:x>0.64467</cdr:x>
      <cdr:y>0.70721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32D74B1D-9DA8-12A6-BDDD-4942C005D9B7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434225" y="642307"/>
          <a:ext cx="1874219" cy="1896384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0.37931</cdr:x>
      <cdr:y>0.19461</cdr:y>
    </cdr:from>
    <cdr:to>
      <cdr:x>0.66725</cdr:x>
      <cdr:y>0.70675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51709312-B4A5-38A6-4D8A-C139701D5CC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469020" y="720595"/>
          <a:ext cx="1874219" cy="1896384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0.41536</cdr:x>
      <cdr:y>0.1821</cdr:y>
    </cdr:from>
    <cdr:to>
      <cdr:x>0.59847</cdr:x>
      <cdr:y>0.71442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D241D8A3-EA32-32C8-6B40-FFD5D7677D9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660140" y="604520"/>
          <a:ext cx="1613535" cy="176720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0.45291</cdr:x>
      <cdr:y>0.18717</cdr:y>
    </cdr:from>
    <cdr:to>
      <cdr:x>0.64403</cdr:x>
      <cdr:y>0.72204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76BCC83B-60C1-18C7-F2CA-62B7DAA43B12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4049395" y="615315"/>
          <a:ext cx="1708785" cy="175831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0.45499</cdr:x>
      <cdr:y>0.16495</cdr:y>
    </cdr:from>
    <cdr:to>
      <cdr:x>0.65935</cdr:x>
      <cdr:y>0.74665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108795F7-3A69-73AA-5376-3A6B84E921E8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921760" y="539115"/>
          <a:ext cx="1761490" cy="1901190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0.40533</cdr:x>
      <cdr:y>0.19837</cdr:y>
    </cdr:from>
    <cdr:to>
      <cdr:x>0.62564</cdr:x>
      <cdr:y>0.67442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E3A66478-8CCC-775C-EA0A-7FC7E5E686E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3324860" y="649605"/>
          <a:ext cx="1807210" cy="155892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0.38306</cdr:x>
      <cdr:y>0.14131</cdr:y>
    </cdr:from>
    <cdr:to>
      <cdr:x>0.63925</cdr:x>
      <cdr:y>0.69538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10D908BE-7C7B-0CBD-7FB3-0E20FB097730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823633" y="484717"/>
          <a:ext cx="1888453" cy="1900468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0.36519</cdr:x>
      <cdr:y>0.12147</cdr:y>
    </cdr:from>
    <cdr:to>
      <cdr:x>0.66634</cdr:x>
      <cdr:y>0.66812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FBEBE34B-B849-E912-8A28-5D7E9A27B5BD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374973" y="417952"/>
          <a:ext cx="1958572" cy="188079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0.39948</cdr:x>
      <cdr:y>0.15992</cdr:y>
    </cdr:from>
    <cdr:to>
      <cdr:x>0.63136</cdr:x>
      <cdr:y>0.67917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B373A6A0-22E1-69DA-D0C3-53BB318554EE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900710" y="538625"/>
          <a:ext cx="1683733" cy="174885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0.36042</cdr:x>
      <cdr:y>0.13227</cdr:y>
    </cdr:from>
    <cdr:to>
      <cdr:x>0.68999</cdr:x>
      <cdr:y>0.72307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0E9280E2-F69D-1C50-1CC2-99D7C902C3AF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2534705" y="505470"/>
          <a:ext cx="2317753" cy="225783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50800</xdr:rowOff>
    </xdr:from>
    <xdr:to>
      <xdr:col>3</xdr:col>
      <xdr:colOff>1098615</xdr:colOff>
      <xdr:row>15</xdr:row>
      <xdr:rowOff>152400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51435</xdr:colOff>
      <xdr:row>17</xdr:row>
      <xdr:rowOff>76200</xdr:rowOff>
    </xdr:from>
    <xdr:to>
      <xdr:col>3</xdr:col>
      <xdr:colOff>1109980</xdr:colOff>
      <xdr:row>29</xdr:row>
      <xdr:rowOff>106680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565785</xdr:colOff>
      <xdr:row>5</xdr:row>
      <xdr:rowOff>26035</xdr:rowOff>
    </xdr:from>
    <xdr:to>
      <xdr:col>2</xdr:col>
      <xdr:colOff>873760</xdr:colOff>
      <xdr:row>11</xdr:row>
      <xdr:rowOff>168910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8635" y="1330960"/>
          <a:ext cx="15208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521335</xdr:colOff>
      <xdr:row>19</xdr:row>
      <xdr:rowOff>146050</xdr:rowOff>
    </xdr:from>
    <xdr:to>
      <xdr:col>2</xdr:col>
      <xdr:colOff>829310</xdr:colOff>
      <xdr:row>26</xdr:row>
      <xdr:rowOff>46990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4185" y="4829175"/>
          <a:ext cx="1520825" cy="159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</xdr:colOff>
      <xdr:row>3</xdr:row>
      <xdr:rowOff>234315</xdr:rowOff>
    </xdr:from>
    <xdr:to>
      <xdr:col>7</xdr:col>
      <xdr:colOff>1234440</xdr:colOff>
      <xdr:row>20</xdr:row>
      <xdr:rowOff>140335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18415</xdr:colOff>
      <xdr:row>39</xdr:row>
      <xdr:rowOff>54610</xdr:rowOff>
    </xdr:from>
    <xdr:to>
      <xdr:col>7</xdr:col>
      <xdr:colOff>1304290</xdr:colOff>
      <xdr:row>54</xdr:row>
      <xdr:rowOff>200025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279400</xdr:colOff>
      <xdr:row>56</xdr:row>
      <xdr:rowOff>12700</xdr:rowOff>
    </xdr:from>
    <xdr:to>
      <xdr:col>7</xdr:col>
      <xdr:colOff>1193800</xdr:colOff>
      <xdr:row>71</xdr:row>
      <xdr:rowOff>228600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121920</xdr:colOff>
      <xdr:row>73</xdr:row>
      <xdr:rowOff>55880</xdr:rowOff>
    </xdr:from>
    <xdr:to>
      <xdr:col>7</xdr:col>
      <xdr:colOff>1350645</xdr:colOff>
      <xdr:row>94</xdr:row>
      <xdr:rowOff>229870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194945</xdr:colOff>
      <xdr:row>96</xdr:row>
      <xdr:rowOff>7620</xdr:rowOff>
    </xdr:from>
    <xdr:to>
      <xdr:col>7</xdr:col>
      <xdr:colOff>1407795</xdr:colOff>
      <xdr:row>110</xdr:row>
      <xdr:rowOff>22225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</xdr:colOff>
      <xdr:row>95</xdr:row>
      <xdr:rowOff>217170</xdr:rowOff>
    </xdr:from>
    <xdr:to>
      <xdr:col>3</xdr:col>
      <xdr:colOff>1214120</xdr:colOff>
      <xdr:row>109</xdr:row>
      <xdr:rowOff>231775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259080</xdr:colOff>
      <xdr:row>137</xdr:row>
      <xdr:rowOff>248920</xdr:rowOff>
    </xdr:from>
    <xdr:to>
      <xdr:col>7</xdr:col>
      <xdr:colOff>1471930</xdr:colOff>
      <xdr:row>152</xdr:row>
      <xdr:rowOff>12700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124</xdr:row>
      <xdr:rowOff>105410</xdr:rowOff>
    </xdr:from>
    <xdr:to>
      <xdr:col>3</xdr:col>
      <xdr:colOff>1111250</xdr:colOff>
      <xdr:row>137</xdr:row>
      <xdr:rowOff>117475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3</xdr:col>
      <xdr:colOff>1212850</xdr:colOff>
      <xdr:row>124</xdr:row>
      <xdr:rowOff>14605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164465</xdr:colOff>
      <xdr:row>110</xdr:row>
      <xdr:rowOff>8890</xdr:rowOff>
    </xdr:from>
    <xdr:to>
      <xdr:col>7</xdr:col>
      <xdr:colOff>1377315</xdr:colOff>
      <xdr:row>124</xdr:row>
      <xdr:rowOff>23495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170815</xdr:colOff>
      <xdr:row>124</xdr:row>
      <xdr:rowOff>8255</xdr:rowOff>
    </xdr:from>
    <xdr:to>
      <xdr:col>7</xdr:col>
      <xdr:colOff>1383665</xdr:colOff>
      <xdr:row>138</xdr:row>
      <xdr:rowOff>22860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138</xdr:row>
      <xdr:rowOff>0</xdr:rowOff>
    </xdr:from>
    <xdr:to>
      <xdr:col>3</xdr:col>
      <xdr:colOff>1212850</xdr:colOff>
      <xdr:row>152</xdr:row>
      <xdr:rowOff>14605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3</xdr:col>
      <xdr:colOff>1212850</xdr:colOff>
      <xdr:row>166</xdr:row>
      <xdr:rowOff>14605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163830</xdr:colOff>
      <xdr:row>151</xdr:row>
      <xdr:rowOff>232410</xdr:rowOff>
    </xdr:from>
    <xdr:to>
      <xdr:col>7</xdr:col>
      <xdr:colOff>1376680</xdr:colOff>
      <xdr:row>165</xdr:row>
      <xdr:rowOff>247015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816610</xdr:colOff>
      <xdr:row>25</xdr:row>
      <xdr:rowOff>36830</xdr:rowOff>
    </xdr:from>
    <xdr:to>
      <xdr:col>4</xdr:col>
      <xdr:colOff>1141095</xdr:colOff>
      <xdr:row>30</xdr:row>
      <xdr:rowOff>251460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55160" y="6361430"/>
          <a:ext cx="1537335" cy="146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</xdr:colOff>
      <xdr:row>22</xdr:row>
      <xdr:rowOff>48895</xdr:rowOff>
    </xdr:from>
    <xdr:to>
      <xdr:col>7</xdr:col>
      <xdr:colOff>1282700</xdr:colOff>
      <xdr:row>37</xdr:row>
      <xdr:rowOff>185420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815975</xdr:colOff>
      <xdr:row>25</xdr:row>
      <xdr:rowOff>38735</xdr:rowOff>
    </xdr:from>
    <xdr:to>
      <xdr:col>4</xdr:col>
      <xdr:colOff>1140460</xdr:colOff>
      <xdr:row>31</xdr:row>
      <xdr:rowOff>1905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54525" y="6363335"/>
          <a:ext cx="1537335" cy="146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16</xdr:row>
      <xdr:rowOff>59055</xdr:rowOff>
    </xdr:from>
    <xdr:to>
      <xdr:col>3</xdr:col>
      <xdr:colOff>1143000</xdr:colOff>
      <xdr:row>27</xdr:row>
      <xdr:rowOff>205740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3</xdr:row>
      <xdr:rowOff>20320</xdr:rowOff>
    </xdr:from>
    <xdr:to>
      <xdr:col>3</xdr:col>
      <xdr:colOff>1103948</xdr:colOff>
      <xdr:row>14</xdr:row>
      <xdr:rowOff>146051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60325</xdr:colOff>
      <xdr:row>16</xdr:row>
      <xdr:rowOff>57150</xdr:rowOff>
    </xdr:from>
    <xdr:to>
      <xdr:col>3</xdr:col>
      <xdr:colOff>1165224</xdr:colOff>
      <xdr:row>27</xdr:row>
      <xdr:rowOff>203835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8255</xdr:colOff>
      <xdr:row>29</xdr:row>
      <xdr:rowOff>24765</xdr:rowOff>
    </xdr:from>
    <xdr:to>
      <xdr:col>3</xdr:col>
      <xdr:colOff>1084580</xdr:colOff>
      <xdr:row>40</xdr:row>
      <xdr:rowOff>205740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635</xdr:colOff>
      <xdr:row>42</xdr:row>
      <xdr:rowOff>86995</xdr:rowOff>
    </xdr:from>
    <xdr:to>
      <xdr:col>3</xdr:col>
      <xdr:colOff>1073785</xdr:colOff>
      <xdr:row>54</xdr:row>
      <xdr:rowOff>36195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3175</xdr:rowOff>
    </xdr:from>
    <xdr:to>
      <xdr:col>3</xdr:col>
      <xdr:colOff>1085850</xdr:colOff>
      <xdr:row>14</xdr:row>
      <xdr:rowOff>60987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0.37912</cdr:x>
      <cdr:y>0.14564</cdr:y>
    </cdr:from>
    <cdr:to>
      <cdr:x>0.68159</cdr:x>
      <cdr:y>0.71389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94C12D2D-9318-D4B9-CF1E-857D2BAA810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>
        <a:xfrm xmlns:a="http://schemas.openxmlformats.org/drawingml/2006/main">
          <a:off x="1752600" y="374650"/>
          <a:ext cx="1398270" cy="14617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</xdr:colOff>
      <xdr:row>3</xdr:row>
      <xdr:rowOff>34290</xdr:rowOff>
    </xdr:from>
    <xdr:to>
      <xdr:col>3</xdr:col>
      <xdr:colOff>1098550</xdr:colOff>
      <xdr:row>15</xdr:row>
      <xdr:rowOff>189865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16</xdr:row>
      <xdr:rowOff>198120</xdr:rowOff>
    </xdr:from>
    <xdr:to>
      <xdr:col>3</xdr:col>
      <xdr:colOff>1075055</xdr:colOff>
      <xdr:row>29</xdr:row>
      <xdr:rowOff>188595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610870</xdr:colOff>
      <xdr:row>19</xdr:row>
      <xdr:rowOff>127000</xdr:rowOff>
    </xdr:from>
    <xdr:to>
      <xdr:col>2</xdr:col>
      <xdr:colOff>796290</xdr:colOff>
      <xdr:row>26</xdr:row>
      <xdr:rowOff>121920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3720" y="4194175"/>
          <a:ext cx="1398270" cy="14617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tabSelected="1" zoomScale="85" zoomScaleNormal="85" workbookViewId="0">
      <selection activeCell="M21" sqref="M21"/>
    </sheetView>
  </sheetViews>
  <sheetFormatPr defaultColWidth="10.84375" defaultRowHeight="15.5" x14ac:dyDescent="0.35"/>
  <cols>
    <col min="2" max="2" width="24.69140625" customWidth="1"/>
    <col min="3" max="3" width="16.4609375" customWidth="1"/>
    <col min="4" max="4" width="18" customWidth="1"/>
    <col min="6" max="6" width="20.23046875" customWidth="1"/>
    <col min="7" max="7" width="30.3046875" customWidth="1"/>
  </cols>
  <sheetData>
    <row r="1" spans="1:7" ht="25" x14ac:dyDescent="0.35">
      <c r="A1" s="487" t="s">
        <v>0</v>
      </c>
      <c r="B1" s="488"/>
      <c r="C1" s="488"/>
      <c r="D1" s="488"/>
      <c r="E1" s="488"/>
      <c r="F1" s="467" t="s">
        <v>1</v>
      </c>
      <c r="G1" s="326" t="s">
        <v>2</v>
      </c>
    </row>
    <row r="2" spans="1:7" ht="19" customHeight="1" x14ac:dyDescent="0.35">
      <c r="A2" s="519" t="s">
        <v>3</v>
      </c>
      <c r="B2" s="521" t="s">
        <v>4</v>
      </c>
      <c r="C2" s="489" t="s">
        <v>5</v>
      </c>
      <c r="D2" s="490"/>
      <c r="E2" s="495" t="s">
        <v>6</v>
      </c>
      <c r="F2" s="495" t="s">
        <v>7</v>
      </c>
      <c r="G2" s="541" t="s">
        <v>8</v>
      </c>
    </row>
    <row r="3" spans="1:7" ht="19" customHeight="1" x14ac:dyDescent="0.35">
      <c r="A3" s="520"/>
      <c r="B3" s="522"/>
      <c r="C3" s="489" t="s">
        <v>9</v>
      </c>
      <c r="D3" s="490"/>
      <c r="E3" s="496"/>
      <c r="F3" s="496"/>
      <c r="G3" s="542"/>
    </row>
    <row r="4" spans="1:7" ht="22" customHeight="1" x14ac:dyDescent="0.35">
      <c r="A4" s="520"/>
      <c r="B4" s="522"/>
      <c r="C4" s="491" t="s">
        <v>10</v>
      </c>
      <c r="D4" s="492"/>
      <c r="E4" s="496"/>
      <c r="F4" s="496"/>
      <c r="G4" s="542"/>
    </row>
    <row r="5" spans="1:7" ht="19" customHeight="1" x14ac:dyDescent="0.35">
      <c r="A5" s="520"/>
      <c r="B5" s="523" t="s">
        <v>11</v>
      </c>
      <c r="C5" s="493" t="s">
        <v>12</v>
      </c>
      <c r="D5" s="494"/>
      <c r="E5" s="495" t="s">
        <v>13</v>
      </c>
      <c r="F5" s="532" t="s">
        <v>7</v>
      </c>
      <c r="G5" s="543" t="s">
        <v>14</v>
      </c>
    </row>
    <row r="6" spans="1:7" ht="19" customHeight="1" x14ac:dyDescent="0.35">
      <c r="A6" s="520"/>
      <c r="B6" s="524"/>
      <c r="C6" s="498" t="s">
        <v>15</v>
      </c>
      <c r="D6" s="499"/>
      <c r="E6" s="496"/>
      <c r="F6" s="533"/>
      <c r="G6" s="539"/>
    </row>
    <row r="7" spans="1:7" ht="19" customHeight="1" x14ac:dyDescent="0.35">
      <c r="A7" s="520"/>
      <c r="B7" s="524"/>
      <c r="C7" s="498" t="s">
        <v>16</v>
      </c>
      <c r="D7" s="499"/>
      <c r="E7" s="496"/>
      <c r="F7" s="533"/>
      <c r="G7" s="539"/>
    </row>
    <row r="8" spans="1:7" ht="19" customHeight="1" x14ac:dyDescent="0.35">
      <c r="A8" s="520"/>
      <c r="B8" s="524"/>
      <c r="C8" s="500" t="s">
        <v>17</v>
      </c>
      <c r="D8" s="501"/>
      <c r="E8" s="497"/>
      <c r="F8" s="534"/>
      <c r="G8" s="539"/>
    </row>
    <row r="9" spans="1:7" ht="19" customHeight="1" x14ac:dyDescent="0.35">
      <c r="A9" s="520"/>
      <c r="B9" s="521" t="s">
        <v>18</v>
      </c>
      <c r="C9" s="489" t="s">
        <v>19</v>
      </c>
      <c r="D9" s="490"/>
      <c r="E9" s="528" t="s">
        <v>13</v>
      </c>
      <c r="F9" s="535" t="s">
        <v>7</v>
      </c>
      <c r="G9" s="473" t="s">
        <v>20</v>
      </c>
    </row>
    <row r="10" spans="1:7" ht="19" customHeight="1" x14ac:dyDescent="0.35">
      <c r="A10" s="520"/>
      <c r="B10" s="522"/>
      <c r="C10" s="502" t="s">
        <v>21</v>
      </c>
      <c r="D10" s="503"/>
      <c r="E10" s="529"/>
      <c r="F10" s="536"/>
      <c r="G10" s="474" t="s">
        <v>22</v>
      </c>
    </row>
    <row r="11" spans="1:7" ht="19" customHeight="1" x14ac:dyDescent="0.35">
      <c r="A11" s="520"/>
      <c r="B11" s="522"/>
      <c r="C11" s="502" t="s">
        <v>23</v>
      </c>
      <c r="D11" s="503"/>
      <c r="E11" s="529"/>
      <c r="F11" s="536"/>
      <c r="G11" s="474" t="s">
        <v>24</v>
      </c>
    </row>
    <row r="12" spans="1:7" ht="19" customHeight="1" x14ac:dyDescent="0.35">
      <c r="A12" s="520"/>
      <c r="B12" s="522"/>
      <c r="C12" s="504" t="s">
        <v>25</v>
      </c>
      <c r="D12" s="505"/>
      <c r="E12" s="530"/>
      <c r="F12" s="537"/>
      <c r="G12" s="474" t="s">
        <v>26</v>
      </c>
    </row>
    <row r="13" spans="1:7" ht="19" customHeight="1" x14ac:dyDescent="0.35">
      <c r="A13" s="520"/>
      <c r="B13" s="523" t="s">
        <v>27</v>
      </c>
      <c r="C13" s="506" t="s">
        <v>28</v>
      </c>
      <c r="D13" s="507"/>
      <c r="E13" s="468" t="s">
        <v>6</v>
      </c>
      <c r="F13" s="468" t="s">
        <v>29</v>
      </c>
      <c r="G13" s="532"/>
    </row>
    <row r="14" spans="1:7" ht="19" customHeight="1" x14ac:dyDescent="0.35">
      <c r="A14" s="520"/>
      <c r="B14" s="524"/>
      <c r="C14" s="498" t="s">
        <v>30</v>
      </c>
      <c r="D14" s="508"/>
      <c r="E14" s="469" t="s">
        <v>6</v>
      </c>
      <c r="F14" s="531" t="s">
        <v>31</v>
      </c>
      <c r="G14" s="533"/>
    </row>
    <row r="15" spans="1:7" ht="19" customHeight="1" x14ac:dyDescent="0.35">
      <c r="A15" s="520"/>
      <c r="B15" s="524"/>
      <c r="C15" s="498" t="s">
        <v>32</v>
      </c>
      <c r="D15" s="508"/>
      <c r="E15" s="475" t="s">
        <v>33</v>
      </c>
      <c r="F15" s="533"/>
      <c r="G15" s="533"/>
    </row>
    <row r="16" spans="1:7" ht="19" customHeight="1" x14ac:dyDescent="0.35">
      <c r="A16" s="520"/>
      <c r="B16" s="525"/>
      <c r="C16" s="509" t="s">
        <v>34</v>
      </c>
      <c r="D16" s="510"/>
      <c r="E16" s="471" t="s">
        <v>13</v>
      </c>
      <c r="F16" s="534"/>
      <c r="G16" s="534"/>
    </row>
    <row r="17" spans="1:7" ht="19" customHeight="1" x14ac:dyDescent="0.35">
      <c r="A17" s="520"/>
      <c r="B17" s="521" t="s">
        <v>35</v>
      </c>
      <c r="C17" s="489" t="s">
        <v>36</v>
      </c>
      <c r="D17" s="490"/>
      <c r="E17" s="468" t="s">
        <v>13</v>
      </c>
      <c r="F17" s="532" t="s">
        <v>37</v>
      </c>
      <c r="G17" s="532"/>
    </row>
    <row r="18" spans="1:7" ht="19" customHeight="1" x14ac:dyDescent="0.35">
      <c r="A18" s="520"/>
      <c r="B18" s="522"/>
      <c r="C18" s="502" t="s">
        <v>38</v>
      </c>
      <c r="D18" s="503"/>
      <c r="E18" s="469" t="s">
        <v>13</v>
      </c>
      <c r="F18" s="538"/>
      <c r="G18" s="538"/>
    </row>
    <row r="19" spans="1:7" ht="19" customHeight="1" x14ac:dyDescent="0.35">
      <c r="A19" s="520"/>
      <c r="B19" s="522"/>
      <c r="C19" s="502" t="s">
        <v>39</v>
      </c>
      <c r="D19" s="503"/>
      <c r="E19" s="469" t="s">
        <v>40</v>
      </c>
      <c r="F19" s="531" t="s">
        <v>7</v>
      </c>
      <c r="G19" s="531" t="s">
        <v>41</v>
      </c>
    </row>
    <row r="20" spans="1:7" ht="19" customHeight="1" x14ac:dyDescent="0.35">
      <c r="A20" s="520"/>
      <c r="B20" s="526"/>
      <c r="C20" s="504" t="s">
        <v>42</v>
      </c>
      <c r="D20" s="505"/>
      <c r="E20" s="471" t="s">
        <v>40</v>
      </c>
      <c r="F20" s="534"/>
      <c r="G20" s="534"/>
    </row>
    <row r="21" spans="1:7" ht="19" customHeight="1" x14ac:dyDescent="0.35">
      <c r="A21" s="520"/>
      <c r="B21" s="522" t="s">
        <v>43</v>
      </c>
      <c r="C21" s="506" t="s">
        <v>44</v>
      </c>
      <c r="D21" s="507"/>
      <c r="E21" s="476" t="s">
        <v>13</v>
      </c>
      <c r="F21" s="476" t="s">
        <v>29</v>
      </c>
      <c r="G21" s="533"/>
    </row>
    <row r="22" spans="1:7" ht="19" customHeight="1" x14ac:dyDescent="0.35">
      <c r="A22" s="520"/>
      <c r="B22" s="521"/>
      <c r="C22" s="511" t="s">
        <v>45</v>
      </c>
      <c r="D22" s="512"/>
      <c r="E22" s="476" t="s">
        <v>46</v>
      </c>
      <c r="F22" s="539" t="s">
        <v>47</v>
      </c>
      <c r="G22" s="533"/>
    </row>
    <row r="23" spans="1:7" ht="19" customHeight="1" x14ac:dyDescent="0.35">
      <c r="A23" s="520"/>
      <c r="B23" s="522"/>
      <c r="C23" s="513" t="s">
        <v>48</v>
      </c>
      <c r="D23" s="514"/>
      <c r="E23" s="470" t="s">
        <v>46</v>
      </c>
      <c r="F23" s="539"/>
      <c r="G23" s="533"/>
    </row>
    <row r="24" spans="1:7" ht="19" customHeight="1" x14ac:dyDescent="0.35">
      <c r="A24" s="520"/>
      <c r="B24" s="522"/>
      <c r="C24" s="515" t="s">
        <v>49</v>
      </c>
      <c r="D24" s="516"/>
      <c r="E24" s="471" t="s">
        <v>50</v>
      </c>
      <c r="F24" s="540"/>
      <c r="G24" s="534"/>
    </row>
    <row r="25" spans="1:7" ht="19" customHeight="1" x14ac:dyDescent="0.35">
      <c r="A25" s="520"/>
      <c r="B25" s="523" t="s">
        <v>51</v>
      </c>
      <c r="C25" s="513" t="s">
        <v>51</v>
      </c>
      <c r="D25" s="527"/>
      <c r="E25" s="495" t="s">
        <v>13</v>
      </c>
      <c r="F25" s="495" t="s">
        <v>52</v>
      </c>
      <c r="G25" s="495"/>
    </row>
    <row r="26" spans="1:7" ht="19" customHeight="1" x14ac:dyDescent="0.35">
      <c r="A26" s="520"/>
      <c r="B26" s="525"/>
      <c r="C26" s="517"/>
      <c r="D26" s="518"/>
      <c r="E26" s="497"/>
      <c r="F26" s="497"/>
      <c r="G26" s="497"/>
    </row>
    <row r="27" spans="1:7" ht="19" customHeight="1" x14ac:dyDescent="0.35">
      <c r="A27" s="520"/>
      <c r="B27" s="523" t="s">
        <v>53</v>
      </c>
      <c r="C27" s="489" t="s">
        <v>54</v>
      </c>
      <c r="D27" s="490" t="s">
        <v>54</v>
      </c>
      <c r="E27" s="496" t="s">
        <v>33</v>
      </c>
      <c r="F27" s="496" t="s">
        <v>7</v>
      </c>
      <c r="G27" s="496" t="s">
        <v>55</v>
      </c>
    </row>
    <row r="28" spans="1:7" ht="19" customHeight="1" x14ac:dyDescent="0.35">
      <c r="A28" s="520"/>
      <c r="B28" s="524"/>
      <c r="C28" s="502" t="s">
        <v>56</v>
      </c>
      <c r="D28" s="503" t="s">
        <v>56</v>
      </c>
      <c r="E28" s="496"/>
      <c r="F28" s="496"/>
      <c r="G28" s="496"/>
    </row>
    <row r="29" spans="1:7" ht="19" customHeight="1" x14ac:dyDescent="0.35">
      <c r="A29" s="520"/>
      <c r="B29" s="524"/>
      <c r="C29" s="502" t="s">
        <v>57</v>
      </c>
      <c r="D29" s="503" t="s">
        <v>57</v>
      </c>
      <c r="E29" s="496"/>
      <c r="F29" s="496"/>
      <c r="G29" s="496"/>
    </row>
    <row r="30" spans="1:7" ht="19" customHeight="1" x14ac:dyDescent="0.35">
      <c r="A30" s="520"/>
      <c r="B30" s="525"/>
      <c r="C30" s="515" t="s">
        <v>58</v>
      </c>
      <c r="D30" s="516" t="s">
        <v>58</v>
      </c>
      <c r="E30" s="531"/>
      <c r="F30" s="531"/>
      <c r="G30" s="531"/>
    </row>
    <row r="31" spans="1:7" ht="18" customHeight="1" x14ac:dyDescent="0.35">
      <c r="A31" s="520"/>
      <c r="B31" s="521" t="s">
        <v>59</v>
      </c>
      <c r="C31" s="511" t="s">
        <v>60</v>
      </c>
      <c r="D31" s="512"/>
      <c r="E31" s="468" t="s">
        <v>6</v>
      </c>
      <c r="F31" s="468" t="s">
        <v>61</v>
      </c>
      <c r="G31" s="468"/>
    </row>
    <row r="32" spans="1:7" ht="18" customHeight="1" x14ac:dyDescent="0.35">
      <c r="A32" s="520"/>
      <c r="B32" s="522"/>
      <c r="C32" s="502" t="s">
        <v>62</v>
      </c>
      <c r="D32" s="503"/>
      <c r="E32" s="469" t="s">
        <v>33</v>
      </c>
      <c r="F32" s="531" t="s">
        <v>7</v>
      </c>
      <c r="G32" s="531" t="s">
        <v>63</v>
      </c>
    </row>
    <row r="33" spans="1:7" ht="18" customHeight="1" x14ac:dyDescent="0.35">
      <c r="A33" s="520"/>
      <c r="B33" s="522"/>
      <c r="C33" s="502" t="s">
        <v>64</v>
      </c>
      <c r="D33" s="503"/>
      <c r="E33" s="469" t="s">
        <v>33</v>
      </c>
      <c r="F33" s="538"/>
      <c r="G33" s="538"/>
    </row>
    <row r="34" spans="1:7" ht="18" customHeight="1" x14ac:dyDescent="0.35">
      <c r="A34" s="520"/>
      <c r="B34" s="522"/>
      <c r="C34" s="504" t="s">
        <v>65</v>
      </c>
      <c r="D34" s="505"/>
      <c r="E34" s="469" t="s">
        <v>6</v>
      </c>
      <c r="F34" s="469" t="s">
        <v>66</v>
      </c>
      <c r="G34" s="469"/>
    </row>
    <row r="35" spans="1:7" ht="18" customHeight="1" x14ac:dyDescent="0.35">
      <c r="A35" s="520"/>
      <c r="B35" s="522"/>
      <c r="C35" s="504" t="s">
        <v>67</v>
      </c>
      <c r="D35" s="505"/>
      <c r="E35" s="469" t="s">
        <v>6</v>
      </c>
      <c r="F35" s="477" t="s">
        <v>61</v>
      </c>
      <c r="G35" s="469"/>
    </row>
    <row r="36" spans="1:7" ht="18" customHeight="1" x14ac:dyDescent="0.35">
      <c r="A36" s="520"/>
      <c r="B36" s="521" t="s">
        <v>68</v>
      </c>
      <c r="C36" s="489" t="s">
        <v>69</v>
      </c>
      <c r="D36" s="490"/>
      <c r="E36" s="472" t="s">
        <v>33</v>
      </c>
      <c r="F36" s="472"/>
      <c r="G36" s="472"/>
    </row>
    <row r="37" spans="1:7" ht="18" customHeight="1" x14ac:dyDescent="0.35">
      <c r="A37" s="520"/>
      <c r="B37" s="526"/>
      <c r="C37" s="515" t="s">
        <v>70</v>
      </c>
      <c r="D37" s="516"/>
      <c r="E37" s="477" t="s">
        <v>33</v>
      </c>
      <c r="F37" s="477"/>
      <c r="G37" s="477"/>
    </row>
    <row r="38" spans="1:7" ht="18" customHeight="1" x14ac:dyDescent="0.35">
      <c r="A38" s="520"/>
      <c r="B38" s="478" t="s">
        <v>71</v>
      </c>
      <c r="C38" s="517" t="s">
        <v>71</v>
      </c>
      <c r="D38" s="518"/>
      <c r="E38" s="479" t="s">
        <v>6</v>
      </c>
      <c r="F38" s="479"/>
      <c r="G38" s="479"/>
    </row>
    <row r="39" spans="1:7" ht="18" customHeight="1" x14ac:dyDescent="0.35">
      <c r="A39" s="520"/>
      <c r="B39" s="478" t="s">
        <v>72</v>
      </c>
      <c r="C39" s="517" t="s">
        <v>72</v>
      </c>
      <c r="D39" s="518"/>
      <c r="E39" s="479" t="s">
        <v>6</v>
      </c>
      <c r="F39" s="479"/>
      <c r="G39" s="479"/>
    </row>
    <row r="40" spans="1:7" ht="19" customHeight="1" x14ac:dyDescent="0.35">
      <c r="A40" s="480"/>
    </row>
    <row r="41" spans="1:7" ht="19" customHeight="1" x14ac:dyDescent="0.35"/>
    <row r="42" spans="1:7" ht="19" customHeight="1" x14ac:dyDescent="0.35"/>
    <row r="43" spans="1:7" ht="19" customHeight="1" x14ac:dyDescent="0.35"/>
    <row r="44" spans="1:7" ht="19" customHeight="1" x14ac:dyDescent="0.35"/>
  </sheetData>
  <mergeCells count="73">
    <mergeCell ref="F32:F33"/>
    <mergeCell ref="G2:G4"/>
    <mergeCell ref="G5:G8"/>
    <mergeCell ref="G13:G16"/>
    <mergeCell ref="G17:G18"/>
    <mergeCell ref="G19:G20"/>
    <mergeCell ref="G21:G24"/>
    <mergeCell ref="G25:G26"/>
    <mergeCell ref="G27:G30"/>
    <mergeCell ref="G32:G33"/>
    <mergeCell ref="E9:E12"/>
    <mergeCell ref="E25:E26"/>
    <mergeCell ref="E27:E30"/>
    <mergeCell ref="F2:F4"/>
    <mergeCell ref="F5:F8"/>
    <mergeCell ref="F9:F12"/>
    <mergeCell ref="F14:F16"/>
    <mergeCell ref="F17:F18"/>
    <mergeCell ref="F19:F20"/>
    <mergeCell ref="F22:F24"/>
    <mergeCell ref="F25:F26"/>
    <mergeCell ref="F27:F30"/>
    <mergeCell ref="C38:D38"/>
    <mergeCell ref="C39:D39"/>
    <mergeCell ref="A2:A39"/>
    <mergeCell ref="B2:B4"/>
    <mergeCell ref="B5:B8"/>
    <mergeCell ref="B9:B12"/>
    <mergeCell ref="B13:B16"/>
    <mergeCell ref="B17:B20"/>
    <mergeCell ref="B21:B24"/>
    <mergeCell ref="B25:B26"/>
    <mergeCell ref="B27:B30"/>
    <mergeCell ref="B31:B35"/>
    <mergeCell ref="B36:B37"/>
    <mergeCell ref="C25:D26"/>
    <mergeCell ref="C33:D33"/>
    <mergeCell ref="C34:D34"/>
    <mergeCell ref="C24:D24"/>
    <mergeCell ref="C27:D27"/>
    <mergeCell ref="C35:D35"/>
    <mergeCell ref="C36:D36"/>
    <mergeCell ref="C37:D37"/>
    <mergeCell ref="C28:D28"/>
    <mergeCell ref="C29:D29"/>
    <mergeCell ref="C30:D30"/>
    <mergeCell ref="C31:D31"/>
    <mergeCell ref="C32:D32"/>
    <mergeCell ref="C19:D19"/>
    <mergeCell ref="C20:D20"/>
    <mergeCell ref="C21:D21"/>
    <mergeCell ref="C22:D22"/>
    <mergeCell ref="C23:D23"/>
    <mergeCell ref="C14:D14"/>
    <mergeCell ref="C15:D15"/>
    <mergeCell ref="C16:D16"/>
    <mergeCell ref="C17:D17"/>
    <mergeCell ref="C18:D18"/>
    <mergeCell ref="C9:D9"/>
    <mergeCell ref="C10:D10"/>
    <mergeCell ref="C11:D11"/>
    <mergeCell ref="C12:D12"/>
    <mergeCell ref="C13:D13"/>
    <mergeCell ref="A1:E1"/>
    <mergeCell ref="C2:D2"/>
    <mergeCell ref="C3:D3"/>
    <mergeCell ref="C4:D4"/>
    <mergeCell ref="C5:D5"/>
    <mergeCell ref="E2:E4"/>
    <mergeCell ref="E5:E8"/>
    <mergeCell ref="C6:D6"/>
    <mergeCell ref="C7:D7"/>
    <mergeCell ref="C8:D8"/>
  </mergeCells>
  <phoneticPr fontId="47" type="noConversion"/>
  <hyperlinks>
    <hyperlink ref="B31:B33" location="'价格 '!A1" display="价格" xr:uid="{00000000-0004-0000-0000-000000000000}"/>
    <hyperlink ref="B5:B8" location="饲料!A1" display="饲料" xr:uid="{00000000-0004-0000-0000-000001000000}"/>
    <hyperlink ref="B2:B4" location="某大型运输公司数据!A1" display="规模场出栏" xr:uid="{00000000-0004-0000-0000-000002000000}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310"/>
  <sheetViews>
    <sheetView zoomScale="55" zoomScaleNormal="55" workbookViewId="0">
      <selection activeCell="P25" sqref="P25"/>
    </sheetView>
  </sheetViews>
  <sheetFormatPr defaultColWidth="8.84375" defaultRowHeight="16.5" x14ac:dyDescent="0.35"/>
  <cols>
    <col min="1" max="4" width="8.84375" style="2"/>
    <col min="5" max="8" width="14.69140625" style="2" customWidth="1"/>
    <col min="9" max="9" width="2.4609375" style="313" customWidth="1"/>
    <col min="10" max="10" width="14.15234375" style="39" customWidth="1"/>
    <col min="11" max="11" width="12.69140625" style="39"/>
    <col min="12" max="12" width="12.61328125" style="315" customWidth="1"/>
    <col min="13" max="13" width="2.4609375" style="3" customWidth="1"/>
    <col min="14" max="14" width="7.15234375" style="316"/>
    <col min="15" max="26" width="9.23046875" style="235" customWidth="1"/>
    <col min="27" max="27" width="2.4609375" style="313" customWidth="1"/>
    <col min="28" max="41" width="8.84375" style="81"/>
    <col min="42" max="42" width="2.4609375" style="318" customWidth="1"/>
    <col min="43" max="55" width="8.84375" style="81"/>
    <col min="56" max="56" width="2.4609375" style="318" customWidth="1"/>
  </cols>
  <sheetData>
    <row r="1" spans="1:56" ht="22.5" x14ac:dyDescent="0.35">
      <c r="A1" s="546" t="s">
        <v>73</v>
      </c>
      <c r="B1" s="546"/>
      <c r="C1" s="546"/>
      <c r="D1" s="546"/>
      <c r="E1" s="546"/>
      <c r="F1" s="546"/>
      <c r="G1" s="546"/>
      <c r="H1" s="547"/>
      <c r="I1" s="52"/>
      <c r="J1" s="548" t="s">
        <v>74</v>
      </c>
      <c r="K1" s="549"/>
      <c r="L1" s="550"/>
      <c r="M1" s="32"/>
      <c r="N1" s="545" t="s">
        <v>75</v>
      </c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2"/>
      <c r="AB1" s="544" t="s">
        <v>76</v>
      </c>
      <c r="AC1" s="544"/>
      <c r="AD1" s="544"/>
      <c r="AE1" s="544"/>
      <c r="AF1" s="544"/>
      <c r="AG1" s="544"/>
      <c r="AH1" s="544"/>
      <c r="AI1" s="544"/>
      <c r="AJ1" s="544"/>
      <c r="AK1" s="544"/>
      <c r="AL1" s="544"/>
      <c r="AM1" s="544"/>
      <c r="AN1" s="544"/>
      <c r="AO1" s="544"/>
      <c r="AP1" s="341"/>
      <c r="AQ1" s="544" t="s">
        <v>77</v>
      </c>
      <c r="AR1" s="544"/>
      <c r="AS1" s="544"/>
      <c r="AT1" s="544"/>
      <c r="AU1" s="544"/>
      <c r="AV1" s="544"/>
      <c r="AW1" s="544"/>
      <c r="AX1" s="544"/>
      <c r="AY1" s="544"/>
      <c r="AZ1" s="544"/>
      <c r="BA1" s="544"/>
      <c r="BB1" s="544"/>
      <c r="BC1" s="544"/>
      <c r="BD1" s="341"/>
    </row>
    <row r="2" spans="1:56" x14ac:dyDescent="0.4">
      <c r="E2" s="10"/>
      <c r="F2" s="319"/>
      <c r="G2" s="12"/>
      <c r="H2" s="12"/>
      <c r="I2" s="320"/>
      <c r="J2" s="41"/>
      <c r="K2" s="454"/>
      <c r="L2" s="322" t="s">
        <v>78</v>
      </c>
      <c r="M2" s="14"/>
      <c r="N2" s="327"/>
      <c r="O2" s="327" t="s">
        <v>79</v>
      </c>
      <c r="P2" s="327" t="s">
        <v>80</v>
      </c>
      <c r="Q2" s="327" t="s">
        <v>81</v>
      </c>
      <c r="R2" s="327" t="s">
        <v>82</v>
      </c>
      <c r="S2" s="327" t="s">
        <v>83</v>
      </c>
      <c r="T2" s="327" t="s">
        <v>84</v>
      </c>
      <c r="U2" s="327" t="s">
        <v>85</v>
      </c>
      <c r="V2" s="327" t="s">
        <v>86</v>
      </c>
      <c r="W2" s="327" t="s">
        <v>87</v>
      </c>
      <c r="X2" s="327" t="s">
        <v>88</v>
      </c>
      <c r="Y2" s="327" t="s">
        <v>89</v>
      </c>
      <c r="Z2" s="331" t="s">
        <v>90</v>
      </c>
      <c r="AA2" s="320"/>
      <c r="AB2" s="338" t="s">
        <v>91</v>
      </c>
      <c r="AC2" s="338" t="s">
        <v>79</v>
      </c>
      <c r="AD2" s="338" t="s">
        <v>80</v>
      </c>
      <c r="AE2" s="338" t="s">
        <v>81</v>
      </c>
      <c r="AF2" s="338" t="s">
        <v>82</v>
      </c>
      <c r="AG2" s="338" t="s">
        <v>83</v>
      </c>
      <c r="AH2" s="338" t="s">
        <v>84</v>
      </c>
      <c r="AI2" s="338" t="s">
        <v>85</v>
      </c>
      <c r="AJ2" s="338" t="s">
        <v>86</v>
      </c>
      <c r="AK2" s="338" t="s">
        <v>87</v>
      </c>
      <c r="AL2" s="338" t="s">
        <v>88</v>
      </c>
      <c r="AM2" s="338" t="s">
        <v>89</v>
      </c>
      <c r="AN2" s="338" t="s">
        <v>90</v>
      </c>
      <c r="AO2" s="462" t="s">
        <v>92</v>
      </c>
      <c r="AP2" s="342"/>
      <c r="AQ2" s="338" t="s">
        <v>93</v>
      </c>
      <c r="AR2" s="338" t="s">
        <v>79</v>
      </c>
      <c r="AS2" s="338" t="s">
        <v>80</v>
      </c>
      <c r="AT2" s="338" t="s">
        <v>81</v>
      </c>
      <c r="AU2" s="338" t="s">
        <v>82</v>
      </c>
      <c r="AV2" s="338" t="s">
        <v>83</v>
      </c>
      <c r="AW2" s="338" t="s">
        <v>84</v>
      </c>
      <c r="AX2" s="338" t="s">
        <v>85</v>
      </c>
      <c r="AY2" s="338" t="s">
        <v>86</v>
      </c>
      <c r="AZ2" s="338" t="s">
        <v>87</v>
      </c>
      <c r="BA2" s="338" t="s">
        <v>88</v>
      </c>
      <c r="BB2" s="338" t="s">
        <v>89</v>
      </c>
      <c r="BC2" s="338" t="s">
        <v>90</v>
      </c>
      <c r="BD2" s="342"/>
    </row>
    <row r="3" spans="1:56" x14ac:dyDescent="0.4">
      <c r="A3" s="17" t="s">
        <v>94</v>
      </c>
      <c r="B3" s="27"/>
      <c r="C3" s="27"/>
      <c r="D3" s="27"/>
      <c r="E3" s="91"/>
      <c r="F3" s="27"/>
      <c r="G3" s="27"/>
      <c r="H3" s="93"/>
      <c r="I3" s="320"/>
      <c r="J3" s="41">
        <v>44979</v>
      </c>
      <c r="K3" s="454">
        <v>21191</v>
      </c>
      <c r="L3" s="455">
        <f t="shared" ref="L3" si="0">K3-K4</f>
        <v>-7155</v>
      </c>
      <c r="M3" s="14"/>
      <c r="N3" s="327">
        <v>1</v>
      </c>
      <c r="O3" s="454">
        <v>18230</v>
      </c>
      <c r="P3" s="454">
        <v>26714</v>
      </c>
      <c r="Q3" s="454"/>
      <c r="R3" s="454"/>
      <c r="S3" s="454"/>
      <c r="T3" s="454"/>
      <c r="U3" s="454"/>
      <c r="V3" s="454"/>
      <c r="W3" s="454"/>
      <c r="X3" s="454"/>
      <c r="Y3" s="454"/>
      <c r="Z3" s="454"/>
      <c r="AA3" s="320"/>
      <c r="AB3" s="338">
        <v>1</v>
      </c>
      <c r="AC3" s="461">
        <v>-2.2599999999999999E-2</v>
      </c>
      <c r="AD3" s="461">
        <f>P3/O33-1</f>
        <v>-0.20929406541364515</v>
      </c>
      <c r="AE3" s="461"/>
      <c r="AF3" s="461"/>
      <c r="AG3" s="461"/>
      <c r="AH3" s="461"/>
      <c r="AI3" s="461"/>
      <c r="AJ3" s="461"/>
      <c r="AK3" s="461"/>
      <c r="AL3" s="461"/>
      <c r="AM3" s="461"/>
      <c r="AN3" s="461"/>
      <c r="AO3" s="463">
        <f>AVERAGE(AC3:AN3)</f>
        <v>-0.11594703270682258</v>
      </c>
      <c r="AP3" s="342"/>
      <c r="AQ3" s="338">
        <v>1</v>
      </c>
      <c r="AR3" s="461"/>
      <c r="AS3" s="461"/>
      <c r="AT3" s="461"/>
      <c r="AU3" s="461"/>
      <c r="AV3" s="461"/>
      <c r="AW3" s="461">
        <f t="shared" ref="AW3:BC3" si="1">(T38-S38)/S38</f>
        <v>1.7527437056165267</v>
      </c>
      <c r="AX3" s="461">
        <f t="shared" si="1"/>
        <v>-0.49932249322493227</v>
      </c>
      <c r="AY3" s="461">
        <f t="shared" si="1"/>
        <v>0.13661913188300198</v>
      </c>
      <c r="AZ3" s="461">
        <f t="shared" si="1"/>
        <v>-4.2630157058473374E-2</v>
      </c>
      <c r="BA3" s="461">
        <f t="shared" si="1"/>
        <v>-0.32006887315859955</v>
      </c>
      <c r="BB3" s="461">
        <f t="shared" si="1"/>
        <v>0.47678671918964549</v>
      </c>
      <c r="BC3" s="461">
        <f t="shared" si="1"/>
        <v>-0.39311231780508715</v>
      </c>
      <c r="BD3" s="342"/>
    </row>
    <row r="4" spans="1:56" x14ac:dyDescent="0.4">
      <c r="E4" s="22"/>
      <c r="F4" s="22"/>
      <c r="G4" s="22"/>
      <c r="H4" s="13"/>
      <c r="I4" s="320"/>
      <c r="J4" s="41">
        <v>44978</v>
      </c>
      <c r="K4" s="454">
        <v>28346</v>
      </c>
      <c r="L4" s="455">
        <f t="shared" ref="L4" si="2">K4-K5</f>
        <v>-70</v>
      </c>
      <c r="M4" s="14"/>
      <c r="N4" s="327">
        <v>2</v>
      </c>
      <c r="O4" s="454">
        <v>21397</v>
      </c>
      <c r="P4" s="454">
        <v>27179</v>
      </c>
      <c r="Q4" s="454"/>
      <c r="R4" s="454"/>
      <c r="S4" s="454"/>
      <c r="T4" s="454"/>
      <c r="U4" s="454"/>
      <c r="V4" s="454"/>
      <c r="W4" s="454"/>
      <c r="X4" s="454"/>
      <c r="Y4" s="454"/>
      <c r="Z4" s="454"/>
      <c r="AA4" s="320"/>
      <c r="AB4" s="338">
        <v>2</v>
      </c>
      <c r="AC4" s="461">
        <f t="shared" ref="AC4:AC18" si="3">O4/O3-1</f>
        <v>0.17372462973121228</v>
      </c>
      <c r="AD4" s="461">
        <f>P4/P3-1</f>
        <v>1.7406603279179533E-2</v>
      </c>
      <c r="AE4" s="461"/>
      <c r="AF4" s="461"/>
      <c r="AG4" s="461"/>
      <c r="AH4" s="461"/>
      <c r="AI4" s="461"/>
      <c r="AJ4" s="461"/>
      <c r="AK4" s="461"/>
      <c r="AL4" s="461"/>
      <c r="AM4" s="461"/>
      <c r="AN4" s="461"/>
      <c r="AO4" s="463">
        <f t="shared" ref="AO4:AO33" si="4">AVERAGE(AC4:AI4)</f>
        <v>9.5565616505195905E-2</v>
      </c>
      <c r="AP4" s="342"/>
      <c r="AQ4" s="338">
        <v>2</v>
      </c>
      <c r="AR4" s="461"/>
      <c r="AS4" s="461"/>
      <c r="AT4" s="461"/>
      <c r="AU4" s="461"/>
      <c r="AV4" s="461"/>
      <c r="AW4" s="461">
        <f t="shared" ref="AW4:AW32" si="5">(T39-S39)/S39</f>
        <v>0.41956453634085211</v>
      </c>
      <c r="AX4" s="461">
        <f t="shared" ref="AX4:AX17" si="6">(U39-T39)/T39</f>
        <v>-0.55972413793103448</v>
      </c>
      <c r="AY4" s="461">
        <f t="shared" ref="AY4:AY17" si="7">(V39-U39)/U39</f>
        <v>0.20720551378446114</v>
      </c>
      <c r="AZ4" s="461">
        <f t="shared" ref="AZ4:AZ17" si="8">(W39-V39)/V39</f>
        <v>7.1625058389993251E-2</v>
      </c>
      <c r="BA4" s="461">
        <f t="shared" ref="BA4:BA17" si="9">(X39-W39)/W39</f>
        <v>-0.16312297186031868</v>
      </c>
      <c r="BB4" s="461">
        <f t="shared" ref="BB4:BB17" si="10">(Y39-X39)/X39</f>
        <v>0.11175415243937728</v>
      </c>
      <c r="BC4" s="461">
        <f t="shared" ref="BC4:BC17" si="11">(Z39-Y39)/Y39</f>
        <v>-7.8240499739718902E-2</v>
      </c>
      <c r="BD4" s="342"/>
    </row>
    <row r="5" spans="1:56" x14ac:dyDescent="0.4">
      <c r="E5" s="22"/>
      <c r="F5" s="22"/>
      <c r="G5" s="22"/>
      <c r="H5" s="12"/>
      <c r="I5" s="320"/>
      <c r="J5" s="41">
        <v>44977</v>
      </c>
      <c r="K5" s="454">
        <v>28416</v>
      </c>
      <c r="L5" s="455">
        <f t="shared" ref="L5:L7" si="12">K5-K6</f>
        <v>187</v>
      </c>
      <c r="M5" s="14"/>
      <c r="N5" s="327">
        <v>3</v>
      </c>
      <c r="O5" s="454">
        <v>24836</v>
      </c>
      <c r="P5" s="454">
        <v>26043</v>
      </c>
      <c r="Q5" s="454"/>
      <c r="R5" s="454"/>
      <c r="S5" s="454"/>
      <c r="T5" s="454"/>
      <c r="U5" s="454"/>
      <c r="V5" s="454"/>
      <c r="W5" s="454"/>
      <c r="X5" s="454"/>
      <c r="Y5" s="454"/>
      <c r="Z5" s="454"/>
      <c r="AA5" s="320"/>
      <c r="AB5" s="338">
        <v>3</v>
      </c>
      <c r="AC5" s="461">
        <f t="shared" si="3"/>
        <v>0.16072346590643538</v>
      </c>
      <c r="AD5" s="461">
        <f t="shared" ref="AD5:AD18" si="13">P5/P4-1</f>
        <v>-4.1796975606166575E-2</v>
      </c>
      <c r="AE5" s="461"/>
      <c r="AF5" s="461"/>
      <c r="AG5" s="461"/>
      <c r="AH5" s="461"/>
      <c r="AI5" s="461"/>
      <c r="AJ5" s="461"/>
      <c r="AK5" s="461"/>
      <c r="AL5" s="461"/>
      <c r="AM5" s="461"/>
      <c r="AN5" s="461"/>
      <c r="AO5" s="463">
        <f t="shared" si="4"/>
        <v>5.9463245150134403E-2</v>
      </c>
      <c r="AP5" s="342"/>
      <c r="AQ5" s="338">
        <v>3</v>
      </c>
      <c r="AR5" s="461"/>
      <c r="AS5" s="461"/>
      <c r="AT5" s="461"/>
      <c r="AU5" s="461"/>
      <c r="AV5" s="461"/>
      <c r="AW5" s="461">
        <f t="shared" si="5"/>
        <v>-2.2365110427732737E-3</v>
      </c>
      <c r="AX5" s="461">
        <f t="shared" si="6"/>
        <v>-0.69101211045733324</v>
      </c>
      <c r="AY5" s="461">
        <f t="shared" si="7"/>
        <v>1.3447858942065491</v>
      </c>
      <c r="AZ5" s="461">
        <f t="shared" si="8"/>
        <v>-0.27333276039876248</v>
      </c>
      <c r="BA5" s="461">
        <f t="shared" si="9"/>
        <v>-4.7779551771036606E-2</v>
      </c>
      <c r="BB5" s="461">
        <f t="shared" si="10"/>
        <v>0.47264484878594049</v>
      </c>
      <c r="BC5" s="461">
        <f t="shared" si="11"/>
        <v>-9.5471029771443033E-2</v>
      </c>
      <c r="BD5" s="342"/>
    </row>
    <row r="6" spans="1:56" x14ac:dyDescent="0.4">
      <c r="E6" s="22"/>
      <c r="F6" s="22"/>
      <c r="G6" s="22"/>
      <c r="H6" s="24"/>
      <c r="I6" s="320"/>
      <c r="J6" s="41">
        <v>44976</v>
      </c>
      <c r="K6" s="454">
        <v>28229</v>
      </c>
      <c r="L6" s="455">
        <f t="shared" si="12"/>
        <v>1881</v>
      </c>
      <c r="M6" s="14"/>
      <c r="N6" s="327">
        <v>4</v>
      </c>
      <c r="O6" s="454">
        <v>32741</v>
      </c>
      <c r="P6" s="454">
        <v>10610</v>
      </c>
      <c r="Q6" s="454"/>
      <c r="R6" s="454"/>
      <c r="S6" s="454"/>
      <c r="T6" s="454"/>
      <c r="U6" s="454"/>
      <c r="V6" s="454"/>
      <c r="W6" s="454"/>
      <c r="X6" s="454"/>
      <c r="Y6" s="454"/>
      <c r="Z6" s="454"/>
      <c r="AA6" s="320"/>
      <c r="AB6" s="338">
        <v>4</v>
      </c>
      <c r="AC6" s="461">
        <f t="shared" si="3"/>
        <v>0.31828796907714607</v>
      </c>
      <c r="AD6" s="461">
        <f t="shared" si="13"/>
        <v>-0.59259685904081705</v>
      </c>
      <c r="AE6" s="461"/>
      <c r="AF6" s="461"/>
      <c r="AG6" s="461"/>
      <c r="AH6" s="461"/>
      <c r="AI6" s="461"/>
      <c r="AJ6" s="461"/>
      <c r="AK6" s="461"/>
      <c r="AL6" s="461"/>
      <c r="AM6" s="461"/>
      <c r="AN6" s="461"/>
      <c r="AO6" s="463">
        <f t="shared" si="4"/>
        <v>-0.13715444498183549</v>
      </c>
      <c r="AP6" s="342"/>
      <c r="AQ6" s="338">
        <v>4</v>
      </c>
      <c r="AR6" s="461"/>
      <c r="AS6" s="461"/>
      <c r="AT6" s="461"/>
      <c r="AU6" s="461"/>
      <c r="AV6" s="461"/>
      <c r="AW6" s="461">
        <f t="shared" si="5"/>
        <v>0.42984835682838973</v>
      </c>
      <c r="AX6" s="461">
        <f t="shared" si="6"/>
        <v>-0.5931328336391628</v>
      </c>
      <c r="AY6" s="461">
        <f t="shared" si="7"/>
        <v>3.0347041736737503E-2</v>
      </c>
      <c r="AZ6" s="461">
        <f t="shared" si="8"/>
        <v>0.15735588693523259</v>
      </c>
      <c r="BA6" s="461">
        <f t="shared" si="9"/>
        <v>0.50743589743589745</v>
      </c>
      <c r="BB6" s="461">
        <f t="shared" si="10"/>
        <v>-0.11256166014628338</v>
      </c>
      <c r="BC6" s="461">
        <f t="shared" si="11"/>
        <v>-6.3155877138339159E-2</v>
      </c>
      <c r="BD6" s="342"/>
    </row>
    <row r="7" spans="1:56" x14ac:dyDescent="0.4">
      <c r="I7" s="320"/>
      <c r="J7" s="41">
        <v>44975</v>
      </c>
      <c r="K7" s="454">
        <v>26348</v>
      </c>
      <c r="L7" s="455">
        <f t="shared" si="12"/>
        <v>5080</v>
      </c>
      <c r="M7" s="14"/>
      <c r="N7" s="327">
        <v>5</v>
      </c>
      <c r="O7" s="454">
        <v>41717</v>
      </c>
      <c r="P7" s="454">
        <v>21442</v>
      </c>
      <c r="Q7" s="454"/>
      <c r="R7" s="454"/>
      <c r="S7" s="454"/>
      <c r="T7" s="454"/>
      <c r="U7" s="454"/>
      <c r="V7" s="454"/>
      <c r="W7" s="454"/>
      <c r="X7" s="454"/>
      <c r="Y7" s="454"/>
      <c r="Z7" s="454"/>
      <c r="AA7" s="320"/>
      <c r="AB7" s="338">
        <v>5</v>
      </c>
      <c r="AC7" s="461">
        <f t="shared" si="3"/>
        <v>0.27415167526953965</v>
      </c>
      <c r="AD7" s="461">
        <f>P7/P6-1</f>
        <v>1.0209236569274269</v>
      </c>
      <c r="AE7" s="461"/>
      <c r="AF7" s="461"/>
      <c r="AG7" s="461"/>
      <c r="AH7" s="461"/>
      <c r="AI7" s="461"/>
      <c r="AJ7" s="461"/>
      <c r="AK7" s="461"/>
      <c r="AL7" s="461"/>
      <c r="AM7" s="461"/>
      <c r="AN7" s="461"/>
      <c r="AO7" s="463">
        <f t="shared" si="4"/>
        <v>0.64753766609848329</v>
      </c>
      <c r="AP7" s="342"/>
      <c r="AQ7" s="338">
        <v>5</v>
      </c>
      <c r="AR7" s="461"/>
      <c r="AS7" s="461"/>
      <c r="AT7" s="461"/>
      <c r="AU7" s="461"/>
      <c r="AV7" s="461"/>
      <c r="AW7" s="461">
        <f t="shared" si="5"/>
        <v>8.2555595557894157E-2</v>
      </c>
      <c r="AX7" s="461">
        <f t="shared" si="6"/>
        <v>-0.79304169864415452</v>
      </c>
      <c r="AY7" s="461">
        <f t="shared" si="7"/>
        <v>1.799876390605686</v>
      </c>
      <c r="AZ7" s="461">
        <f t="shared" si="8"/>
        <v>-9.2357953291245423E-2</v>
      </c>
      <c r="BA7" s="461">
        <f t="shared" si="9"/>
        <v>-5.0586118001848335E-3</v>
      </c>
      <c r="BB7" s="461">
        <f t="shared" si="10"/>
        <v>1.2124175018332926E-2</v>
      </c>
      <c r="BC7" s="461">
        <f t="shared" si="11"/>
        <v>0.17499879244553929</v>
      </c>
      <c r="BD7" s="342"/>
    </row>
    <row r="8" spans="1:56" x14ac:dyDescent="0.4">
      <c r="E8" s="26"/>
      <c r="F8" s="26"/>
      <c r="G8" s="26"/>
      <c r="I8" s="320"/>
      <c r="J8" s="41">
        <v>44974</v>
      </c>
      <c r="K8" s="454">
        <v>21268</v>
      </c>
      <c r="L8" s="455">
        <f t="shared" ref="L8" si="14">K8-K9</f>
        <v>2486</v>
      </c>
      <c r="M8" s="14"/>
      <c r="N8" s="327">
        <v>6</v>
      </c>
      <c r="O8" s="454">
        <v>20518</v>
      </c>
      <c r="P8" s="454">
        <v>22381</v>
      </c>
      <c r="Q8" s="454"/>
      <c r="R8" s="454"/>
      <c r="S8" s="454"/>
      <c r="T8" s="454"/>
      <c r="U8" s="454"/>
      <c r="V8" s="454"/>
      <c r="W8" s="454"/>
      <c r="X8" s="454"/>
      <c r="Y8" s="454"/>
      <c r="Z8" s="454"/>
      <c r="AA8" s="320"/>
      <c r="AB8" s="338">
        <v>6</v>
      </c>
      <c r="AC8" s="461">
        <f t="shared" si="3"/>
        <v>-0.50816214013471728</v>
      </c>
      <c r="AD8" s="461">
        <f t="shared" si="13"/>
        <v>4.3792556664490334E-2</v>
      </c>
      <c r="AE8" s="461"/>
      <c r="AF8" s="461"/>
      <c r="AG8" s="461"/>
      <c r="AH8" s="461"/>
      <c r="AI8" s="461"/>
      <c r="AJ8" s="461"/>
      <c r="AK8" s="461"/>
      <c r="AL8" s="461"/>
      <c r="AM8" s="461"/>
      <c r="AN8" s="461"/>
      <c r="AO8" s="463">
        <f t="shared" si="4"/>
        <v>-0.23218479173511347</v>
      </c>
      <c r="AP8" s="342"/>
      <c r="AQ8" s="338">
        <v>6</v>
      </c>
      <c r="AR8" s="461"/>
      <c r="AS8" s="461"/>
      <c r="AT8" s="461"/>
      <c r="AU8" s="461"/>
      <c r="AV8" s="461"/>
      <c r="AW8" s="461">
        <f t="shared" si="5"/>
        <v>-0.18604776829136496</v>
      </c>
      <c r="AX8" s="461">
        <f t="shared" si="6"/>
        <v>-0.3249352718581956</v>
      </c>
      <c r="AY8" s="461">
        <f t="shared" si="7"/>
        <v>0.4426906623395781</v>
      </c>
      <c r="AZ8" s="461">
        <f t="shared" si="8"/>
        <v>-9.9147920927062025E-2</v>
      </c>
      <c r="BA8" s="461">
        <f t="shared" si="9"/>
        <v>-0.16128788165411828</v>
      </c>
      <c r="BB8" s="461">
        <f t="shared" si="10"/>
        <v>-0.1197672320461927</v>
      </c>
      <c r="BC8" s="461">
        <f t="shared" si="11"/>
        <v>0.34807564187977247</v>
      </c>
      <c r="BD8" s="342"/>
    </row>
    <row r="9" spans="1:56" x14ac:dyDescent="0.4">
      <c r="E9" s="26"/>
      <c r="F9" s="26"/>
      <c r="G9" s="26"/>
      <c r="I9" s="320"/>
      <c r="J9" s="41">
        <v>44973</v>
      </c>
      <c r="K9" s="454">
        <v>18782</v>
      </c>
      <c r="L9" s="455">
        <f t="shared" ref="L9" si="15">K9-K10</f>
        <v>-36</v>
      </c>
      <c r="M9" s="14"/>
      <c r="N9" s="327">
        <v>7</v>
      </c>
      <c r="O9" s="454">
        <v>29117</v>
      </c>
      <c r="P9" s="454">
        <v>21697</v>
      </c>
      <c r="Q9" s="454"/>
      <c r="R9" s="454"/>
      <c r="S9" s="454"/>
      <c r="T9" s="454"/>
      <c r="U9" s="454"/>
      <c r="V9" s="454"/>
      <c r="W9" s="454"/>
      <c r="X9" s="454"/>
      <c r="Y9" s="454"/>
      <c r="Z9" s="454"/>
      <c r="AA9" s="320"/>
      <c r="AB9" s="338">
        <v>7</v>
      </c>
      <c r="AC9" s="461">
        <f t="shared" si="3"/>
        <v>0.41909542840432801</v>
      </c>
      <c r="AD9" s="461">
        <f t="shared" si="13"/>
        <v>-3.056163710289983E-2</v>
      </c>
      <c r="AE9" s="461"/>
      <c r="AF9" s="461"/>
      <c r="AG9" s="461"/>
      <c r="AH9" s="461"/>
      <c r="AI9" s="461"/>
      <c r="AJ9" s="461"/>
      <c r="AK9" s="461"/>
      <c r="AL9" s="461"/>
      <c r="AM9" s="461"/>
      <c r="AN9" s="461"/>
      <c r="AO9" s="463">
        <f t="shared" si="4"/>
        <v>0.19426689565071409</v>
      </c>
      <c r="AP9" s="342"/>
      <c r="AQ9" s="338">
        <v>7</v>
      </c>
      <c r="AR9" s="461"/>
      <c r="AS9" s="461"/>
      <c r="AT9" s="461"/>
      <c r="AU9" s="461"/>
      <c r="AV9" s="461"/>
      <c r="AW9" s="461">
        <f t="shared" si="5"/>
        <v>0.60524540015295336</v>
      </c>
      <c r="AX9" s="461">
        <f t="shared" si="6"/>
        <v>-0.27794748199422692</v>
      </c>
      <c r="AY9" s="461">
        <f t="shared" si="7"/>
        <v>-0.21595187269551716</v>
      </c>
      <c r="AZ9" s="461">
        <f t="shared" si="8"/>
        <v>0.27726350180684123</v>
      </c>
      <c r="BA9" s="461">
        <f t="shared" si="9"/>
        <v>-0.2599023331524688</v>
      </c>
      <c r="BB9" s="461">
        <f t="shared" si="10"/>
        <v>7.5408462505236695E-2</v>
      </c>
      <c r="BC9" s="461">
        <f t="shared" si="11"/>
        <v>0.49552006232956758</v>
      </c>
      <c r="BD9" s="342"/>
    </row>
    <row r="10" spans="1:56" x14ac:dyDescent="0.4">
      <c r="E10" s="26"/>
      <c r="F10" s="26"/>
      <c r="G10" s="26"/>
      <c r="I10" s="320"/>
      <c r="J10" s="41">
        <v>44972</v>
      </c>
      <c r="K10" s="454">
        <v>18818</v>
      </c>
      <c r="L10" s="455">
        <f t="shared" ref="L10" si="16">K10-K11</f>
        <v>-4751</v>
      </c>
      <c r="M10" s="14"/>
      <c r="N10" s="327">
        <v>8</v>
      </c>
      <c r="O10" s="454">
        <v>28441</v>
      </c>
      <c r="P10" s="454">
        <v>23041</v>
      </c>
      <c r="Q10" s="454"/>
      <c r="R10" s="454"/>
      <c r="S10" s="454"/>
      <c r="T10" s="454"/>
      <c r="U10" s="454"/>
      <c r="V10" s="454"/>
      <c r="W10" s="454"/>
      <c r="X10" s="454"/>
      <c r="Y10" s="454"/>
      <c r="Z10" s="454"/>
      <c r="AA10" s="320"/>
      <c r="AB10" s="338">
        <v>8</v>
      </c>
      <c r="AC10" s="461">
        <f t="shared" si="3"/>
        <v>-2.3216677542329256E-2</v>
      </c>
      <c r="AD10" s="461">
        <f t="shared" si="13"/>
        <v>6.1944047564179483E-2</v>
      </c>
      <c r="AE10" s="461"/>
      <c r="AF10" s="461"/>
      <c r="AG10" s="461"/>
      <c r="AH10" s="461"/>
      <c r="AI10" s="461"/>
      <c r="AJ10" s="461"/>
      <c r="AK10" s="461"/>
      <c r="AL10" s="461"/>
      <c r="AM10" s="461"/>
      <c r="AN10" s="461"/>
      <c r="AO10" s="463">
        <f t="shared" si="4"/>
        <v>1.9363685010925114E-2</v>
      </c>
      <c r="AP10" s="342"/>
      <c r="AQ10" s="338">
        <v>8</v>
      </c>
      <c r="AR10" s="461"/>
      <c r="AS10" s="461"/>
      <c r="AT10" s="461"/>
      <c r="AU10" s="461"/>
      <c r="AV10" s="461"/>
      <c r="AW10" s="461">
        <f t="shared" si="5"/>
        <v>0.72240189216585415</v>
      </c>
      <c r="AX10" s="461">
        <f t="shared" si="6"/>
        <v>-0.13261216825939523</v>
      </c>
      <c r="AY10" s="461">
        <f t="shared" si="7"/>
        <v>0.16652127556460211</v>
      </c>
      <c r="AZ10" s="461">
        <f t="shared" si="8"/>
        <v>-0.30984628167843786</v>
      </c>
      <c r="BA10" s="461">
        <f t="shared" si="9"/>
        <v>-8.6884982743398342E-2</v>
      </c>
      <c r="BB10" s="461">
        <f t="shared" si="10"/>
        <v>0.15655078451193249</v>
      </c>
      <c r="BC10" s="461">
        <f t="shared" si="11"/>
        <v>2.4738742162264869E-2</v>
      </c>
      <c r="BD10" s="342"/>
    </row>
    <row r="11" spans="1:56" x14ac:dyDescent="0.4">
      <c r="E11" s="26"/>
      <c r="F11" s="26"/>
      <c r="G11" s="26"/>
      <c r="I11" s="320"/>
      <c r="J11" s="41">
        <v>44971</v>
      </c>
      <c r="K11" s="454">
        <v>23569</v>
      </c>
      <c r="L11" s="455">
        <f t="shared" ref="L11" si="17">K11-K12</f>
        <v>1112</v>
      </c>
      <c r="M11" s="14"/>
      <c r="N11" s="327">
        <v>9</v>
      </c>
      <c r="O11" s="454">
        <v>32236</v>
      </c>
      <c r="P11" s="454">
        <v>25485</v>
      </c>
      <c r="Q11" s="454"/>
      <c r="R11" s="454"/>
      <c r="S11" s="454"/>
      <c r="T11" s="454"/>
      <c r="U11" s="454"/>
      <c r="V11" s="454"/>
      <c r="W11" s="454"/>
      <c r="X11" s="454"/>
      <c r="Y11" s="454"/>
      <c r="Z11" s="454"/>
      <c r="AA11" s="320"/>
      <c r="AB11" s="338">
        <v>9</v>
      </c>
      <c r="AC11" s="461">
        <f t="shared" si="3"/>
        <v>0.13343412678879085</v>
      </c>
      <c r="AD11" s="461">
        <f t="shared" si="13"/>
        <v>0.10607178507877268</v>
      </c>
      <c r="AE11" s="461"/>
      <c r="AF11" s="461"/>
      <c r="AG11" s="461"/>
      <c r="AH11" s="461"/>
      <c r="AI11" s="461"/>
      <c r="AJ11" s="461"/>
      <c r="AK11" s="461"/>
      <c r="AL11" s="461"/>
      <c r="AM11" s="461"/>
      <c r="AN11" s="461"/>
      <c r="AO11" s="463">
        <f t="shared" si="4"/>
        <v>0.11975295593378177</v>
      </c>
      <c r="AP11" s="342"/>
      <c r="AQ11" s="338">
        <v>9</v>
      </c>
      <c r="AR11" s="461"/>
      <c r="AS11" s="461"/>
      <c r="AT11" s="461"/>
      <c r="AU11" s="461"/>
      <c r="AV11" s="461"/>
      <c r="AW11" s="461">
        <f t="shared" si="5"/>
        <v>0.51228915662650598</v>
      </c>
      <c r="AX11" s="461">
        <f t="shared" si="6"/>
        <v>-0.45971425536435095</v>
      </c>
      <c r="AY11" s="461">
        <f t="shared" si="7"/>
        <v>0.58830179405259275</v>
      </c>
      <c r="AZ11" s="461">
        <f t="shared" si="8"/>
        <v>-5.2546883703657857E-2</v>
      </c>
      <c r="BA11" s="461">
        <f t="shared" si="9"/>
        <v>-0.18376012542461459</v>
      </c>
      <c r="BB11" s="461">
        <f t="shared" si="10"/>
        <v>0.19647859143657462</v>
      </c>
      <c r="BC11" s="461">
        <f t="shared" si="11"/>
        <v>3.2107023411371239E-3</v>
      </c>
      <c r="BD11" s="342"/>
    </row>
    <row r="12" spans="1:56" x14ac:dyDescent="0.4">
      <c r="E12" s="26"/>
      <c r="F12" s="26"/>
      <c r="G12" s="26"/>
      <c r="I12" s="320"/>
      <c r="J12" s="41">
        <v>44970</v>
      </c>
      <c r="K12" s="454">
        <v>22457</v>
      </c>
      <c r="L12" s="455">
        <f t="shared" ref="L12:L14" si="18">K12-K13</f>
        <v>-4627</v>
      </c>
      <c r="M12" s="14"/>
      <c r="N12" s="327">
        <v>10</v>
      </c>
      <c r="O12" s="454">
        <v>35084</v>
      </c>
      <c r="P12" s="454">
        <v>22879</v>
      </c>
      <c r="Q12" s="454"/>
      <c r="R12" s="454"/>
      <c r="S12" s="454"/>
      <c r="T12" s="454"/>
      <c r="U12" s="454"/>
      <c r="V12" s="454"/>
      <c r="W12" s="454"/>
      <c r="X12" s="454"/>
      <c r="Y12" s="454"/>
      <c r="Z12" s="454"/>
      <c r="AA12" s="320"/>
      <c r="AB12" s="338">
        <v>10</v>
      </c>
      <c r="AC12" s="461">
        <f t="shared" si="3"/>
        <v>8.8348430326343319E-2</v>
      </c>
      <c r="AD12" s="461">
        <f t="shared" si="13"/>
        <v>-0.10225622915440458</v>
      </c>
      <c r="AE12" s="461"/>
      <c r="AF12" s="461"/>
      <c r="AG12" s="461"/>
      <c r="AH12" s="461"/>
      <c r="AI12" s="461"/>
      <c r="AJ12" s="461"/>
      <c r="AK12" s="461"/>
      <c r="AL12" s="461"/>
      <c r="AM12" s="461"/>
      <c r="AN12" s="461"/>
      <c r="AO12" s="463">
        <f t="shared" si="4"/>
        <v>-6.9538994140306287E-3</v>
      </c>
      <c r="AP12" s="342"/>
      <c r="AQ12" s="338">
        <v>10</v>
      </c>
      <c r="AR12" s="461"/>
      <c r="AS12" s="461"/>
      <c r="AT12" s="461"/>
      <c r="AU12" s="461"/>
      <c r="AV12" s="461"/>
      <c r="AW12" s="461">
        <f t="shared" si="5"/>
        <v>-1.0260336906584993E-2</v>
      </c>
      <c r="AX12" s="461">
        <f t="shared" si="6"/>
        <v>-0.56831192944453035</v>
      </c>
      <c r="AY12" s="461">
        <f t="shared" si="7"/>
        <v>0.92243727598566305</v>
      </c>
      <c r="AZ12" s="461">
        <f t="shared" si="8"/>
        <v>-0.80964277723916778</v>
      </c>
      <c r="BA12" s="461">
        <f t="shared" si="9"/>
        <v>3.7022526934378059</v>
      </c>
      <c r="BB12" s="461">
        <f t="shared" si="10"/>
        <v>0.43332639033534681</v>
      </c>
      <c r="BC12" s="461">
        <f t="shared" si="11"/>
        <v>-0.1921411340715552</v>
      </c>
      <c r="BD12" s="342"/>
    </row>
    <row r="13" spans="1:56" x14ac:dyDescent="0.4">
      <c r="E13" s="26"/>
      <c r="F13" s="26"/>
      <c r="G13" s="26"/>
      <c r="I13" s="320"/>
      <c r="J13" s="41">
        <v>44969</v>
      </c>
      <c r="K13" s="454">
        <v>27084</v>
      </c>
      <c r="L13" s="455">
        <f t="shared" si="18"/>
        <v>6106</v>
      </c>
      <c r="M13" s="14"/>
      <c r="N13" s="327">
        <v>11</v>
      </c>
      <c r="O13" s="454">
        <v>31203</v>
      </c>
      <c r="P13" s="454">
        <v>20978</v>
      </c>
      <c r="Q13" s="454"/>
      <c r="R13" s="454"/>
      <c r="S13" s="454"/>
      <c r="T13" s="454"/>
      <c r="U13" s="454"/>
      <c r="V13" s="454"/>
      <c r="W13" s="454"/>
      <c r="X13" s="454"/>
      <c r="Y13" s="454"/>
      <c r="Z13" s="454"/>
      <c r="AA13" s="320"/>
      <c r="AB13" s="338">
        <v>11</v>
      </c>
      <c r="AC13" s="461">
        <f t="shared" si="3"/>
        <v>-0.11062022574392882</v>
      </c>
      <c r="AD13" s="461">
        <f t="shared" si="13"/>
        <v>-8.3089295860833023E-2</v>
      </c>
      <c r="AE13" s="461"/>
      <c r="AF13" s="461"/>
      <c r="AG13" s="461"/>
      <c r="AH13" s="461"/>
      <c r="AI13" s="461"/>
      <c r="AJ13" s="461"/>
      <c r="AK13" s="461"/>
      <c r="AL13" s="461"/>
      <c r="AM13" s="461"/>
      <c r="AN13" s="461"/>
      <c r="AO13" s="463">
        <f t="shared" si="4"/>
        <v>-9.6854760802380924E-2</v>
      </c>
      <c r="AP13" s="342"/>
      <c r="AQ13" s="338">
        <v>11</v>
      </c>
      <c r="AR13" s="461"/>
      <c r="AS13" s="461"/>
      <c r="AT13" s="461"/>
      <c r="AU13" s="461"/>
      <c r="AV13" s="461"/>
      <c r="AW13" s="461">
        <f t="shared" si="5"/>
        <v>0.17144650857517907</v>
      </c>
      <c r="AX13" s="461">
        <f t="shared" si="6"/>
        <v>-0.46106063189690871</v>
      </c>
      <c r="AY13" s="461">
        <f t="shared" si="7"/>
        <v>0.43649430482733681</v>
      </c>
      <c r="AZ13" s="461">
        <f t="shared" si="8"/>
        <v>-0.67924231459047857</v>
      </c>
      <c r="BA13" s="461">
        <f t="shared" si="9"/>
        <v>1.4854816558760056</v>
      </c>
      <c r="BB13" s="461">
        <f t="shared" si="10"/>
        <v>0.20057623238741762</v>
      </c>
      <c r="BC13" s="461">
        <f t="shared" si="11"/>
        <v>1.7883559617344422E-2</v>
      </c>
      <c r="BD13" s="342"/>
    </row>
    <row r="14" spans="1:56" x14ac:dyDescent="0.4">
      <c r="E14" s="26"/>
      <c r="F14" s="26"/>
      <c r="G14" s="26"/>
      <c r="I14" s="320"/>
      <c r="J14" s="41">
        <v>44968</v>
      </c>
      <c r="K14" s="454">
        <v>20978</v>
      </c>
      <c r="L14" s="455">
        <f t="shared" si="18"/>
        <v>-1901</v>
      </c>
      <c r="M14" s="14"/>
      <c r="N14" s="327">
        <v>12</v>
      </c>
      <c r="O14" s="454">
        <v>40896</v>
      </c>
      <c r="P14" s="454">
        <v>27084</v>
      </c>
      <c r="Q14" s="454"/>
      <c r="R14" s="454"/>
      <c r="S14" s="454"/>
      <c r="T14" s="454"/>
      <c r="U14" s="454"/>
      <c r="V14" s="454"/>
      <c r="W14" s="454"/>
      <c r="X14" s="454"/>
      <c r="Y14" s="454"/>
      <c r="Z14" s="454"/>
      <c r="AA14" s="320"/>
      <c r="AB14" s="338">
        <v>12</v>
      </c>
      <c r="AC14" s="461">
        <f t="shared" si="3"/>
        <v>0.31064320738390538</v>
      </c>
      <c r="AD14" s="461">
        <f t="shared" si="13"/>
        <v>0.29106683191915339</v>
      </c>
      <c r="AE14" s="461"/>
      <c r="AF14" s="461"/>
      <c r="AG14" s="461"/>
      <c r="AH14" s="461"/>
      <c r="AI14" s="461"/>
      <c r="AJ14" s="461"/>
      <c r="AK14" s="461"/>
      <c r="AL14" s="461"/>
      <c r="AM14" s="461"/>
      <c r="AN14" s="461"/>
      <c r="AO14" s="463">
        <f t="shared" si="4"/>
        <v>0.30085501965152939</v>
      </c>
      <c r="AP14" s="342"/>
      <c r="AQ14" s="338">
        <v>12</v>
      </c>
      <c r="AR14" s="461"/>
      <c r="AS14" s="461"/>
      <c r="AT14" s="461"/>
      <c r="AU14" s="461"/>
      <c r="AV14" s="461"/>
      <c r="AW14" s="461">
        <f t="shared" si="5"/>
        <v>-0.13730600292825768</v>
      </c>
      <c r="AX14" s="461">
        <f t="shared" si="6"/>
        <v>4.9760700587217002E-2</v>
      </c>
      <c r="AY14" s="461">
        <f t="shared" si="7"/>
        <v>-6.8807191127493769E-2</v>
      </c>
      <c r="AZ14" s="461">
        <f t="shared" si="8"/>
        <v>-0.66609951734435224</v>
      </c>
      <c r="BA14" s="461">
        <f t="shared" si="9"/>
        <v>1.6307196339434276</v>
      </c>
      <c r="BB14" s="461">
        <f t="shared" si="10"/>
        <v>-0.14456259635529906</v>
      </c>
      <c r="BC14" s="461">
        <f t="shared" si="11"/>
        <v>0.15235674676524955</v>
      </c>
      <c r="BD14" s="342"/>
    </row>
    <row r="15" spans="1:56" x14ac:dyDescent="0.4">
      <c r="E15" s="26"/>
      <c r="F15" s="26"/>
      <c r="G15" s="26"/>
      <c r="I15" s="320"/>
      <c r="J15" s="41">
        <v>44967</v>
      </c>
      <c r="K15" s="454">
        <v>22879</v>
      </c>
      <c r="L15" s="455">
        <f t="shared" ref="L15:L16" si="19">K15-K16</f>
        <v>-2606</v>
      </c>
      <c r="M15" s="14"/>
      <c r="N15" s="327">
        <v>13</v>
      </c>
      <c r="O15" s="454">
        <v>25565</v>
      </c>
      <c r="P15" s="454">
        <v>22457</v>
      </c>
      <c r="Q15" s="454"/>
      <c r="R15" s="454"/>
      <c r="S15" s="454"/>
      <c r="T15" s="454"/>
      <c r="U15" s="454"/>
      <c r="V15" s="454"/>
      <c r="W15" s="454"/>
      <c r="X15" s="454"/>
      <c r="Y15" s="454"/>
      <c r="Z15" s="454"/>
      <c r="AA15" s="320"/>
      <c r="AB15" s="338">
        <v>13</v>
      </c>
      <c r="AC15" s="461">
        <f t="shared" si="3"/>
        <v>-0.37487773865414709</v>
      </c>
      <c r="AD15" s="461">
        <f t="shared" si="13"/>
        <v>-0.17083887165854383</v>
      </c>
      <c r="AE15" s="461"/>
      <c r="AF15" s="461"/>
      <c r="AG15" s="461"/>
      <c r="AH15" s="461"/>
      <c r="AI15" s="461"/>
      <c r="AJ15" s="461"/>
      <c r="AK15" s="461"/>
      <c r="AL15" s="461"/>
      <c r="AM15" s="461"/>
      <c r="AN15" s="461"/>
      <c r="AO15" s="463">
        <f t="shared" si="4"/>
        <v>-0.27285830515634546</v>
      </c>
      <c r="AP15" s="342"/>
      <c r="AQ15" s="338">
        <v>13</v>
      </c>
      <c r="AR15" s="461"/>
      <c r="AS15" s="461"/>
      <c r="AT15" s="461"/>
      <c r="AU15" s="461"/>
      <c r="AV15" s="461"/>
      <c r="AW15" s="461">
        <f t="shared" si="5"/>
        <v>-1.274527089997733E-2</v>
      </c>
      <c r="AX15" s="461">
        <f t="shared" si="6"/>
        <v>-0.47633626738104351</v>
      </c>
      <c r="AY15" s="461">
        <f t="shared" si="7"/>
        <v>0.39493300852618757</v>
      </c>
      <c r="AZ15" s="461">
        <f t="shared" si="8"/>
        <v>-0.3412035905137788</v>
      </c>
      <c r="BA15" s="461">
        <f t="shared" si="9"/>
        <v>0.1961615947407486</v>
      </c>
      <c r="BB15" s="461">
        <f t="shared" si="10"/>
        <v>-6.8832550305823956E-2</v>
      </c>
      <c r="BC15" s="461">
        <f t="shared" si="11"/>
        <v>0.1444618972821172</v>
      </c>
      <c r="BD15" s="342"/>
    </row>
    <row r="16" spans="1:56" x14ac:dyDescent="0.4">
      <c r="E16" s="26"/>
      <c r="F16" s="26"/>
      <c r="G16" s="26"/>
      <c r="I16" s="320"/>
      <c r="J16" s="41">
        <v>44966</v>
      </c>
      <c r="K16" s="454">
        <v>25485</v>
      </c>
      <c r="L16" s="455">
        <f t="shared" si="19"/>
        <v>2444</v>
      </c>
      <c r="M16" s="14"/>
      <c r="N16" s="327">
        <v>14</v>
      </c>
      <c r="O16" s="454">
        <v>36478</v>
      </c>
      <c r="P16" s="454">
        <v>23569</v>
      </c>
      <c r="Q16" s="454"/>
      <c r="R16" s="454"/>
      <c r="S16" s="454"/>
      <c r="T16" s="454"/>
      <c r="U16" s="454"/>
      <c r="V16" s="454"/>
      <c r="W16" s="454"/>
      <c r="X16" s="454"/>
      <c r="Y16" s="454"/>
      <c r="Z16" s="454"/>
      <c r="AA16" s="320"/>
      <c r="AB16" s="338">
        <v>14</v>
      </c>
      <c r="AC16" s="461">
        <f t="shared" si="3"/>
        <v>0.42687267748875413</v>
      </c>
      <c r="AD16" s="461">
        <f t="shared" si="13"/>
        <v>4.9516854432916313E-2</v>
      </c>
      <c r="AE16" s="461"/>
      <c r="AF16" s="461"/>
      <c r="AG16" s="461"/>
      <c r="AH16" s="461"/>
      <c r="AI16" s="461"/>
      <c r="AJ16" s="461"/>
      <c r="AK16" s="461"/>
      <c r="AL16" s="461"/>
      <c r="AM16" s="461"/>
      <c r="AN16" s="461"/>
      <c r="AO16" s="463">
        <f t="shared" si="4"/>
        <v>0.23819476596083522</v>
      </c>
      <c r="AP16" s="342"/>
      <c r="AQ16" s="338">
        <v>14</v>
      </c>
      <c r="AR16" s="461"/>
      <c r="AS16" s="461"/>
      <c r="AT16" s="461"/>
      <c r="AU16" s="461"/>
      <c r="AV16" s="461"/>
      <c r="AW16" s="461">
        <f t="shared" si="5"/>
        <v>0.37158355935739618</v>
      </c>
      <c r="AX16" s="461">
        <f t="shared" si="6"/>
        <v>-0.38690295101916639</v>
      </c>
      <c r="AY16" s="461">
        <f t="shared" si="7"/>
        <v>0.19067113261381963</v>
      </c>
      <c r="AZ16" s="461">
        <f t="shared" si="8"/>
        <v>-0.49044939918038483</v>
      </c>
      <c r="BA16" s="461">
        <f t="shared" si="9"/>
        <v>0.35584787350054525</v>
      </c>
      <c r="BB16" s="461">
        <f t="shared" si="10"/>
        <v>0.41637762026843611</v>
      </c>
      <c r="BC16" s="461">
        <f t="shared" si="11"/>
        <v>6.7788188529244748E-3</v>
      </c>
      <c r="BD16" s="342"/>
    </row>
    <row r="17" spans="1:56" x14ac:dyDescent="0.4">
      <c r="E17" s="26"/>
      <c r="F17" s="26"/>
      <c r="G17" s="26"/>
      <c r="I17" s="320"/>
      <c r="J17" s="41">
        <v>44965</v>
      </c>
      <c r="K17" s="454">
        <v>23041</v>
      </c>
      <c r="L17" s="455">
        <f t="shared" ref="L17" si="20">K17-K18</f>
        <v>1344</v>
      </c>
      <c r="M17" s="14"/>
      <c r="N17" s="327">
        <v>15</v>
      </c>
      <c r="O17" s="454">
        <v>28542</v>
      </c>
      <c r="P17" s="454">
        <v>18818</v>
      </c>
      <c r="Q17" s="454"/>
      <c r="R17" s="454"/>
      <c r="S17" s="454"/>
      <c r="T17" s="454"/>
      <c r="U17" s="454"/>
      <c r="V17" s="454"/>
      <c r="W17" s="454"/>
      <c r="X17" s="454"/>
      <c r="Y17" s="454"/>
      <c r="Z17" s="454"/>
      <c r="AA17" s="320"/>
      <c r="AB17" s="338">
        <v>15</v>
      </c>
      <c r="AC17" s="461">
        <f t="shared" si="3"/>
        <v>-0.21755578704972856</v>
      </c>
      <c r="AD17" s="461">
        <f t="shared" si="13"/>
        <v>-0.20157834443548728</v>
      </c>
      <c r="AE17" s="461"/>
      <c r="AF17" s="461"/>
      <c r="AG17" s="461"/>
      <c r="AH17" s="461"/>
      <c r="AI17" s="461"/>
      <c r="AJ17" s="461"/>
      <c r="AK17" s="461"/>
      <c r="AL17" s="461"/>
      <c r="AM17" s="461"/>
      <c r="AN17" s="461"/>
      <c r="AO17" s="463">
        <f t="shared" si="4"/>
        <v>-0.20956706574260792</v>
      </c>
      <c r="AP17" s="342"/>
      <c r="AQ17" s="338">
        <v>15</v>
      </c>
      <c r="AR17" s="461"/>
      <c r="AS17" s="461"/>
      <c r="AT17" s="461"/>
      <c r="AU17" s="461"/>
      <c r="AV17" s="461"/>
      <c r="AW17" s="461">
        <f t="shared" si="5"/>
        <v>0.23050482605374628</v>
      </c>
      <c r="AX17" s="461">
        <f t="shared" si="6"/>
        <v>-0.56493891255890072</v>
      </c>
      <c r="AY17" s="461">
        <f t="shared" si="7"/>
        <v>0.59225630715351185</v>
      </c>
      <c r="AZ17" s="461">
        <f t="shared" si="8"/>
        <v>-0.52413343651989741</v>
      </c>
      <c r="BA17" s="461">
        <f t="shared" si="9"/>
        <v>0.44800136951125569</v>
      </c>
      <c r="BB17" s="461">
        <f t="shared" si="10"/>
        <v>0.88467222320742445</v>
      </c>
      <c r="BC17" s="461">
        <f t="shared" si="11"/>
        <v>-0.22381833579023305</v>
      </c>
      <c r="BD17" s="342"/>
    </row>
    <row r="18" spans="1:56" x14ac:dyDescent="0.4">
      <c r="E18" s="26"/>
      <c r="F18" s="26"/>
      <c r="G18" s="26"/>
      <c r="I18" s="320"/>
      <c r="J18" s="41">
        <v>44964</v>
      </c>
      <c r="K18" s="454">
        <v>21697</v>
      </c>
      <c r="L18" s="455">
        <f t="shared" ref="L18" si="21">K18-K19</f>
        <v>-684</v>
      </c>
      <c r="M18" s="14"/>
      <c r="N18" s="327">
        <v>16</v>
      </c>
      <c r="O18" s="454">
        <v>24004</v>
      </c>
      <c r="P18" s="454">
        <v>18782</v>
      </c>
      <c r="Q18" s="454"/>
      <c r="R18" s="454"/>
      <c r="S18" s="454"/>
      <c r="T18" s="454"/>
      <c r="U18" s="454"/>
      <c r="V18" s="454"/>
      <c r="W18" s="454"/>
      <c r="X18" s="454"/>
      <c r="Y18" s="454"/>
      <c r="Z18" s="454"/>
      <c r="AA18" s="320"/>
      <c r="AB18" s="338">
        <v>16</v>
      </c>
      <c r="AC18" s="461">
        <f t="shared" si="3"/>
        <v>-0.15899376357648376</v>
      </c>
      <c r="AD18" s="461">
        <f t="shared" si="13"/>
        <v>-1.9130619619512901E-3</v>
      </c>
      <c r="AE18" s="461"/>
      <c r="AF18" s="461"/>
      <c r="AG18" s="461"/>
      <c r="AH18" s="461"/>
      <c r="AI18" s="461"/>
      <c r="AJ18" s="461"/>
      <c r="AK18" s="461"/>
      <c r="AL18" s="461"/>
      <c r="AM18" s="461"/>
      <c r="AN18" s="461"/>
      <c r="AO18" s="463">
        <f t="shared" si="4"/>
        <v>-8.0453412769217525E-2</v>
      </c>
      <c r="AP18" s="342"/>
      <c r="AQ18" s="338">
        <v>16</v>
      </c>
      <c r="AR18" s="461"/>
      <c r="AS18" s="461"/>
      <c r="AT18" s="461"/>
      <c r="AU18" s="461"/>
      <c r="AV18" s="461"/>
      <c r="AW18" s="461">
        <f t="shared" si="5"/>
        <v>-0.19726719485589619</v>
      </c>
      <c r="AX18" s="461">
        <f t="shared" ref="AX18:AX32" si="22">(U53-T53)/T53</f>
        <v>-0.34104563009583749</v>
      </c>
      <c r="AY18" s="461">
        <f t="shared" ref="AY18:AY34" si="23">(V53-U53)/U53</f>
        <v>0.69696640798827802</v>
      </c>
      <c r="AZ18" s="461">
        <f t="shared" ref="AZ18:AZ32" si="24">(W53-V53)/V53</f>
        <v>-0.57022705468500157</v>
      </c>
      <c r="BA18" s="461">
        <f t="shared" ref="BA18:BA32" si="25">(X53-W53)/W53</f>
        <v>0.55822605848649454</v>
      </c>
      <c r="BB18" s="461">
        <f t="shared" ref="BB18:BB32" si="26">(Y53-X53)/X53</f>
        <v>0.10138006780956019</v>
      </c>
      <c r="BC18" s="461">
        <f t="shared" ref="BC18:BC32" si="27">(Z53-Y53)/Y53</f>
        <v>9.5820326049254251E-2</v>
      </c>
      <c r="BD18" s="342"/>
    </row>
    <row r="19" spans="1:56" x14ac:dyDescent="0.4">
      <c r="I19" s="320"/>
      <c r="J19" s="41">
        <v>44963</v>
      </c>
      <c r="K19" s="454">
        <v>22381</v>
      </c>
      <c r="L19" s="455">
        <f t="shared" ref="L19:L21" si="28">K19-K20</f>
        <v>939</v>
      </c>
      <c r="M19" s="14"/>
      <c r="N19" s="327">
        <v>17</v>
      </c>
      <c r="O19" s="454">
        <v>20550</v>
      </c>
      <c r="P19" s="454">
        <v>21268</v>
      </c>
      <c r="Q19" s="454"/>
      <c r="R19" s="454"/>
      <c r="S19" s="454"/>
      <c r="T19" s="454"/>
      <c r="U19" s="454"/>
      <c r="V19" s="454"/>
      <c r="W19" s="454"/>
      <c r="X19" s="454"/>
      <c r="Y19" s="454"/>
      <c r="Z19" s="454"/>
      <c r="AA19" s="320"/>
      <c r="AB19" s="338">
        <v>17</v>
      </c>
      <c r="AC19" s="461">
        <f t="shared" ref="AC19:AC33" si="29">O19/O18-1</f>
        <v>-0.14389268455257453</v>
      </c>
      <c r="AD19" s="461"/>
      <c r="AE19" s="461"/>
      <c r="AF19" s="461"/>
      <c r="AG19" s="461"/>
      <c r="AH19" s="461"/>
      <c r="AI19" s="461"/>
      <c r="AJ19" s="461"/>
      <c r="AK19" s="461"/>
      <c r="AL19" s="461"/>
      <c r="AM19" s="461"/>
      <c r="AN19" s="461"/>
      <c r="AO19" s="463">
        <f t="shared" si="4"/>
        <v>-0.14389268455257453</v>
      </c>
      <c r="AP19" s="342"/>
      <c r="AQ19" s="338">
        <v>17</v>
      </c>
      <c r="AR19" s="461"/>
      <c r="AS19" s="461"/>
      <c r="AT19" s="461"/>
      <c r="AU19" s="461"/>
      <c r="AV19" s="461"/>
      <c r="AW19" s="461">
        <f t="shared" si="5"/>
        <v>-0.15171937100397442</v>
      </c>
      <c r="AX19" s="461">
        <f t="shared" si="22"/>
        <v>-0.44808854484959598</v>
      </c>
      <c r="AY19" s="461">
        <f t="shared" si="23"/>
        <v>0.78475639763779526</v>
      </c>
      <c r="AZ19" s="461">
        <f t="shared" si="24"/>
        <v>-0.44321511046772138</v>
      </c>
      <c r="BA19" s="461">
        <f t="shared" si="25"/>
        <v>0.28630679707812307</v>
      </c>
      <c r="BB19" s="461">
        <f t="shared" si="26"/>
        <v>0.3273016025795274</v>
      </c>
      <c r="BC19" s="461">
        <f t="shared" si="27"/>
        <v>-6.2654097171863668E-2</v>
      </c>
      <c r="BD19" s="342"/>
    </row>
    <row r="20" spans="1:56" x14ac:dyDescent="0.4">
      <c r="A20" s="17" t="s">
        <v>422</v>
      </c>
      <c r="B20" s="27"/>
      <c r="C20" s="27"/>
      <c r="D20" s="27"/>
      <c r="E20" s="91"/>
      <c r="F20" s="27"/>
      <c r="G20" s="27"/>
      <c r="H20" s="93"/>
      <c r="I20" s="320"/>
      <c r="J20" s="41">
        <v>44962</v>
      </c>
      <c r="K20" s="454">
        <v>21442</v>
      </c>
      <c r="L20" s="455">
        <f t="shared" si="28"/>
        <v>10832</v>
      </c>
      <c r="M20" s="14"/>
      <c r="N20" s="327">
        <v>18</v>
      </c>
      <c r="O20" s="454">
        <v>13379</v>
      </c>
      <c r="P20" s="454">
        <v>26348</v>
      </c>
      <c r="Q20" s="454"/>
      <c r="R20" s="454"/>
      <c r="S20" s="454"/>
      <c r="T20" s="454"/>
      <c r="U20" s="454"/>
      <c r="V20" s="454"/>
      <c r="W20" s="454"/>
      <c r="X20" s="454"/>
      <c r="Y20" s="454"/>
      <c r="Z20" s="454"/>
      <c r="AA20" s="320"/>
      <c r="AB20" s="338">
        <v>18</v>
      </c>
      <c r="AC20" s="461">
        <f t="shared" si="29"/>
        <v>-0.34895377128953775</v>
      </c>
      <c r="AD20" s="461"/>
      <c r="AE20" s="461"/>
      <c r="AF20" s="461"/>
      <c r="AG20" s="461"/>
      <c r="AH20" s="461"/>
      <c r="AI20" s="461"/>
      <c r="AJ20" s="461"/>
      <c r="AK20" s="461"/>
      <c r="AL20" s="461"/>
      <c r="AM20" s="461"/>
      <c r="AN20" s="461"/>
      <c r="AO20" s="463">
        <f t="shared" si="4"/>
        <v>-0.34895377128953775</v>
      </c>
      <c r="AP20" s="342"/>
      <c r="AQ20" s="338">
        <v>18</v>
      </c>
      <c r="AR20" s="461"/>
      <c r="AS20" s="461"/>
      <c r="AT20" s="461"/>
      <c r="AU20" s="461"/>
      <c r="AV20" s="461">
        <f>(S55-R55)/R55</f>
        <v>-5.3631980090216205E-2</v>
      </c>
      <c r="AW20" s="461">
        <f t="shared" si="5"/>
        <v>-3.9479307057624667E-2</v>
      </c>
      <c r="AX20" s="461">
        <f t="shared" si="22"/>
        <v>-0.46396303901437369</v>
      </c>
      <c r="AY20" s="461">
        <f t="shared" si="23"/>
        <v>0.60997254676626445</v>
      </c>
      <c r="AZ20" s="461">
        <f t="shared" si="24"/>
        <v>-0.50898203592814373</v>
      </c>
      <c r="BA20" s="461">
        <f t="shared" si="25"/>
        <v>0.32103052818607658</v>
      </c>
      <c r="BB20" s="461">
        <f t="shared" si="26"/>
        <v>0.37684171914165188</v>
      </c>
      <c r="BC20" s="461">
        <f t="shared" si="27"/>
        <v>6.3940322365791932E-2</v>
      </c>
      <c r="BD20" s="342"/>
    </row>
    <row r="21" spans="1:56" x14ac:dyDescent="0.4">
      <c r="E21" s="22"/>
      <c r="F21" s="22"/>
      <c r="G21" s="22"/>
      <c r="H21" s="13"/>
      <c r="I21" s="320"/>
      <c r="J21" s="41">
        <v>44961</v>
      </c>
      <c r="K21" s="454">
        <v>10610</v>
      </c>
      <c r="L21" s="455">
        <f t="shared" si="28"/>
        <v>-15433</v>
      </c>
      <c r="M21" s="14"/>
      <c r="N21" s="327">
        <v>19</v>
      </c>
      <c r="O21" s="454">
        <v>11639</v>
      </c>
      <c r="P21" s="454">
        <v>28229</v>
      </c>
      <c r="Q21" s="454"/>
      <c r="R21" s="454"/>
      <c r="S21" s="454"/>
      <c r="T21" s="454"/>
      <c r="U21" s="454"/>
      <c r="V21" s="454"/>
      <c r="W21" s="454"/>
      <c r="X21" s="454"/>
      <c r="Y21" s="454"/>
      <c r="Z21" s="454"/>
      <c r="AA21" s="320"/>
      <c r="AB21" s="338">
        <v>19</v>
      </c>
      <c r="AC21" s="461">
        <f t="shared" si="29"/>
        <v>-0.13005456312130947</v>
      </c>
      <c r="AD21" s="461"/>
      <c r="AE21" s="461"/>
      <c r="AF21" s="461"/>
      <c r="AG21" s="461"/>
      <c r="AH21" s="461"/>
      <c r="AI21" s="461"/>
      <c r="AJ21" s="461"/>
      <c r="AK21" s="461"/>
      <c r="AL21" s="461"/>
      <c r="AM21" s="461"/>
      <c r="AN21" s="461"/>
      <c r="AO21" s="463">
        <f t="shared" si="4"/>
        <v>-0.13005456312130947</v>
      </c>
      <c r="AP21" s="342"/>
      <c r="AQ21" s="338">
        <v>19</v>
      </c>
      <c r="AR21" s="461"/>
      <c r="AS21" s="461"/>
      <c r="AT21" s="461"/>
      <c r="AU21" s="461"/>
      <c r="AV21" s="461">
        <f t="shared" ref="AV21:AV34" si="30">(S56-R56)/R56</f>
        <v>0.29007154870157636</v>
      </c>
      <c r="AW21" s="461">
        <f t="shared" si="5"/>
        <v>-0.29135824292374662</v>
      </c>
      <c r="AX21" s="461">
        <f t="shared" si="22"/>
        <v>-0.49957905896292598</v>
      </c>
      <c r="AY21" s="461">
        <f t="shared" si="23"/>
        <v>0.69456040874820857</v>
      </c>
      <c r="AZ21" s="461">
        <f t="shared" si="24"/>
        <v>-0.41145756728930727</v>
      </c>
      <c r="BA21" s="461">
        <f t="shared" si="25"/>
        <v>0.14444583281269524</v>
      </c>
      <c r="BB21" s="461">
        <f t="shared" si="26"/>
        <v>0.37291188994431707</v>
      </c>
      <c r="BC21" s="461">
        <f t="shared" si="27"/>
        <v>-0.12839476718756213</v>
      </c>
      <c r="BD21" s="342"/>
    </row>
    <row r="22" spans="1:56" x14ac:dyDescent="0.4">
      <c r="E22" s="22"/>
      <c r="F22" s="22"/>
      <c r="G22" s="22"/>
      <c r="H22" s="12"/>
      <c r="I22" s="320"/>
      <c r="J22" s="41">
        <v>44960</v>
      </c>
      <c r="K22" s="454">
        <v>26043</v>
      </c>
      <c r="L22" s="455">
        <f>K22-K23</f>
        <v>-1136</v>
      </c>
      <c r="M22" s="14"/>
      <c r="N22" s="327">
        <v>20</v>
      </c>
      <c r="O22" s="454">
        <v>725</v>
      </c>
      <c r="P22" s="454">
        <v>28416</v>
      </c>
      <c r="Q22" s="454"/>
      <c r="R22" s="454"/>
      <c r="S22" s="454"/>
      <c r="T22" s="454"/>
      <c r="U22" s="454"/>
      <c r="V22" s="454"/>
      <c r="W22" s="454"/>
      <c r="X22" s="454"/>
      <c r="Y22" s="454"/>
      <c r="Z22" s="454"/>
      <c r="AA22" s="320"/>
      <c r="AB22" s="338">
        <v>20</v>
      </c>
      <c r="AC22" s="461">
        <f t="shared" si="29"/>
        <v>-0.93770942520835121</v>
      </c>
      <c r="AD22" s="461"/>
      <c r="AE22" s="461"/>
      <c r="AF22" s="461"/>
      <c r="AG22" s="461"/>
      <c r="AH22" s="461"/>
      <c r="AI22" s="461"/>
      <c r="AJ22" s="461"/>
      <c r="AK22" s="461"/>
      <c r="AL22" s="461"/>
      <c r="AM22" s="461"/>
      <c r="AN22" s="461"/>
      <c r="AO22" s="463">
        <f t="shared" si="4"/>
        <v>-0.93770942520835121</v>
      </c>
      <c r="AP22" s="342"/>
      <c r="AQ22" s="338">
        <v>20</v>
      </c>
      <c r="AR22" s="461"/>
      <c r="AS22" s="461"/>
      <c r="AT22" s="461"/>
      <c r="AU22" s="461"/>
      <c r="AV22" s="461">
        <f t="shared" si="30"/>
        <v>0.17498136513683313</v>
      </c>
      <c r="AW22" s="461">
        <f t="shared" si="5"/>
        <v>-0.20128237080000907</v>
      </c>
      <c r="AX22" s="461">
        <f t="shared" si="22"/>
        <v>-0.35205514424304313</v>
      </c>
      <c r="AY22" s="461">
        <f t="shared" si="23"/>
        <v>0.15270116452149549</v>
      </c>
      <c r="AZ22" s="461">
        <f t="shared" si="24"/>
        <v>-6.6540068363083932E-2</v>
      </c>
      <c r="BA22" s="461">
        <f t="shared" si="25"/>
        <v>-0.24151680364553665</v>
      </c>
      <c r="BB22" s="461">
        <f t="shared" si="26"/>
        <v>0.18517326467117262</v>
      </c>
      <c r="BC22" s="461">
        <f t="shared" si="27"/>
        <v>-0.24400289671404002</v>
      </c>
      <c r="BD22" s="342"/>
    </row>
    <row r="23" spans="1:56" x14ac:dyDescent="0.4">
      <c r="E23" s="22"/>
      <c r="F23" s="22"/>
      <c r="G23" s="22"/>
      <c r="H23" s="24"/>
      <c r="I23" s="320"/>
      <c r="J23" s="41">
        <v>44959</v>
      </c>
      <c r="K23" s="454">
        <v>27179</v>
      </c>
      <c r="L23" s="455">
        <f>K23-K24</f>
        <v>465</v>
      </c>
      <c r="M23" s="14"/>
      <c r="N23" s="327">
        <v>21</v>
      </c>
      <c r="O23" s="454"/>
      <c r="P23" s="454">
        <v>28346</v>
      </c>
      <c r="Q23" s="454"/>
      <c r="R23" s="454"/>
      <c r="S23" s="454"/>
      <c r="T23" s="454"/>
      <c r="U23" s="454"/>
      <c r="V23" s="454"/>
      <c r="W23" s="454"/>
      <c r="X23" s="454"/>
      <c r="Y23" s="454"/>
      <c r="Z23" s="454"/>
      <c r="AA23" s="320"/>
      <c r="AB23" s="338">
        <v>21</v>
      </c>
      <c r="AC23" s="461">
        <f t="shared" si="29"/>
        <v>-1</v>
      </c>
      <c r="AD23" s="461"/>
      <c r="AE23" s="461"/>
      <c r="AF23" s="461"/>
      <c r="AG23" s="461"/>
      <c r="AH23" s="461"/>
      <c r="AI23" s="461"/>
      <c r="AJ23" s="461"/>
      <c r="AK23" s="461"/>
      <c r="AL23" s="461"/>
      <c r="AM23" s="461"/>
      <c r="AN23" s="461"/>
      <c r="AO23" s="463">
        <f t="shared" si="4"/>
        <v>-1</v>
      </c>
      <c r="AP23" s="342"/>
      <c r="AQ23" s="338">
        <v>21</v>
      </c>
      <c r="AR23" s="461"/>
      <c r="AS23" s="461"/>
      <c r="AT23" s="461"/>
      <c r="AU23" s="461"/>
      <c r="AV23" s="461">
        <f t="shared" si="30"/>
        <v>5.2852038930639396E-2</v>
      </c>
      <c r="AW23" s="461">
        <f t="shared" si="5"/>
        <v>-0.37535689211326939</v>
      </c>
      <c r="AX23" s="461">
        <f t="shared" si="22"/>
        <v>-0.19204975459892848</v>
      </c>
      <c r="AY23" s="461">
        <f t="shared" si="23"/>
        <v>-0.13443079063297009</v>
      </c>
      <c r="AZ23" s="461">
        <f t="shared" si="24"/>
        <v>6.8895317689917496E-2</v>
      </c>
      <c r="BA23" s="461">
        <f t="shared" si="25"/>
        <v>2.1000400962309543E-2</v>
      </c>
      <c r="BB23" s="461">
        <f t="shared" si="26"/>
        <v>0.51121692602228663</v>
      </c>
      <c r="BC23" s="461">
        <f t="shared" si="27"/>
        <v>-0.3318824102647393</v>
      </c>
      <c r="BD23" s="342"/>
    </row>
    <row r="24" spans="1:56" x14ac:dyDescent="0.4">
      <c r="I24" s="320"/>
      <c r="J24" s="41">
        <v>44958</v>
      </c>
      <c r="K24" s="454">
        <v>26714</v>
      </c>
      <c r="L24" s="325">
        <f>K24-K25</f>
        <v>-7071</v>
      </c>
      <c r="M24" s="14"/>
      <c r="N24" s="327">
        <v>22</v>
      </c>
      <c r="O24" s="454"/>
      <c r="P24" s="454">
        <v>21191</v>
      </c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320"/>
      <c r="AB24" s="338">
        <v>22</v>
      </c>
      <c r="AC24" s="461"/>
      <c r="AD24" s="461"/>
      <c r="AE24" s="461"/>
      <c r="AF24" s="461"/>
      <c r="AG24" s="461"/>
      <c r="AH24" s="461"/>
      <c r="AI24" s="461"/>
      <c r="AJ24" s="461"/>
      <c r="AK24" s="461"/>
      <c r="AL24" s="461"/>
      <c r="AM24" s="461"/>
      <c r="AN24" s="461"/>
      <c r="AO24" s="463" t="e">
        <f t="shared" si="4"/>
        <v>#DIV/0!</v>
      </c>
      <c r="AP24" s="342"/>
      <c r="AQ24" s="338">
        <v>22</v>
      </c>
      <c r="AR24" s="461"/>
      <c r="AS24" s="461"/>
      <c r="AT24" s="461"/>
      <c r="AU24" s="461"/>
      <c r="AV24" s="461">
        <f t="shared" si="30"/>
        <v>-3.0824015060445915E-2</v>
      </c>
      <c r="AW24" s="461">
        <f t="shared" si="5"/>
        <v>-0.3879475778141821</v>
      </c>
      <c r="AX24" s="461">
        <f t="shared" si="22"/>
        <v>-0.13153366726570564</v>
      </c>
      <c r="AY24" s="461">
        <f t="shared" si="23"/>
        <v>6.2915510940870861E-2</v>
      </c>
      <c r="AZ24" s="461">
        <f t="shared" si="24"/>
        <v>0.13002236765802336</v>
      </c>
      <c r="BA24" s="461">
        <f t="shared" si="25"/>
        <v>-0.25336314651222464</v>
      </c>
      <c r="BB24" s="461">
        <f t="shared" si="26"/>
        <v>0.15283028130983356</v>
      </c>
      <c r="BC24" s="461">
        <f t="shared" si="27"/>
        <v>-0.17298356187718253</v>
      </c>
      <c r="BD24" s="342"/>
    </row>
    <row r="25" spans="1:56" x14ac:dyDescent="0.4">
      <c r="E25" s="26"/>
      <c r="F25" s="26"/>
      <c r="G25" s="26"/>
      <c r="I25" s="320"/>
      <c r="J25" s="41">
        <v>44957</v>
      </c>
      <c r="K25" s="454">
        <v>33785</v>
      </c>
      <c r="L25" s="325">
        <f t="shared" ref="L25:L35" si="31">K25-K26</f>
        <v>-1487</v>
      </c>
      <c r="M25" s="14"/>
      <c r="N25" s="327">
        <v>23</v>
      </c>
      <c r="O25" s="454"/>
      <c r="P25" s="454"/>
      <c r="Q25" s="454"/>
      <c r="R25" s="454"/>
      <c r="S25" s="454"/>
      <c r="T25" s="454"/>
      <c r="U25" s="454"/>
      <c r="V25" s="454"/>
      <c r="W25" s="454"/>
      <c r="X25" s="454"/>
      <c r="Y25" s="454"/>
      <c r="Z25" s="454"/>
      <c r="AA25" s="320"/>
      <c r="AB25" s="338">
        <v>23</v>
      </c>
      <c r="AC25" s="461"/>
      <c r="AD25" s="461"/>
      <c r="AE25" s="461"/>
      <c r="AF25" s="461"/>
      <c r="AG25" s="461"/>
      <c r="AH25" s="461"/>
      <c r="AI25" s="461"/>
      <c r="AJ25" s="461"/>
      <c r="AK25" s="461"/>
      <c r="AL25" s="461"/>
      <c r="AM25" s="461"/>
      <c r="AN25" s="461"/>
      <c r="AO25" s="463" t="e">
        <f t="shared" si="4"/>
        <v>#DIV/0!</v>
      </c>
      <c r="AP25" s="342"/>
      <c r="AQ25" s="338">
        <v>23</v>
      </c>
      <c r="AR25" s="461"/>
      <c r="AS25" s="461"/>
      <c r="AT25" s="461"/>
      <c r="AU25" s="461"/>
      <c r="AV25" s="461">
        <f t="shared" si="30"/>
        <v>9.7794234569864386E-2</v>
      </c>
      <c r="AW25" s="461">
        <f t="shared" si="5"/>
        <v>-0.46976782684269336</v>
      </c>
      <c r="AX25" s="461">
        <f t="shared" si="22"/>
        <v>-8.9720574461442396E-2</v>
      </c>
      <c r="AY25" s="461">
        <f t="shared" si="23"/>
        <v>-0.20090032154340837</v>
      </c>
      <c r="AZ25" s="461">
        <f t="shared" si="24"/>
        <v>0.17018080369118516</v>
      </c>
      <c r="BA25" s="461">
        <f t="shared" si="25"/>
        <v>-0.10545137774517445</v>
      </c>
      <c r="BB25" s="461">
        <f t="shared" si="26"/>
        <v>8.7591614986417918E-2</v>
      </c>
      <c r="BC25" s="461">
        <f t="shared" si="27"/>
        <v>2.4552309142318568E-2</v>
      </c>
      <c r="BD25" s="342"/>
    </row>
    <row r="26" spans="1:56" x14ac:dyDescent="0.4">
      <c r="E26" s="26"/>
      <c r="F26" s="26"/>
      <c r="G26" s="26"/>
      <c r="I26" s="320"/>
      <c r="J26" s="41">
        <v>44956</v>
      </c>
      <c r="K26" s="454">
        <v>35272</v>
      </c>
      <c r="L26" s="325">
        <f t="shared" si="31"/>
        <v>4239</v>
      </c>
      <c r="M26" s="14"/>
      <c r="N26" s="327">
        <v>24</v>
      </c>
      <c r="O26" s="454">
        <v>4975</v>
      </c>
      <c r="P26" s="454"/>
      <c r="Q26" s="454"/>
      <c r="R26" s="454"/>
      <c r="S26" s="454"/>
      <c r="T26" s="454"/>
      <c r="U26" s="454"/>
      <c r="V26" s="454"/>
      <c r="W26" s="454"/>
      <c r="X26" s="454"/>
      <c r="Y26" s="454"/>
      <c r="Z26" s="454"/>
      <c r="AA26" s="320"/>
      <c r="AB26" s="338">
        <v>24</v>
      </c>
      <c r="AC26" s="461"/>
      <c r="AD26" s="461"/>
      <c r="AE26" s="461"/>
      <c r="AF26" s="461"/>
      <c r="AG26" s="461"/>
      <c r="AH26" s="461"/>
      <c r="AI26" s="461"/>
      <c r="AJ26" s="461"/>
      <c r="AK26" s="461"/>
      <c r="AL26" s="461"/>
      <c r="AM26" s="461"/>
      <c r="AN26" s="461"/>
      <c r="AO26" s="463" t="e">
        <f t="shared" si="4"/>
        <v>#DIV/0!</v>
      </c>
      <c r="AP26" s="342"/>
      <c r="AQ26" s="338">
        <v>24</v>
      </c>
      <c r="AR26" s="461"/>
      <c r="AS26" s="461"/>
      <c r="AT26" s="461"/>
      <c r="AU26" s="461"/>
      <c r="AV26" s="461">
        <f t="shared" si="30"/>
        <v>-6.6059423118629362E-2</v>
      </c>
      <c r="AW26" s="461">
        <f t="shared" si="5"/>
        <v>-0.27911945012075051</v>
      </c>
      <c r="AX26" s="461">
        <f t="shared" si="22"/>
        <v>-9.7957737404973586E-2</v>
      </c>
      <c r="AY26" s="461">
        <f t="shared" si="23"/>
        <v>-0.2085133735671178</v>
      </c>
      <c r="AZ26" s="461">
        <f t="shared" si="24"/>
        <v>0.24029958491247067</v>
      </c>
      <c r="BA26" s="461">
        <f t="shared" si="25"/>
        <v>-0.18341214987268098</v>
      </c>
      <c r="BB26" s="461">
        <f t="shared" si="26"/>
        <v>-0.20794725588025659</v>
      </c>
      <c r="BC26" s="461">
        <f t="shared" si="27"/>
        <v>-3.9595050618672668E-2</v>
      </c>
      <c r="BD26" s="342"/>
    </row>
    <row r="27" spans="1:56" x14ac:dyDescent="0.4">
      <c r="E27" s="26"/>
      <c r="F27" s="26"/>
      <c r="G27" s="26"/>
      <c r="I27" s="320"/>
      <c r="J27" s="41">
        <v>44955</v>
      </c>
      <c r="K27" s="454">
        <v>31033</v>
      </c>
      <c r="L27" s="325">
        <f t="shared" si="31"/>
        <v>6783</v>
      </c>
      <c r="M27" s="14"/>
      <c r="N27" s="327">
        <v>25</v>
      </c>
      <c r="O27" s="454">
        <v>9693</v>
      </c>
      <c r="P27" s="454"/>
      <c r="Q27" s="454"/>
      <c r="R27" s="454"/>
      <c r="S27" s="454"/>
      <c r="T27" s="454"/>
      <c r="U27" s="454"/>
      <c r="V27" s="454"/>
      <c r="W27" s="454"/>
      <c r="X27" s="454"/>
      <c r="Y27" s="454"/>
      <c r="Z27" s="454"/>
      <c r="AA27" s="320"/>
      <c r="AB27" s="338">
        <v>25</v>
      </c>
      <c r="AC27" s="461">
        <f t="shared" si="29"/>
        <v>0.94834170854271349</v>
      </c>
      <c r="AD27" s="461"/>
      <c r="AE27" s="461"/>
      <c r="AF27" s="461"/>
      <c r="AG27" s="461"/>
      <c r="AH27" s="461"/>
      <c r="AI27" s="461"/>
      <c r="AJ27" s="461"/>
      <c r="AK27" s="461"/>
      <c r="AL27" s="461"/>
      <c r="AM27" s="461"/>
      <c r="AN27" s="461"/>
      <c r="AO27" s="463">
        <f t="shared" si="4"/>
        <v>0.94834170854271349</v>
      </c>
      <c r="AP27" s="342"/>
      <c r="AQ27" s="338">
        <v>25</v>
      </c>
      <c r="AR27" s="461"/>
      <c r="AS27" s="461"/>
      <c r="AT27" s="461"/>
      <c r="AU27" s="461"/>
      <c r="AV27" s="461">
        <f t="shared" si="30"/>
        <v>-5.588180750448167E-2</v>
      </c>
      <c r="AW27" s="461">
        <f t="shared" si="5"/>
        <v>-0.33734913463846877</v>
      </c>
      <c r="AX27" s="461">
        <f t="shared" si="22"/>
        <v>8.7115473288979645E-2</v>
      </c>
      <c r="AY27" s="461">
        <f t="shared" si="23"/>
        <v>1.066440452025328E-2</v>
      </c>
      <c r="AZ27" s="461">
        <f t="shared" si="24"/>
        <v>-0.64717167780808782</v>
      </c>
      <c r="BA27" s="461">
        <f t="shared" si="25"/>
        <v>0.66559048428207301</v>
      </c>
      <c r="BB27" s="461">
        <f t="shared" si="26"/>
        <v>3.0248928790042848E-2</v>
      </c>
      <c r="BC27" s="461">
        <f t="shared" si="27"/>
        <v>-0.30489676684656136</v>
      </c>
      <c r="BD27" s="342"/>
    </row>
    <row r="28" spans="1:56" x14ac:dyDescent="0.4">
      <c r="E28" s="26"/>
      <c r="F28" s="26"/>
      <c r="G28" s="26"/>
      <c r="I28" s="320"/>
      <c r="J28" s="41">
        <v>44954</v>
      </c>
      <c r="K28" s="454">
        <v>24250</v>
      </c>
      <c r="L28" s="325">
        <f t="shared" si="31"/>
        <v>9146</v>
      </c>
      <c r="M28" s="14"/>
      <c r="N28" s="327">
        <v>26</v>
      </c>
      <c r="O28" s="454">
        <v>11074</v>
      </c>
      <c r="P28" s="454"/>
      <c r="Q28" s="454"/>
      <c r="R28" s="454"/>
      <c r="S28" s="454"/>
      <c r="T28" s="454"/>
      <c r="U28" s="454"/>
      <c r="V28" s="454"/>
      <c r="W28" s="454"/>
      <c r="X28" s="454"/>
      <c r="Y28" s="454"/>
      <c r="Z28" s="454"/>
      <c r="AA28" s="320"/>
      <c r="AB28" s="338">
        <v>26</v>
      </c>
      <c r="AC28" s="461">
        <f t="shared" si="29"/>
        <v>0.14247395027339316</v>
      </c>
      <c r="AD28" s="461"/>
      <c r="AE28" s="461"/>
      <c r="AF28" s="461"/>
      <c r="AG28" s="461"/>
      <c r="AH28" s="461"/>
      <c r="AI28" s="461"/>
      <c r="AJ28" s="461"/>
      <c r="AK28" s="461"/>
      <c r="AL28" s="461"/>
      <c r="AM28" s="461"/>
      <c r="AN28" s="461"/>
      <c r="AO28" s="463">
        <f t="shared" si="4"/>
        <v>0.14247395027339316</v>
      </c>
      <c r="AP28" s="342"/>
      <c r="AQ28" s="338">
        <v>26</v>
      </c>
      <c r="AR28" s="461"/>
      <c r="AS28" s="461"/>
      <c r="AT28" s="461"/>
      <c r="AU28" s="461"/>
      <c r="AV28" s="461">
        <f t="shared" si="30"/>
        <v>2.2001502770733539E-2</v>
      </c>
      <c r="AW28" s="461">
        <f t="shared" si="5"/>
        <v>-0.60429638139000574</v>
      </c>
      <c r="AX28" s="461">
        <f t="shared" si="22"/>
        <v>1.3846019857167742</v>
      </c>
      <c r="AY28" s="461">
        <f t="shared" si="23"/>
        <v>-0.48139761383004626</v>
      </c>
      <c r="AZ28" s="461">
        <f t="shared" si="24"/>
        <v>-7.216301234799756E-2</v>
      </c>
      <c r="BA28" s="461">
        <f t="shared" si="25"/>
        <v>4.630098168201599E-2</v>
      </c>
      <c r="BB28" s="461">
        <f t="shared" si="26"/>
        <v>0.12961261304831456</v>
      </c>
      <c r="BC28" s="461">
        <f t="shared" si="27"/>
        <v>-0.19227640536027743</v>
      </c>
      <c r="BD28" s="342"/>
    </row>
    <row r="29" spans="1:56" x14ac:dyDescent="0.4">
      <c r="E29" s="26"/>
      <c r="F29" s="26"/>
      <c r="G29" s="26"/>
      <c r="I29" s="320"/>
      <c r="J29" s="41">
        <v>44953</v>
      </c>
      <c r="K29" s="454">
        <v>15104</v>
      </c>
      <c r="L29" s="325">
        <f t="shared" si="31"/>
        <v>4030</v>
      </c>
      <c r="M29" s="14"/>
      <c r="N29" s="327">
        <v>27</v>
      </c>
      <c r="O29" s="454">
        <v>15104</v>
      </c>
      <c r="P29" s="454"/>
      <c r="Q29" s="454"/>
      <c r="R29" s="454"/>
      <c r="S29" s="454"/>
      <c r="T29" s="454"/>
      <c r="U29" s="454"/>
      <c r="V29" s="454"/>
      <c r="W29" s="454"/>
      <c r="X29" s="454"/>
      <c r="Y29" s="454"/>
      <c r="Z29" s="454"/>
      <c r="AA29" s="320"/>
      <c r="AB29" s="338">
        <v>27</v>
      </c>
      <c r="AC29" s="461">
        <f t="shared" si="29"/>
        <v>0.36391547769550292</v>
      </c>
      <c r="AD29" s="461"/>
      <c r="AE29" s="461"/>
      <c r="AF29" s="461"/>
      <c r="AG29" s="461"/>
      <c r="AH29" s="461"/>
      <c r="AI29" s="461"/>
      <c r="AJ29" s="461"/>
      <c r="AK29" s="461"/>
      <c r="AL29" s="461"/>
      <c r="AM29" s="461"/>
      <c r="AN29" s="461"/>
      <c r="AO29" s="463">
        <f t="shared" si="4"/>
        <v>0.36391547769550292</v>
      </c>
      <c r="AP29" s="342"/>
      <c r="AQ29" s="338">
        <v>27</v>
      </c>
      <c r="AR29" s="461"/>
      <c r="AS29" s="461"/>
      <c r="AT29" s="461"/>
      <c r="AU29" s="461"/>
      <c r="AV29" s="461">
        <f t="shared" si="30"/>
        <v>-4.5947607432526225E-2</v>
      </c>
      <c r="AW29" s="461">
        <f t="shared" si="5"/>
        <v>-0.35763874454375388</v>
      </c>
      <c r="AX29" s="461">
        <f t="shared" si="22"/>
        <v>0.40726119596168781</v>
      </c>
      <c r="AY29" s="461">
        <f t="shared" si="23"/>
        <v>-0.58680156357783397</v>
      </c>
      <c r="AZ29" s="461">
        <f t="shared" si="24"/>
        <v>0.10840289371174179</v>
      </c>
      <c r="BA29" s="461">
        <f t="shared" si="25"/>
        <v>0.14248418515915254</v>
      </c>
      <c r="BB29" s="461">
        <f t="shared" si="26"/>
        <v>-0.19462998769555281</v>
      </c>
      <c r="BC29" s="461">
        <f t="shared" si="27"/>
        <v>-2.3408086429857589E-2</v>
      </c>
      <c r="BD29" s="342"/>
    </row>
    <row r="30" spans="1:56" x14ac:dyDescent="0.4">
      <c r="E30" s="26"/>
      <c r="F30" s="26"/>
      <c r="G30" s="26"/>
      <c r="I30" s="320"/>
      <c r="J30" s="41">
        <v>44952</v>
      </c>
      <c r="K30" s="454">
        <v>11074</v>
      </c>
      <c r="L30" s="325">
        <f t="shared" si="31"/>
        <v>1381</v>
      </c>
      <c r="M30" s="14"/>
      <c r="N30" s="327">
        <v>28</v>
      </c>
      <c r="O30" s="454">
        <v>24250</v>
      </c>
      <c r="P30" s="454"/>
      <c r="Q30" s="454"/>
      <c r="R30" s="454"/>
      <c r="S30" s="454"/>
      <c r="T30" s="454"/>
      <c r="U30" s="454"/>
      <c r="V30" s="454"/>
      <c r="W30" s="454"/>
      <c r="X30" s="454"/>
      <c r="Y30" s="454"/>
      <c r="Z30" s="454"/>
      <c r="AA30" s="320"/>
      <c r="AB30" s="338">
        <v>28</v>
      </c>
      <c r="AC30" s="461">
        <f t="shared" si="29"/>
        <v>0.60553495762711873</v>
      </c>
      <c r="AD30" s="461"/>
      <c r="AE30" s="461"/>
      <c r="AF30" s="461"/>
      <c r="AG30" s="461"/>
      <c r="AH30" s="461"/>
      <c r="AI30" s="461"/>
      <c r="AJ30" s="461"/>
      <c r="AK30" s="461"/>
      <c r="AL30" s="461"/>
      <c r="AM30" s="461"/>
      <c r="AN30" s="461"/>
      <c r="AO30" s="463">
        <f t="shared" si="4"/>
        <v>0.60553495762711873</v>
      </c>
      <c r="AP30" s="342"/>
      <c r="AQ30" s="338">
        <v>28</v>
      </c>
      <c r="AR30" s="461"/>
      <c r="AS30" s="461"/>
      <c r="AT30" s="461"/>
      <c r="AU30" s="461"/>
      <c r="AV30" s="461">
        <f t="shared" si="30"/>
        <v>1.2287088805096866E-2</v>
      </c>
      <c r="AW30" s="461">
        <f t="shared" si="5"/>
        <v>-0.13636460942350095</v>
      </c>
      <c r="AX30" s="461">
        <f t="shared" si="22"/>
        <v>-0.11114691520214164</v>
      </c>
      <c r="AY30" s="461">
        <f t="shared" si="23"/>
        <v>-0.30014780110990269</v>
      </c>
      <c r="AZ30" s="461">
        <f t="shared" si="24"/>
        <v>-0.23314472425884603</v>
      </c>
      <c r="BA30" s="461">
        <f t="shared" si="25"/>
        <v>7.5396206806962851E-2</v>
      </c>
      <c r="BB30" s="461">
        <f t="shared" si="26"/>
        <v>-3.0440664862775416E-2</v>
      </c>
      <c r="BC30" s="461">
        <f t="shared" si="27"/>
        <v>0.16844413435662314</v>
      </c>
      <c r="BD30" s="342"/>
    </row>
    <row r="31" spans="1:56" x14ac:dyDescent="0.4">
      <c r="E31" s="26"/>
      <c r="F31" s="26"/>
      <c r="G31" s="26"/>
      <c r="I31" s="320"/>
      <c r="J31" s="41">
        <v>44951</v>
      </c>
      <c r="K31" s="454">
        <v>9693</v>
      </c>
      <c r="L31" s="325">
        <f t="shared" si="31"/>
        <v>4718</v>
      </c>
      <c r="M31" s="14"/>
      <c r="N31" s="327">
        <v>29</v>
      </c>
      <c r="O31" s="454">
        <v>31033</v>
      </c>
      <c r="P31" s="454"/>
      <c r="Q31" s="454"/>
      <c r="R31" s="454"/>
      <c r="S31" s="454"/>
      <c r="T31" s="454"/>
      <c r="U31" s="454"/>
      <c r="V31" s="454"/>
      <c r="W31" s="454"/>
      <c r="X31" s="454"/>
      <c r="Y31" s="454"/>
      <c r="Z31" s="454"/>
      <c r="AA31" s="320"/>
      <c r="AB31" s="338">
        <v>29</v>
      </c>
      <c r="AC31" s="461">
        <f t="shared" si="29"/>
        <v>0.27971134020618549</v>
      </c>
      <c r="AD31" s="461"/>
      <c r="AE31" s="461"/>
      <c r="AF31" s="461"/>
      <c r="AG31" s="461"/>
      <c r="AH31" s="461"/>
      <c r="AI31" s="461"/>
      <c r="AJ31" s="461"/>
      <c r="AK31" s="461"/>
      <c r="AL31" s="461"/>
      <c r="AM31" s="461"/>
      <c r="AN31" s="461"/>
      <c r="AO31" s="463">
        <f t="shared" si="4"/>
        <v>0.27971134020618549</v>
      </c>
      <c r="AP31" s="342"/>
      <c r="AQ31" s="338">
        <v>29</v>
      </c>
      <c r="AR31" s="461"/>
      <c r="AS31" s="461"/>
      <c r="AT31" s="461"/>
      <c r="AU31" s="461"/>
      <c r="AV31" s="461">
        <f t="shared" si="30"/>
        <v>-5.1175528581706778E-2</v>
      </c>
      <c r="AW31" s="461">
        <f t="shared" si="5"/>
        <v>-0.24387260897216378</v>
      </c>
      <c r="AX31" s="461">
        <f t="shared" si="22"/>
        <v>-8.7247670807453423E-2</v>
      </c>
      <c r="AY31" s="461">
        <f t="shared" si="23"/>
        <v>-0.34704944178628389</v>
      </c>
      <c r="AZ31" s="461">
        <f t="shared" si="24"/>
        <v>2.4208869348097486E-2</v>
      </c>
      <c r="BA31" s="461">
        <f t="shared" si="25"/>
        <v>-1.7965975939371454E-2</v>
      </c>
      <c r="BB31" s="461">
        <f t="shared" si="26"/>
        <v>0.40609821910415544</v>
      </c>
      <c r="BC31" s="461">
        <f t="shared" si="27"/>
        <v>6.8009978890807912E-2</v>
      </c>
      <c r="BD31" s="342"/>
    </row>
    <row r="32" spans="1:56" x14ac:dyDescent="0.4">
      <c r="E32" s="26"/>
      <c r="F32" s="26"/>
      <c r="G32" s="26"/>
      <c r="I32" s="320"/>
      <c r="J32" s="41">
        <v>44950</v>
      </c>
      <c r="K32" s="454">
        <v>4975</v>
      </c>
      <c r="L32" s="325">
        <f t="shared" si="31"/>
        <v>4250</v>
      </c>
      <c r="M32" s="14"/>
      <c r="N32" s="327">
        <v>30</v>
      </c>
      <c r="O32" s="454">
        <v>35272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320"/>
      <c r="AB32" s="338">
        <v>30</v>
      </c>
      <c r="AC32" s="461">
        <f t="shared" si="29"/>
        <v>0.13659652627847785</v>
      </c>
      <c r="AD32" s="461"/>
      <c r="AE32" s="461"/>
      <c r="AF32" s="461"/>
      <c r="AG32" s="461"/>
      <c r="AH32" s="461"/>
      <c r="AI32" s="461"/>
      <c r="AJ32" s="461"/>
      <c r="AK32" s="461"/>
      <c r="AL32" s="461"/>
      <c r="AM32" s="461"/>
      <c r="AN32" s="461"/>
      <c r="AO32" s="463">
        <f t="shared" si="4"/>
        <v>0.13659652627847785</v>
      </c>
      <c r="AP32" s="342"/>
      <c r="AQ32" s="338">
        <v>30</v>
      </c>
      <c r="AR32" s="461"/>
      <c r="AS32" s="461"/>
      <c r="AT32" s="461"/>
      <c r="AU32" s="461"/>
      <c r="AV32" s="461">
        <f t="shared" si="30"/>
        <v>0.83221816707218166</v>
      </c>
      <c r="AW32" s="461">
        <f t="shared" si="5"/>
        <v>-0.61022888655268448</v>
      </c>
      <c r="AX32" s="461">
        <f t="shared" si="22"/>
        <v>5.4038707235129893E-2</v>
      </c>
      <c r="AY32" s="461">
        <f t="shared" si="23"/>
        <v>6.4691358024691364E-2</v>
      </c>
      <c r="AZ32" s="461">
        <f t="shared" si="24"/>
        <v>-0.37447292966773488</v>
      </c>
      <c r="BA32" s="461">
        <f t="shared" si="25"/>
        <v>0.3633973710819009</v>
      </c>
      <c r="BB32" s="461">
        <f t="shared" si="26"/>
        <v>-0.41352714328092555</v>
      </c>
      <c r="BC32" s="461">
        <f t="shared" si="27"/>
        <v>0.83771707975046361</v>
      </c>
      <c r="BD32" s="342"/>
    </row>
    <row r="33" spans="1:56" x14ac:dyDescent="0.4">
      <c r="E33" s="26"/>
      <c r="F33" s="26"/>
      <c r="G33" s="26"/>
      <c r="I33" s="320"/>
      <c r="J33" s="41">
        <v>44946</v>
      </c>
      <c r="K33" s="454">
        <v>725</v>
      </c>
      <c r="L33" s="325">
        <f t="shared" si="31"/>
        <v>-10914</v>
      </c>
      <c r="M33" s="14"/>
      <c r="N33" s="327">
        <v>31</v>
      </c>
      <c r="O33" s="454">
        <v>33785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320"/>
      <c r="AB33" s="338">
        <v>31</v>
      </c>
      <c r="AC33" s="461">
        <f t="shared" si="29"/>
        <v>-4.215808573372648E-2</v>
      </c>
      <c r="AD33" s="338"/>
      <c r="AE33" s="461"/>
      <c r="AF33" s="461"/>
      <c r="AG33" s="461"/>
      <c r="AH33" s="461"/>
      <c r="AI33" s="461"/>
      <c r="AJ33" s="461"/>
      <c r="AK33" s="461"/>
      <c r="AL33" s="461"/>
      <c r="AM33" s="461"/>
      <c r="AN33" s="461"/>
      <c r="AO33" s="463">
        <f t="shared" si="4"/>
        <v>-4.215808573372648E-2</v>
      </c>
      <c r="AP33" s="342"/>
      <c r="AQ33" s="338">
        <v>31</v>
      </c>
      <c r="AR33" s="461"/>
      <c r="AS33" s="461"/>
      <c r="AT33" s="461"/>
      <c r="AU33" s="461"/>
      <c r="AV33" s="461"/>
      <c r="AW33" s="461"/>
      <c r="AX33" s="461"/>
      <c r="AY33" s="461">
        <f t="shared" si="23"/>
        <v>0.99593375720833954</v>
      </c>
      <c r="AZ33" s="461"/>
      <c r="BA33" s="461"/>
      <c r="BB33" s="461"/>
      <c r="BC33" s="461"/>
      <c r="BD33" s="342"/>
    </row>
    <row r="34" spans="1:56" x14ac:dyDescent="0.4">
      <c r="E34" s="26"/>
      <c r="F34" s="26"/>
      <c r="G34" s="26"/>
      <c r="I34" s="320"/>
      <c r="J34" s="41">
        <v>44945</v>
      </c>
      <c r="K34" s="454">
        <v>11639</v>
      </c>
      <c r="L34" s="325">
        <f t="shared" si="31"/>
        <v>-334</v>
      </c>
      <c r="M34" s="14"/>
      <c r="N34" s="456" t="s">
        <v>96</v>
      </c>
      <c r="O34" s="456">
        <f>SUM(O3:O33)</f>
        <v>682484</v>
      </c>
      <c r="P34" s="456">
        <f t="shared" ref="P34:S34" si="32">SUM(P3:P33)</f>
        <v>512957</v>
      </c>
      <c r="Q34" s="456">
        <f t="shared" si="32"/>
        <v>0</v>
      </c>
      <c r="R34" s="459">
        <f t="shared" si="32"/>
        <v>0</v>
      </c>
      <c r="S34" s="459">
        <f t="shared" si="32"/>
        <v>0</v>
      </c>
      <c r="T34" s="459">
        <f t="shared" ref="T34:Z34" si="33">SUM(T3:T33)</f>
        <v>0</v>
      </c>
      <c r="U34" s="459">
        <f t="shared" si="33"/>
        <v>0</v>
      </c>
      <c r="V34" s="459">
        <f t="shared" si="33"/>
        <v>0</v>
      </c>
      <c r="W34" s="459">
        <f t="shared" si="33"/>
        <v>0</v>
      </c>
      <c r="X34" s="459">
        <f t="shared" si="33"/>
        <v>0</v>
      </c>
      <c r="Y34" s="459">
        <f t="shared" si="33"/>
        <v>0</v>
      </c>
      <c r="Z34" s="459">
        <f t="shared" si="33"/>
        <v>0</v>
      </c>
      <c r="AA34" s="320"/>
      <c r="AP34" s="342"/>
      <c r="AQ34" s="464" t="s">
        <v>96</v>
      </c>
      <c r="AR34" s="465"/>
      <c r="AS34" s="466"/>
      <c r="AT34" s="466"/>
      <c r="AU34" s="466"/>
      <c r="AV34" s="466">
        <f t="shared" si="30"/>
        <v>1.0962338369452891</v>
      </c>
      <c r="AW34" s="466">
        <f>(T69-S69)/S69</f>
        <v>-0.14444714394886451</v>
      </c>
      <c r="AX34" s="466">
        <f>(U69-T69)/T69</f>
        <v>-0.28429898512591956</v>
      </c>
      <c r="AY34" s="466">
        <f t="shared" si="23"/>
        <v>0.12156858784386262</v>
      </c>
      <c r="AZ34" s="466">
        <f>(W69-V69)/V69</f>
        <v>-0.28471876491466402</v>
      </c>
      <c r="BA34" s="466">
        <f>(X69-W69)/W69</f>
        <v>0.13990604586918362</v>
      </c>
      <c r="BB34" s="466">
        <f>(Y69-X69)/X69</f>
        <v>0.10889925308375117</v>
      </c>
      <c r="BC34" s="466">
        <f>(Z69-Y69)/Y69</f>
        <v>4.0166356727900322E-3</v>
      </c>
      <c r="BD34" s="342"/>
    </row>
    <row r="35" spans="1:56" x14ac:dyDescent="0.4">
      <c r="E35" s="26"/>
      <c r="F35" s="26"/>
      <c r="G35" s="26"/>
      <c r="I35" s="320"/>
      <c r="J35" s="41">
        <v>44944</v>
      </c>
      <c r="K35" s="454">
        <v>11973</v>
      </c>
      <c r="L35" s="325">
        <f t="shared" si="31"/>
        <v>-8577</v>
      </c>
      <c r="M35" s="14"/>
      <c r="N35" s="457"/>
      <c r="O35" s="458"/>
      <c r="P35" s="458"/>
      <c r="Q35" s="458"/>
      <c r="R35" s="460"/>
      <c r="S35" s="460"/>
      <c r="T35" s="460"/>
      <c r="U35" s="460"/>
      <c r="V35" s="460"/>
      <c r="W35" s="460"/>
      <c r="X35" s="460"/>
      <c r="Y35" s="460"/>
      <c r="Z35" s="460"/>
      <c r="AA35" s="320"/>
      <c r="AP35" s="342"/>
      <c r="BD35" s="342"/>
    </row>
    <row r="36" spans="1:56" ht="20" x14ac:dyDescent="0.4">
      <c r="I36" s="320"/>
      <c r="J36" s="41">
        <v>44943</v>
      </c>
      <c r="K36" s="454">
        <v>20550</v>
      </c>
      <c r="L36" s="325">
        <f t="shared" ref="L36:L41" si="34">K36-K37</f>
        <v>-3454</v>
      </c>
      <c r="M36" s="14"/>
      <c r="N36" s="545" t="s">
        <v>97</v>
      </c>
      <c r="O36" s="544"/>
      <c r="P36" s="544"/>
      <c r="Q36" s="544"/>
      <c r="R36" s="544"/>
      <c r="S36" s="544"/>
      <c r="T36" s="544"/>
      <c r="U36" s="544"/>
      <c r="V36" s="544"/>
      <c r="W36" s="544"/>
      <c r="X36" s="544"/>
      <c r="Y36" s="544"/>
      <c r="Z36" s="544"/>
      <c r="AA36" s="320"/>
      <c r="AB36" s="544" t="s">
        <v>76</v>
      </c>
      <c r="AC36" s="544"/>
      <c r="AD36" s="544"/>
      <c r="AE36" s="544"/>
      <c r="AF36" s="544"/>
      <c r="AG36" s="544"/>
      <c r="AH36" s="544"/>
      <c r="AI36" s="544"/>
      <c r="AJ36" s="544"/>
      <c r="AK36" s="544"/>
      <c r="AL36" s="544"/>
      <c r="AM36" s="544"/>
      <c r="AN36" s="544"/>
      <c r="AO36" s="544"/>
      <c r="AP36" s="342"/>
      <c r="BD36" s="342"/>
    </row>
    <row r="37" spans="1:56" x14ac:dyDescent="0.4">
      <c r="A37" s="17" t="s">
        <v>95</v>
      </c>
      <c r="B37" s="27"/>
      <c r="C37" s="27"/>
      <c r="D37" s="27"/>
      <c r="E37" s="91"/>
      <c r="F37" s="27"/>
      <c r="G37" s="27"/>
      <c r="H37" s="93"/>
      <c r="I37" s="320"/>
      <c r="J37" s="41">
        <v>44942</v>
      </c>
      <c r="K37" s="454">
        <v>24004</v>
      </c>
      <c r="L37" s="325">
        <f t="shared" si="34"/>
        <v>-4538</v>
      </c>
      <c r="M37" s="14"/>
      <c r="N37" s="327"/>
      <c r="O37" s="327" t="s">
        <v>79</v>
      </c>
      <c r="P37" s="327" t="s">
        <v>80</v>
      </c>
      <c r="Q37" s="327" t="s">
        <v>81</v>
      </c>
      <c r="R37" s="327" t="s">
        <v>82</v>
      </c>
      <c r="S37" s="327" t="s">
        <v>83</v>
      </c>
      <c r="T37" s="327" t="s">
        <v>84</v>
      </c>
      <c r="U37" s="327" t="s">
        <v>85</v>
      </c>
      <c r="V37" s="327" t="s">
        <v>86</v>
      </c>
      <c r="W37" s="327" t="s">
        <v>87</v>
      </c>
      <c r="X37" s="327" t="s">
        <v>88</v>
      </c>
      <c r="Y37" s="327" t="s">
        <v>89</v>
      </c>
      <c r="Z37" s="331" t="s">
        <v>90</v>
      </c>
      <c r="AA37" s="320"/>
      <c r="AB37" s="338" t="s">
        <v>91</v>
      </c>
      <c r="AC37" s="338" t="s">
        <v>79</v>
      </c>
      <c r="AD37" s="338" t="s">
        <v>80</v>
      </c>
      <c r="AE37" s="338" t="s">
        <v>81</v>
      </c>
      <c r="AF37" s="338" t="s">
        <v>82</v>
      </c>
      <c r="AG37" s="338" t="s">
        <v>83</v>
      </c>
      <c r="AH37" s="338" t="s">
        <v>84</v>
      </c>
      <c r="AI37" s="338" t="s">
        <v>85</v>
      </c>
      <c r="AJ37" s="338" t="s">
        <v>86</v>
      </c>
      <c r="AK37" s="338" t="s">
        <v>87</v>
      </c>
      <c r="AL37" s="338" t="s">
        <v>88</v>
      </c>
      <c r="AM37" s="338" t="s">
        <v>89</v>
      </c>
      <c r="AN37" s="338" t="s">
        <v>90</v>
      </c>
      <c r="AO37" s="462" t="s">
        <v>92</v>
      </c>
      <c r="AP37" s="342"/>
      <c r="BD37" s="342"/>
    </row>
    <row r="38" spans="1:56" x14ac:dyDescent="0.4">
      <c r="E38" s="22"/>
      <c r="F38" s="22"/>
      <c r="G38" s="22"/>
      <c r="H38" s="13"/>
      <c r="I38" s="320"/>
      <c r="J38" s="41">
        <v>44941</v>
      </c>
      <c r="K38" s="454">
        <v>28542</v>
      </c>
      <c r="L38" s="455">
        <f t="shared" si="34"/>
        <v>-7936</v>
      </c>
      <c r="M38" s="14"/>
      <c r="N38" s="327">
        <v>1</v>
      </c>
      <c r="O38" s="454"/>
      <c r="P38" s="454"/>
      <c r="Q38" s="454"/>
      <c r="R38" s="454"/>
      <c r="S38" s="454">
        <v>13941</v>
      </c>
      <c r="T38" s="454">
        <v>38376</v>
      </c>
      <c r="U38" s="454">
        <v>19214</v>
      </c>
      <c r="V38" s="454">
        <v>21839</v>
      </c>
      <c r="W38" s="454">
        <v>20908</v>
      </c>
      <c r="X38" s="454">
        <v>14216</v>
      </c>
      <c r="Y38" s="454">
        <v>20994</v>
      </c>
      <c r="Z38" s="454">
        <v>12741</v>
      </c>
      <c r="AA38" s="320"/>
      <c r="AB38" s="338">
        <v>1</v>
      </c>
      <c r="AC38" s="461"/>
      <c r="AD38" s="461"/>
      <c r="AE38" s="461"/>
      <c r="AF38" s="461"/>
      <c r="AG38" s="461">
        <f>(S38-R67)/R67</f>
        <v>-0.52889294403892939</v>
      </c>
      <c r="AH38" s="461">
        <f>(T38-S68)/S68</f>
        <v>-0.26448942042318307</v>
      </c>
      <c r="AI38" s="461">
        <f>(U38-T67)/T67</f>
        <v>-9.0805848672691994E-2</v>
      </c>
      <c r="AJ38" s="461">
        <f>(V38-U68)/U68</f>
        <v>0.61459411503770511</v>
      </c>
      <c r="AK38" s="461">
        <f>(W38-V68)/V68</f>
        <v>-0.22554357891617588</v>
      </c>
      <c r="AL38" s="461">
        <f>(X38-W67)/W67</f>
        <v>-4.1725648803505225E-2</v>
      </c>
      <c r="AM38" s="461">
        <f>(Y38-X68)/X68</f>
        <v>0.10529640939243971</v>
      </c>
      <c r="AN38" s="461">
        <f>(Z38-Y67)/Y67</f>
        <v>7.4102175012645419E-2</v>
      </c>
      <c r="AO38" s="463">
        <f>AVERAGE(AC38:AN38)</f>
        <v>-4.4683092676461922E-2</v>
      </c>
      <c r="AP38" s="342"/>
      <c r="BD38" s="342"/>
    </row>
    <row r="39" spans="1:56" x14ac:dyDescent="0.4">
      <c r="E39" s="22"/>
      <c r="F39" s="22"/>
      <c r="G39" s="22"/>
      <c r="H39" s="12"/>
      <c r="I39" s="320"/>
      <c r="J39" s="41">
        <v>44940</v>
      </c>
      <c r="K39" s="454">
        <v>36478</v>
      </c>
      <c r="L39" s="325">
        <f t="shared" si="34"/>
        <v>10913</v>
      </c>
      <c r="M39" s="14"/>
      <c r="N39" s="327">
        <v>2</v>
      </c>
      <c r="O39" s="454"/>
      <c r="P39" s="454"/>
      <c r="Q39" s="454"/>
      <c r="R39" s="454"/>
      <c r="S39" s="454">
        <v>25536</v>
      </c>
      <c r="T39" s="454">
        <v>36250</v>
      </c>
      <c r="U39" s="454">
        <v>15960</v>
      </c>
      <c r="V39" s="454">
        <v>19267</v>
      </c>
      <c r="W39" s="454">
        <v>20647</v>
      </c>
      <c r="X39" s="454">
        <v>17279</v>
      </c>
      <c r="Y39" s="454">
        <v>19210</v>
      </c>
      <c r="Z39" s="454">
        <v>17707</v>
      </c>
      <c r="AA39" s="320"/>
      <c r="AB39" s="338">
        <v>2</v>
      </c>
      <c r="AC39" s="461"/>
      <c r="AD39" s="461"/>
      <c r="AE39" s="461"/>
      <c r="AF39" s="461"/>
      <c r="AG39" s="461">
        <f t="shared" ref="AG39:AN39" si="35">(S39-S38)/S38</f>
        <v>0.83171938885302343</v>
      </c>
      <c r="AH39" s="461">
        <f t="shared" si="35"/>
        <v>-5.5399207838232226E-2</v>
      </c>
      <c r="AI39" s="461">
        <f t="shared" si="35"/>
        <v>-0.16935567815134797</v>
      </c>
      <c r="AJ39" s="461">
        <f t="shared" si="35"/>
        <v>-0.11777096020880076</v>
      </c>
      <c r="AK39" s="461">
        <f t="shared" si="35"/>
        <v>-1.2483259996173713E-2</v>
      </c>
      <c r="AL39" s="461">
        <f t="shared" si="35"/>
        <v>0.21546145188519977</v>
      </c>
      <c r="AM39" s="461">
        <f t="shared" si="35"/>
        <v>-8.49766599980947E-2</v>
      </c>
      <c r="AN39" s="461">
        <f t="shared" si="35"/>
        <v>0.38976532454281454</v>
      </c>
      <c r="AO39" s="463">
        <f t="shared" ref="AO39:AO68" si="36">AVERAGE(AC39:AI39)</f>
        <v>0.20232150095448106</v>
      </c>
      <c r="AP39" s="342"/>
      <c r="BD39" s="342"/>
    </row>
    <row r="40" spans="1:56" x14ac:dyDescent="0.4">
      <c r="E40" s="22"/>
      <c r="F40" s="22"/>
      <c r="G40" s="22"/>
      <c r="H40" s="24"/>
      <c r="I40" s="320"/>
      <c r="J40" s="41">
        <v>44939</v>
      </c>
      <c r="K40" s="454">
        <v>25565</v>
      </c>
      <c r="L40" s="325">
        <f t="shared" si="34"/>
        <v>-15331</v>
      </c>
      <c r="M40" s="14"/>
      <c r="N40" s="327">
        <v>3</v>
      </c>
      <c r="O40" s="454"/>
      <c r="P40" s="454"/>
      <c r="Q40" s="454"/>
      <c r="R40" s="454"/>
      <c r="S40" s="454">
        <v>32193</v>
      </c>
      <c r="T40" s="454">
        <v>32121</v>
      </c>
      <c r="U40" s="454">
        <v>9925</v>
      </c>
      <c r="V40" s="454">
        <v>23272</v>
      </c>
      <c r="W40" s="454">
        <v>16911</v>
      </c>
      <c r="X40" s="454">
        <v>16103</v>
      </c>
      <c r="Y40" s="454">
        <v>23714</v>
      </c>
      <c r="Z40" s="454">
        <v>21450</v>
      </c>
      <c r="AA40" s="320"/>
      <c r="AB40" s="338">
        <v>3</v>
      </c>
      <c r="AC40" s="461"/>
      <c r="AD40" s="461"/>
      <c r="AE40" s="461"/>
      <c r="AF40" s="461"/>
      <c r="AG40" s="461">
        <f t="shared" ref="AG40:AG68" si="37">(S40-S39)/S39</f>
        <v>0.26069078947368424</v>
      </c>
      <c r="AH40" s="461">
        <f t="shared" ref="AH40:AH67" si="38">(T40-T39)/T39</f>
        <v>-0.11390344827586207</v>
      </c>
      <c r="AI40" s="461">
        <f t="shared" ref="AI40:AI68" si="39">(U40-U39)/U39</f>
        <v>-0.37813283208020049</v>
      </c>
      <c r="AJ40" s="461">
        <f t="shared" ref="AJ40:AJ68" si="40">(V40-V39)/V39</f>
        <v>0.20786837597965432</v>
      </c>
      <c r="AK40" s="461">
        <f t="shared" ref="AK40:AK67" si="41">(W40-W39)/W39</f>
        <v>-0.18094638446263381</v>
      </c>
      <c r="AL40" s="461">
        <f t="shared" ref="AL40:AL68" si="42">(X40-X39)/X39</f>
        <v>-6.8059494183691185E-2</v>
      </c>
      <c r="AM40" s="461">
        <f t="shared" ref="AM40:AM67" si="43">(Y40-Y39)/Y39</f>
        <v>0.23446121811556481</v>
      </c>
      <c r="AN40" s="461">
        <f>(Z40-Y69)/Y69</f>
        <v>-0.96948039844798217</v>
      </c>
      <c r="AO40" s="463">
        <f t="shared" si="36"/>
        <v>-7.7115163627459446E-2</v>
      </c>
      <c r="AP40" s="342"/>
      <c r="BD40" s="342"/>
    </row>
    <row r="41" spans="1:56" x14ac:dyDescent="0.4">
      <c r="I41" s="320"/>
      <c r="J41" s="41">
        <v>44938</v>
      </c>
      <c r="K41" s="454">
        <v>40896</v>
      </c>
      <c r="L41" s="325">
        <f t="shared" si="34"/>
        <v>9693</v>
      </c>
      <c r="M41" s="14"/>
      <c r="N41" s="327">
        <v>4</v>
      </c>
      <c r="O41" s="454"/>
      <c r="P41" s="454"/>
      <c r="Q41" s="454"/>
      <c r="R41" s="454"/>
      <c r="S41" s="454">
        <v>22487</v>
      </c>
      <c r="T41" s="454">
        <v>32153</v>
      </c>
      <c r="U41" s="454">
        <v>13082</v>
      </c>
      <c r="V41" s="454">
        <v>13479</v>
      </c>
      <c r="W41" s="454">
        <v>15600</v>
      </c>
      <c r="X41" s="454">
        <v>23516</v>
      </c>
      <c r="Y41" s="454">
        <v>20869</v>
      </c>
      <c r="Z41" s="454">
        <v>19551</v>
      </c>
      <c r="AA41" s="320"/>
      <c r="AB41" s="338">
        <v>4</v>
      </c>
      <c r="AC41" s="461"/>
      <c r="AD41" s="461"/>
      <c r="AE41" s="461"/>
      <c r="AF41" s="461"/>
      <c r="AG41" s="461">
        <f t="shared" si="37"/>
        <v>-0.30149411362718603</v>
      </c>
      <c r="AH41" s="461">
        <f t="shared" si="38"/>
        <v>9.9623299399146975E-4</v>
      </c>
      <c r="AI41" s="461">
        <f t="shared" si="39"/>
        <v>0.31808564231738035</v>
      </c>
      <c r="AJ41" s="461">
        <f t="shared" si="40"/>
        <v>-0.42080611894121689</v>
      </c>
      <c r="AK41" s="461">
        <f t="shared" si="41"/>
        <v>-7.7523505410679441E-2</v>
      </c>
      <c r="AL41" s="461">
        <f t="shared" si="42"/>
        <v>0.46034900329131218</v>
      </c>
      <c r="AM41" s="461">
        <f t="shared" si="43"/>
        <v>-0.11997132495572235</v>
      </c>
      <c r="AN41" s="461">
        <f t="shared" ref="AN41:AN68" si="44">(Z41-Z40)/Z40</f>
        <v>-8.8531468531468538E-2</v>
      </c>
      <c r="AO41" s="463">
        <f t="shared" si="36"/>
        <v>5.8625872280619329E-3</v>
      </c>
      <c r="AP41" s="342"/>
      <c r="BD41" s="342"/>
    </row>
    <row r="42" spans="1:56" x14ac:dyDescent="0.4">
      <c r="E42" s="26"/>
      <c r="F42" s="26"/>
      <c r="G42" s="26"/>
      <c r="I42" s="320"/>
      <c r="J42" s="41">
        <v>44937</v>
      </c>
      <c r="K42" s="454">
        <v>31203</v>
      </c>
      <c r="L42" s="325">
        <f t="shared" ref="L42:L47" si="45">K42-K43</f>
        <v>-3881</v>
      </c>
      <c r="M42" s="14"/>
      <c r="N42" s="327">
        <v>5</v>
      </c>
      <c r="O42" s="454"/>
      <c r="P42" s="454"/>
      <c r="Q42" s="454"/>
      <c r="R42" s="454"/>
      <c r="S42" s="454">
        <v>36109</v>
      </c>
      <c r="T42" s="454">
        <v>39090</v>
      </c>
      <c r="U42" s="454">
        <v>8090</v>
      </c>
      <c r="V42" s="454">
        <v>22651</v>
      </c>
      <c r="W42" s="454">
        <v>20559</v>
      </c>
      <c r="X42" s="454">
        <v>20455</v>
      </c>
      <c r="Y42" s="454">
        <v>20703</v>
      </c>
      <c r="Z42" s="454">
        <v>24326</v>
      </c>
      <c r="AA42" s="320"/>
      <c r="AB42" s="338">
        <v>5</v>
      </c>
      <c r="AC42" s="461"/>
      <c r="AD42" s="461"/>
      <c r="AE42" s="461"/>
      <c r="AF42" s="461"/>
      <c r="AG42" s="461">
        <f t="shared" si="37"/>
        <v>0.60577222395161645</v>
      </c>
      <c r="AH42" s="461">
        <f t="shared" si="38"/>
        <v>0.215749696762355</v>
      </c>
      <c r="AI42" s="461">
        <f t="shared" si="39"/>
        <v>-0.38159302858890076</v>
      </c>
      <c r="AJ42" s="461">
        <f t="shared" si="40"/>
        <v>0.68046590993397138</v>
      </c>
      <c r="AK42" s="461">
        <f t="shared" si="41"/>
        <v>0.31788461538461538</v>
      </c>
      <c r="AL42" s="461">
        <f t="shared" si="42"/>
        <v>-0.13016669501615921</v>
      </c>
      <c r="AM42" s="461">
        <f t="shared" si="43"/>
        <v>-7.9543820978484839E-3</v>
      </c>
      <c r="AN42" s="461">
        <f t="shared" si="44"/>
        <v>0.24423303155848805</v>
      </c>
      <c r="AO42" s="463">
        <f t="shared" si="36"/>
        <v>0.14664296404169022</v>
      </c>
      <c r="AP42" s="342"/>
      <c r="BD42" s="342"/>
    </row>
    <row r="43" spans="1:56" x14ac:dyDescent="0.4">
      <c r="E43" s="26"/>
      <c r="F43" s="26"/>
      <c r="G43" s="26"/>
      <c r="I43" s="320"/>
      <c r="J43" s="41">
        <v>44936</v>
      </c>
      <c r="K43" s="454">
        <v>35084</v>
      </c>
      <c r="L43" s="455">
        <f t="shared" si="45"/>
        <v>2848</v>
      </c>
      <c r="M43" s="14"/>
      <c r="N43" s="327">
        <v>6</v>
      </c>
      <c r="O43" s="454"/>
      <c r="P43" s="454"/>
      <c r="Q43" s="454"/>
      <c r="R43" s="454"/>
      <c r="S43" s="454">
        <v>37012</v>
      </c>
      <c r="T43" s="454">
        <v>30126</v>
      </c>
      <c r="U43" s="454">
        <v>20337</v>
      </c>
      <c r="V43" s="454">
        <v>29340</v>
      </c>
      <c r="W43" s="454">
        <v>26431</v>
      </c>
      <c r="X43" s="454">
        <v>22168</v>
      </c>
      <c r="Y43" s="454">
        <v>19513</v>
      </c>
      <c r="Z43" s="454">
        <v>26305</v>
      </c>
      <c r="AA43" s="320"/>
      <c r="AB43" s="338">
        <v>6</v>
      </c>
      <c r="AC43" s="461"/>
      <c r="AD43" s="461"/>
      <c r="AE43" s="461"/>
      <c r="AF43" s="461"/>
      <c r="AG43" s="461">
        <f t="shared" si="37"/>
        <v>2.5007615829848513E-2</v>
      </c>
      <c r="AH43" s="461">
        <f t="shared" si="38"/>
        <v>-0.22931696085955489</v>
      </c>
      <c r="AI43" s="461">
        <f t="shared" si="39"/>
        <v>1.5138442521631643</v>
      </c>
      <c r="AJ43" s="461">
        <f t="shared" si="40"/>
        <v>0.29530705046134831</v>
      </c>
      <c r="AK43" s="461">
        <f t="shared" si="41"/>
        <v>0.28561700471812829</v>
      </c>
      <c r="AL43" s="461">
        <f t="shared" si="42"/>
        <v>8.3744805670985092E-2</v>
      </c>
      <c r="AM43" s="461">
        <f t="shared" si="43"/>
        <v>-5.7479592329614068E-2</v>
      </c>
      <c r="AN43" s="461">
        <f t="shared" si="44"/>
        <v>8.135328455150867E-2</v>
      </c>
      <c r="AO43" s="463">
        <f t="shared" si="36"/>
        <v>0.43651163571115265</v>
      </c>
      <c r="AP43" s="342"/>
      <c r="BD43" s="342"/>
    </row>
    <row r="44" spans="1:56" x14ac:dyDescent="0.4">
      <c r="E44" s="26"/>
      <c r="F44" s="26"/>
      <c r="G44" s="26"/>
      <c r="I44" s="320"/>
      <c r="J44" s="41">
        <v>44935</v>
      </c>
      <c r="K44" s="454">
        <v>32236</v>
      </c>
      <c r="L44" s="325">
        <f t="shared" si="45"/>
        <v>3795</v>
      </c>
      <c r="M44" s="14"/>
      <c r="N44" s="327">
        <v>7</v>
      </c>
      <c r="O44" s="454"/>
      <c r="P44" s="454"/>
      <c r="Q44" s="454"/>
      <c r="R44" s="454"/>
      <c r="S44" s="454">
        <v>22229</v>
      </c>
      <c r="T44" s="454">
        <v>35683</v>
      </c>
      <c r="U44" s="454">
        <v>25765</v>
      </c>
      <c r="V44" s="454">
        <v>20201</v>
      </c>
      <c r="W44" s="454">
        <v>25802</v>
      </c>
      <c r="X44" s="454">
        <v>19096</v>
      </c>
      <c r="Y44" s="454">
        <v>20536</v>
      </c>
      <c r="Z44" s="454">
        <v>30712</v>
      </c>
      <c r="AA44" s="320"/>
      <c r="AB44" s="338">
        <v>7</v>
      </c>
      <c r="AC44" s="461"/>
      <c r="AD44" s="461"/>
      <c r="AE44" s="461"/>
      <c r="AF44" s="461"/>
      <c r="AG44" s="461">
        <f t="shared" si="37"/>
        <v>-0.39941100183724199</v>
      </c>
      <c r="AH44" s="461">
        <f t="shared" si="38"/>
        <v>0.18445860718316404</v>
      </c>
      <c r="AI44" s="461">
        <f t="shared" si="39"/>
        <v>0.26690268967891034</v>
      </c>
      <c r="AJ44" s="461">
        <f t="shared" si="40"/>
        <v>-0.31148602590320384</v>
      </c>
      <c r="AK44" s="461">
        <f t="shared" si="41"/>
        <v>-2.379781317392456E-2</v>
      </c>
      <c r="AL44" s="461">
        <f t="shared" si="42"/>
        <v>-0.13857813063875857</v>
      </c>
      <c r="AM44" s="461">
        <f t="shared" si="43"/>
        <v>5.2426587403269616E-2</v>
      </c>
      <c r="AN44" s="461">
        <f t="shared" si="44"/>
        <v>0.16753468922258125</v>
      </c>
      <c r="AO44" s="463">
        <f t="shared" si="36"/>
        <v>1.7316765008277463E-2</v>
      </c>
      <c r="AP44" s="342"/>
      <c r="BD44" s="342"/>
    </row>
    <row r="45" spans="1:56" x14ac:dyDescent="0.4">
      <c r="E45" s="26"/>
      <c r="F45" s="26"/>
      <c r="G45" s="26"/>
      <c r="I45" s="320"/>
      <c r="J45" s="41">
        <v>44934</v>
      </c>
      <c r="K45" s="454">
        <v>28441</v>
      </c>
      <c r="L45" s="325">
        <f t="shared" si="45"/>
        <v>-676</v>
      </c>
      <c r="M45" s="14"/>
      <c r="N45" s="327">
        <v>8</v>
      </c>
      <c r="O45" s="454"/>
      <c r="P45" s="454"/>
      <c r="Q45" s="454"/>
      <c r="R45" s="454"/>
      <c r="S45" s="454">
        <v>20717</v>
      </c>
      <c r="T45" s="454">
        <v>35683</v>
      </c>
      <c r="U45" s="454">
        <v>30951</v>
      </c>
      <c r="V45" s="454">
        <v>36105</v>
      </c>
      <c r="W45" s="454">
        <v>24918</v>
      </c>
      <c r="X45" s="454">
        <v>22753</v>
      </c>
      <c r="Y45" s="454">
        <v>26315</v>
      </c>
      <c r="Z45" s="454">
        <v>26966</v>
      </c>
      <c r="AA45" s="320"/>
      <c r="AB45" s="338">
        <v>8</v>
      </c>
      <c r="AC45" s="461"/>
      <c r="AD45" s="461"/>
      <c r="AE45" s="461"/>
      <c r="AF45" s="461"/>
      <c r="AG45" s="461">
        <f t="shared" si="37"/>
        <v>-6.8019254127491116E-2</v>
      </c>
      <c r="AH45" s="461">
        <f t="shared" si="38"/>
        <v>0</v>
      </c>
      <c r="AI45" s="461">
        <f t="shared" si="39"/>
        <v>0.20128080729672035</v>
      </c>
      <c r="AJ45" s="461">
        <f t="shared" si="40"/>
        <v>0.78728775803178064</v>
      </c>
      <c r="AK45" s="461">
        <f t="shared" si="41"/>
        <v>-3.4260910006976203E-2</v>
      </c>
      <c r="AL45" s="461">
        <f t="shared" si="42"/>
        <v>0.19150607457059071</v>
      </c>
      <c r="AM45" s="461">
        <f t="shared" si="43"/>
        <v>0.28140825866770547</v>
      </c>
      <c r="AN45" s="461">
        <f t="shared" si="44"/>
        <v>-0.1219718676738734</v>
      </c>
      <c r="AO45" s="463">
        <f t="shared" si="36"/>
        <v>4.4420517723076404E-2</v>
      </c>
      <c r="AP45" s="342"/>
      <c r="BD45" s="342"/>
    </row>
    <row r="46" spans="1:56" x14ac:dyDescent="0.4">
      <c r="E46" s="26"/>
      <c r="F46" s="26"/>
      <c r="G46" s="26"/>
      <c r="I46" s="320"/>
      <c r="J46" s="41">
        <v>44933</v>
      </c>
      <c r="K46" s="454">
        <v>29117</v>
      </c>
      <c r="L46" s="325">
        <f t="shared" si="45"/>
        <v>8599</v>
      </c>
      <c r="M46" s="14"/>
      <c r="N46" s="327">
        <v>9</v>
      </c>
      <c r="O46" s="454"/>
      <c r="P46" s="454"/>
      <c r="Q46" s="454"/>
      <c r="R46" s="454"/>
      <c r="S46" s="454">
        <v>24900</v>
      </c>
      <c r="T46" s="454">
        <v>37656</v>
      </c>
      <c r="U46" s="454">
        <v>20345</v>
      </c>
      <c r="V46" s="454">
        <v>32314</v>
      </c>
      <c r="W46" s="454">
        <v>30616</v>
      </c>
      <c r="X46" s="454">
        <v>24990</v>
      </c>
      <c r="Y46" s="454">
        <v>29900</v>
      </c>
      <c r="Z46" s="454">
        <v>29996</v>
      </c>
      <c r="AA46" s="320"/>
      <c r="AB46" s="338">
        <v>9</v>
      </c>
      <c r="AC46" s="461"/>
      <c r="AD46" s="461"/>
      <c r="AE46" s="461"/>
      <c r="AF46" s="461"/>
      <c r="AG46" s="461">
        <f t="shared" si="37"/>
        <v>0.20191147366896753</v>
      </c>
      <c r="AH46" s="461">
        <f t="shared" si="38"/>
        <v>5.5292436174088501E-2</v>
      </c>
      <c r="AI46" s="461">
        <f t="shared" si="39"/>
        <v>-0.34267067299925691</v>
      </c>
      <c r="AJ46" s="461">
        <f t="shared" si="40"/>
        <v>-0.1049993075751281</v>
      </c>
      <c r="AK46" s="461">
        <f t="shared" si="41"/>
        <v>0.22867003772373384</v>
      </c>
      <c r="AL46" s="461">
        <f t="shared" si="42"/>
        <v>9.8316705489386008E-2</v>
      </c>
      <c r="AM46" s="461">
        <f t="shared" si="43"/>
        <v>0.13623408702261067</v>
      </c>
      <c r="AN46" s="461">
        <f t="shared" si="44"/>
        <v>0.11236371727360379</v>
      </c>
      <c r="AO46" s="463">
        <f t="shared" si="36"/>
        <v>-2.8488921052066962E-2</v>
      </c>
      <c r="AP46" s="342"/>
      <c r="BD46" s="342"/>
    </row>
    <row r="47" spans="1:56" x14ac:dyDescent="0.4">
      <c r="E47" s="26"/>
      <c r="F47" s="26"/>
      <c r="G47" s="26"/>
      <c r="I47" s="320"/>
      <c r="J47" s="41">
        <v>44932</v>
      </c>
      <c r="K47" s="454">
        <v>20518</v>
      </c>
      <c r="L47" s="455">
        <f t="shared" si="45"/>
        <v>-21199</v>
      </c>
      <c r="M47" s="14"/>
      <c r="N47" s="327">
        <v>10</v>
      </c>
      <c r="O47" s="454"/>
      <c r="P47" s="454"/>
      <c r="Q47" s="454"/>
      <c r="R47" s="454"/>
      <c r="S47" s="454">
        <v>32650</v>
      </c>
      <c r="T47" s="454">
        <v>32315</v>
      </c>
      <c r="U47" s="454">
        <v>13950</v>
      </c>
      <c r="V47" s="454">
        <v>26818</v>
      </c>
      <c r="W47" s="454">
        <v>5105</v>
      </c>
      <c r="X47" s="454">
        <v>24005</v>
      </c>
      <c r="Y47" s="454">
        <v>34407</v>
      </c>
      <c r="Z47" s="454">
        <v>27796</v>
      </c>
      <c r="AA47" s="320"/>
      <c r="AB47" s="338">
        <v>10</v>
      </c>
      <c r="AC47" s="461"/>
      <c r="AD47" s="461"/>
      <c r="AE47" s="461"/>
      <c r="AF47" s="461"/>
      <c r="AG47" s="461">
        <f t="shared" si="37"/>
        <v>0.3112449799196787</v>
      </c>
      <c r="AH47" s="461">
        <f t="shared" si="38"/>
        <v>-0.14183662630125346</v>
      </c>
      <c r="AI47" s="461">
        <f t="shared" si="39"/>
        <v>-0.31432784467928238</v>
      </c>
      <c r="AJ47" s="461">
        <f t="shared" si="40"/>
        <v>-0.170081079408306</v>
      </c>
      <c r="AK47" s="461">
        <f t="shared" si="41"/>
        <v>-0.8332571204598902</v>
      </c>
      <c r="AL47" s="461">
        <f t="shared" si="42"/>
        <v>-3.9415766306522611E-2</v>
      </c>
      <c r="AM47" s="461">
        <f t="shared" si="43"/>
        <v>0.15073578595317727</v>
      </c>
      <c r="AN47" s="461">
        <f t="shared" si="44"/>
        <v>-7.334311241498867E-2</v>
      </c>
      <c r="AO47" s="463">
        <f t="shared" si="36"/>
        <v>-4.8306497020285714E-2</v>
      </c>
      <c r="AP47" s="342"/>
      <c r="BD47" s="342"/>
    </row>
    <row r="48" spans="1:56" x14ac:dyDescent="0.4">
      <c r="E48" s="26"/>
      <c r="F48" s="26"/>
      <c r="G48" s="26"/>
      <c r="I48" s="320"/>
      <c r="J48" s="41">
        <v>44931</v>
      </c>
      <c r="K48" s="454">
        <v>41717</v>
      </c>
      <c r="L48" s="325">
        <f t="shared" ref="L48" si="46">K48-K49</f>
        <v>8976</v>
      </c>
      <c r="M48" s="14"/>
      <c r="N48" s="327">
        <v>11</v>
      </c>
      <c r="O48" s="454"/>
      <c r="P48" s="454"/>
      <c r="Q48" s="454"/>
      <c r="R48" s="454"/>
      <c r="S48" s="454">
        <v>35043</v>
      </c>
      <c r="T48" s="454">
        <v>41051</v>
      </c>
      <c r="U48" s="454">
        <v>22124</v>
      </c>
      <c r="V48" s="454">
        <v>31781</v>
      </c>
      <c r="W48" s="454">
        <v>10194</v>
      </c>
      <c r="X48" s="454">
        <v>25337</v>
      </c>
      <c r="Y48" s="454">
        <v>30419</v>
      </c>
      <c r="Z48" s="454">
        <v>30963</v>
      </c>
      <c r="AA48" s="320"/>
      <c r="AB48" s="338">
        <v>11</v>
      </c>
      <c r="AC48" s="461"/>
      <c r="AD48" s="461"/>
      <c r="AE48" s="461"/>
      <c r="AF48" s="461"/>
      <c r="AG48" s="461">
        <f t="shared" si="37"/>
        <v>7.3292496171516078E-2</v>
      </c>
      <c r="AH48" s="461">
        <f t="shared" si="38"/>
        <v>0.27033885192634999</v>
      </c>
      <c r="AI48" s="461">
        <f t="shared" si="39"/>
        <v>0.58594982078853042</v>
      </c>
      <c r="AJ48" s="461">
        <f t="shared" si="40"/>
        <v>0.18506227160862107</v>
      </c>
      <c r="AK48" s="461">
        <f t="shared" si="41"/>
        <v>0.99686581782566108</v>
      </c>
      <c r="AL48" s="461">
        <f t="shared" si="42"/>
        <v>5.5488439908352429E-2</v>
      </c>
      <c r="AM48" s="461">
        <f t="shared" si="43"/>
        <v>-0.11590664690324644</v>
      </c>
      <c r="AN48" s="461">
        <f t="shared" si="44"/>
        <v>0.1139372571593035</v>
      </c>
      <c r="AO48" s="463">
        <f t="shared" si="36"/>
        <v>0.3098603896287988</v>
      </c>
      <c r="AP48" s="342"/>
      <c r="BD48" s="342"/>
    </row>
    <row r="49" spans="5:56" x14ac:dyDescent="0.4">
      <c r="E49" s="26"/>
      <c r="F49" s="26"/>
      <c r="G49" s="26"/>
      <c r="I49" s="320"/>
      <c r="J49" s="41">
        <v>44930</v>
      </c>
      <c r="K49" s="454">
        <v>32741</v>
      </c>
      <c r="L49" s="325">
        <f t="shared" ref="L49:L50" si="47">K49-K50</f>
        <v>7905</v>
      </c>
      <c r="M49" s="14"/>
      <c r="N49" s="327">
        <v>12</v>
      </c>
      <c r="O49" s="454"/>
      <c r="P49" s="454"/>
      <c r="Q49" s="454"/>
      <c r="R49" s="454"/>
      <c r="S49" s="454">
        <v>34150</v>
      </c>
      <c r="T49" s="454">
        <v>29461</v>
      </c>
      <c r="U49" s="454">
        <v>30927</v>
      </c>
      <c r="V49" s="454">
        <v>28799</v>
      </c>
      <c r="W49" s="454">
        <v>9616</v>
      </c>
      <c r="X49" s="454">
        <v>25297</v>
      </c>
      <c r="Y49" s="454">
        <v>21640</v>
      </c>
      <c r="Z49" s="454">
        <v>24937</v>
      </c>
      <c r="AA49" s="320"/>
      <c r="AB49" s="338">
        <v>12</v>
      </c>
      <c r="AC49" s="461"/>
      <c r="AD49" s="461"/>
      <c r="AE49" s="461"/>
      <c r="AF49" s="461"/>
      <c r="AG49" s="461">
        <f t="shared" si="37"/>
        <v>-2.5482978055531777E-2</v>
      </c>
      <c r="AH49" s="461">
        <f t="shared" si="38"/>
        <v>-0.28233173369710846</v>
      </c>
      <c r="AI49" s="461">
        <f t="shared" si="39"/>
        <v>0.39789369011028747</v>
      </c>
      <c r="AJ49" s="461">
        <f t="shared" si="40"/>
        <v>-9.3829646644221387E-2</v>
      </c>
      <c r="AK49" s="461">
        <f t="shared" si="41"/>
        <v>-5.6700019619383951E-2</v>
      </c>
      <c r="AL49" s="461">
        <f t="shared" si="42"/>
        <v>-1.5787188696372893E-3</v>
      </c>
      <c r="AM49" s="461">
        <f t="shared" si="43"/>
        <v>-0.28860251816299026</v>
      </c>
      <c r="AN49" s="461">
        <f t="shared" si="44"/>
        <v>-0.19461938442657364</v>
      </c>
      <c r="AO49" s="463">
        <f t="shared" si="36"/>
        <v>3.002632611921574E-2</v>
      </c>
      <c r="AP49" s="342"/>
      <c r="BD49" s="342"/>
    </row>
    <row r="50" spans="5:56" x14ac:dyDescent="0.4">
      <c r="E50" s="26"/>
      <c r="F50" s="26"/>
      <c r="G50" s="26"/>
      <c r="I50" s="320"/>
      <c r="J50" s="41">
        <v>44929</v>
      </c>
      <c r="K50" s="454">
        <v>24836</v>
      </c>
      <c r="L50" s="325">
        <f t="shared" si="47"/>
        <v>3439</v>
      </c>
      <c r="M50" s="14"/>
      <c r="N50" s="327">
        <v>13</v>
      </c>
      <c r="O50" s="454"/>
      <c r="P50" s="454"/>
      <c r="Q50" s="454"/>
      <c r="R50" s="454"/>
      <c r="S50" s="454">
        <v>39701</v>
      </c>
      <c r="T50" s="454">
        <v>39195</v>
      </c>
      <c r="U50" s="454">
        <v>20525</v>
      </c>
      <c r="V50" s="454">
        <v>28631</v>
      </c>
      <c r="W50" s="454">
        <v>18862</v>
      </c>
      <c r="X50" s="454">
        <v>22562</v>
      </c>
      <c r="Y50" s="454">
        <v>21009</v>
      </c>
      <c r="Z50" s="454">
        <v>24044</v>
      </c>
      <c r="AA50" s="320"/>
      <c r="AB50" s="338">
        <v>13</v>
      </c>
      <c r="AC50" s="461"/>
      <c r="AD50" s="461"/>
      <c r="AE50" s="461"/>
      <c r="AF50" s="461"/>
      <c r="AG50" s="461">
        <f t="shared" si="37"/>
        <v>0.1625475841874085</v>
      </c>
      <c r="AH50" s="461">
        <f t="shared" si="38"/>
        <v>0.3304029055361325</v>
      </c>
      <c r="AI50" s="461">
        <f t="shared" si="39"/>
        <v>-0.33634041452452551</v>
      </c>
      <c r="AJ50" s="461">
        <f t="shared" si="40"/>
        <v>-5.833535886662731E-3</v>
      </c>
      <c r="AK50" s="461">
        <f t="shared" si="41"/>
        <v>0.96152246256239604</v>
      </c>
      <c r="AL50" s="461">
        <f t="shared" si="42"/>
        <v>-0.10811558682847769</v>
      </c>
      <c r="AM50" s="461">
        <f t="shared" si="43"/>
        <v>-2.9158964879852124E-2</v>
      </c>
      <c r="AN50" s="461">
        <f t="shared" si="44"/>
        <v>-3.5810241809359586E-2</v>
      </c>
      <c r="AO50" s="463">
        <f t="shared" si="36"/>
        <v>5.2203358399671829E-2</v>
      </c>
      <c r="AP50" s="342"/>
      <c r="BD50" s="342"/>
    </row>
    <row r="51" spans="5:56" x14ac:dyDescent="0.4">
      <c r="E51" s="26"/>
      <c r="F51" s="26"/>
      <c r="G51" s="26"/>
      <c r="I51" s="320"/>
      <c r="J51" s="41">
        <v>44928</v>
      </c>
      <c r="K51" s="454">
        <v>21397</v>
      </c>
      <c r="L51" s="325">
        <f t="shared" ref="L51:L53" si="48">K51-K52</f>
        <v>3167</v>
      </c>
      <c r="M51" s="14"/>
      <c r="N51" s="327">
        <v>14</v>
      </c>
      <c r="O51" s="454"/>
      <c r="P51" s="454"/>
      <c r="Q51" s="454"/>
      <c r="R51" s="454"/>
      <c r="S51" s="454">
        <v>28758</v>
      </c>
      <c r="T51" s="454">
        <v>39444</v>
      </c>
      <c r="U51" s="454">
        <v>24183</v>
      </c>
      <c r="V51" s="454">
        <v>28794</v>
      </c>
      <c r="W51" s="454">
        <v>14672</v>
      </c>
      <c r="X51" s="454">
        <v>19893</v>
      </c>
      <c r="Y51" s="454">
        <v>28176</v>
      </c>
      <c r="Z51" s="454">
        <v>28367</v>
      </c>
      <c r="AA51" s="320"/>
      <c r="AB51" s="338">
        <v>14</v>
      </c>
      <c r="AC51" s="461"/>
      <c r="AD51" s="461"/>
      <c r="AE51" s="461"/>
      <c r="AF51" s="461"/>
      <c r="AG51" s="461">
        <f t="shared" si="37"/>
        <v>-0.27563537442381802</v>
      </c>
      <c r="AH51" s="461">
        <f t="shared" si="38"/>
        <v>6.3528511289705318E-3</v>
      </c>
      <c r="AI51" s="461">
        <f t="shared" si="39"/>
        <v>0.17822168087697929</v>
      </c>
      <c r="AJ51" s="461">
        <f t="shared" si="40"/>
        <v>5.6931298243163009E-3</v>
      </c>
      <c r="AK51" s="461">
        <f t="shared" si="41"/>
        <v>-0.22213975188209098</v>
      </c>
      <c r="AL51" s="461">
        <f t="shared" si="42"/>
        <v>-0.11829625033241734</v>
      </c>
      <c r="AM51" s="461">
        <f t="shared" si="43"/>
        <v>0.34113951163786949</v>
      </c>
      <c r="AN51" s="461">
        <f t="shared" si="44"/>
        <v>0.17979537514556646</v>
      </c>
      <c r="AO51" s="463">
        <f t="shared" si="36"/>
        <v>-3.0353614139289397E-2</v>
      </c>
      <c r="AP51" s="342"/>
      <c r="BD51" s="342"/>
    </row>
    <row r="52" spans="5:56" x14ac:dyDescent="0.4">
      <c r="E52" s="26"/>
      <c r="F52" s="26"/>
      <c r="G52" s="26"/>
      <c r="I52" s="320"/>
      <c r="J52" s="41">
        <v>44927</v>
      </c>
      <c r="K52" s="454">
        <v>18230</v>
      </c>
      <c r="L52" s="325">
        <f t="shared" si="48"/>
        <v>-422</v>
      </c>
      <c r="M52" s="14"/>
      <c r="N52" s="327">
        <v>15</v>
      </c>
      <c r="O52" s="454"/>
      <c r="P52" s="454"/>
      <c r="Q52" s="454"/>
      <c r="R52" s="454"/>
      <c r="S52" s="454">
        <v>28802</v>
      </c>
      <c r="T52" s="454">
        <v>35441</v>
      </c>
      <c r="U52" s="454">
        <v>15419</v>
      </c>
      <c r="V52" s="454">
        <v>24551</v>
      </c>
      <c r="W52" s="454">
        <v>11683</v>
      </c>
      <c r="X52" s="454">
        <v>16917</v>
      </c>
      <c r="Y52" s="454">
        <v>31883</v>
      </c>
      <c r="Z52" s="454">
        <v>24747</v>
      </c>
      <c r="AA52" s="320"/>
      <c r="AB52" s="338">
        <v>15</v>
      </c>
      <c r="AC52" s="461"/>
      <c r="AD52" s="461"/>
      <c r="AE52" s="461"/>
      <c r="AF52" s="461"/>
      <c r="AG52" s="461">
        <f t="shared" si="37"/>
        <v>1.5300090409625148E-3</v>
      </c>
      <c r="AH52" s="461">
        <f t="shared" si="38"/>
        <v>-0.10148565054254133</v>
      </c>
      <c r="AI52" s="461">
        <f t="shared" si="39"/>
        <v>-0.36240334119009221</v>
      </c>
      <c r="AJ52" s="461">
        <f t="shared" si="40"/>
        <v>-0.14735708828228103</v>
      </c>
      <c r="AK52" s="461">
        <f t="shared" si="41"/>
        <v>-0.20372137404580154</v>
      </c>
      <c r="AL52" s="461">
        <f t="shared" si="42"/>
        <v>-0.14960036193635953</v>
      </c>
      <c r="AM52" s="461">
        <f t="shared" si="43"/>
        <v>0.13156587166382738</v>
      </c>
      <c r="AN52" s="461">
        <f t="shared" si="44"/>
        <v>-0.12761307152677406</v>
      </c>
      <c r="AO52" s="463">
        <f t="shared" si="36"/>
        <v>-0.15411966089722368</v>
      </c>
      <c r="AP52" s="342"/>
      <c r="BD52" s="342"/>
    </row>
    <row r="53" spans="5:56" x14ac:dyDescent="0.4">
      <c r="I53" s="320"/>
      <c r="J53" s="41">
        <v>44926</v>
      </c>
      <c r="K53" s="454">
        <v>18652</v>
      </c>
      <c r="L53" s="325">
        <f t="shared" si="48"/>
        <v>-3147</v>
      </c>
      <c r="M53" s="14"/>
      <c r="N53" s="327">
        <v>16</v>
      </c>
      <c r="O53" s="454"/>
      <c r="P53" s="454"/>
      <c r="Q53" s="454"/>
      <c r="R53" s="454"/>
      <c r="S53" s="454">
        <v>34836</v>
      </c>
      <c r="T53" s="454">
        <v>27964</v>
      </c>
      <c r="U53" s="454">
        <v>18427</v>
      </c>
      <c r="V53" s="454">
        <v>31270</v>
      </c>
      <c r="W53" s="454">
        <v>13439</v>
      </c>
      <c r="X53" s="454">
        <v>20941</v>
      </c>
      <c r="Y53" s="454">
        <v>23064</v>
      </c>
      <c r="Z53" s="454">
        <v>25274</v>
      </c>
      <c r="AA53" s="320"/>
      <c r="AB53" s="338">
        <v>16</v>
      </c>
      <c r="AC53" s="461"/>
      <c r="AD53" s="461"/>
      <c r="AE53" s="461"/>
      <c r="AF53" s="461"/>
      <c r="AG53" s="461">
        <f t="shared" si="37"/>
        <v>0.20949934032358863</v>
      </c>
      <c r="AH53" s="461">
        <f t="shared" si="38"/>
        <v>-0.21097034508055643</v>
      </c>
      <c r="AI53" s="461">
        <f t="shared" si="39"/>
        <v>0.19508398728841039</v>
      </c>
      <c r="AJ53" s="461">
        <f t="shared" si="40"/>
        <v>0.27367520671255752</v>
      </c>
      <c r="AK53" s="461">
        <f t="shared" si="41"/>
        <v>0.15030386030985193</v>
      </c>
      <c r="AL53" s="461">
        <f t="shared" si="42"/>
        <v>0.2378672341431696</v>
      </c>
      <c r="AM53" s="461">
        <f t="shared" si="43"/>
        <v>-0.27660508735062572</v>
      </c>
      <c r="AN53" s="461">
        <f t="shared" si="44"/>
        <v>2.1295510566937407E-2</v>
      </c>
      <c r="AO53" s="463">
        <f t="shared" si="36"/>
        <v>6.4537660843814196E-2</v>
      </c>
      <c r="AP53" s="342"/>
      <c r="BD53" s="342"/>
    </row>
    <row r="54" spans="5:56" x14ac:dyDescent="0.4">
      <c r="I54" s="320"/>
      <c r="J54" s="41">
        <v>44925</v>
      </c>
      <c r="K54" s="454">
        <v>21799</v>
      </c>
      <c r="L54" s="325">
        <f t="shared" ref="L54:L67" si="49">K54-K55</f>
        <v>-6028</v>
      </c>
      <c r="M54" s="14"/>
      <c r="N54" s="327">
        <v>17</v>
      </c>
      <c r="O54" s="454"/>
      <c r="P54" s="454"/>
      <c r="Q54" s="454"/>
      <c r="R54" s="454"/>
      <c r="S54" s="454">
        <v>34722</v>
      </c>
      <c r="T54" s="454">
        <v>29454</v>
      </c>
      <c r="U54" s="454">
        <v>16256</v>
      </c>
      <c r="V54" s="454">
        <v>29013</v>
      </c>
      <c r="W54" s="454">
        <v>16154</v>
      </c>
      <c r="X54" s="454">
        <v>20779</v>
      </c>
      <c r="Y54" s="454">
        <v>27580</v>
      </c>
      <c r="Z54" s="454">
        <v>25852</v>
      </c>
      <c r="AA54" s="320"/>
      <c r="AB54" s="338">
        <v>17</v>
      </c>
      <c r="AC54" s="461"/>
      <c r="AD54" s="461"/>
      <c r="AE54" s="461"/>
      <c r="AF54" s="461"/>
      <c r="AG54" s="461">
        <f t="shared" si="37"/>
        <v>-3.272476748191526E-3</v>
      </c>
      <c r="AH54" s="461">
        <f t="shared" si="38"/>
        <v>5.3282792161350311E-2</v>
      </c>
      <c r="AI54" s="461">
        <f t="shared" si="39"/>
        <v>-0.11781624789710751</v>
      </c>
      <c r="AJ54" s="461">
        <f t="shared" si="40"/>
        <v>-7.2177806204029415E-2</v>
      </c>
      <c r="AK54" s="461">
        <f t="shared" si="41"/>
        <v>0.20202396011608006</v>
      </c>
      <c r="AL54" s="461">
        <f t="shared" si="42"/>
        <v>-7.7360202473616352E-3</v>
      </c>
      <c r="AM54" s="461">
        <f t="shared" si="43"/>
        <v>0.19580298300381546</v>
      </c>
      <c r="AN54" s="461">
        <f t="shared" si="44"/>
        <v>2.2869351903141568E-2</v>
      </c>
      <c r="AO54" s="463">
        <f t="shared" si="36"/>
        <v>-2.2601977494649577E-2</v>
      </c>
      <c r="AP54" s="342"/>
      <c r="BD54" s="342"/>
    </row>
    <row r="55" spans="5:56" x14ac:dyDescent="0.4">
      <c r="I55" s="320"/>
      <c r="J55" s="41">
        <v>44924</v>
      </c>
      <c r="K55" s="454">
        <v>27827</v>
      </c>
      <c r="L55" s="325">
        <f t="shared" si="49"/>
        <v>4381</v>
      </c>
      <c r="M55" s="14"/>
      <c r="N55" s="327">
        <v>18</v>
      </c>
      <c r="O55" s="454"/>
      <c r="P55" s="454"/>
      <c r="Q55" s="454"/>
      <c r="R55" s="454">
        <v>32145</v>
      </c>
      <c r="S55" s="454">
        <v>30421</v>
      </c>
      <c r="T55" s="454">
        <v>29220</v>
      </c>
      <c r="U55" s="454">
        <v>15663</v>
      </c>
      <c r="V55" s="454">
        <v>25217</v>
      </c>
      <c r="W55" s="454">
        <v>12382</v>
      </c>
      <c r="X55" s="454">
        <v>16357</v>
      </c>
      <c r="Y55" s="454">
        <v>22521</v>
      </c>
      <c r="Z55" s="454">
        <v>23961</v>
      </c>
      <c r="AA55" s="320"/>
      <c r="AB55" s="338">
        <v>18</v>
      </c>
      <c r="AC55" s="461"/>
      <c r="AD55" s="461"/>
      <c r="AE55" s="461"/>
      <c r="AF55" s="461"/>
      <c r="AG55" s="461">
        <f t="shared" si="37"/>
        <v>-0.12386959276539369</v>
      </c>
      <c r="AH55" s="461">
        <f t="shared" si="38"/>
        <v>-7.9445915665104904E-3</v>
      </c>
      <c r="AI55" s="461">
        <f t="shared" si="39"/>
        <v>-3.6478838582677163E-2</v>
      </c>
      <c r="AJ55" s="461">
        <f t="shared" si="40"/>
        <v>-0.13083790025161135</v>
      </c>
      <c r="AK55" s="461">
        <f t="shared" si="41"/>
        <v>-0.233502538071066</v>
      </c>
      <c r="AL55" s="461">
        <f t="shared" si="42"/>
        <v>-0.21281101111699313</v>
      </c>
      <c r="AM55" s="461">
        <f t="shared" si="43"/>
        <v>-0.18343002175489484</v>
      </c>
      <c r="AN55" s="461">
        <f t="shared" si="44"/>
        <v>-7.3147145288565682E-2</v>
      </c>
      <c r="AO55" s="463">
        <f t="shared" si="36"/>
        <v>-5.609767430486045E-2</v>
      </c>
      <c r="AP55" s="342"/>
      <c r="BD55" s="342"/>
    </row>
    <row r="56" spans="5:56" x14ac:dyDescent="0.4">
      <c r="I56" s="320"/>
      <c r="J56" s="41">
        <v>44923</v>
      </c>
      <c r="K56" s="454">
        <v>23446</v>
      </c>
      <c r="L56" s="325">
        <f t="shared" si="49"/>
        <v>5548</v>
      </c>
      <c r="M56" s="14"/>
      <c r="N56" s="327">
        <v>19</v>
      </c>
      <c r="O56" s="454"/>
      <c r="P56" s="454"/>
      <c r="Q56" s="454"/>
      <c r="R56" s="454">
        <v>35081</v>
      </c>
      <c r="S56" s="454">
        <v>45257</v>
      </c>
      <c r="T56" s="454">
        <v>32071</v>
      </c>
      <c r="U56" s="454">
        <v>16049</v>
      </c>
      <c r="V56" s="454">
        <v>27196</v>
      </c>
      <c r="W56" s="454">
        <v>16006</v>
      </c>
      <c r="X56" s="454">
        <v>18318</v>
      </c>
      <c r="Y56" s="454">
        <v>25149</v>
      </c>
      <c r="Z56" s="454">
        <v>21920</v>
      </c>
      <c r="AA56" s="320"/>
      <c r="AB56" s="338">
        <v>19</v>
      </c>
      <c r="AC56" s="461"/>
      <c r="AD56" s="461"/>
      <c r="AE56" s="461"/>
      <c r="AF56" s="461">
        <f>(R56-R55)/R55</f>
        <v>9.1336133146679113E-2</v>
      </c>
      <c r="AG56" s="461">
        <f t="shared" si="37"/>
        <v>0.48768942506820945</v>
      </c>
      <c r="AH56" s="461">
        <f t="shared" si="38"/>
        <v>9.7570157426420265E-2</v>
      </c>
      <c r="AI56" s="461">
        <f t="shared" si="39"/>
        <v>2.4644065632382046E-2</v>
      </c>
      <c r="AJ56" s="461">
        <f t="shared" si="40"/>
        <v>7.8478803981441095E-2</v>
      </c>
      <c r="AK56" s="461">
        <f t="shared" si="41"/>
        <v>0.29268292682926828</v>
      </c>
      <c r="AL56" s="461">
        <f t="shared" si="42"/>
        <v>0.11988750993458458</v>
      </c>
      <c r="AM56" s="461">
        <f t="shared" si="43"/>
        <v>0.11669108831757027</v>
      </c>
      <c r="AN56" s="461">
        <f t="shared" si="44"/>
        <v>-8.5180084303660114E-2</v>
      </c>
      <c r="AO56" s="463">
        <f t="shared" si="36"/>
        <v>0.17530994531842273</v>
      </c>
      <c r="AP56" s="342"/>
      <c r="BD56" s="342"/>
    </row>
    <row r="57" spans="5:56" x14ac:dyDescent="0.4">
      <c r="I57" s="320"/>
      <c r="J57" s="41">
        <v>44922</v>
      </c>
      <c r="K57" s="454">
        <v>17898</v>
      </c>
      <c r="L57" s="325">
        <f t="shared" si="49"/>
        <v>-968</v>
      </c>
      <c r="M57" s="14"/>
      <c r="N57" s="327">
        <v>20</v>
      </c>
      <c r="O57" s="454"/>
      <c r="P57" s="454"/>
      <c r="Q57" s="454"/>
      <c r="R57" s="454">
        <v>37564</v>
      </c>
      <c r="S57" s="454">
        <v>44137</v>
      </c>
      <c r="T57" s="454">
        <v>35253</v>
      </c>
      <c r="U57" s="454">
        <v>22842</v>
      </c>
      <c r="V57" s="454">
        <v>26330</v>
      </c>
      <c r="W57" s="454">
        <v>24578</v>
      </c>
      <c r="X57" s="454">
        <v>18642</v>
      </c>
      <c r="Y57" s="454">
        <v>22094</v>
      </c>
      <c r="Z57" s="454">
        <v>16703</v>
      </c>
      <c r="AA57" s="320"/>
      <c r="AB57" s="338">
        <v>20</v>
      </c>
      <c r="AC57" s="461"/>
      <c r="AD57" s="461"/>
      <c r="AE57" s="461"/>
      <c r="AF57" s="461">
        <f t="shared" ref="AF57:AF67" si="50">(R57-R56)/R56</f>
        <v>7.0779054188877172E-2</v>
      </c>
      <c r="AG57" s="461">
        <f t="shared" si="37"/>
        <v>-2.4747552864750205E-2</v>
      </c>
      <c r="AH57" s="461">
        <f t="shared" si="38"/>
        <v>9.9217361479217989E-2</v>
      </c>
      <c r="AI57" s="461">
        <f t="shared" si="39"/>
        <v>0.42326624711820049</v>
      </c>
      <c r="AJ57" s="461">
        <f t="shared" si="40"/>
        <v>-3.1842918076187672E-2</v>
      </c>
      <c r="AK57" s="461">
        <f t="shared" si="41"/>
        <v>0.53554916906160188</v>
      </c>
      <c r="AL57" s="461">
        <f t="shared" si="42"/>
        <v>1.7687520471667214E-2</v>
      </c>
      <c r="AM57" s="461">
        <f t="shared" si="43"/>
        <v>-0.12147600302198895</v>
      </c>
      <c r="AN57" s="461">
        <f t="shared" si="44"/>
        <v>-0.23800182481751825</v>
      </c>
      <c r="AO57" s="463">
        <f t="shared" si="36"/>
        <v>0.14212877748038635</v>
      </c>
      <c r="AP57" s="342"/>
      <c r="BD57" s="342"/>
    </row>
    <row r="58" spans="5:56" x14ac:dyDescent="0.4">
      <c r="I58" s="320"/>
      <c r="J58" s="41">
        <v>44921</v>
      </c>
      <c r="K58" s="454">
        <v>18866</v>
      </c>
      <c r="L58" s="325">
        <f t="shared" si="49"/>
        <v>4827</v>
      </c>
      <c r="M58" s="14"/>
      <c r="N58" s="327">
        <v>21</v>
      </c>
      <c r="O58" s="454"/>
      <c r="P58" s="454"/>
      <c r="Q58" s="454"/>
      <c r="R58" s="454">
        <v>40585</v>
      </c>
      <c r="S58" s="454">
        <v>42730</v>
      </c>
      <c r="T58" s="454">
        <v>26691</v>
      </c>
      <c r="U58" s="454">
        <v>21565</v>
      </c>
      <c r="V58" s="454">
        <v>18666</v>
      </c>
      <c r="W58" s="454">
        <v>19952</v>
      </c>
      <c r="X58" s="454">
        <v>20371</v>
      </c>
      <c r="Y58" s="454">
        <v>30785</v>
      </c>
      <c r="Z58" s="454">
        <v>20568</v>
      </c>
      <c r="AA58" s="320"/>
      <c r="AB58" s="338">
        <v>21</v>
      </c>
      <c r="AC58" s="461"/>
      <c r="AD58" s="461"/>
      <c r="AE58" s="461"/>
      <c r="AF58" s="461">
        <f t="shared" si="50"/>
        <v>8.0422745181556815E-2</v>
      </c>
      <c r="AG58" s="461">
        <f t="shared" si="37"/>
        <v>-3.187801617690373E-2</v>
      </c>
      <c r="AH58" s="461">
        <f t="shared" si="38"/>
        <v>-0.24287294698323547</v>
      </c>
      <c r="AI58" s="461">
        <f t="shared" si="39"/>
        <v>-5.5905787584274579E-2</v>
      </c>
      <c r="AJ58" s="461">
        <f t="shared" si="40"/>
        <v>-0.29107481959741738</v>
      </c>
      <c r="AK58" s="461">
        <f t="shared" si="41"/>
        <v>-0.18821710472780537</v>
      </c>
      <c r="AL58" s="461">
        <f t="shared" si="42"/>
        <v>9.2747559274755934E-2</v>
      </c>
      <c r="AM58" s="461">
        <f t="shared" si="43"/>
        <v>0.39336471440210014</v>
      </c>
      <c r="AN58" s="461">
        <f t="shared" si="44"/>
        <v>0.23139555768424833</v>
      </c>
      <c r="AO58" s="463">
        <f t="shared" si="36"/>
        <v>-6.2558501390714241E-2</v>
      </c>
      <c r="AP58" s="342"/>
      <c r="BD58" s="342"/>
    </row>
    <row r="59" spans="5:56" x14ac:dyDescent="0.4">
      <c r="I59" s="320"/>
      <c r="J59" s="41">
        <v>44920</v>
      </c>
      <c r="K59" s="454">
        <v>14039</v>
      </c>
      <c r="L59" s="325">
        <f t="shared" si="49"/>
        <v>-3037</v>
      </c>
      <c r="M59" s="14"/>
      <c r="N59" s="327">
        <v>22</v>
      </c>
      <c r="O59" s="454"/>
      <c r="P59" s="454"/>
      <c r="Q59" s="454"/>
      <c r="R59" s="454">
        <v>44089</v>
      </c>
      <c r="S59" s="454">
        <v>42730</v>
      </c>
      <c r="T59" s="454">
        <v>26153</v>
      </c>
      <c r="U59" s="454">
        <v>22713</v>
      </c>
      <c r="V59" s="454">
        <v>24142</v>
      </c>
      <c r="W59" s="454">
        <v>27281</v>
      </c>
      <c r="X59" s="454">
        <v>20369</v>
      </c>
      <c r="Y59" s="454">
        <v>23482</v>
      </c>
      <c r="Z59" s="454">
        <v>19420</v>
      </c>
      <c r="AA59" s="320"/>
      <c r="AB59" s="338">
        <v>22</v>
      </c>
      <c r="AC59" s="461"/>
      <c r="AD59" s="461"/>
      <c r="AE59" s="461"/>
      <c r="AF59" s="461">
        <f t="shared" si="50"/>
        <v>8.6337316742638906E-2</v>
      </c>
      <c r="AG59" s="461">
        <f t="shared" si="37"/>
        <v>0</v>
      </c>
      <c r="AH59" s="461">
        <f t="shared" si="38"/>
        <v>-2.0156607096024879E-2</v>
      </c>
      <c r="AI59" s="461">
        <f t="shared" si="39"/>
        <v>5.3234407604915372E-2</v>
      </c>
      <c r="AJ59" s="461">
        <f t="shared" si="40"/>
        <v>0.29336762027215257</v>
      </c>
      <c r="AK59" s="461">
        <f t="shared" si="41"/>
        <v>0.36733159582999197</v>
      </c>
      <c r="AL59" s="461">
        <f t="shared" si="42"/>
        <v>-9.8178783564871632E-5</v>
      </c>
      <c r="AM59" s="461">
        <f t="shared" si="43"/>
        <v>-0.237225921715121</v>
      </c>
      <c r="AN59" s="461">
        <f t="shared" si="44"/>
        <v>-5.5814858031894204E-2</v>
      </c>
      <c r="AO59" s="463">
        <f t="shared" si="36"/>
        <v>2.9853779312882349E-2</v>
      </c>
      <c r="AP59" s="342"/>
      <c r="BD59" s="342"/>
    </row>
    <row r="60" spans="5:56" x14ac:dyDescent="0.4">
      <c r="I60" s="320"/>
      <c r="J60" s="41">
        <v>44919</v>
      </c>
      <c r="K60" s="454">
        <v>17076</v>
      </c>
      <c r="L60" s="325">
        <f t="shared" si="49"/>
        <v>-4665</v>
      </c>
      <c r="M60" s="14"/>
      <c r="N60" s="327">
        <v>23</v>
      </c>
      <c r="O60" s="454"/>
      <c r="P60" s="454"/>
      <c r="Q60" s="454"/>
      <c r="R60" s="454">
        <v>44021</v>
      </c>
      <c r="S60" s="454">
        <v>48326</v>
      </c>
      <c r="T60" s="454">
        <v>25624</v>
      </c>
      <c r="U60" s="454">
        <v>23325</v>
      </c>
      <c r="V60" s="454">
        <v>18639</v>
      </c>
      <c r="W60" s="454">
        <v>21811</v>
      </c>
      <c r="X60" s="454">
        <v>19511</v>
      </c>
      <c r="Y60" s="454">
        <v>21220</v>
      </c>
      <c r="Z60" s="454">
        <v>21741</v>
      </c>
      <c r="AA60" s="320"/>
      <c r="AB60" s="338">
        <v>23</v>
      </c>
      <c r="AC60" s="461"/>
      <c r="AD60" s="461"/>
      <c r="AE60" s="461"/>
      <c r="AF60" s="461">
        <f t="shared" si="50"/>
        <v>-1.5423348227449024E-3</v>
      </c>
      <c r="AG60" s="461">
        <f t="shared" si="37"/>
        <v>0.13096185349871284</v>
      </c>
      <c r="AH60" s="461">
        <f t="shared" si="38"/>
        <v>-2.0227124995220433E-2</v>
      </c>
      <c r="AI60" s="461">
        <f t="shared" si="39"/>
        <v>2.6944921410645886E-2</v>
      </c>
      <c r="AJ60" s="461">
        <f t="shared" si="40"/>
        <v>-0.22794300389362937</v>
      </c>
      <c r="AK60" s="461">
        <f t="shared" si="41"/>
        <v>-0.20050584655987683</v>
      </c>
      <c r="AL60" s="461">
        <f t="shared" si="42"/>
        <v>-4.2122833717904658E-2</v>
      </c>
      <c r="AM60" s="461">
        <f t="shared" si="43"/>
        <v>-9.6329103142832814E-2</v>
      </c>
      <c r="AN60" s="461">
        <f t="shared" si="44"/>
        <v>0.11951596292481978</v>
      </c>
      <c r="AO60" s="463">
        <f t="shared" si="36"/>
        <v>3.4034328772848343E-2</v>
      </c>
      <c r="AP60" s="342"/>
      <c r="BD60" s="342"/>
    </row>
    <row r="61" spans="5:56" x14ac:dyDescent="0.4">
      <c r="I61" s="320"/>
      <c r="J61" s="41">
        <v>44918</v>
      </c>
      <c r="K61" s="454">
        <v>21741</v>
      </c>
      <c r="L61" s="325">
        <f t="shared" si="49"/>
        <v>2321</v>
      </c>
      <c r="M61" s="14"/>
      <c r="N61" s="327">
        <v>24</v>
      </c>
      <c r="O61" s="454"/>
      <c r="P61" s="454"/>
      <c r="Q61" s="454"/>
      <c r="R61" s="454">
        <v>46110</v>
      </c>
      <c r="S61" s="454">
        <v>43064</v>
      </c>
      <c r="T61" s="454">
        <v>31044</v>
      </c>
      <c r="U61" s="454">
        <v>28003</v>
      </c>
      <c r="V61" s="454">
        <v>22164</v>
      </c>
      <c r="W61" s="454">
        <v>27490</v>
      </c>
      <c r="X61" s="454">
        <v>22448</v>
      </c>
      <c r="Y61" s="454">
        <v>17780</v>
      </c>
      <c r="Z61" s="454">
        <v>17076</v>
      </c>
      <c r="AA61" s="320"/>
      <c r="AB61" s="338">
        <v>24</v>
      </c>
      <c r="AC61" s="461"/>
      <c r="AD61" s="461"/>
      <c r="AE61" s="461"/>
      <c r="AF61" s="461">
        <f t="shared" si="50"/>
        <v>4.7454623929488196E-2</v>
      </c>
      <c r="AG61" s="461">
        <f t="shared" si="37"/>
        <v>-0.10888548607374912</v>
      </c>
      <c r="AH61" s="461">
        <f t="shared" si="38"/>
        <v>0.21152044957852015</v>
      </c>
      <c r="AI61" s="461">
        <f t="shared" si="39"/>
        <v>0.20055734190782423</v>
      </c>
      <c r="AJ61" s="461">
        <f t="shared" si="40"/>
        <v>0.1891195879607275</v>
      </c>
      <c r="AK61" s="461">
        <f t="shared" si="41"/>
        <v>0.26037320618036769</v>
      </c>
      <c r="AL61" s="461">
        <f t="shared" si="42"/>
        <v>0.15053046999128697</v>
      </c>
      <c r="AM61" s="461">
        <f t="shared" si="43"/>
        <v>-0.16211121583411875</v>
      </c>
      <c r="AN61" s="461">
        <f t="shared" si="44"/>
        <v>-0.21457154684697116</v>
      </c>
      <c r="AO61" s="463">
        <f t="shared" si="36"/>
        <v>8.7661732335520853E-2</v>
      </c>
      <c r="AP61" s="342"/>
      <c r="BD61" s="342"/>
    </row>
    <row r="62" spans="5:56" x14ac:dyDescent="0.4">
      <c r="I62" s="320"/>
      <c r="J62" s="41">
        <v>44917</v>
      </c>
      <c r="K62" s="454">
        <v>19420</v>
      </c>
      <c r="L62" s="325">
        <f t="shared" si="49"/>
        <v>-1148</v>
      </c>
      <c r="M62" s="14"/>
      <c r="N62" s="327">
        <v>25</v>
      </c>
      <c r="O62" s="454"/>
      <c r="P62" s="454"/>
      <c r="Q62" s="454"/>
      <c r="R62" s="454">
        <v>48531</v>
      </c>
      <c r="S62" s="454">
        <v>45819</v>
      </c>
      <c r="T62" s="454">
        <v>30362</v>
      </c>
      <c r="U62" s="454">
        <v>33007</v>
      </c>
      <c r="V62" s="454">
        <v>33359</v>
      </c>
      <c r="W62" s="454">
        <v>11770</v>
      </c>
      <c r="X62" s="454">
        <v>19604</v>
      </c>
      <c r="Y62" s="454">
        <v>20197</v>
      </c>
      <c r="Z62" s="454">
        <v>14039</v>
      </c>
      <c r="AA62" s="320"/>
      <c r="AB62" s="338">
        <v>25</v>
      </c>
      <c r="AC62" s="461"/>
      <c r="AD62" s="461"/>
      <c r="AE62" s="461"/>
      <c r="AF62" s="461">
        <f t="shared" si="50"/>
        <v>5.2504879635653874E-2</v>
      </c>
      <c r="AG62" s="461">
        <f t="shared" si="37"/>
        <v>6.3974549507709449E-2</v>
      </c>
      <c r="AH62" s="461">
        <f t="shared" si="38"/>
        <v>-2.1968818451230512E-2</v>
      </c>
      <c r="AI62" s="461">
        <f t="shared" si="39"/>
        <v>0.1786951398064493</v>
      </c>
      <c r="AJ62" s="461">
        <f t="shared" si="40"/>
        <v>0.5050983576971666</v>
      </c>
      <c r="AK62" s="461">
        <f t="shared" si="41"/>
        <v>-0.57184430702073485</v>
      </c>
      <c r="AL62" s="461">
        <f t="shared" si="42"/>
        <v>-0.1266928011404134</v>
      </c>
      <c r="AM62" s="461">
        <f t="shared" si="43"/>
        <v>0.1359392575928009</v>
      </c>
      <c r="AN62" s="461">
        <f t="shared" si="44"/>
        <v>-0.17785195596158351</v>
      </c>
      <c r="AO62" s="463">
        <f t="shared" si="36"/>
        <v>6.8301437624645522E-2</v>
      </c>
      <c r="AP62" s="342"/>
      <c r="BD62" s="342"/>
    </row>
    <row r="63" spans="5:56" x14ac:dyDescent="0.4">
      <c r="I63" s="320"/>
      <c r="J63" s="41">
        <v>44916</v>
      </c>
      <c r="K63" s="454">
        <v>20568</v>
      </c>
      <c r="L63" s="325">
        <f t="shared" si="49"/>
        <v>3865</v>
      </c>
      <c r="M63" s="14"/>
      <c r="N63" s="327">
        <v>26</v>
      </c>
      <c r="O63" s="454"/>
      <c r="P63" s="454"/>
      <c r="Q63" s="454"/>
      <c r="R63" s="454">
        <v>42588</v>
      </c>
      <c r="S63" s="454">
        <v>43525</v>
      </c>
      <c r="T63" s="454">
        <v>17223</v>
      </c>
      <c r="U63" s="454">
        <v>41070</v>
      </c>
      <c r="V63" s="454">
        <v>21299</v>
      </c>
      <c r="W63" s="454">
        <v>19762</v>
      </c>
      <c r="X63" s="454">
        <v>20677</v>
      </c>
      <c r="Y63" s="454">
        <v>23357</v>
      </c>
      <c r="Z63" s="454">
        <v>18866</v>
      </c>
      <c r="AA63" s="320"/>
      <c r="AB63" s="338">
        <v>26</v>
      </c>
      <c r="AC63" s="461"/>
      <c r="AD63" s="461"/>
      <c r="AE63" s="461"/>
      <c r="AF63" s="461">
        <f t="shared" si="50"/>
        <v>-0.1224578104716573</v>
      </c>
      <c r="AG63" s="461">
        <f t="shared" si="37"/>
        <v>-5.0066566271634041E-2</v>
      </c>
      <c r="AH63" s="461">
        <f t="shared" si="38"/>
        <v>-0.43274487846650417</v>
      </c>
      <c r="AI63" s="461">
        <f t="shared" si="39"/>
        <v>0.2442815160420517</v>
      </c>
      <c r="AJ63" s="461">
        <f t="shared" si="40"/>
        <v>-0.36152162834617346</v>
      </c>
      <c r="AK63" s="461">
        <f t="shared" si="41"/>
        <v>0.67901444350042484</v>
      </c>
      <c r="AL63" s="461">
        <f t="shared" si="42"/>
        <v>5.473372781065089E-2</v>
      </c>
      <c r="AM63" s="461">
        <f t="shared" si="43"/>
        <v>0.15645888003168787</v>
      </c>
      <c r="AN63" s="461">
        <f t="shared" si="44"/>
        <v>0.34382790797065316</v>
      </c>
      <c r="AO63" s="463">
        <f t="shared" si="36"/>
        <v>-9.0246934791935962E-2</v>
      </c>
      <c r="AP63" s="342"/>
      <c r="BD63" s="342"/>
    </row>
    <row r="64" spans="5:56" x14ac:dyDescent="0.4">
      <c r="I64" s="320"/>
      <c r="J64" s="41">
        <v>44915</v>
      </c>
      <c r="K64" s="454">
        <v>16703</v>
      </c>
      <c r="L64" s="325">
        <f t="shared" ref="L64" si="51">K64-K65</f>
        <v>-5217</v>
      </c>
      <c r="M64" s="14"/>
      <c r="N64" s="327">
        <v>27</v>
      </c>
      <c r="O64" s="454"/>
      <c r="P64" s="454"/>
      <c r="Q64" s="454"/>
      <c r="R64" s="454">
        <v>50427</v>
      </c>
      <c r="S64" s="454">
        <v>48110</v>
      </c>
      <c r="T64" s="454">
        <v>30904</v>
      </c>
      <c r="U64" s="454">
        <v>43490</v>
      </c>
      <c r="V64" s="454">
        <v>17970</v>
      </c>
      <c r="W64" s="454">
        <v>19918</v>
      </c>
      <c r="X64" s="454">
        <v>22756</v>
      </c>
      <c r="Y64" s="454">
        <v>18327</v>
      </c>
      <c r="Z64" s="454">
        <v>17898</v>
      </c>
      <c r="AA64" s="320"/>
      <c r="AB64" s="338">
        <v>27</v>
      </c>
      <c r="AC64" s="461"/>
      <c r="AD64" s="461"/>
      <c r="AE64" s="461"/>
      <c r="AF64" s="461">
        <f t="shared" si="50"/>
        <v>0.18406593406593408</v>
      </c>
      <c r="AG64" s="461">
        <f t="shared" si="37"/>
        <v>0.10534175761056865</v>
      </c>
      <c r="AH64" s="461">
        <f t="shared" si="38"/>
        <v>0.79434477152644722</v>
      </c>
      <c r="AI64" s="461">
        <f t="shared" si="39"/>
        <v>5.8923788653518383E-2</v>
      </c>
      <c r="AJ64" s="461">
        <f t="shared" si="40"/>
        <v>-0.1562984177660923</v>
      </c>
      <c r="AK64" s="461">
        <f t="shared" si="41"/>
        <v>7.8939378605404308E-3</v>
      </c>
      <c r="AL64" s="461">
        <f t="shared" si="42"/>
        <v>0.10054650094307685</v>
      </c>
      <c r="AM64" s="461">
        <f t="shared" si="43"/>
        <v>-0.21535299910091193</v>
      </c>
      <c r="AN64" s="461">
        <f t="shared" si="44"/>
        <v>-5.1309233541821264E-2</v>
      </c>
      <c r="AO64" s="463">
        <f t="shared" si="36"/>
        <v>0.28566906296411704</v>
      </c>
      <c r="AP64" s="342"/>
      <c r="BD64" s="342"/>
    </row>
    <row r="65" spans="9:56" x14ac:dyDescent="0.4">
      <c r="I65" s="320"/>
      <c r="J65" s="41">
        <v>44914</v>
      </c>
      <c r="K65" s="454">
        <v>21920</v>
      </c>
      <c r="L65" s="325">
        <f t="shared" si="49"/>
        <v>-2041</v>
      </c>
      <c r="M65" s="14"/>
      <c r="N65" s="327">
        <v>28</v>
      </c>
      <c r="O65" s="454"/>
      <c r="P65" s="454"/>
      <c r="Q65" s="454"/>
      <c r="R65" s="454">
        <v>46146</v>
      </c>
      <c r="S65" s="454">
        <v>46713</v>
      </c>
      <c r="T65" s="454">
        <v>40343</v>
      </c>
      <c r="U65" s="454">
        <v>35859</v>
      </c>
      <c r="V65" s="454">
        <v>25096</v>
      </c>
      <c r="W65" s="454">
        <v>19245</v>
      </c>
      <c r="X65" s="454">
        <v>20696</v>
      </c>
      <c r="Y65" s="454">
        <v>20066</v>
      </c>
      <c r="Z65" s="454">
        <v>23446</v>
      </c>
      <c r="AA65" s="320"/>
      <c r="AB65" s="338">
        <v>28</v>
      </c>
      <c r="AC65" s="461"/>
      <c r="AD65" s="461"/>
      <c r="AE65" s="461"/>
      <c r="AF65" s="461">
        <f t="shared" si="50"/>
        <v>-8.4894996727943359E-2</v>
      </c>
      <c r="AG65" s="461">
        <f t="shared" si="37"/>
        <v>-2.9037622115984204E-2</v>
      </c>
      <c r="AH65" s="461">
        <f t="shared" si="38"/>
        <v>0.30542971783587886</v>
      </c>
      <c r="AI65" s="461">
        <f t="shared" si="39"/>
        <v>-0.17546562428144402</v>
      </c>
      <c r="AJ65" s="461">
        <f t="shared" si="40"/>
        <v>0.39654980523094047</v>
      </c>
      <c r="AK65" s="461">
        <f t="shared" si="41"/>
        <v>-3.3788532985239483E-2</v>
      </c>
      <c r="AL65" s="461">
        <f t="shared" si="42"/>
        <v>-9.0525575672350145E-2</v>
      </c>
      <c r="AM65" s="461">
        <f t="shared" si="43"/>
        <v>9.4887324712173302E-2</v>
      </c>
      <c r="AN65" s="461">
        <f t="shared" si="44"/>
        <v>0.30997876857749468</v>
      </c>
      <c r="AO65" s="463">
        <f t="shared" si="36"/>
        <v>4.0078686776268135E-3</v>
      </c>
      <c r="AP65" s="342"/>
      <c r="BD65" s="342"/>
    </row>
    <row r="66" spans="9:56" x14ac:dyDescent="0.4">
      <c r="I66" s="320"/>
      <c r="J66" s="41">
        <v>44913</v>
      </c>
      <c r="K66" s="454">
        <v>23961</v>
      </c>
      <c r="L66" s="325">
        <f t="shared" si="49"/>
        <v>-1891</v>
      </c>
      <c r="M66" s="14"/>
      <c r="N66" s="327">
        <v>29</v>
      </c>
      <c r="O66" s="454"/>
      <c r="P66" s="454"/>
      <c r="Q66" s="454"/>
      <c r="R66" s="454">
        <v>43087</v>
      </c>
      <c r="S66" s="454">
        <v>40882</v>
      </c>
      <c r="T66" s="454">
        <v>30912</v>
      </c>
      <c r="U66" s="454">
        <v>28215</v>
      </c>
      <c r="V66" s="454">
        <v>18423</v>
      </c>
      <c r="W66" s="454">
        <v>18869</v>
      </c>
      <c r="X66" s="454">
        <v>18530</v>
      </c>
      <c r="Y66" s="454">
        <v>26055</v>
      </c>
      <c r="Z66" s="454">
        <v>27827</v>
      </c>
      <c r="AA66" s="320"/>
      <c r="AB66" s="338">
        <v>29</v>
      </c>
      <c r="AC66" s="461"/>
      <c r="AD66" s="461"/>
      <c r="AE66" s="461"/>
      <c r="AF66" s="461">
        <f t="shared" si="50"/>
        <v>-6.6289602565769518E-2</v>
      </c>
      <c r="AG66" s="461">
        <f t="shared" si="37"/>
        <v>-0.12482606554920472</v>
      </c>
      <c r="AH66" s="461">
        <f t="shared" si="38"/>
        <v>-0.23377041865999057</v>
      </c>
      <c r="AI66" s="461">
        <f t="shared" si="39"/>
        <v>-0.21316824228227224</v>
      </c>
      <c r="AJ66" s="461">
        <f t="shared" si="40"/>
        <v>-0.26589894803952824</v>
      </c>
      <c r="AK66" s="461">
        <f t="shared" si="41"/>
        <v>-1.9537542218758117E-2</v>
      </c>
      <c r="AL66" s="461">
        <f t="shared" si="42"/>
        <v>-0.10465790490916119</v>
      </c>
      <c r="AM66" s="461">
        <f t="shared" si="43"/>
        <v>0.29846506528456096</v>
      </c>
      <c r="AN66" s="461">
        <f t="shared" si="44"/>
        <v>0.18685490062270749</v>
      </c>
      <c r="AO66" s="463">
        <f t="shared" si="36"/>
        <v>-0.15951358226430926</v>
      </c>
      <c r="AP66" s="342"/>
      <c r="BD66" s="342"/>
    </row>
    <row r="67" spans="9:56" x14ac:dyDescent="0.4">
      <c r="I67" s="320"/>
      <c r="J67" s="41">
        <v>44912</v>
      </c>
      <c r="K67" s="454">
        <v>25852</v>
      </c>
      <c r="L67" s="325">
        <f t="shared" si="49"/>
        <v>578</v>
      </c>
      <c r="M67" s="14"/>
      <c r="N67" s="327">
        <v>30</v>
      </c>
      <c r="O67" s="454"/>
      <c r="P67" s="454"/>
      <c r="Q67" s="454"/>
      <c r="R67" s="454">
        <v>29592</v>
      </c>
      <c r="S67" s="454">
        <v>54219</v>
      </c>
      <c r="T67" s="454">
        <v>21133</v>
      </c>
      <c r="U67" s="454">
        <v>22275</v>
      </c>
      <c r="V67" s="454">
        <v>23716</v>
      </c>
      <c r="W67" s="454">
        <v>14835</v>
      </c>
      <c r="X67" s="454">
        <v>20226</v>
      </c>
      <c r="Y67" s="454">
        <v>11862</v>
      </c>
      <c r="Z67" s="454">
        <v>21799</v>
      </c>
      <c r="AA67" s="320"/>
      <c r="AB67" s="338">
        <v>30</v>
      </c>
      <c r="AC67" s="461"/>
      <c r="AD67" s="461"/>
      <c r="AE67" s="461"/>
      <c r="AF67" s="461">
        <f t="shared" si="50"/>
        <v>-0.31320351846264533</v>
      </c>
      <c r="AG67" s="461">
        <f t="shared" si="37"/>
        <v>0.32623159336627366</v>
      </c>
      <c r="AH67" s="461">
        <f t="shared" si="38"/>
        <v>-0.31634963768115942</v>
      </c>
      <c r="AI67" s="461">
        <f t="shared" si="39"/>
        <v>-0.21052631578947367</v>
      </c>
      <c r="AJ67" s="461">
        <f t="shared" si="40"/>
        <v>0.28730391358627805</v>
      </c>
      <c r="AK67" s="461">
        <f t="shared" si="41"/>
        <v>-0.21378981398060309</v>
      </c>
      <c r="AL67" s="461">
        <f t="shared" si="42"/>
        <v>9.1527253103076092E-2</v>
      </c>
      <c r="AM67" s="461">
        <f t="shared" si="43"/>
        <v>-0.54473229706390325</v>
      </c>
      <c r="AN67" s="461">
        <f t="shared" si="44"/>
        <v>-0.21662414202033997</v>
      </c>
      <c r="AO67" s="463">
        <f t="shared" si="36"/>
        <v>-0.12846196964175119</v>
      </c>
      <c r="AP67" s="342"/>
      <c r="BD67" s="342"/>
    </row>
    <row r="68" spans="9:56" x14ac:dyDescent="0.4">
      <c r="I68" s="320"/>
      <c r="J68" s="41">
        <v>44911</v>
      </c>
      <c r="K68" s="454">
        <v>25274</v>
      </c>
      <c r="L68" s="325">
        <f t="shared" ref="L68:L76" si="52">K68-K69</f>
        <v>527</v>
      </c>
      <c r="M68" s="14"/>
      <c r="N68" s="327">
        <v>31</v>
      </c>
      <c r="O68" s="454"/>
      <c r="P68" s="454"/>
      <c r="Q68" s="454"/>
      <c r="R68" s="454"/>
      <c r="S68" s="454">
        <v>52176</v>
      </c>
      <c r="T68" s="454"/>
      <c r="U68" s="454">
        <v>13526</v>
      </c>
      <c r="V68" s="454">
        <v>26997</v>
      </c>
      <c r="W68" s="454"/>
      <c r="X68" s="454">
        <v>18994</v>
      </c>
      <c r="Y68" s="454"/>
      <c r="Z68" s="454">
        <v>18652</v>
      </c>
      <c r="AA68" s="320"/>
      <c r="AB68" s="338">
        <v>31</v>
      </c>
      <c r="AC68" s="461"/>
      <c r="AD68" s="338"/>
      <c r="AE68" s="461"/>
      <c r="AF68" s="461"/>
      <c r="AG68" s="461">
        <f t="shared" si="37"/>
        <v>-3.7680517899629284E-2</v>
      </c>
      <c r="AH68" s="461"/>
      <c r="AI68" s="461">
        <f t="shared" si="39"/>
        <v>-0.39277216610549942</v>
      </c>
      <c r="AJ68" s="461">
        <f t="shared" si="40"/>
        <v>0.13834542081295328</v>
      </c>
      <c r="AK68" s="461"/>
      <c r="AL68" s="461">
        <f t="shared" si="42"/>
        <v>-6.0911697814693959E-2</v>
      </c>
      <c r="AM68" s="461"/>
      <c r="AN68" s="461">
        <f t="shared" si="44"/>
        <v>-0.14436442038625624</v>
      </c>
      <c r="AO68" s="463">
        <f t="shared" si="36"/>
        <v>-0.21522634200256435</v>
      </c>
      <c r="AP68" s="342"/>
      <c r="BD68" s="342"/>
    </row>
    <row r="69" spans="9:56" x14ac:dyDescent="0.4">
      <c r="I69" s="320"/>
      <c r="J69" s="41">
        <v>44910</v>
      </c>
      <c r="K69" s="454">
        <v>24747</v>
      </c>
      <c r="L69" s="325">
        <f t="shared" si="52"/>
        <v>-3620</v>
      </c>
      <c r="M69" s="14"/>
      <c r="N69" s="456" t="s">
        <v>96</v>
      </c>
      <c r="O69" s="456">
        <f>SUM(O38:O68)</f>
        <v>0</v>
      </c>
      <c r="P69" s="456">
        <f t="shared" ref="P69:Z69" si="53">SUM(P38:P68)</f>
        <v>0</v>
      </c>
      <c r="Q69" s="456">
        <f t="shared" si="53"/>
        <v>0</v>
      </c>
      <c r="R69" s="459">
        <f t="shared" si="53"/>
        <v>539966</v>
      </c>
      <c r="S69" s="459">
        <f t="shared" si="53"/>
        <v>1131895</v>
      </c>
      <c r="T69" s="459">
        <f t="shared" si="53"/>
        <v>968396</v>
      </c>
      <c r="U69" s="459">
        <f t="shared" si="53"/>
        <v>693082</v>
      </c>
      <c r="V69" s="459">
        <f t="shared" si="53"/>
        <v>777339</v>
      </c>
      <c r="W69" s="459">
        <f t="shared" si="53"/>
        <v>556016</v>
      </c>
      <c r="X69" s="459">
        <f t="shared" si="53"/>
        <v>633806</v>
      </c>
      <c r="Y69" s="459">
        <f t="shared" si="53"/>
        <v>702827</v>
      </c>
      <c r="Z69" s="459">
        <f t="shared" si="53"/>
        <v>705650</v>
      </c>
      <c r="AA69" s="320"/>
      <c r="AP69" s="342"/>
      <c r="BD69" s="342"/>
    </row>
    <row r="70" spans="9:56" x14ac:dyDescent="0.4">
      <c r="I70" s="320"/>
      <c r="J70" s="41">
        <v>44909</v>
      </c>
      <c r="K70" s="454">
        <v>28367</v>
      </c>
      <c r="L70" s="325">
        <f t="shared" si="52"/>
        <v>4323</v>
      </c>
      <c r="M70" s="14"/>
      <c r="AA70" s="320"/>
      <c r="AP70" s="342"/>
      <c r="BD70" s="342"/>
    </row>
    <row r="71" spans="9:56" x14ac:dyDescent="0.4">
      <c r="I71" s="320"/>
      <c r="J71" s="41">
        <v>44908</v>
      </c>
      <c r="K71" s="454">
        <v>24044</v>
      </c>
      <c r="L71" s="325">
        <f t="shared" si="52"/>
        <v>-893</v>
      </c>
      <c r="M71" s="14"/>
      <c r="AA71" s="320"/>
      <c r="AP71" s="342"/>
      <c r="BD71" s="342"/>
    </row>
    <row r="72" spans="9:56" x14ac:dyDescent="0.4">
      <c r="I72" s="320"/>
      <c r="J72" s="41">
        <v>44907</v>
      </c>
      <c r="K72" s="454">
        <v>24937</v>
      </c>
      <c r="L72" s="325">
        <f t="shared" si="52"/>
        <v>-6026</v>
      </c>
      <c r="M72" s="14"/>
      <c r="AA72" s="320"/>
      <c r="AP72" s="342"/>
      <c r="BD72" s="342"/>
    </row>
    <row r="73" spans="9:56" x14ac:dyDescent="0.4">
      <c r="I73" s="320"/>
      <c r="J73" s="41">
        <v>44906</v>
      </c>
      <c r="K73" s="454">
        <v>30963</v>
      </c>
      <c r="L73" s="325">
        <f t="shared" si="52"/>
        <v>3167</v>
      </c>
      <c r="M73" s="14"/>
      <c r="AA73" s="320"/>
      <c r="AP73" s="342"/>
      <c r="BD73" s="342"/>
    </row>
    <row r="74" spans="9:56" x14ac:dyDescent="0.4">
      <c r="I74" s="320"/>
      <c r="J74" s="41">
        <v>44905</v>
      </c>
      <c r="K74" s="454">
        <v>27796</v>
      </c>
      <c r="L74" s="325">
        <f t="shared" si="52"/>
        <v>-2200</v>
      </c>
      <c r="M74" s="14"/>
      <c r="AA74" s="320"/>
      <c r="AP74" s="342"/>
      <c r="BD74" s="342"/>
    </row>
    <row r="75" spans="9:56" x14ac:dyDescent="0.4">
      <c r="I75" s="320"/>
      <c r="J75" s="41">
        <v>44904</v>
      </c>
      <c r="K75" s="454">
        <v>29996</v>
      </c>
      <c r="L75" s="325">
        <f t="shared" si="52"/>
        <v>3030</v>
      </c>
      <c r="M75" s="14"/>
      <c r="AA75" s="320"/>
      <c r="AP75" s="342"/>
      <c r="BD75" s="342"/>
    </row>
    <row r="76" spans="9:56" x14ac:dyDescent="0.4">
      <c r="I76" s="320"/>
      <c r="J76" s="41">
        <v>44903</v>
      </c>
      <c r="K76" s="454">
        <v>26966</v>
      </c>
      <c r="L76" s="325">
        <f t="shared" si="52"/>
        <v>-3746</v>
      </c>
      <c r="M76" s="14"/>
      <c r="AA76" s="320"/>
      <c r="AP76" s="342"/>
      <c r="BD76" s="342"/>
    </row>
    <row r="77" spans="9:56" x14ac:dyDescent="0.4">
      <c r="I77" s="320"/>
      <c r="J77" s="41">
        <v>44902</v>
      </c>
      <c r="K77" s="454">
        <v>30712</v>
      </c>
      <c r="L77" s="325">
        <f t="shared" ref="L77:L82" si="54">K77-K78</f>
        <v>4407</v>
      </c>
      <c r="M77" s="14"/>
      <c r="AA77" s="320"/>
      <c r="AP77" s="342"/>
      <c r="BD77" s="342"/>
    </row>
    <row r="78" spans="9:56" x14ac:dyDescent="0.4">
      <c r="I78" s="320"/>
      <c r="J78" s="41">
        <v>44901</v>
      </c>
      <c r="K78" s="454">
        <v>26305</v>
      </c>
      <c r="L78" s="325">
        <f t="shared" si="54"/>
        <v>1979</v>
      </c>
      <c r="M78" s="14"/>
      <c r="AA78" s="320"/>
      <c r="AP78" s="342"/>
      <c r="BD78" s="342"/>
    </row>
    <row r="79" spans="9:56" x14ac:dyDescent="0.4">
      <c r="I79" s="320"/>
      <c r="J79" s="41">
        <v>44900</v>
      </c>
      <c r="K79" s="454">
        <v>24326</v>
      </c>
      <c r="L79" s="325">
        <f t="shared" si="54"/>
        <v>4775</v>
      </c>
      <c r="M79" s="14"/>
      <c r="AA79" s="320"/>
      <c r="AP79" s="342"/>
      <c r="BD79" s="342"/>
    </row>
    <row r="80" spans="9:56" x14ac:dyDescent="0.4">
      <c r="I80" s="320"/>
      <c r="J80" s="41">
        <v>44899</v>
      </c>
      <c r="K80" s="454">
        <v>19551</v>
      </c>
      <c r="L80" s="325">
        <f t="shared" si="54"/>
        <v>-1899</v>
      </c>
      <c r="M80" s="14"/>
      <c r="AA80" s="320"/>
      <c r="AP80" s="342"/>
      <c r="BD80" s="342"/>
    </row>
    <row r="81" spans="9:56" x14ac:dyDescent="0.4">
      <c r="I81" s="320"/>
      <c r="J81" s="41">
        <v>44898</v>
      </c>
      <c r="K81" s="454">
        <v>21450</v>
      </c>
      <c r="L81" s="325">
        <f t="shared" si="54"/>
        <v>3743</v>
      </c>
      <c r="M81" s="14"/>
      <c r="AA81" s="320"/>
      <c r="AP81" s="342"/>
      <c r="BD81" s="342"/>
    </row>
    <row r="82" spans="9:56" x14ac:dyDescent="0.4">
      <c r="I82" s="320"/>
      <c r="J82" s="41">
        <v>44897</v>
      </c>
      <c r="K82" s="454">
        <v>17707</v>
      </c>
      <c r="L82" s="325">
        <f t="shared" si="54"/>
        <v>4966</v>
      </c>
      <c r="M82" s="14"/>
      <c r="AA82" s="320"/>
      <c r="AP82" s="342"/>
      <c r="BD82" s="342"/>
    </row>
    <row r="83" spans="9:56" x14ac:dyDescent="0.4">
      <c r="I83" s="320"/>
      <c r="J83" s="41">
        <v>44896</v>
      </c>
      <c r="K83" s="454">
        <v>12741</v>
      </c>
      <c r="L83" s="325">
        <f t="shared" ref="L83:L88" si="55">K83-K84</f>
        <v>879</v>
      </c>
      <c r="M83" s="14"/>
      <c r="AA83" s="320"/>
      <c r="AP83" s="342"/>
      <c r="BD83" s="342"/>
    </row>
    <row r="84" spans="9:56" x14ac:dyDescent="0.4">
      <c r="I84" s="320"/>
      <c r="J84" s="41">
        <v>44895</v>
      </c>
      <c r="K84" s="454">
        <v>11862</v>
      </c>
      <c r="L84" s="325">
        <f t="shared" si="55"/>
        <v>-14193</v>
      </c>
      <c r="M84" s="14"/>
      <c r="AA84" s="320"/>
      <c r="AP84" s="342"/>
      <c r="BD84" s="342"/>
    </row>
    <row r="85" spans="9:56" x14ac:dyDescent="0.4">
      <c r="I85" s="320"/>
      <c r="J85" s="41">
        <v>44894</v>
      </c>
      <c r="K85" s="454">
        <v>26055</v>
      </c>
      <c r="L85" s="325">
        <f t="shared" si="55"/>
        <v>5989</v>
      </c>
      <c r="M85" s="14"/>
      <c r="AA85" s="320"/>
      <c r="AP85" s="342"/>
      <c r="BD85" s="342"/>
    </row>
    <row r="86" spans="9:56" x14ac:dyDescent="0.4">
      <c r="I86" s="320"/>
      <c r="J86" s="41">
        <v>44893</v>
      </c>
      <c r="K86" s="454">
        <v>20066</v>
      </c>
      <c r="L86" s="325">
        <f t="shared" si="55"/>
        <v>1739</v>
      </c>
      <c r="M86" s="14"/>
      <c r="AA86" s="320"/>
      <c r="AP86" s="342"/>
      <c r="BD86" s="342"/>
    </row>
    <row r="87" spans="9:56" x14ac:dyDescent="0.4">
      <c r="I87" s="320"/>
      <c r="J87" s="41">
        <v>44892</v>
      </c>
      <c r="K87" s="454">
        <v>18327</v>
      </c>
      <c r="L87" s="325">
        <f t="shared" si="55"/>
        <v>-5030</v>
      </c>
      <c r="M87" s="14"/>
      <c r="AA87" s="320"/>
      <c r="AP87" s="342"/>
      <c r="BD87" s="342"/>
    </row>
    <row r="88" spans="9:56" x14ac:dyDescent="0.4">
      <c r="I88" s="320"/>
      <c r="J88" s="41">
        <v>44891</v>
      </c>
      <c r="K88" s="454">
        <v>23357</v>
      </c>
      <c r="L88" s="325">
        <f t="shared" si="55"/>
        <v>3160</v>
      </c>
      <c r="M88" s="14"/>
      <c r="AA88" s="320"/>
      <c r="AP88" s="342"/>
      <c r="BD88" s="342"/>
    </row>
    <row r="89" spans="9:56" x14ac:dyDescent="0.4">
      <c r="I89" s="320"/>
      <c r="J89" s="41">
        <v>44890</v>
      </c>
      <c r="K89" s="454">
        <v>20197</v>
      </c>
      <c r="L89" s="325">
        <f t="shared" ref="L89:L95" si="56">K89-K90</f>
        <v>2417</v>
      </c>
      <c r="M89" s="14"/>
      <c r="AA89" s="320"/>
      <c r="AP89" s="342"/>
      <c r="BD89" s="342"/>
    </row>
    <row r="90" spans="9:56" x14ac:dyDescent="0.4">
      <c r="I90" s="320"/>
      <c r="J90" s="41">
        <v>44889</v>
      </c>
      <c r="K90" s="454">
        <v>17780</v>
      </c>
      <c r="L90" s="325">
        <f t="shared" si="56"/>
        <v>-3440</v>
      </c>
      <c r="M90" s="14"/>
      <c r="AA90" s="320"/>
      <c r="AP90" s="342"/>
      <c r="BD90" s="342"/>
    </row>
    <row r="91" spans="9:56" x14ac:dyDescent="0.4">
      <c r="I91" s="320"/>
      <c r="J91" s="41">
        <v>44888</v>
      </c>
      <c r="K91" s="454">
        <v>21220</v>
      </c>
      <c r="L91" s="325">
        <f t="shared" si="56"/>
        <v>-2262</v>
      </c>
      <c r="M91" s="14"/>
      <c r="AA91" s="320"/>
      <c r="AP91" s="342"/>
      <c r="BD91" s="342"/>
    </row>
    <row r="92" spans="9:56" x14ac:dyDescent="0.4">
      <c r="I92" s="320"/>
      <c r="J92" s="41">
        <v>44887</v>
      </c>
      <c r="K92" s="454">
        <v>23482</v>
      </c>
      <c r="L92" s="325">
        <f t="shared" si="56"/>
        <v>-7303</v>
      </c>
      <c r="M92" s="14"/>
      <c r="AA92" s="320"/>
      <c r="AP92" s="342"/>
      <c r="BD92" s="342"/>
    </row>
    <row r="93" spans="9:56" x14ac:dyDescent="0.4">
      <c r="I93" s="320"/>
      <c r="J93" s="41">
        <v>44886</v>
      </c>
      <c r="K93" s="454">
        <v>30785</v>
      </c>
      <c r="L93" s="325">
        <f t="shared" si="56"/>
        <v>8691</v>
      </c>
      <c r="M93" s="14"/>
      <c r="AA93" s="320"/>
      <c r="AP93" s="342"/>
      <c r="BD93" s="342"/>
    </row>
    <row r="94" spans="9:56" x14ac:dyDescent="0.4">
      <c r="I94" s="320"/>
      <c r="J94" s="41">
        <v>44885</v>
      </c>
      <c r="K94" s="454">
        <v>22094</v>
      </c>
      <c r="L94" s="325">
        <f t="shared" si="56"/>
        <v>-3055</v>
      </c>
      <c r="M94" s="14"/>
      <c r="AA94" s="320"/>
      <c r="AP94" s="342"/>
      <c r="BD94" s="342"/>
    </row>
    <row r="95" spans="9:56" x14ac:dyDescent="0.4">
      <c r="I95" s="320"/>
      <c r="J95" s="41">
        <v>44884</v>
      </c>
      <c r="K95" s="454">
        <v>25149</v>
      </c>
      <c r="L95" s="325">
        <f t="shared" si="56"/>
        <v>2628</v>
      </c>
      <c r="M95" s="14"/>
      <c r="AA95" s="320"/>
      <c r="AP95" s="342"/>
      <c r="BD95" s="342"/>
    </row>
    <row r="96" spans="9:56" x14ac:dyDescent="0.4">
      <c r="I96" s="320"/>
      <c r="J96" s="41">
        <v>44883</v>
      </c>
      <c r="K96" s="454">
        <v>22521</v>
      </c>
      <c r="L96" s="325">
        <f t="shared" ref="L96:L102" si="57">K96-K97</f>
        <v>-5059</v>
      </c>
      <c r="M96" s="14"/>
      <c r="AA96" s="320"/>
      <c r="AP96" s="342"/>
      <c r="BD96" s="342"/>
    </row>
    <row r="97" spans="9:56" x14ac:dyDescent="0.4">
      <c r="I97" s="320"/>
      <c r="J97" s="41">
        <v>44882</v>
      </c>
      <c r="K97" s="454">
        <v>27580</v>
      </c>
      <c r="L97" s="325">
        <f t="shared" si="57"/>
        <v>4516</v>
      </c>
      <c r="M97" s="14"/>
      <c r="AA97" s="320"/>
      <c r="AP97" s="342"/>
      <c r="BD97" s="342"/>
    </row>
    <row r="98" spans="9:56" x14ac:dyDescent="0.4">
      <c r="I98" s="320"/>
      <c r="J98" s="41">
        <v>44881</v>
      </c>
      <c r="K98" s="454">
        <v>23064</v>
      </c>
      <c r="L98" s="325">
        <f t="shared" si="57"/>
        <v>-8819</v>
      </c>
      <c r="M98" s="14"/>
      <c r="AA98" s="320"/>
      <c r="AP98" s="342"/>
      <c r="BD98" s="342"/>
    </row>
    <row r="99" spans="9:56" x14ac:dyDescent="0.4">
      <c r="I99" s="320"/>
      <c r="J99" s="41">
        <v>44880</v>
      </c>
      <c r="K99" s="454">
        <v>31883</v>
      </c>
      <c r="L99" s="325">
        <f t="shared" si="57"/>
        <v>3707</v>
      </c>
      <c r="M99" s="14"/>
      <c r="AA99" s="320"/>
      <c r="AP99" s="342"/>
      <c r="BD99" s="342"/>
    </row>
    <row r="100" spans="9:56" x14ac:dyDescent="0.4">
      <c r="I100" s="320"/>
      <c r="J100" s="41">
        <v>44879</v>
      </c>
      <c r="K100" s="454">
        <v>28176</v>
      </c>
      <c r="L100" s="325">
        <f t="shared" si="57"/>
        <v>7167</v>
      </c>
      <c r="M100" s="14"/>
      <c r="AA100" s="320"/>
      <c r="AP100" s="342"/>
      <c r="BD100" s="342"/>
    </row>
    <row r="101" spans="9:56" x14ac:dyDescent="0.4">
      <c r="I101" s="320"/>
      <c r="J101" s="41">
        <v>44878</v>
      </c>
      <c r="K101" s="454">
        <v>21009</v>
      </c>
      <c r="L101" s="325">
        <f t="shared" si="57"/>
        <v>-631</v>
      </c>
      <c r="M101" s="14"/>
      <c r="AA101" s="320"/>
      <c r="AP101" s="342"/>
      <c r="BD101" s="342"/>
    </row>
    <row r="102" spans="9:56" x14ac:dyDescent="0.4">
      <c r="I102" s="320"/>
      <c r="J102" s="41">
        <v>44877</v>
      </c>
      <c r="K102" s="454">
        <v>21640</v>
      </c>
      <c r="L102" s="325">
        <f t="shared" si="57"/>
        <v>-8779</v>
      </c>
      <c r="M102" s="14"/>
      <c r="AA102" s="320"/>
      <c r="AP102" s="342"/>
      <c r="BD102" s="342"/>
    </row>
    <row r="103" spans="9:56" x14ac:dyDescent="0.4">
      <c r="I103" s="320"/>
      <c r="J103" s="41">
        <v>44876</v>
      </c>
      <c r="K103" s="454">
        <v>30419</v>
      </c>
      <c r="L103" s="325">
        <f t="shared" ref="L103:L109" si="58">K103-K104</f>
        <v>-3988</v>
      </c>
      <c r="M103" s="14"/>
      <c r="AA103" s="320"/>
      <c r="AP103" s="342"/>
      <c r="BD103" s="342"/>
    </row>
    <row r="104" spans="9:56" x14ac:dyDescent="0.4">
      <c r="I104" s="320"/>
      <c r="J104" s="41">
        <v>44875</v>
      </c>
      <c r="K104" s="454">
        <v>34407</v>
      </c>
      <c r="L104" s="325">
        <f t="shared" si="58"/>
        <v>4507</v>
      </c>
      <c r="M104" s="14"/>
      <c r="AA104" s="320"/>
      <c r="AP104" s="342"/>
      <c r="BD104" s="342"/>
    </row>
    <row r="105" spans="9:56" x14ac:dyDescent="0.4">
      <c r="I105" s="320"/>
      <c r="J105" s="41">
        <v>44874</v>
      </c>
      <c r="K105" s="454">
        <v>29900</v>
      </c>
      <c r="L105" s="325">
        <f t="shared" si="58"/>
        <v>3585</v>
      </c>
      <c r="M105" s="14"/>
      <c r="AA105" s="320"/>
      <c r="AP105" s="342"/>
      <c r="BD105" s="342"/>
    </row>
    <row r="106" spans="9:56" x14ac:dyDescent="0.4">
      <c r="I106" s="320"/>
      <c r="J106" s="41">
        <v>44873</v>
      </c>
      <c r="K106" s="454">
        <v>26315</v>
      </c>
      <c r="L106" s="325">
        <f t="shared" si="58"/>
        <v>5779</v>
      </c>
      <c r="M106" s="14"/>
      <c r="AA106" s="320"/>
      <c r="AP106" s="342"/>
      <c r="BD106" s="342"/>
    </row>
    <row r="107" spans="9:56" x14ac:dyDescent="0.4">
      <c r="I107" s="320"/>
      <c r="J107" s="41">
        <v>44872</v>
      </c>
      <c r="K107" s="454">
        <v>20536</v>
      </c>
      <c r="L107" s="325">
        <f t="shared" si="58"/>
        <v>1023</v>
      </c>
      <c r="M107" s="14"/>
      <c r="AA107" s="320"/>
      <c r="AP107" s="342"/>
      <c r="BD107" s="342"/>
    </row>
    <row r="108" spans="9:56" x14ac:dyDescent="0.4">
      <c r="I108" s="320"/>
      <c r="J108" s="41">
        <v>44871</v>
      </c>
      <c r="K108" s="454">
        <v>19513</v>
      </c>
      <c r="L108" s="325">
        <f t="shared" si="58"/>
        <v>-1190</v>
      </c>
      <c r="M108" s="14"/>
      <c r="AA108" s="320"/>
      <c r="AP108" s="342"/>
      <c r="BD108" s="342"/>
    </row>
    <row r="109" spans="9:56" x14ac:dyDescent="0.4">
      <c r="I109" s="320"/>
      <c r="J109" s="41">
        <v>44870</v>
      </c>
      <c r="K109" s="454">
        <v>20703</v>
      </c>
      <c r="L109" s="325">
        <f t="shared" si="58"/>
        <v>-166</v>
      </c>
      <c r="M109" s="14"/>
      <c r="AA109" s="320"/>
      <c r="AP109" s="342"/>
      <c r="BD109" s="342"/>
    </row>
    <row r="110" spans="9:56" x14ac:dyDescent="0.4">
      <c r="I110" s="320"/>
      <c r="J110" s="41">
        <v>44869</v>
      </c>
      <c r="K110" s="454">
        <v>20869</v>
      </c>
      <c r="L110" s="325">
        <f t="shared" ref="L110:L116" si="59">K110-K111</f>
        <v>-2845</v>
      </c>
      <c r="M110" s="14"/>
      <c r="AA110" s="320"/>
      <c r="AP110" s="342"/>
      <c r="BD110" s="342"/>
    </row>
    <row r="111" spans="9:56" x14ac:dyDescent="0.4">
      <c r="I111" s="320"/>
      <c r="J111" s="41">
        <v>44868</v>
      </c>
      <c r="K111" s="454">
        <v>23714</v>
      </c>
      <c r="L111" s="325">
        <f t="shared" si="59"/>
        <v>4504</v>
      </c>
      <c r="M111" s="14"/>
      <c r="AA111" s="320"/>
      <c r="AP111" s="342"/>
      <c r="BD111" s="342"/>
    </row>
    <row r="112" spans="9:56" x14ac:dyDescent="0.4">
      <c r="I112" s="320"/>
      <c r="J112" s="41">
        <v>44867</v>
      </c>
      <c r="K112" s="454">
        <v>19210</v>
      </c>
      <c r="L112" s="325">
        <f t="shared" si="59"/>
        <v>-1784</v>
      </c>
      <c r="M112" s="14"/>
      <c r="AA112" s="320"/>
      <c r="AP112" s="342"/>
      <c r="BD112" s="342"/>
    </row>
    <row r="113" spans="9:56" x14ac:dyDescent="0.4">
      <c r="I113" s="320"/>
      <c r="J113" s="41">
        <v>44866</v>
      </c>
      <c r="K113" s="454">
        <v>20994</v>
      </c>
      <c r="L113" s="325">
        <f t="shared" si="59"/>
        <v>2000</v>
      </c>
      <c r="M113" s="14"/>
      <c r="AA113" s="320"/>
      <c r="AP113" s="342"/>
      <c r="BD113" s="342"/>
    </row>
    <row r="114" spans="9:56" x14ac:dyDescent="0.4">
      <c r="I114" s="320"/>
      <c r="J114" s="41">
        <v>44865</v>
      </c>
      <c r="K114" s="454">
        <v>18994</v>
      </c>
      <c r="L114" s="325">
        <f t="shared" si="59"/>
        <v>-1232</v>
      </c>
      <c r="M114" s="14"/>
      <c r="AA114" s="320"/>
      <c r="AP114" s="342"/>
      <c r="BD114" s="342"/>
    </row>
    <row r="115" spans="9:56" x14ac:dyDescent="0.4">
      <c r="I115" s="320"/>
      <c r="J115" s="41">
        <v>44864</v>
      </c>
      <c r="K115" s="454">
        <v>20226</v>
      </c>
      <c r="L115" s="325">
        <f t="shared" si="59"/>
        <v>1696</v>
      </c>
      <c r="M115" s="14"/>
      <c r="AA115" s="320"/>
      <c r="AP115" s="342"/>
      <c r="BD115" s="342"/>
    </row>
    <row r="116" spans="9:56" x14ac:dyDescent="0.4">
      <c r="I116" s="320"/>
      <c r="J116" s="41">
        <v>44863</v>
      </c>
      <c r="K116" s="454">
        <v>18530</v>
      </c>
      <c r="L116" s="325">
        <f t="shared" si="59"/>
        <v>-2166</v>
      </c>
      <c r="M116" s="14"/>
      <c r="AA116" s="320"/>
      <c r="AP116" s="342"/>
      <c r="BD116" s="342"/>
    </row>
    <row r="117" spans="9:56" x14ac:dyDescent="0.4">
      <c r="I117" s="320"/>
      <c r="J117" s="41">
        <v>44862</v>
      </c>
      <c r="K117" s="454">
        <v>20696</v>
      </c>
      <c r="L117" s="325">
        <f t="shared" ref="L117:L125" si="60">K117-K118</f>
        <v>-2060</v>
      </c>
      <c r="M117" s="14"/>
      <c r="AA117" s="320"/>
      <c r="AP117" s="342"/>
      <c r="BD117" s="342"/>
    </row>
    <row r="118" spans="9:56" x14ac:dyDescent="0.4">
      <c r="I118" s="320"/>
      <c r="J118" s="41">
        <v>44861</v>
      </c>
      <c r="K118" s="454">
        <v>22756</v>
      </c>
      <c r="L118" s="325">
        <f t="shared" si="60"/>
        <v>2079</v>
      </c>
      <c r="M118" s="14"/>
      <c r="AA118" s="320"/>
      <c r="AP118" s="342"/>
      <c r="BD118" s="342"/>
    </row>
    <row r="119" spans="9:56" x14ac:dyDescent="0.4">
      <c r="I119" s="320"/>
      <c r="J119" s="41">
        <v>44860</v>
      </c>
      <c r="K119" s="454">
        <v>20677</v>
      </c>
      <c r="L119" s="325">
        <f t="shared" si="60"/>
        <v>1073</v>
      </c>
      <c r="M119" s="14"/>
      <c r="AA119" s="320"/>
      <c r="AP119" s="342"/>
      <c r="BD119" s="342"/>
    </row>
    <row r="120" spans="9:56" x14ac:dyDescent="0.4">
      <c r="I120" s="320"/>
      <c r="J120" s="41">
        <v>44859</v>
      </c>
      <c r="K120" s="454">
        <v>19604</v>
      </c>
      <c r="L120" s="325">
        <f t="shared" si="60"/>
        <v>-2844</v>
      </c>
      <c r="M120" s="14"/>
      <c r="AA120" s="320"/>
      <c r="AP120" s="342"/>
      <c r="BD120" s="342"/>
    </row>
    <row r="121" spans="9:56" x14ac:dyDescent="0.4">
      <c r="I121" s="320"/>
      <c r="J121" s="41">
        <v>44858</v>
      </c>
      <c r="K121" s="454">
        <v>22448</v>
      </c>
      <c r="L121" s="325">
        <f t="shared" si="60"/>
        <v>2937</v>
      </c>
      <c r="M121" s="14"/>
      <c r="AA121" s="320"/>
      <c r="AP121" s="342"/>
      <c r="BD121" s="342"/>
    </row>
    <row r="122" spans="9:56" x14ac:dyDescent="0.4">
      <c r="I122" s="320"/>
      <c r="J122" s="41">
        <v>44857</v>
      </c>
      <c r="K122" s="454">
        <v>19511</v>
      </c>
      <c r="L122" s="325">
        <f t="shared" si="60"/>
        <v>-858</v>
      </c>
      <c r="M122" s="14"/>
      <c r="AA122" s="320"/>
      <c r="AP122" s="342"/>
      <c r="BD122" s="342"/>
    </row>
    <row r="123" spans="9:56" x14ac:dyDescent="0.4">
      <c r="I123" s="320"/>
      <c r="J123" s="41">
        <v>44856</v>
      </c>
      <c r="K123" s="454">
        <v>20369</v>
      </c>
      <c r="L123" s="325">
        <f t="shared" si="60"/>
        <v>-2</v>
      </c>
      <c r="M123" s="14"/>
      <c r="AA123" s="320"/>
      <c r="AP123" s="342"/>
      <c r="BD123" s="342"/>
    </row>
    <row r="124" spans="9:56" x14ac:dyDescent="0.4">
      <c r="I124" s="320"/>
      <c r="J124" s="41">
        <v>44855</v>
      </c>
      <c r="K124" s="454">
        <v>20371</v>
      </c>
      <c r="L124" s="325">
        <f t="shared" si="60"/>
        <v>1729</v>
      </c>
      <c r="M124" s="14"/>
      <c r="AA124" s="320"/>
      <c r="AP124" s="342"/>
      <c r="BD124" s="342"/>
    </row>
    <row r="125" spans="9:56" x14ac:dyDescent="0.4">
      <c r="I125" s="320"/>
      <c r="J125" s="41">
        <v>44854</v>
      </c>
      <c r="K125" s="454">
        <v>18642</v>
      </c>
      <c r="L125" s="325">
        <f t="shared" si="60"/>
        <v>324</v>
      </c>
      <c r="M125" s="14"/>
      <c r="AA125" s="320"/>
      <c r="AP125" s="342"/>
      <c r="BD125" s="342"/>
    </row>
    <row r="126" spans="9:56" x14ac:dyDescent="0.4">
      <c r="I126" s="320"/>
      <c r="J126" s="41">
        <v>44853</v>
      </c>
      <c r="K126" s="454">
        <v>18318</v>
      </c>
      <c r="L126" s="325">
        <f t="shared" ref="L126:L188" si="61">K126-K127</f>
        <v>1961</v>
      </c>
      <c r="M126" s="14"/>
      <c r="AA126" s="320"/>
      <c r="AP126" s="342"/>
      <c r="BD126" s="342"/>
    </row>
    <row r="127" spans="9:56" x14ac:dyDescent="0.4">
      <c r="I127" s="320"/>
      <c r="J127" s="41">
        <v>44852</v>
      </c>
      <c r="K127" s="454">
        <v>16357</v>
      </c>
      <c r="L127" s="325">
        <f t="shared" si="61"/>
        <v>-4422</v>
      </c>
      <c r="M127" s="14"/>
      <c r="AA127" s="320"/>
      <c r="AP127" s="342"/>
      <c r="BD127" s="342"/>
    </row>
    <row r="128" spans="9:56" x14ac:dyDescent="0.4">
      <c r="I128" s="320"/>
      <c r="J128" s="41">
        <v>44851</v>
      </c>
      <c r="K128" s="454">
        <v>20779</v>
      </c>
      <c r="L128" s="325">
        <f t="shared" si="61"/>
        <v>-162</v>
      </c>
      <c r="M128" s="14"/>
      <c r="AA128" s="320"/>
      <c r="AP128" s="342"/>
      <c r="BD128" s="342"/>
    </row>
    <row r="129" spans="9:56" x14ac:dyDescent="0.4">
      <c r="I129" s="320"/>
      <c r="J129" s="41">
        <v>44850</v>
      </c>
      <c r="K129" s="454">
        <v>20941</v>
      </c>
      <c r="L129" s="325">
        <f t="shared" si="61"/>
        <v>4024</v>
      </c>
      <c r="M129" s="14"/>
      <c r="AA129" s="320"/>
      <c r="AP129" s="342"/>
      <c r="BD129" s="342"/>
    </row>
    <row r="130" spans="9:56" x14ac:dyDescent="0.4">
      <c r="I130" s="320"/>
      <c r="J130" s="41">
        <v>44849</v>
      </c>
      <c r="K130" s="454">
        <v>16917</v>
      </c>
      <c r="L130" s="325">
        <f t="shared" si="61"/>
        <v>-2976</v>
      </c>
      <c r="M130" s="14"/>
      <c r="AA130" s="320"/>
      <c r="AP130" s="342"/>
      <c r="BD130" s="342"/>
    </row>
    <row r="131" spans="9:56" x14ac:dyDescent="0.4">
      <c r="I131" s="320"/>
      <c r="J131" s="41">
        <v>44848</v>
      </c>
      <c r="K131" s="454">
        <v>19893</v>
      </c>
      <c r="L131" s="325">
        <f t="shared" si="61"/>
        <v>-2669</v>
      </c>
      <c r="M131" s="14"/>
      <c r="AA131" s="320"/>
      <c r="AP131" s="342"/>
      <c r="BD131" s="342"/>
    </row>
    <row r="132" spans="9:56" x14ac:dyDescent="0.4">
      <c r="I132" s="320"/>
      <c r="J132" s="41">
        <v>44847</v>
      </c>
      <c r="K132" s="454">
        <v>22562</v>
      </c>
      <c r="L132" s="325">
        <f t="shared" si="61"/>
        <v>-2735</v>
      </c>
      <c r="M132" s="14"/>
      <c r="AA132" s="320"/>
      <c r="AP132" s="342"/>
      <c r="BD132" s="342"/>
    </row>
    <row r="133" spans="9:56" x14ac:dyDescent="0.4">
      <c r="I133" s="320"/>
      <c r="J133" s="41">
        <v>44846</v>
      </c>
      <c r="K133" s="454">
        <v>25297</v>
      </c>
      <c r="L133" s="325">
        <f t="shared" si="61"/>
        <v>-40</v>
      </c>
      <c r="M133" s="14"/>
      <c r="AA133" s="320"/>
      <c r="AP133" s="342"/>
      <c r="BD133" s="342"/>
    </row>
    <row r="134" spans="9:56" x14ac:dyDescent="0.4">
      <c r="I134" s="320"/>
      <c r="J134" s="41">
        <v>44845</v>
      </c>
      <c r="K134" s="454">
        <v>25337</v>
      </c>
      <c r="L134" s="325">
        <f t="shared" si="61"/>
        <v>1332</v>
      </c>
      <c r="M134" s="14"/>
      <c r="AA134" s="320"/>
      <c r="AP134" s="342"/>
      <c r="BD134" s="342"/>
    </row>
    <row r="135" spans="9:56" x14ac:dyDescent="0.4">
      <c r="I135" s="320"/>
      <c r="J135" s="41">
        <v>44844</v>
      </c>
      <c r="K135" s="454">
        <v>24005</v>
      </c>
      <c r="L135" s="325">
        <f t="shared" si="61"/>
        <v>-985</v>
      </c>
      <c r="M135" s="14"/>
      <c r="AA135" s="320"/>
      <c r="AP135" s="342"/>
      <c r="BD135" s="342"/>
    </row>
    <row r="136" spans="9:56" x14ac:dyDescent="0.4">
      <c r="I136" s="320"/>
      <c r="J136" s="41">
        <v>44843</v>
      </c>
      <c r="K136" s="39">
        <v>24990</v>
      </c>
      <c r="L136" s="325">
        <f t="shared" si="61"/>
        <v>2237</v>
      </c>
      <c r="M136" s="14"/>
      <c r="AA136" s="320"/>
      <c r="AP136" s="342"/>
      <c r="BD136" s="342"/>
    </row>
    <row r="137" spans="9:56" x14ac:dyDescent="0.4">
      <c r="I137" s="320"/>
      <c r="J137" s="41">
        <v>44842</v>
      </c>
      <c r="K137" s="39">
        <v>22753</v>
      </c>
      <c r="L137" s="325">
        <f t="shared" si="61"/>
        <v>3657</v>
      </c>
      <c r="M137" s="14"/>
      <c r="AA137" s="320"/>
      <c r="AP137" s="342"/>
      <c r="BD137" s="342"/>
    </row>
    <row r="138" spans="9:56" x14ac:dyDescent="0.4">
      <c r="I138" s="320"/>
      <c r="J138" s="41">
        <v>44841</v>
      </c>
      <c r="K138" s="39">
        <v>19096</v>
      </c>
      <c r="L138" s="325">
        <f t="shared" si="61"/>
        <v>-3072</v>
      </c>
      <c r="M138" s="14"/>
      <c r="AA138" s="320"/>
      <c r="AP138" s="342"/>
      <c r="BD138" s="342"/>
    </row>
    <row r="139" spans="9:56" x14ac:dyDescent="0.4">
      <c r="I139" s="320"/>
      <c r="J139" s="41">
        <v>44840</v>
      </c>
      <c r="K139" s="39">
        <v>22168</v>
      </c>
      <c r="L139" s="325">
        <f t="shared" si="61"/>
        <v>1713</v>
      </c>
      <c r="M139" s="14"/>
      <c r="AA139" s="320"/>
      <c r="AP139" s="342"/>
      <c r="BD139" s="342"/>
    </row>
    <row r="140" spans="9:56" x14ac:dyDescent="0.4">
      <c r="I140" s="320"/>
      <c r="J140" s="41">
        <v>44839</v>
      </c>
      <c r="K140" s="39">
        <v>20455</v>
      </c>
      <c r="L140" s="325">
        <f t="shared" si="61"/>
        <v>-3061</v>
      </c>
      <c r="M140" s="14"/>
      <c r="AA140" s="320"/>
      <c r="AP140" s="342"/>
      <c r="BD140" s="342"/>
    </row>
    <row r="141" spans="9:56" x14ac:dyDescent="0.4">
      <c r="I141" s="320"/>
      <c r="J141" s="41">
        <v>44838</v>
      </c>
      <c r="K141" s="39">
        <v>23516</v>
      </c>
      <c r="L141" s="325">
        <f t="shared" si="61"/>
        <v>7413</v>
      </c>
      <c r="M141" s="14"/>
      <c r="AA141" s="320"/>
      <c r="AP141" s="342"/>
      <c r="BD141" s="342"/>
    </row>
    <row r="142" spans="9:56" x14ac:dyDescent="0.4">
      <c r="I142" s="320"/>
      <c r="J142" s="41">
        <v>44837</v>
      </c>
      <c r="K142" s="39">
        <v>16103</v>
      </c>
      <c r="L142" s="325">
        <f t="shared" si="61"/>
        <v>-1176</v>
      </c>
      <c r="M142" s="14"/>
      <c r="AA142" s="320"/>
      <c r="AP142" s="342"/>
      <c r="BD142" s="342"/>
    </row>
    <row r="143" spans="9:56" x14ac:dyDescent="0.4">
      <c r="I143" s="320"/>
      <c r="J143" s="41">
        <v>44836</v>
      </c>
      <c r="K143" s="39">
        <v>17279</v>
      </c>
      <c r="L143" s="325">
        <f t="shared" si="61"/>
        <v>3063</v>
      </c>
      <c r="M143" s="14"/>
      <c r="AA143" s="320"/>
      <c r="AP143" s="342"/>
      <c r="BD143" s="342"/>
    </row>
    <row r="144" spans="9:56" x14ac:dyDescent="0.4">
      <c r="I144" s="320"/>
      <c r="J144" s="41">
        <v>44835</v>
      </c>
      <c r="K144" s="39">
        <v>14216</v>
      </c>
      <c r="L144" s="325">
        <f t="shared" si="61"/>
        <v>-619</v>
      </c>
      <c r="M144" s="14"/>
      <c r="AA144" s="320"/>
      <c r="AP144" s="342"/>
      <c r="BD144" s="342"/>
    </row>
    <row r="145" spans="9:56" x14ac:dyDescent="0.4">
      <c r="I145" s="320"/>
      <c r="J145" s="41">
        <v>44834</v>
      </c>
      <c r="K145" s="39">
        <v>14835</v>
      </c>
      <c r="L145" s="325">
        <f t="shared" si="61"/>
        <v>-4034</v>
      </c>
      <c r="M145" s="14"/>
      <c r="AA145" s="320"/>
      <c r="AP145" s="342"/>
      <c r="BD145" s="342"/>
    </row>
    <row r="146" spans="9:56" x14ac:dyDescent="0.4">
      <c r="I146" s="320"/>
      <c r="J146" s="41">
        <v>44833</v>
      </c>
      <c r="K146" s="39">
        <v>18869</v>
      </c>
      <c r="L146" s="325">
        <f t="shared" si="61"/>
        <v>-376</v>
      </c>
      <c r="M146" s="14"/>
      <c r="AA146" s="320"/>
      <c r="AP146" s="342"/>
      <c r="BD146" s="342"/>
    </row>
    <row r="147" spans="9:56" x14ac:dyDescent="0.4">
      <c r="I147" s="320"/>
      <c r="J147" s="41">
        <v>44832</v>
      </c>
      <c r="K147" s="39">
        <v>19245</v>
      </c>
      <c r="L147" s="315">
        <f t="shared" si="61"/>
        <v>-673</v>
      </c>
      <c r="M147" s="14"/>
      <c r="AA147" s="320"/>
      <c r="AP147" s="342"/>
      <c r="BD147" s="342"/>
    </row>
    <row r="148" spans="9:56" x14ac:dyDescent="0.4">
      <c r="I148" s="320"/>
      <c r="J148" s="41">
        <v>44831</v>
      </c>
      <c r="K148" s="39">
        <v>19918</v>
      </c>
      <c r="L148" s="315">
        <f t="shared" si="61"/>
        <v>156</v>
      </c>
      <c r="M148" s="14"/>
      <c r="AA148" s="320"/>
      <c r="AP148" s="342"/>
      <c r="BD148" s="342"/>
    </row>
    <row r="149" spans="9:56" x14ac:dyDescent="0.4">
      <c r="I149" s="320"/>
      <c r="J149" s="41">
        <v>44830</v>
      </c>
      <c r="K149" s="39">
        <v>19762</v>
      </c>
      <c r="L149" s="315">
        <f t="shared" si="61"/>
        <v>7992</v>
      </c>
      <c r="M149" s="14"/>
      <c r="AA149" s="320"/>
      <c r="AP149" s="342"/>
      <c r="BD149" s="342"/>
    </row>
    <row r="150" spans="9:56" x14ac:dyDescent="0.4">
      <c r="I150" s="320"/>
      <c r="J150" s="41">
        <v>44829</v>
      </c>
      <c r="K150" s="39">
        <v>11770</v>
      </c>
      <c r="L150" s="315">
        <f t="shared" si="61"/>
        <v>-15720</v>
      </c>
      <c r="M150" s="14"/>
      <c r="AA150" s="320"/>
      <c r="AP150" s="342"/>
      <c r="BD150" s="342"/>
    </row>
    <row r="151" spans="9:56" x14ac:dyDescent="0.4">
      <c r="I151" s="320"/>
      <c r="J151" s="41">
        <v>44828</v>
      </c>
      <c r="K151" s="39">
        <v>27490</v>
      </c>
      <c r="L151" s="315">
        <f t="shared" si="61"/>
        <v>5679</v>
      </c>
      <c r="M151" s="14"/>
      <c r="AA151" s="320"/>
      <c r="AP151" s="342"/>
      <c r="BD151" s="342"/>
    </row>
    <row r="152" spans="9:56" x14ac:dyDescent="0.4">
      <c r="I152" s="320"/>
      <c r="J152" s="41">
        <v>44827</v>
      </c>
      <c r="K152" s="39">
        <v>21811</v>
      </c>
      <c r="L152" s="315">
        <f t="shared" si="61"/>
        <v>-5470</v>
      </c>
      <c r="M152" s="14"/>
      <c r="AA152" s="320"/>
      <c r="AP152" s="342"/>
      <c r="BD152" s="342"/>
    </row>
    <row r="153" spans="9:56" x14ac:dyDescent="0.4">
      <c r="I153" s="320"/>
      <c r="J153" s="41">
        <v>44826</v>
      </c>
      <c r="K153" s="39">
        <v>27281</v>
      </c>
      <c r="L153" s="315">
        <f t="shared" si="61"/>
        <v>7329</v>
      </c>
      <c r="M153" s="14"/>
      <c r="AA153" s="320"/>
      <c r="AP153" s="342"/>
      <c r="BD153" s="342"/>
    </row>
    <row r="154" spans="9:56" x14ac:dyDescent="0.4">
      <c r="I154" s="320"/>
      <c r="J154" s="41">
        <v>44825</v>
      </c>
      <c r="K154" s="39">
        <v>19952</v>
      </c>
      <c r="L154" s="315">
        <f t="shared" si="61"/>
        <v>-4626</v>
      </c>
      <c r="M154" s="14"/>
      <c r="AA154" s="320"/>
      <c r="AP154" s="342"/>
      <c r="BD154" s="342"/>
    </row>
    <row r="155" spans="9:56" x14ac:dyDescent="0.4">
      <c r="I155" s="320"/>
      <c r="J155" s="41">
        <v>44824</v>
      </c>
      <c r="K155" s="39">
        <v>24578</v>
      </c>
      <c r="L155" s="315">
        <f t="shared" si="61"/>
        <v>8572</v>
      </c>
      <c r="M155" s="14"/>
      <c r="AA155" s="320"/>
      <c r="AP155" s="342"/>
      <c r="BD155" s="342"/>
    </row>
    <row r="156" spans="9:56" x14ac:dyDescent="0.4">
      <c r="I156" s="320"/>
      <c r="J156" s="41">
        <v>44823</v>
      </c>
      <c r="K156" s="39">
        <v>16006</v>
      </c>
      <c r="L156" s="315">
        <f t="shared" si="61"/>
        <v>3624</v>
      </c>
      <c r="M156" s="14"/>
      <c r="AA156" s="320"/>
      <c r="AP156" s="342"/>
      <c r="BD156" s="342"/>
    </row>
    <row r="157" spans="9:56" x14ac:dyDescent="0.4">
      <c r="I157" s="320"/>
      <c r="J157" s="41">
        <v>44822</v>
      </c>
      <c r="K157" s="39">
        <v>12382</v>
      </c>
      <c r="L157" s="315">
        <f t="shared" si="61"/>
        <v>-3772</v>
      </c>
      <c r="M157" s="14"/>
      <c r="AA157" s="320"/>
      <c r="AP157" s="342"/>
      <c r="BD157" s="342"/>
    </row>
    <row r="158" spans="9:56" x14ac:dyDescent="0.4">
      <c r="I158" s="320"/>
      <c r="J158" s="41">
        <v>44821</v>
      </c>
      <c r="K158" s="39">
        <v>16154</v>
      </c>
      <c r="L158" s="315">
        <f t="shared" si="61"/>
        <v>2715</v>
      </c>
      <c r="M158" s="14"/>
      <c r="AA158" s="320"/>
      <c r="AP158" s="342"/>
      <c r="BD158" s="342"/>
    </row>
    <row r="159" spans="9:56" x14ac:dyDescent="0.4">
      <c r="I159" s="320"/>
      <c r="J159" s="41">
        <v>44820</v>
      </c>
      <c r="K159" s="39">
        <v>13439</v>
      </c>
      <c r="L159" s="315">
        <f t="shared" si="61"/>
        <v>1756</v>
      </c>
      <c r="M159" s="14"/>
      <c r="AA159" s="320"/>
      <c r="AP159" s="342"/>
      <c r="BD159" s="342"/>
    </row>
    <row r="160" spans="9:56" x14ac:dyDescent="0.4">
      <c r="I160" s="320"/>
      <c r="J160" s="41">
        <v>44819</v>
      </c>
      <c r="K160" s="39">
        <v>11683</v>
      </c>
      <c r="L160" s="315">
        <f t="shared" si="61"/>
        <v>-2989</v>
      </c>
      <c r="M160" s="14"/>
      <c r="AA160" s="320"/>
      <c r="AP160" s="342"/>
      <c r="BD160" s="342"/>
    </row>
    <row r="161" spans="9:56" x14ac:dyDescent="0.4">
      <c r="I161" s="320"/>
      <c r="J161" s="41">
        <v>44818</v>
      </c>
      <c r="K161" s="39">
        <v>14672</v>
      </c>
      <c r="L161" s="315">
        <f t="shared" si="61"/>
        <v>-4190</v>
      </c>
      <c r="M161" s="14"/>
      <c r="AA161" s="320"/>
      <c r="AP161" s="342"/>
      <c r="BD161" s="342"/>
    </row>
    <row r="162" spans="9:56" x14ac:dyDescent="0.4">
      <c r="I162" s="320"/>
      <c r="J162" s="41">
        <v>44817</v>
      </c>
      <c r="K162" s="39">
        <v>18862</v>
      </c>
      <c r="L162" s="315">
        <f t="shared" si="61"/>
        <v>9246</v>
      </c>
      <c r="M162" s="14"/>
      <c r="AA162" s="320"/>
      <c r="AP162" s="342"/>
      <c r="BD162" s="342"/>
    </row>
    <row r="163" spans="9:56" x14ac:dyDescent="0.4">
      <c r="I163" s="320"/>
      <c r="J163" s="41">
        <v>44816</v>
      </c>
      <c r="K163" s="39">
        <v>9616</v>
      </c>
      <c r="L163" s="315">
        <f t="shared" si="61"/>
        <v>-578</v>
      </c>
      <c r="M163" s="14"/>
      <c r="AA163" s="320"/>
      <c r="AP163" s="342"/>
      <c r="BD163" s="342"/>
    </row>
    <row r="164" spans="9:56" x14ac:dyDescent="0.4">
      <c r="I164" s="320"/>
      <c r="J164" s="41">
        <v>44815</v>
      </c>
      <c r="K164" s="39">
        <v>10194</v>
      </c>
      <c r="L164" s="315">
        <f t="shared" si="61"/>
        <v>5089</v>
      </c>
      <c r="M164" s="14"/>
      <c r="AA164" s="320"/>
      <c r="AP164" s="342"/>
      <c r="BD164" s="342"/>
    </row>
    <row r="165" spans="9:56" x14ac:dyDescent="0.4">
      <c r="I165" s="320"/>
      <c r="J165" s="41">
        <v>44814</v>
      </c>
      <c r="K165" s="39">
        <v>5105</v>
      </c>
      <c r="L165" s="315">
        <f t="shared" si="61"/>
        <v>-25511</v>
      </c>
      <c r="M165" s="14"/>
      <c r="AA165" s="320"/>
      <c r="AP165" s="342"/>
      <c r="BD165" s="342"/>
    </row>
    <row r="166" spans="9:56" x14ac:dyDescent="0.4">
      <c r="I166" s="320"/>
      <c r="J166" s="41">
        <v>44813</v>
      </c>
      <c r="K166" s="39">
        <v>30616</v>
      </c>
      <c r="L166" s="315">
        <f t="shared" si="61"/>
        <v>5698</v>
      </c>
      <c r="M166" s="14"/>
      <c r="AA166" s="320"/>
      <c r="AP166" s="342"/>
      <c r="BD166" s="342"/>
    </row>
    <row r="167" spans="9:56" x14ac:dyDescent="0.4">
      <c r="I167" s="320"/>
      <c r="J167" s="41">
        <v>44812</v>
      </c>
      <c r="K167" s="39">
        <v>24918</v>
      </c>
      <c r="L167" s="315">
        <f t="shared" si="61"/>
        <v>-884</v>
      </c>
      <c r="M167" s="14"/>
      <c r="AA167" s="320"/>
      <c r="AP167" s="342"/>
      <c r="BD167" s="342"/>
    </row>
    <row r="168" spans="9:56" x14ac:dyDescent="0.4">
      <c r="I168" s="320"/>
      <c r="J168" s="41">
        <v>44811</v>
      </c>
      <c r="K168" s="39">
        <v>25802</v>
      </c>
      <c r="L168" s="315">
        <f t="shared" si="61"/>
        <v>-629</v>
      </c>
      <c r="M168" s="14"/>
      <c r="AA168" s="320"/>
      <c r="AP168" s="342"/>
      <c r="BD168" s="342"/>
    </row>
    <row r="169" spans="9:56" x14ac:dyDescent="0.4">
      <c r="I169" s="320"/>
      <c r="J169" s="41">
        <v>44810</v>
      </c>
      <c r="K169" s="39">
        <v>26431</v>
      </c>
      <c r="L169" s="315">
        <f t="shared" si="61"/>
        <v>5872</v>
      </c>
      <c r="M169" s="14"/>
      <c r="AA169" s="320"/>
      <c r="AP169" s="342"/>
      <c r="BD169" s="342"/>
    </row>
    <row r="170" spans="9:56" x14ac:dyDescent="0.4">
      <c r="I170" s="320"/>
      <c r="J170" s="41">
        <v>44809</v>
      </c>
      <c r="K170" s="39">
        <v>20559</v>
      </c>
      <c r="L170" s="315">
        <f t="shared" si="61"/>
        <v>4959</v>
      </c>
      <c r="M170" s="14"/>
      <c r="AA170" s="320"/>
      <c r="AP170" s="342"/>
      <c r="BD170" s="342"/>
    </row>
    <row r="171" spans="9:56" x14ac:dyDescent="0.4">
      <c r="I171" s="320"/>
      <c r="J171" s="41">
        <v>44808</v>
      </c>
      <c r="K171" s="39">
        <v>15600</v>
      </c>
      <c r="L171" s="315">
        <f t="shared" si="61"/>
        <v>-1311</v>
      </c>
      <c r="M171" s="14"/>
      <c r="AA171" s="320"/>
      <c r="AP171" s="342"/>
      <c r="BD171" s="342"/>
    </row>
    <row r="172" spans="9:56" x14ac:dyDescent="0.4">
      <c r="I172" s="320"/>
      <c r="J172" s="41">
        <v>44807</v>
      </c>
      <c r="K172" s="39">
        <v>16911</v>
      </c>
      <c r="L172" s="315">
        <f t="shared" si="61"/>
        <v>-3736</v>
      </c>
      <c r="M172" s="14"/>
      <c r="AA172" s="320"/>
      <c r="AP172" s="342"/>
      <c r="BD172" s="342"/>
    </row>
    <row r="173" spans="9:56" x14ac:dyDescent="0.4">
      <c r="I173" s="320"/>
      <c r="J173" s="41">
        <v>44806</v>
      </c>
      <c r="K173" s="39">
        <v>20647</v>
      </c>
      <c r="L173" s="315">
        <f t="shared" si="61"/>
        <v>-261</v>
      </c>
      <c r="M173" s="14"/>
      <c r="AA173" s="320"/>
      <c r="AP173" s="342"/>
      <c r="BD173" s="342"/>
    </row>
    <row r="174" spans="9:56" x14ac:dyDescent="0.4">
      <c r="I174" s="320"/>
      <c r="J174" s="41">
        <v>44805</v>
      </c>
      <c r="K174" s="39">
        <v>20908</v>
      </c>
      <c r="L174" s="315">
        <f t="shared" si="61"/>
        <v>-6089</v>
      </c>
      <c r="M174" s="14"/>
      <c r="AA174" s="320"/>
      <c r="AP174" s="342"/>
      <c r="BD174" s="342"/>
    </row>
    <row r="175" spans="9:56" x14ac:dyDescent="0.4">
      <c r="I175" s="320"/>
      <c r="J175" s="41">
        <v>44804</v>
      </c>
      <c r="K175" s="39">
        <v>26997</v>
      </c>
      <c r="L175" s="315">
        <f t="shared" si="61"/>
        <v>3281</v>
      </c>
      <c r="M175" s="14"/>
      <c r="AA175" s="320"/>
      <c r="AP175" s="342"/>
      <c r="BD175" s="342"/>
    </row>
    <row r="176" spans="9:56" x14ac:dyDescent="0.4">
      <c r="I176" s="320"/>
      <c r="J176" s="41">
        <v>44803</v>
      </c>
      <c r="K176" s="39">
        <v>23716</v>
      </c>
      <c r="L176" s="315">
        <f t="shared" si="61"/>
        <v>5293</v>
      </c>
      <c r="M176" s="14"/>
      <c r="AA176" s="320"/>
      <c r="AP176" s="342"/>
      <c r="BD176" s="342"/>
    </row>
    <row r="177" spans="9:56" x14ac:dyDescent="0.4">
      <c r="I177" s="320"/>
      <c r="J177" s="41">
        <v>44802</v>
      </c>
      <c r="K177" s="39">
        <v>18423</v>
      </c>
      <c r="L177" s="315">
        <f t="shared" si="61"/>
        <v>-6673</v>
      </c>
      <c r="M177" s="14"/>
      <c r="AA177" s="320"/>
      <c r="AP177" s="342"/>
      <c r="BD177" s="342"/>
    </row>
    <row r="178" spans="9:56" x14ac:dyDescent="0.4">
      <c r="I178" s="320"/>
      <c r="J178" s="41">
        <v>44801</v>
      </c>
      <c r="K178" s="39">
        <v>25096</v>
      </c>
      <c r="L178" s="315">
        <f t="shared" si="61"/>
        <v>7126</v>
      </c>
      <c r="M178" s="14"/>
      <c r="AA178" s="320"/>
      <c r="AP178" s="342"/>
      <c r="BD178" s="342"/>
    </row>
    <row r="179" spans="9:56" x14ac:dyDescent="0.4">
      <c r="I179" s="320"/>
      <c r="J179" s="41">
        <v>44800</v>
      </c>
      <c r="K179" s="39">
        <v>17970</v>
      </c>
      <c r="L179" s="315">
        <f t="shared" si="61"/>
        <v>-3329</v>
      </c>
      <c r="M179" s="14"/>
      <c r="AA179" s="320"/>
      <c r="AP179" s="342"/>
      <c r="BD179" s="342"/>
    </row>
    <row r="180" spans="9:56" x14ac:dyDescent="0.4">
      <c r="I180" s="320"/>
      <c r="J180" s="41">
        <v>44799</v>
      </c>
      <c r="K180" s="39">
        <v>21299</v>
      </c>
      <c r="L180" s="315">
        <f t="shared" si="61"/>
        <v>-12060</v>
      </c>
      <c r="M180" s="14"/>
      <c r="AA180" s="320"/>
      <c r="AP180" s="342"/>
      <c r="BD180" s="342"/>
    </row>
    <row r="181" spans="9:56" x14ac:dyDescent="0.4">
      <c r="I181" s="320"/>
      <c r="J181" s="41">
        <v>44798</v>
      </c>
      <c r="K181" s="39">
        <v>33359</v>
      </c>
      <c r="L181" s="315">
        <f t="shared" si="61"/>
        <v>11195</v>
      </c>
      <c r="M181" s="14"/>
      <c r="AA181" s="320"/>
      <c r="AP181" s="342"/>
      <c r="BD181" s="342"/>
    </row>
    <row r="182" spans="9:56" x14ac:dyDescent="0.4">
      <c r="I182" s="320"/>
      <c r="J182" s="41">
        <v>44797</v>
      </c>
      <c r="K182" s="39">
        <v>22164</v>
      </c>
      <c r="L182" s="315">
        <f t="shared" si="61"/>
        <v>3525</v>
      </c>
      <c r="M182" s="14"/>
      <c r="AA182" s="320"/>
      <c r="AP182" s="342"/>
      <c r="BD182" s="342"/>
    </row>
    <row r="183" spans="9:56" x14ac:dyDescent="0.4">
      <c r="I183" s="320"/>
      <c r="J183" s="41">
        <v>44796</v>
      </c>
      <c r="K183" s="39">
        <v>18639</v>
      </c>
      <c r="L183" s="315">
        <f t="shared" si="61"/>
        <v>-5503</v>
      </c>
      <c r="M183" s="14"/>
      <c r="AA183" s="320"/>
      <c r="AP183" s="342"/>
      <c r="BD183" s="342"/>
    </row>
    <row r="184" spans="9:56" x14ac:dyDescent="0.4">
      <c r="I184" s="320"/>
      <c r="J184" s="41">
        <v>44795</v>
      </c>
      <c r="K184" s="39">
        <v>24142</v>
      </c>
      <c r="L184" s="315">
        <f t="shared" si="61"/>
        <v>5476</v>
      </c>
      <c r="M184" s="14"/>
      <c r="AA184" s="320"/>
      <c r="AP184" s="342"/>
      <c r="BD184" s="342"/>
    </row>
    <row r="185" spans="9:56" x14ac:dyDescent="0.4">
      <c r="I185" s="320"/>
      <c r="J185" s="41">
        <v>44794</v>
      </c>
      <c r="K185" s="39">
        <v>18666</v>
      </c>
      <c r="L185" s="315">
        <f t="shared" si="61"/>
        <v>-7664</v>
      </c>
      <c r="M185" s="14"/>
      <c r="AA185" s="320"/>
      <c r="AP185" s="342"/>
      <c r="BD185" s="342"/>
    </row>
    <row r="186" spans="9:56" x14ac:dyDescent="0.4">
      <c r="I186" s="320"/>
      <c r="J186" s="41">
        <v>44793</v>
      </c>
      <c r="K186" s="39">
        <v>26330</v>
      </c>
      <c r="L186" s="315">
        <f t="shared" si="61"/>
        <v>-866</v>
      </c>
      <c r="M186" s="14"/>
      <c r="AA186" s="320"/>
      <c r="AP186" s="342"/>
      <c r="BD186" s="342"/>
    </row>
    <row r="187" spans="9:56" x14ac:dyDescent="0.4">
      <c r="I187" s="320"/>
      <c r="J187" s="41">
        <v>44792</v>
      </c>
      <c r="K187" s="39">
        <v>27196</v>
      </c>
      <c r="L187" s="315">
        <f t="shared" si="61"/>
        <v>1979</v>
      </c>
      <c r="M187" s="14"/>
      <c r="AA187" s="320"/>
      <c r="AP187" s="342"/>
      <c r="BD187" s="342"/>
    </row>
    <row r="188" spans="9:56" x14ac:dyDescent="0.4">
      <c r="I188" s="320"/>
      <c r="J188" s="41">
        <v>44791</v>
      </c>
      <c r="K188" s="39">
        <v>25217</v>
      </c>
      <c r="L188" s="315">
        <f t="shared" si="61"/>
        <v>-3796</v>
      </c>
      <c r="M188" s="14"/>
      <c r="AA188" s="320"/>
      <c r="AP188" s="342"/>
      <c r="BD188" s="342"/>
    </row>
    <row r="189" spans="9:56" x14ac:dyDescent="0.4">
      <c r="I189" s="320"/>
      <c r="J189" s="41">
        <v>44790</v>
      </c>
      <c r="K189" s="39">
        <v>29013</v>
      </c>
      <c r="L189" s="315">
        <f t="shared" ref="L189:L252" si="62">K189-K190</f>
        <v>-2257</v>
      </c>
      <c r="M189" s="14"/>
      <c r="AA189" s="320"/>
      <c r="AP189" s="342"/>
      <c r="BD189" s="342"/>
    </row>
    <row r="190" spans="9:56" x14ac:dyDescent="0.4">
      <c r="I190" s="320"/>
      <c r="J190" s="41">
        <v>44789</v>
      </c>
      <c r="K190" s="39">
        <v>31270</v>
      </c>
      <c r="L190" s="315">
        <f t="shared" si="62"/>
        <v>6719</v>
      </c>
      <c r="M190" s="14"/>
      <c r="AA190" s="320"/>
      <c r="AP190" s="342"/>
      <c r="BD190" s="342"/>
    </row>
    <row r="191" spans="9:56" x14ac:dyDescent="0.4">
      <c r="I191" s="320"/>
      <c r="J191" s="41">
        <v>44788</v>
      </c>
      <c r="K191" s="39">
        <v>24551</v>
      </c>
      <c r="L191" s="315">
        <f t="shared" si="62"/>
        <v>-4243</v>
      </c>
      <c r="M191" s="14"/>
      <c r="AA191" s="320"/>
      <c r="AP191" s="342"/>
      <c r="BD191" s="342"/>
    </row>
    <row r="192" spans="9:56" x14ac:dyDescent="0.4">
      <c r="I192" s="320"/>
      <c r="J192" s="41">
        <v>44787</v>
      </c>
      <c r="K192" s="39">
        <v>28794</v>
      </c>
      <c r="L192" s="315">
        <f t="shared" si="62"/>
        <v>163</v>
      </c>
      <c r="M192" s="14"/>
      <c r="AA192" s="320"/>
      <c r="AP192" s="342"/>
      <c r="BD192" s="342"/>
    </row>
    <row r="193" spans="9:56" x14ac:dyDescent="0.4">
      <c r="I193" s="320"/>
      <c r="J193" s="41">
        <v>44786</v>
      </c>
      <c r="K193" s="39">
        <v>28631</v>
      </c>
      <c r="L193" s="315">
        <f t="shared" si="62"/>
        <v>-168</v>
      </c>
      <c r="M193" s="14"/>
      <c r="AA193" s="320"/>
      <c r="AP193" s="342"/>
      <c r="BD193" s="342"/>
    </row>
    <row r="194" spans="9:56" x14ac:dyDescent="0.4">
      <c r="I194" s="320"/>
      <c r="J194" s="41">
        <v>44785</v>
      </c>
      <c r="K194" s="39">
        <v>28799</v>
      </c>
      <c r="L194" s="315">
        <f t="shared" si="62"/>
        <v>-2982</v>
      </c>
      <c r="M194" s="14"/>
      <c r="AA194" s="320"/>
      <c r="AP194" s="342"/>
      <c r="BD194" s="342"/>
    </row>
    <row r="195" spans="9:56" x14ac:dyDescent="0.4">
      <c r="I195" s="320"/>
      <c r="J195" s="41">
        <v>44784</v>
      </c>
      <c r="K195" s="39">
        <v>31781</v>
      </c>
      <c r="L195" s="315">
        <f t="shared" si="62"/>
        <v>4963</v>
      </c>
      <c r="M195" s="14"/>
      <c r="AA195" s="320"/>
      <c r="AP195" s="342"/>
      <c r="BD195" s="342"/>
    </row>
    <row r="196" spans="9:56" x14ac:dyDescent="0.4">
      <c r="I196" s="320"/>
      <c r="J196" s="41">
        <v>44783</v>
      </c>
      <c r="K196" s="39">
        <v>26818</v>
      </c>
      <c r="L196" s="315">
        <f t="shared" si="62"/>
        <v>-5496</v>
      </c>
      <c r="M196" s="14"/>
      <c r="AA196" s="320"/>
      <c r="AP196" s="342"/>
      <c r="BD196" s="342"/>
    </row>
    <row r="197" spans="9:56" x14ac:dyDescent="0.35">
      <c r="J197" s="41">
        <v>44782</v>
      </c>
      <c r="K197" s="39">
        <v>32314</v>
      </c>
      <c r="L197" s="315">
        <f t="shared" si="62"/>
        <v>-3791</v>
      </c>
    </row>
    <row r="198" spans="9:56" x14ac:dyDescent="0.35">
      <c r="J198" s="41">
        <v>44781</v>
      </c>
      <c r="K198" s="39">
        <v>36105</v>
      </c>
      <c r="L198" s="315">
        <f t="shared" si="62"/>
        <v>15904</v>
      </c>
    </row>
    <row r="199" spans="9:56" x14ac:dyDescent="0.35">
      <c r="J199" s="41">
        <v>44780</v>
      </c>
      <c r="K199" s="39">
        <v>20201</v>
      </c>
      <c r="L199" s="315">
        <f t="shared" si="62"/>
        <v>-9139</v>
      </c>
    </row>
    <row r="200" spans="9:56" x14ac:dyDescent="0.35">
      <c r="J200" s="41">
        <v>44779</v>
      </c>
      <c r="K200" s="39">
        <v>29340</v>
      </c>
      <c r="L200" s="315">
        <f t="shared" si="62"/>
        <v>6689</v>
      </c>
    </row>
    <row r="201" spans="9:56" x14ac:dyDescent="0.35">
      <c r="J201" s="41">
        <v>44778</v>
      </c>
      <c r="K201" s="39">
        <v>22651</v>
      </c>
      <c r="L201" s="315">
        <f t="shared" si="62"/>
        <v>9172</v>
      </c>
    </row>
    <row r="202" spans="9:56" x14ac:dyDescent="0.35">
      <c r="J202" s="41">
        <v>44777</v>
      </c>
      <c r="K202" s="39">
        <v>13479</v>
      </c>
      <c r="L202" s="315">
        <f t="shared" si="62"/>
        <v>-9793</v>
      </c>
    </row>
    <row r="203" spans="9:56" x14ac:dyDescent="0.35">
      <c r="J203" s="41">
        <v>44776</v>
      </c>
      <c r="K203" s="39">
        <v>23272</v>
      </c>
      <c r="L203" s="315">
        <f t="shared" si="62"/>
        <v>4005</v>
      </c>
    </row>
    <row r="204" spans="9:56" x14ac:dyDescent="0.35">
      <c r="J204" s="41">
        <v>44775</v>
      </c>
      <c r="K204" s="39">
        <v>19267</v>
      </c>
      <c r="L204" s="315">
        <f t="shared" si="62"/>
        <v>-2572</v>
      </c>
    </row>
    <row r="205" spans="9:56" x14ac:dyDescent="0.35">
      <c r="J205" s="41">
        <v>44774</v>
      </c>
      <c r="K205" s="39">
        <v>21839</v>
      </c>
      <c r="L205" s="315">
        <f t="shared" si="62"/>
        <v>8313</v>
      </c>
    </row>
    <row r="206" spans="9:56" x14ac:dyDescent="0.35">
      <c r="J206" s="41">
        <v>44773</v>
      </c>
      <c r="K206" s="39">
        <v>13526</v>
      </c>
      <c r="L206" s="315">
        <f t="shared" si="62"/>
        <v>-8749</v>
      </c>
    </row>
    <row r="207" spans="9:56" x14ac:dyDescent="0.35">
      <c r="J207" s="41">
        <v>44772</v>
      </c>
      <c r="K207" s="39">
        <v>22275</v>
      </c>
      <c r="L207" s="315">
        <f t="shared" si="62"/>
        <v>-5940</v>
      </c>
    </row>
    <row r="208" spans="9:56" x14ac:dyDescent="0.35">
      <c r="J208" s="41">
        <v>44771</v>
      </c>
      <c r="K208" s="39">
        <v>28215</v>
      </c>
      <c r="L208" s="315">
        <f t="shared" si="62"/>
        <v>-7644</v>
      </c>
    </row>
    <row r="209" spans="10:12" x14ac:dyDescent="0.35">
      <c r="J209" s="41">
        <v>44770</v>
      </c>
      <c r="K209" s="39">
        <v>35859</v>
      </c>
      <c r="L209" s="315">
        <f t="shared" si="62"/>
        <v>-7631</v>
      </c>
    </row>
    <row r="210" spans="10:12" x14ac:dyDescent="0.35">
      <c r="J210" s="41">
        <v>44769</v>
      </c>
      <c r="K210" s="39">
        <v>43490</v>
      </c>
      <c r="L210" s="315">
        <f t="shared" si="62"/>
        <v>2420</v>
      </c>
    </row>
    <row r="211" spans="10:12" x14ac:dyDescent="0.35">
      <c r="J211" s="41">
        <v>44768</v>
      </c>
      <c r="K211" s="39">
        <v>41070</v>
      </c>
      <c r="L211" s="315">
        <f t="shared" si="62"/>
        <v>8063</v>
      </c>
    </row>
    <row r="212" spans="10:12" x14ac:dyDescent="0.35">
      <c r="J212" s="41">
        <v>44767</v>
      </c>
      <c r="K212" s="39">
        <v>33007</v>
      </c>
      <c r="L212" s="315">
        <f t="shared" si="62"/>
        <v>5004</v>
      </c>
    </row>
    <row r="213" spans="10:12" x14ac:dyDescent="0.35">
      <c r="J213" s="41">
        <v>44766</v>
      </c>
      <c r="K213" s="39">
        <v>28003</v>
      </c>
      <c r="L213" s="315">
        <f t="shared" si="62"/>
        <v>4678</v>
      </c>
    </row>
    <row r="214" spans="10:12" x14ac:dyDescent="0.35">
      <c r="J214" s="41">
        <v>44765</v>
      </c>
      <c r="K214" s="39">
        <v>23325</v>
      </c>
      <c r="L214" s="315">
        <f t="shared" si="62"/>
        <v>612</v>
      </c>
    </row>
    <row r="215" spans="10:12" x14ac:dyDescent="0.35">
      <c r="J215" s="41">
        <v>44764</v>
      </c>
      <c r="K215" s="39">
        <v>22713</v>
      </c>
      <c r="L215" s="315">
        <f t="shared" si="62"/>
        <v>1148</v>
      </c>
    </row>
    <row r="216" spans="10:12" x14ac:dyDescent="0.35">
      <c r="J216" s="41">
        <v>44763</v>
      </c>
      <c r="K216" s="39">
        <v>21565</v>
      </c>
      <c r="L216" s="315">
        <f t="shared" si="62"/>
        <v>-1277</v>
      </c>
    </row>
    <row r="217" spans="10:12" x14ac:dyDescent="0.35">
      <c r="J217" s="41">
        <v>44762</v>
      </c>
      <c r="K217" s="39">
        <v>22842</v>
      </c>
      <c r="L217" s="315">
        <f t="shared" si="62"/>
        <v>6793</v>
      </c>
    </row>
    <row r="218" spans="10:12" x14ac:dyDescent="0.35">
      <c r="J218" s="41">
        <v>44761</v>
      </c>
      <c r="K218" s="39">
        <v>16049</v>
      </c>
      <c r="L218" s="315">
        <f t="shared" si="62"/>
        <v>386</v>
      </c>
    </row>
    <row r="219" spans="10:12" x14ac:dyDescent="0.35">
      <c r="J219" s="41">
        <v>44760</v>
      </c>
      <c r="K219" s="39">
        <v>15663</v>
      </c>
      <c r="L219" s="315">
        <f t="shared" si="62"/>
        <v>-593</v>
      </c>
    </row>
    <row r="220" spans="10:12" x14ac:dyDescent="0.35">
      <c r="J220" s="41">
        <v>44759</v>
      </c>
      <c r="K220" s="39">
        <v>16256</v>
      </c>
      <c r="L220" s="315">
        <f t="shared" si="62"/>
        <v>-2171</v>
      </c>
    </row>
    <row r="221" spans="10:12" x14ac:dyDescent="0.35">
      <c r="J221" s="41">
        <v>44758</v>
      </c>
      <c r="K221" s="39">
        <v>18427</v>
      </c>
      <c r="L221" s="315">
        <f t="shared" si="62"/>
        <v>3008</v>
      </c>
    </row>
    <row r="222" spans="10:12" x14ac:dyDescent="0.35">
      <c r="J222" s="41">
        <v>44757</v>
      </c>
      <c r="K222" s="39">
        <v>15419</v>
      </c>
      <c r="L222" s="315">
        <f t="shared" si="62"/>
        <v>-8764</v>
      </c>
    </row>
    <row r="223" spans="10:12" x14ac:dyDescent="0.35">
      <c r="J223" s="41">
        <v>44756</v>
      </c>
      <c r="K223" s="39">
        <v>24183</v>
      </c>
      <c r="L223" s="315">
        <f t="shared" si="62"/>
        <v>3658</v>
      </c>
    </row>
    <row r="224" spans="10:12" x14ac:dyDescent="0.35">
      <c r="J224" s="41">
        <v>44755</v>
      </c>
      <c r="K224" s="39">
        <v>20525</v>
      </c>
      <c r="L224" s="315">
        <f t="shared" si="62"/>
        <v>-10402</v>
      </c>
    </row>
    <row r="225" spans="10:12" x14ac:dyDescent="0.35">
      <c r="J225" s="41">
        <v>44754</v>
      </c>
      <c r="K225" s="39">
        <v>30927</v>
      </c>
      <c r="L225" s="315">
        <f t="shared" si="62"/>
        <v>8803</v>
      </c>
    </row>
    <row r="226" spans="10:12" x14ac:dyDescent="0.35">
      <c r="J226" s="41">
        <v>44753</v>
      </c>
      <c r="K226" s="39">
        <v>22124</v>
      </c>
      <c r="L226" s="315">
        <f t="shared" si="62"/>
        <v>8174</v>
      </c>
    </row>
    <row r="227" spans="10:12" x14ac:dyDescent="0.35">
      <c r="J227" s="41">
        <v>44752</v>
      </c>
      <c r="K227" s="39">
        <v>13950</v>
      </c>
      <c r="L227" s="315">
        <f t="shared" si="62"/>
        <v>-6395</v>
      </c>
    </row>
    <row r="228" spans="10:12" x14ac:dyDescent="0.35">
      <c r="J228" s="41">
        <v>44751</v>
      </c>
      <c r="K228" s="39">
        <v>20345</v>
      </c>
      <c r="L228" s="315">
        <f t="shared" si="62"/>
        <v>-10606</v>
      </c>
    </row>
    <row r="229" spans="10:12" x14ac:dyDescent="0.35">
      <c r="J229" s="41">
        <v>44750</v>
      </c>
      <c r="K229" s="39">
        <v>30951</v>
      </c>
      <c r="L229" s="315">
        <f t="shared" si="62"/>
        <v>5186</v>
      </c>
    </row>
    <row r="230" spans="10:12" x14ac:dyDescent="0.35">
      <c r="J230" s="41">
        <v>44749</v>
      </c>
      <c r="K230" s="39">
        <v>25765</v>
      </c>
      <c r="L230" s="315">
        <f t="shared" si="62"/>
        <v>5428</v>
      </c>
    </row>
    <row r="231" spans="10:12" x14ac:dyDescent="0.35">
      <c r="J231" s="41">
        <v>44748</v>
      </c>
      <c r="K231" s="39">
        <v>20337</v>
      </c>
      <c r="L231" s="315">
        <f t="shared" si="62"/>
        <v>12247</v>
      </c>
    </row>
    <row r="232" spans="10:12" x14ac:dyDescent="0.35">
      <c r="J232" s="41">
        <v>44747</v>
      </c>
      <c r="K232" s="39">
        <v>8090</v>
      </c>
      <c r="L232" s="315">
        <f t="shared" si="62"/>
        <v>-4992</v>
      </c>
    </row>
    <row r="233" spans="10:12" x14ac:dyDescent="0.35">
      <c r="J233" s="41">
        <v>44746</v>
      </c>
      <c r="K233" s="39">
        <v>13082</v>
      </c>
      <c r="L233" s="315">
        <f t="shared" si="62"/>
        <v>3157</v>
      </c>
    </row>
    <row r="234" spans="10:12" x14ac:dyDescent="0.35">
      <c r="J234" s="41">
        <v>44745</v>
      </c>
      <c r="K234" s="39">
        <v>9925</v>
      </c>
      <c r="L234" s="315">
        <f t="shared" si="62"/>
        <v>-6035</v>
      </c>
    </row>
    <row r="235" spans="10:12" x14ac:dyDescent="0.35">
      <c r="J235" s="41">
        <v>44744</v>
      </c>
      <c r="K235" s="39">
        <v>15960</v>
      </c>
      <c r="L235" s="315">
        <f t="shared" si="62"/>
        <v>-3254</v>
      </c>
    </row>
    <row r="236" spans="10:12" x14ac:dyDescent="0.35">
      <c r="J236" s="41">
        <v>44743</v>
      </c>
      <c r="K236" s="39">
        <v>19214</v>
      </c>
      <c r="L236" s="315">
        <f t="shared" si="62"/>
        <v>-1919</v>
      </c>
    </row>
    <row r="237" spans="10:12" x14ac:dyDescent="0.35">
      <c r="J237" s="41">
        <v>44742</v>
      </c>
      <c r="K237" s="39">
        <v>21133</v>
      </c>
      <c r="L237" s="315">
        <f t="shared" si="62"/>
        <v>-9779</v>
      </c>
    </row>
    <row r="238" spans="10:12" x14ac:dyDescent="0.35">
      <c r="J238" s="41">
        <v>44741</v>
      </c>
      <c r="K238" s="39">
        <v>30912</v>
      </c>
      <c r="L238" s="315">
        <f t="shared" si="62"/>
        <v>-9431</v>
      </c>
    </row>
    <row r="239" spans="10:12" x14ac:dyDescent="0.35">
      <c r="J239" s="41">
        <v>44740</v>
      </c>
      <c r="K239" s="39">
        <v>40343</v>
      </c>
      <c r="L239" s="315">
        <f t="shared" si="62"/>
        <v>9439</v>
      </c>
    </row>
    <row r="240" spans="10:12" x14ac:dyDescent="0.35">
      <c r="J240" s="41">
        <v>44739</v>
      </c>
      <c r="K240" s="39">
        <v>30904</v>
      </c>
      <c r="L240" s="315">
        <f t="shared" si="62"/>
        <v>13681</v>
      </c>
    </row>
    <row r="241" spans="10:12" x14ac:dyDescent="0.35">
      <c r="J241" s="41">
        <v>44738</v>
      </c>
      <c r="K241" s="39">
        <v>17223</v>
      </c>
      <c r="L241" s="315">
        <f t="shared" si="62"/>
        <v>-13139</v>
      </c>
    </row>
    <row r="242" spans="10:12" x14ac:dyDescent="0.35">
      <c r="J242" s="41">
        <v>44737</v>
      </c>
      <c r="K242" s="39">
        <v>30362</v>
      </c>
      <c r="L242" s="315">
        <f t="shared" si="62"/>
        <v>-682</v>
      </c>
    </row>
    <row r="243" spans="10:12" x14ac:dyDescent="0.35">
      <c r="J243" s="41">
        <v>44736</v>
      </c>
      <c r="K243" s="39">
        <v>31044</v>
      </c>
      <c r="L243" s="315">
        <f t="shared" si="62"/>
        <v>5420</v>
      </c>
    </row>
    <row r="244" spans="10:12" x14ac:dyDescent="0.35">
      <c r="J244" s="41">
        <v>44735</v>
      </c>
      <c r="K244" s="39">
        <v>25624</v>
      </c>
      <c r="L244" s="315">
        <f t="shared" si="62"/>
        <v>-529</v>
      </c>
    </row>
    <row r="245" spans="10:12" x14ac:dyDescent="0.35">
      <c r="J245" s="41">
        <v>44734</v>
      </c>
      <c r="K245" s="39">
        <v>26153</v>
      </c>
      <c r="L245" s="315">
        <f t="shared" si="62"/>
        <v>-538</v>
      </c>
    </row>
    <row r="246" spans="10:12" x14ac:dyDescent="0.35">
      <c r="J246" s="41">
        <v>44733</v>
      </c>
      <c r="K246" s="39">
        <v>26691</v>
      </c>
      <c r="L246" s="315">
        <f t="shared" si="62"/>
        <v>-8562</v>
      </c>
    </row>
    <row r="247" spans="10:12" x14ac:dyDescent="0.35">
      <c r="J247" s="41">
        <v>44732</v>
      </c>
      <c r="K247" s="39">
        <v>35253</v>
      </c>
      <c r="L247" s="315">
        <f t="shared" si="62"/>
        <v>3182</v>
      </c>
    </row>
    <row r="248" spans="10:12" x14ac:dyDescent="0.35">
      <c r="J248" s="41">
        <v>44731</v>
      </c>
      <c r="K248" s="39">
        <v>32071</v>
      </c>
      <c r="L248" s="315">
        <f t="shared" si="62"/>
        <v>2851</v>
      </c>
    </row>
    <row r="249" spans="10:12" x14ac:dyDescent="0.35">
      <c r="J249" s="41">
        <v>44730</v>
      </c>
      <c r="K249" s="39">
        <v>29220</v>
      </c>
      <c r="L249" s="315">
        <f t="shared" si="62"/>
        <v>-234</v>
      </c>
    </row>
    <row r="250" spans="10:12" x14ac:dyDescent="0.35">
      <c r="J250" s="41">
        <v>44729</v>
      </c>
      <c r="K250" s="39">
        <v>29454</v>
      </c>
      <c r="L250" s="315">
        <f t="shared" si="62"/>
        <v>1490</v>
      </c>
    </row>
    <row r="251" spans="10:12" x14ac:dyDescent="0.35">
      <c r="J251" s="41">
        <v>44728</v>
      </c>
      <c r="K251" s="39">
        <v>27964</v>
      </c>
      <c r="L251" s="315">
        <f t="shared" si="62"/>
        <v>-7477</v>
      </c>
    </row>
    <row r="252" spans="10:12" x14ac:dyDescent="0.35">
      <c r="J252" s="41">
        <v>44727</v>
      </c>
      <c r="K252" s="39">
        <v>35441</v>
      </c>
      <c r="L252" s="315">
        <f t="shared" si="62"/>
        <v>-4003</v>
      </c>
    </row>
    <row r="253" spans="10:12" x14ac:dyDescent="0.35">
      <c r="J253" s="41">
        <v>44726</v>
      </c>
      <c r="K253" s="39">
        <v>39444</v>
      </c>
      <c r="L253" s="315">
        <f t="shared" ref="L253:L309" si="63">K253-K254</f>
        <v>249</v>
      </c>
    </row>
    <row r="254" spans="10:12" x14ac:dyDescent="0.35">
      <c r="J254" s="41">
        <v>44725</v>
      </c>
      <c r="K254" s="39">
        <v>39195</v>
      </c>
      <c r="L254" s="315">
        <f t="shared" si="63"/>
        <v>9734</v>
      </c>
    </row>
    <row r="255" spans="10:12" x14ac:dyDescent="0.35">
      <c r="J255" s="41">
        <v>44724</v>
      </c>
      <c r="K255" s="39">
        <v>29461</v>
      </c>
      <c r="L255" s="315">
        <f t="shared" si="63"/>
        <v>-11590</v>
      </c>
    </row>
    <row r="256" spans="10:12" x14ac:dyDescent="0.35">
      <c r="J256" s="41">
        <v>44723</v>
      </c>
      <c r="K256" s="39">
        <v>41051</v>
      </c>
      <c r="L256" s="315">
        <f t="shared" si="63"/>
        <v>8736</v>
      </c>
    </row>
    <row r="257" spans="10:12" x14ac:dyDescent="0.35">
      <c r="J257" s="41">
        <v>44722</v>
      </c>
      <c r="K257" s="39">
        <v>32315</v>
      </c>
      <c r="L257" s="315">
        <f t="shared" si="63"/>
        <v>-5341</v>
      </c>
    </row>
    <row r="258" spans="10:12" x14ac:dyDescent="0.35">
      <c r="J258" s="41">
        <v>44721</v>
      </c>
      <c r="K258" s="39">
        <v>37656</v>
      </c>
      <c r="L258" s="315">
        <f t="shared" si="63"/>
        <v>1973</v>
      </c>
    </row>
    <row r="259" spans="10:12" x14ac:dyDescent="0.35">
      <c r="J259" s="41">
        <v>44720</v>
      </c>
      <c r="K259" s="39">
        <v>35683</v>
      </c>
      <c r="L259" s="315">
        <f t="shared" si="63"/>
        <v>0</v>
      </c>
    </row>
    <row r="260" spans="10:12" x14ac:dyDescent="0.35">
      <c r="J260" s="41">
        <v>44719</v>
      </c>
      <c r="K260" s="39">
        <v>35683</v>
      </c>
      <c r="L260" s="315">
        <f t="shared" si="63"/>
        <v>5557</v>
      </c>
    </row>
    <row r="261" spans="10:12" x14ac:dyDescent="0.35">
      <c r="J261" s="41">
        <v>44718</v>
      </c>
      <c r="K261" s="39">
        <v>30126</v>
      </c>
      <c r="L261" s="315">
        <f t="shared" si="63"/>
        <v>-8964</v>
      </c>
    </row>
    <row r="262" spans="10:12" x14ac:dyDescent="0.35">
      <c r="J262" s="41">
        <v>44717</v>
      </c>
      <c r="K262" s="39">
        <v>39090</v>
      </c>
      <c r="L262" s="315">
        <f t="shared" si="63"/>
        <v>6937</v>
      </c>
    </row>
    <row r="263" spans="10:12" x14ac:dyDescent="0.35">
      <c r="J263" s="41">
        <v>44716</v>
      </c>
      <c r="K263" s="39">
        <v>32153</v>
      </c>
      <c r="L263" s="315">
        <f t="shared" si="63"/>
        <v>32</v>
      </c>
    </row>
    <row r="264" spans="10:12" x14ac:dyDescent="0.35">
      <c r="J264" s="41">
        <v>44715</v>
      </c>
      <c r="K264" s="39">
        <v>32121</v>
      </c>
      <c r="L264" s="315">
        <f t="shared" si="63"/>
        <v>-4129</v>
      </c>
    </row>
    <row r="265" spans="10:12" x14ac:dyDescent="0.35">
      <c r="J265" s="41">
        <v>44714</v>
      </c>
      <c r="K265" s="39">
        <v>36250</v>
      </c>
      <c r="L265" s="315">
        <f t="shared" si="63"/>
        <v>-2126</v>
      </c>
    </row>
    <row r="266" spans="10:12" x14ac:dyDescent="0.35">
      <c r="J266" s="41">
        <v>44713</v>
      </c>
      <c r="K266" s="39">
        <v>38376</v>
      </c>
      <c r="L266" s="315">
        <f t="shared" si="63"/>
        <v>-13800</v>
      </c>
    </row>
    <row r="267" spans="10:12" x14ac:dyDescent="0.35">
      <c r="J267" s="41">
        <v>44712</v>
      </c>
      <c r="K267" s="39">
        <v>52176</v>
      </c>
      <c r="L267" s="315">
        <f t="shared" si="63"/>
        <v>-2043</v>
      </c>
    </row>
    <row r="268" spans="10:12" x14ac:dyDescent="0.35">
      <c r="J268" s="41">
        <v>44711</v>
      </c>
      <c r="K268" s="39">
        <v>54219</v>
      </c>
      <c r="L268" s="315">
        <f t="shared" si="63"/>
        <v>13337</v>
      </c>
    </row>
    <row r="269" spans="10:12" x14ac:dyDescent="0.35">
      <c r="J269" s="41">
        <v>44710</v>
      </c>
      <c r="K269" s="39">
        <v>40882</v>
      </c>
      <c r="L269" s="315">
        <f t="shared" si="63"/>
        <v>-5831</v>
      </c>
    </row>
    <row r="270" spans="10:12" x14ac:dyDescent="0.35">
      <c r="J270" s="41">
        <v>44709</v>
      </c>
      <c r="K270" s="39">
        <v>46713</v>
      </c>
      <c r="L270" s="315">
        <f t="shared" si="63"/>
        <v>-1397</v>
      </c>
    </row>
    <row r="271" spans="10:12" x14ac:dyDescent="0.35">
      <c r="J271" s="41">
        <v>44708</v>
      </c>
      <c r="K271" s="39">
        <v>48110</v>
      </c>
      <c r="L271" s="315">
        <f t="shared" si="63"/>
        <v>4585</v>
      </c>
    </row>
    <row r="272" spans="10:12" x14ac:dyDescent="0.35">
      <c r="J272" s="41">
        <v>44707</v>
      </c>
      <c r="K272" s="39">
        <v>43525</v>
      </c>
      <c r="L272" s="315">
        <f t="shared" si="63"/>
        <v>-2294</v>
      </c>
    </row>
    <row r="273" spans="10:12" x14ac:dyDescent="0.35">
      <c r="J273" s="41">
        <v>44706</v>
      </c>
      <c r="K273" s="39">
        <v>45819</v>
      </c>
      <c r="L273" s="315">
        <f t="shared" si="63"/>
        <v>2755</v>
      </c>
    </row>
    <row r="274" spans="10:12" x14ac:dyDescent="0.35">
      <c r="J274" s="41">
        <v>44705</v>
      </c>
      <c r="K274" s="39">
        <v>43064</v>
      </c>
      <c r="L274" s="315">
        <f t="shared" si="63"/>
        <v>-5262</v>
      </c>
    </row>
    <row r="275" spans="10:12" x14ac:dyDescent="0.35">
      <c r="J275" s="41">
        <v>44704</v>
      </c>
      <c r="K275" s="39">
        <v>48326</v>
      </c>
      <c r="L275" s="315">
        <f t="shared" si="63"/>
        <v>5596</v>
      </c>
    </row>
    <row r="276" spans="10:12" x14ac:dyDescent="0.35">
      <c r="J276" s="41">
        <v>44703</v>
      </c>
      <c r="K276" s="39">
        <v>42730</v>
      </c>
      <c r="L276" s="315">
        <f t="shared" si="63"/>
        <v>0</v>
      </c>
    </row>
    <row r="277" spans="10:12" x14ac:dyDescent="0.35">
      <c r="J277" s="41">
        <v>44702</v>
      </c>
      <c r="K277" s="39">
        <v>42730</v>
      </c>
      <c r="L277" s="315">
        <f t="shared" si="63"/>
        <v>-1407</v>
      </c>
    </row>
    <row r="278" spans="10:12" x14ac:dyDescent="0.35">
      <c r="J278" s="41">
        <v>44701</v>
      </c>
      <c r="K278" s="39">
        <v>44137</v>
      </c>
      <c r="L278" s="315">
        <f t="shared" si="63"/>
        <v>-1120</v>
      </c>
    </row>
    <row r="279" spans="10:12" x14ac:dyDescent="0.35">
      <c r="J279" s="41">
        <v>44700</v>
      </c>
      <c r="K279" s="39">
        <v>45257</v>
      </c>
      <c r="L279" s="315">
        <f t="shared" si="63"/>
        <v>14836</v>
      </c>
    </row>
    <row r="280" spans="10:12" x14ac:dyDescent="0.35">
      <c r="J280" s="41">
        <v>44699</v>
      </c>
      <c r="K280" s="39">
        <v>30421</v>
      </c>
      <c r="L280" s="315">
        <f t="shared" si="63"/>
        <v>-4301</v>
      </c>
    </row>
    <row r="281" spans="10:12" x14ac:dyDescent="0.35">
      <c r="J281" s="41">
        <v>44698</v>
      </c>
      <c r="K281" s="39">
        <v>34722</v>
      </c>
      <c r="L281" s="315">
        <f t="shared" si="63"/>
        <v>-114</v>
      </c>
    </row>
    <row r="282" spans="10:12" x14ac:dyDescent="0.35">
      <c r="J282" s="41">
        <v>44697</v>
      </c>
      <c r="K282" s="39">
        <v>34836</v>
      </c>
      <c r="L282" s="315">
        <f t="shared" si="63"/>
        <v>6034</v>
      </c>
    </row>
    <row r="283" spans="10:12" x14ac:dyDescent="0.35">
      <c r="J283" s="41">
        <v>44696</v>
      </c>
      <c r="K283" s="39">
        <v>28802</v>
      </c>
      <c r="L283" s="315">
        <f t="shared" si="63"/>
        <v>44</v>
      </c>
    </row>
    <row r="284" spans="10:12" x14ac:dyDescent="0.35">
      <c r="J284" s="41">
        <v>44695</v>
      </c>
      <c r="K284" s="39">
        <v>28758</v>
      </c>
      <c r="L284" s="315">
        <f t="shared" si="63"/>
        <v>-10943</v>
      </c>
    </row>
    <row r="285" spans="10:12" x14ac:dyDescent="0.35">
      <c r="J285" s="41">
        <v>44694</v>
      </c>
      <c r="K285" s="39">
        <v>39701</v>
      </c>
      <c r="L285" s="315">
        <f t="shared" si="63"/>
        <v>5551</v>
      </c>
    </row>
    <row r="286" spans="10:12" x14ac:dyDescent="0.35">
      <c r="J286" s="41">
        <v>44693</v>
      </c>
      <c r="K286" s="39">
        <v>34150</v>
      </c>
      <c r="L286" s="315">
        <f t="shared" si="63"/>
        <v>-893</v>
      </c>
    </row>
    <row r="287" spans="10:12" x14ac:dyDescent="0.35">
      <c r="J287" s="41">
        <v>44692</v>
      </c>
      <c r="K287" s="39">
        <v>35043</v>
      </c>
      <c r="L287" s="315">
        <f t="shared" si="63"/>
        <v>2393</v>
      </c>
    </row>
    <row r="288" spans="10:12" x14ac:dyDescent="0.35">
      <c r="J288" s="41">
        <v>44691</v>
      </c>
      <c r="K288" s="39">
        <v>32650</v>
      </c>
      <c r="L288" s="315">
        <f t="shared" si="63"/>
        <v>7750</v>
      </c>
    </row>
    <row r="289" spans="10:12" x14ac:dyDescent="0.35">
      <c r="J289" s="41">
        <v>44690</v>
      </c>
      <c r="K289" s="39">
        <v>24900</v>
      </c>
      <c r="L289" s="315">
        <f t="shared" si="63"/>
        <v>4183</v>
      </c>
    </row>
    <row r="290" spans="10:12" x14ac:dyDescent="0.35">
      <c r="J290" s="41">
        <v>44689</v>
      </c>
      <c r="K290" s="39">
        <v>20717</v>
      </c>
      <c r="L290" s="315">
        <f t="shared" si="63"/>
        <v>-1512</v>
      </c>
    </row>
    <row r="291" spans="10:12" x14ac:dyDescent="0.35">
      <c r="J291" s="41">
        <v>44688</v>
      </c>
      <c r="K291" s="39">
        <v>22229</v>
      </c>
      <c r="L291" s="315">
        <f t="shared" si="63"/>
        <v>-14783</v>
      </c>
    </row>
    <row r="292" spans="10:12" x14ac:dyDescent="0.35">
      <c r="J292" s="41">
        <v>44687</v>
      </c>
      <c r="K292" s="39">
        <v>37012</v>
      </c>
      <c r="L292" s="315">
        <f t="shared" si="63"/>
        <v>903</v>
      </c>
    </row>
    <row r="293" spans="10:12" x14ac:dyDescent="0.35">
      <c r="J293" s="41">
        <v>44686</v>
      </c>
      <c r="K293" s="39">
        <v>36109</v>
      </c>
      <c r="L293" s="315">
        <f t="shared" si="63"/>
        <v>13622</v>
      </c>
    </row>
    <row r="294" spans="10:12" x14ac:dyDescent="0.35">
      <c r="J294" s="41">
        <v>44685</v>
      </c>
      <c r="K294" s="39">
        <v>22487</v>
      </c>
      <c r="L294" s="315">
        <f t="shared" si="63"/>
        <v>-9706</v>
      </c>
    </row>
    <row r="295" spans="10:12" x14ac:dyDescent="0.35">
      <c r="J295" s="41">
        <v>44684</v>
      </c>
      <c r="K295" s="39">
        <v>32193</v>
      </c>
      <c r="L295" s="315">
        <f t="shared" si="63"/>
        <v>6657</v>
      </c>
    </row>
    <row r="296" spans="10:12" x14ac:dyDescent="0.35">
      <c r="J296" s="41">
        <v>44683</v>
      </c>
      <c r="K296" s="39">
        <v>25536</v>
      </c>
      <c r="L296" s="315">
        <f t="shared" si="63"/>
        <v>11595</v>
      </c>
    </row>
    <row r="297" spans="10:12" x14ac:dyDescent="0.35">
      <c r="J297" s="41">
        <v>44682</v>
      </c>
      <c r="K297" s="39">
        <v>13941</v>
      </c>
      <c r="L297" s="315">
        <f t="shared" si="63"/>
        <v>-15651</v>
      </c>
    </row>
    <row r="298" spans="10:12" x14ac:dyDescent="0.35">
      <c r="J298" s="41">
        <v>44681</v>
      </c>
      <c r="K298" s="39">
        <v>29592</v>
      </c>
      <c r="L298" s="315">
        <f t="shared" si="63"/>
        <v>-13495</v>
      </c>
    </row>
    <row r="299" spans="10:12" x14ac:dyDescent="0.35">
      <c r="J299" s="41">
        <v>44680</v>
      </c>
      <c r="K299" s="39">
        <v>43087</v>
      </c>
      <c r="L299" s="315">
        <f t="shared" si="63"/>
        <v>-3059</v>
      </c>
    </row>
    <row r="300" spans="10:12" x14ac:dyDescent="0.35">
      <c r="J300" s="41">
        <v>44679</v>
      </c>
      <c r="K300" s="39">
        <v>46146</v>
      </c>
      <c r="L300" s="315">
        <f t="shared" si="63"/>
        <v>-4281</v>
      </c>
    </row>
    <row r="301" spans="10:12" x14ac:dyDescent="0.35">
      <c r="J301" s="41">
        <v>44678</v>
      </c>
      <c r="K301" s="39">
        <v>50427</v>
      </c>
      <c r="L301" s="315">
        <f t="shared" si="63"/>
        <v>7839</v>
      </c>
    </row>
    <row r="302" spans="10:12" x14ac:dyDescent="0.35">
      <c r="J302" s="41">
        <v>44677</v>
      </c>
      <c r="K302" s="39">
        <v>42588</v>
      </c>
      <c r="L302" s="315">
        <f t="shared" si="63"/>
        <v>-5943</v>
      </c>
    </row>
    <row r="303" spans="10:12" x14ac:dyDescent="0.35">
      <c r="J303" s="41">
        <v>44676</v>
      </c>
      <c r="K303" s="39">
        <v>48531</v>
      </c>
      <c r="L303" s="315">
        <f t="shared" si="63"/>
        <v>2421</v>
      </c>
    </row>
    <row r="304" spans="10:12" x14ac:dyDescent="0.35">
      <c r="J304" s="41">
        <v>44675</v>
      </c>
      <c r="K304" s="39">
        <v>46110</v>
      </c>
      <c r="L304" s="315">
        <f t="shared" si="63"/>
        <v>2089</v>
      </c>
    </row>
    <row r="305" spans="10:12" x14ac:dyDescent="0.35">
      <c r="J305" s="41">
        <v>44674</v>
      </c>
      <c r="K305" s="39">
        <v>44021</v>
      </c>
      <c r="L305" s="315">
        <f t="shared" si="63"/>
        <v>-68</v>
      </c>
    </row>
    <row r="306" spans="10:12" x14ac:dyDescent="0.35">
      <c r="J306" s="41">
        <v>44673</v>
      </c>
      <c r="K306" s="39">
        <v>44089</v>
      </c>
      <c r="L306" s="315">
        <f t="shared" si="63"/>
        <v>3504</v>
      </c>
    </row>
    <row r="307" spans="10:12" x14ac:dyDescent="0.35">
      <c r="J307" s="41">
        <v>44672</v>
      </c>
      <c r="K307" s="39">
        <v>40585</v>
      </c>
      <c r="L307" s="315">
        <f t="shared" si="63"/>
        <v>3021</v>
      </c>
    </row>
    <row r="308" spans="10:12" x14ac:dyDescent="0.35">
      <c r="J308" s="41">
        <v>44671</v>
      </c>
      <c r="K308" s="39">
        <v>37564</v>
      </c>
      <c r="L308" s="315">
        <f t="shared" si="63"/>
        <v>2483</v>
      </c>
    </row>
    <row r="309" spans="10:12" x14ac:dyDescent="0.35">
      <c r="J309" s="41">
        <v>44670</v>
      </c>
      <c r="K309" s="39">
        <v>35081</v>
      </c>
      <c r="L309" s="315">
        <f t="shared" si="63"/>
        <v>2936</v>
      </c>
    </row>
    <row r="310" spans="10:12" x14ac:dyDescent="0.35">
      <c r="J310" s="41">
        <v>44669</v>
      </c>
      <c r="K310" s="39">
        <v>32145</v>
      </c>
    </row>
  </sheetData>
  <sortState xmlns:xlrd2="http://schemas.microsoft.com/office/spreadsheetml/2017/richdata2" ref="BB6:DP23">
    <sortCondition descending="1" ref="BB3:BB23"/>
  </sortState>
  <mergeCells count="7">
    <mergeCell ref="AQ1:BC1"/>
    <mergeCell ref="N36:Z36"/>
    <mergeCell ref="AB36:AO36"/>
    <mergeCell ref="A1:H1"/>
    <mergeCell ref="J1:L1"/>
    <mergeCell ref="N1:Z1"/>
    <mergeCell ref="AB1:AO1"/>
  </mergeCells>
  <phoneticPr fontId="46" type="noConversion"/>
  <conditionalFormatting sqref="AR3:AS3">
    <cfRule type="expression" dxfId="267" priority="14">
      <formula>MOD(ROW(),2)</formula>
    </cfRule>
  </conditionalFormatting>
  <conditionalFormatting sqref="AC38:AF38">
    <cfRule type="expression" dxfId="266" priority="28">
      <formula>MOD(ROW(),2)</formula>
    </cfRule>
  </conditionalFormatting>
  <conditionalFormatting sqref="L3:L1048576">
    <cfRule type="cellIs" dxfId="265" priority="29" operator="lessThan">
      <formula>0</formula>
    </cfRule>
    <cfRule type="cellIs" dxfId="264" priority="30" operator="greaterThan">
      <formula>0</formula>
    </cfRule>
  </conditionalFormatting>
  <conditionalFormatting sqref="AO3:AO33">
    <cfRule type="cellIs" dxfId="263" priority="1" operator="lessThan">
      <formula>0</formula>
    </cfRule>
    <cfRule type="cellIs" dxfId="262" priority="2" operator="greaterThan">
      <formula>0</formula>
    </cfRule>
    <cfRule type="colorScale" priority="3">
      <colorScale>
        <cfvo type="min"/>
        <cfvo type="percentile" val="0"/>
        <cfvo type="max"/>
        <color theme="9"/>
        <color rgb="FFFFEB84"/>
        <color rgb="FFC00000"/>
      </colorScale>
    </cfRule>
    <cfRule type="expression" dxfId="261" priority="4">
      <formula>MOD(ROW(),2)</formula>
    </cfRule>
  </conditionalFormatting>
  <conditionalFormatting sqref="AO38:AO68">
    <cfRule type="cellIs" dxfId="260" priority="20" operator="lessThan">
      <formula>0</formula>
    </cfRule>
    <cfRule type="cellIs" dxfId="259" priority="21" operator="greaterThan">
      <formula>0</formula>
    </cfRule>
    <cfRule type="colorScale" priority="22">
      <colorScale>
        <cfvo type="min"/>
        <cfvo type="percentile" val="0"/>
        <cfvo type="max"/>
        <color theme="9"/>
        <color rgb="FFFFEB84"/>
        <color rgb="FFC00000"/>
      </colorScale>
    </cfRule>
    <cfRule type="expression" dxfId="258" priority="23">
      <formula>MOD(ROW(),2)</formula>
    </cfRule>
  </conditionalFormatting>
  <conditionalFormatting sqref="AC3:AF3 AD4:AD18">
    <cfRule type="expression" dxfId="257" priority="9">
      <formula>MOD(ROW(),2)</formula>
    </cfRule>
  </conditionalFormatting>
  <conditionalFormatting sqref="AE4:AF31 AE32:AJ33 AK3:AN33 AG3:AJ31 AC4:AC33 AD4:AD30">
    <cfRule type="expression" dxfId="256" priority="8">
      <formula>MOD(ROW(),2)</formula>
    </cfRule>
  </conditionalFormatting>
  <conditionalFormatting sqref="AC3:AN3 AD7:AM31 AE32:AM32 AD33:AM33 AN7:AN33 AC4:AC33 AD4:AN6 AD5:AD18">
    <cfRule type="cellIs" dxfId="255" priority="5" operator="lessThan">
      <formula>0</formula>
    </cfRule>
    <cfRule type="cellIs" dxfId="254" priority="6" operator="greaterThan">
      <formula>0</formula>
    </cfRule>
    <cfRule type="colorScale" priority="7">
      <colorScale>
        <cfvo type="min"/>
        <cfvo type="percentile" val="0"/>
        <cfvo type="max"/>
        <color theme="9"/>
        <color rgb="FFFFEB84"/>
        <color rgb="FFC00000"/>
      </colorScale>
    </cfRule>
  </conditionalFormatting>
  <conditionalFormatting sqref="AT3:BC3 AR5:AR33 AS4:BC34">
    <cfRule type="expression" dxfId="253" priority="13">
      <formula>MOD(ROW(),2)</formula>
    </cfRule>
  </conditionalFormatting>
  <conditionalFormatting sqref="AR3:BC3 AR5:AR33 AS4:BC34">
    <cfRule type="cellIs" dxfId="252" priority="10" operator="lessThan">
      <formula>0</formula>
    </cfRule>
    <cfRule type="cellIs" dxfId="251" priority="11" operator="greaterThan">
      <formula>0</formula>
    </cfRule>
    <cfRule type="colorScale" priority="12">
      <colorScale>
        <cfvo type="min"/>
        <cfvo type="percentile" val="0"/>
        <cfvo type="max"/>
        <color theme="9"/>
        <color rgb="FFFFEB84"/>
        <color rgb="FFC00000"/>
      </colorScale>
    </cfRule>
  </conditionalFormatting>
  <conditionalFormatting sqref="AE39:AF66 AE67:AJ68 AK38:AN68 AC39:AC68 AD39:AD65 AG38:AJ66">
    <cfRule type="expression" dxfId="250" priority="27">
      <formula>MOD(ROW(),2)</formula>
    </cfRule>
  </conditionalFormatting>
  <conditionalFormatting sqref="AC38:AN38 AD39:AN41 AD42:AM66 AE67:AM67 AD68:AM68 AC39:AC68 AN42:AN68">
    <cfRule type="cellIs" dxfId="249" priority="24" operator="lessThan">
      <formula>0</formula>
    </cfRule>
    <cfRule type="cellIs" dxfId="248" priority="25" operator="greaterThan">
      <formula>0</formula>
    </cfRule>
    <cfRule type="colorScale" priority="26">
      <colorScale>
        <cfvo type="min"/>
        <cfvo type="percentile" val="0"/>
        <cfvo type="max"/>
        <color theme="9"/>
        <color rgb="FFFFEB84"/>
        <color rgb="FFC00000"/>
      </colorScale>
    </cfRule>
  </conditionalFormatting>
  <pageMargins left="0.69930555555555596" right="0.69930555555555596" top="0.75" bottom="0.75" header="0.3" footer="0.3"/>
  <pageSetup paperSize="9" orientation="portrait"/>
  <ignoredErrors>
    <ignoredError sqref="AL38:AM38 AH38:AI38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606"/>
  <sheetViews>
    <sheetView topLeftCell="B1" zoomScale="85" zoomScaleNormal="85" workbookViewId="0">
      <selection activeCell="I9" sqref="I9"/>
    </sheetView>
  </sheetViews>
  <sheetFormatPr defaultColWidth="11.15234375" defaultRowHeight="16.5" x14ac:dyDescent="0.35"/>
  <cols>
    <col min="1" max="3" width="14.69140625" style="416" customWidth="1"/>
    <col min="4" max="4" width="51.15234375" style="416" customWidth="1"/>
    <col min="5" max="5" width="14.84375" style="417" customWidth="1"/>
    <col min="6" max="6" width="14.15234375" style="418" customWidth="1"/>
    <col min="7" max="7" width="14.15234375" style="419" customWidth="1"/>
    <col min="8" max="8" width="11.15234375" style="418" customWidth="1"/>
    <col min="9" max="9" width="11.15234375" style="419" customWidth="1"/>
    <col min="10" max="10" width="11.69140625" style="418" customWidth="1"/>
    <col min="11" max="11" width="11.69140625" style="419" customWidth="1"/>
    <col min="12" max="12" width="11" style="418" customWidth="1"/>
    <col min="13" max="13" width="11" style="419" customWidth="1"/>
    <col min="14" max="14" width="3.15234375" customWidth="1"/>
    <col min="15" max="15" width="11.4609375" style="420" customWidth="1"/>
    <col min="16" max="16" width="11.69140625" style="418" customWidth="1"/>
    <col min="17" max="17" width="11.69140625" style="419" customWidth="1"/>
    <col min="18" max="18" width="11.69140625" style="418" customWidth="1"/>
    <col min="19" max="19" width="11.69140625" style="419" customWidth="1"/>
    <col min="20" max="20" width="12.84375" style="418" customWidth="1"/>
    <col min="21" max="21" width="12.84375" style="419" customWidth="1"/>
    <col min="22" max="22" width="13.15234375" style="418" customWidth="1"/>
    <col min="23" max="23" width="13.15234375" style="419" customWidth="1"/>
    <col min="24" max="24" width="3.15234375" customWidth="1"/>
    <col min="25" max="25" width="11.15234375" style="421"/>
    <col min="26" max="26" width="13.4609375" style="421" customWidth="1"/>
    <col min="27" max="16384" width="11.15234375" style="421"/>
  </cols>
  <sheetData>
    <row r="1" spans="1:29" x14ac:dyDescent="0.35">
      <c r="E1" s="422" t="s">
        <v>98</v>
      </c>
      <c r="F1" s="551" t="s">
        <v>99</v>
      </c>
      <c r="G1" s="552"/>
      <c r="H1" s="551" t="s">
        <v>100</v>
      </c>
      <c r="I1" s="552"/>
      <c r="J1" s="551" t="s">
        <v>101</v>
      </c>
      <c r="K1" s="552"/>
      <c r="L1" s="551" t="s">
        <v>102</v>
      </c>
      <c r="M1" s="552"/>
      <c r="N1" s="32"/>
      <c r="O1" s="422" t="s">
        <v>103</v>
      </c>
      <c r="P1" s="551" t="s">
        <v>99</v>
      </c>
      <c r="Q1" s="552"/>
      <c r="R1" s="551" t="s">
        <v>100</v>
      </c>
      <c r="S1" s="552"/>
      <c r="T1" s="551" t="s">
        <v>101</v>
      </c>
      <c r="U1" s="552"/>
      <c r="V1" s="551" t="s">
        <v>102</v>
      </c>
      <c r="W1" s="552"/>
      <c r="X1" s="52"/>
    </row>
    <row r="2" spans="1:29" ht="27" customHeight="1" x14ac:dyDescent="0.35">
      <c r="A2" s="553" t="s">
        <v>18</v>
      </c>
      <c r="B2" s="554"/>
      <c r="C2" s="554"/>
      <c r="D2" s="554"/>
      <c r="E2" s="422" t="s">
        <v>104</v>
      </c>
      <c r="F2" s="423" t="s">
        <v>78</v>
      </c>
      <c r="G2" s="424" t="s">
        <v>105</v>
      </c>
      <c r="H2" s="423" t="s">
        <v>78</v>
      </c>
      <c r="I2" s="424" t="s">
        <v>105</v>
      </c>
      <c r="J2" s="423" t="s">
        <v>78</v>
      </c>
      <c r="K2" s="424" t="s">
        <v>105</v>
      </c>
      <c r="L2" s="423" t="s">
        <v>78</v>
      </c>
      <c r="M2" s="424" t="s">
        <v>105</v>
      </c>
      <c r="N2" s="32"/>
      <c r="O2" s="422" t="s">
        <v>104</v>
      </c>
      <c r="P2" s="423" t="s">
        <v>78</v>
      </c>
      <c r="Q2" s="424" t="s">
        <v>105</v>
      </c>
      <c r="R2" s="423" t="s">
        <v>78</v>
      </c>
      <c r="S2" s="424" t="s">
        <v>105</v>
      </c>
      <c r="T2" s="423" t="s">
        <v>78</v>
      </c>
      <c r="U2" s="424" t="s">
        <v>105</v>
      </c>
      <c r="V2" s="423" t="s">
        <v>78</v>
      </c>
      <c r="W2" s="424" t="s">
        <v>105</v>
      </c>
      <c r="X2" s="52"/>
    </row>
    <row r="3" spans="1:29" x14ac:dyDescent="0.4">
      <c r="A3" s="45" t="s">
        <v>106</v>
      </c>
      <c r="B3" s="425"/>
      <c r="C3" s="425"/>
      <c r="D3" s="425"/>
      <c r="E3" s="426">
        <v>44927</v>
      </c>
      <c r="F3" s="427">
        <v>-0.29245999853875898</v>
      </c>
      <c r="G3" s="428">
        <v>-0.72757756392043405</v>
      </c>
      <c r="H3" s="427">
        <v>-0.37387735709172298</v>
      </c>
      <c r="I3" s="428">
        <v>0.540138284813378</v>
      </c>
      <c r="J3" s="427">
        <v>-0.45916887090027703</v>
      </c>
      <c r="K3" s="428">
        <v>1.65656617791199</v>
      </c>
      <c r="L3" s="427">
        <v>-0.25752495602455799</v>
      </c>
      <c r="M3" s="428">
        <v>0.81138823310934405</v>
      </c>
      <c r="N3" s="32"/>
      <c r="O3" s="429">
        <v>44925</v>
      </c>
      <c r="P3" s="427">
        <v>-0.441</v>
      </c>
      <c r="Q3" s="428">
        <v>0.317</v>
      </c>
      <c r="R3" s="427">
        <v>2.7E-2</v>
      </c>
      <c r="S3" s="428">
        <v>0.45800000000000002</v>
      </c>
      <c r="T3" s="427">
        <v>0.22600000000000001</v>
      </c>
      <c r="U3" s="428">
        <v>-0.14399999999999999</v>
      </c>
      <c r="V3" s="427">
        <v>-0.121</v>
      </c>
      <c r="W3" s="428">
        <v>-0.11700000000000001</v>
      </c>
      <c r="X3" s="52"/>
      <c r="Y3" s="445"/>
      <c r="Z3" s="445"/>
    </row>
    <row r="4" spans="1:29" x14ac:dyDescent="0.35">
      <c r="B4" s="425"/>
      <c r="C4" s="425"/>
      <c r="D4" s="425"/>
      <c r="E4" s="429">
        <v>44896</v>
      </c>
      <c r="F4" s="427">
        <v>-0.71</v>
      </c>
      <c r="G4" s="428">
        <v>-0.58199999999999996</v>
      </c>
      <c r="H4" s="427">
        <v>1.131</v>
      </c>
      <c r="I4" s="428">
        <v>2.5099999999999998</v>
      </c>
      <c r="J4" s="427">
        <v>1.012</v>
      </c>
      <c r="K4" s="428">
        <v>0.13300000000000001</v>
      </c>
      <c r="L4" s="427">
        <v>1.4630000000000001</v>
      </c>
      <c r="M4" s="428">
        <v>0.34499999999999997</v>
      </c>
      <c r="N4" s="32"/>
      <c r="O4" s="429">
        <v>44828</v>
      </c>
      <c r="P4" s="427">
        <v>-6.6242625501537894E-2</v>
      </c>
      <c r="Q4" s="428">
        <v>2.6004937148570999</v>
      </c>
      <c r="R4" s="427">
        <v>-5.8037831930918E-2</v>
      </c>
      <c r="S4" s="428">
        <v>0.72174361659531205</v>
      </c>
      <c r="T4" s="427">
        <v>8.03073437344997E-2</v>
      </c>
      <c r="U4" s="428">
        <v>-2.09700772716871E-2</v>
      </c>
      <c r="V4" s="427">
        <v>0.198821107276026</v>
      </c>
      <c r="W4" s="428">
        <v>3.37806831716152E-2</v>
      </c>
      <c r="X4" s="52"/>
    </row>
    <row r="5" spans="1:29" x14ac:dyDescent="0.4">
      <c r="A5" s="430"/>
      <c r="B5" s="425"/>
      <c r="C5" s="425"/>
      <c r="D5" s="425"/>
      <c r="E5" s="429">
        <v>44868</v>
      </c>
      <c r="F5" s="427">
        <v>-0.14599999999999999</v>
      </c>
      <c r="G5" s="428">
        <v>2.9698000000000002</v>
      </c>
      <c r="H5" s="427">
        <v>0.29499999999999998</v>
      </c>
      <c r="I5" s="428">
        <v>0.185</v>
      </c>
      <c r="J5" s="427">
        <v>4.4969999999999999</v>
      </c>
      <c r="K5" s="428">
        <v>2.1520000000000001</v>
      </c>
      <c r="L5" s="427">
        <v>1.96</v>
      </c>
      <c r="M5" s="428">
        <v>0.57799999999999996</v>
      </c>
      <c r="N5" s="32"/>
      <c r="O5" s="429">
        <v>44737</v>
      </c>
      <c r="P5" s="427">
        <v>0.67728615841415196</v>
      </c>
      <c r="Q5" s="428">
        <v>-0.17488389440204199</v>
      </c>
      <c r="R5" s="427">
        <v>0.56273420321531598</v>
      </c>
      <c r="S5" s="428">
        <v>-0.180509640161401</v>
      </c>
      <c r="T5" s="427">
        <v>0.55385401175936699</v>
      </c>
      <c r="U5" s="428">
        <v>5.4779754426478998E-2</v>
      </c>
      <c r="V5" s="427">
        <v>0.22175963826570899</v>
      </c>
      <c r="W5" s="428">
        <v>-0.25980699430659299</v>
      </c>
      <c r="X5" s="52"/>
    </row>
    <row r="6" spans="1:29" x14ac:dyDescent="0.35">
      <c r="A6" s="431"/>
      <c r="B6" s="425"/>
      <c r="C6" s="425"/>
      <c r="D6" s="425"/>
      <c r="E6" s="429">
        <v>44865</v>
      </c>
      <c r="F6" s="427">
        <v>0.47</v>
      </c>
      <c r="G6" s="428">
        <v>0.27</v>
      </c>
      <c r="H6" s="427">
        <v>-0.33500000000000002</v>
      </c>
      <c r="I6" s="428">
        <v>-0.37</v>
      </c>
      <c r="J6" s="427">
        <v>-0.82399999999999995</v>
      </c>
      <c r="K6" s="428">
        <v>-0.88900000000000001</v>
      </c>
      <c r="L6" s="427">
        <v>-0.72199999999999998</v>
      </c>
      <c r="M6" s="428">
        <v>-0.81599999999999995</v>
      </c>
      <c r="N6" s="32"/>
      <c r="O6" s="429">
        <v>44646</v>
      </c>
      <c r="P6" s="427">
        <v>0.50407860543723204</v>
      </c>
      <c r="Q6" s="428">
        <v>-0.61108601750117797</v>
      </c>
      <c r="R6" s="427">
        <v>-3.5730496138744898E-2</v>
      </c>
      <c r="S6" s="428">
        <v>-0.58399929013295804</v>
      </c>
      <c r="T6" s="427">
        <v>-0.58386506389595605</v>
      </c>
      <c r="U6" s="428">
        <v>-0.56094223235676199</v>
      </c>
      <c r="V6" s="427">
        <v>-0.31402163980473602</v>
      </c>
      <c r="W6" s="428">
        <v>-0.53871145532250697</v>
      </c>
      <c r="X6" s="52"/>
    </row>
    <row r="7" spans="1:29" ht="17" customHeight="1" x14ac:dyDescent="0.35">
      <c r="A7" s="555" t="s">
        <v>107</v>
      </c>
      <c r="B7" s="556"/>
      <c r="C7" s="556"/>
      <c r="D7" s="557"/>
      <c r="E7" s="429">
        <v>44832</v>
      </c>
      <c r="F7" s="427">
        <v>-0.36992792423820298</v>
      </c>
      <c r="G7" s="428">
        <v>0.18993774092107901</v>
      </c>
      <c r="H7" s="427">
        <v>-4.5713272527500098E-2</v>
      </c>
      <c r="I7" s="428">
        <v>0.40419290226490701</v>
      </c>
      <c r="J7" s="427">
        <v>0.22442831106807101</v>
      </c>
      <c r="K7" s="428">
        <v>-7.3463194667470602E-2</v>
      </c>
      <c r="L7" s="427">
        <v>-0.21823663549276201</v>
      </c>
      <c r="M7" s="428">
        <v>0.118261800214069</v>
      </c>
      <c r="N7" s="32"/>
      <c r="O7" s="429">
        <v>44559</v>
      </c>
      <c r="P7" s="427">
        <v>0.52844675986605105</v>
      </c>
      <c r="Q7" s="428">
        <v>0.177069518716578</v>
      </c>
      <c r="R7" s="427">
        <v>0.21297394277266199</v>
      </c>
      <c r="S7" s="428">
        <v>0.533851022395326</v>
      </c>
      <c r="T7" s="427">
        <v>0.401535962299996</v>
      </c>
      <c r="U7" s="428">
        <v>0.656784830699774</v>
      </c>
      <c r="V7" s="427">
        <v>2.8911076425415499E-2</v>
      </c>
      <c r="W7" s="428">
        <v>-0.113088589029041</v>
      </c>
      <c r="X7" s="52"/>
    </row>
    <row r="8" spans="1:29" x14ac:dyDescent="0.35">
      <c r="A8" s="431"/>
      <c r="B8" s="432"/>
      <c r="C8" s="432"/>
      <c r="D8" s="432"/>
      <c r="E8" s="429">
        <v>44799</v>
      </c>
      <c r="F8" s="427">
        <v>-0.45982081735647101</v>
      </c>
      <c r="G8" s="428">
        <v>20.229448027652101</v>
      </c>
      <c r="H8" s="427">
        <v>-0.143422797683327</v>
      </c>
      <c r="I8" s="428">
        <v>1.7104707485052599</v>
      </c>
      <c r="J8" s="427">
        <v>0.16358450067623201</v>
      </c>
      <c r="K8" s="428">
        <v>1.0286858940724199</v>
      </c>
      <c r="L8" s="427">
        <v>2.6863334698692398E-3</v>
      </c>
      <c r="M8" s="428">
        <v>0.14353569131066901</v>
      </c>
      <c r="N8" s="32"/>
      <c r="O8" s="429">
        <v>44469</v>
      </c>
      <c r="P8" s="427">
        <v>-0.78601316668313603</v>
      </c>
      <c r="Q8" s="428">
        <v>-0.69610541437245199</v>
      </c>
      <c r="R8" s="427">
        <v>-0.55165861593740595</v>
      </c>
      <c r="S8" s="428">
        <v>-0.51166299978980201</v>
      </c>
      <c r="T8" s="427">
        <v>0.16389324603474001</v>
      </c>
      <c r="U8" s="428">
        <v>7.5455795867591005E-2</v>
      </c>
      <c r="V8" s="427">
        <v>-0.141637086929364</v>
      </c>
      <c r="W8" s="428">
        <v>-0.133068793407181</v>
      </c>
      <c r="X8" s="52"/>
    </row>
    <row r="9" spans="1:29" x14ac:dyDescent="0.35">
      <c r="A9" s="431"/>
      <c r="B9" s="432"/>
      <c r="C9" s="432"/>
      <c r="D9" s="432"/>
      <c r="E9" s="429">
        <v>44766</v>
      </c>
      <c r="F9" s="427">
        <v>-0.200164043327164</v>
      </c>
      <c r="G9" s="428">
        <v>3.7431941923774898</v>
      </c>
      <c r="H9" s="427">
        <v>0.149755803785041</v>
      </c>
      <c r="I9" s="428">
        <v>0.52689972518693695</v>
      </c>
      <c r="J9" s="427">
        <v>-0.10423811611197301</v>
      </c>
      <c r="K9" s="428">
        <v>-0.35646381650359998</v>
      </c>
      <c r="L9" s="427">
        <v>0.31796558286531001</v>
      </c>
      <c r="M9" s="428">
        <v>-0.10530413973060999</v>
      </c>
      <c r="N9" s="32"/>
      <c r="O9" s="429">
        <v>44348</v>
      </c>
      <c r="P9" s="427">
        <v>-0.209420304326426</v>
      </c>
      <c r="Q9" s="428">
        <v>0.32263055465615098</v>
      </c>
      <c r="R9" s="427">
        <v>-0.20670386165480101</v>
      </c>
      <c r="S9" s="428">
        <v>0.17874147806509499</v>
      </c>
      <c r="T9" s="427">
        <v>-0.35319987818925203</v>
      </c>
      <c r="U9" s="428">
        <v>0.65944313186874004</v>
      </c>
      <c r="V9" s="427">
        <v>-0.23859895845229101</v>
      </c>
      <c r="W9" s="428">
        <v>0.300916873974859</v>
      </c>
      <c r="X9" s="52"/>
    </row>
    <row r="10" spans="1:29" x14ac:dyDescent="0.35">
      <c r="B10" s="432"/>
      <c r="C10" s="432"/>
      <c r="D10" s="432"/>
      <c r="E10" s="429">
        <v>44737</v>
      </c>
      <c r="F10" s="427">
        <v>1.2696850037281999</v>
      </c>
      <c r="G10" s="428">
        <v>3.4130153010116402</v>
      </c>
      <c r="H10" s="427">
        <v>0.56177779877468703</v>
      </c>
      <c r="I10" s="442">
        <v>0.107</v>
      </c>
      <c r="J10" s="427">
        <v>0.439821083364205</v>
      </c>
      <c r="K10" s="428">
        <v>5.8287909593244501E-2</v>
      </c>
      <c r="L10" s="427">
        <v>1.1671668562825701</v>
      </c>
      <c r="M10" s="428">
        <v>5.4710280256496303E-2</v>
      </c>
      <c r="N10" s="32"/>
      <c r="O10" s="443">
        <v>44256</v>
      </c>
      <c r="P10" s="427">
        <v>0.78285945266403101</v>
      </c>
      <c r="Q10" s="428">
        <v>1.0793518093876</v>
      </c>
      <c r="R10" s="427">
        <v>1.4655785910649101E-2</v>
      </c>
      <c r="S10" s="428">
        <v>0.82885059612891898</v>
      </c>
      <c r="T10" s="427">
        <v>0.28128018153587198</v>
      </c>
      <c r="U10" s="428">
        <v>2.1157100409643301</v>
      </c>
      <c r="V10" s="427">
        <v>0.24270927284267699</v>
      </c>
      <c r="W10" s="428">
        <v>0.566549323463025</v>
      </c>
      <c r="X10" s="52"/>
    </row>
    <row r="11" spans="1:29" x14ac:dyDescent="0.35">
      <c r="A11" s="432"/>
      <c r="B11" s="432"/>
      <c r="C11" s="432"/>
      <c r="D11" s="432"/>
      <c r="E11" s="429">
        <v>44712</v>
      </c>
      <c r="F11" s="427">
        <v>1.5881789096548</v>
      </c>
      <c r="G11" s="428">
        <v>-0.292798083493294</v>
      </c>
      <c r="H11" s="427">
        <v>-0.60562618087213704</v>
      </c>
      <c r="I11" s="428">
        <v>-0.39346414593007001</v>
      </c>
      <c r="J11" s="427">
        <v>-0.457736756728711</v>
      </c>
      <c r="K11" s="428">
        <v>0.34290585260977502</v>
      </c>
      <c r="L11" s="427">
        <v>-0.71197555598614704</v>
      </c>
      <c r="M11" s="428">
        <v>-0.591203204868468</v>
      </c>
      <c r="N11" s="32"/>
      <c r="O11" s="443">
        <v>44166</v>
      </c>
      <c r="P11" s="427">
        <v>7.5651704616495098E-3</v>
      </c>
      <c r="Q11" s="428">
        <v>1.78489781931918</v>
      </c>
      <c r="R11" s="427">
        <v>0.353183602423561</v>
      </c>
      <c r="S11" s="428">
        <v>0.85865742084565599</v>
      </c>
      <c r="T11" s="427">
        <v>0.114975218163621</v>
      </c>
      <c r="U11" s="428">
        <v>1.87145198452348</v>
      </c>
      <c r="V11" s="427">
        <v>6.7408571258819897E-2</v>
      </c>
      <c r="W11" s="428">
        <v>0.93739385158037203</v>
      </c>
      <c r="X11" s="52"/>
    </row>
    <row r="12" spans="1:29" x14ac:dyDescent="0.35">
      <c r="A12" s="432"/>
      <c r="E12" s="429">
        <v>44652</v>
      </c>
      <c r="F12" s="427">
        <v>-0.75770297135991405</v>
      </c>
      <c r="G12" s="428">
        <v>-0.84561305428763101</v>
      </c>
      <c r="H12" s="427">
        <v>0.17024770618561799</v>
      </c>
      <c r="I12" s="428">
        <v>-0.197628630391013</v>
      </c>
      <c r="J12" s="427">
        <v>-9.1310938453518606E-2</v>
      </c>
      <c r="K12" s="428">
        <v>-5.7334333694164602E-2</v>
      </c>
      <c r="L12" s="427">
        <v>-2.9120865588734699E-2</v>
      </c>
      <c r="M12" s="428">
        <v>-0.22301401388096301</v>
      </c>
      <c r="N12" s="32"/>
      <c r="O12" s="443">
        <v>44075</v>
      </c>
      <c r="P12" s="427">
        <v>-6.8672041476010595E-2</v>
      </c>
      <c r="Q12" s="428">
        <v>1.32865970515971</v>
      </c>
      <c r="R12" s="427">
        <v>8.2200581770817599E-2</v>
      </c>
      <c r="S12" s="428">
        <v>2.2710861008610101</v>
      </c>
      <c r="T12" s="427">
        <v>0.79590333771241095</v>
      </c>
      <c r="U12" s="428">
        <v>3.2020821539523601</v>
      </c>
      <c r="V12" s="427">
        <v>0.288059293650827</v>
      </c>
      <c r="W12" s="428">
        <v>8.8225476637360495E-2</v>
      </c>
      <c r="X12" s="52"/>
    </row>
    <row r="13" spans="1:29" x14ac:dyDescent="0.35">
      <c r="A13" s="432"/>
      <c r="E13" s="429" t="s">
        <v>108</v>
      </c>
      <c r="F13" s="427">
        <v>1.72527083022721</v>
      </c>
      <c r="G13" s="428">
        <v>-0.42160611169752898</v>
      </c>
      <c r="H13" s="427">
        <v>0.97861409281475897</v>
      </c>
      <c r="I13" s="428">
        <v>-0.56792862942041</v>
      </c>
      <c r="J13" s="427">
        <v>1.7894153058211399</v>
      </c>
      <c r="K13" s="428">
        <v>-0.43185282553812299</v>
      </c>
      <c r="L13" s="427">
        <v>0.92470899948410201</v>
      </c>
      <c r="M13" s="428">
        <v>-0.49713737902511901</v>
      </c>
      <c r="N13" s="32"/>
      <c r="O13" s="429">
        <v>43983</v>
      </c>
      <c r="P13" s="427">
        <v>0.24289682774742399</v>
      </c>
      <c r="Q13" s="428">
        <v>2.5212750865051898</v>
      </c>
      <c r="R13" s="427">
        <v>0.230821297559588</v>
      </c>
      <c r="S13" s="428">
        <v>0.72327755960729301</v>
      </c>
      <c r="T13" s="427">
        <v>0.21440837309880401</v>
      </c>
      <c r="U13" s="428">
        <v>0.26510731616274702</v>
      </c>
      <c r="V13" s="427">
        <v>-8.3129513974113306E-2</v>
      </c>
      <c r="W13" s="428">
        <v>6.5597308746573504E-2</v>
      </c>
      <c r="X13" s="52"/>
    </row>
    <row r="14" spans="1:29" x14ac:dyDescent="0.35">
      <c r="A14" s="432"/>
      <c r="E14" s="429">
        <v>44587</v>
      </c>
      <c r="F14" s="427">
        <v>8.59753526935461E-2</v>
      </c>
      <c r="G14" s="428">
        <v>-0.79452867966494001</v>
      </c>
      <c r="H14" s="427">
        <v>0.42711781875372501</v>
      </c>
      <c r="I14" s="428">
        <v>-0.61251561450484904</v>
      </c>
      <c r="J14" s="427">
        <v>-0.76935007059199501</v>
      </c>
      <c r="K14" s="428">
        <v>-0.73126367031208295</v>
      </c>
      <c r="L14" s="427">
        <v>-0.44886873489062901</v>
      </c>
      <c r="M14" s="428">
        <v>-0.60203726331840801</v>
      </c>
      <c r="N14" s="32"/>
      <c r="O14" s="443">
        <v>43891</v>
      </c>
      <c r="P14" s="427">
        <v>1.3878024774167199</v>
      </c>
      <c r="Q14" s="428">
        <v>7.0989535644211801E-2</v>
      </c>
      <c r="R14" s="427">
        <v>3.1192766691079399E-2</v>
      </c>
      <c r="S14" s="428">
        <v>1.2975235903337199</v>
      </c>
      <c r="T14" s="427">
        <v>0.18083341249016499</v>
      </c>
      <c r="U14" s="428">
        <v>-0.20329931487296601</v>
      </c>
      <c r="V14" s="427">
        <v>0.53689211596927</v>
      </c>
      <c r="W14" s="428">
        <v>-0.24317172413793101</v>
      </c>
      <c r="X14" s="52"/>
    </row>
    <row r="15" spans="1:29" x14ac:dyDescent="0.35">
      <c r="A15" s="432"/>
      <c r="E15" s="429">
        <v>44557</v>
      </c>
      <c r="F15" s="427">
        <v>1.7574593547300099</v>
      </c>
      <c r="G15" s="428">
        <v>-0.70427981115132299</v>
      </c>
      <c r="H15" s="427">
        <v>-0.28055318986154099</v>
      </c>
      <c r="I15" s="428">
        <v>-0.73843961310931105</v>
      </c>
      <c r="J15" s="427">
        <v>4.5964594672160599</v>
      </c>
      <c r="K15" s="428">
        <v>0.67403191156877296</v>
      </c>
      <c r="L15" s="427">
        <v>1.8909156143506001</v>
      </c>
      <c r="M15" s="428">
        <v>-6.7916562070674605E-2</v>
      </c>
      <c r="N15" s="32"/>
      <c r="O15" s="443">
        <v>43800</v>
      </c>
      <c r="P15" s="427">
        <v>-0.1575</v>
      </c>
      <c r="Q15" s="428">
        <v>-8.3161764705882296E-2</v>
      </c>
      <c r="R15" s="427">
        <v>1.3814932349323501</v>
      </c>
      <c r="S15" s="428">
        <v>0.88525219084712803</v>
      </c>
      <c r="T15" s="427">
        <v>0.63165447014152598</v>
      </c>
      <c r="U15" s="428">
        <v>-0.57319160270880398</v>
      </c>
      <c r="V15" s="427">
        <v>-0.40044137113503903</v>
      </c>
      <c r="W15" s="428">
        <v>-0.45218927273958098</v>
      </c>
      <c r="X15" s="52"/>
    </row>
    <row r="16" spans="1:29" x14ac:dyDescent="0.35">
      <c r="A16" s="432"/>
      <c r="E16" s="429">
        <v>44528</v>
      </c>
      <c r="F16" s="427">
        <v>-0.72672651933701704</v>
      </c>
      <c r="G16" s="428">
        <v>-0.78660641097545203</v>
      </c>
      <c r="H16" s="427">
        <v>-0.31135328494478298</v>
      </c>
      <c r="I16" s="428">
        <v>-0.62172357381783605</v>
      </c>
      <c r="J16" s="427">
        <v>-0.80612849404714404</v>
      </c>
      <c r="K16" s="428">
        <v>-0.74755161904133505</v>
      </c>
      <c r="L16" s="427">
        <v>-0.65542211509401105</v>
      </c>
      <c r="M16" s="428">
        <v>-0.67343369262370201</v>
      </c>
      <c r="N16" s="32"/>
      <c r="O16" s="443">
        <v>43709</v>
      </c>
      <c r="P16" s="427">
        <v>0.40830449826989601</v>
      </c>
      <c r="Q16" s="428">
        <v>0.75431034482758597</v>
      </c>
      <c r="R16" s="427">
        <v>-0.42987377279102401</v>
      </c>
      <c r="S16" s="428">
        <v>0.154829545454545</v>
      </c>
      <c r="T16" s="427">
        <v>-0.45931317655841702</v>
      </c>
      <c r="U16" s="428">
        <v>-0.717998637204322</v>
      </c>
      <c r="V16" s="427">
        <v>0.26127585347620202</v>
      </c>
      <c r="W16" s="428">
        <v>-0.33388168717509997</v>
      </c>
      <c r="X16" s="52"/>
      <c r="AA16" s="446"/>
      <c r="AB16" s="446"/>
      <c r="AC16" s="446"/>
    </row>
    <row r="17" spans="1:29" x14ac:dyDescent="0.35">
      <c r="A17" s="432"/>
      <c r="E17" s="429">
        <v>44498</v>
      </c>
      <c r="F17" s="427">
        <v>0.37705416920267798</v>
      </c>
      <c r="G17" s="428">
        <v>0.76116437939632298</v>
      </c>
      <c r="H17" s="427">
        <v>0.481680447845514</v>
      </c>
      <c r="I17" s="428">
        <v>-0.215575062237821</v>
      </c>
      <c r="J17" s="427">
        <v>0.46592232352163698</v>
      </c>
      <c r="K17" s="428">
        <v>2.70879579473347</v>
      </c>
      <c r="L17" s="427">
        <v>0.69032106680754102</v>
      </c>
      <c r="M17" s="428">
        <v>0.47677962105377197</v>
      </c>
      <c r="N17" s="32"/>
      <c r="O17" s="429">
        <v>43617</v>
      </c>
      <c r="P17" s="427">
        <v>-0.62197514715500302</v>
      </c>
      <c r="Q17" s="428">
        <v>-0.41140529531568198</v>
      </c>
      <c r="R17" s="427">
        <v>0.64096662830840101</v>
      </c>
      <c r="S17" s="428">
        <v>0.114933541829554</v>
      </c>
      <c r="T17" s="427">
        <v>-0.23522694833000299</v>
      </c>
      <c r="U17" s="428">
        <v>-0.42012987012987002</v>
      </c>
      <c r="V17" s="427">
        <v>-0.34880324543610602</v>
      </c>
      <c r="W17" s="428">
        <v>-0.290095747738982</v>
      </c>
      <c r="X17" s="52"/>
      <c r="AA17" s="447"/>
      <c r="AB17" s="447"/>
      <c r="AC17" s="447"/>
    </row>
    <row r="18" spans="1:29" x14ac:dyDescent="0.35">
      <c r="E18" s="429">
        <v>44469</v>
      </c>
      <c r="F18" s="427">
        <v>10.240993478958099</v>
      </c>
      <c r="G18" s="428">
        <v>-0.57242422517342595</v>
      </c>
      <c r="H18" s="427">
        <v>0.84203057594792996</v>
      </c>
      <c r="I18" s="428">
        <v>-0.553476831063758</v>
      </c>
      <c r="J18" s="427">
        <v>1.68093013539297</v>
      </c>
      <c r="K18" s="428">
        <v>0.63646601890837695</v>
      </c>
      <c r="L18" s="427">
        <v>-0.200567962437772</v>
      </c>
      <c r="M18" s="428">
        <v>-0.38484029610158998</v>
      </c>
      <c r="N18" s="32"/>
      <c r="O18" s="443">
        <v>43525</v>
      </c>
      <c r="P18" s="427">
        <v>1.04411764705882</v>
      </c>
      <c r="Q18" s="428">
        <v>-0.12728310502283099</v>
      </c>
      <c r="R18" s="427">
        <v>-0.15384615384615399</v>
      </c>
      <c r="S18" s="428">
        <v>-0.24891961970613699</v>
      </c>
      <c r="T18" s="427">
        <v>-0.36740406320541802</v>
      </c>
      <c r="U18" s="428">
        <v>-6.8046498440601502E-3</v>
      </c>
      <c r="V18" s="427">
        <v>0.11243992147482899</v>
      </c>
      <c r="W18" s="428">
        <v>-0.390703595219557</v>
      </c>
      <c r="X18" s="52"/>
      <c r="AA18" s="448"/>
      <c r="AB18" s="448"/>
      <c r="AC18" s="448"/>
    </row>
    <row r="19" spans="1:29" x14ac:dyDescent="0.35">
      <c r="E19" s="429">
        <v>44439</v>
      </c>
      <c r="F19" s="427">
        <v>-0.87931034482758597</v>
      </c>
      <c r="G19" s="428">
        <v>-0.95146489104116205</v>
      </c>
      <c r="H19" s="427">
        <v>-0.51746112901606001</v>
      </c>
      <c r="I19" s="428">
        <v>-0.59848302980761303</v>
      </c>
      <c r="J19" s="427">
        <v>-0.630889764192338</v>
      </c>
      <c r="K19" s="428">
        <v>-0.54043769718299595</v>
      </c>
      <c r="L19" s="427">
        <v>-0.21550388105860499</v>
      </c>
      <c r="M19" s="428">
        <v>-0.106423183403444</v>
      </c>
      <c r="N19" s="32"/>
      <c r="O19" s="443">
        <v>43435</v>
      </c>
      <c r="P19" s="427">
        <v>0.61206896551724099</v>
      </c>
      <c r="Q19" s="428">
        <v>-0.38334707337180501</v>
      </c>
      <c r="R19" s="427">
        <v>0.45880681818181801</v>
      </c>
      <c r="S19" s="428">
        <v>-0.30420054200542002</v>
      </c>
      <c r="T19" s="427">
        <v>7.8068723839190196E-2</v>
      </c>
      <c r="U19" s="428">
        <v>0.13033272096346199</v>
      </c>
      <c r="V19" s="427">
        <v>-0.27095808383233499</v>
      </c>
      <c r="W19" s="428">
        <v>-0.204119749295117</v>
      </c>
      <c r="X19" s="52"/>
      <c r="AA19" s="448"/>
      <c r="AB19" s="448"/>
      <c r="AC19" s="448"/>
    </row>
    <row r="20" spans="1:29" x14ac:dyDescent="0.35">
      <c r="A20" s="433"/>
      <c r="B20" s="433"/>
      <c r="C20" s="433"/>
      <c r="D20" s="433"/>
      <c r="E20" s="429">
        <v>44408</v>
      </c>
      <c r="F20" s="427">
        <v>-0.255841491632609</v>
      </c>
      <c r="G20" s="428">
        <v>-0.59878940766213895</v>
      </c>
      <c r="H20" s="427">
        <v>-0.16673513605628501</v>
      </c>
      <c r="I20" s="428">
        <v>-0.39891493084138402</v>
      </c>
      <c r="J20" s="427">
        <v>0.473070195435979</v>
      </c>
      <c r="K20" s="428">
        <v>0.27338170757922098</v>
      </c>
      <c r="L20" s="427">
        <v>0.55368087749253803</v>
      </c>
      <c r="M20" s="428">
        <v>0.13071074477859199</v>
      </c>
      <c r="N20" s="32"/>
      <c r="O20" s="443">
        <v>43344</v>
      </c>
      <c r="P20" s="427">
        <v>-0.52749490835030599</v>
      </c>
      <c r="Q20" s="428">
        <v>-0.22923588039867099</v>
      </c>
      <c r="R20" s="427">
        <v>-0.44956997654417502</v>
      </c>
      <c r="S20" s="428">
        <v>-0.52076242341729095</v>
      </c>
      <c r="T20" s="427">
        <v>0.111796536796537</v>
      </c>
      <c r="U20" s="428">
        <v>0.27646620278329997</v>
      </c>
      <c r="V20" s="427">
        <v>0.344183269575216</v>
      </c>
      <c r="W20" s="428">
        <v>-0.17807404202385099</v>
      </c>
      <c r="X20" s="52"/>
      <c r="AA20" s="448"/>
      <c r="AB20" s="448"/>
      <c r="AC20" s="448"/>
    </row>
    <row r="21" spans="1:29" x14ac:dyDescent="0.35">
      <c r="A21" s="555" t="s">
        <v>109</v>
      </c>
      <c r="B21" s="556"/>
      <c r="C21" s="556"/>
      <c r="D21" s="557"/>
      <c r="E21" s="429">
        <v>44377</v>
      </c>
      <c r="F21" s="427">
        <v>-0.63627463876339696</v>
      </c>
      <c r="G21" s="428">
        <v>-0.52100470620698103</v>
      </c>
      <c r="H21" s="427">
        <v>-0.14397243948343599</v>
      </c>
      <c r="I21" s="428">
        <v>-4.7270587109708599E-2</v>
      </c>
      <c r="J21" s="427">
        <v>0.82704927650916804</v>
      </c>
      <c r="K21" s="428">
        <v>0.19611830408088801</v>
      </c>
      <c r="L21" s="427">
        <v>-0.160024433299219</v>
      </c>
      <c r="M21" s="428">
        <v>4.03735340710243E-2</v>
      </c>
      <c r="N21" s="32"/>
      <c r="O21" s="429">
        <v>43252</v>
      </c>
      <c r="P21" s="427">
        <v>-0.43949771689497702</v>
      </c>
      <c r="Q21" s="428">
        <v>9.1111111111111101E-2</v>
      </c>
      <c r="R21" s="427">
        <v>0.105445116681072</v>
      </c>
      <c r="S21" s="428">
        <v>-0.24941314553990601</v>
      </c>
      <c r="T21" s="427">
        <v>0.30989509498157097</v>
      </c>
      <c r="U21" s="428">
        <v>-1.5764806135492099E-2</v>
      </c>
      <c r="V21" s="427">
        <v>-0.441091048410021</v>
      </c>
      <c r="W21" s="428">
        <v>6.9632678161735101E-2</v>
      </c>
      <c r="X21" s="52"/>
      <c r="AA21" s="448"/>
      <c r="AB21" s="448"/>
      <c r="AC21" s="448"/>
    </row>
    <row r="22" spans="1:29" x14ac:dyDescent="0.35">
      <c r="A22" s="434"/>
      <c r="B22" s="435"/>
      <c r="C22" s="435"/>
      <c r="D22" s="436"/>
      <c r="E22" s="429">
        <v>44347</v>
      </c>
      <c r="F22" s="427">
        <v>-0.43498309677589098</v>
      </c>
      <c r="G22" s="428">
        <v>2.8310663764961901</v>
      </c>
      <c r="H22" s="427">
        <v>-0.47829257039260298</v>
      </c>
      <c r="I22" s="428">
        <v>0.39520629023576398</v>
      </c>
      <c r="J22" s="427">
        <v>-0.61935310614806605</v>
      </c>
      <c r="K22" s="428">
        <v>1.02878360259348</v>
      </c>
      <c r="L22" s="427">
        <v>-0.45256186123845299</v>
      </c>
      <c r="M22" s="428">
        <v>0.32689842693420801</v>
      </c>
      <c r="N22" s="32"/>
      <c r="O22" s="443">
        <v>43160</v>
      </c>
      <c r="P22" s="427">
        <v>0.444352844187964</v>
      </c>
      <c r="Q22" s="428">
        <v>-0.328735632183908</v>
      </c>
      <c r="R22" s="427">
        <v>-0.216124661246612</v>
      </c>
      <c r="S22" s="428">
        <v>-4.8519736842105303E-2</v>
      </c>
      <c r="T22" s="427">
        <v>-0.28005715452133101</v>
      </c>
      <c r="U22" s="428">
        <v>0.18714237630427499</v>
      </c>
      <c r="V22" s="427">
        <v>0.45310058725284202</v>
      </c>
      <c r="W22" s="428">
        <v>5.9569954428788402E-2</v>
      </c>
      <c r="X22" s="52"/>
      <c r="AA22" s="448"/>
      <c r="AB22" s="448"/>
      <c r="AC22" s="448"/>
    </row>
    <row r="23" spans="1:29" x14ac:dyDescent="0.35">
      <c r="A23" s="437"/>
      <c r="D23" s="438"/>
      <c r="E23" s="429">
        <v>44316</v>
      </c>
      <c r="F23" s="427">
        <v>0.998275649063041</v>
      </c>
      <c r="G23" s="428">
        <v>0.31214233501994898</v>
      </c>
      <c r="H23" s="427">
        <v>0.29031491582400099</v>
      </c>
      <c r="I23" s="428">
        <v>0.208967779512992</v>
      </c>
      <c r="J23" s="427">
        <v>0.28601671380597998</v>
      </c>
      <c r="K23" s="428">
        <v>1.0745495320432501</v>
      </c>
      <c r="L23" s="427">
        <v>0.20913949842849899</v>
      </c>
      <c r="M23" s="428">
        <v>0.45262680443117198</v>
      </c>
      <c r="N23" s="32"/>
      <c r="O23" s="443">
        <v>43070</v>
      </c>
      <c r="P23" s="427">
        <v>1.0149501661129601</v>
      </c>
      <c r="Q23" s="428">
        <v>0.85190839694656495</v>
      </c>
      <c r="R23" s="427">
        <v>4.7651463580666896E-3</v>
      </c>
      <c r="S23" s="428">
        <v>0.27571305099394999</v>
      </c>
      <c r="T23" s="427">
        <v>0.21744532803180899</v>
      </c>
      <c r="U23" s="428">
        <v>0.62649402390438302</v>
      </c>
      <c r="V23" s="427">
        <v>-0.24709970523810801</v>
      </c>
      <c r="W23" s="428">
        <v>4.8565079843326399E-2</v>
      </c>
      <c r="X23" s="52"/>
      <c r="AA23" s="448"/>
      <c r="AB23" s="448"/>
      <c r="AC23" s="448"/>
    </row>
    <row r="24" spans="1:29" x14ac:dyDescent="0.35">
      <c r="A24" s="437"/>
      <c r="D24" s="438"/>
      <c r="E24" s="429">
        <v>44286</v>
      </c>
      <c r="F24" s="427">
        <v>-0.16762098970993999</v>
      </c>
      <c r="G24" s="428">
        <v>-0.19026227990358099</v>
      </c>
      <c r="H24" s="427">
        <v>-4.5405962786360998E-2</v>
      </c>
      <c r="I24" s="428">
        <v>0.33667778096817502</v>
      </c>
      <c r="J24" s="427">
        <v>-0.25824966354851903</v>
      </c>
      <c r="K24" s="428">
        <v>1.11980469622656</v>
      </c>
      <c r="L24" s="427">
        <v>8.1887928599652299E-2</v>
      </c>
      <c r="M24" s="428">
        <v>0.200730996717744</v>
      </c>
      <c r="N24" s="32"/>
      <c r="O24" s="443">
        <v>42979</v>
      </c>
      <c r="P24" s="427">
        <v>-0.33111111111111102</v>
      </c>
      <c r="Q24" s="428">
        <v>-0.33102191403298198</v>
      </c>
      <c r="R24" s="427">
        <v>-0.137910798122066</v>
      </c>
      <c r="S24" s="428">
        <v>0.250264904664109</v>
      </c>
      <c r="T24" s="427">
        <v>-0.142735406902429</v>
      </c>
      <c r="U24" s="428">
        <v>1.0390169749176601</v>
      </c>
      <c r="V24" s="427">
        <v>0.74928451477092595</v>
      </c>
      <c r="W24" s="428">
        <v>-0.191163336415475</v>
      </c>
      <c r="X24" s="52"/>
      <c r="AA24" s="448"/>
      <c r="AB24" s="448"/>
      <c r="AC24" s="448"/>
    </row>
    <row r="25" spans="1:29" x14ac:dyDescent="0.35">
      <c r="A25" s="437"/>
      <c r="D25" s="438"/>
      <c r="E25" s="429">
        <v>44255</v>
      </c>
      <c r="F25" s="427">
        <v>-0.47164980035559101</v>
      </c>
      <c r="G25" s="428">
        <v>0.73279218686614001</v>
      </c>
      <c r="H25" s="427">
        <v>-9.2172688065503397E-2</v>
      </c>
      <c r="I25" s="428">
        <v>0.65206311367624303</v>
      </c>
      <c r="J25" s="427">
        <v>-0.24248226193651601</v>
      </c>
      <c r="K25" s="428">
        <v>2.5504367513748898</v>
      </c>
      <c r="L25" s="427">
        <v>-0.26835436819566499</v>
      </c>
      <c r="M25" s="428">
        <v>0.156683953637133</v>
      </c>
      <c r="N25" s="32"/>
      <c r="O25" s="429">
        <v>42887</v>
      </c>
      <c r="P25" s="427">
        <v>-0.65517241379310298</v>
      </c>
      <c r="Q25" s="428">
        <v>-3.2258064516128997E-2</v>
      </c>
      <c r="R25" s="427">
        <v>0.40131578947368401</v>
      </c>
      <c r="S25" s="428">
        <v>0.100064557779212</v>
      </c>
      <c r="T25" s="427">
        <v>0.57993941433860696</v>
      </c>
      <c r="U25" s="428">
        <v>1.32548922467179</v>
      </c>
      <c r="V25" s="427">
        <v>-0.44634906500445198</v>
      </c>
      <c r="W25" s="428">
        <v>-0.19824398384313399</v>
      </c>
      <c r="X25" s="52"/>
      <c r="AA25" s="448"/>
      <c r="AB25" s="448"/>
      <c r="AC25" s="448"/>
    </row>
    <row r="26" spans="1:29" x14ac:dyDescent="0.35">
      <c r="A26" s="437"/>
      <c r="D26" s="438"/>
      <c r="E26" s="429">
        <v>44227</v>
      </c>
      <c r="F26" s="427">
        <v>0.56296672382236101</v>
      </c>
      <c r="G26" s="428">
        <v>9.1544583744189296</v>
      </c>
      <c r="H26" s="427">
        <v>-3.6664436594460198E-2</v>
      </c>
      <c r="I26" s="428">
        <v>2.13286200576067</v>
      </c>
      <c r="J26" s="427">
        <v>0.43678133387651802</v>
      </c>
      <c r="K26" s="428">
        <v>2.7594305400333199</v>
      </c>
      <c r="L26" s="427">
        <v>0.29082518784790101</v>
      </c>
      <c r="M26" s="428">
        <v>2.13569323011329</v>
      </c>
      <c r="N26" s="32"/>
      <c r="O26" s="443">
        <v>42795</v>
      </c>
      <c r="P26" s="427">
        <v>2.9847328244274798</v>
      </c>
      <c r="Q26" s="428">
        <v>0.80248618784530401</v>
      </c>
      <c r="R26" s="427">
        <v>5.0993949870354403E-2</v>
      </c>
      <c r="S26" s="428">
        <v>0.83408748114630504</v>
      </c>
      <c r="T26" s="427">
        <v>-1.36122177954847E-2</v>
      </c>
      <c r="U26" s="428">
        <v>1.7975517890772099</v>
      </c>
      <c r="V26" s="427">
        <v>0.43800843627598701</v>
      </c>
      <c r="W26" s="428">
        <v>-0.31406911047435998</v>
      </c>
      <c r="X26" s="52"/>
      <c r="AA26" s="448"/>
      <c r="AB26" s="448"/>
      <c r="AC26" s="448"/>
    </row>
    <row r="27" spans="1:29" x14ac:dyDescent="0.35">
      <c r="A27" s="437"/>
      <c r="D27" s="438"/>
      <c r="E27" s="429">
        <v>44196</v>
      </c>
      <c r="F27" s="427">
        <v>0.98980039403483</v>
      </c>
      <c r="G27" s="428">
        <v>1.54714523715288</v>
      </c>
      <c r="H27" s="427">
        <v>4.0485416780907398E-2</v>
      </c>
      <c r="I27" s="428">
        <v>0.46318773649267397</v>
      </c>
      <c r="J27" s="427">
        <v>-0.15603930735376301</v>
      </c>
      <c r="K27" s="428">
        <v>3.3172100741897701</v>
      </c>
      <c r="L27" s="427">
        <v>1.28660146695403E-2</v>
      </c>
      <c r="M27" s="428">
        <v>0.48734852835993298</v>
      </c>
      <c r="N27" s="32"/>
      <c r="O27" s="443">
        <v>42705</v>
      </c>
      <c r="P27" s="427">
        <v>-0.27212517224518801</v>
      </c>
      <c r="Q27" s="428">
        <v>7.7302631578947303E-2</v>
      </c>
      <c r="R27" s="427">
        <v>-1.5278083937117401E-2</v>
      </c>
      <c r="S27" s="428">
        <v>-0.120820668693009</v>
      </c>
      <c r="T27" s="427">
        <v>0.52622244742842705</v>
      </c>
      <c r="U27" s="428">
        <v>0.63031123139377498</v>
      </c>
      <c r="V27" s="427">
        <v>-0.419231696598169</v>
      </c>
      <c r="W27" s="428">
        <v>-0.20092691514814101</v>
      </c>
      <c r="X27" s="52"/>
      <c r="AA27" s="448"/>
      <c r="AB27" s="448"/>
      <c r="AC27" s="448"/>
    </row>
    <row r="28" spans="1:29" x14ac:dyDescent="0.35">
      <c r="A28" s="437"/>
      <c r="D28" s="438"/>
      <c r="E28" s="429">
        <v>44165</v>
      </c>
      <c r="F28" s="427">
        <v>1.25536072652085</v>
      </c>
      <c r="G28" s="428">
        <v>3.2393178025193698</v>
      </c>
      <c r="H28" s="427">
        <v>0.42803415494144897</v>
      </c>
      <c r="I28" s="428">
        <v>0.64444171696159003</v>
      </c>
      <c r="J28" s="427">
        <v>1.84822514316036</v>
      </c>
      <c r="K28" s="428">
        <v>1.47968701313857</v>
      </c>
      <c r="L28" s="427">
        <v>0.55823055471738303</v>
      </c>
      <c r="M28" s="428">
        <v>1.5945927027787701</v>
      </c>
      <c r="N28" s="32"/>
      <c r="O28" s="443">
        <v>42614</v>
      </c>
      <c r="P28" s="427">
        <v>-3.2387096774193602E-2</v>
      </c>
      <c r="Q28" s="428">
        <v>1.6702670623145399</v>
      </c>
      <c r="R28" s="427">
        <v>-0.241477727566172</v>
      </c>
      <c r="S28" s="428">
        <v>0.43461660561660598</v>
      </c>
      <c r="T28" s="427">
        <v>-2.22937825117662E-2</v>
      </c>
      <c r="U28" s="428">
        <v>0.29707525468287899</v>
      </c>
      <c r="V28" s="427">
        <v>0.733971080727438</v>
      </c>
      <c r="W28" s="428">
        <v>4.3068798339075197E-2</v>
      </c>
      <c r="X28" s="52"/>
      <c r="AA28" s="448"/>
      <c r="AB28" s="448"/>
      <c r="AC28" s="448"/>
    </row>
    <row r="29" spans="1:29" x14ac:dyDescent="0.35">
      <c r="A29" s="437"/>
      <c r="D29" s="438"/>
      <c r="E29" s="429">
        <v>44135</v>
      </c>
      <c r="F29" s="427">
        <v>-0.66567856455464902</v>
      </c>
      <c r="G29" s="428">
        <v>1.0554583333333301</v>
      </c>
      <c r="H29" s="427">
        <v>-0.15657366680579199</v>
      </c>
      <c r="I29" s="428">
        <v>3.5071421568627401</v>
      </c>
      <c r="J29" s="427">
        <v>-0.35317763458185503</v>
      </c>
      <c r="K29" s="428">
        <v>1.11915740975734</v>
      </c>
      <c r="L29" s="427">
        <v>-0.29588857258972801</v>
      </c>
      <c r="M29" s="428">
        <v>1.11244429367313</v>
      </c>
      <c r="N29" s="32"/>
      <c r="O29" s="429">
        <v>42522</v>
      </c>
      <c r="P29" s="427">
        <v>-0.35773480662983398</v>
      </c>
      <c r="Q29" s="428">
        <v>3.67892976588629E-2</v>
      </c>
      <c r="R29" s="427">
        <v>1.33634992458522</v>
      </c>
      <c r="S29" s="428">
        <v>1.0680907877169601</v>
      </c>
      <c r="T29" s="427">
        <v>0.90065913370998096</v>
      </c>
      <c r="U29" s="428">
        <v>1.31214203894616</v>
      </c>
      <c r="V29" s="427">
        <v>-0.52633186321623304</v>
      </c>
      <c r="W29" s="428">
        <v>-0.20552919020715599</v>
      </c>
      <c r="X29" s="52"/>
      <c r="AA29" s="448"/>
      <c r="AB29" s="448"/>
      <c r="AC29" s="448"/>
    </row>
    <row r="30" spans="1:29" x14ac:dyDescent="0.35">
      <c r="A30" s="437"/>
      <c r="D30" s="438"/>
      <c r="E30" s="429">
        <v>44104</v>
      </c>
      <c r="F30" s="427">
        <v>0.27599100657212</v>
      </c>
      <c r="G30" s="428">
        <v>5.5290088495575196</v>
      </c>
      <c r="H30" s="427">
        <v>0.65636765863308599</v>
      </c>
      <c r="I30" s="428">
        <v>4.1911666666666703</v>
      </c>
      <c r="J30" s="427">
        <v>-0.247124955558472</v>
      </c>
      <c r="K30" s="428">
        <v>0.75727539267015698</v>
      </c>
      <c r="L30" s="427">
        <v>0.16124955955848</v>
      </c>
      <c r="M30" s="428">
        <v>0.79852065931618199</v>
      </c>
      <c r="N30" s="32"/>
      <c r="O30" s="443">
        <v>42430</v>
      </c>
      <c r="P30" s="427">
        <v>1.3815789473684199</v>
      </c>
      <c r="Q30" s="428">
        <v>0.33579335793357901</v>
      </c>
      <c r="R30" s="427">
        <v>-0.49620060790273601</v>
      </c>
      <c r="S30" s="428">
        <v>6.08E-2</v>
      </c>
      <c r="T30" s="427">
        <v>-0.42516914749661699</v>
      </c>
      <c r="U30" s="428">
        <v>0.18526785714285701</v>
      </c>
      <c r="V30" s="427">
        <v>0.67520351505484699</v>
      </c>
      <c r="W30" s="428">
        <v>9.8471617874868106E-2</v>
      </c>
      <c r="X30" s="52"/>
      <c r="AA30" s="448"/>
      <c r="AB30" s="448"/>
      <c r="AC30" s="448"/>
    </row>
    <row r="31" spans="1:29" x14ac:dyDescent="0.35">
      <c r="A31" s="437"/>
      <c r="D31" s="438"/>
      <c r="E31" s="429">
        <v>44074</v>
      </c>
      <c r="F31" s="427">
        <v>-2.3311149493314698E-3</v>
      </c>
      <c r="G31" s="428">
        <v>7.4721189591077999E-2</v>
      </c>
      <c r="H31" s="427">
        <v>-0.27762228705270803</v>
      </c>
      <c r="I31" s="428">
        <v>0.93007038123167196</v>
      </c>
      <c r="J31" s="427">
        <v>2.2751908667514999E-2</v>
      </c>
      <c r="K31" s="428">
        <v>10.343778625954201</v>
      </c>
      <c r="L31" s="427">
        <v>-7.3173627056702904E-3</v>
      </c>
      <c r="M31" s="428">
        <v>-1.23224431818182E-2</v>
      </c>
      <c r="N31" s="32"/>
      <c r="O31" s="443">
        <v>42339</v>
      </c>
      <c r="P31" s="427">
        <v>0.80415430267062304</v>
      </c>
      <c r="Q31" s="428">
        <v>0.121771217712177</v>
      </c>
      <c r="R31" s="427">
        <v>0.60683760683760701</v>
      </c>
      <c r="S31" s="428">
        <v>0.84313725490196101</v>
      </c>
      <c r="T31" s="427">
        <v>0.21426224120933299</v>
      </c>
      <c r="U31" s="428">
        <v>2.1366723259762299</v>
      </c>
      <c r="V31" s="427">
        <v>-0.24189500581779999</v>
      </c>
      <c r="W31" s="428">
        <v>-0.11200042758454801</v>
      </c>
      <c r="X31" s="52"/>
      <c r="AA31" s="448"/>
      <c r="AB31" s="448"/>
      <c r="AC31" s="448"/>
    </row>
    <row r="32" spans="1:29" x14ac:dyDescent="0.35">
      <c r="A32" s="437"/>
      <c r="D32" s="438"/>
      <c r="E32" s="429">
        <v>44043</v>
      </c>
      <c r="F32" s="427">
        <v>-0.111567764781629</v>
      </c>
      <c r="G32" s="428">
        <v>2.5555276073619599</v>
      </c>
      <c r="H32" s="427">
        <v>0.32073808740325599</v>
      </c>
      <c r="I32" s="428">
        <v>2.4774580152671799</v>
      </c>
      <c r="J32" s="427">
        <v>0.383690541076324</v>
      </c>
      <c r="K32" s="428">
        <v>6.3382676767676802</v>
      </c>
      <c r="L32" s="427">
        <v>0.42955081376890503</v>
      </c>
      <c r="M32" s="428">
        <v>-0.196408592898526</v>
      </c>
      <c r="N32" s="32"/>
      <c r="O32" s="443">
        <v>42248</v>
      </c>
      <c r="P32" s="427">
        <v>-0.62430323299888502</v>
      </c>
      <c r="Q32" s="428">
        <v>-0.37360594795538998</v>
      </c>
      <c r="R32" s="427">
        <v>9.3457943925233697E-2</v>
      </c>
      <c r="S32" s="428">
        <v>-5.0764951321279603E-2</v>
      </c>
      <c r="T32" s="427">
        <v>0.74284077892325295</v>
      </c>
      <c r="U32" s="428">
        <v>0.52454909819639295</v>
      </c>
      <c r="V32" s="427">
        <v>0.32070809792843702</v>
      </c>
      <c r="W32" s="428">
        <v>-0.112382418161015</v>
      </c>
      <c r="X32" s="52"/>
      <c r="AA32" s="448"/>
      <c r="AB32" s="448"/>
      <c r="AC32" s="448"/>
    </row>
    <row r="33" spans="1:29" x14ac:dyDescent="0.35">
      <c r="A33" s="437"/>
      <c r="D33" s="438"/>
      <c r="E33" s="429">
        <v>44012</v>
      </c>
      <c r="F33" s="427">
        <v>1.9091225316184699</v>
      </c>
      <c r="G33" s="428">
        <v>8.8837878787878797</v>
      </c>
      <c r="H33" s="427">
        <v>0.253593119818393</v>
      </c>
      <c r="I33" s="428">
        <v>0.87966485013623996</v>
      </c>
      <c r="J33" s="427">
        <v>2.0989305996452701</v>
      </c>
      <c r="K33" s="428">
        <v>0.64933036649214704</v>
      </c>
      <c r="L33" s="427">
        <v>7.1309699466410595E-2</v>
      </c>
      <c r="M33" s="428">
        <v>0.24883242003313399</v>
      </c>
      <c r="N33" s="32"/>
      <c r="O33" s="429">
        <v>42156</v>
      </c>
      <c r="P33" s="427">
        <v>-0.172509225092251</v>
      </c>
      <c r="Q33" s="428">
        <v>0.118453865336658</v>
      </c>
      <c r="R33" s="427">
        <v>0.19839999999999999</v>
      </c>
      <c r="S33" s="428">
        <v>-0.42384615384615398</v>
      </c>
      <c r="T33" s="427">
        <v>-2.5669642857142901E-2</v>
      </c>
      <c r="U33" s="428">
        <v>0.47093513058129699</v>
      </c>
      <c r="V33" s="427">
        <v>-0.34508480596749802</v>
      </c>
      <c r="W33" s="428">
        <v>1.7350520362337599E-2</v>
      </c>
      <c r="X33" s="52"/>
      <c r="AA33" s="448"/>
      <c r="AB33" s="448"/>
      <c r="AC33" s="448"/>
    </row>
    <row r="34" spans="1:29" x14ac:dyDescent="0.35">
      <c r="A34" s="437"/>
      <c r="D34" s="438"/>
      <c r="E34" s="429">
        <v>43982</v>
      </c>
      <c r="F34" s="427">
        <v>-0.80648140077377795</v>
      </c>
      <c r="G34" s="428">
        <v>-0.55771992110453605</v>
      </c>
      <c r="H34" s="427">
        <v>-0.54793246192912204</v>
      </c>
      <c r="I34" s="428">
        <v>-8.1322537562604297E-2</v>
      </c>
      <c r="J34" s="427">
        <v>-0.61076635551234804</v>
      </c>
      <c r="K34" s="428">
        <v>-0.380151829268293</v>
      </c>
      <c r="L34" s="427">
        <v>-0.40069013724713398</v>
      </c>
      <c r="M34" s="428">
        <v>2.5711706660686201E-2</v>
      </c>
      <c r="N34" s="32"/>
      <c r="O34" s="443">
        <v>42064</v>
      </c>
      <c r="P34" s="427">
        <v>1</v>
      </c>
      <c r="Q34" s="428">
        <v>8.6172344689378705E-2</v>
      </c>
      <c r="R34" s="427">
        <v>-0.12464985994397799</v>
      </c>
      <c r="S34" s="428">
        <v>-0.12219101123595499</v>
      </c>
      <c r="T34" s="427">
        <v>0.52122241086587395</v>
      </c>
      <c r="U34" s="428">
        <v>0.89830508474576298</v>
      </c>
      <c r="V34" s="427">
        <v>0.35422707411910898</v>
      </c>
      <c r="W34" s="428">
        <v>2.6880522006971001E-2</v>
      </c>
      <c r="X34" s="52"/>
      <c r="AA34" s="448"/>
      <c r="AB34" s="448"/>
      <c r="AC34" s="448"/>
    </row>
    <row r="35" spans="1:29" x14ac:dyDescent="0.4">
      <c r="A35" s="439"/>
      <c r="D35" s="438"/>
      <c r="E35" s="429">
        <v>43951</v>
      </c>
      <c r="F35" s="427">
        <v>0.233158267217939</v>
      </c>
      <c r="G35" s="428">
        <v>230.74619999999999</v>
      </c>
      <c r="H35" s="427">
        <v>0.42661806845550299</v>
      </c>
      <c r="I35" s="428">
        <v>1.6462369565217401</v>
      </c>
      <c r="J35" s="427">
        <v>0.31407046553705498</v>
      </c>
      <c r="K35" s="428">
        <v>0.44450940265486699</v>
      </c>
      <c r="L35" s="427">
        <v>-5.3388062918946499E-4</v>
      </c>
      <c r="M35" s="428">
        <v>-4.9513657995957604E-3</v>
      </c>
      <c r="N35" s="32"/>
      <c r="O35" s="443">
        <v>41974</v>
      </c>
      <c r="P35" s="427">
        <v>7.4349442379182404E-3</v>
      </c>
      <c r="Q35" s="428">
        <v>-6.8728522336769696E-2</v>
      </c>
      <c r="R35" s="427">
        <v>-0.17246175243393599</v>
      </c>
      <c r="S35" s="428">
        <v>-0.34254143646408802</v>
      </c>
      <c r="T35" s="427">
        <v>-0.40981963927855702</v>
      </c>
      <c r="U35" s="428">
        <v>9.0740740740740802E-2</v>
      </c>
      <c r="V35" s="427">
        <v>-0.24222111967274501</v>
      </c>
      <c r="W35" s="428">
        <v>-0.19801322374272601</v>
      </c>
      <c r="X35" s="52"/>
      <c r="AA35" s="448"/>
      <c r="AB35" s="448"/>
      <c r="AC35" s="448"/>
    </row>
    <row r="36" spans="1:29" x14ac:dyDescent="0.35">
      <c r="A36" s="437"/>
      <c r="D36" s="438"/>
      <c r="E36" s="429">
        <v>43921</v>
      </c>
      <c r="F36" s="427">
        <v>0.78124324672715095</v>
      </c>
      <c r="G36" s="428">
        <v>0.43676605504587201</v>
      </c>
      <c r="H36" s="427">
        <v>0.179827793855944</v>
      </c>
      <c r="I36" s="428">
        <v>1.6916561514195601</v>
      </c>
      <c r="J36" s="427">
        <v>0.24234919356956</v>
      </c>
      <c r="K36" s="428">
        <v>0.32852139037433198</v>
      </c>
      <c r="L36" s="427">
        <v>4.2200467936367697E-2</v>
      </c>
      <c r="M36" s="428">
        <v>-0.137415047446905</v>
      </c>
      <c r="N36" s="32"/>
      <c r="O36" s="443">
        <v>41883</v>
      </c>
      <c r="P36" s="427">
        <v>-0.32917705735660902</v>
      </c>
      <c r="Q36" s="428">
        <v>0.43466666666666698</v>
      </c>
      <c r="R36" s="427">
        <v>-0.33630769230769197</v>
      </c>
      <c r="S36" s="428">
        <v>0.17547683923705701</v>
      </c>
      <c r="T36" s="427">
        <v>0.68155012636899703</v>
      </c>
      <c r="U36" s="428">
        <v>1.76837725381415</v>
      </c>
      <c r="V36" s="427">
        <v>0.51374093772511997</v>
      </c>
      <c r="W36" s="428">
        <v>0.76589125109517797</v>
      </c>
      <c r="X36" s="52"/>
      <c r="AA36" s="448"/>
      <c r="AB36" s="448"/>
      <c r="AC36" s="448"/>
    </row>
    <row r="37" spans="1:29" x14ac:dyDescent="0.35">
      <c r="A37" s="440"/>
      <c r="B37" s="433"/>
      <c r="C37" s="433"/>
      <c r="D37" s="441"/>
      <c r="E37" s="429">
        <v>43890</v>
      </c>
      <c r="F37" s="427">
        <v>2.09622247264873</v>
      </c>
      <c r="G37" s="428">
        <v>0.71273376623376605</v>
      </c>
      <c r="H37" s="427">
        <v>0.72154300268990001</v>
      </c>
      <c r="I37" s="428">
        <v>1.55548763250883</v>
      </c>
      <c r="J37" s="427">
        <v>-0.197891550105768</v>
      </c>
      <c r="K37" s="428">
        <v>-0.38612202609363</v>
      </c>
      <c r="L37" s="427">
        <v>0.98344262257358095</v>
      </c>
      <c r="M37" s="428">
        <v>0.34073080794217198</v>
      </c>
      <c r="N37" s="32"/>
      <c r="O37" s="429">
        <v>41791</v>
      </c>
      <c r="P37" s="427">
        <v>-0.19639278557114201</v>
      </c>
      <c r="Q37" s="428"/>
      <c r="R37" s="427">
        <v>0.82584269662921295</v>
      </c>
      <c r="S37" s="428"/>
      <c r="T37" s="427">
        <v>0.257415254237288</v>
      </c>
      <c r="U37" s="428"/>
      <c r="V37" s="427">
        <v>-0.33894990678446901</v>
      </c>
      <c r="W37" s="428"/>
      <c r="X37" s="52"/>
      <c r="AA37" s="448"/>
      <c r="AB37" s="448"/>
      <c r="AC37" s="448"/>
    </row>
    <row r="38" spans="1:29" x14ac:dyDescent="0.35">
      <c r="A38" s="555" t="s">
        <v>110</v>
      </c>
      <c r="B38" s="556"/>
      <c r="C38" s="556"/>
      <c r="D38" s="557"/>
      <c r="E38" s="429">
        <v>43861</v>
      </c>
      <c r="F38" s="427">
        <v>-0.60794528869784503</v>
      </c>
      <c r="G38" s="428">
        <v>-0.69951322751322798</v>
      </c>
      <c r="H38" s="427">
        <v>-0.55007887997926497</v>
      </c>
      <c r="I38" s="428">
        <v>0.56167286245353198</v>
      </c>
      <c r="J38" s="427">
        <v>0.64995383821203301</v>
      </c>
      <c r="K38" s="428">
        <v>-0.313205578512397</v>
      </c>
      <c r="L38" s="427">
        <v>-0.38772488166958002</v>
      </c>
      <c r="M38" s="428">
        <v>-0.64254207190206603</v>
      </c>
      <c r="N38" s="32"/>
      <c r="O38" s="443">
        <v>41699</v>
      </c>
      <c r="P38" s="427">
        <v>0.71477663230240496</v>
      </c>
      <c r="Q38" s="428"/>
      <c r="R38" s="427">
        <v>-0.34438305709023898</v>
      </c>
      <c r="S38" s="428"/>
      <c r="T38" s="427">
        <v>-0.125925925925926</v>
      </c>
      <c r="U38" s="428"/>
      <c r="V38" s="427">
        <v>5.7642230247436199E-2</v>
      </c>
      <c r="W38" s="428"/>
      <c r="X38" s="52"/>
      <c r="AA38" s="448"/>
      <c r="AB38" s="448"/>
      <c r="AC38" s="448"/>
    </row>
    <row r="39" spans="1:29" x14ac:dyDescent="0.35">
      <c r="A39" s="434"/>
      <c r="B39" s="435"/>
      <c r="C39" s="435"/>
      <c r="D39" s="436"/>
      <c r="E39" s="429">
        <v>43830</v>
      </c>
      <c r="F39" s="427">
        <v>2.3117060271446301</v>
      </c>
      <c r="G39" s="428">
        <v>-3.4284444444444499E-2</v>
      </c>
      <c r="H39" s="427">
        <v>0.16937668528173699</v>
      </c>
      <c r="I39" s="428">
        <v>0.90940081799590999</v>
      </c>
      <c r="J39" s="427">
        <v>-0.51525213432032002</v>
      </c>
      <c r="K39" s="428">
        <v>-0.69249758331213396</v>
      </c>
      <c r="L39" s="427">
        <v>0.76688564949334004</v>
      </c>
      <c r="M39" s="428">
        <v>-0.34260706113108902</v>
      </c>
      <c r="N39" s="32"/>
      <c r="O39" s="443">
        <v>41609</v>
      </c>
      <c r="P39" s="427">
        <v>0.55200000000000005</v>
      </c>
      <c r="Q39" s="428"/>
      <c r="R39" s="427">
        <v>0.47956403269754799</v>
      </c>
      <c r="S39" s="428"/>
      <c r="T39" s="427">
        <v>0.49791955617198302</v>
      </c>
      <c r="U39" s="428"/>
      <c r="V39" s="427">
        <v>0.66855007420387302</v>
      </c>
      <c r="W39" s="428"/>
      <c r="X39" s="52"/>
      <c r="AA39" s="448"/>
      <c r="AB39" s="448"/>
      <c r="AC39" s="448"/>
    </row>
    <row r="40" spans="1:29" x14ac:dyDescent="0.35">
      <c r="A40" s="437"/>
      <c r="D40" s="438"/>
      <c r="E40" s="429">
        <v>43799</v>
      </c>
      <c r="F40" s="427">
        <v>9.3525000000000094E-2</v>
      </c>
      <c r="G40" s="428">
        <v>-0.343885</v>
      </c>
      <c r="H40" s="427">
        <v>2.9140049019607801</v>
      </c>
      <c r="I40" s="428">
        <v>1.87214748201439</v>
      </c>
      <c r="J40" s="427">
        <v>1.4341126056654201</v>
      </c>
      <c r="K40" s="428">
        <v>-0.29716713641488202</v>
      </c>
      <c r="L40" s="427">
        <v>0.26866742514712</v>
      </c>
      <c r="M40" s="428">
        <v>-0.40515278745644601</v>
      </c>
      <c r="N40" s="32"/>
      <c r="O40" s="443">
        <v>41518</v>
      </c>
      <c r="P40" s="427"/>
      <c r="Q40" s="428"/>
      <c r="R40" s="427"/>
      <c r="S40" s="428"/>
      <c r="T40" s="427"/>
      <c r="U40" s="428"/>
      <c r="V40" s="427"/>
      <c r="W40" s="428"/>
      <c r="X40" s="52"/>
      <c r="AA40" s="448"/>
      <c r="AB40" s="448"/>
      <c r="AC40" s="448"/>
    </row>
    <row r="41" spans="1:29" x14ac:dyDescent="0.35">
      <c r="A41" s="437"/>
      <c r="D41" s="438"/>
      <c r="E41" s="429">
        <v>43769</v>
      </c>
      <c r="F41" s="427">
        <v>6.1946902654867401E-2</v>
      </c>
      <c r="G41" s="428">
        <v>0.22448979591836701</v>
      </c>
      <c r="H41" s="427">
        <v>-2.8571428571428598E-2</v>
      </c>
      <c r="I41" s="428">
        <v>-0.21538461538461501</v>
      </c>
      <c r="J41" s="427">
        <v>-0.46363350785340302</v>
      </c>
      <c r="K41" s="428">
        <v>-0.71511123470522797</v>
      </c>
      <c r="L41" s="427">
        <v>-0.40052433455841402</v>
      </c>
      <c r="M41" s="428">
        <v>-0.62834412759787295</v>
      </c>
      <c r="N41" s="32"/>
      <c r="O41" s="444"/>
      <c r="P41" s="427"/>
      <c r="Q41" s="428"/>
      <c r="R41" s="427"/>
      <c r="S41" s="428"/>
      <c r="T41" s="427"/>
      <c r="U41" s="428"/>
      <c r="V41" s="427"/>
      <c r="W41" s="428"/>
      <c r="X41" s="52"/>
      <c r="AA41" s="448"/>
      <c r="AB41" s="448"/>
      <c r="AC41" s="448"/>
    </row>
    <row r="42" spans="1:29" x14ac:dyDescent="0.35">
      <c r="A42" s="437"/>
      <c r="D42" s="438"/>
      <c r="E42" s="429">
        <v>43738</v>
      </c>
      <c r="F42" s="427">
        <v>-0.78996282527881001</v>
      </c>
      <c r="G42" s="428">
        <v>-0.36871508379888301</v>
      </c>
      <c r="H42" s="427">
        <v>-0.38416422287390001</v>
      </c>
      <c r="I42" s="428">
        <v>-0.26573426573426601</v>
      </c>
      <c r="J42" s="427">
        <v>3.86005089058524</v>
      </c>
      <c r="K42" s="428">
        <v>-0.53942609115022899</v>
      </c>
      <c r="L42" s="427">
        <v>-0.362286931818182</v>
      </c>
      <c r="M42" s="428">
        <v>-0.57118296002674396</v>
      </c>
      <c r="N42" s="32"/>
      <c r="O42" s="444"/>
      <c r="P42" s="427"/>
      <c r="Q42" s="428"/>
      <c r="R42" s="427"/>
      <c r="S42" s="428"/>
      <c r="T42" s="427"/>
      <c r="U42" s="428"/>
      <c r="V42" s="427"/>
      <c r="W42" s="428"/>
      <c r="X42" s="52"/>
      <c r="AA42" s="448"/>
      <c r="AB42" s="448"/>
      <c r="AC42" s="448"/>
    </row>
    <row r="43" spans="1:29" x14ac:dyDescent="0.35">
      <c r="A43" s="437"/>
      <c r="D43" s="438"/>
      <c r="E43" s="429">
        <v>43708</v>
      </c>
      <c r="F43" s="427">
        <v>2.3006134969325198</v>
      </c>
      <c r="G43" s="428">
        <v>2.6849315068493098</v>
      </c>
      <c r="H43" s="427">
        <v>0.30152671755725202</v>
      </c>
      <c r="I43" s="428">
        <v>0.68811881188118795</v>
      </c>
      <c r="J43" s="427">
        <v>-0.33838383838383801</v>
      </c>
      <c r="K43" s="428">
        <v>-0.85363128491620099</v>
      </c>
      <c r="L43" s="427">
        <v>-0.19233637354442701</v>
      </c>
      <c r="M43" s="428">
        <v>-0.32346723044397502</v>
      </c>
      <c r="N43" s="32"/>
      <c r="O43" s="444"/>
      <c r="P43" s="427"/>
      <c r="Q43" s="428"/>
      <c r="R43" s="427"/>
      <c r="S43" s="428"/>
      <c r="T43" s="427"/>
      <c r="U43" s="428"/>
      <c r="V43" s="427"/>
      <c r="W43" s="428"/>
      <c r="X43" s="52"/>
      <c r="AA43" s="448"/>
      <c r="AB43" s="448"/>
      <c r="AC43" s="448"/>
    </row>
    <row r="44" spans="1:29" x14ac:dyDescent="0.35">
      <c r="A44" s="437"/>
      <c r="D44" s="438"/>
      <c r="E44" s="429">
        <v>43677</v>
      </c>
      <c r="F44" s="427">
        <v>1.4696969696969699</v>
      </c>
      <c r="G44" s="428">
        <v>0.17266187050359699</v>
      </c>
      <c r="H44" s="427">
        <v>-0.28610354223433199</v>
      </c>
      <c r="I44" s="428">
        <v>0.21296296296296299</v>
      </c>
      <c r="J44" s="427">
        <v>-0.68900523560209403</v>
      </c>
      <c r="K44" s="428">
        <v>-0.82737576285963399</v>
      </c>
      <c r="L44" s="427">
        <v>1.22161335542245</v>
      </c>
      <c r="M44" s="428">
        <v>-8.4256973262593807E-2</v>
      </c>
      <c r="N44" s="32"/>
      <c r="O44" s="444"/>
      <c r="P44" s="427"/>
      <c r="Q44" s="428"/>
      <c r="R44" s="427"/>
      <c r="S44" s="428"/>
      <c r="T44" s="427"/>
      <c r="U44" s="428"/>
      <c r="V44" s="427"/>
      <c r="W44" s="428"/>
      <c r="X44" s="52"/>
      <c r="AA44" s="448"/>
      <c r="AB44" s="448"/>
      <c r="AC44" s="448"/>
    </row>
    <row r="45" spans="1:29" x14ac:dyDescent="0.35">
      <c r="A45" s="437"/>
      <c r="D45" s="438"/>
      <c r="E45" s="429">
        <v>43646</v>
      </c>
      <c r="F45" s="427">
        <v>-0.86982248520710104</v>
      </c>
      <c r="G45" s="428">
        <v>-0.51824817518248201</v>
      </c>
      <c r="H45" s="427">
        <v>-0.387312186978297</v>
      </c>
      <c r="I45" s="428">
        <v>-0.15437788018433199</v>
      </c>
      <c r="J45" s="427">
        <v>0.16463414634146301</v>
      </c>
      <c r="K45" s="428">
        <v>-0.53920386007237597</v>
      </c>
      <c r="L45" s="427">
        <v>-0.120094191522763</v>
      </c>
      <c r="M45" s="428">
        <v>-0.32551143200962701</v>
      </c>
      <c r="N45" s="32"/>
      <c r="O45" s="444"/>
      <c r="P45" s="427"/>
      <c r="Q45" s="428"/>
      <c r="R45" s="427"/>
      <c r="S45" s="428"/>
      <c r="T45" s="427"/>
      <c r="U45" s="428"/>
      <c r="V45" s="427"/>
      <c r="W45" s="428"/>
      <c r="X45" s="52"/>
      <c r="AA45" s="448"/>
      <c r="AB45" s="448"/>
      <c r="AC45" s="448"/>
    </row>
    <row r="46" spans="1:29" x14ac:dyDescent="0.35">
      <c r="A46" s="437"/>
      <c r="D46" s="438"/>
      <c r="E46" s="429">
        <v>43616</v>
      </c>
      <c r="F46" s="427">
        <v>100.4</v>
      </c>
      <c r="G46" s="428">
        <v>0.13169642857142899</v>
      </c>
      <c r="H46" s="427">
        <v>0.30217391304347802</v>
      </c>
      <c r="I46" s="428">
        <v>0.39953271028037401</v>
      </c>
      <c r="J46" s="427">
        <v>-9.2920353982300904E-2</v>
      </c>
      <c r="K46" s="428">
        <v>-0.40102264426588802</v>
      </c>
      <c r="L46" s="427">
        <v>-0.41860616728600297</v>
      </c>
      <c r="M46" s="428">
        <v>-0.376494441725512</v>
      </c>
      <c r="N46" s="32"/>
      <c r="O46" s="444"/>
      <c r="P46" s="427"/>
      <c r="Q46" s="428"/>
      <c r="R46" s="427"/>
      <c r="S46" s="428"/>
      <c r="T46" s="427"/>
      <c r="U46" s="428"/>
      <c r="V46" s="427"/>
      <c r="W46" s="428"/>
      <c r="X46" s="52"/>
      <c r="AA46" s="448"/>
      <c r="AB46" s="448"/>
      <c r="AC46" s="448"/>
    </row>
    <row r="47" spans="1:29" x14ac:dyDescent="0.35">
      <c r="A47" s="437"/>
      <c r="D47" s="438"/>
      <c r="E47" s="429">
        <v>43585</v>
      </c>
      <c r="F47" s="427">
        <v>-0.99235474006116198</v>
      </c>
      <c r="G47" s="428">
        <v>-0.98740554156171301</v>
      </c>
      <c r="H47" s="427">
        <v>0.45110410094637199</v>
      </c>
      <c r="I47" s="428">
        <v>0.103117505995204</v>
      </c>
      <c r="J47" s="427">
        <v>0.20855614973261999</v>
      </c>
      <c r="K47" s="428">
        <v>-0.232923207467119</v>
      </c>
      <c r="L47" s="427">
        <v>-0.133585630366019</v>
      </c>
      <c r="M47" s="428">
        <v>-0.20465622731515101</v>
      </c>
      <c r="N47" s="32"/>
      <c r="O47" s="444"/>
      <c r="P47" s="427"/>
      <c r="Q47" s="428"/>
      <c r="R47" s="427"/>
      <c r="S47" s="428"/>
      <c r="T47" s="427"/>
      <c r="U47" s="428"/>
      <c r="V47" s="427"/>
      <c r="W47" s="428"/>
      <c r="X47" s="52"/>
      <c r="AA47" s="448"/>
      <c r="AB47" s="448"/>
      <c r="AC47" s="448"/>
    </row>
    <row r="48" spans="1:29" x14ac:dyDescent="0.35">
      <c r="A48" s="437"/>
      <c r="D48" s="438"/>
      <c r="E48" s="429">
        <v>43555</v>
      </c>
      <c r="F48" s="427">
        <v>1.12337662337662</v>
      </c>
      <c r="G48" s="428">
        <v>-0.120967741935484</v>
      </c>
      <c r="H48" s="427">
        <v>0.120141342756184</v>
      </c>
      <c r="I48" s="428">
        <v>-0.488709677419355</v>
      </c>
      <c r="J48" s="427">
        <v>-0.425940138142748</v>
      </c>
      <c r="K48" s="428">
        <v>-0.38436213991769602</v>
      </c>
      <c r="L48" s="427">
        <v>0.61991033031384402</v>
      </c>
      <c r="M48" s="428">
        <v>-0.39115482495357301</v>
      </c>
      <c r="N48" s="32"/>
      <c r="O48" s="444"/>
      <c r="P48" s="427"/>
      <c r="Q48" s="428"/>
      <c r="R48" s="427"/>
      <c r="S48" s="428"/>
      <c r="T48" s="427"/>
      <c r="U48" s="428"/>
      <c r="V48" s="427"/>
      <c r="W48" s="428"/>
      <c r="X48" s="52"/>
      <c r="AA48" s="448"/>
      <c r="AB48" s="448"/>
      <c r="AC48" s="448"/>
    </row>
    <row r="49" spans="1:29" x14ac:dyDescent="0.35">
      <c r="A49" s="437"/>
      <c r="D49" s="438"/>
      <c r="E49" s="429">
        <v>43524</v>
      </c>
      <c r="F49" s="427">
        <v>-0.45679012345678999</v>
      </c>
      <c r="G49" s="428">
        <v>-0.13239436619718301</v>
      </c>
      <c r="H49" s="427">
        <v>5.2044609665427503E-2</v>
      </c>
      <c r="I49" s="428">
        <v>1.52678571428571</v>
      </c>
      <c r="J49" s="427">
        <v>-0.10261707988980701</v>
      </c>
      <c r="K49" s="428">
        <v>1.1644518272425199</v>
      </c>
      <c r="L49" s="427">
        <v>-0.47118594861373198</v>
      </c>
      <c r="M49" s="428">
        <v>-0.58489061075660898</v>
      </c>
      <c r="N49" s="32"/>
      <c r="O49" s="444"/>
      <c r="P49" s="427"/>
      <c r="Q49" s="428"/>
      <c r="R49" s="427"/>
      <c r="S49" s="428"/>
      <c r="T49" s="427"/>
      <c r="U49" s="428"/>
      <c r="V49" s="427"/>
      <c r="W49" s="428"/>
      <c r="X49" s="52"/>
      <c r="AA49" s="448"/>
      <c r="AB49" s="448"/>
      <c r="AC49" s="448"/>
    </row>
    <row r="50" spans="1:29" x14ac:dyDescent="0.35">
      <c r="A50" s="437"/>
      <c r="D50" s="438"/>
      <c r="E50" s="429">
        <v>43496</v>
      </c>
      <c r="F50" s="427">
        <v>0.26</v>
      </c>
      <c r="G50" s="428">
        <v>-0.13169984686064301</v>
      </c>
      <c r="H50" s="427">
        <v>-0.44989775051124697</v>
      </c>
      <c r="I50" s="428">
        <v>-0.36705882352941199</v>
      </c>
      <c r="J50" s="427">
        <v>-0.26125667769015498</v>
      </c>
      <c r="K50" s="428">
        <v>-0.150877192982456</v>
      </c>
      <c r="L50" s="427">
        <v>0.126021575678326</v>
      </c>
      <c r="M50" s="428">
        <v>-0.189751832830203</v>
      </c>
      <c r="N50" s="32"/>
      <c r="O50" s="444"/>
      <c r="P50" s="427"/>
      <c r="Q50" s="428"/>
      <c r="R50" s="427"/>
      <c r="S50" s="428"/>
      <c r="T50" s="427"/>
      <c r="U50" s="428"/>
      <c r="V50" s="427"/>
      <c r="W50" s="428"/>
      <c r="X50" s="52"/>
      <c r="AA50" s="448"/>
      <c r="AB50" s="448"/>
      <c r="AC50" s="448"/>
    </row>
    <row r="51" spans="1:29" x14ac:dyDescent="0.35">
      <c r="A51" s="437"/>
      <c r="D51" s="438"/>
      <c r="E51" s="429">
        <v>43465</v>
      </c>
      <c r="F51" s="427">
        <v>1.25</v>
      </c>
      <c r="G51" s="428">
        <v>2.2271714922048602E-3</v>
      </c>
      <c r="H51" s="427">
        <v>0.75899280575539596</v>
      </c>
      <c r="I51" s="428">
        <v>-0.23593749999999999</v>
      </c>
      <c r="J51" s="427">
        <v>0.10794813979706901</v>
      </c>
      <c r="K51" s="428">
        <v>-0.158424320274031</v>
      </c>
      <c r="L51" s="427">
        <v>0.59878048780487803</v>
      </c>
      <c r="M51" s="428">
        <v>-0.34424238093536802</v>
      </c>
      <c r="N51" s="32"/>
      <c r="O51" s="444"/>
      <c r="P51" s="427"/>
      <c r="Q51" s="428"/>
      <c r="R51" s="427"/>
      <c r="S51" s="428"/>
      <c r="T51" s="427"/>
      <c r="U51" s="428"/>
      <c r="V51" s="427"/>
      <c r="W51" s="428"/>
      <c r="X51" s="52"/>
      <c r="AA51" s="448"/>
      <c r="AB51" s="448"/>
      <c r="AC51" s="448"/>
    </row>
    <row r="52" spans="1:29" x14ac:dyDescent="0.4">
      <c r="A52" s="439"/>
      <c r="D52" s="438"/>
      <c r="E52" s="429">
        <v>43434</v>
      </c>
      <c r="F52" s="427">
        <v>1.0408163265306101</v>
      </c>
      <c r="G52" s="428">
        <v>-0.59514170040485803</v>
      </c>
      <c r="H52" s="427">
        <v>6.9230769230769207E-2</v>
      </c>
      <c r="I52" s="428">
        <v>-0.40976645435244202</v>
      </c>
      <c r="J52" s="427">
        <v>-1.3348164627363801E-2</v>
      </c>
      <c r="K52" s="428">
        <v>0.735812133072407</v>
      </c>
      <c r="L52" s="427">
        <v>-0.20734654422426299</v>
      </c>
      <c r="M52" s="428">
        <v>-0.269952305246423</v>
      </c>
      <c r="N52" s="32"/>
      <c r="O52" s="444"/>
      <c r="P52" s="427"/>
      <c r="Q52" s="428"/>
      <c r="R52" s="427"/>
      <c r="S52" s="428"/>
      <c r="T52" s="427"/>
      <c r="U52" s="428"/>
      <c r="V52" s="427"/>
      <c r="W52" s="428"/>
      <c r="X52" s="52"/>
      <c r="AA52" s="448"/>
      <c r="AB52" s="448"/>
      <c r="AC52" s="448"/>
    </row>
    <row r="53" spans="1:29" x14ac:dyDescent="0.35">
      <c r="A53" s="437"/>
      <c r="D53" s="438"/>
      <c r="E53" s="429">
        <v>43404</v>
      </c>
      <c r="F53" s="427">
        <v>-0.45251396648044701</v>
      </c>
      <c r="G53" s="428">
        <v>-0.63703703703703696</v>
      </c>
      <c r="H53" s="427">
        <v>-9.0909090909090898E-2</v>
      </c>
      <c r="I53" s="428">
        <v>-0.28767123287671198</v>
      </c>
      <c r="J53" s="427">
        <v>-0.132867132867133</v>
      </c>
      <c r="K53" s="428">
        <v>0.16639636717483</v>
      </c>
      <c r="L53" s="427">
        <v>-0.308324179760256</v>
      </c>
      <c r="M53" s="428">
        <v>0.21004261007603001</v>
      </c>
      <c r="N53" s="32"/>
      <c r="O53" s="444"/>
      <c r="P53" s="427"/>
      <c r="Q53" s="428"/>
      <c r="R53" s="427"/>
      <c r="S53" s="428"/>
      <c r="T53" s="427"/>
      <c r="U53" s="428"/>
      <c r="V53" s="427"/>
      <c r="W53" s="428"/>
      <c r="X53" s="52"/>
      <c r="AA53" s="448"/>
      <c r="AB53" s="448"/>
      <c r="AC53" s="448"/>
    </row>
    <row r="54" spans="1:29" x14ac:dyDescent="0.35">
      <c r="A54" s="440"/>
      <c r="B54" s="433"/>
      <c r="C54" s="433"/>
      <c r="D54" s="441"/>
      <c r="E54" s="429">
        <v>43373</v>
      </c>
      <c r="F54" s="427">
        <v>0.22602739726027399</v>
      </c>
      <c r="G54" s="428">
        <v>-0.54219948849104904</v>
      </c>
      <c r="H54" s="427">
        <v>0.41584158415841599</v>
      </c>
      <c r="I54" s="428">
        <v>-0.50174216027874596</v>
      </c>
      <c r="J54" s="427">
        <v>0.54450651769087499</v>
      </c>
      <c r="K54" s="428">
        <v>0.16849816849816901</v>
      </c>
      <c r="L54" s="427">
        <v>6.1022487026716199E-3</v>
      </c>
      <c r="M54" s="428">
        <v>-0.16481193410713599</v>
      </c>
      <c r="N54" s="32"/>
      <c r="O54" s="444"/>
      <c r="P54" s="427"/>
      <c r="Q54" s="428"/>
      <c r="R54" s="427"/>
      <c r="S54" s="428"/>
      <c r="T54" s="427"/>
      <c r="U54" s="428"/>
      <c r="V54" s="427"/>
      <c r="W54" s="428"/>
      <c r="X54" s="52"/>
      <c r="AA54" s="448"/>
      <c r="AB54" s="448"/>
      <c r="AC54" s="448"/>
    </row>
    <row r="55" spans="1:29" x14ac:dyDescent="0.35">
      <c r="A55" s="555" t="s">
        <v>111</v>
      </c>
      <c r="B55" s="556"/>
      <c r="C55" s="556"/>
      <c r="D55" s="557"/>
      <c r="E55" s="429">
        <v>43343</v>
      </c>
      <c r="F55" s="427">
        <v>5.0359712230215702E-2</v>
      </c>
      <c r="G55" s="428">
        <v>-0.13095238095238099</v>
      </c>
      <c r="H55" s="427">
        <v>-6.4814814814814797E-2</v>
      </c>
      <c r="I55" s="428">
        <v>-0.56371490280777503</v>
      </c>
      <c r="J55" s="427">
        <v>-0.21970357454228401</v>
      </c>
      <c r="K55" s="428">
        <v>0.24593967517401399</v>
      </c>
      <c r="L55" s="427">
        <v>9.32394810106634E-2</v>
      </c>
      <c r="M55" s="428">
        <v>-0.33548325297742598</v>
      </c>
      <c r="N55" s="32"/>
      <c r="O55" s="444"/>
      <c r="P55" s="427"/>
      <c r="Q55" s="428"/>
      <c r="R55" s="427"/>
      <c r="S55" s="428"/>
      <c r="T55" s="427"/>
      <c r="U55" s="428"/>
      <c r="V55" s="427"/>
      <c r="W55" s="428"/>
      <c r="X55" s="52"/>
      <c r="AA55" s="448"/>
      <c r="AB55" s="448"/>
      <c r="AC55" s="448"/>
    </row>
    <row r="56" spans="1:29" x14ac:dyDescent="0.35">
      <c r="A56" s="434"/>
      <c r="B56" s="435"/>
      <c r="C56" s="435"/>
      <c r="D56" s="436"/>
      <c r="E56" s="429">
        <v>43312</v>
      </c>
      <c r="F56" s="427">
        <v>1.4598540145985399E-2</v>
      </c>
      <c r="G56" s="428">
        <v>2.2325581395348801</v>
      </c>
      <c r="H56" s="427">
        <v>-0.50230414746543794</v>
      </c>
      <c r="I56" s="428">
        <v>-0.5</v>
      </c>
      <c r="J56" s="427">
        <v>-0.16984318455971001</v>
      </c>
      <c r="K56" s="428">
        <v>0.46800341296928299</v>
      </c>
      <c r="L56" s="427">
        <v>0.63632456592745401</v>
      </c>
      <c r="M56" s="428">
        <v>8.3617941712204005E-2</v>
      </c>
      <c r="N56" s="32"/>
      <c r="O56" s="444"/>
      <c r="P56" s="427"/>
      <c r="Q56" s="428"/>
      <c r="R56" s="427"/>
      <c r="S56" s="428"/>
      <c r="T56" s="427"/>
      <c r="U56" s="428"/>
      <c r="V56" s="427"/>
      <c r="W56" s="428"/>
      <c r="X56" s="52"/>
      <c r="AA56" s="448"/>
      <c r="AB56" s="448"/>
      <c r="AC56" s="448"/>
    </row>
    <row r="57" spans="1:29" x14ac:dyDescent="0.35">
      <c r="A57" s="437"/>
      <c r="D57" s="438"/>
      <c r="E57" s="429">
        <v>43281</v>
      </c>
      <c r="F57" s="427">
        <v>-0.69419642857142905</v>
      </c>
      <c r="G57" s="428">
        <v>-0.55806451612903196</v>
      </c>
      <c r="H57" s="427">
        <v>1.4018691588785E-2</v>
      </c>
      <c r="I57" s="428">
        <v>-0.48148148148148201</v>
      </c>
      <c r="J57" s="427">
        <v>0.51387874360847297</v>
      </c>
      <c r="K57" s="428">
        <v>0.105628167511336</v>
      </c>
      <c r="L57" s="427">
        <v>-0.18660420890722201</v>
      </c>
      <c r="M57" s="428">
        <v>6.7497403946001899E-3</v>
      </c>
      <c r="N57" s="32"/>
      <c r="O57" s="444"/>
      <c r="P57" s="427"/>
      <c r="Q57" s="428"/>
      <c r="R57" s="427"/>
      <c r="S57" s="428"/>
      <c r="T57" s="427"/>
      <c r="U57" s="428"/>
      <c r="V57" s="427"/>
      <c r="W57" s="428"/>
      <c r="X57" s="52"/>
      <c r="AA57" s="448"/>
      <c r="AB57" s="448"/>
      <c r="AC57" s="448"/>
    </row>
    <row r="58" spans="1:29" x14ac:dyDescent="0.35">
      <c r="A58" s="437"/>
      <c r="D58" s="438"/>
      <c r="E58" s="429">
        <v>43251</v>
      </c>
      <c r="F58" s="427">
        <v>0.12846347607052899</v>
      </c>
      <c r="G58" s="428">
        <v>0.58303886925795001</v>
      </c>
      <c r="H58" s="427">
        <v>2.6378896882494101E-2</v>
      </c>
      <c r="I58" s="428">
        <v>0.24781341107871699</v>
      </c>
      <c r="J58" s="427">
        <v>0.161646160373356</v>
      </c>
      <c r="K58" s="428">
        <v>-0.162178702570379</v>
      </c>
      <c r="L58" s="427">
        <v>-0.25837395001555502</v>
      </c>
      <c r="M58" s="428">
        <v>0.40101870898227099</v>
      </c>
      <c r="N58" s="32"/>
      <c r="O58" s="444"/>
      <c r="P58" s="427"/>
      <c r="Q58" s="428"/>
      <c r="R58" s="427"/>
      <c r="S58" s="428"/>
      <c r="T58" s="427"/>
      <c r="U58" s="428"/>
      <c r="V58" s="427"/>
      <c r="W58" s="428"/>
      <c r="X58" s="52"/>
      <c r="AA58" s="448"/>
      <c r="AB58" s="448"/>
      <c r="AC58" s="448"/>
    </row>
    <row r="59" spans="1:29" x14ac:dyDescent="0.35">
      <c r="A59" s="437"/>
      <c r="D59" s="438"/>
      <c r="E59" s="429">
        <v>43220</v>
      </c>
      <c r="F59" s="427">
        <v>-0.46639784946236601</v>
      </c>
      <c r="G59" s="428">
        <v>0.29315960912052103</v>
      </c>
      <c r="H59" s="427">
        <v>-0.32741935483870999</v>
      </c>
      <c r="I59" s="428">
        <v>-0.204198473282443</v>
      </c>
      <c r="J59" s="427">
        <v>-3.00411522633744E-2</v>
      </c>
      <c r="K59" s="428">
        <v>-5.9046815689582904E-3</v>
      </c>
      <c r="L59" s="427">
        <v>-0.336749432560699</v>
      </c>
      <c r="M59" s="428">
        <v>-5.9861557960417297E-2</v>
      </c>
      <c r="N59" s="32"/>
      <c r="O59" s="444"/>
      <c r="P59" s="427"/>
      <c r="Q59" s="428"/>
      <c r="R59" s="427"/>
      <c r="S59" s="428"/>
      <c r="T59" s="427"/>
      <c r="U59" s="428"/>
      <c r="V59" s="427"/>
      <c r="W59" s="428"/>
      <c r="X59" s="52"/>
      <c r="AA59" s="448"/>
      <c r="AB59" s="448"/>
      <c r="AC59" s="448"/>
    </row>
    <row r="60" spans="1:29" x14ac:dyDescent="0.35">
      <c r="A60" s="437"/>
      <c r="D60" s="438"/>
      <c r="E60" s="429">
        <v>43190</v>
      </c>
      <c r="F60" s="427">
        <v>1.09577464788732</v>
      </c>
      <c r="G60" s="428">
        <v>-0.35135135135135098</v>
      </c>
      <c r="H60" s="427">
        <v>4.53571428571429</v>
      </c>
      <c r="I60" s="428">
        <v>0.31355932203389802</v>
      </c>
      <c r="J60" s="427">
        <v>1.0182724252491699</v>
      </c>
      <c r="K60" s="428">
        <v>0.47900182592818003</v>
      </c>
      <c r="L60" s="427">
        <v>0.104451534487997</v>
      </c>
      <c r="M60" s="428">
        <v>-3.8457722958896802E-2</v>
      </c>
      <c r="N60" s="32"/>
      <c r="O60" s="444"/>
      <c r="P60" s="427"/>
      <c r="Q60" s="428"/>
      <c r="R60" s="427"/>
      <c r="S60" s="428"/>
      <c r="T60" s="427"/>
      <c r="U60" s="428"/>
      <c r="V60" s="427"/>
      <c r="W60" s="428"/>
      <c r="X60" s="52"/>
      <c r="AA60" s="448"/>
      <c r="AB60" s="448"/>
      <c r="AC60" s="448"/>
    </row>
    <row r="61" spans="1:29" x14ac:dyDescent="0.35">
      <c r="A61" s="437"/>
      <c r="D61" s="438"/>
      <c r="E61" s="429">
        <v>43159</v>
      </c>
      <c r="F61" s="427">
        <v>-0.45635528330781</v>
      </c>
      <c r="G61" s="428">
        <v>-0.54545454545454497</v>
      </c>
      <c r="H61" s="427">
        <v>-0.73647058823529399</v>
      </c>
      <c r="I61" s="428">
        <v>-0.64444444444444404</v>
      </c>
      <c r="J61" s="427">
        <v>-0.64795321637426895</v>
      </c>
      <c r="K61" s="428">
        <v>-0.43817078861409198</v>
      </c>
      <c r="L61" s="427">
        <v>3.2187242717685201E-2</v>
      </c>
      <c r="M61" s="428">
        <v>0.209092996555683</v>
      </c>
      <c r="N61" s="32"/>
      <c r="O61" s="444"/>
      <c r="P61" s="427"/>
      <c r="Q61" s="428"/>
      <c r="R61" s="427"/>
      <c r="S61" s="428"/>
      <c r="T61" s="427"/>
      <c r="U61" s="428"/>
      <c r="V61" s="427"/>
      <c r="W61" s="428"/>
      <c r="X61" s="52"/>
      <c r="AA61" s="448"/>
      <c r="AB61" s="448"/>
      <c r="AC61" s="448"/>
    </row>
    <row r="62" spans="1:29" x14ac:dyDescent="0.35">
      <c r="A62" s="437"/>
      <c r="D62" s="438"/>
      <c r="E62" s="429">
        <v>43131</v>
      </c>
      <c r="F62" s="427">
        <v>0.45434298440979898</v>
      </c>
      <c r="G62" s="428">
        <v>-4.2521994134897302E-2</v>
      </c>
      <c r="H62" s="427">
        <v>-0.3359375</v>
      </c>
      <c r="I62" s="428">
        <v>-9.3240093240093396E-3</v>
      </c>
      <c r="J62" s="427">
        <v>-0.26782273603082901</v>
      </c>
      <c r="K62" s="428">
        <v>0.58627087198515804</v>
      </c>
      <c r="L62" s="427">
        <v>-8.8677694808674795E-2</v>
      </c>
      <c r="M62" s="428">
        <v>4.76014457039593E-2</v>
      </c>
      <c r="N62" s="32"/>
      <c r="O62" s="444"/>
      <c r="P62" s="427"/>
      <c r="Q62" s="428"/>
      <c r="R62" s="427"/>
      <c r="S62" s="428"/>
      <c r="T62" s="427"/>
      <c r="U62" s="428"/>
      <c r="V62" s="427"/>
      <c r="W62" s="428"/>
      <c r="X62" s="52"/>
      <c r="AA62" s="448"/>
      <c r="AB62" s="448"/>
      <c r="AC62" s="448"/>
    </row>
    <row r="63" spans="1:29" x14ac:dyDescent="0.35">
      <c r="A63" s="437"/>
      <c r="D63" s="438"/>
      <c r="E63" s="429">
        <v>43100</v>
      </c>
      <c r="F63" s="427">
        <v>-9.1093117408906896E-2</v>
      </c>
      <c r="G63" s="428">
        <v>0.99555555555555597</v>
      </c>
      <c r="H63" s="427">
        <v>0.35881104033970301</v>
      </c>
      <c r="I63" s="428">
        <v>1.1476510067114101</v>
      </c>
      <c r="J63" s="427">
        <v>1.2852250489236801</v>
      </c>
      <c r="K63" s="428">
        <v>0.38031914893617003</v>
      </c>
      <c r="L63" s="427">
        <v>0.77990461049284598</v>
      </c>
      <c r="M63" s="428">
        <v>0.37127039341531498</v>
      </c>
      <c r="N63" s="32"/>
      <c r="O63" s="444"/>
      <c r="P63" s="427"/>
      <c r="Q63" s="428"/>
      <c r="R63" s="427"/>
      <c r="S63" s="428"/>
      <c r="T63" s="427"/>
      <c r="U63" s="428"/>
      <c r="V63" s="427"/>
      <c r="W63" s="428"/>
      <c r="X63" s="52"/>
      <c r="AA63" s="448"/>
      <c r="AB63" s="448"/>
      <c r="AC63" s="448"/>
    </row>
    <row r="64" spans="1:29" x14ac:dyDescent="0.35">
      <c r="A64" s="437"/>
      <c r="D64" s="438"/>
      <c r="E64" s="429">
        <v>43069</v>
      </c>
      <c r="F64" s="427">
        <v>0.82962962962963005</v>
      </c>
      <c r="G64" s="428">
        <v>1.5333333333333301</v>
      </c>
      <c r="H64" s="427">
        <v>0.29041095890411001</v>
      </c>
      <c r="I64" s="428">
        <v>-0.180869565217391</v>
      </c>
      <c r="J64" s="427">
        <v>-0.33700940642231603</v>
      </c>
      <c r="K64" s="428">
        <v>0.25091799265605902</v>
      </c>
      <c r="L64" s="427">
        <v>0.31381067758375802</v>
      </c>
      <c r="M64" s="428">
        <v>-0.13020631672105801</v>
      </c>
      <c r="N64" s="32"/>
      <c r="O64" s="444"/>
      <c r="P64" s="427"/>
      <c r="Q64" s="428"/>
      <c r="R64" s="427"/>
      <c r="S64" s="428"/>
      <c r="T64" s="427"/>
      <c r="U64" s="428"/>
      <c r="V64" s="427"/>
      <c r="W64" s="428"/>
      <c r="X64" s="52"/>
      <c r="AA64" s="448"/>
      <c r="AB64" s="448"/>
      <c r="AC64" s="448"/>
    </row>
    <row r="65" spans="1:29" x14ac:dyDescent="0.35">
      <c r="A65" s="437"/>
      <c r="D65" s="438"/>
      <c r="E65" s="429">
        <v>43039</v>
      </c>
      <c r="F65" s="427">
        <v>-0.30946291560102301</v>
      </c>
      <c r="G65" s="428">
        <v>0.14893617021276601</v>
      </c>
      <c r="H65" s="427">
        <v>-0.36411149825784</v>
      </c>
      <c r="I65" s="428">
        <v>0.28521126760563398</v>
      </c>
      <c r="J65" s="427">
        <v>-0.13130459284305401</v>
      </c>
      <c r="K65" s="428">
        <v>2.0646123260437399</v>
      </c>
      <c r="L65" s="427">
        <v>-0.52259582784890901</v>
      </c>
      <c r="M65" s="428">
        <v>-0.18099083071027799</v>
      </c>
      <c r="N65" s="32"/>
      <c r="O65" s="444"/>
      <c r="P65" s="427"/>
      <c r="Q65" s="428"/>
      <c r="R65" s="427"/>
      <c r="S65" s="428"/>
      <c r="T65" s="427"/>
      <c r="U65" s="428"/>
      <c r="V65" s="427"/>
      <c r="W65" s="428"/>
      <c r="X65" s="52"/>
      <c r="AA65" s="448"/>
      <c r="AB65" s="448"/>
      <c r="AC65" s="448"/>
    </row>
    <row r="66" spans="1:29" x14ac:dyDescent="0.35">
      <c r="A66" s="437"/>
      <c r="D66" s="438"/>
      <c r="E66" s="429">
        <v>43008</v>
      </c>
      <c r="F66" s="427">
        <v>1.3273809523809501</v>
      </c>
      <c r="G66" s="428">
        <v>-0.47437758778297601</v>
      </c>
      <c r="H66" s="427">
        <v>0.239740820734341</v>
      </c>
      <c r="I66" s="428">
        <v>0.16205858475840701</v>
      </c>
      <c r="J66" s="427">
        <v>0.64686774941995395</v>
      </c>
      <c r="K66" s="428">
        <v>2.7715196599362399</v>
      </c>
      <c r="L66" s="427">
        <v>-0.19949551390529699</v>
      </c>
      <c r="M66" s="428">
        <v>-0.42779213007968597</v>
      </c>
      <c r="N66" s="32"/>
      <c r="O66" s="444"/>
      <c r="P66" s="427"/>
      <c r="Q66" s="428"/>
      <c r="R66" s="427"/>
      <c r="S66" s="428"/>
      <c r="T66" s="427"/>
      <c r="U66" s="428"/>
      <c r="V66" s="427"/>
      <c r="W66" s="428"/>
      <c r="X66" s="52"/>
      <c r="AA66" s="448"/>
      <c r="AB66" s="448"/>
      <c r="AC66" s="448"/>
    </row>
    <row r="67" spans="1:29" x14ac:dyDescent="0.35">
      <c r="A67" s="437"/>
      <c r="D67" s="438"/>
      <c r="E67" s="429">
        <v>42978</v>
      </c>
      <c r="F67" s="427">
        <v>2.9069767441860499</v>
      </c>
      <c r="G67" s="428">
        <v>0.33333333333333298</v>
      </c>
      <c r="H67" s="427">
        <v>7.17592592592593E-2</v>
      </c>
      <c r="I67" s="428">
        <v>0.64184397163120599</v>
      </c>
      <c r="J67" s="427">
        <v>-8.0631399317406094E-2</v>
      </c>
      <c r="K67" s="428">
        <v>0.73790322580645196</v>
      </c>
      <c r="L67" s="427">
        <v>0.78272996357012703</v>
      </c>
      <c r="M67" s="428">
        <v>9.5223108127010694E-2</v>
      </c>
      <c r="N67" s="32"/>
      <c r="O67" s="444"/>
      <c r="P67" s="427"/>
      <c r="Q67" s="428"/>
      <c r="R67" s="427"/>
      <c r="S67" s="428"/>
      <c r="T67" s="427"/>
      <c r="U67" s="428"/>
      <c r="V67" s="427"/>
      <c r="W67" s="428"/>
      <c r="X67" s="52"/>
      <c r="AA67" s="448"/>
      <c r="AB67" s="448"/>
      <c r="AC67" s="448"/>
    </row>
    <row r="68" spans="1:29" x14ac:dyDescent="0.35">
      <c r="A68" s="437"/>
      <c r="D68" s="438"/>
      <c r="E68" s="429">
        <v>42947</v>
      </c>
      <c r="F68" s="427">
        <v>-0.86129032258064497</v>
      </c>
      <c r="G68" s="428">
        <v>0.43333333333333302</v>
      </c>
      <c r="H68" s="427">
        <v>-0.483870967741935</v>
      </c>
      <c r="I68" s="428">
        <v>8.2706766917293201E-2</v>
      </c>
      <c r="J68" s="427">
        <v>-0.37476660442784698</v>
      </c>
      <c r="K68" s="428">
        <v>0.32729331823329599</v>
      </c>
      <c r="L68" s="427">
        <v>0.52024922118380101</v>
      </c>
      <c r="M68" s="428">
        <v>-7.6680506648446903E-2</v>
      </c>
      <c r="N68" s="32"/>
      <c r="O68" s="444"/>
      <c r="P68" s="427"/>
      <c r="Q68" s="428"/>
      <c r="R68" s="427"/>
      <c r="S68" s="428"/>
      <c r="T68" s="427"/>
      <c r="U68" s="428"/>
      <c r="V68" s="427"/>
      <c r="W68" s="428"/>
      <c r="X68" s="52"/>
      <c r="AA68" s="448"/>
      <c r="AB68" s="448"/>
      <c r="AC68" s="448"/>
    </row>
    <row r="69" spans="1:29" x14ac:dyDescent="0.4">
      <c r="A69" s="439"/>
      <c r="D69" s="438"/>
      <c r="E69" s="429">
        <v>42916</v>
      </c>
      <c r="F69" s="427">
        <v>9.5406360424028294E-2</v>
      </c>
      <c r="G69" s="428">
        <v>0.962025316455696</v>
      </c>
      <c r="H69" s="427">
        <v>1.4402332361515999</v>
      </c>
      <c r="I69" s="428">
        <v>0.51356238698010803</v>
      </c>
      <c r="J69" s="427">
        <v>0.14718482252142001</v>
      </c>
      <c r="K69" s="428">
        <v>0.83684468397844203</v>
      </c>
      <c r="L69" s="427">
        <v>0.13194240376138699</v>
      </c>
      <c r="M69" s="428">
        <v>-0.45015939477565797</v>
      </c>
      <c r="N69" s="32"/>
      <c r="O69" s="444"/>
      <c r="P69" s="427"/>
      <c r="Q69" s="428"/>
      <c r="R69" s="427"/>
      <c r="S69" s="428"/>
      <c r="T69" s="427"/>
      <c r="U69" s="428"/>
      <c r="V69" s="427"/>
      <c r="W69" s="428"/>
      <c r="X69" s="52"/>
    </row>
    <row r="70" spans="1:29" x14ac:dyDescent="0.35">
      <c r="A70" s="437"/>
      <c r="D70" s="438"/>
      <c r="E70" s="429">
        <v>42886</v>
      </c>
      <c r="F70" s="427">
        <v>-7.8175895765472306E-2</v>
      </c>
      <c r="G70" s="428">
        <v>0.89932885906040305</v>
      </c>
      <c r="H70" s="427">
        <v>-0.34541984732824399</v>
      </c>
      <c r="I70" s="428">
        <v>-8.2887700534759398E-2</v>
      </c>
      <c r="J70" s="427">
        <v>0.37832138338253901</v>
      </c>
      <c r="K70" s="428">
        <v>1.3030303030303001</v>
      </c>
      <c r="L70" s="427">
        <v>-0.50233986545773601</v>
      </c>
      <c r="M70" s="428">
        <v>-0.21746129081710899</v>
      </c>
      <c r="N70" s="32"/>
      <c r="O70" s="444"/>
      <c r="P70" s="427"/>
      <c r="Q70" s="428"/>
      <c r="R70" s="427"/>
      <c r="S70" s="428"/>
      <c r="T70" s="427"/>
      <c r="U70" s="428"/>
      <c r="V70" s="427"/>
      <c r="W70" s="428"/>
      <c r="X70" s="52"/>
    </row>
    <row r="71" spans="1:29" x14ac:dyDescent="0.35">
      <c r="A71" s="440"/>
      <c r="B71" s="433"/>
      <c r="C71" s="433"/>
      <c r="D71" s="441"/>
      <c r="E71" s="429">
        <v>42855</v>
      </c>
      <c r="F71" s="427">
        <v>-0.73234524847428095</v>
      </c>
      <c r="G71" s="428">
        <v>-0.507223113964687</v>
      </c>
      <c r="H71" s="427">
        <v>0.110169491525424</v>
      </c>
      <c r="I71" s="428">
        <v>-0.157556270096463</v>
      </c>
      <c r="J71" s="427">
        <v>0.44309190505173501</v>
      </c>
      <c r="K71" s="428">
        <v>3.10918544194107</v>
      </c>
      <c r="L71" s="427">
        <v>-0.32164941635527899</v>
      </c>
      <c r="M71" s="428">
        <v>9.8768077129084197E-2</v>
      </c>
      <c r="N71" s="32"/>
      <c r="O71" s="444"/>
      <c r="P71" s="427"/>
      <c r="Q71" s="428"/>
      <c r="R71" s="427"/>
      <c r="S71" s="428"/>
      <c r="T71" s="427"/>
      <c r="U71" s="428"/>
      <c r="V71" s="427"/>
      <c r="W71" s="428"/>
      <c r="X71" s="52"/>
    </row>
    <row r="72" spans="1:29" x14ac:dyDescent="0.35">
      <c r="E72" s="429">
        <v>42825</v>
      </c>
      <c r="F72" s="427">
        <v>0.46862996158770798</v>
      </c>
      <c r="G72" s="428">
        <v>3.0548068283917401E-2</v>
      </c>
      <c r="H72" s="427">
        <v>0.49841269841269797</v>
      </c>
      <c r="I72" s="428">
        <v>0.488958990536278</v>
      </c>
      <c r="J72" s="427">
        <v>-0.233317778814746</v>
      </c>
      <c r="K72" s="428">
        <v>0.13310344827586201</v>
      </c>
      <c r="L72" s="427">
        <v>0.38879448909299702</v>
      </c>
      <c r="M72" s="428">
        <v>-0.29006737563678198</v>
      </c>
      <c r="N72" s="32"/>
      <c r="O72" s="444"/>
      <c r="P72" s="427"/>
      <c r="Q72" s="428"/>
      <c r="R72" s="427"/>
      <c r="S72" s="428"/>
      <c r="T72" s="427"/>
      <c r="U72" s="428"/>
      <c r="V72" s="427"/>
      <c r="W72" s="428"/>
      <c r="X72" s="52"/>
    </row>
    <row r="73" spans="1:29" x14ac:dyDescent="0.35">
      <c r="E73" s="429">
        <v>42794</v>
      </c>
      <c r="F73" s="427">
        <v>0.14516129032258099</v>
      </c>
      <c r="G73" s="428">
        <v>9.0128205128205092</v>
      </c>
      <c r="H73" s="427">
        <v>-0.26573426573426601</v>
      </c>
      <c r="I73" s="428">
        <v>0.23529411764705899</v>
      </c>
      <c r="J73" s="427">
        <v>-6.02968460111319E-3</v>
      </c>
      <c r="K73" s="428">
        <v>5.8248407643312099</v>
      </c>
      <c r="L73" s="427">
        <v>-0.105676030885494</v>
      </c>
      <c r="M73" s="428">
        <v>-0.44628099173553698</v>
      </c>
      <c r="N73" s="32"/>
      <c r="O73" s="444"/>
      <c r="P73" s="427"/>
      <c r="Q73" s="428"/>
      <c r="R73" s="427"/>
      <c r="S73" s="428"/>
      <c r="T73" s="427"/>
      <c r="U73" s="428"/>
      <c r="V73" s="427"/>
      <c r="W73" s="428"/>
      <c r="X73" s="52"/>
    </row>
    <row r="74" spans="1:29" x14ac:dyDescent="0.35">
      <c r="E74" s="429">
        <v>42766</v>
      </c>
      <c r="F74" s="427">
        <v>2.0311111111111102</v>
      </c>
      <c r="G74" s="428">
        <v>1.6536964980544699</v>
      </c>
      <c r="H74" s="427">
        <v>0.43959731543624198</v>
      </c>
      <c r="I74" s="428">
        <v>3.71428571428571</v>
      </c>
      <c r="J74" s="427">
        <v>-0.36288416075650098</v>
      </c>
      <c r="K74" s="428">
        <v>4.9888888888888898</v>
      </c>
      <c r="L74" s="427">
        <v>0.192886188819754</v>
      </c>
      <c r="M74" s="428">
        <v>-0.17203386948685701</v>
      </c>
      <c r="N74" s="32"/>
      <c r="O74" s="444"/>
      <c r="P74" s="427"/>
      <c r="Q74" s="428"/>
      <c r="R74" s="427"/>
      <c r="S74" s="428"/>
      <c r="T74" s="427"/>
      <c r="U74" s="428"/>
      <c r="V74" s="427"/>
      <c r="W74" s="428"/>
      <c r="X74" s="52"/>
    </row>
    <row r="75" spans="1:29" x14ac:dyDescent="0.35">
      <c r="E75" s="429">
        <v>42735</v>
      </c>
      <c r="F75" s="427">
        <v>0.15384615384615399</v>
      </c>
      <c r="G75" s="428">
        <v>-0.134615384615385</v>
      </c>
      <c r="H75" s="427">
        <v>-0.481739130434783</v>
      </c>
      <c r="I75" s="428">
        <v>-0.64311377245509005</v>
      </c>
      <c r="J75" s="427">
        <v>1.0709914320685401</v>
      </c>
      <c r="K75" s="428">
        <v>1.0324324324324301</v>
      </c>
      <c r="L75" s="427">
        <v>0.12898943525637499</v>
      </c>
      <c r="M75" s="428">
        <v>-3.2333001469681898E-2</v>
      </c>
      <c r="N75" s="32"/>
      <c r="O75" s="444"/>
      <c r="P75" s="427"/>
      <c r="Q75" s="428"/>
      <c r="R75" s="427"/>
      <c r="S75" s="428"/>
      <c r="T75" s="427"/>
      <c r="U75" s="428"/>
      <c r="V75" s="427"/>
      <c r="W75" s="428"/>
      <c r="X75" s="52"/>
    </row>
    <row r="76" spans="1:29" x14ac:dyDescent="0.35">
      <c r="E76" s="429">
        <v>42704</v>
      </c>
      <c r="F76" s="427">
        <v>-0.170212765957447</v>
      </c>
      <c r="G76" s="428">
        <v>-2.9850746268656699E-2</v>
      </c>
      <c r="H76" s="427">
        <v>1.02464788732394</v>
      </c>
      <c r="I76" s="428">
        <v>1.63761467889908</v>
      </c>
      <c r="J76" s="427">
        <v>0.624254473161034</v>
      </c>
      <c r="K76" s="428">
        <v>0.71819137749737105</v>
      </c>
      <c r="L76" s="427">
        <v>0.237101409607226</v>
      </c>
      <c r="M76" s="428">
        <v>-0.26391433573551598</v>
      </c>
      <c r="N76" s="32"/>
      <c r="O76" s="444"/>
      <c r="P76" s="427"/>
      <c r="Q76" s="428"/>
      <c r="R76" s="427"/>
      <c r="S76" s="428"/>
      <c r="T76" s="427"/>
      <c r="U76" s="428"/>
      <c r="V76" s="427"/>
      <c r="W76" s="428"/>
      <c r="X76" s="52"/>
    </row>
    <row r="77" spans="1:29" x14ac:dyDescent="0.35">
      <c r="E77" s="429">
        <v>42674</v>
      </c>
      <c r="F77" s="427">
        <v>-0.68408883153196798</v>
      </c>
      <c r="G77" s="428">
        <v>0.59863945578231303</v>
      </c>
      <c r="H77" s="427">
        <v>-0.42504418454462101</v>
      </c>
      <c r="I77" s="428">
        <v>7.9847908745247095E-2</v>
      </c>
      <c r="J77" s="427">
        <v>6.90754516471839E-2</v>
      </c>
      <c r="K77" s="428">
        <v>-6.7655236329935101E-2</v>
      </c>
      <c r="L77" s="427">
        <v>-0.66645742846254796</v>
      </c>
      <c r="M77" s="428">
        <v>-0.29750516752391498</v>
      </c>
      <c r="N77" s="32"/>
      <c r="O77" s="444"/>
      <c r="P77" s="427"/>
      <c r="Q77" s="428"/>
      <c r="R77" s="427"/>
      <c r="S77" s="428"/>
      <c r="T77" s="427"/>
      <c r="U77" s="428"/>
      <c r="V77" s="427"/>
      <c r="W77" s="428"/>
      <c r="X77" s="52"/>
    </row>
    <row r="78" spans="1:29" x14ac:dyDescent="0.35">
      <c r="E78" s="429">
        <v>42643</v>
      </c>
      <c r="F78" s="427">
        <v>4.9038095238095201</v>
      </c>
      <c r="G78" s="428">
        <v>3.7081012658227799</v>
      </c>
      <c r="H78" s="427">
        <v>0.75159929078014198</v>
      </c>
      <c r="I78" s="428">
        <v>1.12909913793103</v>
      </c>
      <c r="J78" s="427">
        <v>-0.24112903225806401</v>
      </c>
      <c r="K78" s="428">
        <v>-0.18031358885017401</v>
      </c>
      <c r="L78" s="427">
        <v>0.53218971184781105</v>
      </c>
      <c r="M78" s="428">
        <v>0.89714210868153299</v>
      </c>
      <c r="N78" s="32"/>
      <c r="O78" s="444"/>
      <c r="P78" s="427"/>
      <c r="Q78" s="428"/>
      <c r="R78" s="427"/>
      <c r="S78" s="428"/>
      <c r="T78" s="427"/>
      <c r="U78" s="428"/>
      <c r="V78" s="427"/>
      <c r="W78" s="428"/>
      <c r="X78" s="52"/>
    </row>
    <row r="79" spans="1:29" x14ac:dyDescent="0.35">
      <c r="E79" s="429">
        <v>42613</v>
      </c>
      <c r="F79" s="427">
        <v>3.2</v>
      </c>
      <c r="G79" s="428">
        <v>-0.1</v>
      </c>
      <c r="H79" s="427">
        <v>-0.29323308270676701</v>
      </c>
      <c r="I79" s="428">
        <v>-0.14024390243902399</v>
      </c>
      <c r="J79" s="427">
        <v>-0.29784824462061199</v>
      </c>
      <c r="K79" s="428">
        <v>4.11418975650715E-2</v>
      </c>
      <c r="L79" s="427">
        <v>0.50291690755242602</v>
      </c>
      <c r="M79" s="428">
        <v>-0.38264248704663201</v>
      </c>
      <c r="N79" s="32"/>
      <c r="O79" s="444"/>
      <c r="P79" s="427"/>
      <c r="Q79" s="428"/>
      <c r="R79" s="427"/>
      <c r="S79" s="428"/>
      <c r="T79" s="427"/>
      <c r="U79" s="428"/>
      <c r="V79" s="427"/>
      <c r="W79" s="428"/>
      <c r="X79" s="52"/>
    </row>
    <row r="80" spans="1:29" x14ac:dyDescent="0.35">
      <c r="E80" s="429">
        <v>42582</v>
      </c>
      <c r="F80" s="427">
        <v>-0.810126582278481</v>
      </c>
      <c r="G80" s="428">
        <v>-0.230769230769231</v>
      </c>
      <c r="H80" s="427">
        <v>-0.278481012658228</v>
      </c>
      <c r="I80" s="428">
        <v>0.54054054054054101</v>
      </c>
      <c r="J80" s="427">
        <v>-0.13473787359137701</v>
      </c>
      <c r="K80" s="428">
        <v>1.50852272727273</v>
      </c>
      <c r="L80" s="427">
        <v>-9.4685254793738294E-2</v>
      </c>
      <c r="M80" s="428">
        <v>4.2746752890886301E-2</v>
      </c>
      <c r="N80" s="32"/>
      <c r="O80" s="444"/>
      <c r="P80" s="427"/>
      <c r="Q80" s="428"/>
      <c r="R80" s="427"/>
      <c r="S80" s="428"/>
      <c r="T80" s="427"/>
      <c r="U80" s="428"/>
      <c r="V80" s="427"/>
      <c r="W80" s="428"/>
      <c r="X80" s="52"/>
    </row>
    <row r="81" spans="5:27" x14ac:dyDescent="0.35">
      <c r="E81" s="429">
        <v>42551</v>
      </c>
      <c r="F81" s="427">
        <v>6.0402684563758399E-2</v>
      </c>
      <c r="G81" s="428">
        <v>3.2702702702702702</v>
      </c>
      <c r="H81" s="427">
        <v>0.478609625668449</v>
      </c>
      <c r="I81" s="428">
        <v>0.89383561643835596</v>
      </c>
      <c r="J81" s="427">
        <v>0.43833685694150798</v>
      </c>
      <c r="K81" s="428">
        <v>0.82721575649059997</v>
      </c>
      <c r="L81" s="427">
        <v>0.61099187490418505</v>
      </c>
      <c r="M81" s="428">
        <v>-9.0684895946004401E-2</v>
      </c>
      <c r="N81" s="32"/>
      <c r="O81" s="444"/>
      <c r="P81" s="427"/>
      <c r="Q81" s="428"/>
      <c r="R81" s="427"/>
      <c r="S81" s="428"/>
      <c r="T81" s="427"/>
      <c r="U81" s="428"/>
      <c r="V81" s="427"/>
      <c r="W81" s="428"/>
      <c r="X81" s="52"/>
    </row>
    <row r="82" spans="5:27" x14ac:dyDescent="0.35">
      <c r="E82" s="429">
        <v>42521</v>
      </c>
      <c r="F82" s="427">
        <v>-0.76083467094702995</v>
      </c>
      <c r="G82" s="428">
        <v>-0.29716981132075498</v>
      </c>
      <c r="H82" s="427">
        <v>-0.398713826366559</v>
      </c>
      <c r="I82" s="428">
        <v>0.32155477031802099</v>
      </c>
      <c r="J82" s="427">
        <v>1.4592720970537301</v>
      </c>
      <c r="K82" s="428">
        <v>1.79330708661417</v>
      </c>
      <c r="L82" s="427">
        <v>-0.30123192287091599</v>
      </c>
      <c r="M82" s="428">
        <v>-0.46438395533111598</v>
      </c>
      <c r="N82" s="32"/>
      <c r="O82" s="444"/>
      <c r="P82" s="427"/>
      <c r="Q82" s="428"/>
      <c r="R82" s="427"/>
      <c r="S82" s="428"/>
      <c r="T82" s="427"/>
      <c r="U82" s="428"/>
      <c r="V82" s="427"/>
      <c r="W82" s="428"/>
      <c r="X82" s="52"/>
    </row>
    <row r="83" spans="5:27" x14ac:dyDescent="0.35">
      <c r="E83" s="429">
        <v>42490</v>
      </c>
      <c r="F83" s="427">
        <v>-0.44025157232704398</v>
      </c>
      <c r="G83" s="428">
        <v>-3.8580246913580203E-2</v>
      </c>
      <c r="H83" s="427">
        <v>0.96214511041009498</v>
      </c>
      <c r="I83" s="428">
        <v>2.57471264367816</v>
      </c>
      <c r="J83" s="427">
        <v>-0.60206896551724098</v>
      </c>
      <c r="K83" s="428">
        <v>3.7685950413223099</v>
      </c>
      <c r="L83" s="427">
        <v>-0.56170622344296595</v>
      </c>
      <c r="M83" s="428">
        <v>-1.24305739222428E-2</v>
      </c>
      <c r="N83" s="32"/>
      <c r="O83" s="444"/>
      <c r="P83" s="427"/>
      <c r="Q83" s="428"/>
      <c r="R83" s="427"/>
      <c r="S83" s="428"/>
      <c r="T83" s="427"/>
      <c r="U83" s="428"/>
      <c r="V83" s="427"/>
      <c r="W83" s="428"/>
      <c r="X83" s="52"/>
    </row>
    <row r="84" spans="5:27" x14ac:dyDescent="0.35">
      <c r="E84" s="429">
        <v>42460</v>
      </c>
      <c r="F84" s="427">
        <v>13.2692307692308</v>
      </c>
      <c r="G84" s="428">
        <v>0.48796791443850301</v>
      </c>
      <c r="H84" s="427">
        <v>0.243137254901961</v>
      </c>
      <c r="I84" s="428">
        <v>-0.10955056179775299</v>
      </c>
      <c r="J84" s="427">
        <v>3.61783439490446</v>
      </c>
      <c r="K84" s="428">
        <v>1.03651685393258</v>
      </c>
      <c r="L84" s="427">
        <v>8.3204068658614197E-2</v>
      </c>
      <c r="M84" s="428">
        <v>-0.120187541308658</v>
      </c>
      <c r="N84" s="32"/>
      <c r="O84" s="444"/>
      <c r="P84" s="427"/>
      <c r="Q84" s="428"/>
      <c r="R84" s="427"/>
      <c r="S84" s="428"/>
      <c r="T84" s="427"/>
      <c r="U84" s="428"/>
      <c r="V84" s="427"/>
      <c r="W84" s="428"/>
      <c r="X84" s="52"/>
    </row>
    <row r="85" spans="5:27" x14ac:dyDescent="0.35">
      <c r="E85" s="429">
        <v>42429</v>
      </c>
      <c r="F85" s="427">
        <v>-0.69649805447470803</v>
      </c>
      <c r="G85" s="428">
        <v>-0.52439024390243905</v>
      </c>
      <c r="H85" s="427">
        <v>1.8021978021978</v>
      </c>
      <c r="I85" s="428">
        <v>0.875</v>
      </c>
      <c r="J85" s="427">
        <v>-0.12777777777777799</v>
      </c>
      <c r="K85" s="428">
        <v>-0.14441416893733</v>
      </c>
      <c r="L85" s="427">
        <v>0.33726663719522598</v>
      </c>
      <c r="M85" s="428">
        <v>0.46663931674933801</v>
      </c>
      <c r="N85" s="32"/>
      <c r="O85" s="444"/>
      <c r="P85" s="427"/>
      <c r="Q85" s="428"/>
      <c r="R85" s="427"/>
      <c r="S85" s="428"/>
      <c r="T85" s="427"/>
      <c r="U85" s="428"/>
      <c r="V85" s="427"/>
      <c r="W85" s="428"/>
      <c r="X85" s="52"/>
    </row>
    <row r="86" spans="5:27" x14ac:dyDescent="0.35">
      <c r="E86" s="429">
        <v>42400</v>
      </c>
      <c r="F86" s="427">
        <v>-1.1538461538461499E-2</v>
      </c>
      <c r="G86" s="428">
        <v>0.49418604651162801</v>
      </c>
      <c r="H86" s="427">
        <v>-0.89101796407185596</v>
      </c>
      <c r="I86" s="428">
        <v>-0.31578947368421101</v>
      </c>
      <c r="J86" s="427">
        <v>-0.78378378378378399</v>
      </c>
      <c r="K86" s="428">
        <v>-0.49509116409537202</v>
      </c>
      <c r="L86" s="427">
        <v>0.39415919973450902</v>
      </c>
      <c r="M86" s="428">
        <v>0.12584226646248101</v>
      </c>
      <c r="N86" s="32"/>
      <c r="O86" s="444"/>
      <c r="P86" s="427"/>
      <c r="Q86" s="428"/>
      <c r="R86" s="427"/>
      <c r="S86" s="428"/>
      <c r="T86" s="427"/>
      <c r="U86" s="428"/>
      <c r="V86" s="427"/>
      <c r="W86" s="428"/>
      <c r="X86" s="52"/>
    </row>
    <row r="87" spans="5:27" x14ac:dyDescent="0.35">
      <c r="E87" s="429">
        <v>42369</v>
      </c>
      <c r="F87" s="427">
        <v>0.29353233830845799</v>
      </c>
      <c r="G87" s="428">
        <v>0.35416666666666702</v>
      </c>
      <c r="H87" s="427">
        <v>2.8302752293578002</v>
      </c>
      <c r="I87" s="428">
        <v>2.4081632653061198</v>
      </c>
      <c r="J87" s="427">
        <v>0.75078864353312302</v>
      </c>
      <c r="K87" s="428">
        <v>1.1707953063885299</v>
      </c>
      <c r="L87" s="427">
        <v>-0.14119946256259899</v>
      </c>
      <c r="M87" s="428">
        <v>-0.43681414038928801</v>
      </c>
      <c r="N87" s="32"/>
      <c r="O87" s="444"/>
      <c r="P87" s="427"/>
      <c r="Q87" s="428"/>
      <c r="R87" s="427"/>
      <c r="S87" s="428"/>
      <c r="T87" s="427"/>
      <c r="U87" s="428"/>
      <c r="V87" s="427"/>
      <c r="W87" s="428"/>
      <c r="X87" s="52"/>
    </row>
    <row r="88" spans="5:27" x14ac:dyDescent="0.35">
      <c r="E88" s="429">
        <v>42338</v>
      </c>
      <c r="F88" s="427">
        <v>0.36734693877551</v>
      </c>
      <c r="G88" s="428">
        <v>-0.30927835051546398</v>
      </c>
      <c r="H88" s="427">
        <v>-0.171102661596958</v>
      </c>
      <c r="I88" s="428">
        <v>-4.3859649122807001E-2</v>
      </c>
      <c r="J88" s="427">
        <v>-0.118628359592215</v>
      </c>
      <c r="K88" s="428">
        <v>2.5092250922509201</v>
      </c>
      <c r="L88" s="427">
        <v>0.180647022064125</v>
      </c>
      <c r="M88" s="428">
        <v>0.38849002204760003</v>
      </c>
      <c r="N88" s="32"/>
      <c r="O88" s="444"/>
      <c r="P88" s="427"/>
      <c r="Q88" s="428"/>
      <c r="R88" s="427"/>
      <c r="S88" s="428"/>
      <c r="T88" s="427"/>
      <c r="U88" s="428"/>
      <c r="V88" s="427"/>
      <c r="W88" s="428"/>
      <c r="X88" s="52"/>
    </row>
    <row r="89" spans="5:27" x14ac:dyDescent="0.35">
      <c r="E89" s="429">
        <v>42308</v>
      </c>
      <c r="F89" s="427">
        <v>-6.9620253164557E-2</v>
      </c>
      <c r="G89" s="428">
        <v>1.49152542372881</v>
      </c>
      <c r="H89" s="427">
        <v>0.13362068965517199</v>
      </c>
      <c r="I89" s="428">
        <v>9.1286307053941806E-2</v>
      </c>
      <c r="J89" s="427">
        <v>-6.0104529616724703E-2</v>
      </c>
      <c r="K89" s="428">
        <v>6.70714285714286</v>
      </c>
      <c r="L89" s="427">
        <v>-9.9242260229486901E-2</v>
      </c>
      <c r="M89" s="428">
        <v>5.61506828451033E-2</v>
      </c>
      <c r="N89" s="32"/>
      <c r="O89" s="444"/>
      <c r="P89" s="427"/>
      <c r="Q89" s="428"/>
      <c r="R89" s="427"/>
      <c r="S89" s="428"/>
      <c r="T89" s="427"/>
      <c r="U89" s="428"/>
      <c r="V89" s="427"/>
      <c r="W89" s="428"/>
      <c r="X89" s="52"/>
      <c r="AA89" s="452"/>
    </row>
    <row r="90" spans="5:27" x14ac:dyDescent="0.35">
      <c r="E90" s="429">
        <v>42277</v>
      </c>
      <c r="F90" s="427">
        <v>0.128571428571429</v>
      </c>
      <c r="G90" s="428">
        <v>-0.58530183727034102</v>
      </c>
      <c r="H90" s="427">
        <v>-0.292682926829268</v>
      </c>
      <c r="I90" s="428">
        <v>-0.38428874734607199</v>
      </c>
      <c r="J90" s="427">
        <v>-3.6104114189756502E-2</v>
      </c>
      <c r="K90" s="428">
        <v>-5.4365733113673799E-2</v>
      </c>
      <c r="L90" s="427">
        <v>-0.50140328151986202</v>
      </c>
      <c r="M90" s="428">
        <v>-0.293817270058708</v>
      </c>
      <c r="N90" s="32"/>
      <c r="O90" s="444"/>
      <c r="P90" s="427"/>
      <c r="Q90" s="428"/>
      <c r="R90" s="427"/>
      <c r="S90" s="428"/>
      <c r="T90" s="427"/>
      <c r="U90" s="428"/>
      <c r="V90" s="427"/>
      <c r="W90" s="428"/>
      <c r="X90" s="52"/>
      <c r="AA90" s="452"/>
    </row>
    <row r="91" spans="5:27" x14ac:dyDescent="0.35">
      <c r="E91" s="429">
        <v>42247</v>
      </c>
      <c r="F91" s="427">
        <v>2.5897435897435899</v>
      </c>
      <c r="G91" s="428">
        <v>2.5</v>
      </c>
      <c r="H91" s="427">
        <v>0.26640926640926599</v>
      </c>
      <c r="I91" s="428">
        <v>1.39416058394161</v>
      </c>
      <c r="J91" s="427">
        <v>0.69176136363636398</v>
      </c>
      <c r="K91" s="428">
        <v>1.62913907284768</v>
      </c>
      <c r="L91" s="427">
        <v>1.5384994793664699</v>
      </c>
      <c r="M91" s="428">
        <v>0.44849584089061201</v>
      </c>
      <c r="N91" s="32"/>
      <c r="O91" s="444"/>
      <c r="P91" s="427"/>
      <c r="Q91" s="428"/>
      <c r="R91" s="427"/>
      <c r="S91" s="428"/>
      <c r="T91" s="427"/>
      <c r="U91" s="428"/>
      <c r="V91" s="427"/>
      <c r="W91" s="428"/>
      <c r="X91" s="52"/>
    </row>
    <row r="92" spans="5:27" x14ac:dyDescent="0.35">
      <c r="E92" s="429">
        <v>42216</v>
      </c>
      <c r="F92" s="427">
        <v>5.4054054054053897E-2</v>
      </c>
      <c r="G92" s="428">
        <v>-0.66666666666666696</v>
      </c>
      <c r="H92" s="427">
        <v>-0.11301369863013699</v>
      </c>
      <c r="I92" s="428">
        <v>-0.25787965616045799</v>
      </c>
      <c r="J92" s="427">
        <v>-0.36974037600716197</v>
      </c>
      <c r="K92" s="428">
        <v>1.13981762917933</v>
      </c>
      <c r="L92" s="427">
        <v>-0.21053087007311899</v>
      </c>
      <c r="M92" s="428">
        <v>-0.46456762228938597</v>
      </c>
      <c r="N92" s="32"/>
      <c r="O92" s="444"/>
      <c r="P92" s="427"/>
      <c r="Q92" s="428"/>
      <c r="R92" s="427"/>
      <c r="S92" s="428"/>
      <c r="T92" s="427"/>
      <c r="U92" s="428"/>
      <c r="V92" s="427"/>
      <c r="W92" s="428"/>
      <c r="X92" s="52"/>
    </row>
    <row r="93" spans="5:27" x14ac:dyDescent="0.35">
      <c r="E93" s="429">
        <v>42185</v>
      </c>
      <c r="F93" s="427">
        <v>-0.82547169811320797</v>
      </c>
      <c r="G93" s="428">
        <v>-0.761290322580645</v>
      </c>
      <c r="H93" s="427">
        <v>3.1802120141342802E-2</v>
      </c>
      <c r="I93" s="428">
        <v>-0.309692671394799</v>
      </c>
      <c r="J93" s="427">
        <v>1.1988188976378</v>
      </c>
      <c r="K93" s="428">
        <v>0.74531250000000004</v>
      </c>
      <c r="L93" s="427">
        <v>-5.10736133349756E-2</v>
      </c>
      <c r="M93" s="428">
        <v>0.29108479499497297</v>
      </c>
      <c r="N93" s="32"/>
      <c r="O93" s="444"/>
      <c r="P93" s="427"/>
      <c r="Q93" s="428"/>
      <c r="R93" s="427"/>
      <c r="S93" s="428"/>
      <c r="T93" s="427"/>
      <c r="U93" s="428"/>
      <c r="V93" s="427"/>
      <c r="W93" s="428"/>
      <c r="X93" s="52"/>
    </row>
    <row r="94" spans="5:27" x14ac:dyDescent="0.35">
      <c r="E94" s="429">
        <v>42155</v>
      </c>
      <c r="F94" s="427">
        <v>-0.67283950617283905</v>
      </c>
      <c r="G94" s="428">
        <v>-2.7522935779816501E-2</v>
      </c>
      <c r="H94" s="427">
        <v>0.62643678160919503</v>
      </c>
      <c r="I94" s="428">
        <v>-5.6666666666666601E-2</v>
      </c>
      <c r="J94" s="427">
        <v>3.1983471074380199</v>
      </c>
      <c r="K94" s="428">
        <v>0.51190476190476197</v>
      </c>
      <c r="L94" s="427">
        <v>0.28838931499603299</v>
      </c>
      <c r="M94" s="428">
        <v>0.43877370193159698</v>
      </c>
      <c r="N94" s="32"/>
      <c r="O94" s="444"/>
      <c r="P94" s="427"/>
      <c r="Q94" s="428"/>
      <c r="R94" s="427"/>
      <c r="S94" s="428"/>
      <c r="T94" s="427"/>
      <c r="U94" s="428"/>
      <c r="V94" s="427"/>
      <c r="W94" s="428"/>
      <c r="X94" s="52"/>
    </row>
    <row r="95" spans="5:27" x14ac:dyDescent="0.35">
      <c r="E95" s="429">
        <v>42124</v>
      </c>
      <c r="F95" s="427">
        <v>-0.13368983957219199</v>
      </c>
      <c r="G95" s="428">
        <v>0.51048951048950997</v>
      </c>
      <c r="H95" s="427">
        <v>-0.51123595505618002</v>
      </c>
      <c r="I95" s="428">
        <v>-0.69844020797227002</v>
      </c>
      <c r="J95" s="427">
        <v>-0.83005617977528101</v>
      </c>
      <c r="K95" s="428">
        <v>-0.42654028436018998</v>
      </c>
      <c r="L95" s="427">
        <v>-0.60952990746860503</v>
      </c>
      <c r="M95" s="428">
        <v>-0.37837038011311303</v>
      </c>
      <c r="N95" s="32"/>
      <c r="O95" s="444"/>
      <c r="P95" s="427"/>
      <c r="Q95" s="428"/>
      <c r="R95" s="427"/>
      <c r="S95" s="428"/>
      <c r="T95" s="427"/>
      <c r="U95" s="428"/>
      <c r="V95" s="427"/>
      <c r="W95" s="428"/>
      <c r="X95" s="52"/>
    </row>
    <row r="96" spans="5:27" x14ac:dyDescent="0.35">
      <c r="E96" s="429">
        <v>42094</v>
      </c>
      <c r="F96" s="427">
        <v>3.5609756097560998</v>
      </c>
      <c r="G96" s="428">
        <v>0.218241042345277</v>
      </c>
      <c r="H96" s="427">
        <v>1.6176470588235301</v>
      </c>
      <c r="I96" s="428">
        <v>2.8169014084507E-3</v>
      </c>
      <c r="J96" s="427">
        <v>0.94005449591280699</v>
      </c>
      <c r="K96" s="428">
        <v>1.6666666666666701</v>
      </c>
      <c r="L96" s="427">
        <v>0.80569126916048195</v>
      </c>
      <c r="M96" s="428">
        <v>0.36749046744810099</v>
      </c>
      <c r="N96" s="32"/>
      <c r="O96" s="444"/>
      <c r="P96" s="427"/>
      <c r="Q96" s="428"/>
      <c r="R96" s="427"/>
      <c r="S96" s="428"/>
      <c r="T96" s="427"/>
      <c r="U96" s="428"/>
      <c r="V96" s="427"/>
      <c r="W96" s="428"/>
      <c r="X96" s="52"/>
    </row>
    <row r="97" spans="5:24" x14ac:dyDescent="0.35">
      <c r="E97" s="429">
        <v>42063</v>
      </c>
      <c r="F97" s="427">
        <v>-4.6511627906976702E-2</v>
      </c>
      <c r="G97" s="428">
        <v>0.33333333333333298</v>
      </c>
      <c r="H97" s="427">
        <v>2.2556390977443601E-2</v>
      </c>
      <c r="I97" s="428">
        <v>0.32038834951456302</v>
      </c>
      <c r="J97" s="427">
        <v>-0.48527349228611499</v>
      </c>
      <c r="K97" s="428">
        <v>-0.29558541266794602</v>
      </c>
      <c r="L97" s="427">
        <v>2.6531393568146999E-2</v>
      </c>
      <c r="M97" s="428">
        <v>-9.6444818871103705E-2</v>
      </c>
      <c r="N97" s="32"/>
      <c r="O97" s="444"/>
      <c r="P97" s="427"/>
      <c r="Q97" s="428"/>
      <c r="R97" s="427"/>
      <c r="S97" s="428"/>
      <c r="T97" s="427"/>
      <c r="U97" s="428"/>
      <c r="V97" s="427"/>
      <c r="W97" s="428"/>
      <c r="X97" s="52"/>
    </row>
    <row r="98" spans="5:24" x14ac:dyDescent="0.35">
      <c r="E98" s="429">
        <v>42035</v>
      </c>
      <c r="F98" s="427">
        <v>-0.104166666666667</v>
      </c>
      <c r="G98" s="428">
        <v>-0.34099616858237503</v>
      </c>
      <c r="H98" s="427">
        <v>-0.45714285714285702</v>
      </c>
      <c r="I98" s="428">
        <v>-0.476377952755906</v>
      </c>
      <c r="J98" s="427">
        <v>-7.0404172099087295E-2</v>
      </c>
      <c r="K98" s="428">
        <v>3.5705128205128198</v>
      </c>
      <c r="L98" s="427">
        <v>-0.30259258270365502</v>
      </c>
      <c r="M98" s="428">
        <v>-0.222989052831985</v>
      </c>
      <c r="N98" s="32"/>
      <c r="O98" s="444"/>
      <c r="P98" s="427"/>
      <c r="Q98" s="428"/>
      <c r="R98" s="427"/>
      <c r="S98" s="428"/>
      <c r="T98" s="427"/>
      <c r="U98" s="428"/>
      <c r="V98" s="427"/>
      <c r="W98" s="428"/>
      <c r="X98" s="52"/>
    </row>
    <row r="99" spans="5:24" x14ac:dyDescent="0.35">
      <c r="E99" s="429">
        <v>42004</v>
      </c>
      <c r="F99" s="427">
        <v>-0.34020618556700999</v>
      </c>
      <c r="G99" s="428">
        <v>-0.47397260273972602</v>
      </c>
      <c r="H99" s="427">
        <v>7.4561403508771801E-2</v>
      </c>
      <c r="I99" s="428">
        <v>-0.46506550218340598</v>
      </c>
      <c r="J99" s="427">
        <v>1.8302583025830299</v>
      </c>
      <c r="K99" s="428">
        <v>0.249185667752443</v>
      </c>
      <c r="L99" s="427">
        <v>1.1173045395443499</v>
      </c>
      <c r="M99" s="428">
        <v>-3.9321807828451301E-2</v>
      </c>
      <c r="N99" s="32"/>
      <c r="O99" s="444"/>
      <c r="P99" s="427"/>
      <c r="Q99" s="428"/>
      <c r="R99" s="427"/>
      <c r="S99" s="428"/>
      <c r="T99" s="427"/>
      <c r="U99" s="428"/>
      <c r="V99" s="427"/>
      <c r="W99" s="428"/>
      <c r="X99" s="52"/>
    </row>
    <row r="100" spans="5:24" x14ac:dyDescent="0.35">
      <c r="E100" s="429">
        <v>41973</v>
      </c>
      <c r="F100" s="427">
        <v>3.93220338983051</v>
      </c>
      <c r="G100" s="428">
        <v>0.41262135922330101</v>
      </c>
      <c r="H100" s="427">
        <v>-5.3941908713692997E-2</v>
      </c>
      <c r="I100" s="428">
        <v>-0.29192546583850898</v>
      </c>
      <c r="J100" s="427">
        <v>0.93571428571428605</v>
      </c>
      <c r="K100" s="428">
        <v>-0.245125348189415</v>
      </c>
      <c r="L100" s="427">
        <v>-0.101944458546987</v>
      </c>
      <c r="M100" s="428">
        <v>-0.31195301256369401</v>
      </c>
      <c r="N100" s="32"/>
      <c r="O100" s="444"/>
      <c r="P100" s="427"/>
      <c r="Q100" s="428"/>
      <c r="R100" s="427"/>
      <c r="S100" s="428"/>
      <c r="T100" s="427"/>
      <c r="U100" s="428"/>
      <c r="V100" s="427"/>
      <c r="W100" s="428"/>
      <c r="X100" s="52"/>
    </row>
    <row r="101" spans="5:24" x14ac:dyDescent="0.35">
      <c r="E101" s="429">
        <v>41943</v>
      </c>
      <c r="F101" s="427">
        <v>-0.84514435695538104</v>
      </c>
      <c r="G101" s="428">
        <v>4.3636363636363598</v>
      </c>
      <c r="H101" s="427">
        <v>-0.36040339702760099</v>
      </c>
      <c r="I101" s="428">
        <v>-0.21241830065359499</v>
      </c>
      <c r="J101" s="427">
        <v>-0.88467874794069201</v>
      </c>
      <c r="K101" s="428">
        <v>0.30841121495327101</v>
      </c>
      <c r="L101" s="427">
        <v>-0.397718933463796</v>
      </c>
      <c r="M101" s="428">
        <v>-0.311823073160506</v>
      </c>
      <c r="N101" s="32"/>
      <c r="O101" s="444"/>
      <c r="P101" s="427"/>
      <c r="Q101" s="428"/>
      <c r="R101" s="427"/>
      <c r="S101" s="428"/>
      <c r="T101" s="427"/>
      <c r="U101" s="428"/>
      <c r="V101" s="427"/>
      <c r="W101" s="428"/>
      <c r="X101" s="52"/>
    </row>
    <row r="102" spans="5:24" ht="17.5" customHeight="1" x14ac:dyDescent="0.35">
      <c r="E102" s="429">
        <v>41912</v>
      </c>
      <c r="F102" s="427">
        <v>8.5250000000000004</v>
      </c>
      <c r="G102" s="428">
        <v>1.6458333333333299</v>
      </c>
      <c r="H102" s="427">
        <v>1.75036496350365</v>
      </c>
      <c r="I102" s="428">
        <v>-0.133793103448276</v>
      </c>
      <c r="J102" s="427">
        <v>1.67991169977925</v>
      </c>
      <c r="K102" s="428">
        <v>1.76537585421412</v>
      </c>
      <c r="L102" s="427">
        <v>2.27031083870162E-2</v>
      </c>
      <c r="M102" s="428">
        <v>-0.11898925136715099</v>
      </c>
      <c r="N102" s="32"/>
      <c r="O102" s="444"/>
      <c r="P102" s="427"/>
      <c r="Q102" s="428"/>
      <c r="R102" s="427"/>
      <c r="S102" s="428"/>
      <c r="T102" s="427"/>
      <c r="U102" s="428"/>
      <c r="V102" s="427"/>
      <c r="W102" s="428"/>
      <c r="X102" s="52"/>
    </row>
    <row r="103" spans="5:24" ht="17.5" customHeight="1" x14ac:dyDescent="0.35">
      <c r="E103" s="429">
        <v>41882</v>
      </c>
      <c r="F103" s="427">
        <v>-0.658119658119658</v>
      </c>
      <c r="G103" s="428">
        <v>-0.74025974025973995</v>
      </c>
      <c r="H103" s="427">
        <v>-0.60744985673352403</v>
      </c>
      <c r="I103" s="428">
        <v>-0.42194092827004198</v>
      </c>
      <c r="J103" s="427">
        <v>0.37689969604863199</v>
      </c>
      <c r="K103" s="428">
        <v>0.60638297872340396</v>
      </c>
      <c r="L103" s="427">
        <v>-6.1650870037266298E-2</v>
      </c>
      <c r="M103" s="428">
        <v>0.700414761246411</v>
      </c>
      <c r="N103" s="32"/>
      <c r="O103" s="444"/>
      <c r="P103" s="427"/>
      <c r="Q103" s="428"/>
      <c r="R103" s="427"/>
      <c r="S103" s="428"/>
      <c r="T103" s="427"/>
      <c r="U103" s="428"/>
      <c r="V103" s="427"/>
      <c r="W103" s="428"/>
      <c r="X103" s="52"/>
    </row>
    <row r="104" spans="5:24" x14ac:dyDescent="0.35">
      <c r="E104" s="429">
        <v>41851</v>
      </c>
      <c r="F104" s="427">
        <v>-0.24516129032258099</v>
      </c>
      <c r="G104" s="428">
        <v>0.51948051948051899</v>
      </c>
      <c r="H104" s="427">
        <v>-0.174940898345154</v>
      </c>
      <c r="I104" s="428">
        <v>4.6290322580645196</v>
      </c>
      <c r="J104" s="427">
        <v>-0.48593750000000002</v>
      </c>
      <c r="K104" s="428"/>
      <c r="L104" s="427">
        <v>0.90364205116746699</v>
      </c>
      <c r="M104" s="428"/>
      <c r="N104" s="32"/>
      <c r="O104" s="444"/>
      <c r="P104" s="427"/>
      <c r="Q104" s="428"/>
      <c r="R104" s="427"/>
      <c r="S104" s="428"/>
      <c r="T104" s="427"/>
      <c r="U104" s="428"/>
      <c r="V104" s="427"/>
      <c r="W104" s="428"/>
      <c r="X104" s="52"/>
    </row>
    <row r="105" spans="5:24" x14ac:dyDescent="0.35">
      <c r="E105" s="429">
        <v>41820</v>
      </c>
      <c r="F105" s="427">
        <v>-0.28899082568807299</v>
      </c>
      <c r="G105" s="428"/>
      <c r="H105" s="427">
        <v>0.41</v>
      </c>
      <c r="I105" s="428"/>
      <c r="J105" s="427">
        <v>0.90476190476190499</v>
      </c>
      <c r="K105" s="428"/>
      <c r="L105" s="427">
        <v>5.7475338177092501E-2</v>
      </c>
      <c r="M105" s="428"/>
      <c r="N105" s="32"/>
      <c r="O105" s="444"/>
      <c r="P105" s="427"/>
      <c r="Q105" s="428"/>
      <c r="R105" s="427"/>
      <c r="S105" s="428"/>
      <c r="T105" s="427"/>
      <c r="U105" s="428"/>
      <c r="V105" s="427"/>
      <c r="W105" s="428"/>
      <c r="X105" s="52"/>
    </row>
    <row r="106" spans="5:24" x14ac:dyDescent="0.35">
      <c r="E106" s="429">
        <v>41790</v>
      </c>
      <c r="F106" s="427">
        <v>-0.49184149184149201</v>
      </c>
      <c r="G106" s="428"/>
      <c r="H106" s="427">
        <v>-0.48006932409012099</v>
      </c>
      <c r="I106" s="428"/>
      <c r="J106" s="427">
        <v>0.59241706161137397</v>
      </c>
      <c r="K106" s="428"/>
      <c r="L106" s="427">
        <v>-0.443344732342496</v>
      </c>
      <c r="M106" s="428"/>
      <c r="N106" s="32"/>
      <c r="X106" s="52"/>
    </row>
    <row r="107" spans="5:24" x14ac:dyDescent="0.35">
      <c r="E107" s="429">
        <v>41759</v>
      </c>
      <c r="F107" s="427">
        <v>-0.30130293159609101</v>
      </c>
      <c r="G107" s="428"/>
      <c r="H107" s="427">
        <v>0.62535211267605595</v>
      </c>
      <c r="I107" s="428"/>
      <c r="J107" s="427">
        <v>-0.20973782771535601</v>
      </c>
      <c r="K107" s="428"/>
      <c r="L107" s="427">
        <v>-0.141025278915407</v>
      </c>
      <c r="M107" s="428"/>
      <c r="N107" s="32"/>
      <c r="X107" s="52"/>
    </row>
    <row r="108" spans="5:24" x14ac:dyDescent="0.35">
      <c r="E108" s="429">
        <v>41729</v>
      </c>
      <c r="F108" s="427">
        <v>3.9918699186991899</v>
      </c>
      <c r="G108" s="428"/>
      <c r="H108" s="427">
        <v>2.44660194174757</v>
      </c>
      <c r="I108" s="428"/>
      <c r="J108" s="427">
        <v>-0.48752399232245702</v>
      </c>
      <c r="K108" s="428"/>
      <c r="L108" s="427">
        <v>0.193091828138164</v>
      </c>
      <c r="M108" s="428"/>
      <c r="N108" s="32"/>
      <c r="X108" s="52"/>
    </row>
    <row r="109" spans="5:24" x14ac:dyDescent="0.35">
      <c r="E109" s="429">
        <v>41698</v>
      </c>
      <c r="F109" s="427">
        <v>-0.52873563218390796</v>
      </c>
      <c r="G109" s="428"/>
      <c r="H109" s="427">
        <v>-0.59448818897637801</v>
      </c>
      <c r="I109" s="428"/>
      <c r="J109" s="427">
        <v>2.3397435897435899</v>
      </c>
      <c r="K109" s="428"/>
      <c r="L109" s="427">
        <v>-0.11723584007615399</v>
      </c>
      <c r="M109" s="428"/>
      <c r="N109" s="32"/>
      <c r="X109" s="52"/>
    </row>
    <row r="110" spans="5:24" x14ac:dyDescent="0.35">
      <c r="E110" s="429">
        <v>41670</v>
      </c>
      <c r="F110" s="427">
        <v>-0.28493150684931501</v>
      </c>
      <c r="G110" s="428"/>
      <c r="H110" s="427">
        <v>-0.44541484716157198</v>
      </c>
      <c r="I110" s="428"/>
      <c r="J110" s="427">
        <v>-0.74592833876221498</v>
      </c>
      <c r="K110" s="428"/>
      <c r="L110" s="427">
        <v>-0.13774175344995601</v>
      </c>
      <c r="M110" s="428"/>
      <c r="N110" s="32"/>
      <c r="X110" s="52"/>
    </row>
    <row r="111" spans="5:24" x14ac:dyDescent="0.35">
      <c r="E111" s="429">
        <v>41639</v>
      </c>
      <c r="F111" s="427">
        <v>0.77184466019417497</v>
      </c>
      <c r="G111" s="428"/>
      <c r="H111" s="427">
        <v>0.42236024844720499</v>
      </c>
      <c r="I111" s="428"/>
      <c r="J111" s="427">
        <v>0.71030640668523704</v>
      </c>
      <c r="K111" s="428"/>
      <c r="L111" s="427">
        <v>0.51643393364191503</v>
      </c>
      <c r="M111" s="428"/>
      <c r="N111" s="32"/>
      <c r="X111" s="52"/>
    </row>
    <row r="112" spans="5:24" x14ac:dyDescent="0.35">
      <c r="E112" s="429">
        <v>41608</v>
      </c>
      <c r="F112" s="427">
        <v>17.727272727272702</v>
      </c>
      <c r="G112" s="428"/>
      <c r="H112" s="427">
        <v>5.22875816993464E-2</v>
      </c>
      <c r="I112" s="428"/>
      <c r="J112" s="427">
        <v>2.3551401869158899</v>
      </c>
      <c r="K112" s="428"/>
      <c r="L112" s="427">
        <v>-0.10177485850045399</v>
      </c>
      <c r="M112" s="428"/>
      <c r="N112" s="32"/>
      <c r="X112" s="52"/>
    </row>
    <row r="113" spans="5:24" x14ac:dyDescent="0.35">
      <c r="E113" s="429">
        <v>41578</v>
      </c>
      <c r="F113" s="427">
        <v>-0.92361111111111105</v>
      </c>
      <c r="G113" s="428"/>
      <c r="H113" s="427">
        <v>-0.29655172413793102</v>
      </c>
      <c r="I113" s="428"/>
      <c r="J113" s="427">
        <v>-0.75626423690205002</v>
      </c>
      <c r="K113" s="428"/>
      <c r="L113" s="427">
        <v>-0.22895396136957499</v>
      </c>
      <c r="M113" s="428"/>
      <c r="N113" s="32"/>
      <c r="X113" s="52"/>
    </row>
    <row r="114" spans="5:24" x14ac:dyDescent="0.35">
      <c r="E114" s="429">
        <v>41547</v>
      </c>
      <c r="F114" s="427">
        <v>-6.4935064935064998E-2</v>
      </c>
      <c r="G114" s="428"/>
      <c r="H114" s="427">
        <v>0.835443037974684</v>
      </c>
      <c r="I114" s="428"/>
      <c r="J114" s="427">
        <v>0.55673758865248202</v>
      </c>
      <c r="K114" s="428"/>
      <c r="L114" s="427">
        <v>0.97389131128363304</v>
      </c>
      <c r="M114" s="428"/>
      <c r="N114" s="32"/>
    </row>
    <row r="115" spans="5:24" x14ac:dyDescent="0.35">
      <c r="E115" s="429">
        <v>41517</v>
      </c>
      <c r="F115" s="427">
        <v>1</v>
      </c>
      <c r="G115" s="428"/>
      <c r="H115" s="427">
        <v>2.82258064516129</v>
      </c>
      <c r="I115" s="428"/>
      <c r="J115" s="427"/>
      <c r="K115" s="428"/>
      <c r="L115" s="427"/>
      <c r="M115" s="428"/>
      <c r="N115" s="32"/>
    </row>
    <row r="116" spans="5:24" x14ac:dyDescent="0.35">
      <c r="E116" s="429">
        <v>41486</v>
      </c>
      <c r="F116" s="427"/>
      <c r="G116" s="428"/>
      <c r="H116" s="427"/>
      <c r="I116" s="428"/>
      <c r="J116" s="427"/>
      <c r="K116" s="428"/>
      <c r="L116" s="427"/>
      <c r="M116" s="428"/>
      <c r="N116" s="32"/>
    </row>
    <row r="117" spans="5:24" x14ac:dyDescent="0.35">
      <c r="N117" s="32"/>
    </row>
    <row r="118" spans="5:24" x14ac:dyDescent="0.35">
      <c r="N118" s="32"/>
    </row>
    <row r="119" spans="5:24" ht="19" x14ac:dyDescent="0.35">
      <c r="E119" s="449"/>
      <c r="F119" s="450"/>
      <c r="G119" s="451"/>
      <c r="H119" s="450"/>
      <c r="I119" s="451"/>
      <c r="J119" s="450"/>
      <c r="K119" s="451"/>
      <c r="L119" s="450"/>
      <c r="M119" s="451"/>
    </row>
    <row r="120" spans="5:24" ht="19" x14ac:dyDescent="0.35">
      <c r="E120" s="449"/>
      <c r="F120" s="450"/>
      <c r="G120" s="451"/>
      <c r="H120" s="450"/>
      <c r="I120" s="451"/>
      <c r="J120" s="450"/>
      <c r="K120" s="451"/>
      <c r="L120" s="450"/>
      <c r="M120" s="451"/>
    </row>
    <row r="417" spans="5:5" x14ac:dyDescent="0.35">
      <c r="E417" s="453"/>
    </row>
    <row r="418" spans="5:5" x14ac:dyDescent="0.35">
      <c r="E418" s="453"/>
    </row>
    <row r="419" spans="5:5" x14ac:dyDescent="0.35">
      <c r="E419" s="453"/>
    </row>
    <row r="420" spans="5:5" x14ac:dyDescent="0.35">
      <c r="E420" s="453"/>
    </row>
    <row r="421" spans="5:5" x14ac:dyDescent="0.35">
      <c r="E421" s="453"/>
    </row>
    <row r="422" spans="5:5" x14ac:dyDescent="0.35">
      <c r="E422" s="453"/>
    </row>
    <row r="423" spans="5:5" x14ac:dyDescent="0.35">
      <c r="E423" s="453"/>
    </row>
    <row r="463" spans="5:5" x14ac:dyDescent="0.35">
      <c r="E463" s="453"/>
    </row>
    <row r="464" spans="5:5" x14ac:dyDescent="0.35">
      <c r="E464" s="453"/>
    </row>
    <row r="465" spans="5:5" x14ac:dyDescent="0.35">
      <c r="E465" s="453"/>
    </row>
    <row r="466" spans="5:5" x14ac:dyDescent="0.35">
      <c r="E466" s="453"/>
    </row>
    <row r="470" spans="5:5" x14ac:dyDescent="0.35">
      <c r="E470" s="453"/>
    </row>
    <row r="471" spans="5:5" x14ac:dyDescent="0.35">
      <c r="E471" s="453"/>
    </row>
    <row r="472" spans="5:5" x14ac:dyDescent="0.35">
      <c r="E472" s="453"/>
    </row>
    <row r="473" spans="5:5" x14ac:dyDescent="0.35">
      <c r="E473" s="453"/>
    </row>
    <row r="1605" ht="17.5" customHeight="1" x14ac:dyDescent="0.35"/>
    <row r="1606" ht="17.5" customHeight="1" x14ac:dyDescent="0.35"/>
  </sheetData>
  <mergeCells count="13">
    <mergeCell ref="A21:D21"/>
    <mergeCell ref="A38:D38"/>
    <mergeCell ref="A55:D55"/>
    <mergeCell ref="R1:S1"/>
    <mergeCell ref="T1:U1"/>
    <mergeCell ref="V1:W1"/>
    <mergeCell ref="A2:D2"/>
    <mergeCell ref="A7:D7"/>
    <mergeCell ref="F1:G1"/>
    <mergeCell ref="H1:I1"/>
    <mergeCell ref="J1:K1"/>
    <mergeCell ref="L1:M1"/>
    <mergeCell ref="P1:Q1"/>
  </mergeCells>
  <phoneticPr fontId="47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D335"/>
  <sheetViews>
    <sheetView zoomScale="85" zoomScaleNormal="85" workbookViewId="0">
      <selection activeCell="Z18" sqref="Z18"/>
    </sheetView>
  </sheetViews>
  <sheetFormatPr defaultColWidth="8.84375" defaultRowHeight="15.5" x14ac:dyDescent="0.35"/>
  <cols>
    <col min="1" max="1" width="10.84375" style="2" customWidth="1"/>
    <col min="2" max="14" width="7.69140625" style="2" customWidth="1"/>
    <col min="15" max="15" width="2.4609375" style="313" customWidth="1"/>
    <col min="16" max="28" width="9.3828125" style="81" customWidth="1"/>
    <col min="29" max="29" width="2.4609375" style="3" customWidth="1"/>
    <col min="30" max="30" width="14" style="81" customWidth="1"/>
    <col min="31" max="31" width="14" style="385" customWidth="1"/>
    <col min="32" max="32" width="2.4609375" style="3" customWidth="1"/>
    <col min="33" max="33" width="14" style="81" customWidth="1"/>
    <col min="34" max="34" width="13.4609375" style="85" customWidth="1"/>
    <col min="35" max="35" width="7.15234375" style="83" customWidth="1"/>
    <col min="36" max="36" width="7" customWidth="1"/>
    <col min="37" max="39" width="7.15234375" customWidth="1"/>
    <col min="40" max="40" width="7" style="84" customWidth="1"/>
    <col min="41" max="41" width="7.15234375" style="83" customWidth="1"/>
    <col min="42" max="43" width="7.15234375" customWidth="1"/>
    <col min="44" max="44" width="6.15234375" customWidth="1"/>
    <col min="45" max="45" width="7.15234375" customWidth="1"/>
    <col min="46" max="46" width="6.15234375" style="84" customWidth="1"/>
    <col min="47" max="47" width="5.15234375" style="83" customWidth="1"/>
    <col min="48" max="50" width="6.15234375" customWidth="1"/>
    <col min="51" max="51" width="5.15234375" style="84" customWidth="1"/>
    <col min="52" max="52" width="6.15234375" style="83" customWidth="1"/>
    <col min="53" max="54" width="6.15234375" customWidth="1"/>
    <col min="55" max="55" width="7.15234375" customWidth="1"/>
    <col min="56" max="56" width="6.15234375" customWidth="1"/>
    <col min="57" max="58" width="7.15234375" customWidth="1"/>
    <col min="59" max="59" width="6.15234375" style="84" customWidth="1"/>
    <col min="60" max="64" width="7.15234375" customWidth="1"/>
    <col min="65" max="65" width="5.15234375" customWidth="1"/>
    <col min="66" max="66" width="3.15234375" customWidth="1"/>
    <col min="67" max="67" width="14" style="81" customWidth="1"/>
    <col min="68" max="68" width="8.69140625" style="85" customWidth="1"/>
    <col min="69" max="69" width="7.15234375" style="83" customWidth="1"/>
    <col min="70" max="70" width="10.15234375" customWidth="1"/>
    <col min="71" max="73" width="7.15234375" customWidth="1"/>
    <col min="74" max="74" width="5.84375" style="84" customWidth="1"/>
    <col min="75" max="75" width="7.15234375" style="83" customWidth="1"/>
    <col min="76" max="77" width="7.15234375" customWidth="1"/>
    <col min="78" max="78" width="6.15234375" customWidth="1"/>
    <col min="79" max="79" width="7.15234375" customWidth="1"/>
    <col min="80" max="80" width="6.15234375" style="84" customWidth="1"/>
    <col min="81" max="81" width="5.15234375" style="83" customWidth="1"/>
    <col min="82" max="82" width="6.15234375" customWidth="1"/>
    <col min="83" max="83" width="10.15234375" customWidth="1"/>
    <col min="84" max="84" width="6.15234375" customWidth="1"/>
    <col min="85" max="85" width="5.15234375" style="84" customWidth="1"/>
    <col min="86" max="86" width="6.15234375" style="83" customWidth="1"/>
    <col min="87" max="88" width="6.15234375" customWidth="1"/>
    <col min="89" max="89" width="7.15234375" customWidth="1"/>
    <col min="90" max="90" width="6.15234375" customWidth="1"/>
    <col min="91" max="92" width="7.15234375" customWidth="1"/>
    <col min="93" max="93" width="6.15234375" style="84" customWidth="1"/>
    <col min="94" max="98" width="7.15234375" customWidth="1"/>
    <col min="99" max="99" width="5.15234375" customWidth="1"/>
    <col min="100" max="100" width="3.15234375" customWidth="1"/>
    <col min="101" max="101" width="14" style="81" customWidth="1"/>
    <col min="102" max="102" width="8.69140625" style="85" customWidth="1"/>
    <col min="103" max="103" width="7.15234375" style="83" customWidth="1"/>
    <col min="104" max="104" width="12.4609375" customWidth="1"/>
    <col min="105" max="106" width="7.15234375" customWidth="1"/>
    <col min="107" max="107" width="9.15234375" customWidth="1"/>
    <col min="108" max="108" width="11.765625" style="84" customWidth="1"/>
    <col min="109" max="109" width="7.15234375" style="83" customWidth="1"/>
    <col min="110" max="111" width="7.15234375" customWidth="1"/>
    <col min="112" max="112" width="6.15234375" customWidth="1"/>
    <col min="113" max="113" width="7.15234375" customWidth="1"/>
    <col min="114" max="114" width="6.15234375" style="84" customWidth="1"/>
    <col min="115" max="115" width="5.15234375" style="83" customWidth="1"/>
    <col min="116" max="116" width="6.15234375" customWidth="1"/>
    <col min="117" max="117" width="11.61328125" customWidth="1"/>
    <col min="118" max="118" width="6.15234375" customWidth="1"/>
    <col min="119" max="119" width="5.15234375" style="84" customWidth="1"/>
    <col min="120" max="120" width="6.15234375" style="83" customWidth="1"/>
    <col min="121" max="121" width="11" customWidth="1"/>
    <col min="122" max="122" width="6.15234375" customWidth="1"/>
    <col min="123" max="123" width="7.15234375" customWidth="1"/>
    <col min="124" max="124" width="6.15234375" customWidth="1"/>
    <col min="125" max="126" width="7.15234375" customWidth="1"/>
    <col min="127" max="127" width="11.3046875" style="84" customWidth="1"/>
    <col min="128" max="128" width="11.921875" customWidth="1"/>
    <col min="129" max="132" width="7.15234375" customWidth="1"/>
    <col min="133" max="133" width="5.15234375" customWidth="1"/>
    <col min="134" max="134" width="3.15234375" customWidth="1"/>
  </cols>
  <sheetData>
    <row r="1" spans="1:134" ht="24" customHeight="1" x14ac:dyDescent="0.35">
      <c r="A1" s="546" t="s">
        <v>43</v>
      </c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7"/>
      <c r="P1" s="566" t="s">
        <v>112</v>
      </c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D1" s="61" t="s">
        <v>113</v>
      </c>
      <c r="AE1" s="396"/>
      <c r="AG1" s="54" t="s">
        <v>49</v>
      </c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109"/>
      <c r="BN1" s="3"/>
      <c r="BO1" s="54" t="s">
        <v>45</v>
      </c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109"/>
      <c r="CV1" s="3"/>
      <c r="CW1" s="54" t="s">
        <v>48</v>
      </c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109"/>
      <c r="ED1" s="3"/>
    </row>
    <row r="2" spans="1:134" ht="16.5" x14ac:dyDescent="0.4">
      <c r="A2" s="10"/>
      <c r="B2" s="12"/>
      <c r="C2" s="12"/>
      <c r="D2" s="12"/>
      <c r="E2" s="12"/>
      <c r="F2" s="12"/>
      <c r="G2" s="12"/>
      <c r="H2" s="12"/>
      <c r="I2" s="12"/>
      <c r="J2" s="12"/>
      <c r="K2" s="12"/>
      <c r="L2" s="88"/>
      <c r="M2" s="88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D2" s="98" t="s">
        <v>29</v>
      </c>
      <c r="AE2" s="397"/>
      <c r="AG2" s="98" t="s">
        <v>114</v>
      </c>
      <c r="AH2" s="98"/>
      <c r="AI2" s="558" t="s">
        <v>115</v>
      </c>
      <c r="AJ2" s="559"/>
      <c r="AK2" s="559"/>
      <c r="AL2" s="559"/>
      <c r="AM2" s="559"/>
      <c r="AN2" s="560"/>
      <c r="AO2" s="561" t="s">
        <v>116</v>
      </c>
      <c r="AP2" s="562"/>
      <c r="AQ2" s="562"/>
      <c r="AR2" s="562"/>
      <c r="AS2" s="562"/>
      <c r="AT2" s="563"/>
      <c r="AU2" s="561" t="s">
        <v>117</v>
      </c>
      <c r="AV2" s="562"/>
      <c r="AW2" s="562"/>
      <c r="AX2" s="562"/>
      <c r="AY2" s="563"/>
      <c r="AZ2" s="558" t="s">
        <v>118</v>
      </c>
      <c r="BA2" s="559"/>
      <c r="BB2" s="559"/>
      <c r="BC2" s="559"/>
      <c r="BD2" s="559"/>
      <c r="BE2" s="559"/>
      <c r="BF2" s="559"/>
      <c r="BG2" s="560"/>
      <c r="BH2" s="564" t="s">
        <v>119</v>
      </c>
      <c r="BI2" s="562"/>
      <c r="BJ2" s="562"/>
      <c r="BK2" s="562"/>
      <c r="BL2" s="562"/>
      <c r="BM2" s="565"/>
      <c r="BN2" s="3"/>
      <c r="BO2" s="98" t="s">
        <v>114</v>
      </c>
      <c r="BP2" s="98"/>
      <c r="BQ2" s="558" t="s">
        <v>115</v>
      </c>
      <c r="BR2" s="559"/>
      <c r="BS2" s="559"/>
      <c r="BT2" s="559"/>
      <c r="BU2" s="559"/>
      <c r="BV2" s="560"/>
      <c r="BW2" s="561" t="s">
        <v>116</v>
      </c>
      <c r="BX2" s="562"/>
      <c r="BY2" s="562"/>
      <c r="BZ2" s="562"/>
      <c r="CA2" s="562"/>
      <c r="CB2" s="563"/>
      <c r="CC2" s="561" t="s">
        <v>117</v>
      </c>
      <c r="CD2" s="562"/>
      <c r="CE2" s="562"/>
      <c r="CF2" s="562"/>
      <c r="CG2" s="563"/>
      <c r="CH2" s="558" t="s">
        <v>118</v>
      </c>
      <c r="CI2" s="559"/>
      <c r="CJ2" s="559"/>
      <c r="CK2" s="559"/>
      <c r="CL2" s="559"/>
      <c r="CM2" s="559"/>
      <c r="CN2" s="559"/>
      <c r="CO2" s="560"/>
      <c r="CP2" s="564" t="s">
        <v>119</v>
      </c>
      <c r="CQ2" s="562"/>
      <c r="CR2" s="562"/>
      <c r="CS2" s="562"/>
      <c r="CT2" s="562"/>
      <c r="CU2" s="565"/>
      <c r="CV2" s="3"/>
      <c r="CW2" s="98" t="s">
        <v>114</v>
      </c>
      <c r="CX2" s="98"/>
      <c r="CY2" s="558" t="s">
        <v>115</v>
      </c>
      <c r="CZ2" s="559"/>
      <c r="DA2" s="559"/>
      <c r="DB2" s="559"/>
      <c r="DC2" s="559"/>
      <c r="DD2" s="560"/>
      <c r="DE2" s="561" t="s">
        <v>116</v>
      </c>
      <c r="DF2" s="562"/>
      <c r="DG2" s="562"/>
      <c r="DH2" s="562"/>
      <c r="DI2" s="562"/>
      <c r="DJ2" s="563"/>
      <c r="DK2" s="561" t="s">
        <v>117</v>
      </c>
      <c r="DL2" s="562"/>
      <c r="DM2" s="562"/>
      <c r="DN2" s="562"/>
      <c r="DO2" s="563"/>
      <c r="DP2" s="558" t="s">
        <v>118</v>
      </c>
      <c r="DQ2" s="559"/>
      <c r="DR2" s="559"/>
      <c r="DS2" s="559"/>
      <c r="DT2" s="559"/>
      <c r="DU2" s="559"/>
      <c r="DV2" s="559"/>
      <c r="DW2" s="560"/>
      <c r="DX2" s="564" t="s">
        <v>119</v>
      </c>
      <c r="DY2" s="562"/>
      <c r="DZ2" s="562"/>
      <c r="EA2" s="562"/>
      <c r="EB2" s="562"/>
      <c r="EC2" s="565"/>
      <c r="ED2" s="3"/>
    </row>
    <row r="3" spans="1:134" ht="16.5" x14ac:dyDescent="0.4">
      <c r="A3" s="17" t="s">
        <v>120</v>
      </c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211"/>
      <c r="P3" s="392"/>
      <c r="Q3" s="327" t="s">
        <v>79</v>
      </c>
      <c r="R3" s="327" t="s">
        <v>80</v>
      </c>
      <c r="S3" s="327" t="s">
        <v>81</v>
      </c>
      <c r="T3" s="327" t="s">
        <v>82</v>
      </c>
      <c r="U3" s="327" t="s">
        <v>83</v>
      </c>
      <c r="V3" s="327" t="s">
        <v>84</v>
      </c>
      <c r="W3" s="327" t="s">
        <v>85</v>
      </c>
      <c r="X3" s="327" t="s">
        <v>86</v>
      </c>
      <c r="Y3" s="327" t="s">
        <v>87</v>
      </c>
      <c r="Z3" s="327" t="s">
        <v>88</v>
      </c>
      <c r="AA3" s="327" t="s">
        <v>89</v>
      </c>
      <c r="AB3" s="331" t="s">
        <v>90</v>
      </c>
      <c r="AD3" s="102" t="s">
        <v>121</v>
      </c>
      <c r="AE3" s="224" t="s">
        <v>122</v>
      </c>
      <c r="AG3" s="100" t="s">
        <v>121</v>
      </c>
      <c r="AH3" s="207" t="s">
        <v>122</v>
      </c>
      <c r="AI3" s="106" t="s">
        <v>123</v>
      </c>
      <c r="AJ3" s="100" t="s">
        <v>124</v>
      </c>
      <c r="AK3" s="100" t="s">
        <v>125</v>
      </c>
      <c r="AL3" s="100" t="s">
        <v>126</v>
      </c>
      <c r="AM3" s="100" t="s">
        <v>127</v>
      </c>
      <c r="AN3" s="105" t="s">
        <v>128</v>
      </c>
      <c r="AO3" s="106" t="s">
        <v>129</v>
      </c>
      <c r="AP3" s="100" t="s">
        <v>130</v>
      </c>
      <c r="AQ3" s="100" t="s">
        <v>131</v>
      </c>
      <c r="AR3" s="100" t="s">
        <v>132</v>
      </c>
      <c r="AS3" s="100" t="s">
        <v>133</v>
      </c>
      <c r="AT3" s="105" t="s">
        <v>134</v>
      </c>
      <c r="AU3" s="106" t="s">
        <v>135</v>
      </c>
      <c r="AV3" s="100" t="s">
        <v>136</v>
      </c>
      <c r="AW3" s="100" t="s">
        <v>137</v>
      </c>
      <c r="AX3" s="100" t="s">
        <v>138</v>
      </c>
      <c r="AY3" s="105" t="s">
        <v>139</v>
      </c>
      <c r="AZ3" s="106" t="s">
        <v>140</v>
      </c>
      <c r="BA3" s="100" t="s">
        <v>141</v>
      </c>
      <c r="BB3" s="100" t="s">
        <v>142</v>
      </c>
      <c r="BC3" s="100" t="s">
        <v>143</v>
      </c>
      <c r="BD3" s="100" t="s">
        <v>144</v>
      </c>
      <c r="BE3" s="100" t="s">
        <v>145</v>
      </c>
      <c r="BF3" s="100" t="s">
        <v>146</v>
      </c>
      <c r="BG3" s="105" t="s">
        <v>147</v>
      </c>
      <c r="BH3" s="102" t="s">
        <v>148</v>
      </c>
      <c r="BI3" s="100" t="s">
        <v>149</v>
      </c>
      <c r="BJ3" s="100" t="s">
        <v>150</v>
      </c>
      <c r="BK3" s="100" t="s">
        <v>151</v>
      </c>
      <c r="BL3" s="100" t="s">
        <v>152</v>
      </c>
      <c r="BM3" s="100" t="s">
        <v>153</v>
      </c>
      <c r="BN3" s="3"/>
      <c r="BO3" s="100" t="s">
        <v>121</v>
      </c>
      <c r="BP3" s="207" t="s">
        <v>122</v>
      </c>
      <c r="BQ3" s="106" t="s">
        <v>123</v>
      </c>
      <c r="BR3" s="100" t="s">
        <v>124</v>
      </c>
      <c r="BS3" s="100" t="s">
        <v>125</v>
      </c>
      <c r="BT3" s="100" t="s">
        <v>126</v>
      </c>
      <c r="BU3" s="100" t="s">
        <v>127</v>
      </c>
      <c r="BV3" s="105" t="s">
        <v>128</v>
      </c>
      <c r="BW3" s="106" t="s">
        <v>129</v>
      </c>
      <c r="BX3" s="100" t="s">
        <v>130</v>
      </c>
      <c r="BY3" s="100" t="s">
        <v>131</v>
      </c>
      <c r="BZ3" s="100" t="s">
        <v>132</v>
      </c>
      <c r="CA3" s="100" t="s">
        <v>133</v>
      </c>
      <c r="CB3" s="105" t="s">
        <v>134</v>
      </c>
      <c r="CC3" s="106" t="s">
        <v>135</v>
      </c>
      <c r="CD3" s="100" t="s">
        <v>136</v>
      </c>
      <c r="CE3" s="100" t="s">
        <v>137</v>
      </c>
      <c r="CF3" s="100" t="s">
        <v>138</v>
      </c>
      <c r="CG3" s="105" t="s">
        <v>139</v>
      </c>
      <c r="CH3" s="106" t="s">
        <v>140</v>
      </c>
      <c r="CI3" s="100" t="s">
        <v>141</v>
      </c>
      <c r="CJ3" s="100" t="s">
        <v>142</v>
      </c>
      <c r="CK3" s="100" t="s">
        <v>143</v>
      </c>
      <c r="CL3" s="100" t="s">
        <v>144</v>
      </c>
      <c r="CM3" s="100" t="s">
        <v>145</v>
      </c>
      <c r="CN3" s="100" t="s">
        <v>146</v>
      </c>
      <c r="CO3" s="105" t="s">
        <v>147</v>
      </c>
      <c r="CP3" s="102" t="s">
        <v>148</v>
      </c>
      <c r="CQ3" s="100" t="s">
        <v>149</v>
      </c>
      <c r="CR3" s="100" t="s">
        <v>150</v>
      </c>
      <c r="CS3" s="100" t="s">
        <v>151</v>
      </c>
      <c r="CT3" s="100" t="s">
        <v>152</v>
      </c>
      <c r="CU3" s="100" t="s">
        <v>153</v>
      </c>
      <c r="CV3" s="3"/>
      <c r="CW3" s="100" t="s">
        <v>121</v>
      </c>
      <c r="CX3" s="207" t="s">
        <v>122</v>
      </c>
      <c r="CY3" s="106" t="s">
        <v>123</v>
      </c>
      <c r="CZ3" s="100" t="s">
        <v>124</v>
      </c>
      <c r="DA3" s="100" t="s">
        <v>125</v>
      </c>
      <c r="DB3" s="100" t="s">
        <v>126</v>
      </c>
      <c r="DC3" s="100" t="s">
        <v>127</v>
      </c>
      <c r="DD3" s="105" t="s">
        <v>128</v>
      </c>
      <c r="DE3" s="106" t="s">
        <v>129</v>
      </c>
      <c r="DF3" s="100" t="s">
        <v>130</v>
      </c>
      <c r="DG3" s="100" t="s">
        <v>131</v>
      </c>
      <c r="DH3" s="100" t="s">
        <v>132</v>
      </c>
      <c r="DI3" s="100" t="s">
        <v>133</v>
      </c>
      <c r="DJ3" s="105" t="s">
        <v>134</v>
      </c>
      <c r="DK3" s="106" t="s">
        <v>135</v>
      </c>
      <c r="DL3" s="100" t="s">
        <v>136</v>
      </c>
      <c r="DM3" s="100" t="s">
        <v>137</v>
      </c>
      <c r="DN3" s="100" t="s">
        <v>138</v>
      </c>
      <c r="DO3" s="105" t="s">
        <v>139</v>
      </c>
      <c r="DP3" s="106" t="s">
        <v>140</v>
      </c>
      <c r="DQ3" s="100" t="s">
        <v>141</v>
      </c>
      <c r="DR3" s="100" t="s">
        <v>142</v>
      </c>
      <c r="DS3" s="100" t="s">
        <v>143</v>
      </c>
      <c r="DT3" s="100" t="s">
        <v>144</v>
      </c>
      <c r="DU3" s="100" t="s">
        <v>145</v>
      </c>
      <c r="DV3" s="100" t="s">
        <v>146</v>
      </c>
      <c r="DW3" s="105" t="s">
        <v>147</v>
      </c>
      <c r="DX3" s="102" t="s">
        <v>148</v>
      </c>
      <c r="DY3" s="100" t="s">
        <v>149</v>
      </c>
      <c r="DZ3" s="100" t="s">
        <v>150</v>
      </c>
      <c r="EA3" s="100" t="s">
        <v>151</v>
      </c>
      <c r="EB3" s="100" t="s">
        <v>152</v>
      </c>
      <c r="EC3" s="100" t="s">
        <v>153</v>
      </c>
      <c r="ED3" s="3"/>
    </row>
    <row r="4" spans="1:134" ht="16.5" x14ac:dyDescent="0.35">
      <c r="A4" s="387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211"/>
      <c r="P4" s="327">
        <v>2010</v>
      </c>
      <c r="Q4" s="315"/>
      <c r="R4" s="145">
        <v>1595.5</v>
      </c>
      <c r="S4" s="145">
        <v>1774.4</v>
      </c>
      <c r="T4" s="145">
        <v>1933.1</v>
      </c>
      <c r="U4" s="145">
        <v>1935.1</v>
      </c>
      <c r="V4" s="145">
        <v>1882.5</v>
      </c>
      <c r="W4" s="145">
        <v>1775.2</v>
      </c>
      <c r="X4" s="145">
        <v>1779.3</v>
      </c>
      <c r="Y4" s="145">
        <v>1897.4</v>
      </c>
      <c r="Z4" s="145">
        <v>1891.9</v>
      </c>
      <c r="AA4" s="145">
        <v>1944.5</v>
      </c>
      <c r="AB4" s="145">
        <v>2212.3000000000002</v>
      </c>
      <c r="AD4" s="398">
        <v>44896</v>
      </c>
      <c r="AE4" s="399">
        <v>4390</v>
      </c>
      <c r="AG4" s="103">
        <v>44926</v>
      </c>
      <c r="AH4" s="207">
        <v>4390</v>
      </c>
      <c r="AI4" s="106"/>
      <c r="AJ4" s="100"/>
      <c r="AK4" s="100"/>
      <c r="AL4" s="100"/>
      <c r="AM4" s="100"/>
      <c r="AN4" s="105"/>
      <c r="AO4" s="106"/>
      <c r="AP4" s="100"/>
      <c r="AQ4" s="100"/>
      <c r="AR4" s="100"/>
      <c r="AS4" s="100"/>
      <c r="AT4" s="105"/>
      <c r="AU4" s="106"/>
      <c r="AV4" s="100"/>
      <c r="AW4" s="100"/>
      <c r="AX4" s="100"/>
      <c r="AY4" s="105"/>
      <c r="AZ4" s="106"/>
      <c r="BA4" s="100"/>
      <c r="BB4" s="100"/>
      <c r="BC4" s="100"/>
      <c r="BD4" s="100"/>
      <c r="BE4" s="100"/>
      <c r="BF4" s="100"/>
      <c r="BG4" s="105"/>
      <c r="BH4" s="102"/>
      <c r="BI4" s="100"/>
      <c r="BJ4" s="100"/>
      <c r="BK4" s="100"/>
      <c r="BL4" s="100"/>
      <c r="BM4" s="100"/>
      <c r="BN4" s="3"/>
      <c r="BO4" s="103">
        <v>44926</v>
      </c>
      <c r="BP4" s="207">
        <v>45256</v>
      </c>
      <c r="BQ4" s="106"/>
      <c r="BR4" s="100"/>
      <c r="BS4" s="100"/>
      <c r="BT4" s="100"/>
      <c r="BU4" s="100"/>
      <c r="BV4" s="105"/>
      <c r="BW4" s="106"/>
      <c r="BX4" s="100"/>
      <c r="BY4" s="100"/>
      <c r="BZ4" s="100"/>
      <c r="CA4" s="100"/>
      <c r="CB4" s="105"/>
      <c r="CC4" s="106"/>
      <c r="CD4" s="100"/>
      <c r="CE4" s="100"/>
      <c r="CF4" s="100"/>
      <c r="CG4" s="105"/>
      <c r="CH4" s="106"/>
      <c r="CI4" s="100"/>
      <c r="CJ4" s="100"/>
      <c r="CK4" s="100"/>
      <c r="CL4" s="100"/>
      <c r="CM4" s="100"/>
      <c r="CN4" s="100"/>
      <c r="CO4" s="105"/>
      <c r="CP4" s="102"/>
      <c r="CQ4" s="100"/>
      <c r="CR4" s="100"/>
      <c r="CS4" s="100"/>
      <c r="CT4" s="100"/>
      <c r="CU4" s="100"/>
      <c r="CV4" s="3"/>
      <c r="CW4" s="103">
        <v>44926</v>
      </c>
      <c r="CX4" s="207">
        <v>69995</v>
      </c>
      <c r="CY4" s="106"/>
      <c r="CZ4" s="100"/>
      <c r="DA4" s="100"/>
      <c r="DB4" s="100"/>
      <c r="DC4" s="100"/>
      <c r="DD4" s="56"/>
      <c r="DE4" s="106"/>
      <c r="DF4" s="100"/>
      <c r="DG4" s="100"/>
      <c r="DH4" s="100"/>
      <c r="DI4" s="100"/>
      <c r="DJ4" s="105"/>
      <c r="DK4" s="106"/>
      <c r="DL4" s="100"/>
      <c r="DM4" s="100"/>
      <c r="DN4" s="100"/>
      <c r="DO4" s="105"/>
      <c r="DP4" s="106"/>
      <c r="DQ4" s="100"/>
      <c r="DR4" s="100"/>
      <c r="DS4" s="100"/>
      <c r="DT4" s="100"/>
      <c r="DU4" s="100"/>
      <c r="DV4" s="100"/>
      <c r="DW4" s="56"/>
      <c r="DX4" s="102"/>
      <c r="DY4" s="100"/>
      <c r="DZ4" s="100"/>
      <c r="EA4" s="100"/>
      <c r="EB4" s="100"/>
      <c r="EC4" s="100"/>
      <c r="ED4" s="3"/>
    </row>
    <row r="5" spans="1:134" ht="16.5" x14ac:dyDescent="0.35">
      <c r="A5" s="388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12"/>
      <c r="P5" s="327">
        <v>2011</v>
      </c>
      <c r="Q5" s="145">
        <v>2468.9</v>
      </c>
      <c r="R5" s="145">
        <v>1317.9</v>
      </c>
      <c r="S5" s="145">
        <v>1694.4</v>
      </c>
      <c r="T5" s="145">
        <v>1760.2</v>
      </c>
      <c r="U5" s="145">
        <v>1752.8</v>
      </c>
      <c r="V5" s="145">
        <v>1634.9</v>
      </c>
      <c r="W5" s="145">
        <v>1601.3</v>
      </c>
      <c r="X5" s="145">
        <v>1676.8</v>
      </c>
      <c r="Y5" s="145">
        <v>1726.8</v>
      </c>
      <c r="Z5" s="145">
        <v>1754.5</v>
      </c>
      <c r="AA5" s="145">
        <v>1842.7</v>
      </c>
      <c r="AB5" s="145">
        <v>2232.8000000000002</v>
      </c>
      <c r="AD5" s="398">
        <v>44867</v>
      </c>
      <c r="AE5" s="400">
        <v>4388</v>
      </c>
      <c r="AG5" s="103">
        <v>44834</v>
      </c>
      <c r="AH5" s="207">
        <v>4362</v>
      </c>
      <c r="AI5" s="106">
        <v>168.5</v>
      </c>
      <c r="AJ5" s="100">
        <v>98.83</v>
      </c>
      <c r="AK5" s="100"/>
      <c r="AL5" s="66">
        <v>222.81</v>
      </c>
      <c r="AM5" s="100">
        <v>203.39</v>
      </c>
      <c r="AN5" s="105"/>
      <c r="AO5" s="106">
        <v>297.5</v>
      </c>
      <c r="AP5" s="100"/>
      <c r="AQ5" s="100"/>
      <c r="AR5" s="100"/>
      <c r="AS5" s="100"/>
      <c r="AT5" s="105"/>
      <c r="AU5" s="106"/>
      <c r="AV5" s="100"/>
      <c r="AW5" s="100"/>
      <c r="AX5" s="100"/>
      <c r="AY5" s="105"/>
      <c r="AZ5" s="106"/>
      <c r="BA5" s="100">
        <v>19</v>
      </c>
      <c r="BB5" s="100"/>
      <c r="BC5" s="100"/>
      <c r="BD5" s="100"/>
      <c r="BE5" s="100"/>
      <c r="BF5" s="100"/>
      <c r="BG5" s="105"/>
      <c r="BH5" s="102"/>
      <c r="BI5" s="100">
        <v>408.2</v>
      </c>
      <c r="BJ5" s="100">
        <v>137.13</v>
      </c>
      <c r="BK5" s="100"/>
      <c r="BL5" s="100"/>
      <c r="BM5" s="100"/>
      <c r="BN5" s="3"/>
      <c r="BO5" s="103">
        <v>44834</v>
      </c>
      <c r="BP5" s="207">
        <v>44394</v>
      </c>
      <c r="BQ5" s="106">
        <v>1710.4</v>
      </c>
      <c r="BR5" s="145" t="s">
        <v>154</v>
      </c>
      <c r="BS5" s="100"/>
      <c r="BT5" s="100">
        <v>2142.48</v>
      </c>
      <c r="BU5" s="100">
        <v>2087.38</v>
      </c>
      <c r="BV5" s="105"/>
      <c r="BW5" s="106">
        <v>2869.5</v>
      </c>
      <c r="BX5" s="100"/>
      <c r="BY5" s="100"/>
      <c r="BZ5" s="100">
        <v>641.1</v>
      </c>
      <c r="CA5" s="100"/>
      <c r="CB5" s="105"/>
      <c r="CC5" s="106"/>
      <c r="CD5" s="100">
        <v>873.1</v>
      </c>
      <c r="CE5" s="145" t="s">
        <v>155</v>
      </c>
      <c r="CF5" s="100"/>
      <c r="CG5" s="105"/>
      <c r="CH5" s="106">
        <v>35</v>
      </c>
      <c r="CI5" s="100">
        <v>153.32</v>
      </c>
      <c r="CJ5" s="100">
        <v>781.8</v>
      </c>
      <c r="CK5" s="100">
        <v>1858.4</v>
      </c>
      <c r="CL5" s="100">
        <v>585.4</v>
      </c>
      <c r="CM5" s="100"/>
      <c r="CN5" s="100"/>
      <c r="CO5" s="105"/>
      <c r="CP5" s="102"/>
      <c r="CQ5" s="100">
        <v>4328.6000000000004</v>
      </c>
      <c r="CR5" s="100">
        <v>1559.05</v>
      </c>
      <c r="CS5" s="100"/>
      <c r="CT5" s="100"/>
      <c r="CU5" s="100"/>
      <c r="CV5" s="3"/>
      <c r="CW5" s="103">
        <v>44834</v>
      </c>
      <c r="CX5" s="207">
        <v>52030</v>
      </c>
      <c r="CY5" s="106">
        <v>2426.8000000000002</v>
      </c>
      <c r="CZ5" s="100" t="s">
        <v>156</v>
      </c>
      <c r="DA5" s="100"/>
      <c r="DB5" s="100">
        <v>2659.22</v>
      </c>
      <c r="DC5" s="66">
        <v>2705.37</v>
      </c>
      <c r="DD5" s="100" t="s">
        <v>157</v>
      </c>
      <c r="DE5" s="106">
        <v>3436.4</v>
      </c>
      <c r="DF5" s="100">
        <v>4265.83</v>
      </c>
      <c r="DG5" s="100">
        <v>2209.6</v>
      </c>
      <c r="DH5" s="100">
        <v>625.5</v>
      </c>
      <c r="DI5" s="100">
        <v>1659.7</v>
      </c>
      <c r="DJ5" s="105"/>
      <c r="DK5" s="106"/>
      <c r="DL5" s="100">
        <v>843.9</v>
      </c>
      <c r="DM5" s="100" t="s">
        <v>158</v>
      </c>
      <c r="DN5" s="100"/>
      <c r="DO5" s="105"/>
      <c r="DP5" s="402">
        <v>26.7</v>
      </c>
      <c r="DQ5" s="100"/>
      <c r="DR5" s="100">
        <v>892.4</v>
      </c>
      <c r="DS5" s="100"/>
      <c r="DT5" s="100"/>
      <c r="DU5" s="100"/>
      <c r="DV5" s="100">
        <v>1727.8</v>
      </c>
      <c r="DW5" s="100" t="s">
        <v>159</v>
      </c>
      <c r="DX5" s="100" t="s">
        <v>160</v>
      </c>
      <c r="DY5" s="100">
        <v>4665.8999999999996</v>
      </c>
      <c r="DZ5" s="100">
        <v>1364</v>
      </c>
      <c r="EA5" s="100">
        <v>3337.89</v>
      </c>
      <c r="EB5" s="100">
        <v>1365.1</v>
      </c>
      <c r="EC5" s="100"/>
      <c r="ED5" s="3"/>
    </row>
    <row r="6" spans="1:134" ht="16.5" x14ac:dyDescent="0.35">
      <c r="A6" s="9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12"/>
      <c r="P6" s="327">
        <v>2012</v>
      </c>
      <c r="Q6" s="145">
        <v>2014.2</v>
      </c>
      <c r="R6" s="145">
        <v>1473.3</v>
      </c>
      <c r="S6" s="145">
        <v>1783.1</v>
      </c>
      <c r="T6" s="145">
        <v>1813.9</v>
      </c>
      <c r="U6" s="145">
        <v>1827.1</v>
      </c>
      <c r="V6" s="145">
        <v>1800.5</v>
      </c>
      <c r="W6" s="145">
        <v>1757.5</v>
      </c>
      <c r="X6" s="145">
        <v>1844.8</v>
      </c>
      <c r="Y6" s="145">
        <v>1917.3</v>
      </c>
      <c r="Z6" s="145">
        <v>1883.9</v>
      </c>
      <c r="AA6" s="145">
        <v>1956.8</v>
      </c>
      <c r="AB6" s="145">
        <v>2212.6</v>
      </c>
      <c r="AD6" s="398">
        <v>44865</v>
      </c>
      <c r="AE6" s="400">
        <v>4379</v>
      </c>
      <c r="AG6" s="103">
        <v>44742</v>
      </c>
      <c r="AH6" s="207">
        <v>4277</v>
      </c>
      <c r="AI6" s="402">
        <v>160.69999999999999</v>
      </c>
      <c r="AJ6" s="66"/>
      <c r="AK6" s="66">
        <v>367.23</v>
      </c>
      <c r="AL6" s="66">
        <v>216.17</v>
      </c>
      <c r="AM6" s="66">
        <v>194.83</v>
      </c>
      <c r="AN6" s="146">
        <v>36.799999999999997</v>
      </c>
      <c r="AO6" s="402">
        <v>294.60000000000002</v>
      </c>
      <c r="AP6" s="66">
        <v>390.23</v>
      </c>
      <c r="AQ6" s="66"/>
      <c r="AR6" s="66">
        <v>66.680000000000007</v>
      </c>
      <c r="AS6" s="66">
        <v>128.9</v>
      </c>
      <c r="AT6" s="146"/>
      <c r="AU6" s="402">
        <v>47.48</v>
      </c>
      <c r="AV6" s="66">
        <v>86.1</v>
      </c>
      <c r="AW6" s="66"/>
      <c r="AX6" s="66">
        <v>7</v>
      </c>
      <c r="AY6" s="146"/>
      <c r="AZ6" s="402"/>
      <c r="BA6" s="66"/>
      <c r="BB6" s="66">
        <v>75.3</v>
      </c>
      <c r="BC6" s="66"/>
      <c r="BD6" s="66"/>
      <c r="BE6" s="66"/>
      <c r="BF6" s="66"/>
      <c r="BG6" s="146">
        <v>109.7</v>
      </c>
      <c r="BH6" s="139">
        <v>246</v>
      </c>
      <c r="BI6" s="66">
        <v>403.2</v>
      </c>
      <c r="BJ6" s="66"/>
      <c r="BK6" s="66"/>
      <c r="BL6" s="66"/>
      <c r="BM6" s="66"/>
      <c r="BN6" s="3"/>
      <c r="BO6" s="103">
        <v>44742</v>
      </c>
      <c r="BP6" s="207">
        <v>43057</v>
      </c>
      <c r="BQ6" s="160">
        <v>1647</v>
      </c>
      <c r="BR6" s="145">
        <v>937.58</v>
      </c>
      <c r="BS6" s="145">
        <v>4012.5</v>
      </c>
      <c r="BT6" s="145">
        <v>2137.5</v>
      </c>
      <c r="BU6" s="145">
        <v>2013</v>
      </c>
      <c r="BV6" s="152">
        <v>314.12</v>
      </c>
      <c r="BW6" s="160">
        <v>2745</v>
      </c>
      <c r="BX6" s="145">
        <v>4061.21</v>
      </c>
      <c r="BY6" s="145"/>
      <c r="BZ6" s="145">
        <v>620.88</v>
      </c>
      <c r="CA6" s="145">
        <v>1307.8</v>
      </c>
      <c r="CB6" s="152">
        <v>72.53</v>
      </c>
      <c r="CC6" s="160">
        <v>422.09</v>
      </c>
      <c r="CD6" s="145">
        <v>849.8</v>
      </c>
      <c r="CE6" s="145">
        <v>626.24</v>
      </c>
      <c r="CF6" s="145">
        <v>67.7</v>
      </c>
      <c r="CG6" s="152"/>
      <c r="CH6" s="160">
        <v>32.799999999999997</v>
      </c>
      <c r="CI6" s="145">
        <v>144</v>
      </c>
      <c r="CJ6" s="145">
        <v>735.8</v>
      </c>
      <c r="CK6" s="145">
        <v>1823.8</v>
      </c>
      <c r="CL6" s="145">
        <v>598.4</v>
      </c>
      <c r="CM6" s="145"/>
      <c r="CN6" s="145"/>
      <c r="CO6" s="152">
        <v>1092</v>
      </c>
      <c r="CP6" s="144">
        <v>2450</v>
      </c>
      <c r="CQ6" s="145">
        <v>4105.3</v>
      </c>
      <c r="CR6" s="145">
        <v>1456</v>
      </c>
      <c r="CS6" s="145">
        <v>3168.69</v>
      </c>
      <c r="CT6" s="145"/>
      <c r="CU6" s="145">
        <v>43.63</v>
      </c>
      <c r="CV6" s="3"/>
      <c r="CW6" s="103">
        <v>44742</v>
      </c>
      <c r="CX6" s="207">
        <v>36587</v>
      </c>
      <c r="CY6" s="402">
        <v>1685</v>
      </c>
      <c r="CZ6" s="66">
        <v>823.41</v>
      </c>
      <c r="DA6" s="66">
        <v>3198</v>
      </c>
      <c r="DB6" s="66">
        <v>1865</v>
      </c>
      <c r="DC6" s="66">
        <v>1899</v>
      </c>
      <c r="DD6" s="146">
        <v>192</v>
      </c>
      <c r="DE6" s="402">
        <v>2534.5</v>
      </c>
      <c r="DF6" s="66">
        <v>3222</v>
      </c>
      <c r="DG6" s="66">
        <v>1567.6</v>
      </c>
      <c r="DH6" s="66">
        <v>416.67</v>
      </c>
      <c r="DI6" s="66">
        <v>1156</v>
      </c>
      <c r="DJ6" s="146">
        <v>51.81</v>
      </c>
      <c r="DK6" s="402">
        <v>333.84</v>
      </c>
      <c r="DL6" s="66">
        <v>617</v>
      </c>
      <c r="DM6" s="66">
        <v>535.69000000000005</v>
      </c>
      <c r="DN6" s="66">
        <v>37</v>
      </c>
      <c r="DO6" s="146">
        <v>64</v>
      </c>
      <c r="DP6" s="402">
        <v>22</v>
      </c>
      <c r="DQ6" s="66">
        <v>98</v>
      </c>
      <c r="DR6" s="66">
        <v>634</v>
      </c>
      <c r="DS6" s="66"/>
      <c r="DT6" s="66">
        <v>440</v>
      </c>
      <c r="DU6" s="66"/>
      <c r="DV6" s="66">
        <v>1173.3</v>
      </c>
      <c r="DW6" s="146">
        <v>908</v>
      </c>
      <c r="DX6" s="139">
        <v>2400</v>
      </c>
      <c r="DY6" s="66">
        <v>3140</v>
      </c>
      <c r="DZ6" s="66">
        <v>1094</v>
      </c>
      <c r="EA6" s="66">
        <v>2458</v>
      </c>
      <c r="EB6" s="66">
        <v>938</v>
      </c>
      <c r="EC6" s="100"/>
      <c r="ED6" s="3"/>
    </row>
    <row r="7" spans="1:134" ht="16.5" x14ac:dyDescent="0.35">
      <c r="A7" s="389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12"/>
      <c r="P7" s="327">
        <v>2013</v>
      </c>
      <c r="Q7" s="145">
        <v>2233.8000000000002</v>
      </c>
      <c r="R7" s="145">
        <v>1489.2</v>
      </c>
      <c r="S7" s="145">
        <v>1774.8</v>
      </c>
      <c r="T7" s="145">
        <v>1962.3</v>
      </c>
      <c r="U7" s="145">
        <v>2039.8</v>
      </c>
      <c r="V7" s="145">
        <v>1905.2</v>
      </c>
      <c r="W7" s="145">
        <v>1874.7</v>
      </c>
      <c r="X7" s="145">
        <v>1876.3</v>
      </c>
      <c r="Y7" s="145">
        <v>1935.7</v>
      </c>
      <c r="Z7" s="145">
        <v>1923.5</v>
      </c>
      <c r="AA7" s="145">
        <v>1988.4</v>
      </c>
      <c r="AB7" s="145">
        <v>2310.5</v>
      </c>
      <c r="AD7" s="398">
        <v>44833</v>
      </c>
      <c r="AE7" s="400">
        <v>4362</v>
      </c>
      <c r="AG7" s="103">
        <v>44651</v>
      </c>
      <c r="AH7" s="207">
        <v>4185</v>
      </c>
      <c r="AI7" s="402">
        <v>159</v>
      </c>
      <c r="AJ7" s="66">
        <v>93</v>
      </c>
      <c r="AK7" s="66"/>
      <c r="AL7" s="66">
        <v>215.5</v>
      </c>
      <c r="AM7" s="66">
        <v>188</v>
      </c>
      <c r="AN7" s="146"/>
      <c r="AO7" s="402">
        <v>288</v>
      </c>
      <c r="AP7" s="66">
        <v>403</v>
      </c>
      <c r="AQ7" s="66">
        <v>148</v>
      </c>
      <c r="AR7" s="66">
        <v>66.5</v>
      </c>
      <c r="AS7" s="66">
        <v>126.89</v>
      </c>
      <c r="AT7" s="146"/>
      <c r="AU7" s="402">
        <v>45</v>
      </c>
      <c r="AV7" s="66"/>
      <c r="AW7" s="66"/>
      <c r="AX7" s="66"/>
      <c r="AY7" s="146"/>
      <c r="AZ7" s="402"/>
      <c r="BA7" s="66"/>
      <c r="BB7" s="66">
        <v>69</v>
      </c>
      <c r="BC7" s="66"/>
      <c r="BD7" s="66"/>
      <c r="BE7" s="66"/>
      <c r="BF7" s="66"/>
      <c r="BG7" s="146"/>
      <c r="BH7" s="139"/>
      <c r="BI7" s="66"/>
      <c r="BJ7" s="66"/>
      <c r="BK7" s="66">
        <v>285</v>
      </c>
      <c r="BL7" s="66"/>
      <c r="BM7" s="66"/>
      <c r="BN7" s="3"/>
      <c r="BO7" s="103">
        <v>44651</v>
      </c>
      <c r="BP7" s="207">
        <v>42253</v>
      </c>
      <c r="BQ7" s="160">
        <v>1636</v>
      </c>
      <c r="BR7" s="145">
        <v>927</v>
      </c>
      <c r="BS7" s="145"/>
      <c r="BT7" s="145">
        <v>2132</v>
      </c>
      <c r="BU7" s="145">
        <v>1992</v>
      </c>
      <c r="BV7" s="152">
        <v>302</v>
      </c>
      <c r="BW7" s="160">
        <v>2805</v>
      </c>
      <c r="BX7" s="145"/>
      <c r="BY7" s="145"/>
      <c r="BZ7" s="145">
        <v>617</v>
      </c>
      <c r="CA7" s="145">
        <v>1322</v>
      </c>
      <c r="CB7" s="152"/>
      <c r="CC7" s="160">
        <v>425</v>
      </c>
      <c r="CD7" s="145">
        <v>866</v>
      </c>
      <c r="CE7" s="145" t="s">
        <v>161</v>
      </c>
      <c r="CF7" s="145"/>
      <c r="CG7" s="152">
        <v>76</v>
      </c>
      <c r="CH7" s="160">
        <v>42</v>
      </c>
      <c r="CI7" s="145"/>
      <c r="CJ7" s="145">
        <v>721</v>
      </c>
      <c r="CK7" s="145">
        <v>1775</v>
      </c>
      <c r="CL7" s="145">
        <v>564</v>
      </c>
      <c r="CM7" s="145"/>
      <c r="CN7" s="145"/>
      <c r="CO7" s="152">
        <v>1057</v>
      </c>
      <c r="CP7" s="144">
        <v>2228.6999999999998</v>
      </c>
      <c r="CQ7" s="145">
        <v>4065</v>
      </c>
      <c r="CR7" s="145">
        <v>1395</v>
      </c>
      <c r="CS7" s="145">
        <v>3082</v>
      </c>
      <c r="CT7" s="145"/>
      <c r="CU7" s="145"/>
      <c r="CV7" s="3"/>
      <c r="CW7" s="103">
        <v>44651</v>
      </c>
      <c r="CX7" s="207">
        <v>19566</v>
      </c>
      <c r="CY7" s="106">
        <v>820</v>
      </c>
      <c r="CZ7" s="100">
        <v>409</v>
      </c>
      <c r="DA7" s="100">
        <v>1894</v>
      </c>
      <c r="DB7" s="100">
        <v>947</v>
      </c>
      <c r="DC7" s="100">
        <v>952</v>
      </c>
      <c r="DD7" s="105">
        <v>104</v>
      </c>
      <c r="DE7" s="106">
        <v>1266</v>
      </c>
      <c r="DF7" s="66">
        <v>1834.84</v>
      </c>
      <c r="DG7" s="100">
        <v>833</v>
      </c>
      <c r="DH7" s="100">
        <v>217</v>
      </c>
      <c r="DI7" s="100">
        <v>601</v>
      </c>
      <c r="DJ7" s="105"/>
      <c r="DK7" s="106">
        <v>164</v>
      </c>
      <c r="DL7" s="100">
        <v>448</v>
      </c>
      <c r="DM7" s="100">
        <v>22</v>
      </c>
      <c r="DN7" s="100">
        <v>20</v>
      </c>
      <c r="DO7" s="105">
        <v>35</v>
      </c>
      <c r="DP7" s="106">
        <v>12</v>
      </c>
      <c r="DQ7" s="100" t="s">
        <v>162</v>
      </c>
      <c r="DR7" s="100">
        <v>321</v>
      </c>
      <c r="DS7" s="100"/>
      <c r="DT7" s="100"/>
      <c r="DU7" s="100"/>
      <c r="DV7" s="100">
        <v>616</v>
      </c>
      <c r="DW7" s="105">
        <v>475</v>
      </c>
      <c r="DX7" s="102">
        <v>1196</v>
      </c>
      <c r="DY7" s="100">
        <v>1640</v>
      </c>
      <c r="DZ7" s="100">
        <v>695</v>
      </c>
      <c r="EA7" s="100">
        <v>1191</v>
      </c>
      <c r="EB7" s="100">
        <v>581</v>
      </c>
      <c r="EC7" s="100"/>
      <c r="ED7" s="3"/>
    </row>
    <row r="8" spans="1:134" ht="16.5" x14ac:dyDescent="0.35">
      <c r="A8" s="389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12"/>
      <c r="P8" s="327">
        <v>2014</v>
      </c>
      <c r="Q8" s="145">
        <v>2387.02</v>
      </c>
      <c r="R8" s="145">
        <v>1392.33</v>
      </c>
      <c r="S8" s="145">
        <v>2048.65</v>
      </c>
      <c r="T8" s="145">
        <v>2187.63</v>
      </c>
      <c r="U8" s="145">
        <v>1991.2</v>
      </c>
      <c r="V8" s="145">
        <v>1866.9</v>
      </c>
      <c r="W8" s="145">
        <v>1824.7</v>
      </c>
      <c r="X8" s="145">
        <v>1852.79</v>
      </c>
      <c r="Y8" s="145">
        <v>1872.37</v>
      </c>
      <c r="Z8" s="145">
        <v>1909.87</v>
      </c>
      <c r="AA8" s="145">
        <v>1971.54</v>
      </c>
      <c r="AB8" s="145">
        <v>2312.5100000000002</v>
      </c>
      <c r="AD8" s="398">
        <v>44801</v>
      </c>
      <c r="AE8" s="400">
        <v>4324</v>
      </c>
      <c r="AG8" s="103">
        <v>44561</v>
      </c>
      <c r="AH8" s="221">
        <v>4329</v>
      </c>
      <c r="AI8" s="402">
        <v>161.69999999999999</v>
      </c>
      <c r="AJ8" s="66">
        <v>94.98</v>
      </c>
      <c r="AK8" s="66">
        <v>368.1</v>
      </c>
      <c r="AL8" s="66">
        <v>221.01</v>
      </c>
      <c r="AM8" s="66">
        <v>191.18</v>
      </c>
      <c r="AN8" s="146">
        <v>40.049999999999997</v>
      </c>
      <c r="AO8" s="402">
        <v>289.10000000000002</v>
      </c>
      <c r="AP8" s="66"/>
      <c r="AQ8" s="66"/>
      <c r="AR8" s="66">
        <v>69.31</v>
      </c>
      <c r="AS8" s="66">
        <v>130</v>
      </c>
      <c r="AT8" s="146"/>
      <c r="AU8" s="402"/>
      <c r="AV8" s="66"/>
      <c r="AW8" s="66"/>
      <c r="AX8" s="66"/>
      <c r="AY8" s="146"/>
      <c r="AZ8" s="402"/>
      <c r="BA8" s="66"/>
      <c r="BB8" s="66">
        <v>71.400000000000006</v>
      </c>
      <c r="BC8" s="66"/>
      <c r="BD8" s="66"/>
      <c r="BE8" s="66"/>
      <c r="BF8" s="66"/>
      <c r="BG8" s="146">
        <v>108</v>
      </c>
      <c r="BH8" s="139"/>
      <c r="BI8" s="66">
        <v>405.2</v>
      </c>
      <c r="BJ8" s="66"/>
      <c r="BK8" s="66"/>
      <c r="BL8" s="66">
        <v>116.1</v>
      </c>
      <c r="BM8" s="66"/>
      <c r="BN8" s="3"/>
      <c r="BO8" s="103">
        <v>44561</v>
      </c>
      <c r="BP8" s="221">
        <v>44922</v>
      </c>
      <c r="BQ8" s="160">
        <v>1683.2</v>
      </c>
      <c r="BR8" s="145">
        <v>937.3</v>
      </c>
      <c r="BS8" s="145">
        <v>4202</v>
      </c>
      <c r="BT8" s="145">
        <v>2128.19</v>
      </c>
      <c r="BU8" s="145">
        <v>2075.48</v>
      </c>
      <c r="BV8" s="152">
        <v>310.54000000000002</v>
      </c>
      <c r="BW8" s="160">
        <v>3151</v>
      </c>
      <c r="BX8" s="145">
        <v>4392.29</v>
      </c>
      <c r="BY8" s="145">
        <v>1582.5</v>
      </c>
      <c r="BZ8" s="145">
        <v>640.23</v>
      </c>
      <c r="CA8" s="145">
        <v>1482.6</v>
      </c>
      <c r="CB8" s="152"/>
      <c r="CC8" s="160">
        <v>436</v>
      </c>
      <c r="CD8" s="145">
        <v>885.3</v>
      </c>
      <c r="CE8" s="145">
        <v>648.82000000000005</v>
      </c>
      <c r="CF8" s="145">
        <v>77</v>
      </c>
      <c r="CG8" s="152">
        <v>85</v>
      </c>
      <c r="CH8" s="160">
        <v>59</v>
      </c>
      <c r="CI8" s="145">
        <v>171</v>
      </c>
      <c r="CJ8" s="145">
        <v>740.2</v>
      </c>
      <c r="CK8" s="145">
        <v>1810.1</v>
      </c>
      <c r="CL8" s="145">
        <v>565.20000000000005</v>
      </c>
      <c r="CM8" s="145">
        <v>1308</v>
      </c>
      <c r="CN8" s="145">
        <v>1416</v>
      </c>
      <c r="CO8" s="152">
        <v>1137.5999999999999</v>
      </c>
      <c r="CP8" s="144"/>
      <c r="CQ8" s="145">
        <v>4255.1000000000004</v>
      </c>
      <c r="CR8" s="145">
        <v>1530.48</v>
      </c>
      <c r="CS8" s="145">
        <v>3320.1</v>
      </c>
      <c r="CT8" s="145">
        <v>1179.8</v>
      </c>
      <c r="CU8" s="145"/>
      <c r="CV8" s="3"/>
      <c r="CW8" s="103">
        <v>44561</v>
      </c>
      <c r="CX8" s="403">
        <v>67128</v>
      </c>
      <c r="CY8" s="402">
        <v>2910</v>
      </c>
      <c r="CZ8" s="66">
        <v>1548.1</v>
      </c>
      <c r="DA8" s="66">
        <v>6122</v>
      </c>
      <c r="DB8" s="66">
        <v>3113.89</v>
      </c>
      <c r="DC8" s="66">
        <v>3336.6</v>
      </c>
      <c r="DD8" s="146">
        <v>382.4</v>
      </c>
      <c r="DE8" s="402">
        <v>4401.7</v>
      </c>
      <c r="DF8" s="66">
        <v>5802</v>
      </c>
      <c r="DG8" s="66">
        <v>1582</v>
      </c>
      <c r="DH8" s="66">
        <v>773.9</v>
      </c>
      <c r="DI8" s="66">
        <v>2210</v>
      </c>
      <c r="DJ8" s="146"/>
      <c r="DK8" s="402">
        <v>665</v>
      </c>
      <c r="DL8" s="66">
        <v>1230</v>
      </c>
      <c r="DM8" s="66">
        <v>845</v>
      </c>
      <c r="DN8" s="66">
        <v>72.400000000000006</v>
      </c>
      <c r="DO8" s="146">
        <v>112.46</v>
      </c>
      <c r="DP8" s="402">
        <v>30.9</v>
      </c>
      <c r="DQ8" s="66">
        <v>203.9</v>
      </c>
      <c r="DR8" s="66">
        <v>1130.5</v>
      </c>
      <c r="DS8" s="66">
        <v>1810</v>
      </c>
      <c r="DT8" s="66">
        <v>812.9</v>
      </c>
      <c r="DU8" s="66">
        <v>2852</v>
      </c>
      <c r="DV8" s="66">
        <v>2228.1</v>
      </c>
      <c r="DW8" s="146">
        <v>1750.2</v>
      </c>
      <c r="DX8" s="139">
        <v>4115.08</v>
      </c>
      <c r="DY8" s="66">
        <v>6314.8</v>
      </c>
      <c r="DZ8" s="66">
        <v>1849.7</v>
      </c>
      <c r="EA8" s="66">
        <v>4192.2</v>
      </c>
      <c r="EB8" s="66">
        <v>1806.9</v>
      </c>
      <c r="EC8" s="66"/>
      <c r="ED8" s="3"/>
    </row>
    <row r="9" spans="1:134" ht="16.5" x14ac:dyDescent="0.35">
      <c r="A9" s="389"/>
      <c r="N9" s="212"/>
      <c r="P9" s="327">
        <v>2015</v>
      </c>
      <c r="Q9" s="145">
        <v>2198.37</v>
      </c>
      <c r="R9" s="145">
        <v>1809.29</v>
      </c>
      <c r="S9" s="145">
        <v>1658.33</v>
      </c>
      <c r="T9" s="145">
        <v>1735.06</v>
      </c>
      <c r="U9" s="145">
        <v>1695.06</v>
      </c>
      <c r="V9" s="145">
        <v>1589.91</v>
      </c>
      <c r="W9" s="145">
        <v>1491.95</v>
      </c>
      <c r="X9" s="145">
        <v>1500.26</v>
      </c>
      <c r="Y9" s="145">
        <v>1703.22</v>
      </c>
      <c r="Z9" s="145">
        <v>1817.34</v>
      </c>
      <c r="AA9" s="145">
        <v>1891.51</v>
      </c>
      <c r="AB9" s="145">
        <v>2293.16</v>
      </c>
      <c r="AD9" s="398">
        <v>44769</v>
      </c>
      <c r="AE9" s="400">
        <v>4298</v>
      </c>
      <c r="AG9" s="103">
        <v>44469</v>
      </c>
      <c r="AH9" s="221">
        <v>4459</v>
      </c>
      <c r="AI9" s="402"/>
      <c r="AJ9" s="66">
        <v>95.6</v>
      </c>
      <c r="AK9" s="66"/>
      <c r="AL9" s="66"/>
      <c r="AM9" s="66">
        <v>199.7</v>
      </c>
      <c r="AN9" s="146"/>
      <c r="AO9" s="402">
        <v>288.60000000000002</v>
      </c>
      <c r="AP9" s="66"/>
      <c r="AQ9" s="66"/>
      <c r="AR9" s="66"/>
      <c r="AS9" s="66"/>
      <c r="AT9" s="146"/>
      <c r="AU9" s="402"/>
      <c r="AV9" s="66"/>
      <c r="AW9" s="66"/>
      <c r="AX9" s="66"/>
      <c r="AY9" s="146"/>
      <c r="AZ9" s="402"/>
      <c r="BA9" s="66"/>
      <c r="BB9" s="66"/>
      <c r="BC9" s="66"/>
      <c r="BD9" s="66"/>
      <c r="BE9" s="66"/>
      <c r="BF9" s="66"/>
      <c r="BG9" s="146"/>
      <c r="BH9" s="139"/>
      <c r="BI9" s="66"/>
      <c r="BJ9" s="66"/>
      <c r="BK9" s="66"/>
      <c r="BL9" s="66"/>
      <c r="BM9" s="66"/>
      <c r="BN9" s="3"/>
      <c r="BO9" s="103">
        <v>44469</v>
      </c>
      <c r="BP9" s="403">
        <v>43764</v>
      </c>
      <c r="BQ9" s="160">
        <v>1645.8</v>
      </c>
      <c r="BR9" s="145"/>
      <c r="BS9" s="145"/>
      <c r="BT9" s="145">
        <v>2034.6</v>
      </c>
      <c r="BU9" s="145">
        <v>1958</v>
      </c>
      <c r="BV9" s="152"/>
      <c r="BW9" s="160">
        <v>2821.5</v>
      </c>
      <c r="BX9" s="145"/>
      <c r="BY9" s="145"/>
      <c r="BZ9" s="145">
        <v>607</v>
      </c>
      <c r="CA9" s="145"/>
      <c r="CB9" s="152"/>
      <c r="CC9" s="160"/>
      <c r="CD9" s="145">
        <v>862.7</v>
      </c>
      <c r="CE9" s="145"/>
      <c r="CF9" s="145"/>
      <c r="CG9" s="152"/>
      <c r="CH9" s="160">
        <v>34</v>
      </c>
      <c r="CI9" s="145"/>
      <c r="CJ9" s="145">
        <v>730.6</v>
      </c>
      <c r="CK9" s="145">
        <v>1799</v>
      </c>
      <c r="CL9" s="145">
        <v>570.5</v>
      </c>
      <c r="CM9" s="145"/>
      <c r="CN9" s="145"/>
      <c r="CO9" s="152"/>
      <c r="CP9" s="144"/>
      <c r="CQ9" s="145">
        <v>4350</v>
      </c>
      <c r="CR9" s="145">
        <v>1497.6</v>
      </c>
      <c r="CS9" s="145"/>
      <c r="CT9" s="145"/>
      <c r="CU9" s="145"/>
      <c r="CV9" s="3"/>
      <c r="CW9" s="103">
        <v>44469</v>
      </c>
      <c r="CX9" s="403">
        <v>49193</v>
      </c>
      <c r="CY9" s="402">
        <v>2289.4</v>
      </c>
      <c r="CZ9" s="66"/>
      <c r="DA9" s="66"/>
      <c r="DB9" s="66">
        <v>2508.6</v>
      </c>
      <c r="DC9" s="66">
        <v>2516.6</v>
      </c>
      <c r="DD9" s="146"/>
      <c r="DE9" s="402">
        <v>3307</v>
      </c>
      <c r="DF9" s="66">
        <v>4121.6000000000004</v>
      </c>
      <c r="DG9" s="66">
        <v>2044</v>
      </c>
      <c r="DH9" s="66">
        <v>555</v>
      </c>
      <c r="DI9" s="66">
        <v>1595.8</v>
      </c>
      <c r="DJ9" s="146"/>
      <c r="DK9" s="402"/>
      <c r="DL9" s="66">
        <v>799.9</v>
      </c>
      <c r="DM9" s="66"/>
      <c r="DN9" s="66"/>
      <c r="DO9" s="146"/>
      <c r="DP9" s="402">
        <v>22</v>
      </c>
      <c r="DQ9" s="66"/>
      <c r="DR9" s="66">
        <v>821.7</v>
      </c>
      <c r="DS9" s="66"/>
      <c r="DT9" s="66"/>
      <c r="DU9" s="66"/>
      <c r="DV9" s="66">
        <v>1644</v>
      </c>
      <c r="DW9" s="146"/>
      <c r="DX9" s="139"/>
      <c r="DY9" s="66">
        <v>4402</v>
      </c>
      <c r="DZ9" s="66">
        <v>1240</v>
      </c>
      <c r="EA9" s="66">
        <v>3004.4</v>
      </c>
      <c r="EB9" s="66">
        <v>1253.5</v>
      </c>
      <c r="EC9" s="66"/>
      <c r="ED9" s="3"/>
    </row>
    <row r="10" spans="1:134" ht="16.5" x14ac:dyDescent="0.35">
      <c r="A10" s="389"/>
      <c r="N10" s="212"/>
      <c r="P10" s="327">
        <v>2016</v>
      </c>
      <c r="Q10" s="145">
        <v>2337.4299999999998</v>
      </c>
      <c r="R10" s="145">
        <v>1676.21</v>
      </c>
      <c r="S10" s="145">
        <v>1511.39</v>
      </c>
      <c r="T10" s="145">
        <v>1556.82</v>
      </c>
      <c r="U10" s="145">
        <v>1495.46</v>
      </c>
      <c r="V10" s="145">
        <v>1437.11</v>
      </c>
      <c r="W10" s="145">
        <v>1510.18</v>
      </c>
      <c r="X10" s="145">
        <v>1659.7</v>
      </c>
      <c r="Y10" s="145">
        <v>1710.78</v>
      </c>
      <c r="Z10" s="145">
        <v>1791.47</v>
      </c>
      <c r="AA10" s="145">
        <v>1912.94</v>
      </c>
      <c r="AB10" s="145">
        <v>2271.23</v>
      </c>
      <c r="AD10" s="398">
        <v>44737</v>
      </c>
      <c r="AE10" s="400">
        <v>4277</v>
      </c>
      <c r="AG10" s="103">
        <v>44377</v>
      </c>
      <c r="AH10" s="221">
        <v>4564</v>
      </c>
      <c r="AI10" s="402"/>
      <c r="AJ10" s="66">
        <v>97</v>
      </c>
      <c r="AK10" s="66">
        <v>385</v>
      </c>
      <c r="AL10" s="66"/>
      <c r="AM10" s="66">
        <v>191.43</v>
      </c>
      <c r="AN10" s="146"/>
      <c r="AO10" s="402"/>
      <c r="AP10" s="66"/>
      <c r="AQ10" s="66"/>
      <c r="AR10" s="66">
        <v>61</v>
      </c>
      <c r="AS10" s="66">
        <v>133</v>
      </c>
      <c r="AT10" s="146"/>
      <c r="AU10" s="402"/>
      <c r="AV10" s="66"/>
      <c r="AW10" s="66"/>
      <c r="AX10" s="66"/>
      <c r="AY10" s="146"/>
      <c r="AZ10" s="402"/>
      <c r="BA10" s="66"/>
      <c r="BB10" s="66"/>
      <c r="BC10" s="66"/>
      <c r="BD10" s="66"/>
      <c r="BE10" s="66"/>
      <c r="BF10" s="66">
        <v>147</v>
      </c>
      <c r="BG10" s="146"/>
      <c r="BH10" s="139"/>
      <c r="BI10" s="66">
        <v>446.5</v>
      </c>
      <c r="BJ10" s="66"/>
      <c r="BK10" s="66"/>
      <c r="BL10" s="66"/>
      <c r="BM10" s="66"/>
      <c r="BN10" s="3"/>
      <c r="BO10" s="103">
        <v>44377</v>
      </c>
      <c r="BP10" s="221">
        <v>43911</v>
      </c>
      <c r="BQ10" s="160">
        <v>1689</v>
      </c>
      <c r="BR10" s="145">
        <v>935</v>
      </c>
      <c r="BS10" s="145">
        <v>3952</v>
      </c>
      <c r="BT10" s="145">
        <v>2053</v>
      </c>
      <c r="BU10" s="145">
        <v>2037</v>
      </c>
      <c r="BV10" s="152">
        <v>311</v>
      </c>
      <c r="BW10" s="160"/>
      <c r="BX10" s="145"/>
      <c r="BY10" s="145"/>
      <c r="BZ10" s="145">
        <v>587</v>
      </c>
      <c r="CA10" s="145">
        <v>1316</v>
      </c>
      <c r="CB10" s="152"/>
      <c r="CC10" s="160"/>
      <c r="CD10" s="145">
        <v>849</v>
      </c>
      <c r="CE10" s="145"/>
      <c r="CF10" s="145"/>
      <c r="CG10" s="152">
        <v>91</v>
      </c>
      <c r="CH10" s="160">
        <v>23</v>
      </c>
      <c r="CI10" s="145"/>
      <c r="CJ10" s="145"/>
      <c r="CK10" s="145">
        <v>1886</v>
      </c>
      <c r="CL10" s="145"/>
      <c r="CM10" s="145"/>
      <c r="CN10" s="145">
        <v>1492</v>
      </c>
      <c r="CO10" s="152"/>
      <c r="CP10" s="144"/>
      <c r="CQ10" s="145">
        <v>4451.7</v>
      </c>
      <c r="CR10" s="145">
        <v>1451</v>
      </c>
      <c r="CS10" s="145">
        <v>3213</v>
      </c>
      <c r="CT10" s="145">
        <v>1181</v>
      </c>
      <c r="CU10" s="145"/>
      <c r="CV10" s="3"/>
      <c r="CW10" s="103">
        <v>44377</v>
      </c>
      <c r="CX10" s="403">
        <v>33742</v>
      </c>
      <c r="CY10" s="402">
        <v>1567</v>
      </c>
      <c r="CZ10" s="66"/>
      <c r="DA10" s="66">
        <v>2980</v>
      </c>
      <c r="DB10" s="66">
        <v>1699</v>
      </c>
      <c r="DC10" s="66">
        <v>1776</v>
      </c>
      <c r="DD10" s="146"/>
      <c r="DE10" s="402">
        <v>2373</v>
      </c>
      <c r="DF10" s="66">
        <v>2967</v>
      </c>
      <c r="DG10" s="66"/>
      <c r="DH10" s="66"/>
      <c r="DI10" s="66">
        <v>1066</v>
      </c>
      <c r="DJ10" s="146"/>
      <c r="DK10" s="402"/>
      <c r="DL10" s="66"/>
      <c r="DM10" s="66"/>
      <c r="DN10" s="66"/>
      <c r="DO10" s="146"/>
      <c r="DP10" s="402"/>
      <c r="DQ10" s="66"/>
      <c r="DR10" s="66"/>
      <c r="DS10" s="66"/>
      <c r="DT10" s="66"/>
      <c r="DU10" s="66"/>
      <c r="DV10" s="66">
        <v>1078</v>
      </c>
      <c r="DW10" s="146"/>
      <c r="DX10" s="139">
        <v>2202</v>
      </c>
      <c r="DY10" s="66">
        <v>2929</v>
      </c>
      <c r="DZ10" s="66"/>
      <c r="EA10" s="66">
        <v>1940</v>
      </c>
      <c r="EB10" s="66"/>
      <c r="EC10" s="66"/>
      <c r="ED10" s="3"/>
    </row>
    <row r="11" spans="1:134" ht="16.5" x14ac:dyDescent="0.35">
      <c r="A11" s="389"/>
      <c r="N11" s="212"/>
      <c r="P11" s="327">
        <v>2017</v>
      </c>
      <c r="Q11" s="145">
        <v>2075.44</v>
      </c>
      <c r="R11" s="145">
        <v>1274.45</v>
      </c>
      <c r="S11" s="145">
        <v>1719.18</v>
      </c>
      <c r="T11" s="145">
        <v>1736.76</v>
      </c>
      <c r="U11" s="145">
        <v>1851.21</v>
      </c>
      <c r="V11" s="145">
        <v>1774.96</v>
      </c>
      <c r="W11" s="145">
        <v>1807.0150000000001</v>
      </c>
      <c r="X11" s="145">
        <v>1826.35</v>
      </c>
      <c r="Y11" s="145">
        <v>1871.13</v>
      </c>
      <c r="Z11" s="145">
        <v>1916.38</v>
      </c>
      <c r="AA11" s="145">
        <v>2006.43</v>
      </c>
      <c r="AB11" s="145">
        <v>2324.54</v>
      </c>
      <c r="AD11" s="398">
        <v>44707</v>
      </c>
      <c r="AE11" s="400">
        <v>4192</v>
      </c>
      <c r="AG11" s="103">
        <v>44286</v>
      </c>
      <c r="AH11" s="221">
        <v>4318</v>
      </c>
      <c r="AI11" s="402"/>
      <c r="AJ11" s="66">
        <v>93</v>
      </c>
      <c r="AK11" s="66"/>
      <c r="AL11" s="66"/>
      <c r="AM11" s="66">
        <v>190.54</v>
      </c>
      <c r="AN11" s="146"/>
      <c r="AO11" s="402"/>
      <c r="AP11" s="66">
        <v>402.6</v>
      </c>
      <c r="AQ11" s="66"/>
      <c r="AR11" s="66"/>
      <c r="AS11" s="66">
        <v>130</v>
      </c>
      <c r="AT11" s="146"/>
      <c r="AU11" s="402"/>
      <c r="AV11" s="66"/>
      <c r="AW11" s="66"/>
      <c r="AX11" s="66">
        <v>10</v>
      </c>
      <c r="AY11" s="146"/>
      <c r="AZ11" s="402"/>
      <c r="BA11" s="66"/>
      <c r="BB11" s="66"/>
      <c r="BC11" s="66"/>
      <c r="BD11" s="66"/>
      <c r="BE11" s="66"/>
      <c r="BF11" s="66"/>
      <c r="BG11" s="146"/>
      <c r="BH11" s="139">
        <v>229</v>
      </c>
      <c r="BI11" s="66">
        <v>402</v>
      </c>
      <c r="BJ11" s="66"/>
      <c r="BK11" s="66"/>
      <c r="BL11" s="66">
        <v>115</v>
      </c>
      <c r="BM11" s="66"/>
      <c r="BN11" s="3"/>
      <c r="BO11" s="103">
        <v>44286</v>
      </c>
      <c r="BP11" s="221">
        <v>41587</v>
      </c>
      <c r="BQ11" s="160">
        <v>1625</v>
      </c>
      <c r="BR11" s="145">
        <v>916</v>
      </c>
      <c r="BS11" s="145">
        <v>3805</v>
      </c>
      <c r="BT11" s="145">
        <v>2072</v>
      </c>
      <c r="BU11" s="145">
        <v>1894</v>
      </c>
      <c r="BV11" s="152"/>
      <c r="BW11" s="160">
        <v>2822</v>
      </c>
      <c r="BX11" s="145"/>
      <c r="BY11" s="145">
        <v>1561</v>
      </c>
      <c r="BZ11" s="145"/>
      <c r="CA11" s="145">
        <v>1262</v>
      </c>
      <c r="CB11" s="152"/>
      <c r="CC11" s="160"/>
      <c r="CD11" s="145">
        <v>852</v>
      </c>
      <c r="CE11" s="145"/>
      <c r="CF11" s="145">
        <v>68</v>
      </c>
      <c r="CG11" s="152"/>
      <c r="CH11" s="160">
        <v>27</v>
      </c>
      <c r="CI11" s="145"/>
      <c r="CJ11" s="145"/>
      <c r="CK11" s="145"/>
      <c r="CL11" s="145">
        <v>544</v>
      </c>
      <c r="CM11" s="145"/>
      <c r="CN11" s="145"/>
      <c r="CO11" s="152"/>
      <c r="CP11" s="144">
        <v>2205</v>
      </c>
      <c r="CQ11" s="145">
        <v>3992</v>
      </c>
      <c r="CR11" s="145">
        <v>1255</v>
      </c>
      <c r="CS11" s="145">
        <v>3146</v>
      </c>
      <c r="CT11" s="145">
        <v>1122</v>
      </c>
      <c r="CU11" s="145"/>
      <c r="CV11" s="3"/>
      <c r="CW11" s="103">
        <v>44286</v>
      </c>
      <c r="CX11" s="403">
        <v>17143</v>
      </c>
      <c r="CY11" s="402"/>
      <c r="CZ11" s="66"/>
      <c r="DA11" s="66">
        <v>1530</v>
      </c>
      <c r="DB11" s="66"/>
      <c r="DC11" s="66"/>
      <c r="DD11" s="146"/>
      <c r="DE11" s="402"/>
      <c r="DF11" s="66">
        <v>1570</v>
      </c>
      <c r="DG11" s="66"/>
      <c r="DH11" s="66"/>
      <c r="DI11" s="66"/>
      <c r="DJ11" s="146"/>
      <c r="DK11" s="402"/>
      <c r="DL11" s="66"/>
      <c r="DM11" s="66"/>
      <c r="DN11" s="66"/>
      <c r="DO11" s="146"/>
      <c r="DP11" s="402"/>
      <c r="DQ11" s="66"/>
      <c r="DR11" s="66"/>
      <c r="DS11" s="66"/>
      <c r="DT11" s="66"/>
      <c r="DU11" s="66"/>
      <c r="DV11" s="66"/>
      <c r="DW11" s="146"/>
      <c r="DX11" s="139"/>
      <c r="DY11" s="66">
        <v>1538</v>
      </c>
      <c r="DZ11" s="66"/>
      <c r="EA11" s="66">
        <v>1117</v>
      </c>
      <c r="EB11" s="66"/>
      <c r="EC11" s="66"/>
      <c r="ED11" s="3"/>
    </row>
    <row r="12" spans="1:134" ht="16.5" x14ac:dyDescent="0.35">
      <c r="A12" s="389"/>
      <c r="N12" s="212"/>
      <c r="P12" s="327">
        <v>2018</v>
      </c>
      <c r="Q12" s="145">
        <v>2289.21</v>
      </c>
      <c r="R12" s="145">
        <v>1748.39</v>
      </c>
      <c r="S12" s="145">
        <v>1917</v>
      </c>
      <c r="T12" s="145">
        <v>2116.09</v>
      </c>
      <c r="U12" s="145">
        <v>2136.203</v>
      </c>
      <c r="V12" s="145">
        <v>1957.83</v>
      </c>
      <c r="W12" s="145">
        <v>1951.34</v>
      </c>
      <c r="X12" s="145">
        <v>1966.8610000000001</v>
      </c>
      <c r="Y12" s="145">
        <v>1923</v>
      </c>
      <c r="Z12" s="145">
        <v>1950.95</v>
      </c>
      <c r="AA12" s="145">
        <v>2006.51</v>
      </c>
      <c r="AB12" s="145">
        <v>2288.35</v>
      </c>
      <c r="AD12" s="398">
        <v>44678</v>
      </c>
      <c r="AE12" s="400">
        <v>4177</v>
      </c>
      <c r="AG12" s="103">
        <v>44196</v>
      </c>
      <c r="AH12" s="221">
        <v>4161</v>
      </c>
      <c r="AI12" s="402">
        <v>144</v>
      </c>
      <c r="AJ12" s="66">
        <v>92.75</v>
      </c>
      <c r="AK12" s="66">
        <v>351.58</v>
      </c>
      <c r="AL12" s="66">
        <v>211</v>
      </c>
      <c r="AM12" s="66">
        <v>185</v>
      </c>
      <c r="AN12" s="146"/>
      <c r="AO12" s="402">
        <v>311</v>
      </c>
      <c r="AP12" s="66"/>
      <c r="AQ12" s="66"/>
      <c r="AR12" s="66">
        <v>58</v>
      </c>
      <c r="AS12" s="66"/>
      <c r="AT12" s="146"/>
      <c r="AU12" s="402"/>
      <c r="AV12" s="66"/>
      <c r="AW12" s="66"/>
      <c r="AX12" s="66"/>
      <c r="AY12" s="146"/>
      <c r="AZ12" s="402"/>
      <c r="BA12" s="66"/>
      <c r="BB12" s="66">
        <v>64</v>
      </c>
      <c r="BC12" s="66"/>
      <c r="BD12" s="66"/>
      <c r="BE12" s="66"/>
      <c r="BF12" s="66"/>
      <c r="BG12" s="146"/>
      <c r="BH12" s="139"/>
      <c r="BI12" s="66">
        <v>372</v>
      </c>
      <c r="BJ12" s="66"/>
      <c r="BK12" s="66"/>
      <c r="BL12" s="66">
        <v>109</v>
      </c>
      <c r="BM12" s="66"/>
      <c r="BN12" s="3"/>
      <c r="BO12" s="103">
        <v>44196</v>
      </c>
      <c r="BP12" s="221">
        <v>40650</v>
      </c>
      <c r="BQ12" s="160">
        <v>1570</v>
      </c>
      <c r="BR12" s="145">
        <v>910.88</v>
      </c>
      <c r="BS12" s="145">
        <v>3735</v>
      </c>
      <c r="BT12" s="145">
        <v>1828</v>
      </c>
      <c r="BU12" s="145">
        <v>1768</v>
      </c>
      <c r="BV12" s="152">
        <v>249</v>
      </c>
      <c r="BW12" s="160">
        <v>2934</v>
      </c>
      <c r="BX12" s="145">
        <v>3887</v>
      </c>
      <c r="BY12" s="145">
        <v>1419</v>
      </c>
      <c r="BZ12" s="145">
        <v>628</v>
      </c>
      <c r="CA12" s="145">
        <v>1373</v>
      </c>
      <c r="CB12" s="152"/>
      <c r="CC12" s="160"/>
      <c r="CD12" s="145">
        <v>846</v>
      </c>
      <c r="CE12" s="145">
        <v>621.98</v>
      </c>
      <c r="CF12" s="145"/>
      <c r="CG12" s="152"/>
      <c r="CH12" s="160">
        <v>32</v>
      </c>
      <c r="CI12" s="145"/>
      <c r="CJ12" s="145">
        <v>569</v>
      </c>
      <c r="CK12" s="145">
        <v>1749</v>
      </c>
      <c r="CL12" s="145"/>
      <c r="CM12" s="145"/>
      <c r="CN12" s="145">
        <v>1371</v>
      </c>
      <c r="CO12" s="152">
        <v>899</v>
      </c>
      <c r="CP12" s="144">
        <v>2161</v>
      </c>
      <c r="CQ12" s="145">
        <v>3875.4</v>
      </c>
      <c r="CR12" s="145">
        <v>1364</v>
      </c>
      <c r="CS12" s="145">
        <v>3120.39</v>
      </c>
      <c r="CT12" s="145">
        <v>1082</v>
      </c>
      <c r="CU12" s="145"/>
      <c r="CV12" s="3"/>
      <c r="CW12" s="103">
        <v>44196</v>
      </c>
      <c r="CX12" s="403">
        <v>52704</v>
      </c>
      <c r="CY12" s="402">
        <v>2218</v>
      </c>
      <c r="CZ12" s="66">
        <v>1299.83</v>
      </c>
      <c r="DA12" s="66">
        <v>4658.8999999999996</v>
      </c>
      <c r="DB12" s="66">
        <v>2281</v>
      </c>
      <c r="DC12" s="66">
        <v>2537</v>
      </c>
      <c r="DD12" s="146">
        <v>262</v>
      </c>
      <c r="DE12" s="402">
        <v>3344</v>
      </c>
      <c r="DF12" s="66">
        <v>4311</v>
      </c>
      <c r="DG12" s="66"/>
      <c r="DH12" s="66">
        <v>665</v>
      </c>
      <c r="DI12" s="66">
        <v>1827</v>
      </c>
      <c r="DJ12" s="146"/>
      <c r="DK12" s="402"/>
      <c r="DL12" s="66"/>
      <c r="DM12" s="66">
        <v>664.31</v>
      </c>
      <c r="DN12" s="66">
        <v>45</v>
      </c>
      <c r="DO12" s="146">
        <v>99</v>
      </c>
      <c r="DP12" s="402">
        <v>18</v>
      </c>
      <c r="DQ12" s="66">
        <v>194</v>
      </c>
      <c r="DR12" s="66">
        <v>798</v>
      </c>
      <c r="DS12" s="66"/>
      <c r="DT12" s="66"/>
      <c r="DU12" s="66"/>
      <c r="DV12" s="66">
        <v>1790</v>
      </c>
      <c r="DW12" s="146">
        <v>1322</v>
      </c>
      <c r="DX12" s="139">
        <v>2631</v>
      </c>
      <c r="DY12" s="66">
        <v>5614.4</v>
      </c>
      <c r="DZ12" s="66">
        <v>1662</v>
      </c>
      <c r="EA12" s="66">
        <v>3453.21</v>
      </c>
      <c r="EB12" s="66">
        <v>1434</v>
      </c>
      <c r="EC12" s="66"/>
      <c r="ED12" s="3"/>
    </row>
    <row r="13" spans="1:134" ht="16.5" x14ac:dyDescent="0.35">
      <c r="A13" s="389"/>
      <c r="N13" s="212"/>
      <c r="P13" s="327">
        <v>2019</v>
      </c>
      <c r="Q13" s="145">
        <v>2434.0100000000002</v>
      </c>
      <c r="R13" s="145">
        <v>1292.8800000000001</v>
      </c>
      <c r="S13" s="145">
        <v>1855.72</v>
      </c>
      <c r="T13" s="145">
        <v>1840.63</v>
      </c>
      <c r="U13" s="145">
        <v>1915.35</v>
      </c>
      <c r="V13" s="145">
        <v>1758.24</v>
      </c>
      <c r="W13" s="145">
        <v>1730.34</v>
      </c>
      <c r="X13" s="145">
        <v>1463.36</v>
      </c>
      <c r="Y13" s="145">
        <v>1233.72</v>
      </c>
      <c r="Z13" s="395">
        <v>1053.0999999999999</v>
      </c>
      <c r="AA13" s="395">
        <v>1086</v>
      </c>
      <c r="AB13" s="395">
        <v>1452.77</v>
      </c>
      <c r="AD13" s="398">
        <v>44649</v>
      </c>
      <c r="AE13" s="400">
        <v>4185</v>
      </c>
      <c r="AG13" s="103">
        <v>44104</v>
      </c>
      <c r="AH13" s="221">
        <v>3822</v>
      </c>
      <c r="AI13" s="402">
        <v>129</v>
      </c>
      <c r="AJ13" s="66"/>
      <c r="AK13" s="66">
        <v>317</v>
      </c>
      <c r="AL13" s="66">
        <v>211</v>
      </c>
      <c r="AM13" s="66">
        <v>162</v>
      </c>
      <c r="AN13" s="146">
        <v>30</v>
      </c>
      <c r="AO13" s="402">
        <v>268</v>
      </c>
      <c r="AP13" s="66">
        <v>355</v>
      </c>
      <c r="AQ13" s="66">
        <v>133</v>
      </c>
      <c r="AR13" s="66">
        <v>46</v>
      </c>
      <c r="AS13" s="66">
        <v>115</v>
      </c>
      <c r="AT13" s="146"/>
      <c r="AU13" s="402"/>
      <c r="AV13" s="66"/>
      <c r="AW13" s="66"/>
      <c r="AX13" s="66"/>
      <c r="AY13" s="146"/>
      <c r="AZ13" s="402"/>
      <c r="BA13" s="66"/>
      <c r="BB13" s="66"/>
      <c r="BC13" s="66"/>
      <c r="BD13" s="66"/>
      <c r="BE13" s="66"/>
      <c r="BF13" s="66"/>
      <c r="BG13" s="146"/>
      <c r="BH13" s="139">
        <v>205</v>
      </c>
      <c r="BI13" s="66"/>
      <c r="BJ13" s="66"/>
      <c r="BK13" s="66"/>
      <c r="BL13" s="66"/>
      <c r="BM13" s="66"/>
      <c r="BN13" s="3"/>
      <c r="BO13" s="103">
        <v>44104</v>
      </c>
      <c r="BP13" s="221">
        <v>37039</v>
      </c>
      <c r="BQ13" s="160">
        <v>1299</v>
      </c>
      <c r="BR13" s="145"/>
      <c r="BS13" s="145">
        <v>3418</v>
      </c>
      <c r="BT13" s="145">
        <v>1796</v>
      </c>
      <c r="BU13" s="145">
        <v>1553</v>
      </c>
      <c r="BV13" s="152">
        <v>209</v>
      </c>
      <c r="BW13" s="160">
        <v>2623</v>
      </c>
      <c r="BX13" s="145">
        <v>3578</v>
      </c>
      <c r="BY13" s="145">
        <v>1324</v>
      </c>
      <c r="BZ13" s="145">
        <v>448</v>
      </c>
      <c r="CA13" s="145">
        <v>1083</v>
      </c>
      <c r="CB13" s="152"/>
      <c r="CC13" s="160"/>
      <c r="CD13" s="145"/>
      <c r="CE13" s="145"/>
      <c r="CF13" s="145">
        <v>55</v>
      </c>
      <c r="CG13" s="152">
        <v>83</v>
      </c>
      <c r="CH13" s="160"/>
      <c r="CI13" s="145"/>
      <c r="CJ13" s="145">
        <v>529</v>
      </c>
      <c r="CK13" s="145">
        <v>1680</v>
      </c>
      <c r="CL13" s="145"/>
      <c r="CM13" s="145">
        <v>1163</v>
      </c>
      <c r="CN13" s="145">
        <v>1321</v>
      </c>
      <c r="CO13" s="152"/>
      <c r="CP13" s="144">
        <v>2097</v>
      </c>
      <c r="CQ13" s="145">
        <v>3768</v>
      </c>
      <c r="CR13" s="145">
        <v>1253</v>
      </c>
      <c r="CS13" s="145">
        <v>2582</v>
      </c>
      <c r="CT13" s="145">
        <v>1021</v>
      </c>
      <c r="CU13" s="145"/>
      <c r="CV13" s="3"/>
      <c r="CW13" s="103">
        <v>44104</v>
      </c>
      <c r="CX13" s="403">
        <v>36186</v>
      </c>
      <c r="CY13" s="402"/>
      <c r="CZ13" s="66"/>
      <c r="DA13" s="66"/>
      <c r="DB13" s="66"/>
      <c r="DC13" s="66"/>
      <c r="DD13" s="146"/>
      <c r="DE13" s="402"/>
      <c r="DF13" s="66"/>
      <c r="DG13" s="66"/>
      <c r="DH13" s="66"/>
      <c r="DI13" s="66"/>
      <c r="DJ13" s="146"/>
      <c r="DK13" s="402"/>
      <c r="DL13" s="66"/>
      <c r="DM13" s="66"/>
      <c r="DN13" s="66"/>
      <c r="DO13" s="146"/>
      <c r="DP13" s="402"/>
      <c r="DQ13" s="66"/>
      <c r="DR13" s="66"/>
      <c r="DS13" s="66"/>
      <c r="DT13" s="66"/>
      <c r="DU13" s="66"/>
      <c r="DV13" s="66"/>
      <c r="DW13" s="146"/>
      <c r="DX13" s="139"/>
      <c r="DY13" s="66"/>
      <c r="DZ13" s="66"/>
      <c r="EA13" s="66"/>
      <c r="EB13" s="66"/>
      <c r="EC13" s="66"/>
      <c r="ED13" s="3"/>
    </row>
    <row r="14" spans="1:134" ht="16.5" x14ac:dyDescent="0.35">
      <c r="A14" s="96"/>
      <c r="N14" s="212"/>
      <c r="P14" s="327">
        <v>2020</v>
      </c>
      <c r="Q14" s="395">
        <v>1509.34</v>
      </c>
      <c r="R14" s="395">
        <v>832.09</v>
      </c>
      <c r="S14" s="395">
        <v>1171.3</v>
      </c>
      <c r="T14" s="395">
        <v>1279</v>
      </c>
      <c r="U14" s="145">
        <v>1385.21</v>
      </c>
      <c r="V14" s="145">
        <v>1327.1</v>
      </c>
      <c r="W14" s="145">
        <v>1171.21</v>
      </c>
      <c r="X14" s="145">
        <v>1178.92</v>
      </c>
      <c r="Y14" s="145">
        <v>1285.2</v>
      </c>
      <c r="Z14" s="145">
        <v>1433.27</v>
      </c>
      <c r="AA14" s="145">
        <v>1626.24</v>
      </c>
      <c r="AB14" s="145">
        <v>2060.35</v>
      </c>
      <c r="AD14" s="398">
        <v>44620</v>
      </c>
      <c r="AE14" s="400">
        <v>4268.2</v>
      </c>
      <c r="AG14" s="103">
        <v>44012</v>
      </c>
      <c r="AH14" s="221">
        <v>3629</v>
      </c>
      <c r="AI14" s="402"/>
      <c r="AJ14" s="66"/>
      <c r="AK14" s="66"/>
      <c r="AL14" s="66"/>
      <c r="AM14" s="66"/>
      <c r="AN14" s="146"/>
      <c r="AO14" s="402"/>
      <c r="AP14" s="66"/>
      <c r="AQ14" s="66"/>
      <c r="AR14" s="66"/>
      <c r="AS14" s="66"/>
      <c r="AT14" s="146"/>
      <c r="AU14" s="402"/>
      <c r="AV14" s="66"/>
      <c r="AW14" s="66"/>
      <c r="AX14" s="66"/>
      <c r="AY14" s="146"/>
      <c r="AZ14" s="402"/>
      <c r="BA14" s="66"/>
      <c r="BB14" s="66"/>
      <c r="BC14" s="66"/>
      <c r="BD14" s="66"/>
      <c r="BE14" s="66"/>
      <c r="BF14" s="66"/>
      <c r="BG14" s="146"/>
      <c r="BH14" s="139"/>
      <c r="BI14" s="66"/>
      <c r="BJ14" s="66"/>
      <c r="BK14" s="66"/>
      <c r="BL14" s="66"/>
      <c r="BM14" s="66"/>
      <c r="BN14" s="3"/>
      <c r="BO14" s="103">
        <v>44012</v>
      </c>
      <c r="BP14" s="221">
        <v>33996</v>
      </c>
      <c r="BQ14" s="160">
        <v>1371</v>
      </c>
      <c r="BR14" s="145"/>
      <c r="BS14" s="145">
        <v>2986</v>
      </c>
      <c r="BT14" s="145">
        <v>1734</v>
      </c>
      <c r="BU14" s="145">
        <v>1432</v>
      </c>
      <c r="BV14" s="152"/>
      <c r="BW14" s="160"/>
      <c r="BX14" s="145">
        <v>3403</v>
      </c>
      <c r="BY14" s="145">
        <v>1265</v>
      </c>
      <c r="BZ14" s="145">
        <v>420</v>
      </c>
      <c r="CA14" s="145"/>
      <c r="CB14" s="152"/>
      <c r="CC14" s="160"/>
      <c r="CD14" s="145"/>
      <c r="CE14" s="145"/>
      <c r="CF14" s="145"/>
      <c r="CG14" s="152"/>
      <c r="CH14" s="160">
        <v>7</v>
      </c>
      <c r="CI14" s="145"/>
      <c r="CJ14" s="145"/>
      <c r="CK14" s="145">
        <v>1532</v>
      </c>
      <c r="CL14" s="145"/>
      <c r="CM14" s="145">
        <v>1091</v>
      </c>
      <c r="CN14" s="145">
        <v>1252</v>
      </c>
      <c r="CO14" s="152">
        <v>813</v>
      </c>
      <c r="CP14" s="144">
        <v>1790</v>
      </c>
      <c r="CQ14" s="145">
        <v>3323</v>
      </c>
      <c r="CR14" s="145"/>
      <c r="CS14" s="145"/>
      <c r="CT14" s="145"/>
      <c r="CU14" s="145"/>
      <c r="CV14" s="3"/>
      <c r="CW14" s="103">
        <v>44012</v>
      </c>
      <c r="CX14" s="403">
        <v>25103</v>
      </c>
      <c r="CY14" s="402"/>
      <c r="CZ14" s="66"/>
      <c r="DA14" s="66"/>
      <c r="DB14" s="66"/>
      <c r="DC14" s="66"/>
      <c r="DD14" s="146"/>
      <c r="DE14" s="402"/>
      <c r="DF14" s="66"/>
      <c r="DG14" s="66"/>
      <c r="DH14" s="66"/>
      <c r="DI14" s="66"/>
      <c r="DJ14" s="146"/>
      <c r="DK14" s="402"/>
      <c r="DL14" s="66"/>
      <c r="DM14" s="66"/>
      <c r="DN14" s="66"/>
      <c r="DO14" s="146"/>
      <c r="DP14" s="402"/>
      <c r="DQ14" s="66"/>
      <c r="DR14" s="66"/>
      <c r="DS14" s="66"/>
      <c r="DT14" s="66"/>
      <c r="DU14" s="66"/>
      <c r="DV14" s="66"/>
      <c r="DW14" s="146"/>
      <c r="DX14" s="139"/>
      <c r="DY14" s="66"/>
      <c r="DZ14" s="66"/>
      <c r="EA14" s="66"/>
      <c r="EB14" s="66"/>
      <c r="EC14" s="66"/>
      <c r="ED14" s="3"/>
    </row>
    <row r="15" spans="1:134" ht="16.5" x14ac:dyDescent="0.35">
      <c r="A15" s="96"/>
      <c r="N15" s="212"/>
      <c r="P15" s="327">
        <v>2021</v>
      </c>
      <c r="Q15" s="145">
        <v>1951.71</v>
      </c>
      <c r="R15" s="145">
        <v>1424</v>
      </c>
      <c r="S15" s="145">
        <v>1508.7</v>
      </c>
      <c r="T15" s="145">
        <v>1804.53</v>
      </c>
      <c r="U15" s="145">
        <v>1995.65</v>
      </c>
      <c r="V15" s="145">
        <v>2200</v>
      </c>
      <c r="W15" s="100">
        <v>2195</v>
      </c>
      <c r="X15" s="100">
        <v>2329</v>
      </c>
      <c r="Y15" s="100">
        <v>2509</v>
      </c>
      <c r="Z15" s="100">
        <v>3023</v>
      </c>
      <c r="AA15" s="100">
        <v>2649</v>
      </c>
      <c r="AB15" s="100">
        <v>2896</v>
      </c>
      <c r="AD15" s="398">
        <v>44591</v>
      </c>
      <c r="AE15" s="361">
        <v>4290</v>
      </c>
      <c r="AG15" s="103">
        <v>43921</v>
      </c>
      <c r="AH15" s="221">
        <v>3381</v>
      </c>
      <c r="AI15" s="402"/>
      <c r="AJ15" s="66"/>
      <c r="AK15" s="66"/>
      <c r="AL15" s="66"/>
      <c r="AM15" s="66"/>
      <c r="AN15" s="146"/>
      <c r="AO15" s="402"/>
      <c r="AP15" s="66"/>
      <c r="AQ15" s="66"/>
      <c r="AR15" s="66"/>
      <c r="AS15" s="66"/>
      <c r="AT15" s="146"/>
      <c r="AU15" s="402"/>
      <c r="AV15" s="66"/>
      <c r="AW15" s="66"/>
      <c r="AX15" s="66"/>
      <c r="AY15" s="146"/>
      <c r="AZ15" s="402"/>
      <c r="BA15" s="66"/>
      <c r="BB15" s="66"/>
      <c r="BC15" s="66"/>
      <c r="BD15" s="66"/>
      <c r="BE15" s="66"/>
      <c r="BF15" s="66"/>
      <c r="BG15" s="146"/>
      <c r="BH15" s="139"/>
      <c r="BI15" s="66"/>
      <c r="BJ15" s="66"/>
      <c r="BK15" s="66"/>
      <c r="BL15" s="66"/>
      <c r="BM15" s="66"/>
      <c r="BN15" s="3"/>
      <c r="BO15" s="103">
        <v>43921</v>
      </c>
      <c r="BP15" s="221">
        <v>32120</v>
      </c>
      <c r="BQ15" s="160"/>
      <c r="BR15" s="145"/>
      <c r="BS15" s="145">
        <v>2840</v>
      </c>
      <c r="BT15" s="145">
        <v>1670</v>
      </c>
      <c r="BU15" s="145">
        <v>1445</v>
      </c>
      <c r="BV15" s="152">
        <v>158</v>
      </c>
      <c r="BW15" s="160">
        <v>2180</v>
      </c>
      <c r="BX15" s="145">
        <v>3303</v>
      </c>
      <c r="BY15" s="145">
        <v>1141</v>
      </c>
      <c r="BZ15" s="145">
        <v>386</v>
      </c>
      <c r="CA15" s="145">
        <v>621</v>
      </c>
      <c r="CB15" s="152"/>
      <c r="CC15" s="160"/>
      <c r="CD15" s="145">
        <v>805</v>
      </c>
      <c r="CE15" s="145">
        <v>534</v>
      </c>
      <c r="CF15" s="145">
        <v>42</v>
      </c>
      <c r="CG15" s="152">
        <v>74</v>
      </c>
      <c r="CH15" s="160">
        <v>13</v>
      </c>
      <c r="CI15" s="145"/>
      <c r="CJ15" s="145">
        <v>475</v>
      </c>
      <c r="CK15" s="145">
        <v>1520</v>
      </c>
      <c r="CL15" s="145">
        <v>444</v>
      </c>
      <c r="CM15" s="145">
        <v>1108</v>
      </c>
      <c r="CN15" s="145">
        <v>1250</v>
      </c>
      <c r="CO15" s="152">
        <v>763</v>
      </c>
      <c r="CP15" s="144"/>
      <c r="CQ15" s="145">
        <v>2987</v>
      </c>
      <c r="CR15" s="145">
        <v>1174</v>
      </c>
      <c r="CS15" s="145">
        <v>519</v>
      </c>
      <c r="CT15" s="145">
        <v>948</v>
      </c>
      <c r="CU15" s="145"/>
      <c r="CV15" s="3"/>
      <c r="CW15" s="103">
        <v>43921</v>
      </c>
      <c r="CX15" s="403">
        <v>13129</v>
      </c>
      <c r="CY15" s="402"/>
      <c r="CZ15" s="66"/>
      <c r="DA15" s="66"/>
      <c r="DB15" s="66"/>
      <c r="DC15" s="66"/>
      <c r="DD15" s="146"/>
      <c r="DE15" s="402"/>
      <c r="DF15" s="66"/>
      <c r="DG15" s="66"/>
      <c r="DH15" s="66"/>
      <c r="DI15" s="66"/>
      <c r="DJ15" s="146"/>
      <c r="DK15" s="402"/>
      <c r="DL15" s="66"/>
      <c r="DM15" s="66"/>
      <c r="DN15" s="66"/>
      <c r="DO15" s="146"/>
      <c r="DP15" s="402"/>
      <c r="DQ15" s="66"/>
      <c r="DR15" s="66"/>
      <c r="DS15" s="66"/>
      <c r="DT15" s="66"/>
      <c r="DU15" s="66"/>
      <c r="DV15" s="66"/>
      <c r="DW15" s="146"/>
      <c r="DX15" s="139"/>
      <c r="DY15" s="66"/>
      <c r="DZ15" s="66"/>
      <c r="EA15" s="66"/>
      <c r="EB15" s="66"/>
      <c r="EC15" s="66"/>
      <c r="ED15" s="3"/>
    </row>
    <row r="16" spans="1:134" ht="16.5" x14ac:dyDescent="0.35">
      <c r="A16" s="96"/>
      <c r="N16" s="212"/>
      <c r="P16" s="327">
        <v>2022</v>
      </c>
      <c r="Q16" s="395">
        <v>2847</v>
      </c>
      <c r="R16" s="145">
        <v>1568</v>
      </c>
      <c r="S16" s="145">
        <v>2590</v>
      </c>
      <c r="T16" s="145">
        <v>2738</v>
      </c>
      <c r="U16" s="145">
        <v>2530</v>
      </c>
      <c r="V16" s="145">
        <v>2413</v>
      </c>
      <c r="W16" s="145">
        <v>2119</v>
      </c>
      <c r="X16" s="145">
        <v>2167</v>
      </c>
      <c r="Y16" s="145">
        <v>2109</v>
      </c>
      <c r="Z16" s="145">
        <v>2097</v>
      </c>
      <c r="AA16" s="145">
        <v>2269</v>
      </c>
      <c r="AB16" s="145">
        <v>3090</v>
      </c>
      <c r="AD16" s="398">
        <v>44531</v>
      </c>
      <c r="AE16" s="361">
        <v>4329</v>
      </c>
      <c r="AG16" s="103">
        <v>43830</v>
      </c>
      <c r="AH16" s="221">
        <v>3080</v>
      </c>
      <c r="AI16" s="402"/>
      <c r="AJ16" s="66"/>
      <c r="AK16" s="66"/>
      <c r="AL16" s="66"/>
      <c r="AM16" s="66"/>
      <c r="AN16" s="146"/>
      <c r="AO16" s="402"/>
      <c r="AP16" s="66"/>
      <c r="AQ16" s="66"/>
      <c r="AR16" s="66"/>
      <c r="AS16" s="66"/>
      <c r="AT16" s="146"/>
      <c r="AU16" s="402"/>
      <c r="AV16" s="66"/>
      <c r="AW16" s="66"/>
      <c r="AX16" s="66"/>
      <c r="AY16" s="146"/>
      <c r="AZ16" s="402"/>
      <c r="BA16" s="66"/>
      <c r="BB16" s="66"/>
      <c r="BC16" s="66"/>
      <c r="BD16" s="66"/>
      <c r="BE16" s="66"/>
      <c r="BF16" s="66"/>
      <c r="BG16" s="146"/>
      <c r="BH16" s="139"/>
      <c r="BI16" s="66"/>
      <c r="BJ16" s="66"/>
      <c r="BK16" s="66"/>
      <c r="BL16" s="66"/>
      <c r="BM16" s="66"/>
      <c r="BN16" s="3"/>
      <c r="BO16" s="103">
        <v>43830</v>
      </c>
      <c r="BP16" s="207">
        <v>31041</v>
      </c>
      <c r="BQ16" s="160"/>
      <c r="BR16" s="145">
        <v>964</v>
      </c>
      <c r="BS16" s="145">
        <v>3968</v>
      </c>
      <c r="BT16" s="145">
        <v>2294</v>
      </c>
      <c r="BU16" s="145">
        <v>2041</v>
      </c>
      <c r="BV16" s="152"/>
      <c r="BW16" s="160">
        <v>2800</v>
      </c>
      <c r="BX16" s="145">
        <v>4390</v>
      </c>
      <c r="BY16" s="145"/>
      <c r="BZ16" s="145"/>
      <c r="CA16" s="145">
        <v>1640</v>
      </c>
      <c r="CB16" s="152"/>
      <c r="CC16" s="160"/>
      <c r="CD16" s="145"/>
      <c r="CE16" s="145"/>
      <c r="CF16" s="145"/>
      <c r="CG16" s="152"/>
      <c r="CH16" s="160"/>
      <c r="CI16" s="145"/>
      <c r="CJ16" s="145"/>
      <c r="CK16" s="145"/>
      <c r="CL16" s="145"/>
      <c r="CM16" s="145"/>
      <c r="CN16" s="145"/>
      <c r="CO16" s="152"/>
      <c r="CP16" s="144">
        <v>1618</v>
      </c>
      <c r="CQ16" s="145"/>
      <c r="CR16" s="145"/>
      <c r="CS16" s="145"/>
      <c r="CT16" s="145"/>
      <c r="CU16" s="145"/>
      <c r="CV16" s="3"/>
      <c r="CW16" s="103">
        <v>43830</v>
      </c>
      <c r="CX16" s="403">
        <v>54419</v>
      </c>
      <c r="CY16" s="402"/>
      <c r="CZ16" s="66"/>
      <c r="DA16" s="66"/>
      <c r="DB16" s="66"/>
      <c r="DC16" s="66"/>
      <c r="DD16" s="146"/>
      <c r="DE16" s="402"/>
      <c r="DF16" s="66"/>
      <c r="DG16" s="66"/>
      <c r="DH16" s="66"/>
      <c r="DI16" s="66"/>
      <c r="DJ16" s="146"/>
      <c r="DK16" s="402"/>
      <c r="DL16" s="66"/>
      <c r="DM16" s="66"/>
      <c r="DN16" s="66"/>
      <c r="DO16" s="146"/>
      <c r="DP16" s="402"/>
      <c r="DQ16" s="66"/>
      <c r="DR16" s="66"/>
      <c r="DS16" s="66"/>
      <c r="DT16" s="66"/>
      <c r="DU16" s="66"/>
      <c r="DV16" s="66"/>
      <c r="DW16" s="146"/>
      <c r="DX16" s="139"/>
      <c r="DY16" s="66"/>
      <c r="DZ16" s="66"/>
      <c r="EA16" s="66"/>
      <c r="EB16" s="66"/>
      <c r="EC16" s="66"/>
      <c r="ED16" s="3"/>
    </row>
    <row r="17" spans="1:134" ht="16.5" x14ac:dyDescent="0.35">
      <c r="A17" s="96"/>
      <c r="N17" s="212"/>
      <c r="P17" s="393"/>
      <c r="Q17" s="393"/>
      <c r="R17" s="393"/>
      <c r="S17" s="393"/>
      <c r="T17" s="393"/>
      <c r="U17" s="393"/>
      <c r="V17" s="393"/>
      <c r="W17" s="393"/>
      <c r="X17" s="393"/>
      <c r="Y17" s="393"/>
      <c r="Z17" s="393"/>
      <c r="AA17" s="393"/>
      <c r="AB17" s="393"/>
      <c r="AD17" s="398">
        <v>44501</v>
      </c>
      <c r="AE17" s="361">
        <v>4296</v>
      </c>
      <c r="AG17" s="103">
        <v>43738</v>
      </c>
      <c r="AH17" s="221">
        <v>3000</v>
      </c>
      <c r="AI17" s="402"/>
      <c r="AJ17" s="66"/>
      <c r="AK17" s="66"/>
      <c r="AL17" s="66"/>
      <c r="AM17" s="66"/>
      <c r="AN17" s="146"/>
      <c r="AO17" s="402"/>
      <c r="AP17" s="66"/>
      <c r="AQ17" s="66"/>
      <c r="AR17" s="66"/>
      <c r="AS17" s="66"/>
      <c r="AT17" s="146"/>
      <c r="AU17" s="402"/>
      <c r="AV17" s="66"/>
      <c r="AW17" s="66"/>
      <c r="AX17" s="66"/>
      <c r="AY17" s="146"/>
      <c r="AZ17" s="402"/>
      <c r="BA17" s="66"/>
      <c r="BB17" s="66"/>
      <c r="BC17" s="66"/>
      <c r="BD17" s="66"/>
      <c r="BE17" s="66"/>
      <c r="BF17" s="66"/>
      <c r="BG17" s="146"/>
      <c r="BH17" s="139"/>
      <c r="BI17" s="66"/>
      <c r="BJ17" s="66"/>
      <c r="BK17" s="66"/>
      <c r="BL17" s="66"/>
      <c r="BM17" s="66"/>
      <c r="BN17" s="3"/>
      <c r="BO17" s="103">
        <v>43738</v>
      </c>
      <c r="BP17" s="207">
        <v>30675</v>
      </c>
      <c r="BQ17" s="106"/>
      <c r="BR17" s="100"/>
      <c r="BS17" s="100"/>
      <c r="BT17" s="100"/>
      <c r="BU17" s="100"/>
      <c r="BV17" s="105"/>
      <c r="BW17" s="106"/>
      <c r="BX17" s="100"/>
      <c r="BY17" s="100"/>
      <c r="BZ17" s="100"/>
      <c r="CA17" s="100"/>
      <c r="CB17" s="105"/>
      <c r="CC17" s="106"/>
      <c r="CD17" s="100"/>
      <c r="CE17" s="100"/>
      <c r="CF17" s="100"/>
      <c r="CG17" s="105"/>
      <c r="CH17" s="106"/>
      <c r="CI17" s="100"/>
      <c r="CJ17" s="100"/>
      <c r="CK17" s="100"/>
      <c r="CL17" s="100"/>
      <c r="CM17" s="100"/>
      <c r="CN17" s="100"/>
      <c r="CO17" s="105"/>
      <c r="CP17" s="102"/>
      <c r="CQ17" s="100"/>
      <c r="CR17" s="100"/>
      <c r="CS17" s="100"/>
      <c r="CT17" s="100"/>
      <c r="CU17" s="100"/>
      <c r="CV17" s="3"/>
      <c r="CW17" s="103">
        <v>43738</v>
      </c>
      <c r="CX17" s="403">
        <v>40978</v>
      </c>
      <c r="CY17" s="402"/>
      <c r="CZ17" s="66"/>
      <c r="DA17" s="66"/>
      <c r="DB17" s="66"/>
      <c r="DC17" s="66"/>
      <c r="DD17" s="146"/>
      <c r="DE17" s="402"/>
      <c r="DF17" s="66"/>
      <c r="DG17" s="66"/>
      <c r="DH17" s="66"/>
      <c r="DI17" s="66"/>
      <c r="DJ17" s="146"/>
      <c r="DK17" s="402"/>
      <c r="DL17" s="66"/>
      <c r="DM17" s="66"/>
      <c r="DN17" s="66"/>
      <c r="DO17" s="146"/>
      <c r="DP17" s="402"/>
      <c r="DQ17" s="66"/>
      <c r="DR17" s="66"/>
      <c r="DS17" s="66"/>
      <c r="DT17" s="66"/>
      <c r="DU17" s="66"/>
      <c r="DV17" s="66"/>
      <c r="DW17" s="146"/>
      <c r="DX17" s="139"/>
      <c r="DY17" s="66"/>
      <c r="DZ17" s="66"/>
      <c r="EA17" s="66"/>
      <c r="EB17" s="66"/>
      <c r="EC17" s="66"/>
      <c r="ED17" s="3"/>
    </row>
    <row r="18" spans="1:134" ht="16.5" x14ac:dyDescent="0.35">
      <c r="A18" s="96"/>
      <c r="N18" s="212"/>
      <c r="P18" s="393"/>
      <c r="Q18" s="393"/>
      <c r="R18" s="393"/>
      <c r="S18" s="393"/>
      <c r="T18" s="393"/>
      <c r="U18" s="393"/>
      <c r="V18" s="393"/>
      <c r="W18" s="393"/>
      <c r="X18" s="393"/>
      <c r="Y18" s="393"/>
      <c r="Z18" s="393"/>
      <c r="AA18" s="393"/>
      <c r="AB18" s="393"/>
      <c r="AD18" s="398">
        <v>44470</v>
      </c>
      <c r="AE18" s="361">
        <v>4348</v>
      </c>
      <c r="AG18" s="103">
        <v>43646</v>
      </c>
      <c r="AH18" s="221">
        <v>3442</v>
      </c>
      <c r="AI18" s="402"/>
      <c r="AJ18" s="66"/>
      <c r="AK18" s="66"/>
      <c r="AL18" s="66"/>
      <c r="AM18" s="66"/>
      <c r="AN18" s="146"/>
      <c r="AO18" s="402"/>
      <c r="AP18" s="66"/>
      <c r="AQ18" s="66"/>
      <c r="AR18" s="66"/>
      <c r="AS18" s="66"/>
      <c r="AT18" s="146"/>
      <c r="AU18" s="402"/>
      <c r="AV18" s="66"/>
      <c r="AW18" s="66"/>
      <c r="AX18" s="66"/>
      <c r="AY18" s="146"/>
      <c r="AZ18" s="402"/>
      <c r="BA18" s="66"/>
      <c r="BB18" s="66"/>
      <c r="BC18" s="66"/>
      <c r="BD18" s="66"/>
      <c r="BE18" s="66"/>
      <c r="BF18" s="66"/>
      <c r="BG18" s="146"/>
      <c r="BH18" s="139"/>
      <c r="BI18" s="66"/>
      <c r="BJ18" s="66"/>
      <c r="BK18" s="66"/>
      <c r="BL18" s="66"/>
      <c r="BM18" s="66"/>
      <c r="BN18" s="3"/>
      <c r="BO18" s="103">
        <v>43646</v>
      </c>
      <c r="BP18" s="207">
        <v>34761</v>
      </c>
      <c r="BQ18" s="106"/>
      <c r="BR18" s="100"/>
      <c r="BS18" s="100"/>
      <c r="BT18" s="100"/>
      <c r="BU18" s="100"/>
      <c r="BV18" s="105"/>
      <c r="BW18" s="106"/>
      <c r="BX18" s="100"/>
      <c r="BY18" s="100"/>
      <c r="BZ18" s="100"/>
      <c r="CA18" s="100"/>
      <c r="CB18" s="105"/>
      <c r="CC18" s="106"/>
      <c r="CD18" s="100"/>
      <c r="CE18" s="100"/>
      <c r="CF18" s="100"/>
      <c r="CG18" s="105"/>
      <c r="CH18" s="106"/>
      <c r="CI18" s="100"/>
      <c r="CJ18" s="100"/>
      <c r="CK18" s="100"/>
      <c r="CL18" s="100"/>
      <c r="CM18" s="100"/>
      <c r="CN18" s="100"/>
      <c r="CO18" s="105"/>
      <c r="CP18" s="102"/>
      <c r="CQ18" s="100"/>
      <c r="CR18" s="100"/>
      <c r="CS18" s="100"/>
      <c r="CT18" s="100"/>
      <c r="CU18" s="100"/>
      <c r="CV18" s="3"/>
      <c r="CW18" s="103">
        <v>43646</v>
      </c>
      <c r="CX18" s="403">
        <v>31346</v>
      </c>
      <c r="CY18" s="402"/>
      <c r="CZ18" s="66"/>
      <c r="DA18" s="66"/>
      <c r="DB18" s="66"/>
      <c r="DC18" s="66"/>
      <c r="DD18" s="146"/>
      <c r="DE18" s="402"/>
      <c r="DF18" s="66"/>
      <c r="DG18" s="66"/>
      <c r="DH18" s="66"/>
      <c r="DI18" s="66"/>
      <c r="DJ18" s="146"/>
      <c r="DK18" s="402"/>
      <c r="DL18" s="66"/>
      <c r="DM18" s="66"/>
      <c r="DN18" s="66"/>
      <c r="DO18" s="146"/>
      <c r="DP18" s="402"/>
      <c r="DQ18" s="66"/>
      <c r="DR18" s="66"/>
      <c r="DS18" s="66"/>
      <c r="DT18" s="66"/>
      <c r="DU18" s="66"/>
      <c r="DV18" s="66"/>
      <c r="DW18" s="146"/>
      <c r="DX18" s="139"/>
      <c r="DY18" s="66"/>
      <c r="DZ18" s="66"/>
      <c r="EA18" s="66"/>
      <c r="EB18" s="66"/>
      <c r="EC18" s="66"/>
      <c r="ED18" s="3"/>
    </row>
    <row r="19" spans="1:134" ht="16.5" x14ac:dyDescent="0.35">
      <c r="A19" s="13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30"/>
      <c r="P19" s="394" t="s">
        <v>78</v>
      </c>
      <c r="Q19" s="327" t="s">
        <v>79</v>
      </c>
      <c r="R19" s="327" t="s">
        <v>80</v>
      </c>
      <c r="S19" s="327" t="s">
        <v>81</v>
      </c>
      <c r="T19" s="327" t="s">
        <v>82</v>
      </c>
      <c r="U19" s="327" t="s">
        <v>83</v>
      </c>
      <c r="V19" s="327" t="s">
        <v>84</v>
      </c>
      <c r="W19" s="327" t="s">
        <v>85</v>
      </c>
      <c r="X19" s="327" t="s">
        <v>86</v>
      </c>
      <c r="Y19" s="327" t="s">
        <v>87</v>
      </c>
      <c r="Z19" s="327" t="s">
        <v>88</v>
      </c>
      <c r="AA19" s="327" t="s">
        <v>89</v>
      </c>
      <c r="AB19" s="331" t="s">
        <v>90</v>
      </c>
      <c r="AD19" s="398">
        <v>44440</v>
      </c>
      <c r="AE19" s="361">
        <v>4459</v>
      </c>
      <c r="AG19" s="103">
        <v>43555</v>
      </c>
      <c r="AH19" s="221">
        <v>3801</v>
      </c>
      <c r="AI19" s="402"/>
      <c r="AJ19" s="66"/>
      <c r="AK19" s="66"/>
      <c r="AL19" s="66"/>
      <c r="AM19" s="66"/>
      <c r="AN19" s="146"/>
      <c r="AO19" s="402"/>
      <c r="AP19" s="66"/>
      <c r="AQ19" s="66"/>
      <c r="AR19" s="66"/>
      <c r="AS19" s="66"/>
      <c r="AT19" s="146"/>
      <c r="AU19" s="402"/>
      <c r="AV19" s="66"/>
      <c r="AW19" s="66"/>
      <c r="AX19" s="66"/>
      <c r="AY19" s="146"/>
      <c r="AZ19" s="402"/>
      <c r="BA19" s="66"/>
      <c r="BB19" s="66"/>
      <c r="BC19" s="66"/>
      <c r="BD19" s="66"/>
      <c r="BE19" s="66"/>
      <c r="BF19" s="66"/>
      <c r="BG19" s="146"/>
      <c r="BH19" s="139"/>
      <c r="BI19" s="66"/>
      <c r="BJ19" s="66"/>
      <c r="BK19" s="66"/>
      <c r="BL19" s="66"/>
      <c r="BM19" s="66"/>
      <c r="BN19" s="3"/>
      <c r="BO19" s="103">
        <v>43555</v>
      </c>
      <c r="BP19" s="207">
        <v>37525</v>
      </c>
      <c r="BQ19" s="106"/>
      <c r="BR19" s="100"/>
      <c r="BS19" s="100"/>
      <c r="BT19" s="100"/>
      <c r="BU19" s="100"/>
      <c r="BV19" s="105"/>
      <c r="BW19" s="106"/>
      <c r="BX19" s="100"/>
      <c r="BY19" s="100"/>
      <c r="BZ19" s="100"/>
      <c r="CA19" s="100"/>
      <c r="CB19" s="105"/>
      <c r="CC19" s="106"/>
      <c r="CD19" s="100"/>
      <c r="CE19" s="100"/>
      <c r="CF19" s="100"/>
      <c r="CG19" s="105"/>
      <c r="CH19" s="106"/>
      <c r="CI19" s="100"/>
      <c r="CJ19" s="100"/>
      <c r="CK19" s="100"/>
      <c r="CL19" s="100"/>
      <c r="CM19" s="100"/>
      <c r="CN19" s="100"/>
      <c r="CO19" s="105"/>
      <c r="CP19" s="102"/>
      <c r="CQ19" s="100"/>
      <c r="CR19" s="100"/>
      <c r="CS19" s="100"/>
      <c r="CT19" s="100"/>
      <c r="CU19" s="100"/>
      <c r="CV19" s="3"/>
      <c r="CW19" s="103">
        <v>43555</v>
      </c>
      <c r="CX19" s="403">
        <v>18842</v>
      </c>
      <c r="CY19" s="402"/>
      <c r="CZ19" s="66"/>
      <c r="DA19" s="66"/>
      <c r="DB19" s="66"/>
      <c r="DC19" s="66"/>
      <c r="DD19" s="146"/>
      <c r="DE19" s="402"/>
      <c r="DF19" s="66"/>
      <c r="DG19" s="66"/>
      <c r="DH19" s="66"/>
      <c r="DI19" s="66"/>
      <c r="DJ19" s="146"/>
      <c r="DK19" s="402"/>
      <c r="DL19" s="66"/>
      <c r="DM19" s="66"/>
      <c r="DN19" s="66"/>
      <c r="DO19" s="146"/>
      <c r="DP19" s="402"/>
      <c r="DQ19" s="66"/>
      <c r="DR19" s="66"/>
      <c r="DS19" s="66"/>
      <c r="DT19" s="66"/>
      <c r="DU19" s="66"/>
      <c r="DV19" s="66"/>
      <c r="DW19" s="146"/>
      <c r="DX19" s="139"/>
      <c r="DY19" s="66"/>
      <c r="DZ19" s="66"/>
      <c r="EA19" s="66"/>
      <c r="EB19" s="66"/>
      <c r="EC19" s="66"/>
      <c r="ED19" s="3"/>
    </row>
    <row r="20" spans="1:134" ht="16.5" x14ac:dyDescent="0.4">
      <c r="A20" s="17" t="s">
        <v>163</v>
      </c>
      <c r="B20" s="386"/>
      <c r="C20" s="386"/>
      <c r="D20" s="386"/>
      <c r="E20" s="386"/>
      <c r="F20" s="386"/>
      <c r="G20" s="386"/>
      <c r="H20" s="386"/>
      <c r="I20" s="386"/>
      <c r="J20" s="386"/>
      <c r="K20" s="386"/>
      <c r="L20" s="386"/>
      <c r="M20" s="386"/>
      <c r="N20" s="211"/>
      <c r="P20" s="327">
        <v>2010</v>
      </c>
      <c r="Q20" s="344"/>
      <c r="R20" s="344"/>
      <c r="S20" s="344">
        <f t="shared" ref="S20:AB20" si="0">(S4-R4)/R4</f>
        <v>0.11212785960513952</v>
      </c>
      <c r="T20" s="344">
        <f t="shared" si="0"/>
        <v>8.9438683498647323E-2</v>
      </c>
      <c r="U20" s="344">
        <f t="shared" si="0"/>
        <v>1.0346076250581967E-3</v>
      </c>
      <c r="V20" s="344">
        <f t="shared" si="0"/>
        <v>-2.7182057774791955E-2</v>
      </c>
      <c r="W20" s="344">
        <f t="shared" si="0"/>
        <v>-5.6998671978751636E-2</v>
      </c>
      <c r="X20" s="344">
        <f t="shared" si="0"/>
        <v>2.3095989184316748E-3</v>
      </c>
      <c r="Y20" s="344">
        <f t="shared" si="0"/>
        <v>6.6374416905524716E-2</v>
      </c>
      <c r="Z20" s="344">
        <f t="shared" si="0"/>
        <v>-2.8987034889849266E-3</v>
      </c>
      <c r="AA20" s="344">
        <f t="shared" si="0"/>
        <v>2.7802737988265717E-2</v>
      </c>
      <c r="AB20" s="344">
        <f t="shared" si="0"/>
        <v>0.13772177937773217</v>
      </c>
      <c r="AD20" s="398">
        <v>44409</v>
      </c>
      <c r="AE20" s="361">
        <v>4542</v>
      </c>
      <c r="AG20" s="103">
        <v>43465</v>
      </c>
      <c r="AH20" s="221">
        <v>4261</v>
      </c>
      <c r="AI20" s="402"/>
      <c r="AJ20" s="66"/>
      <c r="AK20" s="66"/>
      <c r="AL20" s="66"/>
      <c r="AM20" s="66"/>
      <c r="AN20" s="146"/>
      <c r="AO20" s="402"/>
      <c r="AP20" s="66"/>
      <c r="AQ20" s="66"/>
      <c r="AR20" s="66"/>
      <c r="AS20" s="66"/>
      <c r="AT20" s="146"/>
      <c r="AU20" s="402"/>
      <c r="AV20" s="66"/>
      <c r="AW20" s="66"/>
      <c r="AX20" s="66"/>
      <c r="AY20" s="146"/>
      <c r="AZ20" s="402"/>
      <c r="BA20" s="66"/>
      <c r="BB20" s="66"/>
      <c r="BC20" s="66"/>
      <c r="BD20" s="66"/>
      <c r="BE20" s="66"/>
      <c r="BF20" s="66"/>
      <c r="BG20" s="146"/>
      <c r="BH20" s="139"/>
      <c r="BI20" s="66"/>
      <c r="BJ20" s="66"/>
      <c r="BK20" s="66"/>
      <c r="BL20" s="66"/>
      <c r="BM20" s="66"/>
      <c r="BN20" s="3"/>
      <c r="BO20" s="103">
        <v>43465</v>
      </c>
      <c r="BP20" s="207">
        <v>42817</v>
      </c>
      <c r="BQ20" s="106"/>
      <c r="BR20" s="100"/>
      <c r="BS20" s="100"/>
      <c r="BT20" s="100"/>
      <c r="BU20" s="100"/>
      <c r="BV20" s="105"/>
      <c r="BW20" s="106"/>
      <c r="BX20" s="100"/>
      <c r="BY20" s="100"/>
      <c r="BZ20" s="100"/>
      <c r="CA20" s="100"/>
      <c r="CB20" s="105"/>
      <c r="CC20" s="106"/>
      <c r="CD20" s="100"/>
      <c r="CE20" s="100"/>
      <c r="CF20" s="100"/>
      <c r="CG20" s="105"/>
      <c r="CH20" s="106"/>
      <c r="CI20" s="100"/>
      <c r="CJ20" s="100"/>
      <c r="CK20" s="100"/>
      <c r="CL20" s="100"/>
      <c r="CM20" s="100"/>
      <c r="CN20" s="100"/>
      <c r="CO20" s="105"/>
      <c r="CP20" s="102"/>
      <c r="CQ20" s="100"/>
      <c r="CR20" s="100"/>
      <c r="CS20" s="100"/>
      <c r="CT20" s="100"/>
      <c r="CU20" s="100"/>
      <c r="CV20" s="3"/>
      <c r="CW20" s="103">
        <v>43465</v>
      </c>
      <c r="CX20" s="403">
        <v>69382</v>
      </c>
      <c r="CY20" s="402"/>
      <c r="CZ20" s="66"/>
      <c r="DA20" s="66"/>
      <c r="DB20" s="66"/>
      <c r="DC20" s="66"/>
      <c r="DD20" s="146"/>
      <c r="DE20" s="402"/>
      <c r="DF20" s="66"/>
      <c r="DG20" s="66"/>
      <c r="DH20" s="66"/>
      <c r="DI20" s="66"/>
      <c r="DJ20" s="146"/>
      <c r="DK20" s="402"/>
      <c r="DL20" s="66"/>
      <c r="DM20" s="66"/>
      <c r="DN20" s="66"/>
      <c r="DO20" s="146"/>
      <c r="DP20" s="402"/>
      <c r="DQ20" s="66"/>
      <c r="DR20" s="66"/>
      <c r="DS20" s="66"/>
      <c r="DT20" s="66"/>
      <c r="DU20" s="66"/>
      <c r="DV20" s="66"/>
      <c r="DW20" s="146"/>
      <c r="DX20" s="139"/>
      <c r="DY20" s="66"/>
      <c r="DZ20" s="66"/>
      <c r="EA20" s="66"/>
      <c r="EB20" s="66"/>
      <c r="EC20" s="66"/>
      <c r="ED20" s="3"/>
    </row>
    <row r="21" spans="1:134" ht="16.5" x14ac:dyDescent="0.35">
      <c r="A21" s="387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211"/>
      <c r="P21" s="327">
        <v>2011</v>
      </c>
      <c r="Q21" s="344">
        <f t="shared" ref="Q21:Q32" si="1">(Q5-AB4)/AB4</f>
        <v>0.11598788591059074</v>
      </c>
      <c r="R21" s="344">
        <f t="shared" ref="R21:AB21" si="2">(R5-Q5)/Q5</f>
        <v>-0.46619952205435616</v>
      </c>
      <c r="S21" s="344">
        <f t="shared" si="2"/>
        <v>0.28568176644661958</v>
      </c>
      <c r="T21" s="344">
        <f t="shared" si="2"/>
        <v>3.8833805476864935E-2</v>
      </c>
      <c r="U21" s="344">
        <f t="shared" si="2"/>
        <v>-4.2040677195773722E-3</v>
      </c>
      <c r="V21" s="344">
        <f t="shared" si="2"/>
        <v>-6.7263806481058799E-2</v>
      </c>
      <c r="W21" s="344">
        <f t="shared" si="2"/>
        <v>-2.0551715701266213E-2</v>
      </c>
      <c r="X21" s="344">
        <f t="shared" si="2"/>
        <v>4.7149191282083308E-2</v>
      </c>
      <c r="Y21" s="344">
        <f t="shared" si="2"/>
        <v>2.9818702290076337E-2</v>
      </c>
      <c r="Z21" s="344">
        <f t="shared" si="2"/>
        <v>1.6041232337271279E-2</v>
      </c>
      <c r="AA21" s="344">
        <f t="shared" si="2"/>
        <v>5.0270732402393874E-2</v>
      </c>
      <c r="AB21" s="344">
        <f t="shared" si="2"/>
        <v>0.21170022249959305</v>
      </c>
      <c r="AD21" s="398">
        <v>44378</v>
      </c>
      <c r="AE21" s="399">
        <v>4539</v>
      </c>
      <c r="AG21" s="103">
        <v>43373</v>
      </c>
      <c r="AH21" s="221">
        <v>4226</v>
      </c>
      <c r="AI21" s="402"/>
      <c r="AJ21" s="66"/>
      <c r="AK21" s="66"/>
      <c r="AL21" s="66"/>
      <c r="AM21" s="66"/>
      <c r="AN21" s="146"/>
      <c r="AO21" s="402"/>
      <c r="AP21" s="66"/>
      <c r="AQ21" s="66"/>
      <c r="AR21" s="66"/>
      <c r="AS21" s="66"/>
      <c r="AT21" s="146"/>
      <c r="AU21" s="402"/>
      <c r="AV21" s="66"/>
      <c r="AW21" s="66"/>
      <c r="AX21" s="66"/>
      <c r="AY21" s="146"/>
      <c r="AZ21" s="402"/>
      <c r="BA21" s="66"/>
      <c r="BB21" s="66"/>
      <c r="BC21" s="66"/>
      <c r="BD21" s="66"/>
      <c r="BE21" s="66"/>
      <c r="BF21" s="66"/>
      <c r="BG21" s="146"/>
      <c r="BH21" s="139"/>
      <c r="BI21" s="66"/>
      <c r="BJ21" s="66"/>
      <c r="BK21" s="66"/>
      <c r="BL21" s="66"/>
      <c r="BM21" s="66"/>
      <c r="BN21" s="3"/>
      <c r="BO21" s="103">
        <v>43373</v>
      </c>
      <c r="BP21" s="207">
        <v>42887</v>
      </c>
      <c r="BQ21" s="106"/>
      <c r="BR21" s="100"/>
      <c r="BS21" s="100"/>
      <c r="BT21" s="100"/>
      <c r="BU21" s="100"/>
      <c r="BV21" s="105"/>
      <c r="BW21" s="106"/>
      <c r="BX21" s="100"/>
      <c r="BY21" s="100"/>
      <c r="BZ21" s="100"/>
      <c r="CA21" s="100"/>
      <c r="CB21" s="105"/>
      <c r="CC21" s="106"/>
      <c r="CD21" s="100"/>
      <c r="CE21" s="100"/>
      <c r="CF21" s="100"/>
      <c r="CG21" s="105"/>
      <c r="CH21" s="106"/>
      <c r="CI21" s="100"/>
      <c r="CJ21" s="100"/>
      <c r="CK21" s="100"/>
      <c r="CL21" s="100"/>
      <c r="CM21" s="100"/>
      <c r="CN21" s="100"/>
      <c r="CO21" s="105"/>
      <c r="CP21" s="102"/>
      <c r="CQ21" s="100"/>
      <c r="CR21" s="100"/>
      <c r="CS21" s="100"/>
      <c r="CT21" s="100"/>
      <c r="CU21" s="100"/>
      <c r="CV21" s="3"/>
      <c r="CW21" s="103">
        <v>43373</v>
      </c>
      <c r="CX21" s="403">
        <v>49579</v>
      </c>
      <c r="CY21" s="402"/>
      <c r="CZ21" s="66"/>
      <c r="DA21" s="66"/>
      <c r="DB21" s="66"/>
      <c r="DC21" s="66"/>
      <c r="DD21" s="146"/>
      <c r="DE21" s="402"/>
      <c r="DF21" s="66"/>
      <c r="DG21" s="66"/>
      <c r="DH21" s="66"/>
      <c r="DI21" s="66"/>
      <c r="DJ21" s="146"/>
      <c r="DK21" s="402"/>
      <c r="DL21" s="66"/>
      <c r="DM21" s="66"/>
      <c r="DN21" s="66"/>
      <c r="DO21" s="146"/>
      <c r="DP21" s="402"/>
      <c r="DQ21" s="66"/>
      <c r="DR21" s="66"/>
      <c r="DS21" s="66"/>
      <c r="DT21" s="66"/>
      <c r="DU21" s="66"/>
      <c r="DV21" s="66"/>
      <c r="DW21" s="146"/>
      <c r="DX21" s="139"/>
      <c r="DY21" s="66"/>
      <c r="DZ21" s="66"/>
      <c r="EA21" s="66"/>
      <c r="EB21" s="66"/>
      <c r="EC21" s="66"/>
      <c r="ED21" s="3"/>
    </row>
    <row r="22" spans="1:134" ht="16.5" x14ac:dyDescent="0.35">
      <c r="A22" s="388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12"/>
      <c r="P22" s="327">
        <v>2012</v>
      </c>
      <c r="Q22" s="344">
        <f t="shared" si="1"/>
        <v>-9.7903977069150896E-2</v>
      </c>
      <c r="R22" s="344">
        <f t="shared" ref="R22:AB22" si="3">(R6-Q6)/Q6</f>
        <v>-0.26854334226988386</v>
      </c>
      <c r="S22" s="344">
        <f t="shared" si="3"/>
        <v>0.21027625059390481</v>
      </c>
      <c r="T22" s="344">
        <f t="shared" si="3"/>
        <v>1.7273288093769382E-2</v>
      </c>
      <c r="U22" s="344">
        <f t="shared" si="3"/>
        <v>7.2771376591872858E-3</v>
      </c>
      <c r="V22" s="344">
        <f t="shared" si="3"/>
        <v>-1.4558590115483504E-2</v>
      </c>
      <c r="W22" s="344">
        <f t="shared" si="3"/>
        <v>-2.3882254929186338E-2</v>
      </c>
      <c r="X22" s="344">
        <f t="shared" si="3"/>
        <v>4.9672830725462282E-2</v>
      </c>
      <c r="Y22" s="344">
        <f t="shared" si="3"/>
        <v>3.9299653078924544E-2</v>
      </c>
      <c r="Z22" s="344">
        <f t="shared" si="3"/>
        <v>-1.742033067334265E-2</v>
      </c>
      <c r="AA22" s="344">
        <f t="shared" si="3"/>
        <v>3.8696321460799328E-2</v>
      </c>
      <c r="AB22" s="344">
        <f t="shared" si="3"/>
        <v>0.13072363041700732</v>
      </c>
      <c r="AD22" s="398">
        <v>44348</v>
      </c>
      <c r="AE22" s="399">
        <v>4564</v>
      </c>
      <c r="AG22" s="103">
        <v>43281</v>
      </c>
      <c r="AH22" s="221">
        <v>4189</v>
      </c>
      <c r="AI22" s="402"/>
      <c r="AJ22" s="66"/>
      <c r="AK22" s="66"/>
      <c r="AL22" s="66"/>
      <c r="AM22" s="66"/>
      <c r="AN22" s="146"/>
      <c r="AO22" s="402"/>
      <c r="AP22" s="66"/>
      <c r="AQ22" s="66"/>
      <c r="AR22" s="66"/>
      <c r="AS22" s="66"/>
      <c r="AT22" s="146"/>
      <c r="AU22" s="402"/>
      <c r="AV22" s="66"/>
      <c r="AW22" s="66"/>
      <c r="AX22" s="66"/>
      <c r="AY22" s="146"/>
      <c r="AZ22" s="402"/>
      <c r="BA22" s="66"/>
      <c r="BB22" s="66"/>
      <c r="BC22" s="66"/>
      <c r="BD22" s="66"/>
      <c r="BE22" s="66"/>
      <c r="BF22" s="66"/>
      <c r="BG22" s="146"/>
      <c r="BH22" s="139"/>
      <c r="BI22" s="66"/>
      <c r="BJ22" s="66"/>
      <c r="BK22" s="66"/>
      <c r="BL22" s="66"/>
      <c r="BM22" s="66"/>
      <c r="BN22" s="3"/>
      <c r="BO22" s="103">
        <v>43281</v>
      </c>
      <c r="BP22" s="207">
        <v>40904</v>
      </c>
      <c r="BQ22" s="106"/>
      <c r="BR22" s="100"/>
      <c r="BS22" s="100"/>
      <c r="BT22" s="100"/>
      <c r="BU22" s="100"/>
      <c r="BV22" s="105"/>
      <c r="BW22" s="106"/>
      <c r="BX22" s="100"/>
      <c r="BY22" s="100"/>
      <c r="BZ22" s="100"/>
      <c r="CA22" s="100"/>
      <c r="CB22" s="105"/>
      <c r="CC22" s="106"/>
      <c r="CD22" s="100"/>
      <c r="CE22" s="100"/>
      <c r="CF22" s="100"/>
      <c r="CG22" s="105"/>
      <c r="CH22" s="106"/>
      <c r="CI22" s="100"/>
      <c r="CJ22" s="100"/>
      <c r="CK22" s="100"/>
      <c r="CL22" s="100"/>
      <c r="CM22" s="100"/>
      <c r="CN22" s="100"/>
      <c r="CO22" s="105"/>
      <c r="CP22" s="102"/>
      <c r="CQ22" s="100"/>
      <c r="CR22" s="100"/>
      <c r="CS22" s="100"/>
      <c r="CT22" s="100"/>
      <c r="CU22" s="100"/>
      <c r="CV22" s="3"/>
      <c r="CW22" s="103">
        <v>43281</v>
      </c>
      <c r="CX22" s="403">
        <v>33422</v>
      </c>
      <c r="CY22" s="402"/>
      <c r="CZ22" s="66"/>
      <c r="DA22" s="66"/>
      <c r="DB22" s="66"/>
      <c r="DC22" s="66"/>
      <c r="DD22" s="146"/>
      <c r="DE22" s="402"/>
      <c r="DF22" s="66"/>
      <c r="DG22" s="66"/>
      <c r="DH22" s="66"/>
      <c r="DI22" s="66"/>
      <c r="DJ22" s="146"/>
      <c r="DK22" s="402"/>
      <c r="DL22" s="66"/>
      <c r="DM22" s="66"/>
      <c r="DN22" s="66"/>
      <c r="DO22" s="146"/>
      <c r="DP22" s="402"/>
      <c r="DQ22" s="66"/>
      <c r="DR22" s="66"/>
      <c r="DS22" s="66"/>
      <c r="DT22" s="66"/>
      <c r="DU22" s="66"/>
      <c r="DV22" s="66"/>
      <c r="DW22" s="146"/>
      <c r="DX22" s="139"/>
      <c r="DY22" s="66"/>
      <c r="DZ22" s="66"/>
      <c r="EA22" s="66"/>
      <c r="EB22" s="66"/>
      <c r="EC22" s="66"/>
      <c r="ED22" s="3"/>
    </row>
    <row r="23" spans="1:134" ht="16.5" x14ac:dyDescent="0.35">
      <c r="A23" s="9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12"/>
      <c r="P23" s="327">
        <v>2013</v>
      </c>
      <c r="Q23" s="344">
        <f t="shared" si="1"/>
        <v>9.5814878423575306E-3</v>
      </c>
      <c r="R23" s="344">
        <f t="shared" ref="R23:AB23" si="4">(R7-Q7)/Q7</f>
        <v>-0.33333333333333337</v>
      </c>
      <c r="S23" s="344">
        <f t="shared" si="4"/>
        <v>0.19178082191780815</v>
      </c>
      <c r="T23" s="344">
        <f t="shared" si="4"/>
        <v>0.10564570655848547</v>
      </c>
      <c r="U23" s="344">
        <f t="shared" si="4"/>
        <v>3.9494470774091628E-2</v>
      </c>
      <c r="V23" s="344">
        <f t="shared" si="4"/>
        <v>-6.5986861457005552E-2</v>
      </c>
      <c r="W23" s="344">
        <f t="shared" si="4"/>
        <v>-1.6008817971866471E-2</v>
      </c>
      <c r="X23" s="344">
        <f t="shared" si="4"/>
        <v>8.5346988851544724E-4</v>
      </c>
      <c r="Y23" s="344">
        <f t="shared" si="4"/>
        <v>3.1658050418376639E-2</v>
      </c>
      <c r="Z23" s="344">
        <f t="shared" si="4"/>
        <v>-6.302629539701423E-3</v>
      </c>
      <c r="AA23" s="344">
        <f t="shared" si="4"/>
        <v>3.3740577073043974E-2</v>
      </c>
      <c r="AB23" s="344">
        <f t="shared" si="4"/>
        <v>0.16198953932810295</v>
      </c>
      <c r="AD23" s="398">
        <v>44317</v>
      </c>
      <c r="AE23" s="399">
        <v>4561</v>
      </c>
      <c r="AG23" s="103">
        <v>43190</v>
      </c>
      <c r="AH23" s="221"/>
      <c r="AI23" s="402"/>
      <c r="AJ23" s="66"/>
      <c r="AK23" s="66"/>
      <c r="AL23" s="66"/>
      <c r="AM23" s="66"/>
      <c r="AN23" s="146"/>
      <c r="AO23" s="402"/>
      <c r="AP23" s="66"/>
      <c r="AQ23" s="66"/>
      <c r="AR23" s="66"/>
      <c r="AS23" s="66"/>
      <c r="AT23" s="146"/>
      <c r="AU23" s="402"/>
      <c r="AV23" s="66"/>
      <c r="AW23" s="66"/>
      <c r="AX23" s="66"/>
      <c r="AY23" s="146"/>
      <c r="AZ23" s="402"/>
      <c r="BA23" s="66"/>
      <c r="BB23" s="66"/>
      <c r="BC23" s="66"/>
      <c r="BD23" s="66"/>
      <c r="BE23" s="66"/>
      <c r="BF23" s="66"/>
      <c r="BG23" s="146"/>
      <c r="BH23" s="139"/>
      <c r="BI23" s="66"/>
      <c r="BJ23" s="66"/>
      <c r="BK23" s="66"/>
      <c r="BL23" s="66"/>
      <c r="BM23" s="66"/>
      <c r="BN23" s="3"/>
      <c r="BO23" s="103">
        <v>43190</v>
      </c>
      <c r="BP23" s="207">
        <v>41523</v>
      </c>
      <c r="BQ23" s="106"/>
      <c r="BR23" s="100"/>
      <c r="BS23" s="100"/>
      <c r="BT23" s="100"/>
      <c r="BU23" s="100"/>
      <c r="BV23" s="100"/>
      <c r="BW23" s="106"/>
      <c r="BX23" s="100"/>
      <c r="BY23" s="100"/>
      <c r="BZ23" s="100"/>
      <c r="CA23" s="100"/>
      <c r="CB23" s="105"/>
      <c r="CC23" s="106"/>
      <c r="CD23" s="100"/>
      <c r="CE23" s="100"/>
      <c r="CF23" s="100"/>
      <c r="CG23" s="100"/>
      <c r="CH23" s="106"/>
      <c r="CI23" s="100"/>
      <c r="CJ23" s="100"/>
      <c r="CK23" s="100"/>
      <c r="CL23" s="100"/>
      <c r="CM23" s="100"/>
      <c r="CN23" s="100"/>
      <c r="CO23" s="105"/>
      <c r="CP23" s="102"/>
      <c r="CQ23" s="100"/>
      <c r="CR23" s="100"/>
      <c r="CS23" s="100"/>
      <c r="CT23" s="100"/>
      <c r="CU23" s="100"/>
      <c r="CV23" s="3"/>
      <c r="CW23" s="103">
        <v>43190</v>
      </c>
      <c r="CX23" s="403">
        <v>19983</v>
      </c>
      <c r="CY23" s="402"/>
      <c r="CZ23" s="66"/>
      <c r="DA23" s="66"/>
      <c r="DB23" s="66"/>
      <c r="DC23" s="66"/>
      <c r="DD23" s="146"/>
      <c r="DE23" s="66"/>
      <c r="DF23" s="66"/>
      <c r="DG23" s="66"/>
      <c r="DH23" s="66"/>
      <c r="DI23" s="66"/>
      <c r="DJ23" s="146"/>
      <c r="DK23" s="402"/>
      <c r="DL23" s="66"/>
      <c r="DM23" s="66"/>
      <c r="DN23" s="66"/>
      <c r="DO23" s="146"/>
      <c r="DP23" s="402"/>
      <c r="DQ23" s="66"/>
      <c r="DR23" s="66"/>
      <c r="DS23" s="66"/>
      <c r="DT23" s="66"/>
      <c r="DU23" s="66"/>
      <c r="DV23" s="66"/>
      <c r="DW23" s="146"/>
      <c r="DX23" s="139"/>
      <c r="DY23" s="66"/>
      <c r="DZ23" s="66"/>
      <c r="EA23" s="66"/>
      <c r="EB23" s="66"/>
      <c r="EC23" s="66"/>
      <c r="ED23" s="3"/>
    </row>
    <row r="24" spans="1:134" ht="16.5" x14ac:dyDescent="0.35">
      <c r="A24" s="389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12"/>
      <c r="P24" s="327">
        <v>2014</v>
      </c>
      <c r="Q24" s="344">
        <f t="shared" si="1"/>
        <v>3.3118372646613277E-2</v>
      </c>
      <c r="R24" s="344">
        <f t="shared" ref="R24:AB24" si="5">(R8-Q8)/Q8</f>
        <v>-0.41670786168528123</v>
      </c>
      <c r="S24" s="344">
        <f t="shared" si="5"/>
        <v>0.47138250271128268</v>
      </c>
      <c r="T24" s="344">
        <f t="shared" si="5"/>
        <v>6.783979693944793E-2</v>
      </c>
      <c r="U24" s="344">
        <f t="shared" si="5"/>
        <v>-8.9791235263732921E-2</v>
      </c>
      <c r="V24" s="344">
        <f t="shared" si="5"/>
        <v>-6.2424668541582941E-2</v>
      </c>
      <c r="W24" s="344">
        <f t="shared" si="5"/>
        <v>-2.2604317317478195E-2</v>
      </c>
      <c r="X24" s="344">
        <f t="shared" si="5"/>
        <v>1.5394311393653706E-2</v>
      </c>
      <c r="Y24" s="344">
        <f t="shared" si="5"/>
        <v>1.0567846329049665E-2</v>
      </c>
      <c r="Z24" s="344">
        <f t="shared" si="5"/>
        <v>2.0028092738080615E-2</v>
      </c>
      <c r="AA24" s="344">
        <f t="shared" si="5"/>
        <v>3.2290155874483646E-2</v>
      </c>
      <c r="AB24" s="344">
        <f t="shared" si="5"/>
        <v>0.17294602189151642</v>
      </c>
      <c r="AD24" s="398">
        <v>44287</v>
      </c>
      <c r="AE24" s="399">
        <v>4365</v>
      </c>
      <c r="AG24" s="103">
        <v>43100</v>
      </c>
      <c r="AH24" s="221"/>
      <c r="AI24" s="402"/>
      <c r="AJ24" s="66"/>
      <c r="AK24" s="66">
        <v>390</v>
      </c>
      <c r="AL24" s="66"/>
      <c r="AM24" s="66">
        <v>220</v>
      </c>
      <c r="AN24" s="146"/>
      <c r="AO24" s="402">
        <v>300</v>
      </c>
      <c r="AP24" s="66"/>
      <c r="AQ24" s="66"/>
      <c r="AR24" s="66"/>
      <c r="AS24" s="66"/>
      <c r="AT24" s="146"/>
      <c r="AU24" s="402"/>
      <c r="AV24" s="66"/>
      <c r="AW24" s="66"/>
      <c r="AX24" s="66"/>
      <c r="AY24" s="146"/>
      <c r="AZ24" s="402"/>
      <c r="BA24" s="66"/>
      <c r="BB24" s="66"/>
      <c r="BC24" s="66"/>
      <c r="BD24" s="66"/>
      <c r="BE24" s="66"/>
      <c r="BF24" s="66"/>
      <c r="BG24" s="146"/>
      <c r="BH24" s="139"/>
      <c r="BI24" s="66"/>
      <c r="BJ24" s="66"/>
      <c r="BK24" s="66"/>
      <c r="BL24" s="66"/>
      <c r="BM24" s="66"/>
      <c r="BN24" s="3"/>
      <c r="BO24" s="103">
        <v>43100</v>
      </c>
      <c r="BP24" s="207">
        <v>43325</v>
      </c>
      <c r="BQ24" s="106"/>
      <c r="BR24" s="100"/>
      <c r="BS24" s="100"/>
      <c r="BT24" s="100"/>
      <c r="BU24" s="100"/>
      <c r="BV24" s="105"/>
      <c r="BW24" s="106"/>
      <c r="BX24" s="100"/>
      <c r="BY24" s="100"/>
      <c r="BZ24" s="100"/>
      <c r="CA24" s="100"/>
      <c r="CB24" s="105"/>
      <c r="CC24" s="106"/>
      <c r="CD24" s="100"/>
      <c r="CE24" s="100"/>
      <c r="CF24" s="100"/>
      <c r="CG24" s="105"/>
      <c r="CH24" s="106"/>
      <c r="CI24" s="100"/>
      <c r="CJ24" s="100"/>
      <c r="CK24" s="100"/>
      <c r="CL24" s="100"/>
      <c r="CM24" s="100"/>
      <c r="CN24" s="100"/>
      <c r="CO24" s="105"/>
      <c r="CP24" s="102"/>
      <c r="CQ24" s="100"/>
      <c r="CR24" s="100"/>
      <c r="CS24" s="100"/>
      <c r="CT24" s="100"/>
      <c r="CU24" s="100"/>
      <c r="CV24" s="3"/>
      <c r="CW24" s="103">
        <v>43100</v>
      </c>
      <c r="CX24" s="403">
        <v>68861</v>
      </c>
      <c r="CY24" s="402"/>
      <c r="CZ24" s="66"/>
      <c r="DA24" s="66"/>
      <c r="DB24" s="66"/>
      <c r="DC24" s="66"/>
      <c r="DD24" s="146"/>
      <c r="DE24" s="402"/>
      <c r="DF24" s="66"/>
      <c r="DG24" s="66"/>
      <c r="DH24" s="66"/>
      <c r="DI24" s="66"/>
      <c r="DJ24" s="146"/>
      <c r="DK24" s="402"/>
      <c r="DL24" s="66"/>
      <c r="DM24" s="66"/>
      <c r="DN24" s="66"/>
      <c r="DO24" s="146"/>
      <c r="DP24" s="402"/>
      <c r="DQ24" s="66"/>
      <c r="DR24" s="66"/>
      <c r="DS24" s="66"/>
      <c r="DT24" s="66"/>
      <c r="DU24" s="66"/>
      <c r="DV24" s="66"/>
      <c r="DW24" s="146"/>
      <c r="DX24" s="139"/>
      <c r="DY24" s="66"/>
      <c r="DZ24" s="66"/>
      <c r="EA24" s="66"/>
      <c r="EB24" s="66"/>
      <c r="EC24" s="66"/>
      <c r="ED24" s="3"/>
    </row>
    <row r="25" spans="1:134" ht="16.5" x14ac:dyDescent="0.35">
      <c r="A25" s="389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12"/>
      <c r="P25" s="327">
        <v>2015</v>
      </c>
      <c r="Q25" s="344">
        <f t="shared" si="1"/>
        <v>-4.9357624399462195E-2</v>
      </c>
      <c r="R25" s="344">
        <f t="shared" ref="R25:AB25" si="6">(R9-Q9)/Q9</f>
        <v>-0.17698567575066979</v>
      </c>
      <c r="S25" s="344">
        <f t="shared" si="6"/>
        <v>-8.3436043973050225E-2</v>
      </c>
      <c r="T25" s="344">
        <f t="shared" si="6"/>
        <v>4.6269439737567322E-2</v>
      </c>
      <c r="U25" s="344">
        <f t="shared" si="6"/>
        <v>-2.3053957788203291E-2</v>
      </c>
      <c r="V25" s="344">
        <f t="shared" si="6"/>
        <v>-6.2033202364517995E-2</v>
      </c>
      <c r="W25" s="344">
        <f t="shared" si="6"/>
        <v>-6.1613550452541362E-2</v>
      </c>
      <c r="X25" s="344">
        <f t="shared" si="6"/>
        <v>5.5698917524045341E-3</v>
      </c>
      <c r="Y25" s="344">
        <f t="shared" si="6"/>
        <v>0.13528321757562026</v>
      </c>
      <c r="Z25" s="344">
        <f t="shared" si="6"/>
        <v>6.7002501144890203E-2</v>
      </c>
      <c r="AA25" s="344">
        <f t="shared" si="6"/>
        <v>4.0812396139412586E-2</v>
      </c>
      <c r="AB25" s="344">
        <f t="shared" si="6"/>
        <v>0.21234357735354287</v>
      </c>
      <c r="AD25" s="398">
        <v>44256</v>
      </c>
      <c r="AE25" s="399">
        <v>4319</v>
      </c>
      <c r="AG25" s="103">
        <v>43008</v>
      </c>
      <c r="AH25" s="167"/>
      <c r="AI25" s="161"/>
      <c r="AJ25" s="143"/>
      <c r="AK25" s="143"/>
      <c r="AL25" s="143"/>
      <c r="AM25" s="143"/>
      <c r="AN25" s="150"/>
      <c r="AO25" s="161"/>
      <c r="AP25" s="143"/>
      <c r="AQ25" s="143"/>
      <c r="AR25" s="143"/>
      <c r="AS25" s="143"/>
      <c r="AT25" s="150"/>
      <c r="AU25" s="161"/>
      <c r="AV25" s="143"/>
      <c r="AW25" s="143"/>
      <c r="AX25" s="143"/>
      <c r="AY25" s="150"/>
      <c r="AZ25" s="161"/>
      <c r="BA25" s="143"/>
      <c r="BB25" s="143"/>
      <c r="BC25" s="143"/>
      <c r="BD25" s="143"/>
      <c r="BE25" s="143"/>
      <c r="BF25" s="143"/>
      <c r="BG25" s="150"/>
      <c r="BH25" s="142"/>
      <c r="BI25" s="143"/>
      <c r="BJ25" s="143"/>
      <c r="BK25" s="143"/>
      <c r="BL25" s="143"/>
      <c r="BM25" s="143"/>
      <c r="BN25" s="3"/>
      <c r="BO25" s="103">
        <v>43008</v>
      </c>
      <c r="BP25" s="207">
        <v>42797</v>
      </c>
      <c r="BQ25" s="106"/>
      <c r="BR25" s="100"/>
      <c r="BS25" s="100"/>
      <c r="BT25" s="100"/>
      <c r="BU25" s="100"/>
      <c r="BV25" s="105"/>
      <c r="BW25" s="106"/>
      <c r="BX25" s="100"/>
      <c r="BY25" s="100"/>
      <c r="BZ25" s="100"/>
      <c r="CA25" s="100"/>
      <c r="CB25" s="105"/>
      <c r="CC25" s="106"/>
      <c r="CD25" s="100"/>
      <c r="CE25" s="100"/>
      <c r="CF25" s="100"/>
      <c r="CG25" s="105"/>
      <c r="CH25" s="106"/>
      <c r="CI25" s="100"/>
      <c r="CJ25" s="100"/>
      <c r="CK25" s="100"/>
      <c r="CL25" s="100"/>
      <c r="CM25" s="100"/>
      <c r="CN25" s="100"/>
      <c r="CO25" s="105"/>
      <c r="CP25" s="102"/>
      <c r="CQ25" s="100"/>
      <c r="CR25" s="100"/>
      <c r="CS25" s="100"/>
      <c r="CT25" s="100"/>
      <c r="CU25" s="100"/>
      <c r="CV25" s="3"/>
      <c r="CW25" s="103">
        <v>43008</v>
      </c>
      <c r="CX25" s="207">
        <v>48224</v>
      </c>
      <c r="CY25" s="106"/>
      <c r="CZ25" s="100"/>
      <c r="DA25" s="100"/>
      <c r="DB25" s="100"/>
      <c r="DC25" s="100"/>
      <c r="DD25" s="105"/>
      <c r="DE25" s="106"/>
      <c r="DF25" s="100"/>
      <c r="DG25" s="100"/>
      <c r="DH25" s="100"/>
      <c r="DI25" s="100"/>
      <c r="DJ25" s="105"/>
      <c r="DK25" s="106"/>
      <c r="DL25" s="100"/>
      <c r="DM25" s="100"/>
      <c r="DN25" s="100"/>
      <c r="DO25" s="105"/>
      <c r="DP25" s="106"/>
      <c r="DQ25" s="100"/>
      <c r="DR25" s="100"/>
      <c r="DS25" s="100"/>
      <c r="DT25" s="100"/>
      <c r="DU25" s="100"/>
      <c r="DV25" s="100"/>
      <c r="DW25" s="105"/>
      <c r="DX25" s="102"/>
      <c r="DY25" s="100"/>
      <c r="DZ25" s="100"/>
      <c r="EA25" s="100"/>
      <c r="EB25" s="100"/>
      <c r="EC25" s="100"/>
      <c r="ED25" s="3"/>
    </row>
    <row r="26" spans="1:134" ht="16.5" x14ac:dyDescent="0.35">
      <c r="A26" s="389"/>
      <c r="N26" s="212"/>
      <c r="P26" s="327">
        <v>2016</v>
      </c>
      <c r="Q26" s="344">
        <f t="shared" si="1"/>
        <v>1.9305238186607121E-2</v>
      </c>
      <c r="R26" s="344">
        <f t="shared" ref="R26:AB26" si="7">(R10-Q10)/Q10</f>
        <v>-0.28288333768283963</v>
      </c>
      <c r="S26" s="344">
        <f t="shared" si="7"/>
        <v>-9.8328968327357505E-2</v>
      </c>
      <c r="T26" s="344">
        <f t="shared" si="7"/>
        <v>3.0058423041041581E-2</v>
      </c>
      <c r="U26" s="344">
        <f t="shared" si="7"/>
        <v>-3.9413676597165957E-2</v>
      </c>
      <c r="V26" s="344">
        <f t="shared" si="7"/>
        <v>-3.9018094766827688E-2</v>
      </c>
      <c r="W26" s="344">
        <f t="shared" si="7"/>
        <v>5.0845098844208285E-2</v>
      </c>
      <c r="X26" s="344">
        <f t="shared" si="7"/>
        <v>9.9008065263743381E-2</v>
      </c>
      <c r="Y26" s="344">
        <f t="shared" si="7"/>
        <v>3.0776646381876199E-2</v>
      </c>
      <c r="Z26" s="344">
        <f t="shared" si="7"/>
        <v>4.7165620360303522E-2</v>
      </c>
      <c r="AA26" s="344">
        <f t="shared" si="7"/>
        <v>6.7804652045526867E-2</v>
      </c>
      <c r="AB26" s="344">
        <f t="shared" si="7"/>
        <v>0.18729808566917935</v>
      </c>
      <c r="AD26" s="398">
        <v>44228</v>
      </c>
      <c r="AE26" s="399">
        <v>4247</v>
      </c>
      <c r="AG26" s="103"/>
      <c r="AH26" s="167"/>
      <c r="AI26" s="161"/>
      <c r="AJ26" s="143"/>
      <c r="AK26" s="143"/>
      <c r="AL26" s="143"/>
      <c r="AM26" s="143"/>
      <c r="AN26" s="150"/>
      <c r="AO26" s="161"/>
      <c r="AP26" s="143"/>
      <c r="AQ26" s="143"/>
      <c r="AR26" s="143"/>
      <c r="AS26" s="143"/>
      <c r="AT26" s="150"/>
      <c r="AU26" s="161"/>
      <c r="AV26" s="143"/>
      <c r="AW26" s="143"/>
      <c r="AX26" s="143"/>
      <c r="AY26" s="150"/>
      <c r="AZ26" s="161"/>
      <c r="BA26" s="143"/>
      <c r="BB26" s="143"/>
      <c r="BC26" s="143"/>
      <c r="BD26" s="143"/>
      <c r="BE26" s="143"/>
      <c r="BF26" s="143"/>
      <c r="BG26" s="150"/>
      <c r="BH26" s="142"/>
      <c r="BI26" s="143"/>
      <c r="BJ26" s="143"/>
      <c r="BK26" s="143"/>
      <c r="BL26" s="143"/>
      <c r="BM26" s="143"/>
      <c r="BN26" s="3"/>
      <c r="BO26" s="103"/>
      <c r="BP26" s="167"/>
      <c r="BQ26" s="161"/>
      <c r="BR26" s="143"/>
      <c r="BS26" s="143"/>
      <c r="BT26" s="143"/>
      <c r="BU26" s="143"/>
      <c r="BV26" s="150"/>
      <c r="BW26" s="161"/>
      <c r="BX26" s="143"/>
      <c r="BY26" s="143"/>
      <c r="BZ26" s="143"/>
      <c r="CA26" s="143"/>
      <c r="CB26" s="150"/>
      <c r="CC26" s="161"/>
      <c r="CD26" s="143"/>
      <c r="CE26" s="143"/>
      <c r="CF26" s="143"/>
      <c r="CG26" s="150"/>
      <c r="CH26" s="161"/>
      <c r="CI26" s="143"/>
      <c r="CJ26" s="143"/>
      <c r="CK26" s="143"/>
      <c r="CL26" s="143"/>
      <c r="CM26" s="143"/>
      <c r="CN26" s="143"/>
      <c r="CO26" s="150"/>
      <c r="CP26" s="142"/>
      <c r="CQ26" s="143"/>
      <c r="CR26" s="143"/>
      <c r="CS26" s="143"/>
      <c r="CT26" s="143"/>
      <c r="CU26" s="143"/>
      <c r="CV26" s="3"/>
      <c r="CW26" s="103"/>
      <c r="CX26" s="403"/>
      <c r="CY26" s="402"/>
      <c r="CZ26" s="66"/>
      <c r="DA26" s="66"/>
      <c r="DB26" s="66"/>
      <c r="DC26" s="66"/>
      <c r="DD26" s="146"/>
      <c r="DE26" s="402"/>
      <c r="DF26" s="66"/>
      <c r="DG26" s="66"/>
      <c r="DH26" s="66"/>
      <c r="DI26" s="66"/>
      <c r="DJ26" s="146"/>
      <c r="DK26" s="402"/>
      <c r="DL26" s="66"/>
      <c r="DM26" s="66"/>
      <c r="DN26" s="66"/>
      <c r="DO26" s="146"/>
      <c r="DP26" s="402"/>
      <c r="DQ26" s="66"/>
      <c r="DR26" s="66"/>
      <c r="DS26" s="66"/>
      <c r="DT26" s="66"/>
      <c r="DU26" s="66"/>
      <c r="DV26" s="66"/>
      <c r="DW26" s="146"/>
      <c r="DX26" s="139"/>
      <c r="DY26" s="66"/>
      <c r="DZ26" s="66"/>
      <c r="EA26" s="66"/>
      <c r="EB26" s="66"/>
      <c r="EC26" s="66"/>
      <c r="ED26" s="3"/>
    </row>
    <row r="27" spans="1:134" ht="16.5" x14ac:dyDescent="0.35">
      <c r="A27" s="389"/>
      <c r="N27" s="212"/>
      <c r="P27" s="327">
        <v>2017</v>
      </c>
      <c r="Q27" s="344">
        <f t="shared" si="1"/>
        <v>-8.620439145308928E-2</v>
      </c>
      <c r="R27" s="344">
        <f t="shared" ref="R27:AB27" si="8">(R11-Q11)/Q11</f>
        <v>-0.38593743977180744</v>
      </c>
      <c r="S27" s="344">
        <f t="shared" si="8"/>
        <v>0.34895837420063558</v>
      </c>
      <c r="T27" s="344">
        <f t="shared" si="8"/>
        <v>1.0225805325794812E-2</v>
      </c>
      <c r="U27" s="344">
        <f t="shared" si="8"/>
        <v>6.5898569750570055E-2</v>
      </c>
      <c r="V27" s="344">
        <f t="shared" si="8"/>
        <v>-4.1189276203132008E-2</v>
      </c>
      <c r="W27" s="344">
        <f t="shared" si="8"/>
        <v>1.8059561905620445E-2</v>
      </c>
      <c r="X27" s="344">
        <f t="shared" si="8"/>
        <v>1.0699966519370236E-2</v>
      </c>
      <c r="Y27" s="344">
        <f t="shared" si="8"/>
        <v>2.4518849070550661E-2</v>
      </c>
      <c r="Z27" s="344">
        <f t="shared" si="8"/>
        <v>2.4183247556289512E-2</v>
      </c>
      <c r="AA27" s="344">
        <f t="shared" si="8"/>
        <v>4.6989636710881952E-2</v>
      </c>
      <c r="AB27" s="344">
        <f t="shared" si="8"/>
        <v>0.15854527693465503</v>
      </c>
      <c r="AD27" s="398">
        <v>44197</v>
      </c>
      <c r="AE27" s="399">
        <v>4455</v>
      </c>
      <c r="AG27" s="103"/>
      <c r="AH27" s="167"/>
      <c r="AI27" s="161"/>
      <c r="AJ27" s="143"/>
      <c r="AK27" s="143"/>
      <c r="AL27" s="143"/>
      <c r="AM27" s="143"/>
      <c r="AN27" s="150"/>
      <c r="AO27" s="161"/>
      <c r="AP27" s="143"/>
      <c r="AQ27" s="143"/>
      <c r="AR27" s="143"/>
      <c r="AS27" s="143"/>
      <c r="AT27" s="150"/>
      <c r="AU27" s="161"/>
      <c r="AV27" s="143"/>
      <c r="AW27" s="143"/>
      <c r="AX27" s="143"/>
      <c r="AY27" s="150"/>
      <c r="AZ27" s="161"/>
      <c r="BA27" s="143"/>
      <c r="BB27" s="143"/>
      <c r="BC27" s="143"/>
      <c r="BD27" s="143"/>
      <c r="BE27" s="143"/>
      <c r="BF27" s="143"/>
      <c r="BG27" s="150"/>
      <c r="BH27" s="142"/>
      <c r="BI27" s="143"/>
      <c r="BJ27" s="143"/>
      <c r="BK27" s="143"/>
      <c r="BL27" s="143"/>
      <c r="BM27" s="143"/>
      <c r="BN27" s="3"/>
      <c r="BO27" s="103"/>
      <c r="BP27" s="167"/>
      <c r="BQ27" s="161"/>
      <c r="BR27" s="143"/>
      <c r="BS27" s="143"/>
      <c r="BT27" s="143"/>
      <c r="BU27" s="143"/>
      <c r="BV27" s="150"/>
      <c r="BW27" s="161"/>
      <c r="BX27" s="143"/>
      <c r="BY27" s="143"/>
      <c r="BZ27" s="143"/>
      <c r="CA27" s="143"/>
      <c r="CB27" s="150"/>
      <c r="CC27" s="161"/>
      <c r="CD27" s="143"/>
      <c r="CE27" s="143"/>
      <c r="CF27" s="143"/>
      <c r="CG27" s="150"/>
      <c r="CH27" s="161"/>
      <c r="CI27" s="143"/>
      <c r="CJ27" s="143"/>
      <c r="CK27" s="143"/>
      <c r="CL27" s="143"/>
      <c r="CM27" s="143"/>
      <c r="CN27" s="143"/>
      <c r="CO27" s="150"/>
      <c r="CP27" s="142"/>
      <c r="CQ27" s="143"/>
      <c r="CR27" s="143"/>
      <c r="CS27" s="143"/>
      <c r="CT27" s="143"/>
      <c r="CU27" s="143"/>
      <c r="CV27" s="3"/>
      <c r="CW27" s="103"/>
      <c r="CX27" s="403"/>
      <c r="CY27" s="402"/>
      <c r="CZ27" s="66"/>
      <c r="DA27" s="66"/>
      <c r="DB27" s="66"/>
      <c r="DC27" s="66"/>
      <c r="DD27" s="146"/>
      <c r="DE27" s="402"/>
      <c r="DF27" s="66"/>
      <c r="DG27" s="66"/>
      <c r="DH27" s="66"/>
      <c r="DI27" s="66"/>
      <c r="DJ27" s="146"/>
      <c r="DK27" s="402"/>
      <c r="DL27" s="66"/>
      <c r="DM27" s="66"/>
      <c r="DN27" s="66"/>
      <c r="DO27" s="146"/>
      <c r="DP27" s="402"/>
      <c r="DQ27" s="66"/>
      <c r="DR27" s="66"/>
      <c r="DS27" s="66"/>
      <c r="DT27" s="66"/>
      <c r="DU27" s="66"/>
      <c r="DV27" s="66"/>
      <c r="DW27" s="146"/>
      <c r="DX27" s="139"/>
      <c r="DY27" s="66"/>
      <c r="DZ27" s="66"/>
      <c r="EA27" s="66"/>
      <c r="EB27" s="66"/>
      <c r="EC27" s="66"/>
      <c r="ED27" s="3"/>
    </row>
    <row r="28" spans="1:134" ht="16.5" x14ac:dyDescent="0.35">
      <c r="A28" s="389"/>
      <c r="N28" s="212"/>
      <c r="P28" s="327">
        <v>2018</v>
      </c>
      <c r="Q28" s="344">
        <f t="shared" si="1"/>
        <v>-1.5198705980538053E-2</v>
      </c>
      <c r="R28" s="344">
        <f t="shared" ref="R28:AB28" si="9">(R12-Q12)/Q12</f>
        <v>-0.23624743907286791</v>
      </c>
      <c r="S28" s="344">
        <f t="shared" si="9"/>
        <v>9.6437293738811075E-2</v>
      </c>
      <c r="T28" s="344">
        <f t="shared" si="9"/>
        <v>0.10385498174230576</v>
      </c>
      <c r="U28" s="344">
        <f t="shared" si="9"/>
        <v>9.5047942195274435E-3</v>
      </c>
      <c r="V28" s="344">
        <f t="shared" si="9"/>
        <v>-8.3500023171955123E-2</v>
      </c>
      <c r="W28" s="344">
        <f t="shared" si="9"/>
        <v>-3.3148945516209322E-3</v>
      </c>
      <c r="X28" s="344">
        <f t="shared" si="9"/>
        <v>7.9540213391824013E-3</v>
      </c>
      <c r="Y28" s="344">
        <f t="shared" si="9"/>
        <v>-2.2299999847472749E-2</v>
      </c>
      <c r="Z28" s="344">
        <f t="shared" si="9"/>
        <v>1.4534581383255354E-2</v>
      </c>
      <c r="AA28" s="344">
        <f t="shared" si="9"/>
        <v>2.8478433583638711E-2</v>
      </c>
      <c r="AB28" s="344">
        <f t="shared" si="9"/>
        <v>0.1404627936068098</v>
      </c>
      <c r="AD28" s="398">
        <v>44166</v>
      </c>
      <c r="AE28" s="399">
        <v>2764.2827002967401</v>
      </c>
      <c r="AG28" s="103"/>
      <c r="AH28" s="167"/>
      <c r="AI28" s="161"/>
      <c r="AJ28" s="143"/>
      <c r="AK28" s="143"/>
      <c r="AL28" s="143"/>
      <c r="AM28" s="143"/>
      <c r="AN28" s="150"/>
      <c r="AO28" s="161"/>
      <c r="AP28" s="143"/>
      <c r="AQ28" s="143"/>
      <c r="AR28" s="143"/>
      <c r="AS28" s="143"/>
      <c r="AT28" s="150"/>
      <c r="AU28" s="161"/>
      <c r="AV28" s="143"/>
      <c r="AW28" s="143"/>
      <c r="AX28" s="143"/>
      <c r="AY28" s="150"/>
      <c r="AZ28" s="161"/>
      <c r="BA28" s="143"/>
      <c r="BB28" s="143"/>
      <c r="BC28" s="143"/>
      <c r="BD28" s="143"/>
      <c r="BE28" s="143"/>
      <c r="BF28" s="143"/>
      <c r="BG28" s="150"/>
      <c r="BH28" s="142"/>
      <c r="BI28" s="143"/>
      <c r="BJ28" s="143"/>
      <c r="BK28" s="143"/>
      <c r="BL28" s="143"/>
      <c r="BM28" s="143"/>
      <c r="BN28" s="3"/>
      <c r="BO28" s="103"/>
      <c r="BP28" s="167"/>
      <c r="BQ28" s="161"/>
      <c r="BR28" s="143"/>
      <c r="BS28" s="143"/>
      <c r="BT28" s="143"/>
      <c r="BU28" s="143"/>
      <c r="BV28" s="150"/>
      <c r="BW28" s="161"/>
      <c r="BX28" s="143"/>
      <c r="BY28" s="143"/>
      <c r="BZ28" s="143"/>
      <c r="CA28" s="143"/>
      <c r="CB28" s="150"/>
      <c r="CC28" s="161"/>
      <c r="CD28" s="143"/>
      <c r="CE28" s="143"/>
      <c r="CF28" s="143"/>
      <c r="CG28" s="150"/>
      <c r="CH28" s="161"/>
      <c r="CI28" s="143"/>
      <c r="CJ28" s="143"/>
      <c r="CK28" s="143"/>
      <c r="CL28" s="143"/>
      <c r="CM28" s="143"/>
      <c r="CN28" s="143"/>
      <c r="CO28" s="150"/>
      <c r="CP28" s="142"/>
      <c r="CQ28" s="143"/>
      <c r="CR28" s="143"/>
      <c r="CS28" s="143"/>
      <c r="CT28" s="143"/>
      <c r="CU28" s="143"/>
      <c r="CV28" s="3"/>
      <c r="CW28" s="103"/>
      <c r="CX28" s="403"/>
      <c r="CY28" s="402"/>
      <c r="CZ28" s="66"/>
      <c r="DA28" s="66"/>
      <c r="DB28" s="66"/>
      <c r="DC28" s="66"/>
      <c r="DD28" s="146"/>
      <c r="DE28" s="402"/>
      <c r="DF28" s="66"/>
      <c r="DG28" s="66"/>
      <c r="DH28" s="66"/>
      <c r="DI28" s="66"/>
      <c r="DJ28" s="146"/>
      <c r="DK28" s="402"/>
      <c r="DL28" s="66"/>
      <c r="DM28" s="66"/>
      <c r="DN28" s="66"/>
      <c r="DO28" s="146"/>
      <c r="DP28" s="402"/>
      <c r="DQ28" s="66"/>
      <c r="DR28" s="66"/>
      <c r="DS28" s="66"/>
      <c r="DT28" s="66"/>
      <c r="DU28" s="66"/>
      <c r="DV28" s="66"/>
      <c r="DW28" s="146"/>
      <c r="DX28" s="139"/>
      <c r="DY28" s="66"/>
      <c r="DZ28" s="66"/>
      <c r="EA28" s="66"/>
      <c r="EB28" s="66"/>
      <c r="EC28" s="66"/>
      <c r="ED28" s="3"/>
    </row>
    <row r="29" spans="1:134" ht="16.5" x14ac:dyDescent="0.35">
      <c r="A29" s="389"/>
      <c r="N29" s="212"/>
      <c r="P29" s="327">
        <v>2019</v>
      </c>
      <c r="Q29" s="344">
        <f t="shared" si="1"/>
        <v>6.3652850306989889E-2</v>
      </c>
      <c r="R29" s="344">
        <f t="shared" ref="R29:AB29" si="10">(R13-Q13)/Q13</f>
        <v>-0.46882716176186623</v>
      </c>
      <c r="S29" s="344">
        <f t="shared" si="10"/>
        <v>0.43533815976734103</v>
      </c>
      <c r="T29" s="344">
        <f t="shared" si="10"/>
        <v>-8.1316146832495842E-3</v>
      </c>
      <c r="U29" s="344">
        <f t="shared" si="10"/>
        <v>4.0594796346902849E-2</v>
      </c>
      <c r="V29" s="344">
        <f t="shared" si="10"/>
        <v>-8.2026783616571342E-2</v>
      </c>
      <c r="W29" s="344">
        <f t="shared" si="10"/>
        <v>-1.586814086814092E-2</v>
      </c>
      <c r="X29" s="344">
        <f t="shared" si="10"/>
        <v>-0.15429337586832648</v>
      </c>
      <c r="Y29" s="344">
        <f t="shared" si="10"/>
        <v>-0.15692652525694284</v>
      </c>
      <c r="Z29" s="344">
        <f t="shared" si="10"/>
        <v>-0.1464027494082937</v>
      </c>
      <c r="AA29" s="344">
        <f t="shared" si="10"/>
        <v>3.1241097711518465E-2</v>
      </c>
      <c r="AB29" s="344">
        <f t="shared" si="10"/>
        <v>0.33772559852670347</v>
      </c>
      <c r="AD29" s="398">
        <v>44136</v>
      </c>
      <c r="AE29" s="399">
        <v>2625.3119999999999</v>
      </c>
      <c r="AG29" s="103"/>
      <c r="AH29" s="167"/>
      <c r="AI29" s="161"/>
      <c r="AJ29" s="143"/>
      <c r="AK29" s="143"/>
      <c r="AL29" s="143"/>
      <c r="AM29" s="143"/>
      <c r="AN29" s="150"/>
      <c r="AO29" s="161"/>
      <c r="AP29" s="143"/>
      <c r="AQ29" s="143"/>
      <c r="AR29" s="143"/>
      <c r="AS29" s="143"/>
      <c r="AT29" s="150"/>
      <c r="AU29" s="161"/>
      <c r="AV29" s="143"/>
      <c r="AW29" s="143"/>
      <c r="AX29" s="143"/>
      <c r="AY29" s="150"/>
      <c r="AZ29" s="161"/>
      <c r="BA29" s="143"/>
      <c r="BB29" s="143"/>
      <c r="BC29" s="143"/>
      <c r="BD29" s="143"/>
      <c r="BE29" s="143"/>
      <c r="BF29" s="143"/>
      <c r="BG29" s="150"/>
      <c r="BH29" s="142"/>
      <c r="BI29" s="143"/>
      <c r="BJ29" s="143"/>
      <c r="BK29" s="143"/>
      <c r="BL29" s="143"/>
      <c r="BM29" s="143"/>
      <c r="BN29" s="3"/>
      <c r="BO29" s="103"/>
      <c r="BP29" s="167"/>
      <c r="BQ29" s="161"/>
      <c r="BR29" s="143"/>
      <c r="BS29" s="143"/>
      <c r="BT29" s="143"/>
      <c r="BU29" s="143"/>
      <c r="BV29" s="150"/>
      <c r="BW29" s="161"/>
      <c r="BX29" s="143"/>
      <c r="BY29" s="143"/>
      <c r="BZ29" s="143"/>
      <c r="CA29" s="143"/>
      <c r="CB29" s="150"/>
      <c r="CC29" s="161"/>
      <c r="CD29" s="143"/>
      <c r="CE29" s="143"/>
      <c r="CF29" s="143"/>
      <c r="CG29" s="150"/>
      <c r="CH29" s="161"/>
      <c r="CI29" s="143"/>
      <c r="CJ29" s="143"/>
      <c r="CK29" s="143"/>
      <c r="CL29" s="143"/>
      <c r="CM29" s="143"/>
      <c r="CN29" s="143"/>
      <c r="CO29" s="150"/>
      <c r="CP29" s="142"/>
      <c r="CQ29" s="143"/>
      <c r="CR29" s="143"/>
      <c r="CS29" s="143"/>
      <c r="CT29" s="143"/>
      <c r="CU29" s="143"/>
      <c r="CV29" s="3"/>
      <c r="CW29" s="103"/>
      <c r="CX29" s="403"/>
      <c r="CY29" s="402"/>
      <c r="CZ29" s="66"/>
      <c r="DA29" s="66"/>
      <c r="DB29" s="66"/>
      <c r="DC29" s="66"/>
      <c r="DD29" s="146"/>
      <c r="DE29" s="402"/>
      <c r="DF29" s="66"/>
      <c r="DG29" s="66"/>
      <c r="DH29" s="66"/>
      <c r="DI29" s="66"/>
      <c r="DJ29" s="146"/>
      <c r="DK29" s="402"/>
      <c r="DL29" s="66"/>
      <c r="DM29" s="66"/>
      <c r="DN29" s="66"/>
      <c r="DO29" s="146"/>
      <c r="DP29" s="402"/>
      <c r="DQ29" s="66"/>
      <c r="DR29" s="66"/>
      <c r="DS29" s="66"/>
      <c r="DT29" s="66"/>
      <c r="DU29" s="66"/>
      <c r="DV29" s="66"/>
      <c r="DW29" s="146"/>
      <c r="DX29" s="139"/>
      <c r="DY29" s="66"/>
      <c r="DZ29" s="66"/>
      <c r="EA29" s="66"/>
      <c r="EB29" s="66"/>
      <c r="EC29" s="66"/>
      <c r="ED29" s="3"/>
    </row>
    <row r="30" spans="1:134" ht="16.5" x14ac:dyDescent="0.35">
      <c r="A30" s="389"/>
      <c r="N30" s="212"/>
      <c r="P30" s="327">
        <v>2020</v>
      </c>
      <c r="Q30" s="344">
        <f t="shared" si="1"/>
        <v>3.8939405411730653E-2</v>
      </c>
      <c r="R30" s="344">
        <f t="shared" ref="R30:AB30" si="11">(R14-Q14)/Q14</f>
        <v>-0.44870605695204524</v>
      </c>
      <c r="S30" s="344">
        <f t="shared" si="11"/>
        <v>0.40766022906176003</v>
      </c>
      <c r="T30" s="344">
        <f t="shared" si="11"/>
        <v>9.1949116366430508E-2</v>
      </c>
      <c r="U30" s="344">
        <f t="shared" si="11"/>
        <v>8.3041438623924976E-2</v>
      </c>
      <c r="V30" s="344">
        <f t="shared" si="11"/>
        <v>-4.1950318002324648E-2</v>
      </c>
      <c r="W30" s="344">
        <f t="shared" si="11"/>
        <v>-0.11746665661969699</v>
      </c>
      <c r="X30" s="344">
        <f t="shared" si="11"/>
        <v>6.5829355965198689E-3</v>
      </c>
      <c r="Y30" s="344">
        <f t="shared" si="11"/>
        <v>9.0150307060699597E-2</v>
      </c>
      <c r="Z30" s="344">
        <f t="shared" si="11"/>
        <v>0.11521164021164015</v>
      </c>
      <c r="AA30" s="344">
        <f t="shared" si="11"/>
        <v>0.13463618159872182</v>
      </c>
      <c r="AB30" s="344">
        <f t="shared" si="11"/>
        <v>0.26694091892955524</v>
      </c>
      <c r="AD30" s="398">
        <v>44105</v>
      </c>
      <c r="AE30" s="399">
        <v>2530</v>
      </c>
      <c r="AG30" s="103"/>
      <c r="AH30" s="167"/>
      <c r="AI30" s="161"/>
      <c r="AJ30" s="143"/>
      <c r="AK30" s="143"/>
      <c r="AL30" s="143"/>
      <c r="AM30" s="143"/>
      <c r="AN30" s="150"/>
      <c r="AO30" s="161"/>
      <c r="AP30" s="143"/>
      <c r="AQ30" s="143"/>
      <c r="AR30" s="143"/>
      <c r="AS30" s="143"/>
      <c r="AT30" s="150"/>
      <c r="AU30" s="161"/>
      <c r="AV30" s="143"/>
      <c r="AW30" s="143"/>
      <c r="AX30" s="143"/>
      <c r="AY30" s="150"/>
      <c r="AZ30" s="161"/>
      <c r="BA30" s="143"/>
      <c r="BB30" s="143"/>
      <c r="BC30" s="143"/>
      <c r="BD30" s="143"/>
      <c r="BE30" s="143"/>
      <c r="BF30" s="143"/>
      <c r="BG30" s="150"/>
      <c r="BH30" s="142"/>
      <c r="BI30" s="143"/>
      <c r="BJ30" s="143"/>
      <c r="BK30" s="143"/>
      <c r="BL30" s="143"/>
      <c r="BM30" s="143"/>
      <c r="BN30" s="3"/>
      <c r="BO30" s="103"/>
      <c r="BP30" s="167"/>
      <c r="BQ30" s="161"/>
      <c r="BR30" s="143"/>
      <c r="BS30" s="143"/>
      <c r="BT30" s="143"/>
      <c r="BU30" s="143"/>
      <c r="BV30" s="150"/>
      <c r="BW30" s="161"/>
      <c r="BX30" s="143"/>
      <c r="BY30" s="143"/>
      <c r="BZ30" s="143"/>
      <c r="CA30" s="143"/>
      <c r="CB30" s="150"/>
      <c r="CC30" s="161"/>
      <c r="CD30" s="143"/>
      <c r="CE30" s="143"/>
      <c r="CF30" s="143"/>
      <c r="CG30" s="150"/>
      <c r="CH30" s="161"/>
      <c r="CI30" s="143"/>
      <c r="CJ30" s="143"/>
      <c r="CK30" s="143"/>
      <c r="CL30" s="143"/>
      <c r="CM30" s="143"/>
      <c r="CN30" s="143"/>
      <c r="CO30" s="150"/>
      <c r="CP30" s="142"/>
      <c r="CQ30" s="143"/>
      <c r="CR30" s="143"/>
      <c r="CS30" s="143"/>
      <c r="CT30" s="143"/>
      <c r="CU30" s="143"/>
      <c r="CV30" s="3"/>
      <c r="CW30" s="103"/>
      <c r="CX30" s="403"/>
      <c r="CY30" s="402"/>
      <c r="CZ30" s="66"/>
      <c r="DA30" s="66"/>
      <c r="DB30" s="66"/>
      <c r="DC30" s="66"/>
      <c r="DD30" s="146"/>
      <c r="DE30" s="402"/>
      <c r="DF30" s="66"/>
      <c r="DG30" s="66"/>
      <c r="DH30" s="66"/>
      <c r="DI30" s="66"/>
      <c r="DJ30" s="146"/>
      <c r="DK30" s="402"/>
      <c r="DL30" s="66"/>
      <c r="DM30" s="66"/>
      <c r="DN30" s="66"/>
      <c r="DO30" s="146"/>
      <c r="DP30" s="402"/>
      <c r="DQ30" s="66"/>
      <c r="DR30" s="66"/>
      <c r="DS30" s="66"/>
      <c r="DT30" s="66"/>
      <c r="DU30" s="66"/>
      <c r="DV30" s="66"/>
      <c r="DW30" s="146"/>
      <c r="DX30" s="139"/>
      <c r="DY30" s="66"/>
      <c r="DZ30" s="66"/>
      <c r="EA30" s="66"/>
      <c r="EB30" s="66"/>
      <c r="EC30" s="66"/>
      <c r="ED30" s="3"/>
    </row>
    <row r="31" spans="1:134" ht="16.5" x14ac:dyDescent="0.35">
      <c r="A31" s="96"/>
      <c r="N31" s="212"/>
      <c r="P31" s="327">
        <v>2021</v>
      </c>
      <c r="Q31" s="344">
        <f t="shared" si="1"/>
        <v>-5.2728905283082911E-2</v>
      </c>
      <c r="R31" s="344">
        <f t="shared" ref="R31:AB31" si="12">(R15-Q15)/Q15</f>
        <v>-0.27038340737097216</v>
      </c>
      <c r="S31" s="344">
        <f t="shared" si="12"/>
        <v>5.9480337078651718E-2</v>
      </c>
      <c r="T31" s="344">
        <f t="shared" si="12"/>
        <v>0.19608272022270823</v>
      </c>
      <c r="U31" s="344">
        <f t="shared" si="12"/>
        <v>0.10591123450427542</v>
      </c>
      <c r="V31" s="344">
        <f t="shared" si="12"/>
        <v>0.10239771503019061</v>
      </c>
      <c r="W31" s="344">
        <f t="shared" si="12"/>
        <v>-2.2727272727272726E-3</v>
      </c>
      <c r="X31" s="344">
        <f t="shared" si="12"/>
        <v>6.104783599088838E-2</v>
      </c>
      <c r="Y31" s="344">
        <f t="shared" si="12"/>
        <v>7.7286389008158013E-2</v>
      </c>
      <c r="Z31" s="344">
        <f t="shared" si="12"/>
        <v>0.20486249501793544</v>
      </c>
      <c r="AA31" s="344">
        <f t="shared" si="12"/>
        <v>-0.12371816076744956</v>
      </c>
      <c r="AB31" s="344">
        <f t="shared" si="12"/>
        <v>9.3242733106832773E-2</v>
      </c>
      <c r="AD31" s="398">
        <v>44075</v>
      </c>
      <c r="AE31" s="399">
        <v>2449</v>
      </c>
      <c r="AG31" s="103"/>
      <c r="AH31" s="167"/>
      <c r="AI31" s="161"/>
      <c r="AJ31" s="143"/>
      <c r="AK31" s="143"/>
      <c r="AL31" s="143"/>
      <c r="AM31" s="143"/>
      <c r="AN31" s="150"/>
      <c r="AO31" s="161"/>
      <c r="AP31" s="143"/>
      <c r="AQ31" s="143"/>
      <c r="AR31" s="143"/>
      <c r="AS31" s="143"/>
      <c r="AT31" s="150"/>
      <c r="AU31" s="161"/>
      <c r="AV31" s="143"/>
      <c r="AW31" s="143"/>
      <c r="AX31" s="143"/>
      <c r="AY31" s="150"/>
      <c r="AZ31" s="161"/>
      <c r="BA31" s="143"/>
      <c r="BB31" s="143"/>
      <c r="BC31" s="143"/>
      <c r="BD31" s="143"/>
      <c r="BE31" s="143"/>
      <c r="BF31" s="143"/>
      <c r="BG31" s="150"/>
      <c r="BH31" s="142"/>
      <c r="BI31" s="143"/>
      <c r="BJ31" s="143"/>
      <c r="BK31" s="143"/>
      <c r="BL31" s="143"/>
      <c r="BM31" s="143"/>
      <c r="BN31" s="3"/>
      <c r="BO31" s="103"/>
      <c r="BP31" s="167"/>
      <c r="BQ31" s="161"/>
      <c r="BR31" s="143"/>
      <c r="BS31" s="143"/>
      <c r="BT31" s="143"/>
      <c r="BU31" s="143"/>
      <c r="BV31" s="150"/>
      <c r="BW31" s="161"/>
      <c r="BX31" s="143"/>
      <c r="BY31" s="143"/>
      <c r="BZ31" s="143"/>
      <c r="CA31" s="143"/>
      <c r="CB31" s="150"/>
      <c r="CC31" s="161"/>
      <c r="CD31" s="143"/>
      <c r="CE31" s="143"/>
      <c r="CF31" s="143"/>
      <c r="CG31" s="150"/>
      <c r="CH31" s="161"/>
      <c r="CI31" s="143"/>
      <c r="CJ31" s="143"/>
      <c r="CK31" s="143"/>
      <c r="CL31" s="143"/>
      <c r="CM31" s="143"/>
      <c r="CN31" s="143"/>
      <c r="CO31" s="150"/>
      <c r="CP31" s="142"/>
      <c r="CQ31" s="143"/>
      <c r="CR31" s="143"/>
      <c r="CS31" s="143"/>
      <c r="CT31" s="143"/>
      <c r="CU31" s="143"/>
      <c r="CV31" s="3"/>
      <c r="CW31" s="103"/>
      <c r="CX31" s="403"/>
      <c r="CY31" s="402"/>
      <c r="CZ31" s="66"/>
      <c r="DA31" s="66"/>
      <c r="DB31" s="66"/>
      <c r="DC31" s="66"/>
      <c r="DD31" s="146"/>
      <c r="DE31" s="402"/>
      <c r="DF31" s="66"/>
      <c r="DG31" s="66"/>
      <c r="DH31" s="66"/>
      <c r="DI31" s="66"/>
      <c r="DJ31" s="146"/>
      <c r="DK31" s="402"/>
      <c r="DL31" s="66"/>
      <c r="DM31" s="66"/>
      <c r="DN31" s="66"/>
      <c r="DO31" s="146"/>
      <c r="DP31" s="402"/>
      <c r="DQ31" s="66"/>
      <c r="DR31" s="66"/>
      <c r="DS31" s="66"/>
      <c r="DT31" s="66"/>
      <c r="DU31" s="66"/>
      <c r="DV31" s="66"/>
      <c r="DW31" s="146"/>
      <c r="DX31" s="139"/>
      <c r="DY31" s="66"/>
      <c r="DZ31" s="66"/>
      <c r="EA31" s="66"/>
      <c r="EB31" s="66"/>
      <c r="EC31" s="66"/>
      <c r="ED31" s="3"/>
    </row>
    <row r="32" spans="1:134" ht="16.5" x14ac:dyDescent="0.35">
      <c r="A32" s="96"/>
      <c r="N32" s="212"/>
      <c r="P32" s="327">
        <v>2022</v>
      </c>
      <c r="Q32" s="344">
        <f t="shared" si="1"/>
        <v>-1.6919889502762429E-2</v>
      </c>
      <c r="R32" s="344">
        <f t="shared" ref="R32:Z32" si="13">(R16-Q16)/Q16</f>
        <v>-0.44924481910783282</v>
      </c>
      <c r="S32" s="344">
        <f t="shared" si="13"/>
        <v>0.6517857142857143</v>
      </c>
      <c r="T32" s="344">
        <f t="shared" si="13"/>
        <v>5.7142857142857141E-2</v>
      </c>
      <c r="U32" s="344">
        <f t="shared" si="13"/>
        <v>-7.5967859751643538E-2</v>
      </c>
      <c r="V32" s="344">
        <f t="shared" si="13"/>
        <v>-4.6245059288537546E-2</v>
      </c>
      <c r="W32" s="344">
        <f t="shared" si="13"/>
        <v>-0.12184003315375051</v>
      </c>
      <c r="X32" s="344">
        <f t="shared" si="13"/>
        <v>2.2652194431335537E-2</v>
      </c>
      <c r="Y32" s="344">
        <f t="shared" si="13"/>
        <v>-2.6765113059529302E-2</v>
      </c>
      <c r="Z32" s="344">
        <f t="shared" si="13"/>
        <v>-5.6899004267425323E-3</v>
      </c>
      <c r="AA32" s="344"/>
      <c r="AB32" s="344"/>
      <c r="AD32" s="398">
        <v>44044</v>
      </c>
      <c r="AE32" s="399">
        <v>2696</v>
      </c>
      <c r="AG32" s="103"/>
      <c r="AH32" s="167"/>
      <c r="AI32" s="161"/>
      <c r="AJ32" s="143"/>
      <c r="AK32" s="143"/>
      <c r="AL32" s="143"/>
      <c r="AM32" s="143"/>
      <c r="AN32" s="150"/>
      <c r="AO32" s="161"/>
      <c r="AP32" s="143"/>
      <c r="AQ32" s="143"/>
      <c r="AR32" s="143"/>
      <c r="AS32" s="143"/>
      <c r="AT32" s="150"/>
      <c r="AU32" s="161"/>
      <c r="AV32" s="143"/>
      <c r="AW32" s="143"/>
      <c r="AX32" s="143"/>
      <c r="AY32" s="150"/>
      <c r="AZ32" s="161"/>
      <c r="BA32" s="143"/>
      <c r="BB32" s="143"/>
      <c r="BC32" s="143"/>
      <c r="BD32" s="143"/>
      <c r="BE32" s="143"/>
      <c r="BF32" s="143"/>
      <c r="BG32" s="150"/>
      <c r="BH32" s="142"/>
      <c r="BI32" s="143"/>
      <c r="BJ32" s="143"/>
      <c r="BK32" s="143"/>
      <c r="BL32" s="143"/>
      <c r="BM32" s="143"/>
      <c r="BN32" s="3"/>
      <c r="BO32" s="103"/>
      <c r="BP32" s="167"/>
      <c r="BQ32" s="161"/>
      <c r="BR32" s="143"/>
      <c r="BS32" s="143"/>
      <c r="BT32" s="143"/>
      <c r="BU32" s="143"/>
      <c r="BV32" s="150"/>
      <c r="BW32" s="161"/>
      <c r="BX32" s="143"/>
      <c r="BY32" s="143"/>
      <c r="BZ32" s="143"/>
      <c r="CA32" s="143"/>
      <c r="CB32" s="150"/>
      <c r="CC32" s="161"/>
      <c r="CD32" s="143"/>
      <c r="CE32" s="143"/>
      <c r="CF32" s="143"/>
      <c r="CG32" s="150"/>
      <c r="CH32" s="161"/>
      <c r="CI32" s="143"/>
      <c r="CJ32" s="143"/>
      <c r="CK32" s="143"/>
      <c r="CL32" s="143"/>
      <c r="CM32" s="143"/>
      <c r="CN32" s="143"/>
      <c r="CO32" s="150"/>
      <c r="CP32" s="142"/>
      <c r="CQ32" s="143"/>
      <c r="CR32" s="143"/>
      <c r="CS32" s="143"/>
      <c r="CT32" s="143"/>
      <c r="CU32" s="143"/>
      <c r="CV32" s="3"/>
      <c r="CW32" s="103"/>
      <c r="CX32" s="403"/>
      <c r="CY32" s="402"/>
      <c r="CZ32" s="66"/>
      <c r="DA32" s="66"/>
      <c r="DB32" s="66"/>
      <c r="DC32" s="66"/>
      <c r="DD32" s="146"/>
      <c r="DE32" s="402"/>
      <c r="DF32" s="66"/>
      <c r="DG32" s="66"/>
      <c r="DH32" s="66"/>
      <c r="DI32" s="66"/>
      <c r="DJ32" s="146"/>
      <c r="DK32" s="402"/>
      <c r="DL32" s="66"/>
      <c r="DM32" s="66"/>
      <c r="DN32" s="66"/>
      <c r="DO32" s="146"/>
      <c r="DP32" s="402"/>
      <c r="DQ32" s="66"/>
      <c r="DR32" s="66"/>
      <c r="DS32" s="66"/>
      <c r="DT32" s="66"/>
      <c r="DU32" s="66"/>
      <c r="DV32" s="66"/>
      <c r="DW32" s="146"/>
      <c r="DX32" s="139"/>
      <c r="DY32" s="66"/>
      <c r="DZ32" s="66"/>
      <c r="EA32" s="66"/>
      <c r="EB32" s="66"/>
      <c r="EC32" s="66"/>
      <c r="ED32" s="3"/>
    </row>
    <row r="33" spans="1:134" ht="16.5" x14ac:dyDescent="0.35">
      <c r="A33" s="96"/>
      <c r="N33" s="212"/>
      <c r="P33" s="327" t="s">
        <v>92</v>
      </c>
      <c r="Q33" s="347">
        <f>AVERAGE(Q21:Q32)</f>
        <v>-3.1440211152663788E-3</v>
      </c>
      <c r="R33" s="347">
        <f>AVERAGE(R21:R31)</f>
        <v>-0.34134132524599309</v>
      </c>
      <c r="S33" s="347">
        <f t="shared" ref="S33:AB33" si="14">AVERAGE(S20:S31)</f>
        <v>0.2031132152351289</v>
      </c>
      <c r="T33" s="347">
        <f t="shared" si="14"/>
        <v>6.5778346026651127E-2</v>
      </c>
      <c r="U33" s="347">
        <f t="shared" si="14"/>
        <v>1.6357842677904858E-2</v>
      </c>
      <c r="V33" s="347">
        <f t="shared" si="14"/>
        <v>-4.0394663955421746E-2</v>
      </c>
      <c r="W33" s="347">
        <f t="shared" si="14"/>
        <v>-2.2639757242787297E-2</v>
      </c>
      <c r="X33" s="347">
        <f t="shared" si="14"/>
        <v>1.2662395233494064E-2</v>
      </c>
      <c r="Y33" s="347">
        <f t="shared" si="14"/>
        <v>2.9708962751203421E-2</v>
      </c>
      <c r="Z33" s="347">
        <f t="shared" si="14"/>
        <v>2.8000416469945281E-2</v>
      </c>
      <c r="AA33" s="347">
        <f t="shared" si="14"/>
        <v>3.4087063485103118E-2</v>
      </c>
      <c r="AB33" s="347">
        <f t="shared" si="14"/>
        <v>0.18430334813676919</v>
      </c>
      <c r="AD33" s="398">
        <v>44013</v>
      </c>
      <c r="AE33" s="399">
        <v>2604</v>
      </c>
      <c r="AG33" s="103"/>
      <c r="AH33" s="167"/>
      <c r="AI33" s="161"/>
      <c r="AJ33" s="143"/>
      <c r="AK33" s="143"/>
      <c r="AL33" s="143"/>
      <c r="AM33" s="143"/>
      <c r="AN33" s="150"/>
      <c r="AO33" s="161"/>
      <c r="AP33" s="143"/>
      <c r="AQ33" s="143"/>
      <c r="AR33" s="143"/>
      <c r="AS33" s="143"/>
      <c r="AT33" s="150"/>
      <c r="AU33" s="161"/>
      <c r="AV33" s="143"/>
      <c r="AW33" s="143"/>
      <c r="AX33" s="143"/>
      <c r="AY33" s="150"/>
      <c r="AZ33" s="161"/>
      <c r="BA33" s="143"/>
      <c r="BB33" s="143"/>
      <c r="BC33" s="143"/>
      <c r="BD33" s="143"/>
      <c r="BE33" s="143"/>
      <c r="BF33" s="143"/>
      <c r="BG33" s="150"/>
      <c r="BH33" s="142"/>
      <c r="BI33" s="143"/>
      <c r="BJ33" s="143"/>
      <c r="BK33" s="143"/>
      <c r="BL33" s="143"/>
      <c r="BM33" s="143"/>
      <c r="BN33" s="3"/>
      <c r="BO33" s="103"/>
      <c r="BP33" s="167"/>
      <c r="BQ33" s="161"/>
      <c r="BR33" s="143"/>
      <c r="BS33" s="143"/>
      <c r="BT33" s="143"/>
      <c r="BU33" s="143"/>
      <c r="BV33" s="150"/>
      <c r="BW33" s="161"/>
      <c r="BX33" s="143"/>
      <c r="BY33" s="143"/>
      <c r="BZ33" s="143"/>
      <c r="CA33" s="143"/>
      <c r="CB33" s="150"/>
      <c r="CC33" s="161"/>
      <c r="CD33" s="143"/>
      <c r="CE33" s="143"/>
      <c r="CF33" s="143"/>
      <c r="CG33" s="150"/>
      <c r="CH33" s="161"/>
      <c r="CI33" s="143"/>
      <c r="CJ33" s="143"/>
      <c r="CK33" s="143"/>
      <c r="CL33" s="143"/>
      <c r="CM33" s="143"/>
      <c r="CN33" s="143"/>
      <c r="CO33" s="150"/>
      <c r="CP33" s="142"/>
      <c r="CQ33" s="143"/>
      <c r="CR33" s="143"/>
      <c r="CS33" s="143"/>
      <c r="CT33" s="143"/>
      <c r="CU33" s="143"/>
      <c r="CV33" s="3"/>
      <c r="CW33" s="103"/>
      <c r="CX33" s="403"/>
      <c r="CY33" s="402"/>
      <c r="CZ33" s="66"/>
      <c r="DA33" s="66"/>
      <c r="DB33" s="66"/>
      <c r="DC33" s="66"/>
      <c r="DD33" s="146"/>
      <c r="DE33" s="402"/>
      <c r="DF33" s="66"/>
      <c r="DG33" s="66"/>
      <c r="DH33" s="66"/>
      <c r="DI33" s="66"/>
      <c r="DJ33" s="146"/>
      <c r="DK33" s="402"/>
      <c r="DL33" s="66"/>
      <c r="DM33" s="66"/>
      <c r="DN33" s="66"/>
      <c r="DO33" s="146"/>
      <c r="DP33" s="402"/>
      <c r="DQ33" s="66"/>
      <c r="DR33" s="66"/>
      <c r="DS33" s="66"/>
      <c r="DT33" s="66"/>
      <c r="DU33" s="66"/>
      <c r="DV33" s="66"/>
      <c r="DW33" s="146"/>
      <c r="DX33" s="139"/>
      <c r="DY33" s="66"/>
      <c r="DZ33" s="66"/>
      <c r="EA33" s="66"/>
      <c r="EB33" s="66"/>
      <c r="EC33" s="66"/>
      <c r="ED33" s="3"/>
    </row>
    <row r="34" spans="1:134" ht="16.5" x14ac:dyDescent="0.35">
      <c r="A34" s="96"/>
      <c r="N34" s="212"/>
      <c r="P34" s="393"/>
      <c r="Q34" s="393"/>
      <c r="R34" s="393"/>
      <c r="S34" s="393"/>
      <c r="T34" s="393"/>
      <c r="U34" s="393"/>
      <c r="V34" s="393"/>
      <c r="W34" s="393"/>
      <c r="X34" s="393"/>
      <c r="Y34" s="393"/>
      <c r="Z34" s="393"/>
      <c r="AA34" s="393"/>
      <c r="AB34" s="393"/>
      <c r="AD34" s="398">
        <v>43983</v>
      </c>
      <c r="AE34" s="399">
        <v>2462</v>
      </c>
      <c r="AG34" s="103"/>
      <c r="AH34" s="167"/>
      <c r="AI34" s="161"/>
      <c r="AJ34" s="143"/>
      <c r="AK34" s="143"/>
      <c r="AL34" s="143"/>
      <c r="AM34" s="143"/>
      <c r="AN34" s="150"/>
      <c r="AO34" s="161"/>
      <c r="AP34" s="143"/>
      <c r="AQ34" s="143"/>
      <c r="AR34" s="143"/>
      <c r="AS34" s="143"/>
      <c r="AT34" s="150"/>
      <c r="AU34" s="161"/>
      <c r="AV34" s="143"/>
      <c r="AW34" s="143"/>
      <c r="AX34" s="143"/>
      <c r="AY34" s="150"/>
      <c r="AZ34" s="161"/>
      <c r="BA34" s="143"/>
      <c r="BB34" s="143"/>
      <c r="BC34" s="143"/>
      <c r="BD34" s="143"/>
      <c r="BE34" s="143"/>
      <c r="BF34" s="143"/>
      <c r="BG34" s="150"/>
      <c r="BH34" s="142"/>
      <c r="BI34" s="143"/>
      <c r="BJ34" s="143"/>
      <c r="BK34" s="143"/>
      <c r="BL34" s="143"/>
      <c r="BM34" s="143"/>
      <c r="BN34" s="3"/>
      <c r="BO34" s="103"/>
      <c r="BP34" s="167"/>
      <c r="BQ34" s="161"/>
      <c r="BR34" s="143"/>
      <c r="BS34" s="143"/>
      <c r="BT34" s="143"/>
      <c r="BU34" s="143"/>
      <c r="BV34" s="150"/>
      <c r="BW34" s="161"/>
      <c r="BX34" s="143"/>
      <c r="BY34" s="143"/>
      <c r="BZ34" s="143"/>
      <c r="CA34" s="143"/>
      <c r="CB34" s="150"/>
      <c r="CC34" s="161"/>
      <c r="CD34" s="143"/>
      <c r="CE34" s="143"/>
      <c r="CF34" s="143"/>
      <c r="CG34" s="150"/>
      <c r="CH34" s="161"/>
      <c r="CI34" s="143"/>
      <c r="CJ34" s="143"/>
      <c r="CK34" s="143"/>
      <c r="CL34" s="143"/>
      <c r="CM34" s="143"/>
      <c r="CN34" s="143"/>
      <c r="CO34" s="150"/>
      <c r="CP34" s="142"/>
      <c r="CQ34" s="143"/>
      <c r="CR34" s="143"/>
      <c r="CS34" s="143"/>
      <c r="CT34" s="143"/>
      <c r="CU34" s="143"/>
      <c r="CV34" s="3"/>
      <c r="CW34" s="103"/>
      <c r="CX34" s="403"/>
      <c r="CY34" s="402"/>
      <c r="CZ34" s="66"/>
      <c r="DA34" s="66"/>
      <c r="DB34" s="66"/>
      <c r="DC34" s="66"/>
      <c r="DD34" s="146"/>
      <c r="DE34" s="402"/>
      <c r="DF34" s="66"/>
      <c r="DG34" s="66"/>
      <c r="DH34" s="66"/>
      <c r="DI34" s="66"/>
      <c r="DJ34" s="146"/>
      <c r="DK34" s="402"/>
      <c r="DL34" s="66"/>
      <c r="DM34" s="66"/>
      <c r="DN34" s="66"/>
      <c r="DO34" s="146"/>
      <c r="DP34" s="402"/>
      <c r="DQ34" s="66"/>
      <c r="DR34" s="66"/>
      <c r="DS34" s="66"/>
      <c r="DT34" s="66"/>
      <c r="DU34" s="66"/>
      <c r="DV34" s="66"/>
      <c r="DW34" s="146"/>
      <c r="DX34" s="139"/>
      <c r="DY34" s="66"/>
      <c r="DZ34" s="66"/>
      <c r="EA34" s="66"/>
      <c r="EB34" s="66"/>
      <c r="EC34" s="66"/>
      <c r="ED34" s="3"/>
    </row>
    <row r="35" spans="1:134" ht="16.5" x14ac:dyDescent="0.35">
      <c r="A35" s="96"/>
      <c r="N35" s="212"/>
      <c r="P35" s="393"/>
      <c r="Q35" s="393"/>
      <c r="R35" s="393"/>
      <c r="S35" s="393"/>
      <c r="T35" s="393"/>
      <c r="U35" s="393"/>
      <c r="V35" s="393"/>
      <c r="W35" s="393"/>
      <c r="X35" s="393"/>
      <c r="Y35" s="393"/>
      <c r="Z35" s="393"/>
      <c r="AA35" s="393"/>
      <c r="AB35" s="393"/>
      <c r="AD35" s="398">
        <v>43952</v>
      </c>
      <c r="AE35" s="399">
        <v>2372</v>
      </c>
      <c r="AG35" s="103"/>
      <c r="AH35" s="167"/>
      <c r="AI35" s="161"/>
      <c r="AJ35" s="143"/>
      <c r="AK35" s="143"/>
      <c r="AL35" s="143"/>
      <c r="AM35" s="143"/>
      <c r="AN35" s="150"/>
      <c r="AO35" s="161"/>
      <c r="AP35" s="143"/>
      <c r="AQ35" s="143"/>
      <c r="AR35" s="143"/>
      <c r="AS35" s="143"/>
      <c r="AT35" s="150"/>
      <c r="AU35" s="161"/>
      <c r="AV35" s="143"/>
      <c r="AW35" s="143"/>
      <c r="AX35" s="143"/>
      <c r="AY35" s="150"/>
      <c r="AZ35" s="161"/>
      <c r="BA35" s="143"/>
      <c r="BB35" s="143"/>
      <c r="BC35" s="143"/>
      <c r="BD35" s="143"/>
      <c r="BE35" s="143"/>
      <c r="BF35" s="143"/>
      <c r="BG35" s="150"/>
      <c r="BH35" s="142"/>
      <c r="BI35" s="143"/>
      <c r="BJ35" s="143"/>
      <c r="BK35" s="143"/>
      <c r="BL35" s="143"/>
      <c r="BM35" s="143"/>
      <c r="BN35" s="3"/>
      <c r="BO35" s="103"/>
      <c r="BP35" s="167"/>
      <c r="BQ35" s="161"/>
      <c r="BR35" s="143"/>
      <c r="BS35" s="143"/>
      <c r="BT35" s="143"/>
      <c r="BU35" s="143"/>
      <c r="BV35" s="150"/>
      <c r="BW35" s="161"/>
      <c r="BX35" s="143"/>
      <c r="BY35" s="143"/>
      <c r="BZ35" s="143"/>
      <c r="CA35" s="143"/>
      <c r="CB35" s="150"/>
      <c r="CC35" s="161"/>
      <c r="CD35" s="143"/>
      <c r="CE35" s="143"/>
      <c r="CF35" s="143"/>
      <c r="CG35" s="150"/>
      <c r="CH35" s="161"/>
      <c r="CI35" s="143"/>
      <c r="CJ35" s="143"/>
      <c r="CK35" s="143"/>
      <c r="CL35" s="143"/>
      <c r="CM35" s="143"/>
      <c r="CN35" s="143"/>
      <c r="CO35" s="150"/>
      <c r="CP35" s="142"/>
      <c r="CQ35" s="143"/>
      <c r="CR35" s="143"/>
      <c r="CS35" s="143"/>
      <c r="CT35" s="143"/>
      <c r="CU35" s="143"/>
      <c r="CV35" s="3"/>
      <c r="CW35" s="103"/>
      <c r="CX35" s="403"/>
      <c r="CY35" s="402"/>
      <c r="CZ35" s="66"/>
      <c r="DA35" s="66"/>
      <c r="DB35" s="66"/>
      <c r="DC35" s="66"/>
      <c r="DD35" s="146"/>
      <c r="DE35" s="402"/>
      <c r="DF35" s="66"/>
      <c r="DG35" s="66"/>
      <c r="DH35" s="66"/>
      <c r="DI35" s="66"/>
      <c r="DJ35" s="146"/>
      <c r="DK35" s="402"/>
      <c r="DL35" s="66"/>
      <c r="DM35" s="66"/>
      <c r="DN35" s="66"/>
      <c r="DO35" s="146"/>
      <c r="DP35" s="402"/>
      <c r="DQ35" s="66"/>
      <c r="DR35" s="66"/>
      <c r="DS35" s="66"/>
      <c r="DT35" s="66"/>
      <c r="DU35" s="66"/>
      <c r="DV35" s="66"/>
      <c r="DW35" s="146"/>
      <c r="DX35" s="139"/>
      <c r="DY35" s="66"/>
      <c r="DZ35" s="66"/>
      <c r="EA35" s="66"/>
      <c r="EB35" s="66"/>
      <c r="EC35" s="66"/>
      <c r="ED35" s="3"/>
    </row>
    <row r="36" spans="1:134" ht="16.5" x14ac:dyDescent="0.35">
      <c r="A36" s="138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30"/>
      <c r="P36" s="394" t="s">
        <v>105</v>
      </c>
      <c r="Q36" s="327" t="s">
        <v>79</v>
      </c>
      <c r="R36" s="327" t="s">
        <v>80</v>
      </c>
      <c r="S36" s="327" t="s">
        <v>81</v>
      </c>
      <c r="T36" s="327" t="s">
        <v>82</v>
      </c>
      <c r="U36" s="327" t="s">
        <v>83</v>
      </c>
      <c r="V36" s="327" t="s">
        <v>84</v>
      </c>
      <c r="W36" s="327" t="s">
        <v>85</v>
      </c>
      <c r="X36" s="327" t="s">
        <v>86</v>
      </c>
      <c r="Y36" s="327" t="s">
        <v>87</v>
      </c>
      <c r="Z36" s="327" t="s">
        <v>88</v>
      </c>
      <c r="AA36" s="327" t="s">
        <v>89</v>
      </c>
      <c r="AB36" s="331" t="s">
        <v>90</v>
      </c>
      <c r="AD36" s="398">
        <v>43922</v>
      </c>
      <c r="AE36" s="399">
        <v>2282</v>
      </c>
      <c r="AG36" s="103"/>
      <c r="AH36" s="167"/>
      <c r="AI36" s="161"/>
      <c r="AJ36" s="143"/>
      <c r="AK36" s="143"/>
      <c r="AL36" s="143"/>
      <c r="AM36" s="143"/>
      <c r="AN36" s="150"/>
      <c r="AO36" s="161"/>
      <c r="AP36" s="143"/>
      <c r="AQ36" s="143"/>
      <c r="AR36" s="143"/>
      <c r="AS36" s="143"/>
      <c r="AT36" s="150"/>
      <c r="AU36" s="161"/>
      <c r="AV36" s="143"/>
      <c r="AW36" s="143"/>
      <c r="AX36" s="143"/>
      <c r="AY36" s="150"/>
      <c r="AZ36" s="161"/>
      <c r="BA36" s="143"/>
      <c r="BB36" s="143"/>
      <c r="BC36" s="143"/>
      <c r="BD36" s="143"/>
      <c r="BE36" s="143"/>
      <c r="BF36" s="143"/>
      <c r="BG36" s="150"/>
      <c r="BH36" s="142"/>
      <c r="BI36" s="143"/>
      <c r="BJ36" s="143"/>
      <c r="BK36" s="143"/>
      <c r="BL36" s="143"/>
      <c r="BM36" s="143"/>
      <c r="BN36" s="3"/>
      <c r="BO36" s="103"/>
      <c r="BP36" s="167"/>
      <c r="BQ36" s="161"/>
      <c r="BR36" s="143"/>
      <c r="BS36" s="143"/>
      <c r="BT36" s="143"/>
      <c r="BU36" s="143"/>
      <c r="BV36" s="150"/>
      <c r="BW36" s="161"/>
      <c r="BX36" s="143"/>
      <c r="BY36" s="143"/>
      <c r="BZ36" s="143"/>
      <c r="CA36" s="143"/>
      <c r="CB36" s="150"/>
      <c r="CC36" s="161"/>
      <c r="CD36" s="143"/>
      <c r="CE36" s="143"/>
      <c r="CF36" s="143"/>
      <c r="CG36" s="150"/>
      <c r="CH36" s="161"/>
      <c r="CI36" s="143"/>
      <c r="CJ36" s="143"/>
      <c r="CK36" s="143"/>
      <c r="CL36" s="143"/>
      <c r="CM36" s="143"/>
      <c r="CN36" s="143"/>
      <c r="CO36" s="150"/>
      <c r="CP36" s="142"/>
      <c r="CQ36" s="143"/>
      <c r="CR36" s="143"/>
      <c r="CS36" s="143"/>
      <c r="CT36" s="143"/>
      <c r="CU36" s="143"/>
      <c r="CV36" s="3"/>
      <c r="CW36" s="103"/>
      <c r="CX36" s="403"/>
      <c r="CY36" s="402"/>
      <c r="CZ36" s="66"/>
      <c r="DA36" s="66"/>
      <c r="DB36" s="66"/>
      <c r="DC36" s="66"/>
      <c r="DD36" s="146"/>
      <c r="DE36" s="402"/>
      <c r="DF36" s="66"/>
      <c r="DG36" s="66"/>
      <c r="DH36" s="66"/>
      <c r="DI36" s="66"/>
      <c r="DJ36" s="146"/>
      <c r="DK36" s="402"/>
      <c r="DL36" s="66"/>
      <c r="DM36" s="66"/>
      <c r="DN36" s="66"/>
      <c r="DO36" s="146"/>
      <c r="DP36" s="402"/>
      <c r="DQ36" s="66"/>
      <c r="DR36" s="66"/>
      <c r="DS36" s="66"/>
      <c r="DT36" s="66"/>
      <c r="DU36" s="66"/>
      <c r="DV36" s="66"/>
      <c r="DW36" s="146"/>
      <c r="DX36" s="139"/>
      <c r="DY36" s="66"/>
      <c r="DZ36" s="66"/>
      <c r="EA36" s="66"/>
      <c r="EB36" s="66"/>
      <c r="EC36" s="66"/>
      <c r="ED36" s="3"/>
    </row>
    <row r="37" spans="1:134" ht="16.5" x14ac:dyDescent="0.4">
      <c r="A37" s="17" t="s">
        <v>164</v>
      </c>
      <c r="B37" s="390"/>
      <c r="C37" s="390"/>
      <c r="D37" s="390"/>
      <c r="E37" s="390"/>
      <c r="F37" s="390"/>
      <c r="G37" s="390"/>
      <c r="H37" s="390"/>
      <c r="I37" s="390"/>
      <c r="J37" s="390"/>
      <c r="K37" s="390"/>
      <c r="L37" s="390"/>
      <c r="M37" s="390"/>
      <c r="N37" s="93"/>
      <c r="P37" s="327">
        <v>2010</v>
      </c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D37" s="398">
        <v>43891</v>
      </c>
      <c r="AE37" s="399">
        <v>2164.0749999999998</v>
      </c>
      <c r="AG37" s="103"/>
      <c r="AH37" s="167"/>
      <c r="AI37" s="161"/>
      <c r="AJ37" s="143"/>
      <c r="AK37" s="143"/>
      <c r="AL37" s="143"/>
      <c r="AM37" s="143"/>
      <c r="AN37" s="150"/>
      <c r="AO37" s="161"/>
      <c r="AP37" s="143"/>
      <c r="AQ37" s="143"/>
      <c r="AR37" s="143"/>
      <c r="AS37" s="143"/>
      <c r="AT37" s="150"/>
      <c r="AU37" s="161"/>
      <c r="AV37" s="143"/>
      <c r="AW37" s="143"/>
      <c r="AX37" s="143"/>
      <c r="AY37" s="150"/>
      <c r="AZ37" s="161"/>
      <c r="BA37" s="143"/>
      <c r="BB37" s="143"/>
      <c r="BC37" s="143"/>
      <c r="BD37" s="143"/>
      <c r="BE37" s="143"/>
      <c r="BF37" s="143"/>
      <c r="BG37" s="150"/>
      <c r="BH37" s="142"/>
      <c r="BI37" s="143"/>
      <c r="BJ37" s="143"/>
      <c r="BK37" s="143"/>
      <c r="BL37" s="143"/>
      <c r="BM37" s="143"/>
      <c r="BN37" s="3"/>
      <c r="BO37" s="103"/>
      <c r="BP37" s="167"/>
      <c r="BQ37" s="161"/>
      <c r="BR37" s="143"/>
      <c r="BS37" s="143"/>
      <c r="BT37" s="143"/>
      <c r="BU37" s="143"/>
      <c r="BV37" s="150"/>
      <c r="BW37" s="161"/>
      <c r="BX37" s="143"/>
      <c r="BY37" s="143"/>
      <c r="BZ37" s="143"/>
      <c r="CA37" s="143"/>
      <c r="CB37" s="150"/>
      <c r="CC37" s="161"/>
      <c r="CD37" s="143"/>
      <c r="CE37" s="143"/>
      <c r="CF37" s="143"/>
      <c r="CG37" s="150"/>
      <c r="CH37" s="161"/>
      <c r="CI37" s="143"/>
      <c r="CJ37" s="143"/>
      <c r="CK37" s="143"/>
      <c r="CL37" s="143"/>
      <c r="CM37" s="143"/>
      <c r="CN37" s="143"/>
      <c r="CO37" s="150"/>
      <c r="CP37" s="142"/>
      <c r="CQ37" s="143"/>
      <c r="CR37" s="143"/>
      <c r="CS37" s="143"/>
      <c r="CT37" s="143"/>
      <c r="CU37" s="143"/>
      <c r="CV37" s="3"/>
      <c r="CW37" s="103"/>
      <c r="CX37" s="403"/>
      <c r="CY37" s="402"/>
      <c r="CZ37" s="66"/>
      <c r="DA37" s="66"/>
      <c r="DB37" s="66"/>
      <c r="DC37" s="66"/>
      <c r="DD37" s="146"/>
      <c r="DE37" s="402"/>
      <c r="DF37" s="66"/>
      <c r="DG37" s="66"/>
      <c r="DH37" s="66"/>
      <c r="DI37" s="66"/>
      <c r="DJ37" s="146"/>
      <c r="DK37" s="402"/>
      <c r="DL37" s="66"/>
      <c r="DM37" s="66"/>
      <c r="DN37" s="66"/>
      <c r="DO37" s="146"/>
      <c r="DP37" s="402"/>
      <c r="DQ37" s="66"/>
      <c r="DR37" s="66"/>
      <c r="DS37" s="66"/>
      <c r="DT37" s="66"/>
      <c r="DU37" s="66"/>
      <c r="DV37" s="66"/>
      <c r="DW37" s="146"/>
      <c r="DX37" s="139"/>
      <c r="DY37" s="66"/>
      <c r="DZ37" s="66"/>
      <c r="EA37" s="66"/>
      <c r="EB37" s="66"/>
      <c r="EC37" s="66"/>
      <c r="ED37" s="3"/>
    </row>
    <row r="38" spans="1:134" ht="16.5" x14ac:dyDescent="0.35">
      <c r="N38" s="212"/>
      <c r="O38" s="52"/>
      <c r="P38" s="327">
        <v>2011</v>
      </c>
      <c r="Q38" s="344"/>
      <c r="R38" s="344">
        <f>(R5-R4)/R4</f>
        <v>-0.173989345032905</v>
      </c>
      <c r="S38" s="344">
        <f t="shared" ref="S38:AB38" si="15">(S5-S4)/S4</f>
        <v>-4.5085662759242556E-2</v>
      </c>
      <c r="T38" s="344">
        <f t="shared" si="15"/>
        <v>-8.9441829186281033E-2</v>
      </c>
      <c r="U38" s="344">
        <f t="shared" si="15"/>
        <v>-9.4207017725182141E-2</v>
      </c>
      <c r="V38" s="344">
        <f t="shared" si="15"/>
        <v>-0.13152722443559092</v>
      </c>
      <c r="W38" s="344">
        <f t="shared" si="15"/>
        <v>-9.7960793150067643E-2</v>
      </c>
      <c r="X38" s="344">
        <f t="shared" si="15"/>
        <v>-5.7606924071263985E-2</v>
      </c>
      <c r="Y38" s="344">
        <f t="shared" si="15"/>
        <v>-8.9912511858332517E-2</v>
      </c>
      <c r="Z38" s="344">
        <f t="shared" si="15"/>
        <v>-7.262540303398704E-2</v>
      </c>
      <c r="AA38" s="344">
        <f t="shared" si="15"/>
        <v>-5.2352789920287968E-2</v>
      </c>
      <c r="AB38" s="344">
        <f t="shared" si="15"/>
        <v>9.2663743615242055E-3</v>
      </c>
      <c r="AD38" s="398">
        <v>43862</v>
      </c>
      <c r="AE38" s="399">
        <v>2104.9744000000001</v>
      </c>
      <c r="AG38" s="103"/>
      <c r="AH38" s="167"/>
      <c r="AI38" s="161"/>
      <c r="AJ38" s="143"/>
      <c r="AK38" s="143"/>
      <c r="AL38" s="143"/>
      <c r="AM38" s="143"/>
      <c r="AN38" s="150"/>
      <c r="AO38" s="161"/>
      <c r="AP38" s="143"/>
      <c r="AQ38" s="143"/>
      <c r="AR38" s="143"/>
      <c r="AS38" s="143"/>
      <c r="AT38" s="150"/>
      <c r="AU38" s="161"/>
      <c r="AV38" s="143"/>
      <c r="AW38" s="143"/>
      <c r="AX38" s="143"/>
      <c r="AY38" s="150"/>
      <c r="AZ38" s="161"/>
      <c r="BA38" s="143"/>
      <c r="BB38" s="143"/>
      <c r="BC38" s="143"/>
      <c r="BD38" s="143"/>
      <c r="BE38" s="143"/>
      <c r="BF38" s="143"/>
      <c r="BG38" s="150"/>
      <c r="BH38" s="142"/>
      <c r="BI38" s="143"/>
      <c r="BJ38" s="143"/>
      <c r="BK38" s="143"/>
      <c r="BL38" s="143"/>
      <c r="BM38" s="143"/>
      <c r="BN38" s="3"/>
      <c r="BO38" s="103"/>
      <c r="BP38" s="167"/>
      <c r="BQ38" s="161"/>
      <c r="BR38" s="143"/>
      <c r="BS38" s="143"/>
      <c r="BT38" s="143"/>
      <c r="BU38" s="143"/>
      <c r="BV38" s="150"/>
      <c r="BW38" s="161"/>
      <c r="BX38" s="143"/>
      <c r="BY38" s="143"/>
      <c r="BZ38" s="143"/>
      <c r="CA38" s="143"/>
      <c r="CB38" s="150"/>
      <c r="CC38" s="161"/>
      <c r="CD38" s="143"/>
      <c r="CE38" s="143"/>
      <c r="CF38" s="143"/>
      <c r="CG38" s="150"/>
      <c r="CH38" s="161"/>
      <c r="CI38" s="143"/>
      <c r="CJ38" s="143"/>
      <c r="CK38" s="143"/>
      <c r="CL38" s="143"/>
      <c r="CM38" s="143"/>
      <c r="CN38" s="143"/>
      <c r="CO38" s="150"/>
      <c r="CP38" s="142"/>
      <c r="CQ38" s="143"/>
      <c r="CR38" s="143"/>
      <c r="CS38" s="143"/>
      <c r="CT38" s="143"/>
      <c r="CU38" s="143"/>
      <c r="CV38" s="3"/>
      <c r="CW38" s="103"/>
      <c r="CX38" s="403"/>
      <c r="CY38" s="402"/>
      <c r="CZ38" s="66"/>
      <c r="DA38" s="66"/>
      <c r="DB38" s="66"/>
      <c r="DC38" s="66"/>
      <c r="DD38" s="146"/>
      <c r="DE38" s="402"/>
      <c r="DF38" s="66"/>
      <c r="DG38" s="66"/>
      <c r="DH38" s="66"/>
      <c r="DI38" s="66"/>
      <c r="DJ38" s="146"/>
      <c r="DK38" s="402"/>
      <c r="DL38" s="66"/>
      <c r="DM38" s="66"/>
      <c r="DN38" s="66"/>
      <c r="DO38" s="146"/>
      <c r="DP38" s="402"/>
      <c r="DQ38" s="66"/>
      <c r="DR38" s="66"/>
      <c r="DS38" s="66"/>
      <c r="DT38" s="66"/>
      <c r="DU38" s="66"/>
      <c r="DV38" s="66"/>
      <c r="DW38" s="146"/>
      <c r="DX38" s="139"/>
      <c r="DY38" s="66"/>
      <c r="DZ38" s="66"/>
      <c r="EA38" s="66"/>
      <c r="EB38" s="66"/>
      <c r="EC38" s="66"/>
      <c r="ED38" s="3"/>
    </row>
    <row r="39" spans="1:134" ht="16.5" x14ac:dyDescent="0.35">
      <c r="N39" s="212"/>
      <c r="O39" s="52"/>
      <c r="P39" s="327">
        <v>2012</v>
      </c>
      <c r="Q39" s="344">
        <f t="shared" ref="Q39:Q49" si="16">(Q6-Q5)/Q5</f>
        <v>-0.18417108833893639</v>
      </c>
      <c r="R39" s="344">
        <f t="shared" ref="R39:R49" si="17">(R6-R5)/R5</f>
        <v>0.11791486455725006</v>
      </c>
      <c r="S39" s="344">
        <f t="shared" ref="S39:S49" si="18">(S6-S5)/S5</f>
        <v>5.2348914069877135E-2</v>
      </c>
      <c r="T39" s="344">
        <f t="shared" ref="T39:T49" si="19">(T6-T5)/T5</f>
        <v>3.0507896829905717E-2</v>
      </c>
      <c r="U39" s="344">
        <f t="shared" ref="U39:U49" si="20">(U6-U5)/U5</f>
        <v>4.2389319945230465E-2</v>
      </c>
      <c r="V39" s="344">
        <f t="shared" ref="V39:V49" si="21">(V6-V5)/V5</f>
        <v>0.10129059881338302</v>
      </c>
      <c r="W39" s="344">
        <f t="shared" ref="W39:W49" si="22">(W6-W5)/W5</f>
        <v>9.7545744082932651E-2</v>
      </c>
      <c r="X39" s="344">
        <f t="shared" ref="X39:X49" si="23">(X6-X5)/X5</f>
        <v>0.10019083969465649</v>
      </c>
      <c r="Y39" s="344">
        <f t="shared" ref="Y39:Y49" si="24">(Y6-Y5)/Y5</f>
        <v>0.11031966643502432</v>
      </c>
      <c r="Z39" s="344">
        <f t="shared" ref="Z39:Z49" si="25">(Z6-Z5)/Z5</f>
        <v>7.3753206041607344E-2</v>
      </c>
      <c r="AA39" s="344">
        <f t="shared" ref="AA39:AA48" si="26">(AA6-AA5)/AA5</f>
        <v>6.1920008682910893E-2</v>
      </c>
      <c r="AB39" s="344">
        <f t="shared" ref="AB39:AB48" si="27">(AB6-AB5)/AB5</f>
        <v>-9.0469365818704184E-3</v>
      </c>
      <c r="AD39" s="398">
        <v>43831</v>
      </c>
      <c r="AE39" s="399">
        <v>2070.1406000000002</v>
      </c>
      <c r="AG39" s="103"/>
      <c r="AH39" s="167"/>
      <c r="AI39" s="161"/>
      <c r="AJ39" s="143"/>
      <c r="AK39" s="143"/>
      <c r="AL39" s="143"/>
      <c r="AM39" s="143"/>
      <c r="AN39" s="150"/>
      <c r="AO39" s="161"/>
      <c r="AP39" s="143"/>
      <c r="AQ39" s="143"/>
      <c r="AR39" s="143"/>
      <c r="AS39" s="143"/>
      <c r="AT39" s="150"/>
      <c r="AU39" s="161"/>
      <c r="AV39" s="143"/>
      <c r="AW39" s="143"/>
      <c r="AX39" s="143"/>
      <c r="AY39" s="150"/>
      <c r="AZ39" s="161"/>
      <c r="BA39" s="143"/>
      <c r="BB39" s="143"/>
      <c r="BC39" s="143"/>
      <c r="BD39" s="143"/>
      <c r="BE39" s="143"/>
      <c r="BF39" s="143"/>
      <c r="BG39" s="150"/>
      <c r="BH39" s="142"/>
      <c r="BI39" s="143"/>
      <c r="BJ39" s="143"/>
      <c r="BK39" s="143"/>
      <c r="BL39" s="143"/>
      <c r="BM39" s="143"/>
      <c r="BN39" s="3"/>
      <c r="BO39" s="103"/>
      <c r="BP39" s="167"/>
      <c r="BQ39" s="161"/>
      <c r="BR39" s="143"/>
      <c r="BS39" s="143"/>
      <c r="BT39" s="143"/>
      <c r="BU39" s="143"/>
      <c r="BV39" s="150"/>
      <c r="BW39" s="161"/>
      <c r="BX39" s="143"/>
      <c r="BY39" s="143"/>
      <c r="BZ39" s="143"/>
      <c r="CA39" s="143"/>
      <c r="CB39" s="150"/>
      <c r="CC39" s="161"/>
      <c r="CD39" s="143"/>
      <c r="CE39" s="143"/>
      <c r="CF39" s="143"/>
      <c r="CG39" s="150"/>
      <c r="CH39" s="161"/>
      <c r="CI39" s="143"/>
      <c r="CJ39" s="143"/>
      <c r="CK39" s="143"/>
      <c r="CL39" s="143"/>
      <c r="CM39" s="143"/>
      <c r="CN39" s="143"/>
      <c r="CO39" s="150"/>
      <c r="CP39" s="142"/>
      <c r="CQ39" s="143"/>
      <c r="CR39" s="143"/>
      <c r="CS39" s="143"/>
      <c r="CT39" s="143"/>
      <c r="CU39" s="143"/>
      <c r="CV39" s="3"/>
      <c r="CW39" s="103"/>
      <c r="CX39" s="403"/>
      <c r="CY39" s="402"/>
      <c r="CZ39" s="66"/>
      <c r="DA39" s="66"/>
      <c r="DB39" s="66"/>
      <c r="DC39" s="66"/>
      <c r="DD39" s="146"/>
      <c r="DE39" s="402"/>
      <c r="DF39" s="66"/>
      <c r="DG39" s="66"/>
      <c r="DH39" s="66"/>
      <c r="DI39" s="66"/>
      <c r="DJ39" s="146"/>
      <c r="DK39" s="402"/>
      <c r="DL39" s="66"/>
      <c r="DM39" s="66"/>
      <c r="DN39" s="66"/>
      <c r="DO39" s="146"/>
      <c r="DP39" s="402"/>
      <c r="DQ39" s="66"/>
      <c r="DR39" s="66"/>
      <c r="DS39" s="66"/>
      <c r="DT39" s="66"/>
      <c r="DU39" s="66"/>
      <c r="DV39" s="66"/>
      <c r="DW39" s="146"/>
      <c r="DX39" s="139"/>
      <c r="DY39" s="66"/>
      <c r="DZ39" s="66"/>
      <c r="EA39" s="66"/>
      <c r="EB39" s="66"/>
      <c r="EC39" s="66"/>
      <c r="ED39" s="3"/>
    </row>
    <row r="40" spans="1:134" ht="16.5" x14ac:dyDescent="0.35">
      <c r="N40" s="212"/>
      <c r="O40" s="52"/>
      <c r="P40" s="327">
        <v>2013</v>
      </c>
      <c r="Q40" s="344">
        <f t="shared" si="16"/>
        <v>0.10902591599642544</v>
      </c>
      <c r="R40" s="344">
        <f t="shared" si="17"/>
        <v>1.079209936876406E-2</v>
      </c>
      <c r="S40" s="344">
        <f t="shared" si="18"/>
        <v>-4.6548146486455923E-3</v>
      </c>
      <c r="T40" s="344">
        <f t="shared" si="19"/>
        <v>8.18126688351066E-2</v>
      </c>
      <c r="U40" s="344">
        <f t="shared" si="20"/>
        <v>0.11641398938208092</v>
      </c>
      <c r="V40" s="344">
        <f t="shared" si="21"/>
        <v>5.8150513746181638E-2</v>
      </c>
      <c r="W40" s="344">
        <f t="shared" si="22"/>
        <v>6.6685633001422495E-2</v>
      </c>
      <c r="X40" s="344">
        <f t="shared" si="23"/>
        <v>1.7075021682567217E-2</v>
      </c>
      <c r="Y40" s="344">
        <f t="shared" si="24"/>
        <v>9.5968288739373547E-3</v>
      </c>
      <c r="Z40" s="344">
        <f t="shared" si="25"/>
        <v>2.1020224003397158E-2</v>
      </c>
      <c r="AA40" s="344">
        <f t="shared" si="26"/>
        <v>1.6148814390842262E-2</v>
      </c>
      <c r="AB40" s="344">
        <f t="shared" si="27"/>
        <v>4.4246587724848636E-2</v>
      </c>
      <c r="AC40" s="32"/>
      <c r="AD40" s="398">
        <v>43800</v>
      </c>
      <c r="AE40" s="401">
        <v>2045</v>
      </c>
      <c r="AG40" s="103"/>
      <c r="AH40" s="167"/>
      <c r="AI40" s="161"/>
      <c r="AJ40" s="143"/>
      <c r="AK40" s="143"/>
      <c r="AL40" s="143"/>
      <c r="AM40" s="143"/>
      <c r="AN40" s="150"/>
      <c r="AO40" s="161"/>
      <c r="AP40" s="143"/>
      <c r="AQ40" s="143"/>
      <c r="AR40" s="143"/>
      <c r="AS40" s="143"/>
      <c r="AT40" s="150"/>
      <c r="AU40" s="161"/>
      <c r="AV40" s="143"/>
      <c r="AW40" s="143"/>
      <c r="AX40" s="143"/>
      <c r="AY40" s="150"/>
      <c r="AZ40" s="161"/>
      <c r="BA40" s="143"/>
      <c r="BB40" s="143"/>
      <c r="BC40" s="143"/>
      <c r="BD40" s="143"/>
      <c r="BE40" s="143"/>
      <c r="BF40" s="143"/>
      <c r="BG40" s="150"/>
      <c r="BH40" s="142"/>
      <c r="BI40" s="143"/>
      <c r="BJ40" s="143"/>
      <c r="BK40" s="143"/>
      <c r="BL40" s="143"/>
      <c r="BM40" s="143"/>
      <c r="BN40" s="3"/>
      <c r="BO40" s="103"/>
      <c r="BP40" s="167"/>
      <c r="BQ40" s="161"/>
      <c r="BR40" s="143"/>
      <c r="BS40" s="143"/>
      <c r="BT40" s="143"/>
      <c r="BU40" s="143"/>
      <c r="BV40" s="150"/>
      <c r="BW40" s="161"/>
      <c r="BX40" s="143"/>
      <c r="BY40" s="143"/>
      <c r="BZ40" s="143"/>
      <c r="CA40" s="143"/>
      <c r="CB40" s="150"/>
      <c r="CC40" s="161"/>
      <c r="CD40" s="143"/>
      <c r="CE40" s="143"/>
      <c r="CF40" s="143"/>
      <c r="CG40" s="150"/>
      <c r="CH40" s="161"/>
      <c r="CI40" s="143"/>
      <c r="CJ40" s="143"/>
      <c r="CK40" s="143"/>
      <c r="CL40" s="143"/>
      <c r="CM40" s="143"/>
      <c r="CN40" s="143"/>
      <c r="CO40" s="150"/>
      <c r="CP40" s="142"/>
      <c r="CQ40" s="143"/>
      <c r="CR40" s="143"/>
      <c r="CS40" s="143"/>
      <c r="CT40" s="143"/>
      <c r="CU40" s="143"/>
      <c r="CV40" s="3"/>
      <c r="CW40" s="103"/>
      <c r="CX40" s="403"/>
      <c r="CY40" s="402"/>
      <c r="CZ40" s="66"/>
      <c r="DA40" s="66"/>
      <c r="DB40" s="66"/>
      <c r="DC40" s="66"/>
      <c r="DD40" s="146"/>
      <c r="DE40" s="402"/>
      <c r="DF40" s="66"/>
      <c r="DG40" s="66"/>
      <c r="DH40" s="66"/>
      <c r="DI40" s="66"/>
      <c r="DJ40" s="146"/>
      <c r="DK40" s="402"/>
      <c r="DL40" s="66"/>
      <c r="DM40" s="66"/>
      <c r="DN40" s="66"/>
      <c r="DO40" s="146"/>
      <c r="DP40" s="402"/>
      <c r="DQ40" s="66"/>
      <c r="DR40" s="66"/>
      <c r="DS40" s="66"/>
      <c r="DT40" s="66"/>
      <c r="DU40" s="66"/>
      <c r="DV40" s="66"/>
      <c r="DW40" s="146"/>
      <c r="DX40" s="139"/>
      <c r="DY40" s="66"/>
      <c r="DZ40" s="66"/>
      <c r="EA40" s="66"/>
      <c r="EB40" s="66"/>
      <c r="EC40" s="66"/>
      <c r="ED40" s="3"/>
    </row>
    <row r="41" spans="1:134" ht="16.5" x14ac:dyDescent="0.35">
      <c r="N41" s="212"/>
      <c r="O41" s="52"/>
      <c r="P41" s="327">
        <v>2014</v>
      </c>
      <c r="Q41" s="344">
        <f t="shared" si="16"/>
        <v>6.859163756826922E-2</v>
      </c>
      <c r="R41" s="344">
        <f t="shared" si="17"/>
        <v>-6.5048348106365908E-2</v>
      </c>
      <c r="S41" s="344">
        <f t="shared" si="18"/>
        <v>0.15429907595222006</v>
      </c>
      <c r="T41" s="344">
        <f t="shared" si="19"/>
        <v>0.11482953676807836</v>
      </c>
      <c r="U41" s="344">
        <f t="shared" si="20"/>
        <v>-2.3825865280909849E-2</v>
      </c>
      <c r="V41" s="344">
        <f t="shared" si="21"/>
        <v>-2.0102876338442134E-2</v>
      </c>
      <c r="W41" s="344">
        <f t="shared" si="22"/>
        <v>-2.6670934016109243E-2</v>
      </c>
      <c r="X41" s="344">
        <f t="shared" si="23"/>
        <v>-1.2529979214411338E-2</v>
      </c>
      <c r="Y41" s="344">
        <f t="shared" si="24"/>
        <v>-3.2716846618794315E-2</v>
      </c>
      <c r="Z41" s="344">
        <f t="shared" si="25"/>
        <v>-7.0860410709644448E-3</v>
      </c>
      <c r="AA41" s="344">
        <f t="shared" si="26"/>
        <v>-8.479179239589683E-3</v>
      </c>
      <c r="AB41" s="344">
        <f t="shared" si="27"/>
        <v>8.6994157108860343E-4</v>
      </c>
      <c r="AC41" s="32"/>
      <c r="AD41" s="398">
        <v>43770</v>
      </c>
      <c r="AE41" s="401">
        <v>2001</v>
      </c>
      <c r="AG41" s="103"/>
      <c r="AH41" s="167"/>
      <c r="AI41" s="161"/>
      <c r="AJ41" s="143"/>
      <c r="AK41" s="143"/>
      <c r="AL41" s="143"/>
      <c r="AM41" s="143"/>
      <c r="AN41" s="150"/>
      <c r="AO41" s="161"/>
      <c r="AP41" s="143"/>
      <c r="AQ41" s="143"/>
      <c r="AR41" s="143"/>
      <c r="AS41" s="143"/>
      <c r="AT41" s="150"/>
      <c r="AU41" s="161"/>
      <c r="AV41" s="143"/>
      <c r="AW41" s="143"/>
      <c r="AX41" s="143"/>
      <c r="AY41" s="150"/>
      <c r="AZ41" s="161"/>
      <c r="BA41" s="143"/>
      <c r="BB41" s="143"/>
      <c r="BC41" s="143"/>
      <c r="BD41" s="143"/>
      <c r="BE41" s="143"/>
      <c r="BF41" s="143"/>
      <c r="BG41" s="150"/>
      <c r="BH41" s="142"/>
      <c r="BI41" s="143"/>
      <c r="BJ41" s="143"/>
      <c r="BK41" s="143"/>
      <c r="BL41" s="143"/>
      <c r="BM41" s="143"/>
      <c r="BN41" s="3"/>
      <c r="BO41" s="103"/>
      <c r="BP41" s="167"/>
      <c r="BQ41" s="161"/>
      <c r="BR41" s="143"/>
      <c r="BS41" s="143"/>
      <c r="BT41" s="143"/>
      <c r="BU41" s="143"/>
      <c r="BV41" s="150"/>
      <c r="BW41" s="161"/>
      <c r="BX41" s="143"/>
      <c r="BY41" s="143"/>
      <c r="BZ41" s="143"/>
      <c r="CA41" s="143"/>
      <c r="CB41" s="150"/>
      <c r="CC41" s="161"/>
      <c r="CD41" s="143"/>
      <c r="CE41" s="143"/>
      <c r="CF41" s="143"/>
      <c r="CG41" s="150"/>
      <c r="CH41" s="161"/>
      <c r="CI41" s="143"/>
      <c r="CJ41" s="143"/>
      <c r="CK41" s="143"/>
      <c r="CL41" s="143"/>
      <c r="CM41" s="143"/>
      <c r="CN41" s="143"/>
      <c r="CO41" s="150"/>
      <c r="CP41" s="142"/>
      <c r="CQ41" s="143"/>
      <c r="CR41" s="143"/>
      <c r="CS41" s="143"/>
      <c r="CT41" s="143"/>
      <c r="CU41" s="143"/>
      <c r="CV41" s="3"/>
      <c r="CW41" s="103"/>
      <c r="CX41" s="403"/>
      <c r="CY41" s="402"/>
      <c r="CZ41" s="66"/>
      <c r="DA41" s="66"/>
      <c r="DB41" s="66"/>
      <c r="DC41" s="66"/>
      <c r="DD41" s="146"/>
      <c r="DE41" s="402"/>
      <c r="DF41" s="66"/>
      <c r="DG41" s="66"/>
      <c r="DH41" s="66"/>
      <c r="DI41" s="66"/>
      <c r="DJ41" s="146"/>
      <c r="DK41" s="402"/>
      <c r="DL41" s="66"/>
      <c r="DM41" s="66"/>
      <c r="DN41" s="66"/>
      <c r="DO41" s="146"/>
      <c r="DP41" s="402"/>
      <c r="DQ41" s="66"/>
      <c r="DR41" s="66"/>
      <c r="DS41" s="66"/>
      <c r="DT41" s="66"/>
      <c r="DU41" s="66"/>
      <c r="DV41" s="66"/>
      <c r="DW41" s="146"/>
      <c r="DX41" s="139"/>
      <c r="DY41" s="66"/>
      <c r="DZ41" s="66"/>
      <c r="EA41" s="66"/>
      <c r="EB41" s="66"/>
      <c r="EC41" s="66"/>
      <c r="ED41" s="3"/>
    </row>
    <row r="42" spans="1:134" ht="16.5" x14ac:dyDescent="0.35">
      <c r="N42" s="212"/>
      <c r="O42" s="52"/>
      <c r="P42" s="327">
        <v>2015</v>
      </c>
      <c r="Q42" s="344">
        <f t="shared" si="16"/>
        <v>-7.9031595881056751E-2</v>
      </c>
      <c r="R42" s="344">
        <f t="shared" si="17"/>
        <v>0.2994692350233063</v>
      </c>
      <c r="S42" s="344">
        <f t="shared" si="18"/>
        <v>-0.19052546799111617</v>
      </c>
      <c r="T42" s="344">
        <f t="shared" si="19"/>
        <v>-0.2068768484615772</v>
      </c>
      <c r="U42" s="344">
        <f t="shared" si="20"/>
        <v>-0.14872438730413826</v>
      </c>
      <c r="V42" s="344">
        <f t="shared" si="21"/>
        <v>-0.1483689538807649</v>
      </c>
      <c r="W42" s="344">
        <f t="shared" si="22"/>
        <v>-0.18235874390310736</v>
      </c>
      <c r="X42" s="344">
        <f t="shared" si="23"/>
        <v>-0.19026980931460122</v>
      </c>
      <c r="Y42" s="344">
        <f t="shared" si="24"/>
        <v>-9.0340050310568895E-2</v>
      </c>
      <c r="Z42" s="344">
        <f t="shared" si="25"/>
        <v>-4.844832370789634E-2</v>
      </c>
      <c r="AA42" s="344">
        <f t="shared" si="26"/>
        <v>-4.0592633170009218E-2</v>
      </c>
      <c r="AB42" s="344">
        <f t="shared" si="27"/>
        <v>-8.367531383648227E-3</v>
      </c>
      <c r="AC42" s="32"/>
      <c r="AD42" s="398">
        <v>43739</v>
      </c>
      <c r="AE42" s="401">
        <v>1924</v>
      </c>
      <c r="AG42" s="103"/>
      <c r="AH42" s="167"/>
      <c r="AI42" s="161"/>
      <c r="AJ42" s="143"/>
      <c r="AK42" s="143"/>
      <c r="AL42" s="143"/>
      <c r="AM42" s="143"/>
      <c r="AN42" s="150"/>
      <c r="AO42" s="161"/>
      <c r="AP42" s="143"/>
      <c r="AQ42" s="143"/>
      <c r="AR42" s="143"/>
      <c r="AS42" s="143"/>
      <c r="AT42" s="150"/>
      <c r="AU42" s="161"/>
      <c r="AV42" s="143"/>
      <c r="AW42" s="143"/>
      <c r="AX42" s="143"/>
      <c r="AY42" s="150"/>
      <c r="AZ42" s="161"/>
      <c r="BA42" s="143"/>
      <c r="BB42" s="143"/>
      <c r="BC42" s="143"/>
      <c r="BD42" s="143"/>
      <c r="BE42" s="143"/>
      <c r="BF42" s="143"/>
      <c r="BG42" s="150"/>
      <c r="BH42" s="142"/>
      <c r="BI42" s="143"/>
      <c r="BJ42" s="143"/>
      <c r="BK42" s="143"/>
      <c r="BL42" s="143"/>
      <c r="BM42" s="143"/>
      <c r="BN42" s="3"/>
      <c r="BO42" s="103"/>
      <c r="BP42" s="167"/>
      <c r="BQ42" s="161"/>
      <c r="BR42" s="143"/>
      <c r="BS42" s="143"/>
      <c r="BT42" s="143"/>
      <c r="BU42" s="143"/>
      <c r="BV42" s="150"/>
      <c r="BW42" s="161"/>
      <c r="BX42" s="143"/>
      <c r="BY42" s="143"/>
      <c r="BZ42" s="143"/>
      <c r="CA42" s="143"/>
      <c r="CB42" s="150"/>
      <c r="CC42" s="161"/>
      <c r="CD42" s="143"/>
      <c r="CE42" s="143"/>
      <c r="CF42" s="143"/>
      <c r="CG42" s="150"/>
      <c r="CH42" s="161"/>
      <c r="CI42" s="143"/>
      <c r="CJ42" s="143"/>
      <c r="CK42" s="143"/>
      <c r="CL42" s="143"/>
      <c r="CM42" s="143"/>
      <c r="CN42" s="143"/>
      <c r="CO42" s="150"/>
      <c r="CP42" s="142"/>
      <c r="CQ42" s="143"/>
      <c r="CR42" s="143"/>
      <c r="CS42" s="143"/>
      <c r="CT42" s="143"/>
      <c r="CU42" s="143"/>
      <c r="CV42" s="3"/>
      <c r="CW42" s="103"/>
      <c r="CX42" s="403"/>
      <c r="CY42" s="402"/>
      <c r="CZ42" s="66"/>
      <c r="DA42" s="66"/>
      <c r="DB42" s="66"/>
      <c r="DC42" s="66"/>
      <c r="DD42" s="146"/>
      <c r="DE42" s="402"/>
      <c r="DF42" s="66"/>
      <c r="DG42" s="66"/>
      <c r="DH42" s="66"/>
      <c r="DI42" s="66"/>
      <c r="DJ42" s="146"/>
      <c r="DK42" s="402"/>
      <c r="DL42" s="66"/>
      <c r="DM42" s="66"/>
      <c r="DN42" s="66"/>
      <c r="DO42" s="146"/>
      <c r="DP42" s="402"/>
      <c r="DQ42" s="66"/>
      <c r="DR42" s="66"/>
      <c r="DS42" s="66"/>
      <c r="DT42" s="66"/>
      <c r="DU42" s="66"/>
      <c r="DV42" s="66"/>
      <c r="DW42" s="146"/>
      <c r="DX42" s="139"/>
      <c r="DY42" s="66"/>
      <c r="DZ42" s="66"/>
      <c r="EA42" s="66"/>
      <c r="EB42" s="66"/>
      <c r="EC42" s="66"/>
      <c r="ED42" s="3"/>
    </row>
    <row r="43" spans="1:134" ht="16.5" x14ac:dyDescent="0.35">
      <c r="N43" s="212"/>
      <c r="O43" s="52"/>
      <c r="P43" s="327">
        <v>2016</v>
      </c>
      <c r="Q43" s="344">
        <f t="shared" si="16"/>
        <v>6.3255957823296335E-2</v>
      </c>
      <c r="R43" s="344">
        <f t="shared" si="17"/>
        <v>-7.3553714440471082E-2</v>
      </c>
      <c r="S43" s="344">
        <f t="shared" si="18"/>
        <v>-8.8607213280830613E-2</v>
      </c>
      <c r="T43" s="344">
        <f t="shared" si="19"/>
        <v>-0.10272843590423386</v>
      </c>
      <c r="U43" s="344">
        <f t="shared" si="20"/>
        <v>-0.1177539438131983</v>
      </c>
      <c r="V43" s="344">
        <f t="shared" si="21"/>
        <v>-9.61060688969817E-2</v>
      </c>
      <c r="W43" s="344">
        <f t="shared" si="22"/>
        <v>1.221890814035324E-2</v>
      </c>
      <c r="X43" s="344">
        <f t="shared" si="23"/>
        <v>0.10627491234852629</v>
      </c>
      <c r="Y43" s="344">
        <f t="shared" si="24"/>
        <v>4.4386514954027935E-3</v>
      </c>
      <c r="Z43" s="344">
        <f t="shared" si="25"/>
        <v>-1.4235090847062131E-2</v>
      </c>
      <c r="AA43" s="344">
        <f t="shared" si="26"/>
        <v>1.1329572669454597E-2</v>
      </c>
      <c r="AB43" s="344">
        <f t="shared" si="27"/>
        <v>-9.5632228017233159E-3</v>
      </c>
      <c r="AC43" s="32"/>
      <c r="AD43" s="398">
        <v>43709</v>
      </c>
      <c r="AE43" s="401">
        <v>1913</v>
      </c>
      <c r="AG43" s="103"/>
      <c r="AH43" s="167"/>
      <c r="AI43" s="161"/>
      <c r="AJ43" s="143"/>
      <c r="AK43" s="143"/>
      <c r="AL43" s="143"/>
      <c r="AM43" s="143"/>
      <c r="AN43" s="150"/>
      <c r="AO43" s="161"/>
      <c r="AP43" s="143"/>
      <c r="AQ43" s="143"/>
      <c r="AR43" s="143"/>
      <c r="AS43" s="143"/>
      <c r="AT43" s="150"/>
      <c r="AU43" s="161"/>
      <c r="AV43" s="143"/>
      <c r="AW43" s="143"/>
      <c r="AX43" s="143"/>
      <c r="AY43" s="150"/>
      <c r="AZ43" s="161"/>
      <c r="BA43" s="143"/>
      <c r="BB43" s="143"/>
      <c r="BC43" s="143"/>
      <c r="BD43" s="143"/>
      <c r="BE43" s="143"/>
      <c r="BF43" s="143"/>
      <c r="BG43" s="150"/>
      <c r="BH43" s="142"/>
      <c r="BI43" s="143"/>
      <c r="BJ43" s="143"/>
      <c r="BK43" s="143"/>
      <c r="BL43" s="143"/>
      <c r="BM43" s="143"/>
      <c r="BN43" s="3"/>
      <c r="BO43" s="103"/>
      <c r="BP43" s="167"/>
      <c r="BQ43" s="161"/>
      <c r="BR43" s="143"/>
      <c r="BS43" s="143"/>
      <c r="BT43" s="143"/>
      <c r="BU43" s="143"/>
      <c r="BV43" s="150"/>
      <c r="BW43" s="161"/>
      <c r="BX43" s="143"/>
      <c r="BY43" s="143"/>
      <c r="BZ43" s="143"/>
      <c r="CA43" s="143"/>
      <c r="CB43" s="150"/>
      <c r="CC43" s="161"/>
      <c r="CD43" s="143"/>
      <c r="CE43" s="143"/>
      <c r="CF43" s="143"/>
      <c r="CG43" s="150"/>
      <c r="CH43" s="161"/>
      <c r="CI43" s="143"/>
      <c r="CJ43" s="143"/>
      <c r="CK43" s="143"/>
      <c r="CL43" s="143"/>
      <c r="CM43" s="143"/>
      <c r="CN43" s="143"/>
      <c r="CO43" s="150"/>
      <c r="CP43" s="142"/>
      <c r="CQ43" s="143"/>
      <c r="CR43" s="143"/>
      <c r="CS43" s="143"/>
      <c r="CT43" s="143"/>
      <c r="CU43" s="143"/>
      <c r="CV43" s="3"/>
      <c r="CW43" s="103"/>
      <c r="CX43" s="403"/>
      <c r="CY43" s="402"/>
      <c r="CZ43" s="66"/>
      <c r="DA43" s="66"/>
      <c r="DB43" s="66"/>
      <c r="DC43" s="66"/>
      <c r="DD43" s="146"/>
      <c r="DE43" s="402"/>
      <c r="DF43" s="66"/>
      <c r="DG43" s="66"/>
      <c r="DH43" s="66"/>
      <c r="DI43" s="66"/>
      <c r="DJ43" s="146"/>
      <c r="DK43" s="402"/>
      <c r="DL43" s="66"/>
      <c r="DM43" s="66"/>
      <c r="DN43" s="66"/>
      <c r="DO43" s="146"/>
      <c r="DP43" s="402"/>
      <c r="DQ43" s="66"/>
      <c r="DR43" s="66"/>
      <c r="DS43" s="66"/>
      <c r="DT43" s="66"/>
      <c r="DU43" s="66"/>
      <c r="DV43" s="66"/>
      <c r="DW43" s="146"/>
      <c r="DX43" s="139"/>
      <c r="DY43" s="66"/>
      <c r="DZ43" s="66"/>
      <c r="EA43" s="66"/>
      <c r="EB43" s="66"/>
      <c r="EC43" s="66"/>
      <c r="ED43" s="3"/>
    </row>
    <row r="44" spans="1:134" ht="16.5" x14ac:dyDescent="0.35">
      <c r="N44" s="212"/>
      <c r="O44" s="52"/>
      <c r="P44" s="327">
        <v>2017</v>
      </c>
      <c r="Q44" s="344">
        <f t="shared" si="16"/>
        <v>-0.11208463996782783</v>
      </c>
      <c r="R44" s="344">
        <f t="shared" si="17"/>
        <v>-0.23968357186748676</v>
      </c>
      <c r="S44" s="344">
        <f t="shared" si="18"/>
        <v>0.13748271458723424</v>
      </c>
      <c r="T44" s="344">
        <f t="shared" si="19"/>
        <v>0.11558176282421864</v>
      </c>
      <c r="U44" s="344">
        <f t="shared" si="20"/>
        <v>0.23788667032217511</v>
      </c>
      <c r="V44" s="344">
        <f t="shared" si="21"/>
        <v>0.23508986785980207</v>
      </c>
      <c r="W44" s="344">
        <f t="shared" si="22"/>
        <v>0.19655603967738947</v>
      </c>
      <c r="X44" s="344">
        <f t="shared" si="23"/>
        <v>0.10040971259866233</v>
      </c>
      <c r="Y44" s="344">
        <f t="shared" si="24"/>
        <v>9.3729176165258027E-2</v>
      </c>
      <c r="Z44" s="344">
        <f t="shared" si="25"/>
        <v>6.9724862822151679E-2</v>
      </c>
      <c r="AA44" s="344">
        <f t="shared" si="26"/>
        <v>4.887241628069882E-2</v>
      </c>
      <c r="AB44" s="344">
        <f t="shared" si="27"/>
        <v>2.3471863263517981E-2</v>
      </c>
      <c r="AC44" s="32"/>
      <c r="AD44" s="398">
        <v>43678</v>
      </c>
      <c r="AE44" s="401">
        <v>1968</v>
      </c>
      <c r="AG44" s="103"/>
      <c r="AH44" s="167"/>
      <c r="AI44" s="161"/>
      <c r="AJ44" s="143"/>
      <c r="AK44" s="143"/>
      <c r="AL44" s="143"/>
      <c r="AM44" s="143"/>
      <c r="AN44" s="150"/>
      <c r="AO44" s="161"/>
      <c r="AP44" s="143"/>
      <c r="AQ44" s="143"/>
      <c r="AR44" s="143"/>
      <c r="AS44" s="143"/>
      <c r="AT44" s="150"/>
      <c r="AU44" s="161"/>
      <c r="AV44" s="143"/>
      <c r="AW44" s="143"/>
      <c r="AX44" s="143"/>
      <c r="AY44" s="150"/>
      <c r="AZ44" s="161"/>
      <c r="BA44" s="143"/>
      <c r="BB44" s="143"/>
      <c r="BC44" s="143"/>
      <c r="BD44" s="143"/>
      <c r="BE44" s="143"/>
      <c r="BF44" s="143"/>
      <c r="BG44" s="150"/>
      <c r="BH44" s="142"/>
      <c r="BI44" s="143"/>
      <c r="BJ44" s="143"/>
      <c r="BK44" s="143"/>
      <c r="BL44" s="143"/>
      <c r="BM44" s="143"/>
      <c r="BN44" s="3"/>
      <c r="BO44" s="103"/>
      <c r="BP44" s="167"/>
      <c r="BQ44" s="161"/>
      <c r="BR44" s="143"/>
      <c r="BS44" s="143"/>
      <c r="BT44" s="143"/>
      <c r="BU44" s="143"/>
      <c r="BV44" s="150"/>
      <c r="BW44" s="161"/>
      <c r="BX44" s="143"/>
      <c r="BY44" s="143"/>
      <c r="BZ44" s="143"/>
      <c r="CA44" s="143"/>
      <c r="CB44" s="150"/>
      <c r="CC44" s="161"/>
      <c r="CD44" s="143"/>
      <c r="CE44" s="143"/>
      <c r="CF44" s="143"/>
      <c r="CG44" s="150"/>
      <c r="CH44" s="161"/>
      <c r="CI44" s="143"/>
      <c r="CJ44" s="143"/>
      <c r="CK44" s="143"/>
      <c r="CL44" s="143"/>
      <c r="CM44" s="143"/>
      <c r="CN44" s="143"/>
      <c r="CO44" s="150"/>
      <c r="CP44" s="142"/>
      <c r="CQ44" s="143"/>
      <c r="CR44" s="143"/>
      <c r="CS44" s="143"/>
      <c r="CT44" s="143"/>
      <c r="CU44" s="143"/>
      <c r="CV44" s="3"/>
      <c r="CW44" s="103"/>
      <c r="CX44" s="403"/>
      <c r="CY44" s="402"/>
      <c r="CZ44" s="66"/>
      <c r="DA44" s="66"/>
      <c r="DB44" s="66"/>
      <c r="DC44" s="66"/>
      <c r="DD44" s="146"/>
      <c r="DE44" s="402"/>
      <c r="DF44" s="66"/>
      <c r="DG44" s="66"/>
      <c r="DH44" s="66"/>
      <c r="DI44" s="66"/>
      <c r="DJ44" s="146"/>
      <c r="DK44" s="402"/>
      <c r="DL44" s="66"/>
      <c r="DM44" s="66"/>
      <c r="DN44" s="66"/>
      <c r="DO44" s="146"/>
      <c r="DP44" s="402"/>
      <c r="DQ44" s="66"/>
      <c r="DR44" s="66"/>
      <c r="DS44" s="66"/>
      <c r="DT44" s="66"/>
      <c r="DU44" s="66"/>
      <c r="DV44" s="66"/>
      <c r="DW44" s="146"/>
      <c r="DX44" s="139"/>
      <c r="DY44" s="66"/>
      <c r="DZ44" s="66"/>
      <c r="EA44" s="66"/>
      <c r="EB44" s="66"/>
      <c r="EC44" s="66"/>
      <c r="ED44" s="3"/>
    </row>
    <row r="45" spans="1:134" ht="16.5" x14ac:dyDescent="0.35">
      <c r="N45" s="212"/>
      <c r="O45" s="52"/>
      <c r="P45" s="327">
        <v>2018</v>
      </c>
      <c r="Q45" s="344">
        <f t="shared" si="16"/>
        <v>0.102999845815827</v>
      </c>
      <c r="R45" s="344">
        <f t="shared" si="17"/>
        <v>0.37187806504766763</v>
      </c>
      <c r="S45" s="344">
        <f t="shared" si="18"/>
        <v>0.11506648518479737</v>
      </c>
      <c r="T45" s="344">
        <f t="shared" si="19"/>
        <v>0.21841244616412178</v>
      </c>
      <c r="U45" s="344">
        <f t="shared" si="20"/>
        <v>0.15394957892405503</v>
      </c>
      <c r="V45" s="344">
        <f t="shared" si="21"/>
        <v>0.1030276738630729</v>
      </c>
      <c r="W45" s="344">
        <f t="shared" si="22"/>
        <v>7.9869287194627506E-2</v>
      </c>
      <c r="X45" s="344">
        <f t="shared" si="23"/>
        <v>7.6935417636269168E-2</v>
      </c>
      <c r="Y45" s="344">
        <f t="shared" si="24"/>
        <v>2.7721216591043856E-2</v>
      </c>
      <c r="Z45" s="344">
        <f t="shared" si="25"/>
        <v>1.8039219778958209E-2</v>
      </c>
      <c r="AA45" s="344">
        <f t="shared" si="26"/>
        <v>3.987181212398501E-5</v>
      </c>
      <c r="AB45" s="344">
        <f t="shared" si="27"/>
        <v>-1.5568671651165416E-2</v>
      </c>
      <c r="AC45" s="32"/>
      <c r="AD45" s="398">
        <v>43647</v>
      </c>
      <c r="AE45" s="401">
        <v>2165</v>
      </c>
      <c r="AG45" s="103"/>
      <c r="AH45" s="167"/>
      <c r="AI45" s="161"/>
      <c r="AJ45" s="143"/>
      <c r="AK45" s="143"/>
      <c r="AL45" s="143"/>
      <c r="AM45" s="143"/>
      <c r="AN45" s="150"/>
      <c r="AO45" s="161"/>
      <c r="AP45" s="143"/>
      <c r="AQ45" s="143"/>
      <c r="AR45" s="143"/>
      <c r="AS45" s="143"/>
      <c r="AT45" s="150"/>
      <c r="AU45" s="161"/>
      <c r="AV45" s="143"/>
      <c r="AW45" s="143"/>
      <c r="AX45" s="143"/>
      <c r="AY45" s="150"/>
      <c r="AZ45" s="161"/>
      <c r="BA45" s="143"/>
      <c r="BB45" s="143"/>
      <c r="BC45" s="143"/>
      <c r="BD45" s="143"/>
      <c r="BE45" s="143"/>
      <c r="BF45" s="143"/>
      <c r="BG45" s="150"/>
      <c r="BH45" s="142"/>
      <c r="BI45" s="143"/>
      <c r="BJ45" s="143"/>
      <c r="BK45" s="143"/>
      <c r="BL45" s="143"/>
      <c r="BM45" s="143"/>
      <c r="BN45" s="3"/>
      <c r="BO45" s="103"/>
      <c r="BP45" s="167"/>
      <c r="BQ45" s="161"/>
      <c r="BR45" s="143"/>
      <c r="BS45" s="143"/>
      <c r="BT45" s="143"/>
      <c r="BU45" s="143"/>
      <c r="BV45" s="150"/>
      <c r="BW45" s="161"/>
      <c r="BX45" s="143"/>
      <c r="BY45" s="143"/>
      <c r="BZ45" s="143"/>
      <c r="CA45" s="143"/>
      <c r="CB45" s="150"/>
      <c r="CC45" s="161"/>
      <c r="CD45" s="143"/>
      <c r="CE45" s="143"/>
      <c r="CF45" s="143"/>
      <c r="CG45" s="150"/>
      <c r="CH45" s="161"/>
      <c r="CI45" s="143"/>
      <c r="CJ45" s="143"/>
      <c r="CK45" s="143"/>
      <c r="CL45" s="143"/>
      <c r="CM45" s="143"/>
      <c r="CN45" s="143"/>
      <c r="CO45" s="150"/>
      <c r="CP45" s="142"/>
      <c r="CQ45" s="143"/>
      <c r="CR45" s="143"/>
      <c r="CS45" s="143"/>
      <c r="CT45" s="143"/>
      <c r="CU45" s="143"/>
      <c r="CV45" s="3"/>
      <c r="CW45" s="103"/>
      <c r="CX45" s="403"/>
      <c r="CY45" s="402"/>
      <c r="CZ45" s="66"/>
      <c r="DA45" s="66"/>
      <c r="DB45" s="66"/>
      <c r="DC45" s="66"/>
      <c r="DD45" s="146"/>
      <c r="DE45" s="402"/>
      <c r="DF45" s="66"/>
      <c r="DG45" s="66"/>
      <c r="DH45" s="66"/>
      <c r="DI45" s="66"/>
      <c r="DJ45" s="146"/>
      <c r="DK45" s="402"/>
      <c r="DL45" s="66"/>
      <c r="DM45" s="66"/>
      <c r="DN45" s="66"/>
      <c r="DO45" s="146"/>
      <c r="DP45" s="402"/>
      <c r="DQ45" s="66"/>
      <c r="DR45" s="66"/>
      <c r="DS45" s="66"/>
      <c r="DT45" s="66"/>
      <c r="DU45" s="66"/>
      <c r="DV45" s="66"/>
      <c r="DW45" s="146"/>
      <c r="DX45" s="139"/>
      <c r="DY45" s="66"/>
      <c r="DZ45" s="66"/>
      <c r="EA45" s="66"/>
      <c r="EB45" s="66"/>
      <c r="EC45" s="66"/>
      <c r="ED45" s="3"/>
    </row>
    <row r="46" spans="1:134" ht="16.5" x14ac:dyDescent="0.35">
      <c r="N46" s="212"/>
      <c r="O46" s="52"/>
      <c r="P46" s="327">
        <v>2019</v>
      </c>
      <c r="Q46" s="344">
        <f t="shared" si="16"/>
        <v>6.3253262042364033E-2</v>
      </c>
      <c r="R46" s="344">
        <f t="shared" si="17"/>
        <v>-0.26053111719925187</v>
      </c>
      <c r="S46" s="344">
        <f t="shared" si="18"/>
        <v>-3.1966614501825752E-2</v>
      </c>
      <c r="T46" s="344">
        <f t="shared" si="19"/>
        <v>-0.13017404741764294</v>
      </c>
      <c r="U46" s="344">
        <f t="shared" si="20"/>
        <v>-0.10338577373030562</v>
      </c>
      <c r="V46" s="344">
        <f t="shared" si="21"/>
        <v>-0.1019444997778152</v>
      </c>
      <c r="W46" s="344">
        <f t="shared" si="22"/>
        <v>-0.11325550647247533</v>
      </c>
      <c r="X46" s="344">
        <f t="shared" si="23"/>
        <v>-0.25599216213042009</v>
      </c>
      <c r="Y46" s="344">
        <f t="shared" si="24"/>
        <v>-0.35843993759750387</v>
      </c>
      <c r="Z46" s="344">
        <f t="shared" si="25"/>
        <v>-0.46021169173992166</v>
      </c>
      <c r="AA46" s="344">
        <f t="shared" si="26"/>
        <v>-0.45876173056700442</v>
      </c>
      <c r="AB46" s="344">
        <f t="shared" si="27"/>
        <v>-0.36514519195053202</v>
      </c>
      <c r="AC46" s="32"/>
      <c r="AD46" s="398">
        <v>43617</v>
      </c>
      <c r="AE46" s="401">
        <v>2376</v>
      </c>
      <c r="AG46" s="103"/>
      <c r="AH46" s="167"/>
      <c r="AI46" s="161"/>
      <c r="AJ46" s="143"/>
      <c r="AK46" s="143"/>
      <c r="AL46" s="143"/>
      <c r="AM46" s="143"/>
      <c r="AN46" s="150"/>
      <c r="AO46" s="161"/>
      <c r="AP46" s="143"/>
      <c r="AQ46" s="143"/>
      <c r="AR46" s="143"/>
      <c r="AS46" s="143"/>
      <c r="AT46" s="150"/>
      <c r="AU46" s="161"/>
      <c r="AV46" s="143"/>
      <c r="AW46" s="143"/>
      <c r="AX46" s="143"/>
      <c r="AY46" s="150"/>
      <c r="AZ46" s="161"/>
      <c r="BA46" s="143"/>
      <c r="BB46" s="143"/>
      <c r="BC46" s="143"/>
      <c r="BD46" s="143"/>
      <c r="BE46" s="143"/>
      <c r="BF46" s="143"/>
      <c r="BG46" s="150"/>
      <c r="BH46" s="142"/>
      <c r="BI46" s="143"/>
      <c r="BJ46" s="143"/>
      <c r="BK46" s="143"/>
      <c r="BL46" s="143"/>
      <c r="BM46" s="143"/>
      <c r="BN46" s="3"/>
      <c r="BO46" s="103"/>
      <c r="BP46" s="167"/>
      <c r="BQ46" s="161"/>
      <c r="BR46" s="143"/>
      <c r="BS46" s="143"/>
      <c r="BT46" s="143"/>
      <c r="BU46" s="143"/>
      <c r="BV46" s="150"/>
      <c r="BW46" s="161"/>
      <c r="BX46" s="143"/>
      <c r="BY46" s="143"/>
      <c r="BZ46" s="143"/>
      <c r="CA46" s="143"/>
      <c r="CB46" s="150"/>
      <c r="CC46" s="161"/>
      <c r="CD46" s="143"/>
      <c r="CE46" s="143"/>
      <c r="CF46" s="143"/>
      <c r="CG46" s="150"/>
      <c r="CH46" s="161"/>
      <c r="CI46" s="143"/>
      <c r="CJ46" s="143"/>
      <c r="CK46" s="143"/>
      <c r="CL46" s="143"/>
      <c r="CM46" s="143"/>
      <c r="CN46" s="143"/>
      <c r="CO46" s="150"/>
      <c r="CP46" s="142"/>
      <c r="CQ46" s="143"/>
      <c r="CR46" s="143"/>
      <c r="CS46" s="143"/>
      <c r="CT46" s="143"/>
      <c r="CU46" s="143"/>
      <c r="CV46" s="3"/>
      <c r="CW46" s="103"/>
      <c r="CX46" s="403"/>
      <c r="CY46" s="402"/>
      <c r="CZ46" s="66"/>
      <c r="DA46" s="66"/>
      <c r="DB46" s="66"/>
      <c r="DC46" s="66"/>
      <c r="DD46" s="146"/>
      <c r="DE46" s="402"/>
      <c r="DF46" s="66"/>
      <c r="DG46" s="66"/>
      <c r="DH46" s="66"/>
      <c r="DI46" s="66"/>
      <c r="DJ46" s="146"/>
      <c r="DK46" s="402"/>
      <c r="DL46" s="66"/>
      <c r="DM46" s="66"/>
      <c r="DN46" s="66"/>
      <c r="DO46" s="146"/>
      <c r="DP46" s="402"/>
      <c r="DQ46" s="66"/>
      <c r="DR46" s="66"/>
      <c r="DS46" s="66"/>
      <c r="DT46" s="66"/>
      <c r="DU46" s="66"/>
      <c r="DV46" s="66"/>
      <c r="DW46" s="146"/>
      <c r="DX46" s="139"/>
      <c r="DY46" s="66"/>
      <c r="DZ46" s="66"/>
      <c r="EA46" s="66"/>
      <c r="EB46" s="66"/>
      <c r="EC46" s="66"/>
      <c r="ED46" s="3"/>
    </row>
    <row r="47" spans="1:134" ht="16.5" x14ac:dyDescent="0.35">
      <c r="N47" s="212"/>
      <c r="O47" s="52"/>
      <c r="P47" s="327">
        <v>2020</v>
      </c>
      <c r="Q47" s="344">
        <f t="shared" si="16"/>
        <v>-0.37989572762642726</v>
      </c>
      <c r="R47" s="344">
        <f t="shared" si="17"/>
        <v>-0.35640585359816845</v>
      </c>
      <c r="S47" s="344">
        <f t="shared" si="18"/>
        <v>-0.36881641626969591</v>
      </c>
      <c r="T47" s="344">
        <f t="shared" si="19"/>
        <v>-0.30512922205983822</v>
      </c>
      <c r="U47" s="344">
        <f t="shared" si="20"/>
        <v>-0.27678492181585607</v>
      </c>
      <c r="V47" s="344">
        <f t="shared" si="21"/>
        <v>-0.24521112021112026</v>
      </c>
      <c r="W47" s="344">
        <f t="shared" si="22"/>
        <v>-0.32313302587930692</v>
      </c>
      <c r="X47" s="344">
        <f t="shared" si="23"/>
        <v>-0.19437458998469265</v>
      </c>
      <c r="Y47" s="344">
        <f t="shared" si="24"/>
        <v>4.1727458418441797E-2</v>
      </c>
      <c r="Z47" s="344">
        <f t="shared" si="25"/>
        <v>0.36100085461969433</v>
      </c>
      <c r="AA47" s="344">
        <f t="shared" si="26"/>
        <v>0.49745856353591161</v>
      </c>
      <c r="AB47" s="344">
        <f t="shared" si="27"/>
        <v>0.41822174191372341</v>
      </c>
      <c r="AC47" s="32"/>
      <c r="AD47" s="398">
        <v>43586</v>
      </c>
      <c r="AE47" s="401">
        <v>2500</v>
      </c>
      <c r="AG47" s="103"/>
      <c r="AH47" s="167"/>
      <c r="AI47" s="161"/>
      <c r="AJ47" s="143"/>
      <c r="AK47" s="143"/>
      <c r="AL47" s="143"/>
      <c r="AM47" s="143"/>
      <c r="AN47" s="150"/>
      <c r="AO47" s="161"/>
      <c r="AP47" s="143"/>
      <c r="AQ47" s="143"/>
      <c r="AR47" s="143"/>
      <c r="AS47" s="143"/>
      <c r="AT47" s="150"/>
      <c r="AU47" s="161"/>
      <c r="AV47" s="143"/>
      <c r="AW47" s="143"/>
      <c r="AX47" s="143"/>
      <c r="AY47" s="150"/>
      <c r="AZ47" s="161"/>
      <c r="BA47" s="143"/>
      <c r="BB47" s="143"/>
      <c r="BC47" s="143"/>
      <c r="BD47" s="143"/>
      <c r="BE47" s="143"/>
      <c r="BF47" s="143"/>
      <c r="BG47" s="150"/>
      <c r="BH47" s="142"/>
      <c r="BI47" s="143"/>
      <c r="BJ47" s="143"/>
      <c r="BK47" s="143"/>
      <c r="BL47" s="143"/>
      <c r="BM47" s="143"/>
      <c r="BN47" s="3"/>
      <c r="BO47" s="103"/>
      <c r="BP47" s="167"/>
      <c r="BQ47" s="161"/>
      <c r="BR47" s="143"/>
      <c r="BS47" s="143"/>
      <c r="BT47" s="143"/>
      <c r="BU47" s="143"/>
      <c r="BV47" s="150"/>
      <c r="BW47" s="161"/>
      <c r="BX47" s="143"/>
      <c r="BY47" s="143"/>
      <c r="BZ47" s="143"/>
      <c r="CA47" s="143"/>
      <c r="CB47" s="150"/>
      <c r="CC47" s="161"/>
      <c r="CD47" s="143"/>
      <c r="CE47" s="143"/>
      <c r="CF47" s="143"/>
      <c r="CG47" s="150"/>
      <c r="CH47" s="161"/>
      <c r="CI47" s="143"/>
      <c r="CJ47" s="143"/>
      <c r="CK47" s="143"/>
      <c r="CL47" s="143"/>
      <c r="CM47" s="143"/>
      <c r="CN47" s="143"/>
      <c r="CO47" s="150"/>
      <c r="CP47" s="142"/>
      <c r="CQ47" s="143"/>
      <c r="CR47" s="143"/>
      <c r="CS47" s="143"/>
      <c r="CT47" s="143"/>
      <c r="CU47" s="143"/>
      <c r="CV47" s="3"/>
      <c r="CW47" s="103"/>
      <c r="CX47" s="403"/>
      <c r="CY47" s="402"/>
      <c r="CZ47" s="66"/>
      <c r="DA47" s="66"/>
      <c r="DB47" s="66"/>
      <c r="DC47" s="66"/>
      <c r="DD47" s="146"/>
      <c r="DE47" s="402"/>
      <c r="DF47" s="66"/>
      <c r="DG47" s="66"/>
      <c r="DH47" s="66"/>
      <c r="DI47" s="66"/>
      <c r="DJ47" s="146"/>
      <c r="DK47" s="402"/>
      <c r="DL47" s="66"/>
      <c r="DM47" s="66"/>
      <c r="DN47" s="66"/>
      <c r="DO47" s="146"/>
      <c r="DP47" s="402"/>
      <c r="DQ47" s="66"/>
      <c r="DR47" s="66"/>
      <c r="DS47" s="66"/>
      <c r="DT47" s="66"/>
      <c r="DU47" s="66"/>
      <c r="DV47" s="66"/>
      <c r="DW47" s="146"/>
      <c r="DX47" s="139"/>
      <c r="DY47" s="66"/>
      <c r="DZ47" s="66"/>
      <c r="EA47" s="66"/>
      <c r="EB47" s="66"/>
      <c r="EC47" s="66"/>
      <c r="ED47" s="3"/>
    </row>
    <row r="48" spans="1:134" ht="16.5" x14ac:dyDescent="0.35">
      <c r="N48" s="212"/>
      <c r="O48" s="52"/>
      <c r="P48" s="327">
        <v>2021</v>
      </c>
      <c r="Q48" s="344">
        <f t="shared" si="16"/>
        <v>0.2930883697510171</v>
      </c>
      <c r="R48" s="344">
        <f t="shared" si="17"/>
        <v>0.71135333918205956</v>
      </c>
      <c r="S48" s="344">
        <f t="shared" si="18"/>
        <v>0.28805600614701621</v>
      </c>
      <c r="T48" s="344">
        <f t="shared" si="19"/>
        <v>0.41089132134480061</v>
      </c>
      <c r="U48" s="344">
        <f t="shared" si="20"/>
        <v>0.44068408400170372</v>
      </c>
      <c r="V48" s="344">
        <f t="shared" si="21"/>
        <v>0.65774998116193217</v>
      </c>
      <c r="W48" s="344">
        <f t="shared" si="22"/>
        <v>0.87413017306887741</v>
      </c>
      <c r="X48" s="344">
        <f t="shared" si="23"/>
        <v>0.97553693210735237</v>
      </c>
      <c r="Y48" s="344">
        <f t="shared" si="24"/>
        <v>0.95222533457827574</v>
      </c>
      <c r="Z48" s="344">
        <f t="shared" si="25"/>
        <v>1.1091629630146449</v>
      </c>
      <c r="AA48" s="344">
        <f t="shared" si="26"/>
        <v>0.62891086186540734</v>
      </c>
      <c r="AB48" s="344">
        <f t="shared" si="27"/>
        <v>0.40558642949013524</v>
      </c>
      <c r="AC48" s="32"/>
      <c r="AD48" s="398">
        <v>43556</v>
      </c>
      <c r="AE48" s="401">
        <v>2608</v>
      </c>
      <c r="AG48" s="103"/>
      <c r="AH48" s="167"/>
      <c r="AI48" s="161"/>
      <c r="AJ48" s="143"/>
      <c r="AK48" s="143"/>
      <c r="AL48" s="143"/>
      <c r="AM48" s="143"/>
      <c r="AN48" s="150"/>
      <c r="AO48" s="161"/>
      <c r="AP48" s="143"/>
      <c r="AQ48" s="143"/>
      <c r="AR48" s="143"/>
      <c r="AS48" s="143"/>
      <c r="AT48" s="150"/>
      <c r="AU48" s="161"/>
      <c r="AV48" s="143"/>
      <c r="AW48" s="143"/>
      <c r="AX48" s="143"/>
      <c r="AY48" s="150"/>
      <c r="AZ48" s="161"/>
      <c r="BA48" s="143"/>
      <c r="BB48" s="143"/>
      <c r="BC48" s="143"/>
      <c r="BD48" s="143"/>
      <c r="BE48" s="143"/>
      <c r="BF48" s="143"/>
      <c r="BG48" s="150"/>
      <c r="BH48" s="142"/>
      <c r="BI48" s="143"/>
      <c r="BJ48" s="143"/>
      <c r="BK48" s="143"/>
      <c r="BL48" s="143"/>
      <c r="BM48" s="143"/>
      <c r="BN48" s="3"/>
      <c r="BO48" s="103"/>
      <c r="BP48" s="167"/>
      <c r="BQ48" s="161"/>
      <c r="BR48" s="143"/>
      <c r="BS48" s="143"/>
      <c r="BT48" s="143"/>
      <c r="BU48" s="143"/>
      <c r="BV48" s="150"/>
      <c r="BW48" s="161"/>
      <c r="BX48" s="143"/>
      <c r="BY48" s="143"/>
      <c r="BZ48" s="143"/>
      <c r="CA48" s="143"/>
      <c r="CB48" s="150"/>
      <c r="CC48" s="161"/>
      <c r="CD48" s="143"/>
      <c r="CE48" s="143"/>
      <c r="CF48" s="143"/>
      <c r="CG48" s="150"/>
      <c r="CH48" s="161"/>
      <c r="CI48" s="143"/>
      <c r="CJ48" s="143"/>
      <c r="CK48" s="143"/>
      <c r="CL48" s="143"/>
      <c r="CM48" s="143"/>
      <c r="CN48" s="143"/>
      <c r="CO48" s="150"/>
      <c r="CP48" s="142"/>
      <c r="CQ48" s="143"/>
      <c r="CR48" s="143"/>
      <c r="CS48" s="143"/>
      <c r="CT48" s="143"/>
      <c r="CU48" s="143"/>
      <c r="CV48" s="3"/>
      <c r="CW48" s="103"/>
      <c r="CX48" s="403"/>
      <c r="CY48" s="402"/>
      <c r="CZ48" s="66"/>
      <c r="DA48" s="66"/>
      <c r="DB48" s="66"/>
      <c r="DC48" s="66"/>
      <c r="DD48" s="146"/>
      <c r="DE48" s="402"/>
      <c r="DF48" s="66"/>
      <c r="DG48" s="66"/>
      <c r="DH48" s="66"/>
      <c r="DI48" s="66"/>
      <c r="DJ48" s="146"/>
      <c r="DK48" s="402"/>
      <c r="DL48" s="66"/>
      <c r="DM48" s="66"/>
      <c r="DN48" s="66"/>
      <c r="DO48" s="146"/>
      <c r="DP48" s="402"/>
      <c r="DQ48" s="66"/>
      <c r="DR48" s="66"/>
      <c r="DS48" s="66"/>
      <c r="DT48" s="66"/>
      <c r="DU48" s="66"/>
      <c r="DV48" s="66"/>
      <c r="DW48" s="146"/>
      <c r="DX48" s="139"/>
      <c r="DY48" s="66"/>
      <c r="DZ48" s="66"/>
      <c r="EA48" s="66"/>
      <c r="EB48" s="66"/>
      <c r="EC48" s="66"/>
      <c r="ED48" s="3"/>
    </row>
    <row r="49" spans="1:134" ht="16.5" x14ac:dyDescent="0.35">
      <c r="N49" s="212"/>
      <c r="O49" s="52"/>
      <c r="P49" s="327">
        <v>2022</v>
      </c>
      <c r="Q49" s="344">
        <f t="shared" si="16"/>
        <v>0.4587208140553668</v>
      </c>
      <c r="R49" s="344">
        <f t="shared" si="17"/>
        <v>0.10112359550561797</v>
      </c>
      <c r="S49" s="344">
        <f t="shared" si="18"/>
        <v>0.7167097501159938</v>
      </c>
      <c r="T49" s="344">
        <f t="shared" si="19"/>
        <v>0.51729259142269735</v>
      </c>
      <c r="U49" s="344">
        <f t="shared" si="20"/>
        <v>0.26775737228471919</v>
      </c>
      <c r="V49" s="344">
        <f t="shared" si="21"/>
        <v>9.6818181818181817E-2</v>
      </c>
      <c r="W49" s="344">
        <f t="shared" si="22"/>
        <v>-3.462414578587699E-2</v>
      </c>
      <c r="X49" s="344">
        <f t="shared" si="23"/>
        <v>-6.9557750107342206E-2</v>
      </c>
      <c r="Y49" s="344">
        <f t="shared" si="24"/>
        <v>-0.15942606616181745</v>
      </c>
      <c r="Z49" s="344">
        <f t="shared" si="25"/>
        <v>-0.30631822692689381</v>
      </c>
      <c r="AA49" s="344"/>
      <c r="AB49" s="344"/>
      <c r="AC49" s="32"/>
      <c r="AD49" s="398">
        <v>43525</v>
      </c>
      <c r="AE49" s="401">
        <v>2675</v>
      </c>
      <c r="AG49" s="103"/>
      <c r="AH49" s="167"/>
      <c r="AI49" s="161"/>
      <c r="AJ49" s="143"/>
      <c r="AK49" s="143"/>
      <c r="AL49" s="143"/>
      <c r="AM49" s="143"/>
      <c r="AN49" s="150"/>
      <c r="AO49" s="161"/>
      <c r="AP49" s="143"/>
      <c r="AQ49" s="143"/>
      <c r="AR49" s="143"/>
      <c r="AS49" s="143"/>
      <c r="AT49" s="150"/>
      <c r="AU49" s="161"/>
      <c r="AV49" s="143"/>
      <c r="AW49" s="143"/>
      <c r="AX49" s="143"/>
      <c r="AY49" s="150"/>
      <c r="AZ49" s="161"/>
      <c r="BA49" s="143"/>
      <c r="BB49" s="143"/>
      <c r="BC49" s="143"/>
      <c r="BD49" s="143"/>
      <c r="BE49" s="143"/>
      <c r="BF49" s="143"/>
      <c r="BG49" s="150"/>
      <c r="BH49" s="142"/>
      <c r="BI49" s="143"/>
      <c r="BJ49" s="143"/>
      <c r="BK49" s="143"/>
      <c r="BL49" s="143"/>
      <c r="BM49" s="143"/>
      <c r="BN49" s="3"/>
      <c r="BO49" s="103"/>
      <c r="BP49" s="167"/>
      <c r="BQ49" s="161"/>
      <c r="BR49" s="143"/>
      <c r="BS49" s="143"/>
      <c r="BT49" s="143"/>
      <c r="BU49" s="143"/>
      <c r="BV49" s="150"/>
      <c r="BW49" s="161"/>
      <c r="BX49" s="143"/>
      <c r="BY49" s="143"/>
      <c r="BZ49" s="143"/>
      <c r="CA49" s="143"/>
      <c r="CB49" s="150"/>
      <c r="CC49" s="161"/>
      <c r="CD49" s="143"/>
      <c r="CE49" s="143"/>
      <c r="CF49" s="143"/>
      <c r="CG49" s="150"/>
      <c r="CH49" s="161"/>
      <c r="CI49" s="143"/>
      <c r="CJ49" s="143"/>
      <c r="CK49" s="143"/>
      <c r="CL49" s="143"/>
      <c r="CM49" s="143"/>
      <c r="CN49" s="143"/>
      <c r="CO49" s="150"/>
      <c r="CP49" s="142"/>
      <c r="CQ49" s="143"/>
      <c r="CR49" s="143"/>
      <c r="CS49" s="143"/>
      <c r="CT49" s="143"/>
      <c r="CU49" s="143"/>
      <c r="CV49" s="3"/>
      <c r="CW49" s="103"/>
      <c r="CX49" s="403"/>
      <c r="CY49" s="402"/>
      <c r="CZ49" s="66"/>
      <c r="DA49" s="66"/>
      <c r="DB49" s="66"/>
      <c r="DC49" s="66"/>
      <c r="DD49" s="146"/>
      <c r="DE49" s="402"/>
      <c r="DF49" s="66"/>
      <c r="DG49" s="66"/>
      <c r="DH49" s="66"/>
      <c r="DI49" s="66"/>
      <c r="DJ49" s="146"/>
      <c r="DK49" s="402"/>
      <c r="DL49" s="66"/>
      <c r="DM49" s="66"/>
      <c r="DN49" s="66"/>
      <c r="DO49" s="146"/>
      <c r="DP49" s="402"/>
      <c r="DQ49" s="66"/>
      <c r="DR49" s="66"/>
      <c r="DS49" s="66"/>
      <c r="DT49" s="66"/>
      <c r="DU49" s="66"/>
      <c r="DV49" s="66"/>
      <c r="DW49" s="146"/>
      <c r="DX49" s="139"/>
      <c r="DY49" s="66"/>
      <c r="DZ49" s="66"/>
      <c r="EA49" s="66"/>
      <c r="EB49" s="66"/>
      <c r="EC49" s="66"/>
      <c r="ED49" s="3"/>
    </row>
    <row r="50" spans="1:134" ht="16.5" x14ac:dyDescent="0.35">
      <c r="N50" s="212"/>
      <c r="O50" s="52"/>
      <c r="P50" s="393"/>
      <c r="Q50" s="393"/>
      <c r="R50" s="393"/>
      <c r="S50" s="393"/>
      <c r="T50" s="393"/>
      <c r="U50" s="393"/>
      <c r="V50" s="393"/>
      <c r="W50" s="393"/>
      <c r="X50" s="393"/>
      <c r="Y50" s="393"/>
      <c r="Z50" s="393"/>
      <c r="AA50" s="393"/>
      <c r="AB50" s="393"/>
      <c r="AC50" s="32"/>
      <c r="AD50" s="398">
        <v>43497</v>
      </c>
      <c r="AE50" s="401">
        <v>2738</v>
      </c>
      <c r="AG50" s="103"/>
      <c r="AH50" s="167"/>
      <c r="AI50" s="161"/>
      <c r="AJ50" s="143"/>
      <c r="AK50" s="143"/>
      <c r="AL50" s="143"/>
      <c r="AM50" s="143"/>
      <c r="AN50" s="150"/>
      <c r="AO50" s="161"/>
      <c r="AP50" s="143"/>
      <c r="AQ50" s="143"/>
      <c r="AR50" s="143"/>
      <c r="AS50" s="143"/>
      <c r="AT50" s="150"/>
      <c r="AU50" s="161"/>
      <c r="AV50" s="143"/>
      <c r="AW50" s="143"/>
      <c r="AX50" s="143"/>
      <c r="AY50" s="150"/>
      <c r="AZ50" s="161"/>
      <c r="BA50" s="143"/>
      <c r="BB50" s="143"/>
      <c r="BC50" s="143"/>
      <c r="BD50" s="143"/>
      <c r="BE50" s="143"/>
      <c r="BF50" s="143"/>
      <c r="BG50" s="150"/>
      <c r="BH50" s="142"/>
      <c r="BI50" s="143"/>
      <c r="BJ50" s="143"/>
      <c r="BK50" s="143"/>
      <c r="BL50" s="143"/>
      <c r="BM50" s="143"/>
      <c r="BN50" s="3"/>
      <c r="BO50" s="103"/>
      <c r="BP50" s="167"/>
      <c r="BQ50" s="161"/>
      <c r="BR50" s="143"/>
      <c r="BS50" s="143"/>
      <c r="BT50" s="143"/>
      <c r="BU50" s="143"/>
      <c r="BV50" s="150"/>
      <c r="BW50" s="161"/>
      <c r="BX50" s="143"/>
      <c r="BY50" s="143"/>
      <c r="BZ50" s="143"/>
      <c r="CA50" s="143"/>
      <c r="CB50" s="150"/>
      <c r="CC50" s="161"/>
      <c r="CD50" s="143"/>
      <c r="CE50" s="143"/>
      <c r="CF50" s="143"/>
      <c r="CG50" s="150"/>
      <c r="CH50" s="161"/>
      <c r="CI50" s="143"/>
      <c r="CJ50" s="143"/>
      <c r="CK50" s="143"/>
      <c r="CL50" s="143"/>
      <c r="CM50" s="143"/>
      <c r="CN50" s="143"/>
      <c r="CO50" s="150"/>
      <c r="CP50" s="142"/>
      <c r="CQ50" s="143"/>
      <c r="CR50" s="143"/>
      <c r="CS50" s="143"/>
      <c r="CT50" s="143"/>
      <c r="CU50" s="143"/>
      <c r="CV50" s="3"/>
      <c r="CW50" s="103"/>
      <c r="CX50" s="403"/>
      <c r="CY50" s="402"/>
      <c r="CZ50" s="66"/>
      <c r="DA50" s="66"/>
      <c r="DB50" s="66"/>
      <c r="DC50" s="66"/>
      <c r="DD50" s="146"/>
      <c r="DE50" s="402"/>
      <c r="DF50" s="66"/>
      <c r="DG50" s="66"/>
      <c r="DH50" s="66"/>
      <c r="DI50" s="66"/>
      <c r="DJ50" s="146"/>
      <c r="DK50" s="402"/>
      <c r="DL50" s="66"/>
      <c r="DM50" s="66"/>
      <c r="DN50" s="66"/>
      <c r="DO50" s="146"/>
      <c r="DP50" s="402"/>
      <c r="DQ50" s="66"/>
      <c r="DR50" s="66"/>
      <c r="DS50" s="66"/>
      <c r="DT50" s="66"/>
      <c r="DU50" s="66"/>
      <c r="DV50" s="66"/>
      <c r="DW50" s="146"/>
      <c r="DX50" s="139"/>
      <c r="DY50" s="66"/>
      <c r="DZ50" s="66"/>
      <c r="EA50" s="66"/>
      <c r="EB50" s="66"/>
      <c r="EC50" s="66"/>
      <c r="ED50" s="3"/>
    </row>
    <row r="51" spans="1:134" ht="16.5" x14ac:dyDescent="0.35">
      <c r="N51" s="212"/>
      <c r="O51" s="52"/>
      <c r="P51" s="393"/>
      <c r="Q51" s="393"/>
      <c r="R51" s="393"/>
      <c r="S51" s="393"/>
      <c r="T51" s="393"/>
      <c r="U51" s="393"/>
      <c r="V51" s="393"/>
      <c r="W51" s="393"/>
      <c r="X51" s="393"/>
      <c r="Y51" s="393"/>
      <c r="Z51" s="393"/>
      <c r="AA51" s="393"/>
      <c r="AB51" s="393"/>
      <c r="AC51" s="32"/>
      <c r="AD51" s="398">
        <v>43466</v>
      </c>
      <c r="AE51" s="401">
        <v>2882</v>
      </c>
      <c r="AG51" s="103"/>
      <c r="AH51" s="167"/>
      <c r="AI51" s="161"/>
      <c r="AJ51" s="143"/>
      <c r="AK51" s="143"/>
      <c r="AL51" s="143"/>
      <c r="AM51" s="143"/>
      <c r="AN51" s="150"/>
      <c r="AO51" s="161"/>
      <c r="AP51" s="143"/>
      <c r="AQ51" s="143"/>
      <c r="AR51" s="143"/>
      <c r="AS51" s="143"/>
      <c r="AT51" s="150"/>
      <c r="AU51" s="161"/>
      <c r="AV51" s="143"/>
      <c r="AW51" s="143"/>
      <c r="AX51" s="143"/>
      <c r="AY51" s="150"/>
      <c r="AZ51" s="161"/>
      <c r="BA51" s="143"/>
      <c r="BB51" s="143"/>
      <c r="BC51" s="143"/>
      <c r="BD51" s="143"/>
      <c r="BE51" s="143"/>
      <c r="BF51" s="143"/>
      <c r="BG51" s="150"/>
      <c r="BH51" s="142"/>
      <c r="BI51" s="143"/>
      <c r="BJ51" s="143"/>
      <c r="BK51" s="143"/>
      <c r="BL51" s="143"/>
      <c r="BM51" s="143"/>
      <c r="BN51" s="3"/>
      <c r="BO51" s="103"/>
      <c r="BP51" s="167"/>
      <c r="BQ51" s="161"/>
      <c r="BR51" s="143"/>
      <c r="BS51" s="143"/>
      <c r="BT51" s="143"/>
      <c r="BU51" s="143"/>
      <c r="BV51" s="150"/>
      <c r="BW51" s="161"/>
      <c r="BX51" s="143"/>
      <c r="BY51" s="143"/>
      <c r="BZ51" s="143"/>
      <c r="CA51" s="143"/>
      <c r="CB51" s="150"/>
      <c r="CC51" s="161"/>
      <c r="CD51" s="143"/>
      <c r="CE51" s="143"/>
      <c r="CF51" s="143"/>
      <c r="CG51" s="150"/>
      <c r="CH51" s="161"/>
      <c r="CI51" s="143"/>
      <c r="CJ51" s="143"/>
      <c r="CK51" s="143"/>
      <c r="CL51" s="143"/>
      <c r="CM51" s="143"/>
      <c r="CN51" s="143"/>
      <c r="CO51" s="150"/>
      <c r="CP51" s="142"/>
      <c r="CQ51" s="143"/>
      <c r="CR51" s="143"/>
      <c r="CS51" s="143"/>
      <c r="CT51" s="143"/>
      <c r="CU51" s="143"/>
      <c r="CV51" s="3"/>
      <c r="CW51" s="103"/>
      <c r="CX51" s="403"/>
      <c r="CY51" s="402"/>
      <c r="CZ51" s="66"/>
      <c r="DA51" s="66"/>
      <c r="DB51" s="66"/>
      <c r="DC51" s="66"/>
      <c r="DD51" s="146"/>
      <c r="DE51" s="402"/>
      <c r="DF51" s="66"/>
      <c r="DG51" s="66"/>
      <c r="DH51" s="66"/>
      <c r="DI51" s="66"/>
      <c r="DJ51" s="146"/>
      <c r="DK51" s="402"/>
      <c r="DL51" s="66"/>
      <c r="DM51" s="66"/>
      <c r="DN51" s="66"/>
      <c r="DO51" s="146"/>
      <c r="DP51" s="402"/>
      <c r="DQ51" s="66"/>
      <c r="DR51" s="66"/>
      <c r="DS51" s="66"/>
      <c r="DT51" s="66"/>
      <c r="DU51" s="66"/>
      <c r="DV51" s="66"/>
      <c r="DW51" s="146"/>
      <c r="DX51" s="139"/>
      <c r="DY51" s="66"/>
      <c r="DZ51" s="66"/>
      <c r="EA51" s="66"/>
      <c r="EB51" s="66"/>
      <c r="EC51" s="66"/>
      <c r="ED51" s="3"/>
    </row>
    <row r="52" spans="1:134" ht="16.5" x14ac:dyDescent="0.35">
      <c r="N52" s="212"/>
      <c r="O52" s="52"/>
      <c r="P52" s="393"/>
      <c r="Q52" s="393"/>
      <c r="R52" s="393"/>
      <c r="S52" s="393"/>
      <c r="T52" s="393"/>
      <c r="U52" s="393"/>
      <c r="V52" s="393"/>
      <c r="W52" s="393"/>
      <c r="X52" s="393"/>
      <c r="Y52" s="393"/>
      <c r="Z52" s="393"/>
      <c r="AA52" s="393"/>
      <c r="AB52" s="393"/>
      <c r="AC52" s="32"/>
      <c r="AD52" s="398">
        <v>43435</v>
      </c>
      <c r="AE52" s="401">
        <v>2988</v>
      </c>
      <c r="AG52" s="103"/>
      <c r="AH52" s="167"/>
      <c r="AI52" s="161"/>
      <c r="AJ52" s="143"/>
      <c r="AK52" s="143"/>
      <c r="AL52" s="143"/>
      <c r="AM52" s="143"/>
      <c r="AN52" s="150"/>
      <c r="AO52" s="161"/>
      <c r="AP52" s="143"/>
      <c r="AQ52" s="143"/>
      <c r="AR52" s="143"/>
      <c r="AS52" s="143"/>
      <c r="AT52" s="150"/>
      <c r="AU52" s="161"/>
      <c r="AV52" s="143"/>
      <c r="AW52" s="143"/>
      <c r="AX52" s="143"/>
      <c r="AY52" s="150"/>
      <c r="AZ52" s="161"/>
      <c r="BA52" s="143"/>
      <c r="BB52" s="143"/>
      <c r="BC52" s="143"/>
      <c r="BD52" s="143"/>
      <c r="BE52" s="143"/>
      <c r="BF52" s="143"/>
      <c r="BG52" s="150"/>
      <c r="BH52" s="142"/>
      <c r="BI52" s="143"/>
      <c r="BJ52" s="143"/>
      <c r="BK52" s="143"/>
      <c r="BL52" s="143"/>
      <c r="BM52" s="143"/>
      <c r="BN52" s="3"/>
      <c r="BO52" s="103"/>
      <c r="BP52" s="167"/>
      <c r="BQ52" s="161"/>
      <c r="BR52" s="143"/>
      <c r="BS52" s="143"/>
      <c r="BT52" s="143"/>
      <c r="BU52" s="143"/>
      <c r="BV52" s="150"/>
      <c r="BW52" s="161"/>
      <c r="BX52" s="143"/>
      <c r="BY52" s="143"/>
      <c r="BZ52" s="143"/>
      <c r="CA52" s="143"/>
      <c r="CB52" s="150"/>
      <c r="CC52" s="161"/>
      <c r="CD52" s="143"/>
      <c r="CE52" s="143"/>
      <c r="CF52" s="143"/>
      <c r="CG52" s="150"/>
      <c r="CH52" s="161"/>
      <c r="CI52" s="143"/>
      <c r="CJ52" s="143"/>
      <c r="CK52" s="143"/>
      <c r="CL52" s="143"/>
      <c r="CM52" s="143"/>
      <c r="CN52" s="143"/>
      <c r="CO52" s="150"/>
      <c r="CP52" s="142"/>
      <c r="CQ52" s="143"/>
      <c r="CR52" s="143"/>
      <c r="CS52" s="143"/>
      <c r="CT52" s="143"/>
      <c r="CU52" s="143"/>
      <c r="CV52" s="3"/>
      <c r="CW52" s="103"/>
      <c r="CX52" s="403"/>
      <c r="CY52" s="402"/>
      <c r="CZ52" s="66"/>
      <c r="DA52" s="66"/>
      <c r="DB52" s="66"/>
      <c r="DC52" s="66"/>
      <c r="DD52" s="146"/>
      <c r="DE52" s="402"/>
      <c r="DF52" s="66"/>
      <c r="DG52" s="66"/>
      <c r="DH52" s="66"/>
      <c r="DI52" s="66"/>
      <c r="DJ52" s="146"/>
      <c r="DK52" s="402"/>
      <c r="DL52" s="66"/>
      <c r="DM52" s="66"/>
      <c r="DN52" s="66"/>
      <c r="DO52" s="146"/>
      <c r="DP52" s="402"/>
      <c r="DQ52" s="66"/>
      <c r="DR52" s="66"/>
      <c r="DS52" s="66"/>
      <c r="DT52" s="66"/>
      <c r="DU52" s="66"/>
      <c r="DV52" s="66"/>
      <c r="DW52" s="146"/>
      <c r="DX52" s="139"/>
      <c r="DY52" s="66"/>
      <c r="DZ52" s="66"/>
      <c r="EA52" s="66"/>
      <c r="EB52" s="66"/>
      <c r="EC52" s="66"/>
      <c r="ED52" s="3"/>
    </row>
    <row r="53" spans="1:134" ht="16.5" x14ac:dyDescent="0.35">
      <c r="N53" s="212"/>
      <c r="O53" s="52"/>
      <c r="P53" s="393"/>
      <c r="Q53" s="393"/>
      <c r="R53" s="393"/>
      <c r="S53" s="393"/>
      <c r="T53" s="393"/>
      <c r="U53" s="393"/>
      <c r="V53" s="393"/>
      <c r="W53" s="393"/>
      <c r="X53" s="393"/>
      <c r="Y53" s="393"/>
      <c r="Z53" s="393"/>
      <c r="AA53" s="393"/>
      <c r="AB53" s="393"/>
      <c r="AC53" s="32"/>
      <c r="AD53" s="398">
        <v>43405</v>
      </c>
      <c r="AE53" s="401">
        <v>3058</v>
      </c>
      <c r="AG53" s="103"/>
      <c r="AH53" s="167"/>
      <c r="AI53" s="161"/>
      <c r="AJ53" s="143"/>
      <c r="AK53" s="143"/>
      <c r="AL53" s="143"/>
      <c r="AM53" s="143"/>
      <c r="AN53" s="150"/>
      <c r="AO53" s="161"/>
      <c r="AP53" s="143"/>
      <c r="AQ53" s="143"/>
      <c r="AR53" s="143"/>
      <c r="AS53" s="143"/>
      <c r="AT53" s="150"/>
      <c r="AU53" s="161"/>
      <c r="AV53" s="143"/>
      <c r="AW53" s="143"/>
      <c r="AX53" s="143"/>
      <c r="AY53" s="150"/>
      <c r="AZ53" s="161"/>
      <c r="BA53" s="143"/>
      <c r="BB53" s="143"/>
      <c r="BC53" s="143"/>
      <c r="BD53" s="143"/>
      <c r="BE53" s="143"/>
      <c r="BF53" s="143"/>
      <c r="BG53" s="150"/>
      <c r="BH53" s="142"/>
      <c r="BI53" s="143"/>
      <c r="BJ53" s="143"/>
      <c r="BK53" s="143"/>
      <c r="BL53" s="143"/>
      <c r="BM53" s="143"/>
      <c r="BN53" s="3"/>
      <c r="BO53" s="103"/>
      <c r="BP53" s="167"/>
      <c r="BQ53" s="161"/>
      <c r="BR53" s="143"/>
      <c r="BS53" s="143"/>
      <c r="BT53" s="143"/>
      <c r="BU53" s="143"/>
      <c r="BV53" s="150"/>
      <c r="BW53" s="161"/>
      <c r="BX53" s="143"/>
      <c r="BY53" s="143"/>
      <c r="BZ53" s="143"/>
      <c r="CA53" s="143"/>
      <c r="CB53" s="150"/>
      <c r="CC53" s="161"/>
      <c r="CD53" s="143"/>
      <c r="CE53" s="143"/>
      <c r="CF53" s="143"/>
      <c r="CG53" s="150"/>
      <c r="CH53" s="161"/>
      <c r="CI53" s="143"/>
      <c r="CJ53" s="143"/>
      <c r="CK53" s="143"/>
      <c r="CL53" s="143"/>
      <c r="CM53" s="143"/>
      <c r="CN53" s="143"/>
      <c r="CO53" s="150"/>
      <c r="CP53" s="142"/>
      <c r="CQ53" s="143"/>
      <c r="CR53" s="143"/>
      <c r="CS53" s="143"/>
      <c r="CT53" s="143"/>
      <c r="CU53" s="143"/>
      <c r="CV53" s="3"/>
      <c r="CW53" s="103"/>
      <c r="CX53" s="403"/>
      <c r="CY53" s="402"/>
      <c r="CZ53" s="66"/>
      <c r="DA53" s="66"/>
      <c r="DB53" s="66"/>
      <c r="DC53" s="66"/>
      <c r="DD53" s="146"/>
      <c r="DE53" s="402"/>
      <c r="DF53" s="66"/>
      <c r="DG53" s="66"/>
      <c r="DH53" s="66"/>
      <c r="DI53" s="66"/>
      <c r="DJ53" s="146"/>
      <c r="DK53" s="402"/>
      <c r="DL53" s="66"/>
      <c r="DM53" s="66"/>
      <c r="DN53" s="66"/>
      <c r="DO53" s="146"/>
      <c r="DP53" s="402"/>
      <c r="DQ53" s="66"/>
      <c r="DR53" s="66"/>
      <c r="DS53" s="66"/>
      <c r="DT53" s="66"/>
      <c r="DU53" s="66"/>
      <c r="DV53" s="66"/>
      <c r="DW53" s="146"/>
      <c r="DX53" s="139"/>
      <c r="DY53" s="66"/>
      <c r="DZ53" s="66"/>
      <c r="EA53" s="66"/>
      <c r="EB53" s="66"/>
      <c r="EC53" s="66"/>
      <c r="ED53" s="3"/>
    </row>
    <row r="54" spans="1:134" ht="16.5" x14ac:dyDescent="0.35">
      <c r="N54" s="212"/>
      <c r="O54" s="52"/>
      <c r="P54" s="393"/>
      <c r="Q54" s="393"/>
      <c r="R54" s="393"/>
      <c r="S54" s="393"/>
      <c r="T54" s="393"/>
      <c r="U54" s="393"/>
      <c r="V54" s="393"/>
      <c r="W54" s="393"/>
      <c r="X54" s="393"/>
      <c r="Y54" s="393"/>
      <c r="Z54" s="393"/>
      <c r="AA54" s="393"/>
      <c r="AB54" s="393"/>
      <c r="AC54" s="32"/>
      <c r="AD54" s="398">
        <v>43374</v>
      </c>
      <c r="AE54" s="401">
        <v>3098</v>
      </c>
      <c r="AG54" s="103"/>
      <c r="AH54" s="167"/>
      <c r="AI54" s="161"/>
      <c r="AJ54" s="143"/>
      <c r="AK54" s="143"/>
      <c r="AL54" s="143"/>
      <c r="AM54" s="143"/>
      <c r="AN54" s="150"/>
      <c r="AO54" s="161"/>
      <c r="AP54" s="143"/>
      <c r="AQ54" s="143"/>
      <c r="AR54" s="143"/>
      <c r="AS54" s="143"/>
      <c r="AT54" s="150"/>
      <c r="AU54" s="161"/>
      <c r="AV54" s="143"/>
      <c r="AW54" s="143"/>
      <c r="AX54" s="143"/>
      <c r="AY54" s="150"/>
      <c r="AZ54" s="161"/>
      <c r="BA54" s="143"/>
      <c r="BB54" s="143"/>
      <c r="BC54" s="143"/>
      <c r="BD54" s="143"/>
      <c r="BE54" s="143"/>
      <c r="BF54" s="143"/>
      <c r="BG54" s="150"/>
      <c r="BH54" s="142"/>
      <c r="BI54" s="143"/>
      <c r="BJ54" s="143"/>
      <c r="BK54" s="143"/>
      <c r="BL54" s="143"/>
      <c r="BM54" s="143"/>
      <c r="BN54" s="3"/>
      <c r="BO54" s="103"/>
      <c r="BP54" s="167"/>
      <c r="BQ54" s="161"/>
      <c r="BR54" s="143"/>
      <c r="BS54" s="143"/>
      <c r="BT54" s="143"/>
      <c r="BU54" s="143"/>
      <c r="BV54" s="150"/>
      <c r="BW54" s="161"/>
      <c r="BX54" s="143"/>
      <c r="BY54" s="143"/>
      <c r="BZ54" s="143"/>
      <c r="CA54" s="143"/>
      <c r="CB54" s="150"/>
      <c r="CC54" s="161"/>
      <c r="CD54" s="143"/>
      <c r="CE54" s="143"/>
      <c r="CF54" s="143"/>
      <c r="CG54" s="150"/>
      <c r="CH54" s="161"/>
      <c r="CI54" s="143"/>
      <c r="CJ54" s="143"/>
      <c r="CK54" s="143"/>
      <c r="CL54" s="143"/>
      <c r="CM54" s="143"/>
      <c r="CN54" s="143"/>
      <c r="CO54" s="150"/>
      <c r="CP54" s="142"/>
      <c r="CQ54" s="143"/>
      <c r="CR54" s="143"/>
      <c r="CS54" s="143"/>
      <c r="CT54" s="143"/>
      <c r="CU54" s="143"/>
      <c r="CV54" s="3"/>
      <c r="CW54" s="103"/>
      <c r="CX54" s="403"/>
      <c r="CY54" s="402"/>
      <c r="CZ54" s="66"/>
      <c r="DA54" s="66"/>
      <c r="DB54" s="66"/>
      <c r="DC54" s="66"/>
      <c r="DD54" s="146"/>
      <c r="DE54" s="402"/>
      <c r="DF54" s="66"/>
      <c r="DG54" s="66"/>
      <c r="DH54" s="66"/>
      <c r="DI54" s="66"/>
      <c r="DJ54" s="146"/>
      <c r="DK54" s="402"/>
      <c r="DL54" s="66"/>
      <c r="DM54" s="66"/>
      <c r="DN54" s="66"/>
      <c r="DO54" s="146"/>
      <c r="DP54" s="402"/>
      <c r="DQ54" s="66"/>
      <c r="DR54" s="66"/>
      <c r="DS54" s="66"/>
      <c r="DT54" s="66"/>
      <c r="DU54" s="66"/>
      <c r="DV54" s="66"/>
      <c r="DW54" s="146"/>
      <c r="DX54" s="139"/>
      <c r="DY54" s="66"/>
      <c r="DZ54" s="66"/>
      <c r="EA54" s="66"/>
      <c r="EB54" s="66"/>
      <c r="EC54" s="66"/>
      <c r="ED54" s="3"/>
    </row>
    <row r="55" spans="1:134" ht="16.5" x14ac:dyDescent="0.35">
      <c r="N55" s="212"/>
      <c r="O55" s="52"/>
      <c r="P55" s="393"/>
      <c r="Q55" s="393"/>
      <c r="R55" s="393"/>
      <c r="S55" s="393"/>
      <c r="T55" s="393"/>
      <c r="U55" s="393"/>
      <c r="V55" s="393"/>
      <c r="W55" s="393"/>
      <c r="X55" s="393"/>
      <c r="Y55" s="393"/>
      <c r="Z55" s="393"/>
      <c r="AA55" s="393"/>
      <c r="AB55" s="393"/>
      <c r="AC55" s="32"/>
      <c r="AD55" s="398">
        <v>43344</v>
      </c>
      <c r="AE55" s="401">
        <v>3136</v>
      </c>
      <c r="AG55" s="103"/>
      <c r="AH55" s="167"/>
      <c r="AI55" s="161"/>
      <c r="AJ55" s="143"/>
      <c r="AK55" s="143"/>
      <c r="AL55" s="143"/>
      <c r="AM55" s="143"/>
      <c r="AN55" s="150"/>
      <c r="AO55" s="161"/>
      <c r="AP55" s="143"/>
      <c r="AQ55" s="143"/>
      <c r="AR55" s="143"/>
      <c r="AS55" s="143"/>
      <c r="AT55" s="150"/>
      <c r="AU55" s="161"/>
      <c r="AV55" s="143"/>
      <c r="AW55" s="143"/>
      <c r="AX55" s="143"/>
      <c r="AY55" s="150"/>
      <c r="AZ55" s="161"/>
      <c r="BA55" s="143"/>
      <c r="BB55" s="143"/>
      <c r="BC55" s="143"/>
      <c r="BD55" s="143"/>
      <c r="BE55" s="143"/>
      <c r="BF55" s="143"/>
      <c r="BG55" s="150"/>
      <c r="BH55" s="142"/>
      <c r="BI55" s="143"/>
      <c r="BJ55" s="143"/>
      <c r="BK55" s="143"/>
      <c r="BL55" s="143"/>
      <c r="BM55" s="143"/>
      <c r="BN55" s="3"/>
      <c r="BO55" s="103"/>
      <c r="BP55" s="167"/>
      <c r="BQ55" s="161"/>
      <c r="BR55" s="143"/>
      <c r="BS55" s="143"/>
      <c r="BT55" s="143"/>
      <c r="BU55" s="143"/>
      <c r="BV55" s="150"/>
      <c r="BW55" s="161"/>
      <c r="BX55" s="143"/>
      <c r="BY55" s="143"/>
      <c r="BZ55" s="143"/>
      <c r="CA55" s="143"/>
      <c r="CB55" s="150"/>
      <c r="CC55" s="161"/>
      <c r="CD55" s="143"/>
      <c r="CE55" s="143"/>
      <c r="CF55" s="143"/>
      <c r="CG55" s="150"/>
      <c r="CH55" s="161"/>
      <c r="CI55" s="143"/>
      <c r="CJ55" s="143"/>
      <c r="CK55" s="143"/>
      <c r="CL55" s="143"/>
      <c r="CM55" s="143"/>
      <c r="CN55" s="143"/>
      <c r="CO55" s="150"/>
      <c r="CP55" s="142"/>
      <c r="CQ55" s="143"/>
      <c r="CR55" s="143"/>
      <c r="CS55" s="143"/>
      <c r="CT55" s="143"/>
      <c r="CU55" s="143"/>
      <c r="CV55" s="3"/>
      <c r="CW55" s="103"/>
      <c r="CX55" s="403"/>
      <c r="CY55" s="402"/>
      <c r="CZ55" s="66"/>
      <c r="DA55" s="66"/>
      <c r="DB55" s="66"/>
      <c r="DC55" s="66"/>
      <c r="DD55" s="146"/>
      <c r="DE55" s="402"/>
      <c r="DF55" s="66"/>
      <c r="DG55" s="66"/>
      <c r="DH55" s="66"/>
      <c r="DI55" s="66"/>
      <c r="DJ55" s="146"/>
      <c r="DK55" s="402"/>
      <c r="DL55" s="66"/>
      <c r="DM55" s="66"/>
      <c r="DN55" s="66"/>
      <c r="DO55" s="146"/>
      <c r="DP55" s="402"/>
      <c r="DQ55" s="66"/>
      <c r="DR55" s="66"/>
      <c r="DS55" s="66"/>
      <c r="DT55" s="66"/>
      <c r="DU55" s="66"/>
      <c r="DV55" s="66"/>
      <c r="DW55" s="146"/>
      <c r="DX55" s="139"/>
      <c r="DY55" s="66"/>
      <c r="DZ55" s="66"/>
      <c r="EA55" s="66"/>
      <c r="EB55" s="66"/>
      <c r="EC55" s="66"/>
      <c r="ED55" s="3"/>
    </row>
    <row r="56" spans="1:134" ht="16.5" x14ac:dyDescent="0.4">
      <c r="A56" s="17" t="s">
        <v>165</v>
      </c>
      <c r="B56" s="390"/>
      <c r="C56" s="390"/>
      <c r="D56" s="390"/>
      <c r="E56" s="390"/>
      <c r="F56" s="390"/>
      <c r="G56" s="390"/>
      <c r="H56" s="390"/>
      <c r="I56" s="390"/>
      <c r="J56" s="390"/>
      <c r="K56" s="390"/>
      <c r="L56" s="390"/>
      <c r="M56" s="390"/>
      <c r="N56" s="93"/>
      <c r="P56" s="393"/>
      <c r="Q56" s="393"/>
      <c r="R56" s="393"/>
      <c r="S56" s="393"/>
      <c r="T56" s="393"/>
      <c r="U56" s="393"/>
      <c r="V56" s="393"/>
      <c r="W56" s="393"/>
      <c r="X56" s="393"/>
      <c r="Y56" s="393"/>
      <c r="Z56" s="393"/>
      <c r="AA56" s="393"/>
      <c r="AB56" s="393"/>
      <c r="AD56" s="398">
        <v>43313</v>
      </c>
      <c r="AE56" s="401">
        <v>3145</v>
      </c>
      <c r="AG56" s="103"/>
      <c r="AH56" s="167"/>
      <c r="AI56" s="161"/>
      <c r="AJ56" s="143"/>
      <c r="AK56" s="143"/>
      <c r="AL56" s="143"/>
      <c r="AM56" s="143"/>
      <c r="AN56" s="150"/>
      <c r="AO56" s="161"/>
      <c r="AP56" s="143"/>
      <c r="AQ56" s="143"/>
      <c r="AR56" s="143"/>
      <c r="AS56" s="143"/>
      <c r="AT56" s="150"/>
      <c r="AU56" s="161"/>
      <c r="AV56" s="143"/>
      <c r="AW56" s="143"/>
      <c r="AX56" s="143"/>
      <c r="AY56" s="150"/>
      <c r="AZ56" s="161"/>
      <c r="BA56" s="143"/>
      <c r="BB56" s="143"/>
      <c r="BC56" s="143"/>
      <c r="BD56" s="143"/>
      <c r="BE56" s="143"/>
      <c r="BF56" s="143"/>
      <c r="BG56" s="150"/>
      <c r="BH56" s="142"/>
      <c r="BI56" s="143"/>
      <c r="BJ56" s="143"/>
      <c r="BK56" s="143"/>
      <c r="BL56" s="143"/>
      <c r="BM56" s="143"/>
      <c r="BN56" s="3"/>
      <c r="BO56" s="103"/>
      <c r="BP56" s="167"/>
      <c r="BQ56" s="161"/>
      <c r="BR56" s="143"/>
      <c r="BS56" s="143"/>
      <c r="BT56" s="143"/>
      <c r="BU56" s="143"/>
      <c r="BV56" s="150"/>
      <c r="BW56" s="161"/>
      <c r="BX56" s="143"/>
      <c r="BY56" s="143"/>
      <c r="BZ56" s="143"/>
      <c r="CA56" s="143"/>
      <c r="CB56" s="150"/>
      <c r="CC56" s="161"/>
      <c r="CD56" s="143"/>
      <c r="CE56" s="143"/>
      <c r="CF56" s="143"/>
      <c r="CG56" s="150"/>
      <c r="CH56" s="161"/>
      <c r="CI56" s="143"/>
      <c r="CJ56" s="143"/>
      <c r="CK56" s="143"/>
      <c r="CL56" s="143"/>
      <c r="CM56" s="143"/>
      <c r="CN56" s="143"/>
      <c r="CO56" s="150"/>
      <c r="CP56" s="142"/>
      <c r="CQ56" s="143"/>
      <c r="CR56" s="143"/>
      <c r="CS56" s="143"/>
      <c r="CT56" s="143"/>
      <c r="CU56" s="143"/>
      <c r="CV56" s="3"/>
      <c r="CW56" s="103"/>
      <c r="CX56" s="403"/>
      <c r="CY56" s="402"/>
      <c r="CZ56" s="66"/>
      <c r="DA56" s="66"/>
      <c r="DB56" s="66"/>
      <c r="DC56" s="66"/>
      <c r="DD56" s="146"/>
      <c r="DE56" s="402"/>
      <c r="DF56" s="66"/>
      <c r="DG56" s="66"/>
      <c r="DH56" s="66"/>
      <c r="DI56" s="66"/>
      <c r="DJ56" s="146"/>
      <c r="DK56" s="402"/>
      <c r="DL56" s="66"/>
      <c r="DM56" s="66"/>
      <c r="DN56" s="66"/>
      <c r="DO56" s="146"/>
      <c r="DP56" s="402"/>
      <c r="DQ56" s="66"/>
      <c r="DR56" s="66"/>
      <c r="DS56" s="66"/>
      <c r="DT56" s="66"/>
      <c r="DU56" s="66"/>
      <c r="DV56" s="66"/>
      <c r="DW56" s="146"/>
      <c r="DX56" s="139"/>
      <c r="DY56" s="66"/>
      <c r="DZ56" s="66"/>
      <c r="EA56" s="66"/>
      <c r="EB56" s="66"/>
      <c r="EC56" s="66"/>
      <c r="ED56" s="3"/>
    </row>
    <row r="57" spans="1:134" ht="16.5" x14ac:dyDescent="0.4">
      <c r="A57" s="301"/>
      <c r="B57" s="391"/>
      <c r="C57" s="391"/>
      <c r="D57" s="391"/>
      <c r="E57" s="391"/>
      <c r="F57" s="391"/>
      <c r="G57" s="391"/>
      <c r="H57" s="391"/>
      <c r="I57" s="391"/>
      <c r="J57" s="391"/>
      <c r="K57" s="391"/>
      <c r="L57" s="391"/>
      <c r="M57" s="391"/>
      <c r="N57" s="212"/>
      <c r="P57" s="393"/>
      <c r="Q57" s="393"/>
      <c r="R57" s="393"/>
      <c r="S57" s="393"/>
      <c r="T57" s="393"/>
      <c r="U57" s="393"/>
      <c r="V57" s="393"/>
      <c r="W57" s="393"/>
      <c r="X57" s="393"/>
      <c r="Y57" s="393"/>
      <c r="Z57" s="393"/>
      <c r="AA57" s="393"/>
      <c r="AB57" s="393"/>
      <c r="AD57" s="398">
        <v>43282</v>
      </c>
      <c r="AE57" s="401">
        <v>3180</v>
      </c>
      <c r="AG57" s="103"/>
      <c r="AH57" s="167"/>
      <c r="AI57" s="161"/>
      <c r="AJ57" s="143"/>
      <c r="AK57" s="143"/>
      <c r="AL57" s="143"/>
      <c r="AM57" s="143"/>
      <c r="AN57" s="150"/>
      <c r="AO57" s="161"/>
      <c r="AP57" s="143"/>
      <c r="AQ57" s="143"/>
      <c r="AR57" s="143"/>
      <c r="AS57" s="143"/>
      <c r="AT57" s="150"/>
      <c r="AU57" s="161"/>
      <c r="AV57" s="143"/>
      <c r="AW57" s="143"/>
      <c r="AX57" s="143"/>
      <c r="AY57" s="150"/>
      <c r="AZ57" s="161"/>
      <c r="BA57" s="143"/>
      <c r="BB57" s="143"/>
      <c r="BC57" s="143"/>
      <c r="BD57" s="143"/>
      <c r="BE57" s="143"/>
      <c r="BF57" s="143"/>
      <c r="BG57" s="150"/>
      <c r="BH57" s="142"/>
      <c r="BI57" s="143"/>
      <c r="BJ57" s="143"/>
      <c r="BK57" s="143"/>
      <c r="BL57" s="143"/>
      <c r="BM57" s="143"/>
      <c r="BN57" s="3"/>
      <c r="BO57" s="103"/>
      <c r="BP57" s="167"/>
      <c r="BQ57" s="161"/>
      <c r="BR57" s="143"/>
      <c r="BS57" s="143"/>
      <c r="BT57" s="143"/>
      <c r="BU57" s="143"/>
      <c r="BV57" s="150"/>
      <c r="BW57" s="161"/>
      <c r="BX57" s="143"/>
      <c r="BY57" s="143"/>
      <c r="BZ57" s="143"/>
      <c r="CA57" s="143"/>
      <c r="CB57" s="150"/>
      <c r="CC57" s="161"/>
      <c r="CD57" s="143"/>
      <c r="CE57" s="143"/>
      <c r="CF57" s="143"/>
      <c r="CG57" s="150"/>
      <c r="CH57" s="161"/>
      <c r="CI57" s="143"/>
      <c r="CJ57" s="143"/>
      <c r="CK57" s="143"/>
      <c r="CL57" s="143"/>
      <c r="CM57" s="143"/>
      <c r="CN57" s="143"/>
      <c r="CO57" s="150"/>
      <c r="CP57" s="142"/>
      <c r="CQ57" s="143"/>
      <c r="CR57" s="143"/>
      <c r="CS57" s="143"/>
      <c r="CT57" s="143"/>
      <c r="CU57" s="143"/>
      <c r="CV57" s="3"/>
      <c r="CW57" s="103"/>
      <c r="CX57" s="403"/>
      <c r="CY57" s="402"/>
      <c r="CZ57" s="66"/>
      <c r="DA57" s="66"/>
      <c r="DB57" s="66"/>
      <c r="DC57" s="66"/>
      <c r="DD57" s="146"/>
      <c r="DE57" s="402"/>
      <c r="DF57" s="66"/>
      <c r="DG57" s="66"/>
      <c r="DH57" s="66"/>
      <c r="DI57" s="66"/>
      <c r="DJ57" s="146"/>
      <c r="DK57" s="402"/>
      <c r="DL57" s="66"/>
      <c r="DM57" s="66"/>
      <c r="DN57" s="66"/>
      <c r="DO57" s="146"/>
      <c r="DP57" s="402"/>
      <c r="DQ57" s="66"/>
      <c r="DR57" s="66"/>
      <c r="DS57" s="66"/>
      <c r="DT57" s="66"/>
      <c r="DU57" s="66"/>
      <c r="DV57" s="66"/>
      <c r="DW57" s="146"/>
      <c r="DX57" s="139"/>
      <c r="DY57" s="66"/>
      <c r="DZ57" s="66"/>
      <c r="EA57" s="66"/>
      <c r="EB57" s="66"/>
      <c r="EC57" s="66"/>
      <c r="ED57" s="3"/>
    </row>
    <row r="58" spans="1:134" ht="16.5" x14ac:dyDescent="0.4">
      <c r="A58" s="301"/>
      <c r="B58" s="391"/>
      <c r="C58" s="391"/>
      <c r="D58" s="391"/>
      <c r="E58" s="391"/>
      <c r="F58" s="391"/>
      <c r="G58" s="391"/>
      <c r="H58" s="391"/>
      <c r="I58" s="391"/>
      <c r="J58" s="391"/>
      <c r="K58" s="391"/>
      <c r="L58" s="391"/>
      <c r="M58" s="391"/>
      <c r="N58" s="212"/>
      <c r="P58" s="393"/>
      <c r="Q58" s="393"/>
      <c r="R58" s="393"/>
      <c r="S58" s="393"/>
      <c r="T58" s="393"/>
      <c r="U58" s="393"/>
      <c r="V58" s="393"/>
      <c r="W58" s="393"/>
      <c r="X58" s="393"/>
      <c r="Y58" s="393"/>
      <c r="Z58" s="393"/>
      <c r="AA58" s="393"/>
      <c r="AB58" s="393"/>
      <c r="AD58" s="398">
        <v>43252</v>
      </c>
      <c r="AE58" s="401">
        <v>3242</v>
      </c>
      <c r="AG58" s="103"/>
      <c r="AH58" s="167"/>
      <c r="AI58" s="161"/>
      <c r="AJ58" s="143"/>
      <c r="AK58" s="143"/>
      <c r="AL58" s="143"/>
      <c r="AM58" s="143"/>
      <c r="AN58" s="150"/>
      <c r="AO58" s="161"/>
      <c r="AP58" s="143"/>
      <c r="AQ58" s="143"/>
      <c r="AR58" s="143"/>
      <c r="AS58" s="143"/>
      <c r="AT58" s="150"/>
      <c r="AU58" s="161"/>
      <c r="AV58" s="143"/>
      <c r="AW58" s="143"/>
      <c r="AX58" s="143"/>
      <c r="AY58" s="150"/>
      <c r="AZ58" s="161"/>
      <c r="BA58" s="143"/>
      <c r="BB58" s="143"/>
      <c r="BC58" s="143"/>
      <c r="BD58" s="143"/>
      <c r="BE58" s="143"/>
      <c r="BF58" s="143"/>
      <c r="BG58" s="150"/>
      <c r="BH58" s="142"/>
      <c r="BI58" s="143"/>
      <c r="BJ58" s="143"/>
      <c r="BK58" s="143"/>
      <c r="BL58" s="143"/>
      <c r="BM58" s="143"/>
      <c r="BN58" s="3"/>
      <c r="BO58" s="103"/>
      <c r="BP58" s="167"/>
      <c r="BQ58" s="161"/>
      <c r="BR58" s="143"/>
      <c r="BS58" s="143"/>
      <c r="BT58" s="143"/>
      <c r="BU58" s="143"/>
      <c r="BV58" s="150"/>
      <c r="BW58" s="161"/>
      <c r="BX58" s="143"/>
      <c r="BY58" s="143"/>
      <c r="BZ58" s="143"/>
      <c r="CA58" s="143"/>
      <c r="CB58" s="150"/>
      <c r="CC58" s="161"/>
      <c r="CD58" s="143"/>
      <c r="CE58" s="143"/>
      <c r="CF58" s="143"/>
      <c r="CG58" s="150"/>
      <c r="CH58" s="161"/>
      <c r="CI58" s="143"/>
      <c r="CJ58" s="143"/>
      <c r="CK58" s="143"/>
      <c r="CL58" s="143"/>
      <c r="CM58" s="143"/>
      <c r="CN58" s="143"/>
      <c r="CO58" s="150"/>
      <c r="CP58" s="142"/>
      <c r="CQ58" s="143"/>
      <c r="CR58" s="143"/>
      <c r="CS58" s="143"/>
      <c r="CT58" s="143"/>
      <c r="CU58" s="143"/>
      <c r="CV58" s="3"/>
      <c r="CW58" s="103"/>
      <c r="CX58" s="403"/>
      <c r="CY58" s="402"/>
      <c r="CZ58" s="66"/>
      <c r="DA58" s="66"/>
      <c r="DB58" s="66"/>
      <c r="DC58" s="66"/>
      <c r="DD58" s="146"/>
      <c r="DE58" s="402"/>
      <c r="DF58" s="66"/>
      <c r="DG58" s="66"/>
      <c r="DH58" s="66"/>
      <c r="DI58" s="66"/>
      <c r="DJ58" s="146"/>
      <c r="DK58" s="402"/>
      <c r="DL58" s="66"/>
      <c r="DM58" s="66"/>
      <c r="DN58" s="66"/>
      <c r="DO58" s="146"/>
      <c r="DP58" s="402"/>
      <c r="DQ58" s="66"/>
      <c r="DR58" s="66"/>
      <c r="DS58" s="66"/>
      <c r="DT58" s="66"/>
      <c r="DU58" s="66"/>
      <c r="DV58" s="66"/>
      <c r="DW58" s="146"/>
      <c r="DX58" s="139"/>
      <c r="DY58" s="66"/>
      <c r="DZ58" s="66"/>
      <c r="EA58" s="66"/>
      <c r="EB58" s="66"/>
      <c r="EC58" s="66"/>
      <c r="ED58" s="3"/>
    </row>
    <row r="59" spans="1:134" ht="16.5" x14ac:dyDescent="0.35">
      <c r="A59" s="96"/>
      <c r="N59" s="212"/>
      <c r="P59" s="393"/>
      <c r="Q59" s="393"/>
      <c r="R59" s="393"/>
      <c r="S59" s="393"/>
      <c r="T59" s="393"/>
      <c r="U59" s="393"/>
      <c r="V59" s="393"/>
      <c r="W59" s="393"/>
      <c r="X59" s="393"/>
      <c r="Y59" s="393"/>
      <c r="Z59" s="393"/>
      <c r="AA59" s="393"/>
      <c r="AB59" s="393"/>
      <c r="AD59" s="398">
        <v>43221</v>
      </c>
      <c r="AE59" s="401">
        <v>3285</v>
      </c>
      <c r="AG59" s="103"/>
      <c r="AH59" s="167"/>
      <c r="AI59" s="161"/>
      <c r="AJ59" s="143"/>
      <c r="AK59" s="143"/>
      <c r="AL59" s="143"/>
      <c r="AM59" s="143"/>
      <c r="AN59" s="150"/>
      <c r="AO59" s="161"/>
      <c r="AP59" s="143"/>
      <c r="AQ59" s="143"/>
      <c r="AR59" s="143"/>
      <c r="AS59" s="143"/>
      <c r="AT59" s="150"/>
      <c r="AU59" s="161"/>
      <c r="AV59" s="143"/>
      <c r="AW59" s="143"/>
      <c r="AX59" s="143"/>
      <c r="AY59" s="150"/>
      <c r="AZ59" s="161"/>
      <c r="BA59" s="143"/>
      <c r="BB59" s="143"/>
      <c r="BC59" s="143"/>
      <c r="BD59" s="143"/>
      <c r="BE59" s="143"/>
      <c r="BF59" s="143"/>
      <c r="BG59" s="150"/>
      <c r="BH59" s="142"/>
      <c r="BI59" s="143"/>
      <c r="BJ59" s="143"/>
      <c r="BK59" s="143"/>
      <c r="BL59" s="143"/>
      <c r="BM59" s="143"/>
      <c r="BN59" s="3"/>
      <c r="BO59" s="103"/>
      <c r="BP59" s="167"/>
      <c r="BQ59" s="161"/>
      <c r="BR59" s="143"/>
      <c r="BS59" s="143"/>
      <c r="BT59" s="143"/>
      <c r="BU59" s="143"/>
      <c r="BV59" s="150"/>
      <c r="BW59" s="161"/>
      <c r="BX59" s="143"/>
      <c r="BY59" s="143"/>
      <c r="BZ59" s="143"/>
      <c r="CA59" s="143"/>
      <c r="CB59" s="150"/>
      <c r="CC59" s="161"/>
      <c r="CD59" s="143"/>
      <c r="CE59" s="143"/>
      <c r="CF59" s="143"/>
      <c r="CG59" s="150"/>
      <c r="CH59" s="161"/>
      <c r="CI59" s="143"/>
      <c r="CJ59" s="143"/>
      <c r="CK59" s="143"/>
      <c r="CL59" s="143"/>
      <c r="CM59" s="143"/>
      <c r="CN59" s="143"/>
      <c r="CO59" s="150"/>
      <c r="CP59" s="142"/>
      <c r="CQ59" s="143"/>
      <c r="CR59" s="143"/>
      <c r="CS59" s="143"/>
      <c r="CT59" s="143"/>
      <c r="CU59" s="143"/>
      <c r="CV59" s="3"/>
      <c r="CW59" s="103"/>
      <c r="CX59" s="403"/>
      <c r="CY59" s="402"/>
      <c r="CZ59" s="66"/>
      <c r="DA59" s="66"/>
      <c r="DB59" s="66"/>
      <c r="DC59" s="66"/>
      <c r="DD59" s="146"/>
      <c r="DE59" s="402"/>
      <c r="DF59" s="66"/>
      <c r="DG59" s="66"/>
      <c r="DH59" s="66"/>
      <c r="DI59" s="66"/>
      <c r="DJ59" s="146"/>
      <c r="DK59" s="402"/>
      <c r="DL59" s="66"/>
      <c r="DM59" s="66"/>
      <c r="DN59" s="66"/>
      <c r="DO59" s="146"/>
      <c r="DP59" s="402"/>
      <c r="DQ59" s="66"/>
      <c r="DR59" s="66"/>
      <c r="DS59" s="66"/>
      <c r="DT59" s="66"/>
      <c r="DU59" s="66"/>
      <c r="DV59" s="66"/>
      <c r="DW59" s="146"/>
      <c r="DX59" s="139"/>
      <c r="DY59" s="66"/>
      <c r="DZ59" s="66"/>
      <c r="EA59" s="66"/>
      <c r="EB59" s="66"/>
      <c r="EC59" s="66"/>
      <c r="ED59" s="3"/>
    </row>
    <row r="60" spans="1:134" ht="16.5" x14ac:dyDescent="0.35">
      <c r="A60" s="96"/>
      <c r="N60" s="212"/>
      <c r="P60" s="393"/>
      <c r="Q60" s="393"/>
      <c r="R60" s="393"/>
      <c r="S60" s="393"/>
      <c r="T60" s="393"/>
      <c r="U60" s="393"/>
      <c r="V60" s="393"/>
      <c r="W60" s="393"/>
      <c r="X60" s="393"/>
      <c r="Y60" s="393"/>
      <c r="Z60" s="393"/>
      <c r="AA60" s="393"/>
      <c r="AB60" s="393"/>
      <c r="AD60" s="398">
        <v>43191</v>
      </c>
      <c r="AE60" s="401">
        <v>3369</v>
      </c>
      <c r="AG60" s="103"/>
      <c r="AH60" s="167"/>
      <c r="AI60" s="161"/>
      <c r="AJ60" s="143"/>
      <c r="AK60" s="143"/>
      <c r="AL60" s="143"/>
      <c r="AM60" s="143"/>
      <c r="AN60" s="150"/>
      <c r="AO60" s="161"/>
      <c r="AP60" s="143"/>
      <c r="AQ60" s="143"/>
      <c r="AR60" s="143"/>
      <c r="AS60" s="143"/>
      <c r="AT60" s="150"/>
      <c r="AU60" s="161"/>
      <c r="AV60" s="143"/>
      <c r="AW60" s="143"/>
      <c r="AX60" s="143"/>
      <c r="AY60" s="150"/>
      <c r="AZ60" s="161"/>
      <c r="BA60" s="143"/>
      <c r="BB60" s="143"/>
      <c r="BC60" s="143"/>
      <c r="BD60" s="143"/>
      <c r="BE60" s="143"/>
      <c r="BF60" s="143"/>
      <c r="BG60" s="150"/>
      <c r="BH60" s="142"/>
      <c r="BI60" s="143"/>
      <c r="BJ60" s="143"/>
      <c r="BK60" s="143"/>
      <c r="BL60" s="143"/>
      <c r="BM60" s="143"/>
      <c r="BN60" s="3"/>
      <c r="BO60" s="103"/>
      <c r="BP60" s="167"/>
      <c r="BQ60" s="161"/>
      <c r="BR60" s="143"/>
      <c r="BS60" s="143"/>
      <c r="BT60" s="143"/>
      <c r="BU60" s="143"/>
      <c r="BV60" s="150"/>
      <c r="BW60" s="161"/>
      <c r="BX60" s="143"/>
      <c r="BY60" s="143"/>
      <c r="BZ60" s="143"/>
      <c r="CA60" s="143"/>
      <c r="CB60" s="150"/>
      <c r="CC60" s="161"/>
      <c r="CD60" s="143"/>
      <c r="CE60" s="143"/>
      <c r="CF60" s="143"/>
      <c r="CG60" s="150"/>
      <c r="CH60" s="161"/>
      <c r="CI60" s="143"/>
      <c r="CJ60" s="143"/>
      <c r="CK60" s="143"/>
      <c r="CL60" s="143"/>
      <c r="CM60" s="143"/>
      <c r="CN60" s="143"/>
      <c r="CO60" s="150"/>
      <c r="CP60" s="142"/>
      <c r="CQ60" s="143"/>
      <c r="CR60" s="143"/>
      <c r="CS60" s="143"/>
      <c r="CT60" s="143"/>
      <c r="CU60" s="143"/>
      <c r="CV60" s="3"/>
      <c r="CW60" s="103"/>
      <c r="CX60" s="403"/>
      <c r="CY60" s="402"/>
      <c r="CZ60" s="66"/>
      <c r="DA60" s="66"/>
      <c r="DB60" s="66"/>
      <c r="DC60" s="66"/>
      <c r="DD60" s="146"/>
      <c r="DE60" s="402"/>
      <c r="DF60" s="66"/>
      <c r="DG60" s="66"/>
      <c r="DH60" s="66"/>
      <c r="DI60" s="66"/>
      <c r="DJ60" s="146"/>
      <c r="DK60" s="402"/>
      <c r="DL60" s="66"/>
      <c r="DM60" s="66"/>
      <c r="DN60" s="66"/>
      <c r="DO60" s="146"/>
      <c r="DP60" s="402"/>
      <c r="DQ60" s="66"/>
      <c r="DR60" s="66"/>
      <c r="DS60" s="66"/>
      <c r="DT60" s="66"/>
      <c r="DU60" s="66"/>
      <c r="DV60" s="66"/>
      <c r="DW60" s="146"/>
      <c r="DX60" s="139"/>
      <c r="DY60" s="66"/>
      <c r="DZ60" s="66"/>
      <c r="EA60" s="66"/>
      <c r="EB60" s="66"/>
      <c r="EC60" s="66"/>
      <c r="ED60" s="3"/>
    </row>
    <row r="61" spans="1:134" ht="16.5" x14ac:dyDescent="0.35">
      <c r="A61" s="96"/>
      <c r="N61" s="212"/>
      <c r="P61" s="393"/>
      <c r="Q61" s="393"/>
      <c r="R61" s="393"/>
      <c r="S61" s="393"/>
      <c r="T61" s="393"/>
      <c r="U61" s="393"/>
      <c r="V61" s="393"/>
      <c r="W61" s="393"/>
      <c r="X61" s="393"/>
      <c r="Y61" s="393"/>
      <c r="Z61" s="393"/>
      <c r="AA61" s="393"/>
      <c r="AB61" s="393"/>
      <c r="AD61" s="398">
        <v>43160</v>
      </c>
      <c r="AE61" s="401">
        <v>3417</v>
      </c>
      <c r="AG61" s="103"/>
      <c r="AH61" s="167"/>
      <c r="AI61" s="161"/>
      <c r="AJ61" s="143"/>
      <c r="AK61" s="143"/>
      <c r="AL61" s="143"/>
      <c r="AM61" s="143"/>
      <c r="AN61" s="150"/>
      <c r="AO61" s="161"/>
      <c r="AP61" s="143"/>
      <c r="AQ61" s="143"/>
      <c r="AR61" s="143"/>
      <c r="AS61" s="143"/>
      <c r="AT61" s="150"/>
      <c r="AU61" s="161"/>
      <c r="AV61" s="143"/>
      <c r="AW61" s="143"/>
      <c r="AX61" s="143"/>
      <c r="AY61" s="150"/>
      <c r="AZ61" s="161"/>
      <c r="BA61" s="143"/>
      <c r="BB61" s="143"/>
      <c r="BC61" s="143"/>
      <c r="BD61" s="143"/>
      <c r="BE61" s="143"/>
      <c r="BF61" s="143"/>
      <c r="BG61" s="150"/>
      <c r="BH61" s="142"/>
      <c r="BI61" s="143"/>
      <c r="BJ61" s="143"/>
      <c r="BK61" s="143"/>
      <c r="BL61" s="143"/>
      <c r="BM61" s="143"/>
      <c r="BN61" s="3"/>
      <c r="BO61" s="103"/>
      <c r="BP61" s="167"/>
      <c r="BQ61" s="161"/>
      <c r="BR61" s="143"/>
      <c r="BS61" s="143"/>
      <c r="BT61" s="143"/>
      <c r="BU61" s="143"/>
      <c r="BV61" s="150"/>
      <c r="BW61" s="161"/>
      <c r="BX61" s="143"/>
      <c r="BY61" s="143"/>
      <c r="BZ61" s="143"/>
      <c r="CA61" s="143"/>
      <c r="CB61" s="150"/>
      <c r="CC61" s="161"/>
      <c r="CD61" s="143"/>
      <c r="CE61" s="143"/>
      <c r="CF61" s="143"/>
      <c r="CG61" s="150"/>
      <c r="CH61" s="161"/>
      <c r="CI61" s="143"/>
      <c r="CJ61" s="143"/>
      <c r="CK61" s="143"/>
      <c r="CL61" s="143"/>
      <c r="CM61" s="143"/>
      <c r="CN61" s="143"/>
      <c r="CO61" s="150"/>
      <c r="CP61" s="142"/>
      <c r="CQ61" s="143"/>
      <c r="CR61" s="143"/>
      <c r="CS61" s="143"/>
      <c r="CT61" s="143"/>
      <c r="CU61" s="143"/>
      <c r="CV61" s="3"/>
      <c r="CW61" s="103"/>
      <c r="CX61" s="403"/>
      <c r="CY61" s="402"/>
      <c r="CZ61" s="66"/>
      <c r="DA61" s="66"/>
      <c r="DB61" s="66"/>
      <c r="DC61" s="66"/>
      <c r="DD61" s="146"/>
      <c r="DE61" s="402"/>
      <c r="DF61" s="66"/>
      <c r="DG61" s="66"/>
      <c r="DH61" s="66"/>
      <c r="DI61" s="66"/>
      <c r="DJ61" s="146"/>
      <c r="DK61" s="402"/>
      <c r="DL61" s="66"/>
      <c r="DM61" s="66"/>
      <c r="DN61" s="66"/>
      <c r="DO61" s="146"/>
      <c r="DP61" s="402"/>
      <c r="DQ61" s="66"/>
      <c r="DR61" s="66"/>
      <c r="DS61" s="66"/>
      <c r="DT61" s="66"/>
      <c r="DU61" s="66"/>
      <c r="DV61" s="66"/>
      <c r="DW61" s="146"/>
      <c r="DX61" s="139"/>
      <c r="DY61" s="66"/>
      <c r="DZ61" s="66"/>
      <c r="EA61" s="66"/>
      <c r="EB61" s="66"/>
      <c r="EC61" s="66"/>
      <c r="ED61" s="3"/>
    </row>
    <row r="62" spans="1:134" ht="16.5" x14ac:dyDescent="0.35">
      <c r="A62" s="96"/>
      <c r="N62" s="212"/>
      <c r="P62" s="393"/>
      <c r="Q62" s="393"/>
      <c r="R62" s="393"/>
      <c r="S62" s="393"/>
      <c r="T62" s="393"/>
      <c r="U62" s="393"/>
      <c r="V62" s="393"/>
      <c r="W62" s="393"/>
      <c r="X62" s="393"/>
      <c r="Y62" s="393"/>
      <c r="Z62" s="393"/>
      <c r="AA62" s="393"/>
      <c r="AB62" s="393"/>
      <c r="AD62" s="398">
        <v>43132</v>
      </c>
      <c r="AE62" s="401">
        <v>3414</v>
      </c>
      <c r="AG62" s="103"/>
      <c r="AH62" s="167"/>
      <c r="AI62" s="161"/>
      <c r="AJ62" s="143"/>
      <c r="AK62" s="143"/>
      <c r="AL62" s="143"/>
      <c r="AM62" s="143"/>
      <c r="AN62" s="150"/>
      <c r="AO62" s="161"/>
      <c r="AP62" s="143"/>
      <c r="AQ62" s="143"/>
      <c r="AR62" s="143"/>
      <c r="AS62" s="143"/>
      <c r="AT62" s="150"/>
      <c r="AU62" s="161"/>
      <c r="AV62" s="143"/>
      <c r="AW62" s="143"/>
      <c r="AX62" s="143"/>
      <c r="AY62" s="150"/>
      <c r="AZ62" s="161"/>
      <c r="BA62" s="143"/>
      <c r="BB62" s="143"/>
      <c r="BC62" s="143"/>
      <c r="BD62" s="143"/>
      <c r="BE62" s="143"/>
      <c r="BF62" s="143"/>
      <c r="BG62" s="150"/>
      <c r="BH62" s="142"/>
      <c r="BI62" s="143"/>
      <c r="BJ62" s="143"/>
      <c r="BK62" s="143"/>
      <c r="BL62" s="143"/>
      <c r="BM62" s="143"/>
      <c r="BN62" s="3"/>
      <c r="BO62" s="103"/>
      <c r="BP62" s="167"/>
      <c r="BQ62" s="161"/>
      <c r="BR62" s="143"/>
      <c r="BS62" s="143"/>
      <c r="BT62" s="143"/>
      <c r="BU62" s="143"/>
      <c r="BV62" s="150"/>
      <c r="BW62" s="161"/>
      <c r="BX62" s="143"/>
      <c r="BY62" s="143"/>
      <c r="BZ62" s="143"/>
      <c r="CA62" s="143"/>
      <c r="CB62" s="150"/>
      <c r="CC62" s="161"/>
      <c r="CD62" s="143"/>
      <c r="CE62" s="143"/>
      <c r="CF62" s="143"/>
      <c r="CG62" s="150"/>
      <c r="CH62" s="161"/>
      <c r="CI62" s="143"/>
      <c r="CJ62" s="143"/>
      <c r="CK62" s="143"/>
      <c r="CL62" s="143"/>
      <c r="CM62" s="143"/>
      <c r="CN62" s="143"/>
      <c r="CO62" s="150"/>
      <c r="CP62" s="142"/>
      <c r="CQ62" s="143"/>
      <c r="CR62" s="143"/>
      <c r="CS62" s="143"/>
      <c r="CT62" s="143"/>
      <c r="CU62" s="143"/>
      <c r="CV62" s="3"/>
      <c r="CW62" s="103"/>
      <c r="CX62" s="403"/>
      <c r="CY62" s="402"/>
      <c r="CZ62" s="66"/>
      <c r="DA62" s="66"/>
      <c r="DB62" s="66"/>
      <c r="DC62" s="66"/>
      <c r="DD62" s="146"/>
      <c r="DE62" s="402"/>
      <c r="DF62" s="66"/>
      <c r="DG62" s="66"/>
      <c r="DH62" s="66"/>
      <c r="DI62" s="66"/>
      <c r="DJ62" s="146"/>
      <c r="DK62" s="402"/>
      <c r="DL62" s="66"/>
      <c r="DM62" s="66"/>
      <c r="DN62" s="66"/>
      <c r="DO62" s="146"/>
      <c r="DP62" s="402"/>
      <c r="DQ62" s="66"/>
      <c r="DR62" s="66"/>
      <c r="DS62" s="66"/>
      <c r="DT62" s="66"/>
      <c r="DU62" s="66"/>
      <c r="DV62" s="66"/>
      <c r="DW62" s="146"/>
      <c r="DX62" s="139"/>
      <c r="DY62" s="66"/>
      <c r="DZ62" s="66"/>
      <c r="EA62" s="66"/>
      <c r="EB62" s="66"/>
      <c r="EC62" s="66"/>
      <c r="ED62" s="3"/>
    </row>
    <row r="63" spans="1:134" ht="16.5" x14ac:dyDescent="0.35">
      <c r="A63" s="96"/>
      <c r="N63" s="212"/>
      <c r="P63" s="393"/>
      <c r="Q63" s="393"/>
      <c r="R63" s="393"/>
      <c r="S63" s="393"/>
      <c r="T63" s="393"/>
      <c r="U63" s="393"/>
      <c r="V63" s="393"/>
      <c r="W63" s="393"/>
      <c r="X63" s="393"/>
      <c r="Y63" s="393"/>
      <c r="Z63" s="393"/>
      <c r="AA63" s="393"/>
      <c r="AB63" s="393"/>
      <c r="AD63" s="398">
        <v>43101</v>
      </c>
      <c r="AE63" s="401">
        <v>3414</v>
      </c>
      <c r="AG63" s="103"/>
      <c r="AH63" s="167"/>
      <c r="AI63" s="161"/>
      <c r="AJ63" s="143"/>
      <c r="AK63" s="143"/>
      <c r="AL63" s="143"/>
      <c r="AM63" s="143"/>
      <c r="AN63" s="150"/>
      <c r="AO63" s="161"/>
      <c r="AP63" s="143"/>
      <c r="AQ63" s="143"/>
      <c r="AR63" s="143"/>
      <c r="AS63" s="143"/>
      <c r="AT63" s="150"/>
      <c r="AU63" s="161"/>
      <c r="AV63" s="143"/>
      <c r="AW63" s="143"/>
      <c r="AX63" s="143"/>
      <c r="AY63" s="150"/>
      <c r="AZ63" s="161"/>
      <c r="BA63" s="143"/>
      <c r="BB63" s="143"/>
      <c r="BC63" s="143"/>
      <c r="BD63" s="143"/>
      <c r="BE63" s="143"/>
      <c r="BF63" s="143"/>
      <c r="BG63" s="150"/>
      <c r="BH63" s="142"/>
      <c r="BI63" s="143"/>
      <c r="BJ63" s="143"/>
      <c r="BK63" s="143"/>
      <c r="BL63" s="143"/>
      <c r="BM63" s="143"/>
      <c r="BN63" s="3"/>
      <c r="BO63" s="103"/>
      <c r="BP63" s="167"/>
      <c r="BQ63" s="161"/>
      <c r="BR63" s="143"/>
      <c r="BS63" s="143"/>
      <c r="BT63" s="143"/>
      <c r="BU63" s="143"/>
      <c r="BV63" s="150"/>
      <c r="BW63" s="161"/>
      <c r="BX63" s="143"/>
      <c r="BY63" s="143"/>
      <c r="BZ63" s="143"/>
      <c r="CA63" s="143"/>
      <c r="CB63" s="150"/>
      <c r="CC63" s="161"/>
      <c r="CD63" s="143"/>
      <c r="CE63" s="143"/>
      <c r="CF63" s="143"/>
      <c r="CG63" s="150"/>
      <c r="CH63" s="161"/>
      <c r="CI63" s="143"/>
      <c r="CJ63" s="143"/>
      <c r="CK63" s="143"/>
      <c r="CL63" s="143"/>
      <c r="CM63" s="143"/>
      <c r="CN63" s="143"/>
      <c r="CO63" s="150"/>
      <c r="CP63" s="142"/>
      <c r="CQ63" s="143"/>
      <c r="CR63" s="143"/>
      <c r="CS63" s="143"/>
      <c r="CT63" s="143"/>
      <c r="CU63" s="143"/>
      <c r="CV63" s="3"/>
      <c r="CW63" s="103"/>
      <c r="CX63" s="403"/>
      <c r="CY63" s="402"/>
      <c r="CZ63" s="66"/>
      <c r="DA63" s="66"/>
      <c r="DB63" s="66"/>
      <c r="DC63" s="66"/>
      <c r="DD63" s="146"/>
      <c r="DE63" s="402"/>
      <c r="DF63" s="66"/>
      <c r="DG63" s="66"/>
      <c r="DH63" s="66"/>
      <c r="DI63" s="66"/>
      <c r="DJ63" s="146"/>
      <c r="DK63" s="402"/>
      <c r="DL63" s="66"/>
      <c r="DM63" s="66"/>
      <c r="DN63" s="66"/>
      <c r="DO63" s="146"/>
      <c r="DP63" s="402"/>
      <c r="DQ63" s="66"/>
      <c r="DR63" s="66"/>
      <c r="DS63" s="66"/>
      <c r="DT63" s="66"/>
      <c r="DU63" s="66"/>
      <c r="DV63" s="66"/>
      <c r="DW63" s="146"/>
      <c r="DX63" s="139"/>
      <c r="DY63" s="66"/>
      <c r="DZ63" s="66"/>
      <c r="EA63" s="66"/>
      <c r="EB63" s="66"/>
      <c r="EC63" s="66"/>
      <c r="ED63" s="3"/>
    </row>
    <row r="64" spans="1:134" ht="16.5" x14ac:dyDescent="0.35">
      <c r="A64" s="96"/>
      <c r="N64" s="212"/>
      <c r="P64" s="393"/>
      <c r="Q64" s="393"/>
      <c r="R64" s="393"/>
      <c r="S64" s="393"/>
      <c r="T64" s="393"/>
      <c r="U64" s="393"/>
      <c r="V64" s="393"/>
      <c r="W64" s="393"/>
      <c r="X64" s="393"/>
      <c r="Y64" s="393"/>
      <c r="Z64" s="393"/>
      <c r="AA64" s="393"/>
      <c r="AB64" s="393"/>
      <c r="AD64" s="398">
        <v>43070</v>
      </c>
      <c r="AE64" s="401">
        <v>3424</v>
      </c>
      <c r="AG64" s="103"/>
      <c r="AH64" s="167"/>
      <c r="AI64" s="161"/>
      <c r="AJ64" s="143"/>
      <c r="AK64" s="143"/>
      <c r="AL64" s="143"/>
      <c r="AM64" s="143"/>
      <c r="AN64" s="150"/>
      <c r="AO64" s="161"/>
      <c r="AP64" s="143"/>
      <c r="AQ64" s="143"/>
      <c r="AR64" s="143"/>
      <c r="AS64" s="143"/>
      <c r="AT64" s="150"/>
      <c r="AU64" s="161"/>
      <c r="AV64" s="143"/>
      <c r="AW64" s="143"/>
      <c r="AX64" s="143"/>
      <c r="AY64" s="150"/>
      <c r="AZ64" s="161"/>
      <c r="BA64" s="143"/>
      <c r="BB64" s="143"/>
      <c r="BC64" s="143"/>
      <c r="BD64" s="143"/>
      <c r="BE64" s="143"/>
      <c r="BF64" s="143"/>
      <c r="BG64" s="150"/>
      <c r="BH64" s="142"/>
      <c r="BI64" s="143"/>
      <c r="BJ64" s="143"/>
      <c r="BK64" s="143"/>
      <c r="BL64" s="143"/>
      <c r="BM64" s="143"/>
      <c r="BN64" s="3"/>
      <c r="BO64" s="103"/>
      <c r="BP64" s="167"/>
      <c r="BQ64" s="161"/>
      <c r="BR64" s="143"/>
      <c r="BS64" s="143"/>
      <c r="BT64" s="143"/>
      <c r="BU64" s="143"/>
      <c r="BV64" s="150"/>
      <c r="BW64" s="161"/>
      <c r="BX64" s="143"/>
      <c r="BY64" s="143"/>
      <c r="BZ64" s="143"/>
      <c r="CA64" s="143"/>
      <c r="CB64" s="150"/>
      <c r="CC64" s="161"/>
      <c r="CD64" s="143"/>
      <c r="CE64" s="143"/>
      <c r="CF64" s="143"/>
      <c r="CG64" s="150"/>
      <c r="CH64" s="161"/>
      <c r="CI64" s="143"/>
      <c r="CJ64" s="143"/>
      <c r="CK64" s="143"/>
      <c r="CL64" s="143"/>
      <c r="CM64" s="143"/>
      <c r="CN64" s="143"/>
      <c r="CO64" s="150"/>
      <c r="CP64" s="142"/>
      <c r="CQ64" s="143"/>
      <c r="CR64" s="143"/>
      <c r="CS64" s="143"/>
      <c r="CT64" s="143"/>
      <c r="CU64" s="143"/>
      <c r="CV64" s="3"/>
      <c r="CW64" s="103"/>
      <c r="CX64" s="403"/>
      <c r="CY64" s="402"/>
      <c r="CZ64" s="66"/>
      <c r="DA64" s="66"/>
      <c r="DB64" s="66"/>
      <c r="DC64" s="66"/>
      <c r="DD64" s="146"/>
      <c r="DE64" s="402"/>
      <c r="DF64" s="66"/>
      <c r="DG64" s="66"/>
      <c r="DH64" s="66"/>
      <c r="DI64" s="66"/>
      <c r="DJ64" s="146"/>
      <c r="DK64" s="402"/>
      <c r="DL64" s="66"/>
      <c r="DM64" s="66"/>
      <c r="DN64" s="66"/>
      <c r="DO64" s="146"/>
      <c r="DP64" s="402"/>
      <c r="DQ64" s="66"/>
      <c r="DR64" s="66"/>
      <c r="DS64" s="66"/>
      <c r="DT64" s="66"/>
      <c r="DU64" s="66"/>
      <c r="DV64" s="66"/>
      <c r="DW64" s="146"/>
      <c r="DX64" s="139"/>
      <c r="DY64" s="66"/>
      <c r="DZ64" s="66"/>
      <c r="EA64" s="66"/>
      <c r="EB64" s="66"/>
      <c r="EC64" s="66"/>
      <c r="ED64" s="3"/>
    </row>
    <row r="65" spans="1:134" ht="16.5" x14ac:dyDescent="0.35">
      <c r="A65" s="96"/>
      <c r="N65" s="212"/>
      <c r="P65" s="393"/>
      <c r="Q65" s="393"/>
      <c r="R65" s="393"/>
      <c r="S65" s="393"/>
      <c r="T65" s="393"/>
      <c r="U65" s="393"/>
      <c r="V65" s="393"/>
      <c r="W65" s="393"/>
      <c r="X65" s="393"/>
      <c r="Y65" s="393"/>
      <c r="Z65" s="393"/>
      <c r="AA65" s="393"/>
      <c r="AB65" s="393"/>
      <c r="AD65" s="398">
        <v>43040</v>
      </c>
      <c r="AE65" s="401">
        <v>3466</v>
      </c>
      <c r="AG65" s="103"/>
      <c r="AH65" s="167"/>
      <c r="AI65" s="161"/>
      <c r="AJ65" s="143"/>
      <c r="AK65" s="143"/>
      <c r="AL65" s="143"/>
      <c r="AM65" s="143"/>
      <c r="AN65" s="150"/>
      <c r="AO65" s="161"/>
      <c r="AP65" s="143"/>
      <c r="AQ65" s="143"/>
      <c r="AR65" s="143"/>
      <c r="AS65" s="143"/>
      <c r="AT65" s="150"/>
      <c r="AU65" s="161"/>
      <c r="AV65" s="143"/>
      <c r="AW65" s="143"/>
      <c r="AX65" s="143"/>
      <c r="AY65" s="150"/>
      <c r="AZ65" s="161"/>
      <c r="BA65" s="143"/>
      <c r="BB65" s="143"/>
      <c r="BC65" s="143"/>
      <c r="BD65" s="143"/>
      <c r="BE65" s="143"/>
      <c r="BF65" s="143"/>
      <c r="BG65" s="150"/>
      <c r="BH65" s="142"/>
      <c r="BI65" s="143"/>
      <c r="BJ65" s="143"/>
      <c r="BK65" s="143"/>
      <c r="BL65" s="143"/>
      <c r="BM65" s="143"/>
      <c r="BN65" s="3"/>
      <c r="BO65" s="103"/>
      <c r="BP65" s="167"/>
      <c r="BQ65" s="161"/>
      <c r="BR65" s="143"/>
      <c r="BS65" s="143"/>
      <c r="BT65" s="143"/>
      <c r="BU65" s="143"/>
      <c r="BV65" s="150"/>
      <c r="BW65" s="161"/>
      <c r="BX65" s="143"/>
      <c r="BY65" s="143"/>
      <c r="BZ65" s="143"/>
      <c r="CA65" s="143"/>
      <c r="CB65" s="150"/>
      <c r="CC65" s="161"/>
      <c r="CD65" s="143"/>
      <c r="CE65" s="143"/>
      <c r="CF65" s="143"/>
      <c r="CG65" s="150"/>
      <c r="CH65" s="161"/>
      <c r="CI65" s="143"/>
      <c r="CJ65" s="143"/>
      <c r="CK65" s="143"/>
      <c r="CL65" s="143"/>
      <c r="CM65" s="143"/>
      <c r="CN65" s="143"/>
      <c r="CO65" s="150"/>
      <c r="CP65" s="142"/>
      <c r="CQ65" s="143"/>
      <c r="CR65" s="143"/>
      <c r="CS65" s="143"/>
      <c r="CT65" s="143"/>
      <c r="CU65" s="143"/>
      <c r="CV65" s="3"/>
      <c r="CW65" s="103"/>
      <c r="CX65" s="403"/>
      <c r="CY65" s="402"/>
      <c r="CZ65" s="66"/>
      <c r="DA65" s="66"/>
      <c r="DB65" s="66"/>
      <c r="DC65" s="66"/>
      <c r="DD65" s="146"/>
      <c r="DE65" s="402"/>
      <c r="DF65" s="66"/>
      <c r="DG65" s="66"/>
      <c r="DH65" s="66"/>
      <c r="DI65" s="66"/>
      <c r="DJ65" s="146"/>
      <c r="DK65" s="402"/>
      <c r="DL65" s="66"/>
      <c r="DM65" s="66"/>
      <c r="DN65" s="66"/>
      <c r="DO65" s="146"/>
      <c r="DP65" s="402"/>
      <c r="DQ65" s="66"/>
      <c r="DR65" s="66"/>
      <c r="DS65" s="66"/>
      <c r="DT65" s="66"/>
      <c r="DU65" s="66"/>
      <c r="DV65" s="66"/>
      <c r="DW65" s="146"/>
      <c r="DX65" s="139"/>
      <c r="DY65" s="66"/>
      <c r="DZ65" s="66"/>
      <c r="EA65" s="66"/>
      <c r="EB65" s="66"/>
      <c r="EC65" s="66"/>
      <c r="ED65" s="3"/>
    </row>
    <row r="66" spans="1:134" ht="16.5" x14ac:dyDescent="0.35">
      <c r="A66" s="96"/>
      <c r="N66" s="212"/>
      <c r="P66" s="393"/>
      <c r="Q66" s="393"/>
      <c r="R66" s="393"/>
      <c r="S66" s="393"/>
      <c r="T66" s="393"/>
      <c r="U66" s="393"/>
      <c r="V66" s="393"/>
      <c r="W66" s="393"/>
      <c r="X66" s="393"/>
      <c r="Y66" s="393"/>
      <c r="Z66" s="393"/>
      <c r="AA66" s="393"/>
      <c r="AB66" s="393"/>
      <c r="AD66" s="398">
        <v>43009</v>
      </c>
      <c r="AE66" s="401">
        <v>3487</v>
      </c>
      <c r="AG66" s="103"/>
      <c r="AH66" s="167"/>
      <c r="AI66" s="161"/>
      <c r="AJ66" s="143"/>
      <c r="AK66" s="143"/>
      <c r="AL66" s="143"/>
      <c r="AM66" s="143"/>
      <c r="AN66" s="150"/>
      <c r="AO66" s="161"/>
      <c r="AP66" s="143"/>
      <c r="AQ66" s="143"/>
      <c r="AR66" s="143"/>
      <c r="AS66" s="143"/>
      <c r="AT66" s="150"/>
      <c r="AU66" s="161"/>
      <c r="AV66" s="143"/>
      <c r="AW66" s="143"/>
      <c r="AX66" s="143"/>
      <c r="AY66" s="150"/>
      <c r="AZ66" s="161"/>
      <c r="BA66" s="143"/>
      <c r="BB66" s="143"/>
      <c r="BC66" s="143"/>
      <c r="BD66" s="143"/>
      <c r="BE66" s="143"/>
      <c r="BF66" s="143"/>
      <c r="BG66" s="150"/>
      <c r="BH66" s="142"/>
      <c r="BI66" s="143"/>
      <c r="BJ66" s="143"/>
      <c r="BK66" s="143"/>
      <c r="BL66" s="143"/>
      <c r="BM66" s="143"/>
      <c r="BN66" s="3"/>
      <c r="BO66" s="103"/>
      <c r="BP66" s="167"/>
      <c r="BQ66" s="161"/>
      <c r="BR66" s="143"/>
      <c r="BS66" s="143"/>
      <c r="BT66" s="143"/>
      <c r="BU66" s="143"/>
      <c r="BV66" s="150"/>
      <c r="BW66" s="161"/>
      <c r="BX66" s="143"/>
      <c r="BY66" s="143"/>
      <c r="BZ66" s="143"/>
      <c r="CA66" s="143"/>
      <c r="CB66" s="150"/>
      <c r="CC66" s="161"/>
      <c r="CD66" s="143"/>
      <c r="CE66" s="143"/>
      <c r="CF66" s="143"/>
      <c r="CG66" s="150"/>
      <c r="CH66" s="161"/>
      <c r="CI66" s="143"/>
      <c r="CJ66" s="143"/>
      <c r="CK66" s="143"/>
      <c r="CL66" s="143"/>
      <c r="CM66" s="143"/>
      <c r="CN66" s="143"/>
      <c r="CO66" s="150"/>
      <c r="CP66" s="142"/>
      <c r="CQ66" s="143"/>
      <c r="CR66" s="143"/>
      <c r="CS66" s="143"/>
      <c r="CT66" s="143"/>
      <c r="CU66" s="143"/>
      <c r="CV66" s="3"/>
      <c r="CW66" s="103"/>
      <c r="CX66" s="403"/>
      <c r="CY66" s="402"/>
      <c r="CZ66" s="66"/>
      <c r="DA66" s="66"/>
      <c r="DB66" s="66"/>
      <c r="DC66" s="66"/>
      <c r="DD66" s="146"/>
      <c r="DE66" s="402"/>
      <c r="DF66" s="66"/>
      <c r="DG66" s="66"/>
      <c r="DH66" s="66"/>
      <c r="DI66" s="66"/>
      <c r="DJ66" s="146"/>
      <c r="DK66" s="402"/>
      <c r="DL66" s="66"/>
      <c r="DM66" s="66"/>
      <c r="DN66" s="66"/>
      <c r="DO66" s="146"/>
      <c r="DP66" s="402"/>
      <c r="DQ66" s="66"/>
      <c r="DR66" s="66"/>
      <c r="DS66" s="66"/>
      <c r="DT66" s="66"/>
      <c r="DU66" s="66"/>
      <c r="DV66" s="66"/>
      <c r="DW66" s="146"/>
      <c r="DX66" s="139"/>
      <c r="DY66" s="66"/>
      <c r="DZ66" s="66"/>
      <c r="EA66" s="66"/>
      <c r="EB66" s="66"/>
      <c r="EC66" s="66"/>
      <c r="ED66" s="3"/>
    </row>
    <row r="67" spans="1:134" ht="16.5" x14ac:dyDescent="0.35">
      <c r="A67" s="96"/>
      <c r="N67" s="212"/>
      <c r="P67" s="393"/>
      <c r="Q67" s="393"/>
      <c r="R67" s="393"/>
      <c r="S67" s="393"/>
      <c r="T67" s="393"/>
      <c r="U67" s="393"/>
      <c r="V67" s="393"/>
      <c r="W67" s="393"/>
      <c r="X67" s="393"/>
      <c r="Y67" s="393"/>
      <c r="Z67" s="393"/>
      <c r="AA67" s="393"/>
      <c r="AB67" s="393"/>
      <c r="AD67" s="398">
        <v>42979</v>
      </c>
      <c r="AE67" s="401">
        <v>3497</v>
      </c>
      <c r="AG67" s="103"/>
      <c r="AH67" s="167"/>
      <c r="AI67" s="161"/>
      <c r="AJ67" s="143"/>
      <c r="AK67" s="143"/>
      <c r="AL67" s="143"/>
      <c r="AM67" s="143"/>
      <c r="AN67" s="150"/>
      <c r="AO67" s="161"/>
      <c r="AP67" s="143"/>
      <c r="AQ67" s="143"/>
      <c r="AR67" s="143"/>
      <c r="AS67" s="143"/>
      <c r="AT67" s="150"/>
      <c r="AU67" s="161"/>
      <c r="AV67" s="143"/>
      <c r="AW67" s="143"/>
      <c r="AX67" s="143"/>
      <c r="AY67" s="150"/>
      <c r="AZ67" s="161"/>
      <c r="BA67" s="143"/>
      <c r="BB67" s="143"/>
      <c r="BC67" s="143"/>
      <c r="BD67" s="143"/>
      <c r="BE67" s="143"/>
      <c r="BF67" s="143"/>
      <c r="BG67" s="150"/>
      <c r="BH67" s="142"/>
      <c r="BI67" s="143"/>
      <c r="BJ67" s="143"/>
      <c r="BK67" s="143"/>
      <c r="BL67" s="143"/>
      <c r="BM67" s="143"/>
      <c r="BN67" s="3"/>
      <c r="BO67" s="103"/>
      <c r="BP67" s="167"/>
      <c r="BQ67" s="161"/>
      <c r="BR67" s="143"/>
      <c r="BS67" s="143"/>
      <c r="BT67" s="143"/>
      <c r="BU67" s="143"/>
      <c r="BV67" s="150"/>
      <c r="BW67" s="161"/>
      <c r="BX67" s="143"/>
      <c r="BY67" s="143"/>
      <c r="BZ67" s="143"/>
      <c r="CA67" s="143"/>
      <c r="CB67" s="150"/>
      <c r="CC67" s="161"/>
      <c r="CD67" s="143"/>
      <c r="CE67" s="143"/>
      <c r="CF67" s="143"/>
      <c r="CG67" s="150"/>
      <c r="CH67" s="161"/>
      <c r="CI67" s="143"/>
      <c r="CJ67" s="143"/>
      <c r="CK67" s="143"/>
      <c r="CL67" s="143"/>
      <c r="CM67" s="143"/>
      <c r="CN67" s="143"/>
      <c r="CO67" s="150"/>
      <c r="CP67" s="142"/>
      <c r="CQ67" s="143"/>
      <c r="CR67" s="143"/>
      <c r="CS67" s="143"/>
      <c r="CT67" s="143"/>
      <c r="CU67" s="143"/>
      <c r="CV67" s="3"/>
      <c r="CW67" s="103"/>
      <c r="CX67" s="403"/>
      <c r="CY67" s="402"/>
      <c r="CZ67" s="66"/>
      <c r="DA67" s="66"/>
      <c r="DB67" s="66"/>
      <c r="DC67" s="66"/>
      <c r="DD67" s="146"/>
      <c r="DE67" s="402"/>
      <c r="DF67" s="66"/>
      <c r="DG67" s="66"/>
      <c r="DH67" s="66"/>
      <c r="DI67" s="66"/>
      <c r="DJ67" s="146"/>
      <c r="DK67" s="402"/>
      <c r="DL67" s="66"/>
      <c r="DM67" s="66"/>
      <c r="DN67" s="66"/>
      <c r="DO67" s="146"/>
      <c r="DP67" s="402"/>
      <c r="DQ67" s="66"/>
      <c r="DR67" s="66"/>
      <c r="DS67" s="66"/>
      <c r="DT67" s="66"/>
      <c r="DU67" s="66"/>
      <c r="DV67" s="66"/>
      <c r="DW67" s="146"/>
      <c r="DX67" s="139"/>
      <c r="DY67" s="66"/>
      <c r="DZ67" s="66"/>
      <c r="EA67" s="66"/>
      <c r="EB67" s="66"/>
      <c r="EC67" s="66"/>
      <c r="ED67" s="3"/>
    </row>
    <row r="68" spans="1:134" ht="16.5" x14ac:dyDescent="0.35">
      <c r="A68" s="96"/>
      <c r="N68" s="212"/>
      <c r="P68" s="393"/>
      <c r="Q68" s="393"/>
      <c r="R68" s="393"/>
      <c r="S68" s="393"/>
      <c r="T68" s="393"/>
      <c r="U68" s="393"/>
      <c r="V68" s="393"/>
      <c r="W68" s="393"/>
      <c r="X68" s="393"/>
      <c r="Y68" s="393"/>
      <c r="Z68" s="393"/>
      <c r="AA68" s="393"/>
      <c r="AB68" s="393"/>
      <c r="AD68" s="398">
        <v>42948</v>
      </c>
      <c r="AE68" s="401">
        <v>3522</v>
      </c>
      <c r="AG68" s="103"/>
      <c r="AH68" s="167"/>
      <c r="AI68" s="161"/>
      <c r="AJ68" s="143"/>
      <c r="AK68" s="143"/>
      <c r="AL68" s="143"/>
      <c r="AM68" s="143"/>
      <c r="AN68" s="150"/>
      <c r="AO68" s="161"/>
      <c r="AP68" s="143"/>
      <c r="AQ68" s="143"/>
      <c r="AR68" s="143"/>
      <c r="AS68" s="143"/>
      <c r="AT68" s="150"/>
      <c r="AU68" s="161"/>
      <c r="AV68" s="143"/>
      <c r="AW68" s="143"/>
      <c r="AX68" s="143"/>
      <c r="AY68" s="150"/>
      <c r="AZ68" s="161"/>
      <c r="BA68" s="143"/>
      <c r="BB68" s="143"/>
      <c r="BC68" s="143"/>
      <c r="BD68" s="143"/>
      <c r="BE68" s="143"/>
      <c r="BF68" s="143"/>
      <c r="BG68" s="150"/>
      <c r="BH68" s="142"/>
      <c r="BI68" s="143"/>
      <c r="BJ68" s="143"/>
      <c r="BK68" s="143"/>
      <c r="BL68" s="143"/>
      <c r="BM68" s="143"/>
      <c r="BN68" s="3"/>
      <c r="BO68" s="103"/>
      <c r="BP68" s="167"/>
      <c r="BQ68" s="161"/>
      <c r="BR68" s="143"/>
      <c r="BS68" s="143"/>
      <c r="BT68" s="143"/>
      <c r="BU68" s="143"/>
      <c r="BV68" s="150"/>
      <c r="BW68" s="161"/>
      <c r="BX68" s="143"/>
      <c r="BY68" s="143"/>
      <c r="BZ68" s="143"/>
      <c r="CA68" s="143"/>
      <c r="CB68" s="150"/>
      <c r="CC68" s="161"/>
      <c r="CD68" s="143"/>
      <c r="CE68" s="143"/>
      <c r="CF68" s="143"/>
      <c r="CG68" s="150"/>
      <c r="CH68" s="161"/>
      <c r="CI68" s="143"/>
      <c r="CJ68" s="143"/>
      <c r="CK68" s="143"/>
      <c r="CL68" s="143"/>
      <c r="CM68" s="143"/>
      <c r="CN68" s="143"/>
      <c r="CO68" s="150"/>
      <c r="CP68" s="142"/>
      <c r="CQ68" s="143"/>
      <c r="CR68" s="143"/>
      <c r="CS68" s="143"/>
      <c r="CT68" s="143"/>
      <c r="CU68" s="143"/>
      <c r="CV68" s="3"/>
      <c r="CW68" s="103"/>
      <c r="CX68" s="403"/>
      <c r="CY68" s="402"/>
      <c r="CZ68" s="66"/>
      <c r="DA68" s="66"/>
      <c r="DB68" s="66"/>
      <c r="DC68" s="66"/>
      <c r="DD68" s="146"/>
      <c r="DE68" s="402"/>
      <c r="DF68" s="66"/>
      <c r="DG68" s="66"/>
      <c r="DH68" s="66"/>
      <c r="DI68" s="66"/>
      <c r="DJ68" s="146"/>
      <c r="DK68" s="402"/>
      <c r="DL68" s="66"/>
      <c r="DM68" s="66"/>
      <c r="DN68" s="66"/>
      <c r="DO68" s="146"/>
      <c r="DP68" s="402"/>
      <c r="DQ68" s="66"/>
      <c r="DR68" s="66"/>
      <c r="DS68" s="66"/>
      <c r="DT68" s="66"/>
      <c r="DU68" s="66"/>
      <c r="DV68" s="66"/>
      <c r="DW68" s="146"/>
      <c r="DX68" s="139"/>
      <c r="DY68" s="66"/>
      <c r="DZ68" s="66"/>
      <c r="EA68" s="66"/>
      <c r="EB68" s="66"/>
      <c r="EC68" s="66"/>
      <c r="ED68" s="3"/>
    </row>
    <row r="69" spans="1:134" ht="16.5" x14ac:dyDescent="0.35">
      <c r="A69" s="96"/>
      <c r="N69" s="212"/>
      <c r="P69" s="393"/>
      <c r="Q69" s="393"/>
      <c r="R69" s="393"/>
      <c r="S69" s="393"/>
      <c r="T69" s="393"/>
      <c r="U69" s="393"/>
      <c r="V69" s="393"/>
      <c r="W69" s="393"/>
      <c r="X69" s="393"/>
      <c r="Y69" s="393"/>
      <c r="Z69" s="393"/>
      <c r="AA69" s="393"/>
      <c r="AB69" s="393"/>
      <c r="AD69" s="398">
        <v>42917</v>
      </c>
      <c r="AE69" s="401">
        <v>3554</v>
      </c>
      <c r="AG69" s="103"/>
      <c r="AH69" s="167"/>
      <c r="AI69" s="161"/>
      <c r="AJ69" s="143"/>
      <c r="AK69" s="143"/>
      <c r="AL69" s="143"/>
      <c r="AM69" s="143"/>
      <c r="AN69" s="150"/>
      <c r="AO69" s="161"/>
      <c r="AP69" s="143"/>
      <c r="AQ69" s="143"/>
      <c r="AR69" s="143"/>
      <c r="AS69" s="143"/>
      <c r="AT69" s="150"/>
      <c r="AU69" s="161"/>
      <c r="AV69" s="143"/>
      <c r="AW69" s="143"/>
      <c r="AX69" s="143"/>
      <c r="AY69" s="150"/>
      <c r="AZ69" s="161"/>
      <c r="BA69" s="143"/>
      <c r="BB69" s="143"/>
      <c r="BC69" s="143"/>
      <c r="BD69" s="143"/>
      <c r="BE69" s="143"/>
      <c r="BF69" s="143"/>
      <c r="BG69" s="150"/>
      <c r="BH69" s="142"/>
      <c r="BI69" s="143"/>
      <c r="BJ69" s="143"/>
      <c r="BK69" s="143"/>
      <c r="BL69" s="143"/>
      <c r="BM69" s="143"/>
      <c r="BN69" s="3"/>
      <c r="BO69" s="103"/>
      <c r="BP69" s="167"/>
      <c r="BQ69" s="161"/>
      <c r="BR69" s="143"/>
      <c r="BS69" s="143"/>
      <c r="BT69" s="143"/>
      <c r="BU69" s="143"/>
      <c r="BV69" s="150"/>
      <c r="BW69" s="161"/>
      <c r="BX69" s="143"/>
      <c r="BY69" s="143"/>
      <c r="BZ69" s="143"/>
      <c r="CA69" s="143"/>
      <c r="CB69" s="150"/>
      <c r="CC69" s="161"/>
      <c r="CD69" s="143"/>
      <c r="CE69" s="143"/>
      <c r="CF69" s="143"/>
      <c r="CG69" s="150"/>
      <c r="CH69" s="161"/>
      <c r="CI69" s="143"/>
      <c r="CJ69" s="143"/>
      <c r="CK69" s="143"/>
      <c r="CL69" s="143"/>
      <c r="CM69" s="143"/>
      <c r="CN69" s="143"/>
      <c r="CO69" s="150"/>
      <c r="CP69" s="142"/>
      <c r="CQ69" s="143"/>
      <c r="CR69" s="143"/>
      <c r="CS69" s="143"/>
      <c r="CT69" s="143"/>
      <c r="CU69" s="143"/>
      <c r="CV69" s="3"/>
      <c r="CW69" s="103"/>
      <c r="CX69" s="403"/>
      <c r="CY69" s="402"/>
      <c r="CZ69" s="66"/>
      <c r="DA69" s="66"/>
      <c r="DB69" s="66"/>
      <c r="DC69" s="66"/>
      <c r="DD69" s="146"/>
      <c r="DE69" s="402"/>
      <c r="DF69" s="66"/>
      <c r="DG69" s="66"/>
      <c r="DH69" s="66"/>
      <c r="DI69" s="66"/>
      <c r="DJ69" s="146"/>
      <c r="DK69" s="402"/>
      <c r="DL69" s="66"/>
      <c r="DM69" s="66"/>
      <c r="DN69" s="66"/>
      <c r="DO69" s="146"/>
      <c r="DP69" s="402"/>
      <c r="DQ69" s="66"/>
      <c r="DR69" s="66"/>
      <c r="DS69" s="66"/>
      <c r="DT69" s="66"/>
      <c r="DU69" s="66"/>
      <c r="DV69" s="66"/>
      <c r="DW69" s="146"/>
      <c r="DX69" s="139"/>
      <c r="DY69" s="66"/>
      <c r="DZ69" s="66"/>
      <c r="EA69" s="66"/>
      <c r="EB69" s="66"/>
      <c r="EC69" s="66"/>
      <c r="ED69" s="3"/>
    </row>
    <row r="70" spans="1:134" ht="16.5" x14ac:dyDescent="0.35">
      <c r="A70" s="96"/>
      <c r="N70" s="212"/>
      <c r="P70" s="393"/>
      <c r="Q70" s="393"/>
      <c r="R70" s="393"/>
      <c r="S70" s="393"/>
      <c r="T70" s="393"/>
      <c r="U70" s="393"/>
      <c r="V70" s="393"/>
      <c r="W70" s="393"/>
      <c r="X70" s="393"/>
      <c r="Y70" s="393"/>
      <c r="Z70" s="393"/>
      <c r="AA70" s="393"/>
      <c r="AB70" s="393"/>
      <c r="AD70" s="398">
        <v>42887</v>
      </c>
      <c r="AE70" s="401">
        <v>3586</v>
      </c>
      <c r="AG70" s="103"/>
      <c r="AH70" s="167"/>
      <c r="AI70" s="161"/>
      <c r="AJ70" s="143"/>
      <c r="AK70" s="143"/>
      <c r="AL70" s="143"/>
      <c r="AM70" s="143"/>
      <c r="AN70" s="150"/>
      <c r="AO70" s="161"/>
      <c r="AP70" s="143"/>
      <c r="AQ70" s="143"/>
      <c r="AR70" s="143"/>
      <c r="AS70" s="143"/>
      <c r="AT70" s="150"/>
      <c r="AU70" s="161"/>
      <c r="AV70" s="143"/>
      <c r="AW70" s="143"/>
      <c r="AX70" s="143"/>
      <c r="AY70" s="150"/>
      <c r="AZ70" s="161"/>
      <c r="BA70" s="143"/>
      <c r="BB70" s="143"/>
      <c r="BC70" s="143"/>
      <c r="BD70" s="143"/>
      <c r="BE70" s="143"/>
      <c r="BF70" s="143"/>
      <c r="BG70" s="150"/>
      <c r="BH70" s="142"/>
      <c r="BI70" s="143"/>
      <c r="BJ70" s="143"/>
      <c r="BK70" s="143"/>
      <c r="BL70" s="143"/>
      <c r="BM70" s="143"/>
      <c r="BN70" s="3"/>
      <c r="BO70" s="103"/>
      <c r="BP70" s="167"/>
      <c r="BQ70" s="161"/>
      <c r="BR70" s="143"/>
      <c r="BS70" s="143"/>
      <c r="BT70" s="143"/>
      <c r="BU70" s="143"/>
      <c r="BV70" s="150"/>
      <c r="BW70" s="161"/>
      <c r="BX70" s="143"/>
      <c r="BY70" s="143"/>
      <c r="BZ70" s="143"/>
      <c r="CA70" s="143"/>
      <c r="CB70" s="150"/>
      <c r="CC70" s="161"/>
      <c r="CD70" s="143"/>
      <c r="CE70" s="143"/>
      <c r="CF70" s="143"/>
      <c r="CG70" s="150"/>
      <c r="CH70" s="161"/>
      <c r="CI70" s="143"/>
      <c r="CJ70" s="143"/>
      <c r="CK70" s="143"/>
      <c r="CL70" s="143"/>
      <c r="CM70" s="143"/>
      <c r="CN70" s="143"/>
      <c r="CO70" s="150"/>
      <c r="CP70" s="142"/>
      <c r="CQ70" s="143"/>
      <c r="CR70" s="143"/>
      <c r="CS70" s="143"/>
      <c r="CT70" s="143"/>
      <c r="CU70" s="143"/>
      <c r="CV70" s="3"/>
      <c r="CW70" s="103"/>
      <c r="CX70" s="403"/>
      <c r="CY70" s="402"/>
      <c r="CZ70" s="66"/>
      <c r="DA70" s="66"/>
      <c r="DB70" s="66"/>
      <c r="DC70" s="66"/>
      <c r="DD70" s="146"/>
      <c r="DE70" s="402"/>
      <c r="DF70" s="66"/>
      <c r="DG70" s="66"/>
      <c r="DH70" s="66"/>
      <c r="DI70" s="66"/>
      <c r="DJ70" s="146"/>
      <c r="DK70" s="402"/>
      <c r="DL70" s="66"/>
      <c r="DM70" s="66"/>
      <c r="DN70" s="66"/>
      <c r="DO70" s="146"/>
      <c r="DP70" s="402"/>
      <c r="DQ70" s="66"/>
      <c r="DR70" s="66"/>
      <c r="DS70" s="66"/>
      <c r="DT70" s="66"/>
      <c r="DU70" s="66"/>
      <c r="DV70" s="66"/>
      <c r="DW70" s="146"/>
      <c r="DX70" s="139"/>
      <c r="DY70" s="66"/>
      <c r="DZ70" s="66"/>
      <c r="EA70" s="66"/>
      <c r="EB70" s="66"/>
      <c r="EC70" s="66"/>
      <c r="ED70" s="3"/>
    </row>
    <row r="71" spans="1:134" ht="16.5" x14ac:dyDescent="0.35">
      <c r="A71" s="96"/>
      <c r="N71" s="212"/>
      <c r="P71" s="393"/>
      <c r="Q71" s="393"/>
      <c r="R71" s="393"/>
      <c r="S71" s="393"/>
      <c r="T71" s="393"/>
      <c r="U71" s="393"/>
      <c r="V71" s="393"/>
      <c r="W71" s="393"/>
      <c r="X71" s="393"/>
      <c r="Y71" s="393"/>
      <c r="Z71" s="393"/>
      <c r="AA71" s="393"/>
      <c r="AB71" s="393"/>
      <c r="AD71" s="398">
        <v>42856</v>
      </c>
      <c r="AE71" s="401">
        <v>3604</v>
      </c>
      <c r="AG71" s="103"/>
      <c r="AH71" s="167"/>
      <c r="AI71" s="161"/>
      <c r="AJ71" s="143"/>
      <c r="AK71" s="143"/>
      <c r="AL71" s="143"/>
      <c r="AM71" s="143"/>
      <c r="AN71" s="150"/>
      <c r="AO71" s="161"/>
      <c r="AP71" s="143"/>
      <c r="AQ71" s="143"/>
      <c r="AR71" s="143"/>
      <c r="AS71" s="143"/>
      <c r="AT71" s="150"/>
      <c r="AU71" s="161"/>
      <c r="AV71" s="143"/>
      <c r="AW71" s="143"/>
      <c r="AX71" s="143"/>
      <c r="AY71" s="150"/>
      <c r="AZ71" s="161"/>
      <c r="BA71" s="143"/>
      <c r="BB71" s="143"/>
      <c r="BC71" s="143"/>
      <c r="BD71" s="143"/>
      <c r="BE71" s="143"/>
      <c r="BF71" s="143"/>
      <c r="BG71" s="150"/>
      <c r="BH71" s="142"/>
      <c r="BI71" s="143"/>
      <c r="BJ71" s="143"/>
      <c r="BK71" s="143"/>
      <c r="BL71" s="143"/>
      <c r="BM71" s="143"/>
      <c r="BN71" s="3"/>
      <c r="BO71" s="103"/>
      <c r="BP71" s="167"/>
      <c r="BQ71" s="161"/>
      <c r="BR71" s="143"/>
      <c r="BS71" s="143"/>
      <c r="BT71" s="143"/>
      <c r="BU71" s="143"/>
      <c r="BV71" s="150"/>
      <c r="BW71" s="161"/>
      <c r="BX71" s="143"/>
      <c r="BY71" s="143"/>
      <c r="BZ71" s="143"/>
      <c r="CA71" s="143"/>
      <c r="CB71" s="150"/>
      <c r="CC71" s="161"/>
      <c r="CD71" s="143"/>
      <c r="CE71" s="143"/>
      <c r="CF71" s="143"/>
      <c r="CG71" s="150"/>
      <c r="CH71" s="161"/>
      <c r="CI71" s="143"/>
      <c r="CJ71" s="143"/>
      <c r="CK71" s="143"/>
      <c r="CL71" s="143"/>
      <c r="CM71" s="143"/>
      <c r="CN71" s="143"/>
      <c r="CO71" s="150"/>
      <c r="CP71" s="142"/>
      <c r="CQ71" s="143"/>
      <c r="CR71" s="143"/>
      <c r="CS71" s="143"/>
      <c r="CT71" s="143"/>
      <c r="CU71" s="143"/>
      <c r="CV71" s="3"/>
      <c r="CW71" s="103"/>
      <c r="CX71" s="403"/>
      <c r="CY71" s="402"/>
      <c r="CZ71" s="66"/>
      <c r="DA71" s="66"/>
      <c r="DB71" s="66"/>
      <c r="DC71" s="66"/>
      <c r="DD71" s="146"/>
      <c r="DE71" s="402"/>
      <c r="DF71" s="66"/>
      <c r="DG71" s="66"/>
      <c r="DH71" s="66"/>
      <c r="DI71" s="66"/>
      <c r="DJ71" s="146"/>
      <c r="DK71" s="402"/>
      <c r="DL71" s="66"/>
      <c r="DM71" s="66"/>
      <c r="DN71" s="66"/>
      <c r="DO71" s="146"/>
      <c r="DP71" s="402"/>
      <c r="DQ71" s="66"/>
      <c r="DR71" s="66"/>
      <c r="DS71" s="66"/>
      <c r="DT71" s="66"/>
      <c r="DU71" s="66"/>
      <c r="DV71" s="66"/>
      <c r="DW71" s="146"/>
      <c r="DX71" s="139"/>
      <c r="DY71" s="66"/>
      <c r="DZ71" s="66"/>
      <c r="EA71" s="66"/>
      <c r="EB71" s="66"/>
      <c r="EC71" s="66"/>
      <c r="ED71" s="3"/>
    </row>
    <row r="72" spans="1:134" ht="16.5" x14ac:dyDescent="0.35">
      <c r="A72" s="96"/>
      <c r="N72" s="212"/>
      <c r="P72" s="393"/>
      <c r="Q72" s="393"/>
      <c r="R72" s="393"/>
      <c r="S72" s="393"/>
      <c r="T72" s="393"/>
      <c r="U72" s="393"/>
      <c r="V72" s="393"/>
      <c r="W72" s="393"/>
      <c r="X72" s="393"/>
      <c r="Y72" s="393"/>
      <c r="Z72" s="393"/>
      <c r="AA72" s="393"/>
      <c r="AB72" s="393"/>
      <c r="AD72" s="398">
        <v>42826</v>
      </c>
      <c r="AE72" s="401">
        <v>3633</v>
      </c>
      <c r="AG72" s="103"/>
      <c r="AH72" s="167"/>
      <c r="AI72" s="161"/>
      <c r="AJ72" s="143"/>
      <c r="AK72" s="143"/>
      <c r="AL72" s="143"/>
      <c r="AM72" s="143"/>
      <c r="AN72" s="150"/>
      <c r="AO72" s="161"/>
      <c r="AP72" s="143"/>
      <c r="AQ72" s="143"/>
      <c r="AR72" s="143"/>
      <c r="AS72" s="143"/>
      <c r="AT72" s="150"/>
      <c r="AU72" s="161"/>
      <c r="AV72" s="143"/>
      <c r="AW72" s="143"/>
      <c r="AX72" s="143"/>
      <c r="AY72" s="150"/>
      <c r="AZ72" s="161"/>
      <c r="BA72" s="143"/>
      <c r="BB72" s="143"/>
      <c r="BC72" s="143"/>
      <c r="BD72" s="143"/>
      <c r="BE72" s="143"/>
      <c r="BF72" s="143"/>
      <c r="BG72" s="150"/>
      <c r="BH72" s="142"/>
      <c r="BI72" s="143"/>
      <c r="BJ72" s="143"/>
      <c r="BK72" s="143"/>
      <c r="BL72" s="143"/>
      <c r="BM72" s="143"/>
      <c r="BN72" s="3"/>
      <c r="BO72" s="103"/>
      <c r="BP72" s="167"/>
      <c r="BQ72" s="161"/>
      <c r="BR72" s="143"/>
      <c r="BS72" s="143"/>
      <c r="BT72" s="143"/>
      <c r="BU72" s="143"/>
      <c r="BV72" s="150"/>
      <c r="BW72" s="161"/>
      <c r="BX72" s="143"/>
      <c r="BY72" s="143"/>
      <c r="BZ72" s="143"/>
      <c r="CA72" s="143"/>
      <c r="CB72" s="150"/>
      <c r="CC72" s="161"/>
      <c r="CD72" s="143"/>
      <c r="CE72" s="143"/>
      <c r="CF72" s="143"/>
      <c r="CG72" s="150"/>
      <c r="CH72" s="161"/>
      <c r="CI72" s="143"/>
      <c r="CJ72" s="143"/>
      <c r="CK72" s="143"/>
      <c r="CL72" s="143"/>
      <c r="CM72" s="143"/>
      <c r="CN72" s="143"/>
      <c r="CO72" s="150"/>
      <c r="CP72" s="142"/>
      <c r="CQ72" s="143"/>
      <c r="CR72" s="143"/>
      <c r="CS72" s="143"/>
      <c r="CT72" s="143"/>
      <c r="CU72" s="143"/>
      <c r="CV72" s="3"/>
      <c r="CW72" s="103"/>
      <c r="CX72" s="403"/>
      <c r="CY72" s="402"/>
      <c r="CZ72" s="66"/>
      <c r="DA72" s="66"/>
      <c r="DB72" s="66"/>
      <c r="DC72" s="66"/>
      <c r="DD72" s="146"/>
      <c r="DE72" s="402"/>
      <c r="DF72" s="66"/>
      <c r="DG72" s="66"/>
      <c r="DH72" s="66"/>
      <c r="DI72" s="66"/>
      <c r="DJ72" s="146"/>
      <c r="DK72" s="402"/>
      <c r="DL72" s="66"/>
      <c r="DM72" s="66"/>
      <c r="DN72" s="66"/>
      <c r="DO72" s="146"/>
      <c r="DP72" s="402"/>
      <c r="DQ72" s="66"/>
      <c r="DR72" s="66"/>
      <c r="DS72" s="66"/>
      <c r="DT72" s="66"/>
      <c r="DU72" s="66"/>
      <c r="DV72" s="66"/>
      <c r="DW72" s="146"/>
      <c r="DX72" s="139"/>
      <c r="DY72" s="66"/>
      <c r="DZ72" s="66"/>
      <c r="EA72" s="66"/>
      <c r="EB72" s="66"/>
      <c r="EC72" s="66"/>
      <c r="ED72" s="3"/>
    </row>
    <row r="73" spans="1:134" ht="16.5" x14ac:dyDescent="0.4">
      <c r="A73" s="404" t="s">
        <v>166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211"/>
      <c r="P73" s="393"/>
      <c r="Q73" s="393"/>
      <c r="R73" s="393"/>
      <c r="S73" s="393"/>
      <c r="T73" s="393"/>
      <c r="U73" s="393"/>
      <c r="V73" s="393"/>
      <c r="W73" s="393"/>
      <c r="X73" s="393"/>
      <c r="Y73" s="393"/>
      <c r="Z73" s="393"/>
      <c r="AA73" s="393"/>
      <c r="AB73" s="393"/>
      <c r="AD73" s="398">
        <v>42795</v>
      </c>
      <c r="AE73" s="401">
        <v>3633</v>
      </c>
      <c r="AG73" s="103"/>
      <c r="AH73" s="167"/>
      <c r="AI73" s="161"/>
      <c r="AJ73" s="143"/>
      <c r="AK73" s="143"/>
      <c r="AL73" s="143"/>
      <c r="AM73" s="143"/>
      <c r="AN73" s="150"/>
      <c r="AO73" s="161"/>
      <c r="AP73" s="143"/>
      <c r="AQ73" s="143"/>
      <c r="AR73" s="143"/>
      <c r="AS73" s="143"/>
      <c r="AT73" s="150"/>
      <c r="AU73" s="161"/>
      <c r="AV73" s="143"/>
      <c r="AW73" s="143"/>
      <c r="AX73" s="143"/>
      <c r="AY73" s="150"/>
      <c r="AZ73" s="161"/>
      <c r="BA73" s="143"/>
      <c r="BB73" s="143"/>
      <c r="BC73" s="143"/>
      <c r="BD73" s="143"/>
      <c r="BE73" s="143"/>
      <c r="BF73" s="143"/>
      <c r="BG73" s="150"/>
      <c r="BH73" s="142"/>
      <c r="BI73" s="143"/>
      <c r="BJ73" s="143"/>
      <c r="BK73" s="143"/>
      <c r="BL73" s="143"/>
      <c r="BM73" s="143"/>
      <c r="BN73" s="3"/>
      <c r="BO73" s="103"/>
      <c r="BP73" s="167"/>
      <c r="BQ73" s="161"/>
      <c r="BR73" s="143"/>
      <c r="BS73" s="143"/>
      <c r="BT73" s="143"/>
      <c r="BU73" s="143"/>
      <c r="BV73" s="150"/>
      <c r="BW73" s="161"/>
      <c r="BX73" s="143"/>
      <c r="BY73" s="143"/>
      <c r="BZ73" s="143"/>
      <c r="CA73" s="143"/>
      <c r="CB73" s="150"/>
      <c r="CC73" s="161"/>
      <c r="CD73" s="143"/>
      <c r="CE73" s="143"/>
      <c r="CF73" s="143"/>
      <c r="CG73" s="150"/>
      <c r="CH73" s="161"/>
      <c r="CI73" s="143"/>
      <c r="CJ73" s="143"/>
      <c r="CK73" s="143"/>
      <c r="CL73" s="143"/>
      <c r="CM73" s="143"/>
      <c r="CN73" s="143"/>
      <c r="CO73" s="150"/>
      <c r="CP73" s="142"/>
      <c r="CQ73" s="143"/>
      <c r="CR73" s="143"/>
      <c r="CS73" s="143"/>
      <c r="CT73" s="143"/>
      <c r="CU73" s="143"/>
      <c r="CV73" s="3"/>
      <c r="CW73" s="103"/>
      <c r="CX73" s="403"/>
      <c r="CY73" s="402"/>
      <c r="CZ73" s="66"/>
      <c r="DA73" s="66"/>
      <c r="DB73" s="66"/>
      <c r="DC73" s="66"/>
      <c r="DD73" s="146"/>
      <c r="DE73" s="402"/>
      <c r="DF73" s="66"/>
      <c r="DG73" s="66"/>
      <c r="DH73" s="66"/>
      <c r="DI73" s="66"/>
      <c r="DJ73" s="146"/>
      <c r="DK73" s="402"/>
      <c r="DL73" s="66"/>
      <c r="DM73" s="66"/>
      <c r="DN73" s="66"/>
      <c r="DO73" s="146"/>
      <c r="DP73" s="402"/>
      <c r="DQ73" s="66"/>
      <c r="DR73" s="66"/>
      <c r="DS73" s="66"/>
      <c r="DT73" s="66"/>
      <c r="DU73" s="66"/>
      <c r="DV73" s="66"/>
      <c r="DW73" s="146"/>
      <c r="DX73" s="139"/>
      <c r="DY73" s="66"/>
      <c r="DZ73" s="66"/>
      <c r="EA73" s="66"/>
      <c r="EB73" s="66"/>
      <c r="EC73" s="66"/>
      <c r="ED73" s="3"/>
    </row>
    <row r="74" spans="1:134" ht="16.5" x14ac:dyDescent="0.35">
      <c r="A74" s="387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211"/>
      <c r="P74" s="393"/>
      <c r="Q74" s="393"/>
      <c r="R74" s="393"/>
      <c r="S74" s="393"/>
      <c r="T74" s="393"/>
      <c r="U74" s="393"/>
      <c r="V74" s="393"/>
      <c r="W74" s="393"/>
      <c r="X74" s="393"/>
      <c r="Y74" s="393"/>
      <c r="Z74" s="393"/>
      <c r="AA74" s="393"/>
      <c r="AB74" s="393"/>
      <c r="AD74" s="398">
        <v>42767</v>
      </c>
      <c r="AE74" s="401">
        <v>3633</v>
      </c>
      <c r="AG74" s="103"/>
      <c r="AH74" s="167"/>
      <c r="AI74" s="161"/>
      <c r="AJ74" s="143"/>
      <c r="AK74" s="143"/>
      <c r="AL74" s="143"/>
      <c r="AM74" s="143"/>
      <c r="AN74" s="150"/>
      <c r="AO74" s="161"/>
      <c r="AP74" s="143"/>
      <c r="AQ74" s="143"/>
      <c r="AR74" s="143"/>
      <c r="AS74" s="143"/>
      <c r="AT74" s="150"/>
      <c r="AU74" s="161"/>
      <c r="AV74" s="143"/>
      <c r="AW74" s="143"/>
      <c r="AX74" s="143"/>
      <c r="AY74" s="150"/>
      <c r="AZ74" s="161"/>
      <c r="BA74" s="143"/>
      <c r="BB74" s="143"/>
      <c r="BC74" s="143"/>
      <c r="BD74" s="143"/>
      <c r="BE74" s="143"/>
      <c r="BF74" s="143"/>
      <c r="BG74" s="150"/>
      <c r="BH74" s="142"/>
      <c r="BI74" s="143"/>
      <c r="BJ74" s="143"/>
      <c r="BK74" s="143"/>
      <c r="BL74" s="143"/>
      <c r="BM74" s="143"/>
      <c r="BN74" s="3"/>
      <c r="BO74" s="103"/>
      <c r="BP74" s="167"/>
      <c r="BQ74" s="161"/>
      <c r="BR74" s="143"/>
      <c r="BS74" s="143"/>
      <c r="BT74" s="143"/>
      <c r="BU74" s="143"/>
      <c r="BV74" s="150"/>
      <c r="BW74" s="161"/>
      <c r="BX74" s="143"/>
      <c r="BY74" s="143"/>
      <c r="BZ74" s="143"/>
      <c r="CA74" s="143"/>
      <c r="CB74" s="150"/>
      <c r="CC74" s="161"/>
      <c r="CD74" s="143"/>
      <c r="CE74" s="143"/>
      <c r="CF74" s="143"/>
      <c r="CG74" s="150"/>
      <c r="CH74" s="161"/>
      <c r="CI74" s="143"/>
      <c r="CJ74" s="143"/>
      <c r="CK74" s="143"/>
      <c r="CL74" s="143"/>
      <c r="CM74" s="143"/>
      <c r="CN74" s="143"/>
      <c r="CO74" s="150"/>
      <c r="CP74" s="142"/>
      <c r="CQ74" s="143"/>
      <c r="CR74" s="143"/>
      <c r="CS74" s="143"/>
      <c r="CT74" s="143"/>
      <c r="CU74" s="143"/>
      <c r="CV74" s="3"/>
      <c r="CW74" s="103"/>
      <c r="CX74" s="403"/>
      <c r="CY74" s="402"/>
      <c r="CZ74" s="66"/>
      <c r="DA74" s="66"/>
      <c r="DB74" s="66"/>
      <c r="DC74" s="66"/>
      <c r="DD74" s="146"/>
      <c r="DE74" s="402"/>
      <c r="DF74" s="66"/>
      <c r="DG74" s="66"/>
      <c r="DH74" s="66"/>
      <c r="DI74" s="66"/>
      <c r="DJ74" s="146"/>
      <c r="DK74" s="402"/>
      <c r="DL74" s="66"/>
      <c r="DM74" s="66"/>
      <c r="DN74" s="66"/>
      <c r="DO74" s="146"/>
      <c r="DP74" s="402"/>
      <c r="DQ74" s="66"/>
      <c r="DR74" s="66"/>
      <c r="DS74" s="66"/>
      <c r="DT74" s="66"/>
      <c r="DU74" s="66"/>
      <c r="DV74" s="66"/>
      <c r="DW74" s="146"/>
      <c r="DX74" s="139"/>
      <c r="DY74" s="66"/>
      <c r="DZ74" s="66"/>
      <c r="EA74" s="66"/>
      <c r="EB74" s="66"/>
      <c r="EC74" s="66"/>
      <c r="ED74" s="3"/>
    </row>
    <row r="75" spans="1:134" ht="16.5" x14ac:dyDescent="0.35">
      <c r="A75" s="388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12"/>
      <c r="P75" s="393"/>
      <c r="Q75" s="393"/>
      <c r="R75" s="393"/>
      <c r="S75" s="393"/>
      <c r="T75" s="393"/>
      <c r="U75" s="393"/>
      <c r="V75" s="393"/>
      <c r="W75" s="393"/>
      <c r="X75" s="393"/>
      <c r="Y75" s="393"/>
      <c r="Z75" s="393"/>
      <c r="AA75" s="393"/>
      <c r="AB75" s="393"/>
      <c r="AD75" s="398">
        <v>42736</v>
      </c>
      <c r="AE75" s="401">
        <v>3651</v>
      </c>
      <c r="AG75" s="103"/>
      <c r="AH75" s="167"/>
      <c r="AI75" s="161"/>
      <c r="AJ75" s="143"/>
      <c r="AK75" s="143"/>
      <c r="AL75" s="143"/>
      <c r="AM75" s="143"/>
      <c r="AN75" s="150"/>
      <c r="AO75" s="161"/>
      <c r="AP75" s="143"/>
      <c r="AQ75" s="143"/>
      <c r="AR75" s="143"/>
      <c r="AS75" s="143"/>
      <c r="AT75" s="150"/>
      <c r="AU75" s="161"/>
      <c r="AV75" s="143"/>
      <c r="AW75" s="143"/>
      <c r="AX75" s="143"/>
      <c r="AY75" s="150"/>
      <c r="AZ75" s="161"/>
      <c r="BA75" s="143"/>
      <c r="BB75" s="143"/>
      <c r="BC75" s="143"/>
      <c r="BD75" s="143"/>
      <c r="BE75" s="143"/>
      <c r="BF75" s="143"/>
      <c r="BG75" s="150"/>
      <c r="BH75" s="142"/>
      <c r="BI75" s="143"/>
      <c r="BJ75" s="143"/>
      <c r="BK75" s="143"/>
      <c r="BL75" s="143"/>
      <c r="BM75" s="143"/>
      <c r="BN75" s="3"/>
      <c r="BO75" s="103"/>
      <c r="BP75" s="167"/>
      <c r="BQ75" s="161"/>
      <c r="BR75" s="143"/>
      <c r="BS75" s="143"/>
      <c r="BT75" s="143"/>
      <c r="BU75" s="143"/>
      <c r="BV75" s="150"/>
      <c r="BW75" s="161"/>
      <c r="BX75" s="143"/>
      <c r="BY75" s="143"/>
      <c r="BZ75" s="143"/>
      <c r="CA75" s="143"/>
      <c r="CB75" s="150"/>
      <c r="CC75" s="161"/>
      <c r="CD75" s="143"/>
      <c r="CE75" s="143"/>
      <c r="CF75" s="143"/>
      <c r="CG75" s="150"/>
      <c r="CH75" s="161"/>
      <c r="CI75" s="143"/>
      <c r="CJ75" s="143"/>
      <c r="CK75" s="143"/>
      <c r="CL75" s="143"/>
      <c r="CM75" s="143"/>
      <c r="CN75" s="143"/>
      <c r="CO75" s="150"/>
      <c r="CP75" s="142"/>
      <c r="CQ75" s="143"/>
      <c r="CR75" s="143"/>
      <c r="CS75" s="143"/>
      <c r="CT75" s="143"/>
      <c r="CU75" s="143"/>
      <c r="CV75" s="3"/>
      <c r="CW75" s="103"/>
      <c r="CX75" s="403"/>
      <c r="CY75" s="402"/>
      <c r="CZ75" s="66"/>
      <c r="DA75" s="66"/>
      <c r="DB75" s="66"/>
      <c r="DC75" s="66"/>
      <c r="DD75" s="146"/>
      <c r="DE75" s="402"/>
      <c r="DF75" s="66"/>
      <c r="DG75" s="66"/>
      <c r="DH75" s="66"/>
      <c r="DI75" s="66"/>
      <c r="DJ75" s="146"/>
      <c r="DK75" s="402"/>
      <c r="DL75" s="66"/>
      <c r="DM75" s="66"/>
      <c r="DN75" s="66"/>
      <c r="DO75" s="146"/>
      <c r="DP75" s="402"/>
      <c r="DQ75" s="66"/>
      <c r="DR75" s="66"/>
      <c r="DS75" s="66"/>
      <c r="DT75" s="66"/>
      <c r="DU75" s="66"/>
      <c r="DV75" s="66"/>
      <c r="DW75" s="146"/>
      <c r="DX75" s="139"/>
      <c r="DY75" s="66"/>
      <c r="DZ75" s="66"/>
      <c r="EA75" s="66"/>
      <c r="EB75" s="66"/>
      <c r="EC75" s="66"/>
      <c r="ED75" s="3"/>
    </row>
    <row r="76" spans="1:134" ht="16.5" x14ac:dyDescent="0.35">
      <c r="A76" s="9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12"/>
      <c r="P76" s="393"/>
      <c r="Q76" s="393"/>
      <c r="R76" s="393"/>
      <c r="S76" s="393"/>
      <c r="T76" s="393"/>
      <c r="U76" s="393"/>
      <c r="V76" s="393"/>
      <c r="W76" s="393"/>
      <c r="X76" s="393"/>
      <c r="Y76" s="393"/>
      <c r="Z76" s="393"/>
      <c r="AA76" s="393"/>
      <c r="AB76" s="393"/>
      <c r="AD76" s="398">
        <v>42705</v>
      </c>
      <c r="AE76" s="401">
        <v>3666</v>
      </c>
      <c r="AG76" s="103"/>
      <c r="AH76" s="167"/>
      <c r="AI76" s="161"/>
      <c r="AJ76" s="143"/>
      <c r="AK76" s="143"/>
      <c r="AL76" s="143"/>
      <c r="AM76" s="143"/>
      <c r="AN76" s="150"/>
      <c r="AO76" s="161"/>
      <c r="AP76" s="143"/>
      <c r="AQ76" s="143"/>
      <c r="AR76" s="143"/>
      <c r="AS76" s="143"/>
      <c r="AT76" s="150"/>
      <c r="AU76" s="161"/>
      <c r="AV76" s="143"/>
      <c r="AW76" s="143"/>
      <c r="AX76" s="143"/>
      <c r="AY76" s="150"/>
      <c r="AZ76" s="161"/>
      <c r="BA76" s="143"/>
      <c r="BB76" s="143"/>
      <c r="BC76" s="143"/>
      <c r="BD76" s="143"/>
      <c r="BE76" s="143"/>
      <c r="BF76" s="143"/>
      <c r="BG76" s="150"/>
      <c r="BH76" s="142"/>
      <c r="BI76" s="143"/>
      <c r="BJ76" s="143"/>
      <c r="BK76" s="143"/>
      <c r="BL76" s="143"/>
      <c r="BM76" s="143"/>
      <c r="BN76" s="3"/>
      <c r="BO76" s="103"/>
      <c r="BP76" s="167"/>
      <c r="BQ76" s="161"/>
      <c r="BR76" s="143"/>
      <c r="BS76" s="143"/>
      <c r="BT76" s="143"/>
      <c r="BU76" s="143"/>
      <c r="BV76" s="150"/>
      <c r="BW76" s="161"/>
      <c r="BX76" s="143"/>
      <c r="BY76" s="143"/>
      <c r="BZ76" s="143"/>
      <c r="CA76" s="143"/>
      <c r="CB76" s="150"/>
      <c r="CC76" s="161"/>
      <c r="CD76" s="143"/>
      <c r="CE76" s="143"/>
      <c r="CF76" s="143"/>
      <c r="CG76" s="150"/>
      <c r="CH76" s="161"/>
      <c r="CI76" s="143"/>
      <c r="CJ76" s="143"/>
      <c r="CK76" s="143"/>
      <c r="CL76" s="143"/>
      <c r="CM76" s="143"/>
      <c r="CN76" s="143"/>
      <c r="CO76" s="150"/>
      <c r="CP76" s="142"/>
      <c r="CQ76" s="143"/>
      <c r="CR76" s="143"/>
      <c r="CS76" s="143"/>
      <c r="CT76" s="143"/>
      <c r="CU76" s="143"/>
      <c r="CV76" s="3"/>
      <c r="CW76" s="103"/>
      <c r="CX76" s="403"/>
      <c r="CY76" s="402"/>
      <c r="CZ76" s="66"/>
      <c r="DA76" s="66"/>
      <c r="DB76" s="66"/>
      <c r="DC76" s="66"/>
      <c r="DD76" s="146"/>
      <c r="DE76" s="402"/>
      <c r="DF76" s="66"/>
      <c r="DG76" s="66"/>
      <c r="DH76" s="66"/>
      <c r="DI76" s="66"/>
      <c r="DJ76" s="146"/>
      <c r="DK76" s="402"/>
      <c r="DL76" s="66"/>
      <c r="DM76" s="66"/>
      <c r="DN76" s="66"/>
      <c r="DO76" s="146"/>
      <c r="DP76" s="402"/>
      <c r="DQ76" s="66"/>
      <c r="DR76" s="66"/>
      <c r="DS76" s="66"/>
      <c r="DT76" s="66"/>
      <c r="DU76" s="66"/>
      <c r="DV76" s="66"/>
      <c r="DW76" s="146"/>
      <c r="DX76" s="139"/>
      <c r="DY76" s="66"/>
      <c r="DZ76" s="66"/>
      <c r="EA76" s="66"/>
      <c r="EB76" s="66"/>
      <c r="EC76" s="66"/>
      <c r="ED76" s="3"/>
    </row>
    <row r="77" spans="1:134" ht="16.5" x14ac:dyDescent="0.35">
      <c r="A77" s="389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12"/>
      <c r="P77" s="393"/>
      <c r="Q77" s="393"/>
      <c r="R77" s="393"/>
      <c r="S77" s="393"/>
      <c r="T77" s="393"/>
      <c r="U77" s="393"/>
      <c r="V77" s="393"/>
      <c r="W77" s="393"/>
      <c r="X77" s="393"/>
      <c r="Y77" s="393"/>
      <c r="Z77" s="393"/>
      <c r="AA77" s="393"/>
      <c r="AB77" s="393"/>
      <c r="AD77" s="398">
        <v>42675</v>
      </c>
      <c r="AE77" s="401">
        <v>3684</v>
      </c>
      <c r="AG77" s="103"/>
      <c r="AH77" s="167"/>
      <c r="AI77" s="161"/>
      <c r="AJ77" s="143"/>
      <c r="AK77" s="143"/>
      <c r="AL77" s="143"/>
      <c r="AM77" s="143"/>
      <c r="AN77" s="150"/>
      <c r="AO77" s="161"/>
      <c r="AP77" s="143"/>
      <c r="AQ77" s="143"/>
      <c r="AR77" s="143"/>
      <c r="AS77" s="143"/>
      <c r="AT77" s="150"/>
      <c r="AU77" s="161"/>
      <c r="AV77" s="143"/>
      <c r="AW77" s="143"/>
      <c r="AX77" s="143"/>
      <c r="AY77" s="150"/>
      <c r="AZ77" s="161"/>
      <c r="BA77" s="143"/>
      <c r="BB77" s="143"/>
      <c r="BC77" s="143"/>
      <c r="BD77" s="143"/>
      <c r="BE77" s="143"/>
      <c r="BF77" s="143"/>
      <c r="BG77" s="150"/>
      <c r="BH77" s="142"/>
      <c r="BI77" s="143"/>
      <c r="BJ77" s="143"/>
      <c r="BK77" s="143"/>
      <c r="BL77" s="143"/>
      <c r="BM77" s="143"/>
      <c r="BN77" s="3"/>
      <c r="BO77" s="103"/>
      <c r="BP77" s="167"/>
      <c r="BQ77" s="161"/>
      <c r="BR77" s="143"/>
      <c r="BS77" s="143"/>
      <c r="BT77" s="143"/>
      <c r="BU77" s="143"/>
      <c r="BV77" s="150"/>
      <c r="BW77" s="161"/>
      <c r="BX77" s="143"/>
      <c r="BY77" s="143"/>
      <c r="BZ77" s="143"/>
      <c r="CA77" s="143"/>
      <c r="CB77" s="150"/>
      <c r="CC77" s="161"/>
      <c r="CD77" s="143"/>
      <c r="CE77" s="143"/>
      <c r="CF77" s="143"/>
      <c r="CG77" s="150"/>
      <c r="CH77" s="161"/>
      <c r="CI77" s="143"/>
      <c r="CJ77" s="143"/>
      <c r="CK77" s="143"/>
      <c r="CL77" s="143"/>
      <c r="CM77" s="143"/>
      <c r="CN77" s="143"/>
      <c r="CO77" s="150"/>
      <c r="CP77" s="142"/>
      <c r="CQ77" s="143"/>
      <c r="CR77" s="143"/>
      <c r="CS77" s="143"/>
      <c r="CT77" s="143"/>
      <c r="CU77" s="143"/>
      <c r="CV77" s="3"/>
      <c r="CW77" s="103"/>
      <c r="CX77" s="403"/>
      <c r="CY77" s="402"/>
      <c r="CZ77" s="66"/>
      <c r="DA77" s="66"/>
      <c r="DB77" s="66"/>
      <c r="DC77" s="66"/>
      <c r="DD77" s="146"/>
      <c r="DE77" s="402"/>
      <c r="DF77" s="66"/>
      <c r="DG77" s="66"/>
      <c r="DH77" s="66"/>
      <c r="DI77" s="66"/>
      <c r="DJ77" s="146"/>
      <c r="DK77" s="402"/>
      <c r="DL77" s="66"/>
      <c r="DM77" s="66"/>
      <c r="DN77" s="66"/>
      <c r="DO77" s="146"/>
      <c r="DP77" s="402"/>
      <c r="DQ77" s="66"/>
      <c r="DR77" s="66"/>
      <c r="DS77" s="66"/>
      <c r="DT77" s="66"/>
      <c r="DU77" s="66"/>
      <c r="DV77" s="66"/>
      <c r="DW77" s="146"/>
      <c r="DX77" s="139"/>
      <c r="DY77" s="66"/>
      <c r="DZ77" s="66"/>
      <c r="EA77" s="66"/>
      <c r="EB77" s="66"/>
      <c r="EC77" s="66"/>
      <c r="ED77" s="3"/>
    </row>
    <row r="78" spans="1:134" ht="16.5" x14ac:dyDescent="0.35">
      <c r="A78" s="389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12"/>
      <c r="P78" s="393"/>
      <c r="Q78" s="393"/>
      <c r="R78" s="393"/>
      <c r="S78" s="393"/>
      <c r="T78" s="393"/>
      <c r="U78" s="393"/>
      <c r="V78" s="393"/>
      <c r="W78" s="393"/>
      <c r="X78" s="393"/>
      <c r="Y78" s="393"/>
      <c r="Z78" s="393"/>
      <c r="AA78" s="393"/>
      <c r="AB78" s="393"/>
      <c r="AD78" s="398">
        <v>42644</v>
      </c>
      <c r="AE78" s="401">
        <v>3703</v>
      </c>
      <c r="AG78" s="103"/>
      <c r="AH78" s="167"/>
      <c r="AI78" s="161"/>
      <c r="AJ78" s="143"/>
      <c r="AK78" s="143"/>
      <c r="AL78" s="143"/>
      <c r="AM78" s="143"/>
      <c r="AN78" s="150"/>
      <c r="AO78" s="161"/>
      <c r="AP78" s="143"/>
      <c r="AQ78" s="143"/>
      <c r="AR78" s="143"/>
      <c r="AS78" s="143"/>
      <c r="AT78" s="150"/>
      <c r="AU78" s="161"/>
      <c r="AV78" s="143"/>
      <c r="AW78" s="143"/>
      <c r="AX78" s="143"/>
      <c r="AY78" s="150"/>
      <c r="AZ78" s="161"/>
      <c r="BA78" s="143"/>
      <c r="BB78" s="143"/>
      <c r="BC78" s="143"/>
      <c r="BD78" s="143"/>
      <c r="BE78" s="143"/>
      <c r="BF78" s="143"/>
      <c r="BG78" s="150"/>
      <c r="BH78" s="142"/>
      <c r="BI78" s="143"/>
      <c r="BJ78" s="143"/>
      <c r="BK78" s="143"/>
      <c r="BL78" s="143"/>
      <c r="BM78" s="143"/>
      <c r="BN78" s="3"/>
      <c r="BO78" s="103"/>
      <c r="BP78" s="167"/>
      <c r="BQ78" s="161"/>
      <c r="BR78" s="143"/>
      <c r="BS78" s="143"/>
      <c r="BT78" s="143"/>
      <c r="BU78" s="143"/>
      <c r="BV78" s="150"/>
      <c r="BW78" s="161"/>
      <c r="BX78" s="143"/>
      <c r="BY78" s="143"/>
      <c r="BZ78" s="143"/>
      <c r="CA78" s="143"/>
      <c r="CB78" s="150"/>
      <c r="CC78" s="161"/>
      <c r="CD78" s="143"/>
      <c r="CE78" s="143"/>
      <c r="CF78" s="143"/>
      <c r="CG78" s="150"/>
      <c r="CH78" s="161"/>
      <c r="CI78" s="143"/>
      <c r="CJ78" s="143"/>
      <c r="CK78" s="143"/>
      <c r="CL78" s="143"/>
      <c r="CM78" s="143"/>
      <c r="CN78" s="143"/>
      <c r="CO78" s="150"/>
      <c r="CP78" s="142"/>
      <c r="CQ78" s="143"/>
      <c r="CR78" s="143"/>
      <c r="CS78" s="143"/>
      <c r="CT78" s="143"/>
      <c r="CU78" s="143"/>
      <c r="CV78" s="3"/>
      <c r="CW78" s="103"/>
      <c r="CX78" s="403"/>
      <c r="CY78" s="402"/>
      <c r="CZ78" s="66"/>
      <c r="DA78" s="66"/>
      <c r="DB78" s="66"/>
      <c r="DC78" s="66"/>
      <c r="DD78" s="146"/>
      <c r="DE78" s="402"/>
      <c r="DF78" s="66"/>
      <c r="DG78" s="66"/>
      <c r="DH78" s="66"/>
      <c r="DI78" s="66"/>
      <c r="DJ78" s="146"/>
      <c r="DK78" s="402"/>
      <c r="DL78" s="66"/>
      <c r="DM78" s="66"/>
      <c r="DN78" s="66"/>
      <c r="DO78" s="146"/>
      <c r="DP78" s="402"/>
      <c r="DQ78" s="66"/>
      <c r="DR78" s="66"/>
      <c r="DS78" s="66"/>
      <c r="DT78" s="66"/>
      <c r="DU78" s="66"/>
      <c r="DV78" s="66"/>
      <c r="DW78" s="146"/>
      <c r="DX78" s="139"/>
      <c r="DY78" s="66"/>
      <c r="DZ78" s="66"/>
      <c r="EA78" s="66"/>
      <c r="EB78" s="66"/>
      <c r="EC78" s="66"/>
      <c r="ED78" s="3"/>
    </row>
    <row r="79" spans="1:134" ht="16.5" x14ac:dyDescent="0.35">
      <c r="A79" s="389"/>
      <c r="N79" s="212"/>
      <c r="P79" s="393"/>
      <c r="Q79" s="393"/>
      <c r="R79" s="393"/>
      <c r="S79" s="393"/>
      <c r="T79" s="393"/>
      <c r="U79" s="393"/>
      <c r="V79" s="393"/>
      <c r="W79" s="393"/>
      <c r="X79" s="393"/>
      <c r="Y79" s="393"/>
      <c r="Z79" s="393"/>
      <c r="AA79" s="393"/>
      <c r="AB79" s="393"/>
      <c r="AD79" s="398">
        <v>42614</v>
      </c>
      <c r="AE79" s="401">
        <v>3710</v>
      </c>
      <c r="AG79" s="103"/>
      <c r="AH79" s="167"/>
      <c r="AI79" s="161"/>
      <c r="AJ79" s="143"/>
      <c r="AK79" s="143"/>
      <c r="AL79" s="143"/>
      <c r="AM79" s="143"/>
      <c r="AN79" s="150"/>
      <c r="AO79" s="161"/>
      <c r="AP79" s="143"/>
      <c r="AQ79" s="143"/>
      <c r="AR79" s="143"/>
      <c r="AS79" s="143"/>
      <c r="AT79" s="150"/>
      <c r="AU79" s="161"/>
      <c r="AV79" s="143"/>
      <c r="AW79" s="143"/>
      <c r="AX79" s="143"/>
      <c r="AY79" s="150"/>
      <c r="AZ79" s="161"/>
      <c r="BA79" s="143"/>
      <c r="BB79" s="143"/>
      <c r="BC79" s="143"/>
      <c r="BD79" s="143"/>
      <c r="BE79" s="143"/>
      <c r="BF79" s="143"/>
      <c r="BG79" s="150"/>
      <c r="BH79" s="142"/>
      <c r="BI79" s="143"/>
      <c r="BJ79" s="143"/>
      <c r="BK79" s="143"/>
      <c r="BL79" s="143"/>
      <c r="BM79" s="143"/>
      <c r="BN79" s="3"/>
      <c r="BO79" s="103"/>
      <c r="BP79" s="167"/>
      <c r="BQ79" s="161"/>
      <c r="BR79" s="143"/>
      <c r="BS79" s="143"/>
      <c r="BT79" s="143"/>
      <c r="BU79" s="143"/>
      <c r="BV79" s="150"/>
      <c r="BW79" s="161"/>
      <c r="BX79" s="143"/>
      <c r="BY79" s="143"/>
      <c r="BZ79" s="143"/>
      <c r="CA79" s="143"/>
      <c r="CB79" s="150"/>
      <c r="CC79" s="161"/>
      <c r="CD79" s="143"/>
      <c r="CE79" s="143"/>
      <c r="CF79" s="143"/>
      <c r="CG79" s="150"/>
      <c r="CH79" s="161"/>
      <c r="CI79" s="143"/>
      <c r="CJ79" s="143"/>
      <c r="CK79" s="143"/>
      <c r="CL79" s="143"/>
      <c r="CM79" s="143"/>
      <c r="CN79" s="143"/>
      <c r="CO79" s="150"/>
      <c r="CP79" s="142"/>
      <c r="CQ79" s="143"/>
      <c r="CR79" s="143"/>
      <c r="CS79" s="143"/>
      <c r="CT79" s="143"/>
      <c r="CU79" s="143"/>
      <c r="CV79" s="3"/>
      <c r="CW79" s="103"/>
      <c r="CX79" s="403"/>
      <c r="CY79" s="402"/>
      <c r="CZ79" s="66"/>
      <c r="DA79" s="66"/>
      <c r="DB79" s="66"/>
      <c r="DC79" s="66"/>
      <c r="DD79" s="146"/>
      <c r="DE79" s="402"/>
      <c r="DF79" s="66"/>
      <c r="DG79" s="66"/>
      <c r="DH79" s="66"/>
      <c r="DI79" s="66"/>
      <c r="DJ79" s="146"/>
      <c r="DK79" s="402"/>
      <c r="DL79" s="66"/>
      <c r="DM79" s="66"/>
      <c r="DN79" s="66"/>
      <c r="DO79" s="146"/>
      <c r="DP79" s="402"/>
      <c r="DQ79" s="66"/>
      <c r="DR79" s="66"/>
      <c r="DS79" s="66"/>
      <c r="DT79" s="66"/>
      <c r="DU79" s="66"/>
      <c r="DV79" s="66"/>
      <c r="DW79" s="146"/>
      <c r="DX79" s="139"/>
      <c r="DY79" s="66"/>
      <c r="DZ79" s="66"/>
      <c r="EA79" s="66"/>
      <c r="EB79" s="66"/>
      <c r="EC79" s="66"/>
      <c r="ED79" s="3"/>
    </row>
    <row r="80" spans="1:134" ht="16.5" x14ac:dyDescent="0.35">
      <c r="A80" s="389"/>
      <c r="N80" s="212"/>
      <c r="P80" s="393"/>
      <c r="Q80" s="393"/>
      <c r="R80" s="393"/>
      <c r="S80" s="393"/>
      <c r="T80" s="393"/>
      <c r="U80" s="393"/>
      <c r="V80" s="393"/>
      <c r="W80" s="393"/>
      <c r="X80" s="393"/>
      <c r="Y80" s="393"/>
      <c r="Z80" s="393"/>
      <c r="AA80" s="393"/>
      <c r="AB80" s="393"/>
      <c r="AD80" s="398">
        <v>42583</v>
      </c>
      <c r="AE80" s="401">
        <v>3729</v>
      </c>
      <c r="AG80" s="103"/>
      <c r="AH80" s="167"/>
      <c r="AI80" s="161"/>
      <c r="AJ80" s="143"/>
      <c r="AK80" s="143"/>
      <c r="AL80" s="143"/>
      <c r="AM80" s="143"/>
      <c r="AN80" s="150"/>
      <c r="AO80" s="161"/>
      <c r="AP80" s="143"/>
      <c r="AQ80" s="143"/>
      <c r="AR80" s="143"/>
      <c r="AS80" s="143"/>
      <c r="AT80" s="150"/>
      <c r="AU80" s="161"/>
      <c r="AV80" s="143"/>
      <c r="AW80" s="143"/>
      <c r="AX80" s="143"/>
      <c r="AY80" s="150"/>
      <c r="AZ80" s="161"/>
      <c r="BA80" s="143"/>
      <c r="BB80" s="143"/>
      <c r="BC80" s="143"/>
      <c r="BD80" s="143"/>
      <c r="BE80" s="143"/>
      <c r="BF80" s="143"/>
      <c r="BG80" s="150"/>
      <c r="BH80" s="142"/>
      <c r="BI80" s="143"/>
      <c r="BJ80" s="143"/>
      <c r="BK80" s="143"/>
      <c r="BL80" s="143"/>
      <c r="BM80" s="143"/>
      <c r="BN80" s="3"/>
      <c r="BO80" s="103"/>
      <c r="BP80" s="167"/>
      <c r="BQ80" s="161"/>
      <c r="BR80" s="143"/>
      <c r="BS80" s="143"/>
      <c r="BT80" s="143"/>
      <c r="BU80" s="143"/>
      <c r="BV80" s="150"/>
      <c r="BW80" s="161"/>
      <c r="BX80" s="143"/>
      <c r="BY80" s="143"/>
      <c r="BZ80" s="143"/>
      <c r="CA80" s="143"/>
      <c r="CB80" s="150"/>
      <c r="CC80" s="161"/>
      <c r="CD80" s="143"/>
      <c r="CE80" s="143"/>
      <c r="CF80" s="143"/>
      <c r="CG80" s="150"/>
      <c r="CH80" s="161"/>
      <c r="CI80" s="143"/>
      <c r="CJ80" s="143"/>
      <c r="CK80" s="143"/>
      <c r="CL80" s="143"/>
      <c r="CM80" s="143"/>
      <c r="CN80" s="143"/>
      <c r="CO80" s="150"/>
      <c r="CP80" s="142"/>
      <c r="CQ80" s="143"/>
      <c r="CR80" s="143"/>
      <c r="CS80" s="143"/>
      <c r="CT80" s="143"/>
      <c r="CU80" s="143"/>
      <c r="CV80" s="3"/>
      <c r="CW80" s="103"/>
      <c r="CX80" s="403"/>
      <c r="CY80" s="402"/>
      <c r="CZ80" s="66"/>
      <c r="DA80" s="66"/>
      <c r="DB80" s="66"/>
      <c r="DC80" s="66"/>
      <c r="DD80" s="146"/>
      <c r="DE80" s="402"/>
      <c r="DF80" s="66"/>
      <c r="DG80" s="66"/>
      <c r="DH80" s="66"/>
      <c r="DI80" s="66"/>
      <c r="DJ80" s="146"/>
      <c r="DK80" s="402"/>
      <c r="DL80" s="66"/>
      <c r="DM80" s="66"/>
      <c r="DN80" s="66"/>
      <c r="DO80" s="146"/>
      <c r="DP80" s="402"/>
      <c r="DQ80" s="66"/>
      <c r="DR80" s="66"/>
      <c r="DS80" s="66"/>
      <c r="DT80" s="66"/>
      <c r="DU80" s="66"/>
      <c r="DV80" s="66"/>
      <c r="DW80" s="146"/>
      <c r="DX80" s="139"/>
      <c r="DY80" s="66"/>
      <c r="DZ80" s="66"/>
      <c r="EA80" s="66"/>
      <c r="EB80" s="66"/>
      <c r="EC80" s="66"/>
      <c r="ED80" s="3"/>
    </row>
    <row r="81" spans="1:134" ht="16.5" x14ac:dyDescent="0.35">
      <c r="A81" s="389"/>
      <c r="N81" s="212"/>
      <c r="P81" s="393"/>
      <c r="Q81" s="393"/>
      <c r="R81" s="393"/>
      <c r="S81" s="393"/>
      <c r="T81" s="393"/>
      <c r="U81" s="393"/>
      <c r="V81" s="393"/>
      <c r="W81" s="393"/>
      <c r="X81" s="393"/>
      <c r="Y81" s="393"/>
      <c r="Z81" s="393"/>
      <c r="AA81" s="393"/>
      <c r="AB81" s="393"/>
      <c r="AD81" s="398">
        <v>42552</v>
      </c>
      <c r="AE81" s="401">
        <v>3752</v>
      </c>
      <c r="AG81" s="103"/>
      <c r="AH81" s="167"/>
      <c r="AI81" s="161"/>
      <c r="AJ81" s="143"/>
      <c r="AK81" s="143"/>
      <c r="AL81" s="143"/>
      <c r="AM81" s="143"/>
      <c r="AN81" s="150"/>
      <c r="AO81" s="161"/>
      <c r="AP81" s="143"/>
      <c r="AQ81" s="143"/>
      <c r="AR81" s="143"/>
      <c r="AS81" s="143"/>
      <c r="AT81" s="150"/>
      <c r="AU81" s="161"/>
      <c r="AV81" s="143"/>
      <c r="AW81" s="143"/>
      <c r="AX81" s="143"/>
      <c r="AY81" s="150"/>
      <c r="AZ81" s="161"/>
      <c r="BA81" s="143"/>
      <c r="BB81" s="143"/>
      <c r="BC81" s="143"/>
      <c r="BD81" s="143"/>
      <c r="BE81" s="143"/>
      <c r="BF81" s="143"/>
      <c r="BG81" s="150"/>
      <c r="BH81" s="142"/>
      <c r="BI81" s="143"/>
      <c r="BJ81" s="143"/>
      <c r="BK81" s="143"/>
      <c r="BL81" s="143"/>
      <c r="BM81" s="143"/>
      <c r="BN81" s="3"/>
      <c r="BO81" s="103"/>
      <c r="BP81" s="167"/>
      <c r="BQ81" s="161"/>
      <c r="BR81" s="143"/>
      <c r="BS81" s="143"/>
      <c r="BT81" s="143"/>
      <c r="BU81" s="143"/>
      <c r="BV81" s="150"/>
      <c r="BW81" s="161"/>
      <c r="BX81" s="143"/>
      <c r="BY81" s="143"/>
      <c r="BZ81" s="143"/>
      <c r="CA81" s="143"/>
      <c r="CB81" s="150"/>
      <c r="CC81" s="161"/>
      <c r="CD81" s="143"/>
      <c r="CE81" s="143"/>
      <c r="CF81" s="143"/>
      <c r="CG81" s="150"/>
      <c r="CH81" s="161"/>
      <c r="CI81" s="143"/>
      <c r="CJ81" s="143"/>
      <c r="CK81" s="143"/>
      <c r="CL81" s="143"/>
      <c r="CM81" s="143"/>
      <c r="CN81" s="143"/>
      <c r="CO81" s="150"/>
      <c r="CP81" s="142"/>
      <c r="CQ81" s="143"/>
      <c r="CR81" s="143"/>
      <c r="CS81" s="143"/>
      <c r="CT81" s="143"/>
      <c r="CU81" s="143"/>
      <c r="CV81" s="3"/>
      <c r="CW81" s="103"/>
      <c r="CX81" s="403"/>
      <c r="CY81" s="402"/>
      <c r="CZ81" s="66"/>
      <c r="DA81" s="66"/>
      <c r="DB81" s="66"/>
      <c r="DC81" s="66"/>
      <c r="DD81" s="146"/>
      <c r="DE81" s="402"/>
      <c r="DF81" s="66"/>
      <c r="DG81" s="66"/>
      <c r="DH81" s="66"/>
      <c r="DI81" s="66"/>
      <c r="DJ81" s="146"/>
      <c r="DK81" s="402"/>
      <c r="DL81" s="66"/>
      <c r="DM81" s="66"/>
      <c r="DN81" s="66"/>
      <c r="DO81" s="146"/>
      <c r="DP81" s="402"/>
      <c r="DQ81" s="66"/>
      <c r="DR81" s="66"/>
      <c r="DS81" s="66"/>
      <c r="DT81" s="66"/>
      <c r="DU81" s="66"/>
      <c r="DV81" s="66"/>
      <c r="DW81" s="146"/>
      <c r="DX81" s="139"/>
      <c r="DY81" s="66"/>
      <c r="DZ81" s="66"/>
      <c r="EA81" s="66"/>
      <c r="EB81" s="66"/>
      <c r="EC81" s="66"/>
      <c r="ED81" s="3"/>
    </row>
    <row r="82" spans="1:134" ht="16.5" x14ac:dyDescent="0.35">
      <c r="A82" s="389"/>
      <c r="N82" s="212"/>
      <c r="P82" s="393"/>
      <c r="Q82" s="393"/>
      <c r="R82" s="393"/>
      <c r="S82" s="393"/>
      <c r="T82" s="393"/>
      <c r="U82" s="393"/>
      <c r="V82" s="393"/>
      <c r="W82" s="393"/>
      <c r="X82" s="393"/>
      <c r="Y82" s="393"/>
      <c r="Z82" s="393"/>
      <c r="AA82" s="393"/>
      <c r="AB82" s="393"/>
      <c r="AD82" s="398">
        <v>42522</v>
      </c>
      <c r="AE82" s="401">
        <v>3760</v>
      </c>
      <c r="AG82" s="103"/>
      <c r="AH82" s="167"/>
      <c r="AI82" s="161"/>
      <c r="AJ82" s="143"/>
      <c r="AK82" s="143"/>
      <c r="AL82" s="143"/>
      <c r="AM82" s="143"/>
      <c r="AN82" s="150"/>
      <c r="AO82" s="161"/>
      <c r="AP82" s="143"/>
      <c r="AQ82" s="143"/>
      <c r="AR82" s="143"/>
      <c r="AS82" s="143"/>
      <c r="AT82" s="150"/>
      <c r="AU82" s="161"/>
      <c r="AV82" s="143"/>
      <c r="AW82" s="143"/>
      <c r="AX82" s="143"/>
      <c r="AY82" s="150"/>
      <c r="AZ82" s="161"/>
      <c r="BA82" s="143"/>
      <c r="BB82" s="143"/>
      <c r="BC82" s="143"/>
      <c r="BD82" s="143"/>
      <c r="BE82" s="143"/>
      <c r="BF82" s="143"/>
      <c r="BG82" s="150"/>
      <c r="BH82" s="142"/>
      <c r="BI82" s="143"/>
      <c r="BJ82" s="143"/>
      <c r="BK82" s="143"/>
      <c r="BL82" s="143"/>
      <c r="BM82" s="143"/>
      <c r="BN82" s="3"/>
      <c r="BO82" s="103"/>
      <c r="BP82" s="167"/>
      <c r="BQ82" s="161"/>
      <c r="BR82" s="143"/>
      <c r="BS82" s="143"/>
      <c r="BT82" s="143"/>
      <c r="BU82" s="143"/>
      <c r="BV82" s="150"/>
      <c r="BW82" s="161"/>
      <c r="BX82" s="143"/>
      <c r="BY82" s="143"/>
      <c r="BZ82" s="143"/>
      <c r="CA82" s="143"/>
      <c r="CB82" s="150"/>
      <c r="CC82" s="161"/>
      <c r="CD82" s="143"/>
      <c r="CE82" s="143"/>
      <c r="CF82" s="143"/>
      <c r="CG82" s="150"/>
      <c r="CH82" s="161"/>
      <c r="CI82" s="143"/>
      <c r="CJ82" s="143"/>
      <c r="CK82" s="143"/>
      <c r="CL82" s="143"/>
      <c r="CM82" s="143"/>
      <c r="CN82" s="143"/>
      <c r="CO82" s="150"/>
      <c r="CP82" s="142"/>
      <c r="CQ82" s="143"/>
      <c r="CR82" s="143"/>
      <c r="CS82" s="143"/>
      <c r="CT82" s="143"/>
      <c r="CU82" s="143"/>
      <c r="CV82" s="3"/>
      <c r="CW82" s="103"/>
      <c r="CX82" s="403"/>
      <c r="CY82" s="402"/>
      <c r="CZ82" s="66"/>
      <c r="DA82" s="66"/>
      <c r="DB82" s="66"/>
      <c r="DC82" s="66"/>
      <c r="DD82" s="146"/>
      <c r="DE82" s="402"/>
      <c r="DF82" s="66"/>
      <c r="DG82" s="66"/>
      <c r="DH82" s="66"/>
      <c r="DI82" s="66"/>
      <c r="DJ82" s="146"/>
      <c r="DK82" s="402"/>
      <c r="DL82" s="66"/>
      <c r="DM82" s="66"/>
      <c r="DN82" s="66"/>
      <c r="DO82" s="146"/>
      <c r="DP82" s="402"/>
      <c r="DQ82" s="66"/>
      <c r="DR82" s="66"/>
      <c r="DS82" s="66"/>
      <c r="DT82" s="66"/>
      <c r="DU82" s="66"/>
      <c r="DV82" s="66"/>
      <c r="DW82" s="146"/>
      <c r="DX82" s="139"/>
      <c r="DY82" s="66"/>
      <c r="DZ82" s="66"/>
      <c r="EA82" s="66"/>
      <c r="EB82" s="66"/>
      <c r="EC82" s="66"/>
      <c r="ED82" s="3"/>
    </row>
    <row r="83" spans="1:134" ht="16.5" x14ac:dyDescent="0.35">
      <c r="A83" s="389"/>
      <c r="N83" s="212"/>
      <c r="P83" s="393"/>
      <c r="Q83" s="393"/>
      <c r="R83" s="393"/>
      <c r="S83" s="393"/>
      <c r="T83" s="393"/>
      <c r="U83" s="393"/>
      <c r="V83" s="393"/>
      <c r="W83" s="393"/>
      <c r="X83" s="393"/>
      <c r="Y83" s="393"/>
      <c r="Z83" s="393"/>
      <c r="AA83" s="393"/>
      <c r="AB83" s="393"/>
      <c r="AD83" s="398">
        <v>42491</v>
      </c>
      <c r="AE83" s="401">
        <v>3760</v>
      </c>
      <c r="AG83" s="103"/>
      <c r="AH83" s="167"/>
      <c r="AI83" s="161"/>
      <c r="AJ83" s="143"/>
      <c r="AK83" s="143"/>
      <c r="AL83" s="143"/>
      <c r="AM83" s="143"/>
      <c r="AN83" s="150"/>
      <c r="AO83" s="161"/>
      <c r="AP83" s="143"/>
      <c r="AQ83" s="143"/>
      <c r="AR83" s="143"/>
      <c r="AS83" s="143"/>
      <c r="AT83" s="150"/>
      <c r="AU83" s="161"/>
      <c r="AV83" s="143"/>
      <c r="AW83" s="143"/>
      <c r="AX83" s="143"/>
      <c r="AY83" s="150"/>
      <c r="AZ83" s="161"/>
      <c r="BA83" s="143"/>
      <c r="BB83" s="143"/>
      <c r="BC83" s="143"/>
      <c r="BD83" s="143"/>
      <c r="BE83" s="143"/>
      <c r="BF83" s="143"/>
      <c r="BG83" s="150"/>
      <c r="BH83" s="142"/>
      <c r="BI83" s="143"/>
      <c r="BJ83" s="143"/>
      <c r="BK83" s="143"/>
      <c r="BL83" s="143"/>
      <c r="BM83" s="143"/>
      <c r="BN83" s="3"/>
      <c r="BO83" s="103"/>
      <c r="BP83" s="167"/>
      <c r="BQ83" s="161"/>
      <c r="BR83" s="143"/>
      <c r="BS83" s="143"/>
      <c r="BT83" s="143"/>
      <c r="BU83" s="143"/>
      <c r="BV83" s="150"/>
      <c r="BW83" s="161"/>
      <c r="BX83" s="143"/>
      <c r="BY83" s="143"/>
      <c r="BZ83" s="143"/>
      <c r="CA83" s="143"/>
      <c r="CB83" s="150"/>
      <c r="CC83" s="161"/>
      <c r="CD83" s="143"/>
      <c r="CE83" s="143"/>
      <c r="CF83" s="143"/>
      <c r="CG83" s="150"/>
      <c r="CH83" s="161"/>
      <c r="CI83" s="143"/>
      <c r="CJ83" s="143"/>
      <c r="CK83" s="143"/>
      <c r="CL83" s="143"/>
      <c r="CM83" s="143"/>
      <c r="CN83" s="143"/>
      <c r="CO83" s="150"/>
      <c r="CP83" s="142"/>
      <c r="CQ83" s="143"/>
      <c r="CR83" s="143"/>
      <c r="CS83" s="143"/>
      <c r="CT83" s="143"/>
      <c r="CU83" s="143"/>
      <c r="CV83" s="3"/>
      <c r="CW83" s="103"/>
      <c r="CX83" s="403"/>
      <c r="CY83" s="402"/>
      <c r="CZ83" s="66"/>
      <c r="DA83" s="66"/>
      <c r="DB83" s="66"/>
      <c r="DC83" s="66"/>
      <c r="DD83" s="146"/>
      <c r="DE83" s="402"/>
      <c r="DF83" s="66"/>
      <c r="DG83" s="66"/>
      <c r="DH83" s="66"/>
      <c r="DI83" s="66"/>
      <c r="DJ83" s="146"/>
      <c r="DK83" s="402"/>
      <c r="DL83" s="66"/>
      <c r="DM83" s="66"/>
      <c r="DN83" s="66"/>
      <c r="DO83" s="146"/>
      <c r="DP83" s="402"/>
      <c r="DQ83" s="66"/>
      <c r="DR83" s="66"/>
      <c r="DS83" s="66"/>
      <c r="DT83" s="66"/>
      <c r="DU83" s="66"/>
      <c r="DV83" s="66"/>
      <c r="DW83" s="146"/>
      <c r="DX83" s="139"/>
      <c r="DY83" s="66"/>
      <c r="DZ83" s="66"/>
      <c r="EA83" s="66"/>
      <c r="EB83" s="66"/>
      <c r="EC83" s="66"/>
      <c r="ED83" s="3"/>
    </row>
    <row r="84" spans="1:134" ht="16.5" x14ac:dyDescent="0.35">
      <c r="A84" s="96"/>
      <c r="N84" s="212"/>
      <c r="P84" s="393"/>
      <c r="Q84" s="393"/>
      <c r="R84" s="393"/>
      <c r="S84" s="393"/>
      <c r="T84" s="393"/>
      <c r="U84" s="393"/>
      <c r="V84" s="393"/>
      <c r="W84" s="393"/>
      <c r="X84" s="393"/>
      <c r="Y84" s="393"/>
      <c r="Z84" s="393"/>
      <c r="AA84" s="393"/>
      <c r="AB84" s="393"/>
      <c r="AD84" s="398">
        <v>42461</v>
      </c>
      <c r="AE84" s="401">
        <v>3771</v>
      </c>
      <c r="AG84" s="103"/>
      <c r="AH84" s="167"/>
      <c r="AI84" s="161"/>
      <c r="AJ84" s="143"/>
      <c r="AK84" s="143"/>
      <c r="AL84" s="143"/>
      <c r="AM84" s="143"/>
      <c r="AN84" s="150"/>
      <c r="AO84" s="161"/>
      <c r="AP84" s="143"/>
      <c r="AQ84" s="143"/>
      <c r="AR84" s="143"/>
      <c r="AS84" s="143"/>
      <c r="AT84" s="150"/>
      <c r="AU84" s="161"/>
      <c r="AV84" s="143"/>
      <c r="AW84" s="143"/>
      <c r="AX84" s="143"/>
      <c r="AY84" s="150"/>
      <c r="AZ84" s="161"/>
      <c r="BA84" s="143"/>
      <c r="BB84" s="143"/>
      <c r="BC84" s="143"/>
      <c r="BD84" s="143"/>
      <c r="BE84" s="143"/>
      <c r="BF84" s="143"/>
      <c r="BG84" s="150"/>
      <c r="BH84" s="142"/>
      <c r="BI84" s="143"/>
      <c r="BJ84" s="143"/>
      <c r="BK84" s="143"/>
      <c r="BL84" s="143"/>
      <c r="BM84" s="143"/>
      <c r="BN84" s="3"/>
      <c r="BO84" s="103"/>
      <c r="BP84" s="167"/>
      <c r="BQ84" s="161"/>
      <c r="BR84" s="143"/>
      <c r="BS84" s="143"/>
      <c r="BT84" s="143"/>
      <c r="BU84" s="143"/>
      <c r="BV84" s="150"/>
      <c r="BW84" s="161"/>
      <c r="BX84" s="143"/>
      <c r="BY84" s="143"/>
      <c r="BZ84" s="143"/>
      <c r="CA84" s="143"/>
      <c r="CB84" s="150"/>
      <c r="CC84" s="161"/>
      <c r="CD84" s="143"/>
      <c r="CE84" s="143"/>
      <c r="CF84" s="143"/>
      <c r="CG84" s="150"/>
      <c r="CH84" s="161"/>
      <c r="CI84" s="143"/>
      <c r="CJ84" s="143"/>
      <c r="CK84" s="143"/>
      <c r="CL84" s="143"/>
      <c r="CM84" s="143"/>
      <c r="CN84" s="143"/>
      <c r="CO84" s="150"/>
      <c r="CP84" s="142"/>
      <c r="CQ84" s="143"/>
      <c r="CR84" s="143"/>
      <c r="CS84" s="143"/>
      <c r="CT84" s="143"/>
      <c r="CU84" s="143"/>
      <c r="CV84" s="3"/>
      <c r="CW84" s="103"/>
      <c r="CX84" s="403"/>
      <c r="CY84" s="402"/>
      <c r="CZ84" s="66"/>
      <c r="DA84" s="66"/>
      <c r="DB84" s="66"/>
      <c r="DC84" s="66"/>
      <c r="DD84" s="146"/>
      <c r="DE84" s="402"/>
      <c r="DF84" s="66"/>
      <c r="DG84" s="66"/>
      <c r="DH84" s="66"/>
      <c r="DI84" s="66"/>
      <c r="DJ84" s="146"/>
      <c r="DK84" s="402"/>
      <c r="DL84" s="66"/>
      <c r="DM84" s="66"/>
      <c r="DN84" s="66"/>
      <c r="DO84" s="146"/>
      <c r="DP84" s="402"/>
      <c r="DQ84" s="66"/>
      <c r="DR84" s="66"/>
      <c r="DS84" s="66"/>
      <c r="DT84" s="66"/>
      <c r="DU84" s="66"/>
      <c r="DV84" s="66"/>
      <c r="DW84" s="146"/>
      <c r="DX84" s="139"/>
      <c r="DY84" s="66"/>
      <c r="DZ84" s="66"/>
      <c r="EA84" s="66"/>
      <c r="EB84" s="66"/>
      <c r="EC84" s="66"/>
      <c r="ED84" s="3"/>
    </row>
    <row r="85" spans="1:134" ht="16.5" x14ac:dyDescent="0.35">
      <c r="A85" s="96"/>
      <c r="N85" s="212"/>
      <c r="P85" s="393"/>
      <c r="Q85" s="393"/>
      <c r="R85" s="393"/>
      <c r="S85" s="393"/>
      <c r="T85" s="393"/>
      <c r="U85" s="393"/>
      <c r="V85" s="393"/>
      <c r="W85" s="393"/>
      <c r="X85" s="393"/>
      <c r="Y85" s="393"/>
      <c r="Z85" s="393"/>
      <c r="AA85" s="393"/>
      <c r="AB85" s="393"/>
      <c r="AD85" s="398">
        <v>42430</v>
      </c>
      <c r="AE85" s="401">
        <v>3760</v>
      </c>
      <c r="AG85" s="103"/>
      <c r="AH85" s="167"/>
      <c r="AI85" s="161"/>
      <c r="AJ85" s="143"/>
      <c r="AK85" s="143"/>
      <c r="AL85" s="143"/>
      <c r="AM85" s="143"/>
      <c r="AN85" s="150"/>
      <c r="AO85" s="161"/>
      <c r="AP85" s="143"/>
      <c r="AQ85" s="143"/>
      <c r="AR85" s="143"/>
      <c r="AS85" s="143"/>
      <c r="AT85" s="150"/>
      <c r="AU85" s="161"/>
      <c r="AV85" s="143"/>
      <c r="AW85" s="143"/>
      <c r="AX85" s="143"/>
      <c r="AY85" s="150"/>
      <c r="AZ85" s="161"/>
      <c r="BA85" s="143"/>
      <c r="BB85" s="143"/>
      <c r="BC85" s="143"/>
      <c r="BD85" s="143"/>
      <c r="BE85" s="143"/>
      <c r="BF85" s="143"/>
      <c r="BG85" s="150"/>
      <c r="BH85" s="142"/>
      <c r="BI85" s="143"/>
      <c r="BJ85" s="143"/>
      <c r="BK85" s="143"/>
      <c r="BL85" s="143"/>
      <c r="BM85" s="143"/>
      <c r="BN85" s="3"/>
      <c r="BO85" s="103"/>
      <c r="BP85" s="167"/>
      <c r="BQ85" s="161"/>
      <c r="BR85" s="143"/>
      <c r="BS85" s="143"/>
      <c r="BT85" s="143"/>
      <c r="BU85" s="143"/>
      <c r="BV85" s="150"/>
      <c r="BW85" s="161"/>
      <c r="BX85" s="143"/>
      <c r="BY85" s="143"/>
      <c r="BZ85" s="143"/>
      <c r="CA85" s="143"/>
      <c r="CB85" s="150"/>
      <c r="CC85" s="161"/>
      <c r="CD85" s="143"/>
      <c r="CE85" s="143"/>
      <c r="CF85" s="143"/>
      <c r="CG85" s="150"/>
      <c r="CH85" s="161"/>
      <c r="CI85" s="143"/>
      <c r="CJ85" s="143"/>
      <c r="CK85" s="143"/>
      <c r="CL85" s="143"/>
      <c r="CM85" s="143"/>
      <c r="CN85" s="143"/>
      <c r="CO85" s="150"/>
      <c r="CP85" s="142"/>
      <c r="CQ85" s="143"/>
      <c r="CR85" s="143"/>
      <c r="CS85" s="143"/>
      <c r="CT85" s="143"/>
      <c r="CU85" s="143"/>
      <c r="CV85" s="3"/>
      <c r="CW85" s="103"/>
      <c r="CX85" s="403"/>
      <c r="CY85" s="402"/>
      <c r="CZ85" s="66"/>
      <c r="DA85" s="66"/>
      <c r="DB85" s="66"/>
      <c r="DC85" s="66"/>
      <c r="DD85" s="146"/>
      <c r="DE85" s="402"/>
      <c r="DF85" s="66"/>
      <c r="DG85" s="66"/>
      <c r="DH85" s="66"/>
      <c r="DI85" s="66"/>
      <c r="DJ85" s="146"/>
      <c r="DK85" s="402"/>
      <c r="DL85" s="66"/>
      <c r="DM85" s="66"/>
      <c r="DN85" s="66"/>
      <c r="DO85" s="146"/>
      <c r="DP85" s="402"/>
      <c r="DQ85" s="66"/>
      <c r="DR85" s="66"/>
      <c r="DS85" s="66"/>
      <c r="DT85" s="66"/>
      <c r="DU85" s="66"/>
      <c r="DV85" s="66"/>
      <c r="DW85" s="146"/>
      <c r="DX85" s="139"/>
      <c r="DY85" s="66"/>
      <c r="DZ85" s="66"/>
      <c r="EA85" s="66"/>
      <c r="EB85" s="66"/>
      <c r="EC85" s="66"/>
      <c r="ED85" s="3"/>
    </row>
    <row r="86" spans="1:134" ht="16.5" x14ac:dyDescent="0.35">
      <c r="A86" s="96"/>
      <c r="N86" s="212"/>
      <c r="P86" s="393"/>
      <c r="Q86" s="393"/>
      <c r="R86" s="393"/>
      <c r="S86" s="393"/>
      <c r="T86" s="393"/>
      <c r="U86" s="393"/>
      <c r="V86" s="393"/>
      <c r="W86" s="393"/>
      <c r="X86" s="393"/>
      <c r="Y86" s="393"/>
      <c r="Z86" s="393"/>
      <c r="AA86" s="393"/>
      <c r="AB86" s="393"/>
      <c r="AD86" s="398">
        <v>42401</v>
      </c>
      <c r="AE86" s="401">
        <v>3760</v>
      </c>
      <c r="AG86" s="103"/>
      <c r="AH86" s="167"/>
      <c r="AI86" s="161"/>
      <c r="AJ86" s="143"/>
      <c r="AK86" s="143"/>
      <c r="AL86" s="143"/>
      <c r="AM86" s="143"/>
      <c r="AN86" s="150"/>
      <c r="AO86" s="161"/>
      <c r="AP86" s="143"/>
      <c r="AQ86" s="143"/>
      <c r="AR86" s="143"/>
      <c r="AS86" s="143"/>
      <c r="AT86" s="150"/>
      <c r="AU86" s="161"/>
      <c r="AV86" s="143"/>
      <c r="AW86" s="143"/>
      <c r="AX86" s="143"/>
      <c r="AY86" s="150"/>
      <c r="AZ86" s="161"/>
      <c r="BA86" s="143"/>
      <c r="BB86" s="143"/>
      <c r="BC86" s="143"/>
      <c r="BD86" s="143"/>
      <c r="BE86" s="143"/>
      <c r="BF86" s="143"/>
      <c r="BG86" s="150"/>
      <c r="BH86" s="142"/>
      <c r="BI86" s="143"/>
      <c r="BJ86" s="143"/>
      <c r="BK86" s="143"/>
      <c r="BL86" s="143"/>
      <c r="BM86" s="143"/>
      <c r="BN86" s="3"/>
      <c r="BO86" s="103"/>
      <c r="BP86" s="167"/>
      <c r="BQ86" s="161"/>
      <c r="BR86" s="143"/>
      <c r="BS86" s="143"/>
      <c r="BT86" s="143"/>
      <c r="BU86" s="143"/>
      <c r="BV86" s="150"/>
      <c r="BW86" s="161"/>
      <c r="BX86" s="143"/>
      <c r="BY86" s="143"/>
      <c r="BZ86" s="143"/>
      <c r="CA86" s="143"/>
      <c r="CB86" s="150"/>
      <c r="CC86" s="161"/>
      <c r="CD86" s="143"/>
      <c r="CE86" s="143"/>
      <c r="CF86" s="143"/>
      <c r="CG86" s="150"/>
      <c r="CH86" s="161"/>
      <c r="CI86" s="143"/>
      <c r="CJ86" s="143"/>
      <c r="CK86" s="143"/>
      <c r="CL86" s="143"/>
      <c r="CM86" s="143"/>
      <c r="CN86" s="143"/>
      <c r="CO86" s="150"/>
      <c r="CP86" s="142"/>
      <c r="CQ86" s="143"/>
      <c r="CR86" s="143"/>
      <c r="CS86" s="143"/>
      <c r="CT86" s="143"/>
      <c r="CU86" s="143"/>
      <c r="CV86" s="3"/>
      <c r="CW86" s="103"/>
      <c r="CX86" s="403"/>
      <c r="CY86" s="402"/>
      <c r="CZ86" s="66"/>
      <c r="DA86" s="66"/>
      <c r="DB86" s="66"/>
      <c r="DC86" s="66"/>
      <c r="DD86" s="146"/>
      <c r="DE86" s="402"/>
      <c r="DF86" s="66"/>
      <c r="DG86" s="66"/>
      <c r="DH86" s="66"/>
      <c r="DI86" s="66"/>
      <c r="DJ86" s="146"/>
      <c r="DK86" s="402"/>
      <c r="DL86" s="66"/>
      <c r="DM86" s="66"/>
      <c r="DN86" s="66"/>
      <c r="DO86" s="146"/>
      <c r="DP86" s="402"/>
      <c r="DQ86" s="66"/>
      <c r="DR86" s="66"/>
      <c r="DS86" s="66"/>
      <c r="DT86" s="66"/>
      <c r="DU86" s="66"/>
      <c r="DV86" s="66"/>
      <c r="DW86" s="146"/>
      <c r="DX86" s="139"/>
      <c r="DY86" s="66"/>
      <c r="DZ86" s="66"/>
      <c r="EA86" s="66"/>
      <c r="EB86" s="66"/>
      <c r="EC86" s="66"/>
      <c r="ED86" s="3"/>
    </row>
    <row r="87" spans="1:134" ht="16.5" x14ac:dyDescent="0.35">
      <c r="A87" s="96"/>
      <c r="N87" s="212"/>
      <c r="P87" s="393"/>
      <c r="Q87" s="393"/>
      <c r="R87" s="393"/>
      <c r="S87" s="393"/>
      <c r="T87" s="393"/>
      <c r="U87" s="393"/>
      <c r="V87" s="393"/>
      <c r="W87" s="393"/>
      <c r="X87" s="393"/>
      <c r="Y87" s="393"/>
      <c r="Z87" s="393"/>
      <c r="AA87" s="393"/>
      <c r="AB87" s="393"/>
      <c r="AD87" s="398">
        <v>42370</v>
      </c>
      <c r="AE87" s="401">
        <v>3783</v>
      </c>
      <c r="AG87" s="103"/>
      <c r="AH87" s="167"/>
      <c r="AI87" s="161"/>
      <c r="AJ87" s="143"/>
      <c r="AK87" s="143"/>
      <c r="AL87" s="143"/>
      <c r="AM87" s="143"/>
      <c r="AN87" s="150"/>
      <c r="AO87" s="161"/>
      <c r="AP87" s="143"/>
      <c r="AQ87" s="143"/>
      <c r="AR87" s="143"/>
      <c r="AS87" s="143"/>
      <c r="AT87" s="150"/>
      <c r="AU87" s="161"/>
      <c r="AV87" s="143"/>
      <c r="AW87" s="143"/>
      <c r="AX87" s="143"/>
      <c r="AY87" s="150"/>
      <c r="AZ87" s="161"/>
      <c r="BA87" s="143"/>
      <c r="BB87" s="143"/>
      <c r="BC87" s="143"/>
      <c r="BD87" s="143"/>
      <c r="BE87" s="143"/>
      <c r="BF87" s="143"/>
      <c r="BG87" s="150"/>
      <c r="BH87" s="142"/>
      <c r="BI87" s="143"/>
      <c r="BJ87" s="143"/>
      <c r="BK87" s="143"/>
      <c r="BL87" s="143"/>
      <c r="BM87" s="143"/>
      <c r="BN87" s="3"/>
      <c r="BO87" s="103"/>
      <c r="BP87" s="167"/>
      <c r="BQ87" s="161"/>
      <c r="BR87" s="143"/>
      <c r="BS87" s="143"/>
      <c r="BT87" s="143"/>
      <c r="BU87" s="143"/>
      <c r="BV87" s="150"/>
      <c r="BW87" s="161"/>
      <c r="BX87" s="143"/>
      <c r="BY87" s="143"/>
      <c r="BZ87" s="143"/>
      <c r="CA87" s="143"/>
      <c r="CB87" s="150"/>
      <c r="CC87" s="161"/>
      <c r="CD87" s="143"/>
      <c r="CE87" s="143"/>
      <c r="CF87" s="143"/>
      <c r="CG87" s="150"/>
      <c r="CH87" s="161"/>
      <c r="CI87" s="143"/>
      <c r="CJ87" s="143"/>
      <c r="CK87" s="143"/>
      <c r="CL87" s="143"/>
      <c r="CM87" s="143"/>
      <c r="CN87" s="143"/>
      <c r="CO87" s="150"/>
      <c r="CP87" s="142"/>
      <c r="CQ87" s="143"/>
      <c r="CR87" s="143"/>
      <c r="CS87" s="143"/>
      <c r="CT87" s="143"/>
      <c r="CU87" s="143"/>
      <c r="CV87" s="3"/>
      <c r="CW87" s="103"/>
      <c r="CX87" s="403"/>
      <c r="CY87" s="402"/>
      <c r="CZ87" s="66"/>
      <c r="DA87" s="66"/>
      <c r="DB87" s="66"/>
      <c r="DC87" s="66"/>
      <c r="DD87" s="146"/>
      <c r="DE87" s="402"/>
      <c r="DF87" s="66"/>
      <c r="DG87" s="66"/>
      <c r="DH87" s="66"/>
      <c r="DI87" s="66"/>
      <c r="DJ87" s="146"/>
      <c r="DK87" s="402"/>
      <c r="DL87" s="66"/>
      <c r="DM87" s="66"/>
      <c r="DN87" s="66"/>
      <c r="DO87" s="146"/>
      <c r="DP87" s="402"/>
      <c r="DQ87" s="66"/>
      <c r="DR87" s="66"/>
      <c r="DS87" s="66"/>
      <c r="DT87" s="66"/>
      <c r="DU87" s="66"/>
      <c r="DV87" s="66"/>
      <c r="DW87" s="146"/>
      <c r="DX87" s="139"/>
      <c r="DY87" s="66"/>
      <c r="DZ87" s="66"/>
      <c r="EA87" s="66"/>
      <c r="EB87" s="66"/>
      <c r="EC87" s="66"/>
      <c r="ED87" s="3"/>
    </row>
    <row r="88" spans="1:134" ht="16.5" x14ac:dyDescent="0.35">
      <c r="A88" s="96"/>
      <c r="N88" s="212"/>
      <c r="P88" s="393"/>
      <c r="Q88" s="393"/>
      <c r="R88" s="393"/>
      <c r="S88" s="393"/>
      <c r="T88" s="393"/>
      <c r="U88" s="393"/>
      <c r="V88" s="393"/>
      <c r="W88" s="393"/>
      <c r="X88" s="393"/>
      <c r="Y88" s="393"/>
      <c r="Z88" s="393"/>
      <c r="AA88" s="393"/>
      <c r="AB88" s="393"/>
      <c r="AD88" s="398">
        <v>42339</v>
      </c>
      <c r="AE88" s="401">
        <v>3798</v>
      </c>
      <c r="AG88" s="103"/>
      <c r="AH88" s="167"/>
      <c r="AI88" s="161"/>
      <c r="AJ88" s="143"/>
      <c r="AK88" s="143"/>
      <c r="AL88" s="143"/>
      <c r="AM88" s="143"/>
      <c r="AN88" s="150"/>
      <c r="AO88" s="161"/>
      <c r="AP88" s="143"/>
      <c r="AQ88" s="143"/>
      <c r="AR88" s="143"/>
      <c r="AS88" s="143"/>
      <c r="AT88" s="150"/>
      <c r="AU88" s="161"/>
      <c r="AV88" s="143"/>
      <c r="AW88" s="143"/>
      <c r="AX88" s="143"/>
      <c r="AY88" s="150"/>
      <c r="AZ88" s="161"/>
      <c r="BA88" s="143"/>
      <c r="BB88" s="143"/>
      <c r="BC88" s="143"/>
      <c r="BD88" s="143"/>
      <c r="BE88" s="143"/>
      <c r="BF88" s="143"/>
      <c r="BG88" s="150"/>
      <c r="BH88" s="142"/>
      <c r="BI88" s="143"/>
      <c r="BJ88" s="143"/>
      <c r="BK88" s="143"/>
      <c r="BL88" s="143"/>
      <c r="BM88" s="143"/>
      <c r="BN88" s="3"/>
      <c r="BO88" s="103"/>
      <c r="BP88" s="167"/>
      <c r="BQ88" s="161"/>
      <c r="BR88" s="143"/>
      <c r="BS88" s="143"/>
      <c r="BT88" s="143"/>
      <c r="BU88" s="143"/>
      <c r="BV88" s="150"/>
      <c r="BW88" s="161"/>
      <c r="BX88" s="143"/>
      <c r="BY88" s="143"/>
      <c r="BZ88" s="143"/>
      <c r="CA88" s="143"/>
      <c r="CB88" s="150"/>
      <c r="CC88" s="161"/>
      <c r="CD88" s="143"/>
      <c r="CE88" s="143"/>
      <c r="CF88" s="143"/>
      <c r="CG88" s="150"/>
      <c r="CH88" s="161"/>
      <c r="CI88" s="143"/>
      <c r="CJ88" s="143"/>
      <c r="CK88" s="143"/>
      <c r="CL88" s="143"/>
      <c r="CM88" s="143"/>
      <c r="CN88" s="143"/>
      <c r="CO88" s="150"/>
      <c r="CP88" s="142"/>
      <c r="CQ88" s="143"/>
      <c r="CR88" s="143"/>
      <c r="CS88" s="143"/>
      <c r="CT88" s="143"/>
      <c r="CU88" s="143"/>
      <c r="CV88" s="3"/>
      <c r="CW88" s="103"/>
      <c r="CX88" s="403"/>
      <c r="CY88" s="402"/>
      <c r="CZ88" s="66"/>
      <c r="DA88" s="66"/>
      <c r="DB88" s="66"/>
      <c r="DC88" s="66"/>
      <c r="DD88" s="146"/>
      <c r="DE88" s="402"/>
      <c r="DF88" s="66"/>
      <c r="DG88" s="66"/>
      <c r="DH88" s="66"/>
      <c r="DI88" s="66"/>
      <c r="DJ88" s="146"/>
      <c r="DK88" s="402"/>
      <c r="DL88" s="66"/>
      <c r="DM88" s="66"/>
      <c r="DN88" s="66"/>
      <c r="DO88" s="146"/>
      <c r="DP88" s="402"/>
      <c r="DQ88" s="66"/>
      <c r="DR88" s="66"/>
      <c r="DS88" s="66"/>
      <c r="DT88" s="66"/>
      <c r="DU88" s="66"/>
      <c r="DV88" s="66"/>
      <c r="DW88" s="146"/>
      <c r="DX88" s="139"/>
      <c r="DY88" s="66"/>
      <c r="DZ88" s="66"/>
      <c r="EA88" s="66"/>
      <c r="EB88" s="66"/>
      <c r="EC88" s="66"/>
      <c r="ED88" s="3"/>
    </row>
    <row r="89" spans="1:134" ht="16.5" x14ac:dyDescent="0.35">
      <c r="A89" s="138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P89" s="393"/>
      <c r="Q89" s="393"/>
      <c r="R89" s="393"/>
      <c r="S89" s="393"/>
      <c r="T89" s="393"/>
      <c r="U89" s="393"/>
      <c r="V89" s="393"/>
      <c r="W89" s="393"/>
      <c r="X89" s="393"/>
      <c r="Y89" s="393"/>
      <c r="Z89" s="393"/>
      <c r="AA89" s="393"/>
      <c r="AB89" s="393"/>
      <c r="AD89" s="398">
        <v>42309</v>
      </c>
      <c r="AE89" s="401">
        <v>3825</v>
      </c>
      <c r="AG89" s="103"/>
      <c r="AH89" s="167"/>
      <c r="AI89" s="161"/>
      <c r="AJ89" s="143"/>
      <c r="AK89" s="143"/>
      <c r="AL89" s="143"/>
      <c r="AM89" s="143"/>
      <c r="AN89" s="150"/>
      <c r="AO89" s="161"/>
      <c r="AP89" s="143"/>
      <c r="AQ89" s="143"/>
      <c r="AR89" s="143"/>
      <c r="AS89" s="143"/>
      <c r="AT89" s="150"/>
      <c r="AU89" s="161"/>
      <c r="AV89" s="143"/>
      <c r="AW89" s="143"/>
      <c r="AX89" s="143"/>
      <c r="AY89" s="150"/>
      <c r="AZ89" s="161"/>
      <c r="BA89" s="143"/>
      <c r="BB89" s="143"/>
      <c r="BC89" s="143"/>
      <c r="BD89" s="143"/>
      <c r="BE89" s="143"/>
      <c r="BF89" s="143"/>
      <c r="BG89" s="150"/>
      <c r="BH89" s="142"/>
      <c r="BI89" s="143"/>
      <c r="BJ89" s="143"/>
      <c r="BK89" s="143"/>
      <c r="BL89" s="143"/>
      <c r="BM89" s="143"/>
      <c r="BN89" s="3"/>
      <c r="BO89" s="103"/>
      <c r="BP89" s="167"/>
      <c r="BQ89" s="161"/>
      <c r="BR89" s="143"/>
      <c r="BS89" s="143"/>
      <c r="BT89" s="143"/>
      <c r="BU89" s="143"/>
      <c r="BV89" s="150"/>
      <c r="BW89" s="161"/>
      <c r="BX89" s="143"/>
      <c r="BY89" s="143"/>
      <c r="BZ89" s="143"/>
      <c r="CA89" s="143"/>
      <c r="CB89" s="150"/>
      <c r="CC89" s="161"/>
      <c r="CD89" s="143"/>
      <c r="CE89" s="143"/>
      <c r="CF89" s="143"/>
      <c r="CG89" s="150"/>
      <c r="CH89" s="161"/>
      <c r="CI89" s="143"/>
      <c r="CJ89" s="143"/>
      <c r="CK89" s="143"/>
      <c r="CL89" s="143"/>
      <c r="CM89" s="143"/>
      <c r="CN89" s="143"/>
      <c r="CO89" s="150"/>
      <c r="CP89" s="142"/>
      <c r="CQ89" s="143"/>
      <c r="CR89" s="143"/>
      <c r="CS89" s="143"/>
      <c r="CT89" s="143"/>
      <c r="CU89" s="143"/>
      <c r="CV89" s="3"/>
      <c r="CW89" s="103"/>
      <c r="CX89" s="403"/>
      <c r="CY89" s="402"/>
      <c r="CZ89" s="66"/>
      <c r="DA89" s="66"/>
      <c r="DB89" s="66"/>
      <c r="DC89" s="66"/>
      <c r="DD89" s="146"/>
      <c r="DE89" s="402"/>
      <c r="DF89" s="66"/>
      <c r="DG89" s="66"/>
      <c r="DH89" s="66"/>
      <c r="DI89" s="66"/>
      <c r="DJ89" s="146"/>
      <c r="DK89" s="402"/>
      <c r="DL89" s="66"/>
      <c r="DM89" s="66"/>
      <c r="DN89" s="66"/>
      <c r="DO89" s="146"/>
      <c r="DP89" s="402"/>
      <c r="DQ89" s="66"/>
      <c r="DR89" s="66"/>
      <c r="DS89" s="66"/>
      <c r="DT89" s="66"/>
      <c r="DU89" s="66"/>
      <c r="DV89" s="66"/>
      <c r="DW89" s="146"/>
      <c r="DX89" s="139"/>
      <c r="DY89" s="66"/>
      <c r="DZ89" s="66"/>
      <c r="EA89" s="66"/>
      <c r="EB89" s="66"/>
      <c r="EC89" s="66"/>
      <c r="ED89" s="3"/>
    </row>
    <row r="90" spans="1:134" ht="16.5" x14ac:dyDescent="0.35">
      <c r="P90" s="393"/>
      <c r="Q90" s="393"/>
      <c r="R90" s="393"/>
      <c r="S90" s="393"/>
      <c r="T90" s="393"/>
      <c r="U90" s="393"/>
      <c r="V90" s="393"/>
      <c r="W90" s="393"/>
      <c r="X90" s="393"/>
      <c r="Y90" s="393"/>
      <c r="Z90" s="393"/>
      <c r="AA90" s="393"/>
      <c r="AB90" s="393"/>
      <c r="AD90" s="398">
        <v>42278</v>
      </c>
      <c r="AE90" s="401">
        <v>3848</v>
      </c>
      <c r="AG90" s="103"/>
      <c r="AH90" s="167"/>
      <c r="AI90" s="161"/>
      <c r="AJ90" s="143"/>
      <c r="AK90" s="143"/>
      <c r="AL90" s="143"/>
      <c r="AM90" s="143"/>
      <c r="AN90" s="150"/>
      <c r="AO90" s="161"/>
      <c r="AP90" s="143"/>
      <c r="AQ90" s="143"/>
      <c r="AR90" s="143"/>
      <c r="AS90" s="143"/>
      <c r="AT90" s="150"/>
      <c r="AU90" s="161"/>
      <c r="AV90" s="143"/>
      <c r="AW90" s="143"/>
      <c r="AX90" s="143"/>
      <c r="AY90" s="150"/>
      <c r="AZ90" s="161"/>
      <c r="BA90" s="143"/>
      <c r="BB90" s="143"/>
      <c r="BC90" s="143"/>
      <c r="BD90" s="143"/>
      <c r="BE90" s="143"/>
      <c r="BF90" s="143"/>
      <c r="BG90" s="150"/>
      <c r="BH90" s="142"/>
      <c r="BI90" s="143"/>
      <c r="BJ90" s="143"/>
      <c r="BK90" s="143"/>
      <c r="BL90" s="143"/>
      <c r="BM90" s="143"/>
      <c r="BN90" s="3"/>
      <c r="BO90" s="103"/>
      <c r="BP90" s="167"/>
      <c r="BQ90" s="161"/>
      <c r="BR90" s="143"/>
      <c r="BS90" s="143"/>
      <c r="BT90" s="143"/>
      <c r="BU90" s="143"/>
      <c r="BV90" s="150"/>
      <c r="BW90" s="161"/>
      <c r="BX90" s="143"/>
      <c r="BY90" s="143"/>
      <c r="BZ90" s="143"/>
      <c r="CA90" s="143"/>
      <c r="CB90" s="150"/>
      <c r="CC90" s="161"/>
      <c r="CD90" s="143"/>
      <c r="CE90" s="143"/>
      <c r="CF90" s="143"/>
      <c r="CG90" s="150"/>
      <c r="CH90" s="161"/>
      <c r="CI90" s="143"/>
      <c r="CJ90" s="143"/>
      <c r="CK90" s="143"/>
      <c r="CL90" s="143"/>
      <c r="CM90" s="143"/>
      <c r="CN90" s="143"/>
      <c r="CO90" s="150"/>
      <c r="CP90" s="142"/>
      <c r="CQ90" s="143"/>
      <c r="CR90" s="143"/>
      <c r="CS90" s="143"/>
      <c r="CT90" s="143"/>
      <c r="CU90" s="143"/>
      <c r="CV90" s="3"/>
      <c r="CW90" s="103"/>
      <c r="CX90" s="403"/>
      <c r="CY90" s="402"/>
      <c r="CZ90" s="66"/>
      <c r="DA90" s="66"/>
      <c r="DB90" s="66"/>
      <c r="DC90" s="66"/>
      <c r="DD90" s="146"/>
      <c r="DE90" s="402"/>
      <c r="DF90" s="66"/>
      <c r="DG90" s="66"/>
      <c r="DH90" s="66"/>
      <c r="DI90" s="66"/>
      <c r="DJ90" s="146"/>
      <c r="DK90" s="402"/>
      <c r="DL90" s="66"/>
      <c r="DM90" s="66"/>
      <c r="DN90" s="66"/>
      <c r="DO90" s="146"/>
      <c r="DP90" s="402"/>
      <c r="DQ90" s="66"/>
      <c r="DR90" s="66"/>
      <c r="DS90" s="66"/>
      <c r="DT90" s="66"/>
      <c r="DU90" s="66"/>
      <c r="DV90" s="66"/>
      <c r="DW90" s="146"/>
      <c r="DX90" s="139"/>
      <c r="DY90" s="66"/>
      <c r="DZ90" s="66"/>
      <c r="EA90" s="66"/>
      <c r="EB90" s="66"/>
      <c r="EC90" s="66"/>
      <c r="ED90" s="3"/>
    </row>
    <row r="91" spans="1:134" ht="16.5" x14ac:dyDescent="0.35">
      <c r="P91" s="393"/>
      <c r="Q91" s="393"/>
      <c r="R91" s="393"/>
      <c r="S91" s="393"/>
      <c r="T91" s="393"/>
      <c r="U91" s="393"/>
      <c r="V91" s="393"/>
      <c r="W91" s="393"/>
      <c r="X91" s="393"/>
      <c r="Y91" s="393"/>
      <c r="Z91" s="393"/>
      <c r="AA91" s="393"/>
      <c r="AB91" s="393"/>
      <c r="AD91" s="398">
        <v>42248</v>
      </c>
      <c r="AE91" s="401">
        <v>3852</v>
      </c>
      <c r="AG91" s="103"/>
      <c r="AH91" s="167"/>
      <c r="AI91" s="161"/>
      <c r="AJ91" s="143"/>
      <c r="AK91" s="143"/>
      <c r="AL91" s="143"/>
      <c r="AM91" s="143"/>
      <c r="AN91" s="150"/>
      <c r="AO91" s="161"/>
      <c r="AP91" s="143"/>
      <c r="AQ91" s="143"/>
      <c r="AR91" s="143"/>
      <c r="AS91" s="143"/>
      <c r="AT91" s="150"/>
      <c r="AU91" s="161"/>
      <c r="AV91" s="143"/>
      <c r="AW91" s="143"/>
      <c r="AX91" s="143"/>
      <c r="AY91" s="150"/>
      <c r="AZ91" s="161"/>
      <c r="BA91" s="143"/>
      <c r="BB91" s="143"/>
      <c r="BC91" s="143"/>
      <c r="BD91" s="143"/>
      <c r="BE91" s="143"/>
      <c r="BF91" s="143"/>
      <c r="BG91" s="150"/>
      <c r="BH91" s="142"/>
      <c r="BI91" s="143"/>
      <c r="BJ91" s="143"/>
      <c r="BK91" s="143"/>
      <c r="BL91" s="143"/>
      <c r="BM91" s="143"/>
      <c r="BN91" s="3"/>
      <c r="BO91" s="103"/>
      <c r="BP91" s="167"/>
      <c r="BQ91" s="161"/>
      <c r="BR91" s="143"/>
      <c r="BS91" s="143"/>
      <c r="BT91" s="143"/>
      <c r="BU91" s="143"/>
      <c r="BV91" s="150"/>
      <c r="BW91" s="161"/>
      <c r="BX91" s="143"/>
      <c r="BY91" s="143"/>
      <c r="BZ91" s="143"/>
      <c r="CA91" s="143"/>
      <c r="CB91" s="150"/>
      <c r="CC91" s="161"/>
      <c r="CD91" s="143"/>
      <c r="CE91" s="143"/>
      <c r="CF91" s="143"/>
      <c r="CG91" s="150"/>
      <c r="CH91" s="161"/>
      <c r="CI91" s="143"/>
      <c r="CJ91" s="143"/>
      <c r="CK91" s="143"/>
      <c r="CL91" s="143"/>
      <c r="CM91" s="143"/>
      <c r="CN91" s="143"/>
      <c r="CO91" s="150"/>
      <c r="CP91" s="142"/>
      <c r="CQ91" s="143"/>
      <c r="CR91" s="143"/>
      <c r="CS91" s="143"/>
      <c r="CT91" s="143"/>
      <c r="CU91" s="143"/>
      <c r="CV91" s="3"/>
      <c r="CW91" s="103"/>
      <c r="CX91" s="403"/>
      <c r="CY91" s="402"/>
      <c r="CZ91" s="66"/>
      <c r="DA91" s="66"/>
      <c r="DB91" s="66"/>
      <c r="DC91" s="66"/>
      <c r="DD91" s="146"/>
      <c r="DE91" s="402"/>
      <c r="DF91" s="66"/>
      <c r="DG91" s="66"/>
      <c r="DH91" s="66"/>
      <c r="DI91" s="66"/>
      <c r="DJ91" s="146"/>
      <c r="DK91" s="402"/>
      <c r="DL91" s="66"/>
      <c r="DM91" s="66"/>
      <c r="DN91" s="66"/>
      <c r="DO91" s="146"/>
      <c r="DP91" s="402"/>
      <c r="DQ91" s="66"/>
      <c r="DR91" s="66"/>
      <c r="DS91" s="66"/>
      <c r="DT91" s="66"/>
      <c r="DU91" s="66"/>
      <c r="DV91" s="66"/>
      <c r="DW91" s="146"/>
      <c r="DX91" s="139"/>
      <c r="DY91" s="66"/>
      <c r="DZ91" s="66"/>
      <c r="EA91" s="66"/>
      <c r="EB91" s="66"/>
      <c r="EC91" s="66"/>
      <c r="ED91" s="3"/>
    </row>
    <row r="92" spans="1:134" ht="16.5" x14ac:dyDescent="0.35">
      <c r="P92" s="393"/>
      <c r="Q92" s="393"/>
      <c r="R92" s="393"/>
      <c r="S92" s="393"/>
      <c r="T92" s="393"/>
      <c r="U92" s="393"/>
      <c r="V92" s="393"/>
      <c r="W92" s="393"/>
      <c r="X92" s="393"/>
      <c r="Y92" s="393"/>
      <c r="Z92" s="393"/>
      <c r="AA92" s="393"/>
      <c r="AB92" s="393"/>
      <c r="AD92" s="398">
        <v>42217</v>
      </c>
      <c r="AE92" s="401">
        <v>3860</v>
      </c>
      <c r="AG92" s="103"/>
      <c r="AH92" s="167"/>
      <c r="AI92" s="161"/>
      <c r="AJ92" s="143"/>
      <c r="AK92" s="143"/>
      <c r="AL92" s="143"/>
      <c r="AM92" s="143"/>
      <c r="AN92" s="150"/>
      <c r="AO92" s="161"/>
      <c r="AP92" s="143"/>
      <c r="AQ92" s="143"/>
      <c r="AR92" s="143"/>
      <c r="AS92" s="143"/>
      <c r="AT92" s="150"/>
      <c r="AU92" s="161"/>
      <c r="AV92" s="143"/>
      <c r="AW92" s="143"/>
      <c r="AX92" s="143"/>
      <c r="AY92" s="150"/>
      <c r="AZ92" s="161"/>
      <c r="BA92" s="143"/>
      <c r="BB92" s="143"/>
      <c r="BC92" s="143"/>
      <c r="BD92" s="143"/>
      <c r="BE92" s="143"/>
      <c r="BF92" s="143"/>
      <c r="BG92" s="150"/>
      <c r="BH92" s="142"/>
      <c r="BI92" s="143"/>
      <c r="BJ92" s="143"/>
      <c r="BK92" s="143"/>
      <c r="BL92" s="143"/>
      <c r="BM92" s="143"/>
      <c r="BN92" s="3"/>
      <c r="BO92" s="103"/>
      <c r="BP92" s="167"/>
      <c r="BQ92" s="161"/>
      <c r="BR92" s="143"/>
      <c r="BS92" s="143"/>
      <c r="BT92" s="143"/>
      <c r="BU92" s="143"/>
      <c r="BV92" s="150"/>
      <c r="BW92" s="161"/>
      <c r="BX92" s="143"/>
      <c r="BY92" s="143"/>
      <c r="BZ92" s="143"/>
      <c r="CA92" s="143"/>
      <c r="CB92" s="150"/>
      <c r="CC92" s="161"/>
      <c r="CD92" s="143"/>
      <c r="CE92" s="143"/>
      <c r="CF92" s="143"/>
      <c r="CG92" s="150"/>
      <c r="CH92" s="161"/>
      <c r="CI92" s="143"/>
      <c r="CJ92" s="143"/>
      <c r="CK92" s="143"/>
      <c r="CL92" s="143"/>
      <c r="CM92" s="143"/>
      <c r="CN92" s="143"/>
      <c r="CO92" s="150"/>
      <c r="CP92" s="142"/>
      <c r="CQ92" s="143"/>
      <c r="CR92" s="143"/>
      <c r="CS92" s="143"/>
      <c r="CT92" s="143"/>
      <c r="CU92" s="143"/>
      <c r="CV92" s="3"/>
      <c r="CW92" s="103"/>
      <c r="CX92" s="403"/>
      <c r="CY92" s="402"/>
      <c r="CZ92" s="66"/>
      <c r="DA92" s="66"/>
      <c r="DB92" s="66"/>
      <c r="DC92" s="66"/>
      <c r="DD92" s="146"/>
      <c r="DE92" s="402"/>
      <c r="DF92" s="66"/>
      <c r="DG92" s="66"/>
      <c r="DH92" s="66"/>
      <c r="DI92" s="66"/>
      <c r="DJ92" s="146"/>
      <c r="DK92" s="402"/>
      <c r="DL92" s="66"/>
      <c r="DM92" s="66"/>
      <c r="DN92" s="66"/>
      <c r="DO92" s="146"/>
      <c r="DP92" s="402"/>
      <c r="DQ92" s="66"/>
      <c r="DR92" s="66"/>
      <c r="DS92" s="66"/>
      <c r="DT92" s="66"/>
      <c r="DU92" s="66"/>
      <c r="DV92" s="66"/>
      <c r="DW92" s="146"/>
      <c r="DX92" s="139"/>
      <c r="DY92" s="66"/>
      <c r="DZ92" s="66"/>
      <c r="EA92" s="66"/>
      <c r="EB92" s="66"/>
      <c r="EC92" s="66"/>
      <c r="ED92" s="3"/>
    </row>
    <row r="93" spans="1:134" ht="16.5" x14ac:dyDescent="0.35">
      <c r="P93" s="393"/>
      <c r="Q93" s="393"/>
      <c r="R93" s="393"/>
      <c r="S93" s="393"/>
      <c r="T93" s="393"/>
      <c r="U93" s="393"/>
      <c r="V93" s="393"/>
      <c r="W93" s="393"/>
      <c r="X93" s="393"/>
      <c r="Y93" s="393"/>
      <c r="Z93" s="393"/>
      <c r="AA93" s="393"/>
      <c r="AB93" s="393"/>
      <c r="AD93" s="398">
        <v>42186</v>
      </c>
      <c r="AE93" s="401">
        <v>3876</v>
      </c>
      <c r="AG93" s="103"/>
      <c r="AH93" s="167"/>
      <c r="AI93" s="161"/>
      <c r="AJ93" s="143"/>
      <c r="AK93" s="143"/>
      <c r="AL93" s="143"/>
      <c r="AM93" s="143"/>
      <c r="AN93" s="150"/>
      <c r="AO93" s="161"/>
      <c r="AP93" s="143"/>
      <c r="AQ93" s="143"/>
      <c r="AR93" s="143"/>
      <c r="AS93" s="143"/>
      <c r="AT93" s="150"/>
      <c r="AU93" s="161"/>
      <c r="AV93" s="143"/>
      <c r="AW93" s="143"/>
      <c r="AX93" s="143"/>
      <c r="AY93" s="150"/>
      <c r="AZ93" s="161"/>
      <c r="BA93" s="143"/>
      <c r="BB93" s="143"/>
      <c r="BC93" s="143"/>
      <c r="BD93" s="143"/>
      <c r="BE93" s="143"/>
      <c r="BF93" s="143"/>
      <c r="BG93" s="150"/>
      <c r="BH93" s="142"/>
      <c r="BI93" s="143"/>
      <c r="BJ93" s="143"/>
      <c r="BK93" s="143"/>
      <c r="BL93" s="143"/>
      <c r="BM93" s="143"/>
      <c r="BN93" s="3"/>
      <c r="BO93" s="103"/>
      <c r="BP93" s="167"/>
      <c r="BQ93" s="161"/>
      <c r="BR93" s="143"/>
      <c r="BS93" s="143"/>
      <c r="BT93" s="143"/>
      <c r="BU93" s="143"/>
      <c r="BV93" s="150"/>
      <c r="BW93" s="161"/>
      <c r="BX93" s="143"/>
      <c r="BY93" s="143"/>
      <c r="BZ93" s="143"/>
      <c r="CA93" s="143"/>
      <c r="CB93" s="150"/>
      <c r="CC93" s="161"/>
      <c r="CD93" s="143"/>
      <c r="CE93" s="143"/>
      <c r="CF93" s="143"/>
      <c r="CG93" s="150"/>
      <c r="CH93" s="161"/>
      <c r="CI93" s="143"/>
      <c r="CJ93" s="143"/>
      <c r="CK93" s="143"/>
      <c r="CL93" s="143"/>
      <c r="CM93" s="143"/>
      <c r="CN93" s="143"/>
      <c r="CO93" s="150"/>
      <c r="CP93" s="142"/>
      <c r="CQ93" s="143"/>
      <c r="CR93" s="143"/>
      <c r="CS93" s="143"/>
      <c r="CT93" s="143"/>
      <c r="CU93" s="143"/>
      <c r="CV93" s="3"/>
      <c r="CW93" s="103"/>
      <c r="CX93" s="403"/>
      <c r="CY93" s="402"/>
      <c r="CZ93" s="66"/>
      <c r="DA93" s="66"/>
      <c r="DB93" s="66"/>
      <c r="DC93" s="66"/>
      <c r="DD93" s="146"/>
      <c r="DE93" s="402"/>
      <c r="DF93" s="66"/>
      <c r="DG93" s="66"/>
      <c r="DH93" s="66"/>
      <c r="DI93" s="66"/>
      <c r="DJ93" s="146"/>
      <c r="DK93" s="402"/>
      <c r="DL93" s="66"/>
      <c r="DM93" s="66"/>
      <c r="DN93" s="66"/>
      <c r="DO93" s="146"/>
      <c r="DP93" s="402"/>
      <c r="DQ93" s="66"/>
      <c r="DR93" s="66"/>
      <c r="DS93" s="66"/>
      <c r="DT93" s="66"/>
      <c r="DU93" s="66"/>
      <c r="DV93" s="66"/>
      <c r="DW93" s="146"/>
      <c r="DX93" s="139"/>
      <c r="DY93" s="66"/>
      <c r="DZ93" s="66"/>
      <c r="EA93" s="66"/>
      <c r="EB93" s="66"/>
      <c r="EC93" s="66"/>
      <c r="ED93" s="3"/>
    </row>
    <row r="94" spans="1:134" ht="16.5" x14ac:dyDescent="0.35">
      <c r="P94" s="393"/>
      <c r="Q94" s="393"/>
      <c r="R94" s="393"/>
      <c r="S94" s="393"/>
      <c r="T94" s="393"/>
      <c r="U94" s="393"/>
      <c r="V94" s="393"/>
      <c r="W94" s="393"/>
      <c r="X94" s="393"/>
      <c r="Y94" s="393"/>
      <c r="Z94" s="393"/>
      <c r="AA94" s="393"/>
      <c r="AB94" s="393"/>
      <c r="AD94" s="398">
        <v>42156</v>
      </c>
      <c r="AE94" s="401">
        <v>3899</v>
      </c>
      <c r="AG94" s="103"/>
      <c r="AH94" s="167"/>
      <c r="AI94" s="161"/>
      <c r="AJ94" s="143"/>
      <c r="AK94" s="143"/>
      <c r="AL94" s="143"/>
      <c r="AM94" s="143"/>
      <c r="AN94" s="150"/>
      <c r="AO94" s="161"/>
      <c r="AP94" s="143"/>
      <c r="AQ94" s="143"/>
      <c r="AR94" s="143"/>
      <c r="AS94" s="143"/>
      <c r="AT94" s="150"/>
      <c r="AU94" s="161"/>
      <c r="AV94" s="143"/>
      <c r="AW94" s="143"/>
      <c r="AX94" s="143"/>
      <c r="AY94" s="150"/>
      <c r="AZ94" s="161"/>
      <c r="BA94" s="143"/>
      <c r="BB94" s="143"/>
      <c r="BC94" s="143"/>
      <c r="BD94" s="143"/>
      <c r="BE94" s="143"/>
      <c r="BF94" s="143"/>
      <c r="BG94" s="150"/>
      <c r="BH94" s="142"/>
      <c r="BI94" s="143"/>
      <c r="BJ94" s="143"/>
      <c r="BK94" s="143"/>
      <c r="BL94" s="143"/>
      <c r="BM94" s="143"/>
      <c r="BN94" s="3"/>
      <c r="BO94" s="103"/>
      <c r="BP94" s="167"/>
      <c r="BQ94" s="161"/>
      <c r="BR94" s="143"/>
      <c r="BS94" s="143"/>
      <c r="BT94" s="143"/>
      <c r="BU94" s="143"/>
      <c r="BV94" s="150"/>
      <c r="BW94" s="161"/>
      <c r="BX94" s="143"/>
      <c r="BY94" s="143"/>
      <c r="BZ94" s="143"/>
      <c r="CA94" s="143"/>
      <c r="CB94" s="150"/>
      <c r="CC94" s="161"/>
      <c r="CD94" s="143"/>
      <c r="CE94" s="143"/>
      <c r="CF94" s="143"/>
      <c r="CG94" s="150"/>
      <c r="CH94" s="161"/>
      <c r="CI94" s="143"/>
      <c r="CJ94" s="143"/>
      <c r="CK94" s="143"/>
      <c r="CL94" s="143"/>
      <c r="CM94" s="143"/>
      <c r="CN94" s="143"/>
      <c r="CO94" s="150"/>
      <c r="CP94" s="142"/>
      <c r="CQ94" s="143"/>
      <c r="CR94" s="143"/>
      <c r="CS94" s="143"/>
      <c r="CT94" s="143"/>
      <c r="CU94" s="143"/>
      <c r="CV94" s="3"/>
      <c r="CW94" s="103"/>
      <c r="CX94" s="403"/>
      <c r="CY94" s="402"/>
      <c r="CZ94" s="66"/>
      <c r="DA94" s="66"/>
      <c r="DB94" s="66"/>
      <c r="DC94" s="66"/>
      <c r="DD94" s="146"/>
      <c r="DE94" s="402"/>
      <c r="DF94" s="66"/>
      <c r="DG94" s="66"/>
      <c r="DH94" s="66"/>
      <c r="DI94" s="66"/>
      <c r="DJ94" s="146"/>
      <c r="DK94" s="402"/>
      <c r="DL94" s="66"/>
      <c r="DM94" s="66"/>
      <c r="DN94" s="66"/>
      <c r="DO94" s="146"/>
      <c r="DP94" s="402"/>
      <c r="DQ94" s="66"/>
      <c r="DR94" s="66"/>
      <c r="DS94" s="66"/>
      <c r="DT94" s="66"/>
      <c r="DU94" s="66"/>
      <c r="DV94" s="66"/>
      <c r="DW94" s="146"/>
      <c r="DX94" s="139"/>
      <c r="DY94" s="66"/>
      <c r="DZ94" s="66"/>
      <c r="EA94" s="66"/>
      <c r="EB94" s="66"/>
      <c r="EC94" s="66"/>
      <c r="ED94" s="3"/>
    </row>
    <row r="95" spans="1:134" ht="16.5" x14ac:dyDescent="0.35">
      <c r="P95" s="393"/>
      <c r="Q95" s="393"/>
      <c r="R95" s="393"/>
      <c r="S95" s="393"/>
      <c r="T95" s="393"/>
      <c r="U95" s="393"/>
      <c r="V95" s="393"/>
      <c r="W95" s="393"/>
      <c r="X95" s="393"/>
      <c r="Y95" s="393"/>
      <c r="Z95" s="393"/>
      <c r="AA95" s="393"/>
      <c r="AB95" s="393"/>
      <c r="AD95" s="398">
        <v>42125</v>
      </c>
      <c r="AE95" s="401">
        <v>3923</v>
      </c>
      <c r="AG95" s="103"/>
      <c r="AH95" s="167"/>
      <c r="AI95" s="161"/>
      <c r="AJ95" s="143"/>
      <c r="AK95" s="143"/>
      <c r="AL95" s="143"/>
      <c r="AM95" s="143"/>
      <c r="AN95" s="150"/>
      <c r="AO95" s="161"/>
      <c r="AP95" s="143"/>
      <c r="AQ95" s="143"/>
      <c r="AR95" s="143"/>
      <c r="AS95" s="143"/>
      <c r="AT95" s="150"/>
      <c r="AU95" s="161"/>
      <c r="AV95" s="143"/>
      <c r="AW95" s="143"/>
      <c r="AX95" s="143"/>
      <c r="AY95" s="150"/>
      <c r="AZ95" s="161"/>
      <c r="BA95" s="143"/>
      <c r="BB95" s="143"/>
      <c r="BC95" s="143"/>
      <c r="BD95" s="143"/>
      <c r="BE95" s="143"/>
      <c r="BF95" s="143"/>
      <c r="BG95" s="150"/>
      <c r="BH95" s="142"/>
      <c r="BI95" s="143"/>
      <c r="BJ95" s="143"/>
      <c r="BK95" s="143"/>
      <c r="BL95" s="143"/>
      <c r="BM95" s="143"/>
      <c r="BN95" s="3"/>
      <c r="BO95" s="103"/>
      <c r="BP95" s="167"/>
      <c r="BQ95" s="161"/>
      <c r="BR95" s="143"/>
      <c r="BS95" s="143"/>
      <c r="BT95" s="143"/>
      <c r="BU95" s="143"/>
      <c r="BV95" s="150"/>
      <c r="BW95" s="161"/>
      <c r="BX95" s="143"/>
      <c r="BY95" s="143"/>
      <c r="BZ95" s="143"/>
      <c r="CA95" s="143"/>
      <c r="CB95" s="150"/>
      <c r="CC95" s="161"/>
      <c r="CD95" s="143"/>
      <c r="CE95" s="143"/>
      <c r="CF95" s="143"/>
      <c r="CG95" s="150"/>
      <c r="CH95" s="161"/>
      <c r="CI95" s="143"/>
      <c r="CJ95" s="143"/>
      <c r="CK95" s="143"/>
      <c r="CL95" s="143"/>
      <c r="CM95" s="143"/>
      <c r="CN95" s="143"/>
      <c r="CO95" s="150"/>
      <c r="CP95" s="142"/>
      <c r="CQ95" s="143"/>
      <c r="CR95" s="143"/>
      <c r="CS95" s="143"/>
      <c r="CT95" s="143"/>
      <c r="CU95" s="143"/>
      <c r="CV95" s="3"/>
      <c r="CW95" s="103"/>
      <c r="CX95" s="403"/>
      <c r="CY95" s="402"/>
      <c r="CZ95" s="66"/>
      <c r="DA95" s="66"/>
      <c r="DB95" s="66"/>
      <c r="DC95" s="66"/>
      <c r="DD95" s="146"/>
      <c r="DE95" s="402"/>
      <c r="DF95" s="66"/>
      <c r="DG95" s="66"/>
      <c r="DH95" s="66"/>
      <c r="DI95" s="66"/>
      <c r="DJ95" s="146"/>
      <c r="DK95" s="402"/>
      <c r="DL95" s="66"/>
      <c r="DM95" s="66"/>
      <c r="DN95" s="66"/>
      <c r="DO95" s="146"/>
      <c r="DP95" s="402"/>
      <c r="DQ95" s="66"/>
      <c r="DR95" s="66"/>
      <c r="DS95" s="66"/>
      <c r="DT95" s="66"/>
      <c r="DU95" s="66"/>
      <c r="DV95" s="66"/>
      <c r="DW95" s="146"/>
      <c r="DX95" s="139"/>
      <c r="DY95" s="66"/>
      <c r="DZ95" s="66"/>
      <c r="EA95" s="66"/>
      <c r="EB95" s="66"/>
      <c r="EC95" s="66"/>
      <c r="ED95" s="3"/>
    </row>
    <row r="96" spans="1:134" ht="16.5" x14ac:dyDescent="0.35">
      <c r="P96" s="393"/>
      <c r="Q96" s="393"/>
      <c r="R96" s="393"/>
      <c r="S96" s="393"/>
      <c r="T96" s="393"/>
      <c r="U96" s="393"/>
      <c r="V96" s="393"/>
      <c r="W96" s="393"/>
      <c r="X96" s="393"/>
      <c r="Y96" s="393"/>
      <c r="Z96" s="393"/>
      <c r="AA96" s="393"/>
      <c r="AB96" s="393"/>
      <c r="AD96" s="398">
        <v>42095</v>
      </c>
      <c r="AE96" s="401">
        <v>3971</v>
      </c>
      <c r="AG96" s="103"/>
      <c r="AH96" s="167"/>
      <c r="AI96" s="161"/>
      <c r="AJ96" s="143"/>
      <c r="AK96" s="143"/>
      <c r="AL96" s="143"/>
      <c r="AM96" s="143"/>
      <c r="AN96" s="150"/>
      <c r="AO96" s="161"/>
      <c r="AP96" s="143"/>
      <c r="AQ96" s="143"/>
      <c r="AR96" s="143"/>
      <c r="AS96" s="143"/>
      <c r="AT96" s="150"/>
      <c r="AU96" s="161"/>
      <c r="AV96" s="143"/>
      <c r="AW96" s="143"/>
      <c r="AX96" s="143"/>
      <c r="AY96" s="150"/>
      <c r="AZ96" s="161"/>
      <c r="BA96" s="143"/>
      <c r="BB96" s="143"/>
      <c r="BC96" s="143"/>
      <c r="BD96" s="143"/>
      <c r="BE96" s="143"/>
      <c r="BF96" s="143"/>
      <c r="BG96" s="150"/>
      <c r="BH96" s="142"/>
      <c r="BI96" s="143"/>
      <c r="BJ96" s="143"/>
      <c r="BK96" s="143"/>
      <c r="BL96" s="143"/>
      <c r="BM96" s="143"/>
      <c r="BN96" s="3"/>
      <c r="BO96" s="103"/>
      <c r="BP96" s="167"/>
      <c r="BQ96" s="161"/>
      <c r="BR96" s="143"/>
      <c r="BS96" s="143"/>
      <c r="BT96" s="143"/>
      <c r="BU96" s="143"/>
      <c r="BV96" s="150"/>
      <c r="BW96" s="161"/>
      <c r="BX96" s="143"/>
      <c r="BY96" s="143"/>
      <c r="BZ96" s="143"/>
      <c r="CA96" s="143"/>
      <c r="CB96" s="150"/>
      <c r="CC96" s="161"/>
      <c r="CD96" s="143"/>
      <c r="CE96" s="143"/>
      <c r="CF96" s="143"/>
      <c r="CG96" s="150"/>
      <c r="CH96" s="161"/>
      <c r="CI96" s="143"/>
      <c r="CJ96" s="143"/>
      <c r="CK96" s="143"/>
      <c r="CL96" s="143"/>
      <c r="CM96" s="143"/>
      <c r="CN96" s="143"/>
      <c r="CO96" s="150"/>
      <c r="CP96" s="142"/>
      <c r="CQ96" s="143"/>
      <c r="CR96" s="143"/>
      <c r="CS96" s="143"/>
      <c r="CT96" s="143"/>
      <c r="CU96" s="143"/>
      <c r="CV96" s="3"/>
      <c r="CW96" s="103"/>
      <c r="CX96" s="403"/>
      <c r="CY96" s="402"/>
      <c r="CZ96" s="66"/>
      <c r="DA96" s="66"/>
      <c r="DB96" s="66"/>
      <c r="DC96" s="66"/>
      <c r="DD96" s="146"/>
      <c r="DE96" s="402"/>
      <c r="DF96" s="66"/>
      <c r="DG96" s="66"/>
      <c r="DH96" s="66"/>
      <c r="DI96" s="66"/>
      <c r="DJ96" s="146"/>
      <c r="DK96" s="402"/>
      <c r="DL96" s="66"/>
      <c r="DM96" s="66"/>
      <c r="DN96" s="66"/>
      <c r="DO96" s="146"/>
      <c r="DP96" s="402"/>
      <c r="DQ96" s="66"/>
      <c r="DR96" s="66"/>
      <c r="DS96" s="66"/>
      <c r="DT96" s="66"/>
      <c r="DU96" s="66"/>
      <c r="DV96" s="66"/>
      <c r="DW96" s="146"/>
      <c r="DX96" s="139"/>
      <c r="DY96" s="66"/>
      <c r="DZ96" s="66"/>
      <c r="EA96" s="66"/>
      <c r="EB96" s="66"/>
      <c r="EC96" s="66"/>
      <c r="ED96" s="3"/>
    </row>
    <row r="97" spans="15:134" ht="16.5" x14ac:dyDescent="0.35">
      <c r="P97" s="393"/>
      <c r="Q97" s="393"/>
      <c r="R97" s="393"/>
      <c r="S97" s="393"/>
      <c r="T97" s="393"/>
      <c r="U97" s="393"/>
      <c r="V97" s="393"/>
      <c r="W97" s="393"/>
      <c r="X97" s="393"/>
      <c r="Y97" s="393"/>
      <c r="Z97" s="393"/>
      <c r="AA97" s="393"/>
      <c r="AB97" s="393"/>
      <c r="AD97" s="398">
        <v>42064</v>
      </c>
      <c r="AE97" s="401">
        <v>4040</v>
      </c>
      <c r="AG97" s="103"/>
      <c r="AH97" s="167"/>
      <c r="AI97" s="161"/>
      <c r="AJ97" s="143"/>
      <c r="AK97" s="143"/>
      <c r="AL97" s="143"/>
      <c r="AM97" s="143"/>
      <c r="AN97" s="150"/>
      <c r="AO97" s="161"/>
      <c r="AP97" s="143"/>
      <c r="AQ97" s="143"/>
      <c r="AR97" s="143"/>
      <c r="AS97" s="143"/>
      <c r="AT97" s="150"/>
      <c r="AU97" s="161"/>
      <c r="AV97" s="143"/>
      <c r="AW97" s="143"/>
      <c r="AX97" s="143"/>
      <c r="AY97" s="150"/>
      <c r="AZ97" s="161"/>
      <c r="BA97" s="143"/>
      <c r="BB97" s="143"/>
      <c r="BC97" s="143"/>
      <c r="BD97" s="143"/>
      <c r="BE97" s="143"/>
      <c r="BF97" s="143"/>
      <c r="BG97" s="150"/>
      <c r="BH97" s="142"/>
      <c r="BI97" s="143"/>
      <c r="BJ97" s="143"/>
      <c r="BK97" s="143"/>
      <c r="BL97" s="143"/>
      <c r="BM97" s="143"/>
      <c r="BN97" s="3"/>
      <c r="BO97" s="103"/>
      <c r="BP97" s="167"/>
      <c r="BQ97" s="161"/>
      <c r="BR97" s="143"/>
      <c r="BS97" s="143"/>
      <c r="BT97" s="143"/>
      <c r="BU97" s="143"/>
      <c r="BV97" s="150"/>
      <c r="BW97" s="161"/>
      <c r="BX97" s="143"/>
      <c r="BY97" s="143"/>
      <c r="BZ97" s="143"/>
      <c r="CA97" s="143"/>
      <c r="CB97" s="150"/>
      <c r="CC97" s="161"/>
      <c r="CD97" s="143"/>
      <c r="CE97" s="143"/>
      <c r="CF97" s="143"/>
      <c r="CG97" s="150"/>
      <c r="CH97" s="161"/>
      <c r="CI97" s="143"/>
      <c r="CJ97" s="143"/>
      <c r="CK97" s="143"/>
      <c r="CL97" s="143"/>
      <c r="CM97" s="143"/>
      <c r="CN97" s="143"/>
      <c r="CO97" s="150"/>
      <c r="CP97" s="142"/>
      <c r="CQ97" s="143"/>
      <c r="CR97" s="143"/>
      <c r="CS97" s="143"/>
      <c r="CT97" s="143"/>
      <c r="CU97" s="143"/>
      <c r="CV97" s="3"/>
      <c r="CW97" s="103"/>
      <c r="CX97" s="403"/>
      <c r="CY97" s="402"/>
      <c r="CZ97" s="66"/>
      <c r="DA97" s="66"/>
      <c r="DB97" s="66"/>
      <c r="DC97" s="66"/>
      <c r="DD97" s="146"/>
      <c r="DE97" s="402"/>
      <c r="DF97" s="66"/>
      <c r="DG97" s="66"/>
      <c r="DH97" s="66"/>
      <c r="DI97" s="66"/>
      <c r="DJ97" s="146"/>
      <c r="DK97" s="402"/>
      <c r="DL97" s="66"/>
      <c r="DM97" s="66"/>
      <c r="DN97" s="66"/>
      <c r="DO97" s="146"/>
      <c r="DP97" s="402"/>
      <c r="DQ97" s="66"/>
      <c r="DR97" s="66"/>
      <c r="DS97" s="66"/>
      <c r="DT97" s="66"/>
      <c r="DU97" s="66"/>
      <c r="DV97" s="66"/>
      <c r="DW97" s="146"/>
      <c r="DX97" s="139"/>
      <c r="DY97" s="66"/>
      <c r="DZ97" s="66"/>
      <c r="EA97" s="66"/>
      <c r="EB97" s="66"/>
      <c r="EC97" s="66"/>
      <c r="ED97" s="3"/>
    </row>
    <row r="98" spans="15:134" ht="16.5" x14ac:dyDescent="0.35">
      <c r="P98" s="393"/>
      <c r="Q98" s="393"/>
      <c r="R98" s="393"/>
      <c r="S98" s="393"/>
      <c r="T98" s="393"/>
      <c r="U98" s="393"/>
      <c r="V98" s="393"/>
      <c r="W98" s="393"/>
      <c r="X98" s="393"/>
      <c r="Y98" s="393"/>
      <c r="Z98" s="393"/>
      <c r="AA98" s="393"/>
      <c r="AB98" s="393"/>
      <c r="AD98" s="398">
        <v>42036</v>
      </c>
      <c r="AE98" s="401">
        <v>4110</v>
      </c>
      <c r="AG98" s="103"/>
      <c r="AH98" s="167"/>
      <c r="AI98" s="161"/>
      <c r="AJ98" s="143"/>
      <c r="AK98" s="143"/>
      <c r="AL98" s="143"/>
      <c r="AM98" s="143"/>
      <c r="AN98" s="150"/>
      <c r="AO98" s="161"/>
      <c r="AP98" s="143"/>
      <c r="AQ98" s="143"/>
      <c r="AR98" s="143"/>
      <c r="AS98" s="143"/>
      <c r="AT98" s="150"/>
      <c r="AU98" s="161"/>
      <c r="AV98" s="143"/>
      <c r="AW98" s="143"/>
      <c r="AX98" s="143"/>
      <c r="AY98" s="150"/>
      <c r="AZ98" s="161"/>
      <c r="BA98" s="143"/>
      <c r="BB98" s="143"/>
      <c r="BC98" s="143"/>
      <c r="BD98" s="143"/>
      <c r="BE98" s="143"/>
      <c r="BF98" s="143"/>
      <c r="BG98" s="150"/>
      <c r="BH98" s="142"/>
      <c r="BI98" s="143"/>
      <c r="BJ98" s="143"/>
      <c r="BK98" s="143"/>
      <c r="BL98" s="143"/>
      <c r="BM98" s="143"/>
      <c r="BN98" s="3"/>
      <c r="BO98" s="103"/>
      <c r="BP98" s="167"/>
      <c r="BQ98" s="161"/>
      <c r="BR98" s="143"/>
      <c r="BS98" s="143"/>
      <c r="BT98" s="143"/>
      <c r="BU98" s="143"/>
      <c r="BV98" s="150"/>
      <c r="BW98" s="161"/>
      <c r="BX98" s="143"/>
      <c r="BY98" s="143"/>
      <c r="BZ98" s="143"/>
      <c r="CA98" s="143"/>
      <c r="CB98" s="150"/>
      <c r="CC98" s="161"/>
      <c r="CD98" s="143"/>
      <c r="CE98" s="143"/>
      <c r="CF98" s="143"/>
      <c r="CG98" s="150"/>
      <c r="CH98" s="161"/>
      <c r="CI98" s="143"/>
      <c r="CJ98" s="143"/>
      <c r="CK98" s="143"/>
      <c r="CL98" s="143"/>
      <c r="CM98" s="143"/>
      <c r="CN98" s="143"/>
      <c r="CO98" s="150"/>
      <c r="CP98" s="142"/>
      <c r="CQ98" s="143"/>
      <c r="CR98" s="143"/>
      <c r="CS98" s="143"/>
      <c r="CT98" s="143"/>
      <c r="CU98" s="143"/>
      <c r="CV98" s="3"/>
      <c r="CW98" s="103"/>
      <c r="CX98" s="403"/>
      <c r="CY98" s="402"/>
      <c r="CZ98" s="66"/>
      <c r="DA98" s="66"/>
      <c r="DB98" s="66"/>
      <c r="DC98" s="66"/>
      <c r="DD98" s="146"/>
      <c r="DE98" s="402"/>
      <c r="DF98" s="66"/>
      <c r="DG98" s="66"/>
      <c r="DH98" s="66"/>
      <c r="DI98" s="66"/>
      <c r="DJ98" s="146"/>
      <c r="DK98" s="402"/>
      <c r="DL98" s="66"/>
      <c r="DM98" s="66"/>
      <c r="DN98" s="66"/>
      <c r="DO98" s="146"/>
      <c r="DP98" s="402"/>
      <c r="DQ98" s="66"/>
      <c r="DR98" s="66"/>
      <c r="DS98" s="66"/>
      <c r="DT98" s="66"/>
      <c r="DU98" s="66"/>
      <c r="DV98" s="66"/>
      <c r="DW98" s="146"/>
      <c r="DX98" s="139"/>
      <c r="DY98" s="66"/>
      <c r="DZ98" s="66"/>
      <c r="EA98" s="66"/>
      <c r="EB98" s="66"/>
      <c r="EC98" s="66"/>
      <c r="ED98" s="3"/>
    </row>
    <row r="99" spans="15:134" ht="16.5" x14ac:dyDescent="0.35">
      <c r="P99" s="393"/>
      <c r="Q99" s="393"/>
      <c r="R99" s="393"/>
      <c r="S99" s="393"/>
      <c r="T99" s="393"/>
      <c r="U99" s="393"/>
      <c r="V99" s="393"/>
      <c r="W99" s="393"/>
      <c r="X99" s="393"/>
      <c r="Y99" s="393"/>
      <c r="Z99" s="393"/>
      <c r="AA99" s="393"/>
      <c r="AB99" s="393"/>
      <c r="AD99" s="398">
        <v>42005</v>
      </c>
      <c r="AE99" s="401">
        <v>4190</v>
      </c>
      <c r="AG99" s="103"/>
      <c r="AH99" s="167"/>
      <c r="AI99" s="161"/>
      <c r="AJ99" s="143"/>
      <c r="AK99" s="143"/>
      <c r="AL99" s="143"/>
      <c r="AM99" s="143"/>
      <c r="AN99" s="150"/>
      <c r="AO99" s="161"/>
      <c r="AP99" s="143"/>
      <c r="AQ99" s="143"/>
      <c r="AR99" s="143"/>
      <c r="AS99" s="143"/>
      <c r="AT99" s="150"/>
      <c r="AU99" s="161"/>
      <c r="AV99" s="143"/>
      <c r="AW99" s="143"/>
      <c r="AX99" s="143"/>
      <c r="AY99" s="150"/>
      <c r="AZ99" s="161"/>
      <c r="BA99" s="143"/>
      <c r="BB99" s="143"/>
      <c r="BC99" s="143"/>
      <c r="BD99" s="143"/>
      <c r="BE99" s="143"/>
      <c r="BF99" s="143"/>
      <c r="BG99" s="150"/>
      <c r="BH99" s="142"/>
      <c r="BI99" s="143"/>
      <c r="BJ99" s="143"/>
      <c r="BK99" s="143"/>
      <c r="BL99" s="143"/>
      <c r="BM99" s="143"/>
      <c r="BN99" s="3"/>
      <c r="BO99" s="103"/>
      <c r="BP99" s="167"/>
      <c r="BQ99" s="161"/>
      <c r="BR99" s="143"/>
      <c r="BS99" s="143"/>
      <c r="BT99" s="143"/>
      <c r="BU99" s="143"/>
      <c r="BV99" s="150"/>
      <c r="BW99" s="161"/>
      <c r="BX99" s="143"/>
      <c r="BY99" s="143"/>
      <c r="BZ99" s="143"/>
      <c r="CA99" s="143"/>
      <c r="CB99" s="150"/>
      <c r="CC99" s="161"/>
      <c r="CD99" s="143"/>
      <c r="CE99" s="143"/>
      <c r="CF99" s="143"/>
      <c r="CG99" s="150"/>
      <c r="CH99" s="161"/>
      <c r="CI99" s="143"/>
      <c r="CJ99" s="143"/>
      <c r="CK99" s="143"/>
      <c r="CL99" s="143"/>
      <c r="CM99" s="143"/>
      <c r="CN99" s="143"/>
      <c r="CO99" s="150"/>
      <c r="CP99" s="142"/>
      <c r="CQ99" s="143"/>
      <c r="CR99" s="143"/>
      <c r="CS99" s="143"/>
      <c r="CT99" s="143"/>
      <c r="CU99" s="143"/>
      <c r="CV99" s="3"/>
      <c r="CW99" s="103"/>
      <c r="CX99" s="403"/>
      <c r="CY99" s="402"/>
      <c r="CZ99" s="66"/>
      <c r="DA99" s="66"/>
      <c r="DB99" s="66"/>
      <c r="DC99" s="66"/>
      <c r="DD99" s="146"/>
      <c r="DE99" s="402"/>
      <c r="DF99" s="66"/>
      <c r="DG99" s="66"/>
      <c r="DH99" s="66"/>
      <c r="DI99" s="66"/>
      <c r="DJ99" s="146"/>
      <c r="DK99" s="402"/>
      <c r="DL99" s="66"/>
      <c r="DM99" s="66"/>
      <c r="DN99" s="66"/>
      <c r="DO99" s="146"/>
      <c r="DP99" s="402"/>
      <c r="DQ99" s="66"/>
      <c r="DR99" s="66"/>
      <c r="DS99" s="66"/>
      <c r="DT99" s="66"/>
      <c r="DU99" s="66"/>
      <c r="DV99" s="66"/>
      <c r="DW99" s="146"/>
      <c r="DX99" s="139"/>
      <c r="DY99" s="66"/>
      <c r="DZ99" s="66"/>
      <c r="EA99" s="66"/>
      <c r="EB99" s="66"/>
      <c r="EC99" s="66"/>
      <c r="ED99" s="3"/>
    </row>
    <row r="100" spans="15:134" ht="16.5" x14ac:dyDescent="0.35">
      <c r="P100" s="393"/>
      <c r="Q100" s="393"/>
      <c r="R100" s="393"/>
      <c r="S100" s="393"/>
      <c r="T100" s="393"/>
      <c r="U100" s="393"/>
      <c r="V100" s="393"/>
      <c r="W100" s="393"/>
      <c r="X100" s="393"/>
      <c r="Y100" s="393"/>
      <c r="Z100" s="393"/>
      <c r="AA100" s="393"/>
      <c r="AB100" s="393"/>
      <c r="AD100" s="398">
        <v>41974</v>
      </c>
      <c r="AE100" s="401">
        <v>4289</v>
      </c>
      <c r="AG100" s="103"/>
      <c r="AH100" s="167"/>
      <c r="AI100" s="161"/>
      <c r="AJ100" s="143"/>
      <c r="AK100" s="143"/>
      <c r="AL100" s="143"/>
      <c r="AM100" s="143"/>
      <c r="AN100" s="150"/>
      <c r="AO100" s="161"/>
      <c r="AP100" s="143"/>
      <c r="AQ100" s="143"/>
      <c r="AR100" s="143"/>
      <c r="AS100" s="143"/>
      <c r="AT100" s="150"/>
      <c r="AU100" s="161"/>
      <c r="AV100" s="143"/>
      <c r="AW100" s="143"/>
      <c r="AX100" s="143"/>
      <c r="AY100" s="150"/>
      <c r="AZ100" s="161"/>
      <c r="BA100" s="143"/>
      <c r="BB100" s="143"/>
      <c r="BC100" s="143"/>
      <c r="BD100" s="143"/>
      <c r="BE100" s="143"/>
      <c r="BF100" s="143"/>
      <c r="BG100" s="150"/>
      <c r="BH100" s="142"/>
      <c r="BI100" s="143"/>
      <c r="BJ100" s="143"/>
      <c r="BK100" s="143"/>
      <c r="BL100" s="143"/>
      <c r="BM100" s="143"/>
      <c r="BN100" s="3"/>
      <c r="BO100" s="103"/>
      <c r="BP100" s="167"/>
      <c r="BQ100" s="161"/>
      <c r="BR100" s="143"/>
      <c r="BS100" s="143"/>
      <c r="BT100" s="143"/>
      <c r="BU100" s="143"/>
      <c r="BV100" s="150"/>
      <c r="BW100" s="161"/>
      <c r="BX100" s="143"/>
      <c r="BY100" s="143"/>
      <c r="BZ100" s="143"/>
      <c r="CA100" s="143"/>
      <c r="CB100" s="150"/>
      <c r="CC100" s="161"/>
      <c r="CD100" s="143"/>
      <c r="CE100" s="143"/>
      <c r="CF100" s="143"/>
      <c r="CG100" s="150"/>
      <c r="CH100" s="161"/>
      <c r="CI100" s="143"/>
      <c r="CJ100" s="143"/>
      <c r="CK100" s="143"/>
      <c r="CL100" s="143"/>
      <c r="CM100" s="143"/>
      <c r="CN100" s="143"/>
      <c r="CO100" s="150"/>
      <c r="CP100" s="142"/>
      <c r="CQ100" s="143"/>
      <c r="CR100" s="143"/>
      <c r="CS100" s="143"/>
      <c r="CT100" s="143"/>
      <c r="CU100" s="143"/>
      <c r="CV100" s="3"/>
      <c r="CW100" s="103"/>
      <c r="CX100" s="403"/>
      <c r="CY100" s="402"/>
      <c r="CZ100" s="66"/>
      <c r="DA100" s="66"/>
      <c r="DB100" s="66"/>
      <c r="DC100" s="66"/>
      <c r="DD100" s="146"/>
      <c r="DE100" s="402"/>
      <c r="DF100" s="66"/>
      <c r="DG100" s="66"/>
      <c r="DH100" s="66"/>
      <c r="DI100" s="66"/>
      <c r="DJ100" s="146"/>
      <c r="DK100" s="402"/>
      <c r="DL100" s="66"/>
      <c r="DM100" s="66"/>
      <c r="DN100" s="66"/>
      <c r="DO100" s="146"/>
      <c r="DP100" s="402"/>
      <c r="DQ100" s="66"/>
      <c r="DR100" s="66"/>
      <c r="DS100" s="66"/>
      <c r="DT100" s="66"/>
      <c r="DU100" s="66"/>
      <c r="DV100" s="66"/>
      <c r="DW100" s="146"/>
      <c r="DX100" s="139"/>
      <c r="DY100" s="66"/>
      <c r="DZ100" s="66"/>
      <c r="EA100" s="66"/>
      <c r="EB100" s="66"/>
      <c r="EC100" s="66"/>
      <c r="ED100" s="3"/>
    </row>
    <row r="101" spans="15:134" ht="16.5" x14ac:dyDescent="0.35">
      <c r="P101" s="393"/>
      <c r="Q101" s="393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D101" s="398">
        <v>41944</v>
      </c>
      <c r="AE101" s="401">
        <v>4368</v>
      </c>
      <c r="AG101" s="103"/>
      <c r="AH101" s="167"/>
      <c r="AI101" s="161"/>
      <c r="AJ101" s="143"/>
      <c r="AK101" s="143"/>
      <c r="AL101" s="143"/>
      <c r="AM101" s="143"/>
      <c r="AN101" s="150"/>
      <c r="AO101" s="161"/>
      <c r="AP101" s="143"/>
      <c r="AQ101" s="143"/>
      <c r="AR101" s="143"/>
      <c r="AS101" s="143"/>
      <c r="AT101" s="150"/>
      <c r="AU101" s="161"/>
      <c r="AV101" s="143"/>
      <c r="AW101" s="143"/>
      <c r="AX101" s="143"/>
      <c r="AY101" s="150"/>
      <c r="AZ101" s="161"/>
      <c r="BA101" s="143"/>
      <c r="BB101" s="143"/>
      <c r="BC101" s="143"/>
      <c r="BD101" s="143"/>
      <c r="BE101" s="143"/>
      <c r="BF101" s="143"/>
      <c r="BG101" s="150"/>
      <c r="BH101" s="142"/>
      <c r="BI101" s="143"/>
      <c r="BJ101" s="143"/>
      <c r="BK101" s="143"/>
      <c r="BL101" s="143"/>
      <c r="BM101" s="143"/>
      <c r="BN101" s="3"/>
      <c r="BO101" s="103"/>
      <c r="BP101" s="167"/>
      <c r="BQ101" s="161"/>
      <c r="BR101" s="143"/>
      <c r="BS101" s="143"/>
      <c r="BT101" s="143"/>
      <c r="BU101" s="143"/>
      <c r="BV101" s="150"/>
      <c r="BW101" s="161"/>
      <c r="BX101" s="143"/>
      <c r="BY101" s="143"/>
      <c r="BZ101" s="143"/>
      <c r="CA101" s="143"/>
      <c r="CB101" s="150"/>
      <c r="CC101" s="161"/>
      <c r="CD101" s="143"/>
      <c r="CE101" s="143"/>
      <c r="CF101" s="143"/>
      <c r="CG101" s="150"/>
      <c r="CH101" s="161"/>
      <c r="CI101" s="143"/>
      <c r="CJ101" s="143"/>
      <c r="CK101" s="143"/>
      <c r="CL101" s="143"/>
      <c r="CM101" s="143"/>
      <c r="CN101" s="143"/>
      <c r="CO101" s="150"/>
      <c r="CP101" s="142"/>
      <c r="CQ101" s="143"/>
      <c r="CR101" s="143"/>
      <c r="CS101" s="143"/>
      <c r="CT101" s="143"/>
      <c r="CU101" s="143"/>
      <c r="CV101" s="3"/>
      <c r="CW101" s="103"/>
      <c r="CX101" s="403"/>
      <c r="CY101" s="402"/>
      <c r="CZ101" s="66"/>
      <c r="DA101" s="66"/>
      <c r="DB101" s="66"/>
      <c r="DC101" s="66"/>
      <c r="DD101" s="146"/>
      <c r="DE101" s="402"/>
      <c r="DF101" s="66"/>
      <c r="DG101" s="66"/>
      <c r="DH101" s="66"/>
      <c r="DI101" s="66"/>
      <c r="DJ101" s="146"/>
      <c r="DK101" s="402"/>
      <c r="DL101" s="66"/>
      <c r="DM101" s="66"/>
      <c r="DN101" s="66"/>
      <c r="DO101" s="146"/>
      <c r="DP101" s="402"/>
      <c r="DQ101" s="66"/>
      <c r="DR101" s="66"/>
      <c r="DS101" s="66"/>
      <c r="DT101" s="66"/>
      <c r="DU101" s="66"/>
      <c r="DV101" s="66"/>
      <c r="DW101" s="146"/>
      <c r="DX101" s="139"/>
      <c r="DY101" s="66"/>
      <c r="DZ101" s="66"/>
      <c r="EA101" s="66"/>
      <c r="EB101" s="66"/>
      <c r="EC101" s="66"/>
      <c r="ED101" s="3"/>
    </row>
    <row r="102" spans="15:134" ht="16.5" x14ac:dyDescent="0.35">
      <c r="P102" s="393"/>
      <c r="Q102" s="393"/>
      <c r="R102" s="393"/>
      <c r="S102" s="393"/>
      <c r="T102" s="393"/>
      <c r="U102" s="393"/>
      <c r="V102" s="393"/>
      <c r="W102" s="393"/>
      <c r="X102" s="393"/>
      <c r="Y102" s="393"/>
      <c r="Z102" s="393"/>
      <c r="AA102" s="393"/>
      <c r="AB102" s="393"/>
      <c r="AD102" s="398">
        <v>41913</v>
      </c>
      <c r="AE102" s="401">
        <v>4421</v>
      </c>
      <c r="AG102" s="103"/>
      <c r="AH102" s="167"/>
      <c r="AI102" s="161"/>
      <c r="AJ102" s="143"/>
      <c r="AK102" s="143"/>
      <c r="AL102" s="143"/>
      <c r="AM102" s="143"/>
      <c r="AN102" s="150"/>
      <c r="AO102" s="161"/>
      <c r="AP102" s="143"/>
      <c r="AQ102" s="143"/>
      <c r="AR102" s="143"/>
      <c r="AS102" s="143"/>
      <c r="AT102" s="150"/>
      <c r="AU102" s="161"/>
      <c r="AV102" s="143"/>
      <c r="AW102" s="143"/>
      <c r="AX102" s="143"/>
      <c r="AY102" s="150"/>
      <c r="AZ102" s="161"/>
      <c r="BA102" s="143"/>
      <c r="BB102" s="143"/>
      <c r="BC102" s="143"/>
      <c r="BD102" s="143"/>
      <c r="BE102" s="143"/>
      <c r="BF102" s="143"/>
      <c r="BG102" s="150"/>
      <c r="BH102" s="142"/>
      <c r="BI102" s="143"/>
      <c r="BJ102" s="143"/>
      <c r="BK102" s="143"/>
      <c r="BL102" s="143"/>
      <c r="BM102" s="143"/>
      <c r="BN102" s="3"/>
      <c r="BO102" s="103"/>
      <c r="BP102" s="167"/>
      <c r="BQ102" s="161"/>
      <c r="BR102" s="143"/>
      <c r="BS102" s="143"/>
      <c r="BT102" s="143"/>
      <c r="BU102" s="143"/>
      <c r="BV102" s="150"/>
      <c r="BW102" s="161"/>
      <c r="BX102" s="143"/>
      <c r="BY102" s="143"/>
      <c r="BZ102" s="143"/>
      <c r="CA102" s="143"/>
      <c r="CB102" s="150"/>
      <c r="CC102" s="161"/>
      <c r="CD102" s="143"/>
      <c r="CE102" s="143"/>
      <c r="CF102" s="143"/>
      <c r="CG102" s="150"/>
      <c r="CH102" s="161"/>
      <c r="CI102" s="143"/>
      <c r="CJ102" s="143"/>
      <c r="CK102" s="143"/>
      <c r="CL102" s="143"/>
      <c r="CM102" s="143"/>
      <c r="CN102" s="143"/>
      <c r="CO102" s="150"/>
      <c r="CP102" s="142"/>
      <c r="CQ102" s="143"/>
      <c r="CR102" s="143"/>
      <c r="CS102" s="143"/>
      <c r="CT102" s="143"/>
      <c r="CU102" s="143"/>
      <c r="CV102" s="3"/>
      <c r="CW102" s="103"/>
      <c r="CX102" s="403"/>
      <c r="CY102" s="402"/>
      <c r="CZ102" s="66"/>
      <c r="DA102" s="66"/>
      <c r="DB102" s="66"/>
      <c r="DC102" s="66"/>
      <c r="DD102" s="146"/>
      <c r="DE102" s="402"/>
      <c r="DF102" s="66"/>
      <c r="DG102" s="66"/>
      <c r="DH102" s="66"/>
      <c r="DI102" s="66"/>
      <c r="DJ102" s="146"/>
      <c r="DK102" s="402"/>
      <c r="DL102" s="66"/>
      <c r="DM102" s="66"/>
      <c r="DN102" s="66"/>
      <c r="DO102" s="146"/>
      <c r="DP102" s="402"/>
      <c r="DQ102" s="66"/>
      <c r="DR102" s="66"/>
      <c r="DS102" s="66"/>
      <c r="DT102" s="66"/>
      <c r="DU102" s="66"/>
      <c r="DV102" s="66"/>
      <c r="DW102" s="146"/>
      <c r="DX102" s="139"/>
      <c r="DY102" s="66"/>
      <c r="DZ102" s="66"/>
      <c r="EA102" s="66"/>
      <c r="EB102" s="66"/>
      <c r="EC102" s="66"/>
      <c r="ED102" s="3"/>
    </row>
    <row r="103" spans="15:134" ht="16.5" x14ac:dyDescent="0.35">
      <c r="P103" s="393"/>
      <c r="Q103" s="393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D103" s="398">
        <v>41883</v>
      </c>
      <c r="AE103" s="401">
        <v>4479</v>
      </c>
      <c r="AG103" s="103"/>
      <c r="AH103" s="167"/>
      <c r="AI103" s="161"/>
      <c r="AJ103" s="143"/>
      <c r="AK103" s="143"/>
      <c r="AL103" s="143"/>
      <c r="AM103" s="143"/>
      <c r="AN103" s="150"/>
      <c r="AO103" s="161"/>
      <c r="AP103" s="143"/>
      <c r="AQ103" s="143"/>
      <c r="AR103" s="143"/>
      <c r="AS103" s="143"/>
      <c r="AT103" s="150"/>
      <c r="AU103" s="161"/>
      <c r="AV103" s="143"/>
      <c r="AW103" s="143"/>
      <c r="AX103" s="143"/>
      <c r="AY103" s="150"/>
      <c r="AZ103" s="161"/>
      <c r="BA103" s="143"/>
      <c r="BB103" s="143"/>
      <c r="BC103" s="143"/>
      <c r="BD103" s="143"/>
      <c r="BE103" s="143"/>
      <c r="BF103" s="143"/>
      <c r="BG103" s="150"/>
      <c r="BH103" s="142"/>
      <c r="BI103" s="143"/>
      <c r="BJ103" s="143"/>
      <c r="BK103" s="143"/>
      <c r="BL103" s="143"/>
      <c r="BM103" s="143"/>
      <c r="BN103" s="3"/>
      <c r="BO103" s="103"/>
      <c r="BP103" s="167"/>
      <c r="BQ103" s="161"/>
      <c r="BR103" s="143"/>
      <c r="BS103" s="143"/>
      <c r="BT103" s="143"/>
      <c r="BU103" s="143"/>
      <c r="BV103" s="150"/>
      <c r="BW103" s="161"/>
      <c r="BX103" s="143"/>
      <c r="BY103" s="143"/>
      <c r="BZ103" s="143"/>
      <c r="CA103" s="143"/>
      <c r="CB103" s="150"/>
      <c r="CC103" s="161"/>
      <c r="CD103" s="143"/>
      <c r="CE103" s="143"/>
      <c r="CF103" s="143"/>
      <c r="CG103" s="150"/>
      <c r="CH103" s="161"/>
      <c r="CI103" s="143"/>
      <c r="CJ103" s="143"/>
      <c r="CK103" s="143"/>
      <c r="CL103" s="143"/>
      <c r="CM103" s="143"/>
      <c r="CN103" s="143"/>
      <c r="CO103" s="150"/>
      <c r="CP103" s="142"/>
      <c r="CQ103" s="143"/>
      <c r="CR103" s="143"/>
      <c r="CS103" s="143"/>
      <c r="CT103" s="143"/>
      <c r="CU103" s="143"/>
      <c r="CV103" s="3"/>
      <c r="CW103" s="103"/>
      <c r="CX103" s="403"/>
      <c r="CY103" s="402"/>
      <c r="CZ103" s="66"/>
      <c r="DA103" s="66"/>
      <c r="DB103" s="66"/>
      <c r="DC103" s="66"/>
      <c r="DD103" s="146"/>
      <c r="DE103" s="402"/>
      <c r="DF103" s="66"/>
      <c r="DG103" s="66"/>
      <c r="DH103" s="66"/>
      <c r="DI103" s="66"/>
      <c r="DJ103" s="146"/>
      <c r="DK103" s="402"/>
      <c r="DL103" s="66"/>
      <c r="DM103" s="66"/>
      <c r="DN103" s="66"/>
      <c r="DO103" s="146"/>
      <c r="DP103" s="402"/>
      <c r="DQ103" s="66"/>
      <c r="DR103" s="66"/>
      <c r="DS103" s="66"/>
      <c r="DT103" s="66"/>
      <c r="DU103" s="66"/>
      <c r="DV103" s="66"/>
      <c r="DW103" s="146"/>
      <c r="DX103" s="139"/>
      <c r="DY103" s="66"/>
      <c r="DZ103" s="66"/>
      <c r="EA103" s="66"/>
      <c r="EB103" s="66"/>
      <c r="EC103" s="66"/>
      <c r="ED103" s="3"/>
    </row>
    <row r="104" spans="15:134" ht="16.5" x14ac:dyDescent="0.35">
      <c r="P104" s="393"/>
      <c r="Q104" s="393"/>
      <c r="R104" s="393"/>
      <c r="S104" s="393"/>
      <c r="T104" s="393"/>
      <c r="U104" s="393"/>
      <c r="V104" s="393"/>
      <c r="W104" s="393"/>
      <c r="X104" s="393"/>
      <c r="Y104" s="393"/>
      <c r="Z104" s="393"/>
      <c r="AA104" s="393"/>
      <c r="AB104" s="393"/>
      <c r="AD104" s="398">
        <v>41852</v>
      </c>
      <c r="AE104" s="401">
        <v>4502</v>
      </c>
      <c r="AG104" s="103"/>
      <c r="AH104" s="167"/>
      <c r="AI104" s="161"/>
      <c r="AJ104" s="143"/>
      <c r="AK104" s="143"/>
      <c r="AL104" s="143"/>
      <c r="AM104" s="143"/>
      <c r="AN104" s="150"/>
      <c r="AO104" s="161"/>
      <c r="AP104" s="143"/>
      <c r="AQ104" s="143"/>
      <c r="AR104" s="143"/>
      <c r="AS104" s="143"/>
      <c r="AT104" s="150"/>
      <c r="AU104" s="161"/>
      <c r="AV104" s="143"/>
      <c r="AW104" s="143"/>
      <c r="AX104" s="143"/>
      <c r="AY104" s="150"/>
      <c r="AZ104" s="161"/>
      <c r="BA104" s="143"/>
      <c r="BB104" s="143"/>
      <c r="BC104" s="143"/>
      <c r="BD104" s="143"/>
      <c r="BE104" s="143"/>
      <c r="BF104" s="143"/>
      <c r="BG104" s="150"/>
      <c r="BH104" s="142"/>
      <c r="BI104" s="143"/>
      <c r="BJ104" s="143"/>
      <c r="BK104" s="143"/>
      <c r="BL104" s="143"/>
      <c r="BM104" s="143"/>
      <c r="BN104" s="3"/>
      <c r="BO104" s="103"/>
      <c r="BP104" s="167"/>
      <c r="BQ104" s="161"/>
      <c r="BR104" s="143"/>
      <c r="BS104" s="143"/>
      <c r="BT104" s="143"/>
      <c r="BU104" s="143"/>
      <c r="BV104" s="150"/>
      <c r="BW104" s="161"/>
      <c r="BX104" s="143"/>
      <c r="BY104" s="143"/>
      <c r="BZ104" s="143"/>
      <c r="CA104" s="143"/>
      <c r="CB104" s="150"/>
      <c r="CC104" s="161"/>
      <c r="CD104" s="143"/>
      <c r="CE104" s="143"/>
      <c r="CF104" s="143"/>
      <c r="CG104" s="150"/>
      <c r="CH104" s="161"/>
      <c r="CI104" s="143"/>
      <c r="CJ104" s="143"/>
      <c r="CK104" s="143"/>
      <c r="CL104" s="143"/>
      <c r="CM104" s="143"/>
      <c r="CN104" s="143"/>
      <c r="CO104" s="150"/>
      <c r="CP104" s="142"/>
      <c r="CQ104" s="143"/>
      <c r="CR104" s="143"/>
      <c r="CS104" s="143"/>
      <c r="CT104" s="143"/>
      <c r="CU104" s="143"/>
      <c r="CV104" s="3"/>
      <c r="CW104" s="103"/>
      <c r="CX104" s="403"/>
      <c r="CY104" s="402"/>
      <c r="CZ104" s="66"/>
      <c r="DA104" s="66"/>
      <c r="DB104" s="66"/>
      <c r="DC104" s="66"/>
      <c r="DD104" s="146"/>
      <c r="DE104" s="402"/>
      <c r="DF104" s="66"/>
      <c r="DG104" s="66"/>
      <c r="DH104" s="66"/>
      <c r="DI104" s="66"/>
      <c r="DJ104" s="146"/>
      <c r="DK104" s="402"/>
      <c r="DL104" s="66"/>
      <c r="DM104" s="66"/>
      <c r="DN104" s="66"/>
      <c r="DO104" s="146"/>
      <c r="DP104" s="402"/>
      <c r="DQ104" s="66"/>
      <c r="DR104" s="66"/>
      <c r="DS104" s="66"/>
      <c r="DT104" s="66"/>
      <c r="DU104" s="66"/>
      <c r="DV104" s="66"/>
      <c r="DW104" s="146"/>
      <c r="DX104" s="139"/>
      <c r="DY104" s="66"/>
      <c r="DZ104" s="66"/>
      <c r="EA104" s="66"/>
      <c r="EB104" s="66"/>
      <c r="EC104" s="66"/>
      <c r="ED104" s="3"/>
    </row>
    <row r="105" spans="15:134" ht="16.5" x14ac:dyDescent="0.35">
      <c r="P105" s="393"/>
      <c r="Q105" s="393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D105" s="398">
        <v>41821</v>
      </c>
      <c r="AE105" s="401">
        <v>4538</v>
      </c>
      <c r="AG105" s="103"/>
      <c r="AH105" s="167"/>
      <c r="AI105" s="161"/>
      <c r="AJ105" s="143"/>
      <c r="AK105" s="143"/>
      <c r="AL105" s="143"/>
      <c r="AM105" s="143"/>
      <c r="AN105" s="150"/>
      <c r="AO105" s="161"/>
      <c r="AP105" s="143"/>
      <c r="AQ105" s="143"/>
      <c r="AR105" s="143"/>
      <c r="AS105" s="143"/>
      <c r="AT105" s="150"/>
      <c r="AU105" s="161"/>
      <c r="AV105" s="143"/>
      <c r="AW105" s="143"/>
      <c r="AX105" s="143"/>
      <c r="AY105" s="150"/>
      <c r="AZ105" s="161"/>
      <c r="BA105" s="143"/>
      <c r="BB105" s="143"/>
      <c r="BC105" s="143"/>
      <c r="BD105" s="143"/>
      <c r="BE105" s="143"/>
      <c r="BF105" s="143"/>
      <c r="BG105" s="150"/>
      <c r="BH105" s="142"/>
      <c r="BI105" s="143"/>
      <c r="BJ105" s="143"/>
      <c r="BK105" s="143"/>
      <c r="BL105" s="143"/>
      <c r="BM105" s="143"/>
      <c r="BN105" s="3"/>
      <c r="BO105" s="103"/>
      <c r="BP105" s="167"/>
      <c r="BQ105" s="161"/>
      <c r="BR105" s="143"/>
      <c r="BS105" s="143"/>
      <c r="BT105" s="143"/>
      <c r="BU105" s="143"/>
      <c r="BV105" s="150"/>
      <c r="BW105" s="161"/>
      <c r="BX105" s="143"/>
      <c r="BY105" s="143"/>
      <c r="BZ105" s="143"/>
      <c r="CA105" s="143"/>
      <c r="CB105" s="150"/>
      <c r="CC105" s="161"/>
      <c r="CD105" s="143"/>
      <c r="CE105" s="143"/>
      <c r="CF105" s="143"/>
      <c r="CG105" s="150"/>
      <c r="CH105" s="161"/>
      <c r="CI105" s="143"/>
      <c r="CJ105" s="143"/>
      <c r="CK105" s="143"/>
      <c r="CL105" s="143"/>
      <c r="CM105" s="143"/>
      <c r="CN105" s="143"/>
      <c r="CO105" s="150"/>
      <c r="CP105" s="142"/>
      <c r="CQ105" s="143"/>
      <c r="CR105" s="143"/>
      <c r="CS105" s="143"/>
      <c r="CT105" s="143"/>
      <c r="CU105" s="143"/>
      <c r="CV105" s="3"/>
      <c r="CW105" s="103"/>
      <c r="CX105" s="403"/>
      <c r="CY105" s="402"/>
      <c r="CZ105" s="66"/>
      <c r="DA105" s="66"/>
      <c r="DB105" s="66"/>
      <c r="DC105" s="66"/>
      <c r="DD105" s="146"/>
      <c r="DE105" s="402"/>
      <c r="DF105" s="66"/>
      <c r="DG105" s="66"/>
      <c r="DH105" s="66"/>
      <c r="DI105" s="66"/>
      <c r="DJ105" s="146"/>
      <c r="DK105" s="402"/>
      <c r="DL105" s="66"/>
      <c r="DM105" s="66"/>
      <c r="DN105" s="66"/>
      <c r="DO105" s="146"/>
      <c r="DP105" s="402"/>
      <c r="DQ105" s="66"/>
      <c r="DR105" s="66"/>
      <c r="DS105" s="66"/>
      <c r="DT105" s="66"/>
      <c r="DU105" s="66"/>
      <c r="DV105" s="66"/>
      <c r="DW105" s="146"/>
      <c r="DX105" s="139"/>
      <c r="DY105" s="66"/>
      <c r="DZ105" s="66"/>
      <c r="EA105" s="66"/>
      <c r="EB105" s="66"/>
      <c r="EC105" s="66"/>
      <c r="ED105" s="3"/>
    </row>
    <row r="106" spans="15:134" ht="16.5" x14ac:dyDescent="0.35">
      <c r="P106" s="393"/>
      <c r="Q106" s="393"/>
      <c r="R106" s="393"/>
      <c r="S106" s="393"/>
      <c r="T106" s="393"/>
      <c r="U106" s="393"/>
      <c r="V106" s="393"/>
      <c r="W106" s="393"/>
      <c r="X106" s="393"/>
      <c r="Y106" s="393"/>
      <c r="Z106" s="393"/>
      <c r="AA106" s="393"/>
      <c r="AB106" s="393"/>
      <c r="AD106" s="398">
        <v>41791</v>
      </c>
      <c r="AE106" s="401">
        <v>4593</v>
      </c>
      <c r="AG106" s="103"/>
      <c r="AH106" s="167"/>
      <c r="AI106" s="161"/>
      <c r="AJ106" s="143"/>
      <c r="AK106" s="143"/>
      <c r="AL106" s="143"/>
      <c r="AM106" s="143"/>
      <c r="AN106" s="150"/>
      <c r="AO106" s="161"/>
      <c r="AP106" s="143"/>
      <c r="AQ106" s="143"/>
      <c r="AR106" s="143"/>
      <c r="AS106" s="143"/>
      <c r="AT106" s="150"/>
      <c r="AU106" s="161"/>
      <c r="AV106" s="143"/>
      <c r="AW106" s="143"/>
      <c r="AX106" s="143"/>
      <c r="AY106" s="150"/>
      <c r="AZ106" s="161"/>
      <c r="BA106" s="143"/>
      <c r="BB106" s="143"/>
      <c r="BC106" s="143"/>
      <c r="BD106" s="143"/>
      <c r="BE106" s="143"/>
      <c r="BF106" s="143"/>
      <c r="BG106" s="150"/>
      <c r="BH106" s="142"/>
      <c r="BI106" s="143"/>
      <c r="BJ106" s="143"/>
      <c r="BK106" s="143"/>
      <c r="BL106" s="143"/>
      <c r="BM106" s="143"/>
      <c r="BN106" s="3"/>
      <c r="BO106" s="103"/>
      <c r="BP106" s="167"/>
      <c r="BQ106" s="161"/>
      <c r="BR106" s="143"/>
      <c r="BS106" s="143"/>
      <c r="BT106" s="143"/>
      <c r="BU106" s="143"/>
      <c r="BV106" s="150"/>
      <c r="BW106" s="161"/>
      <c r="BX106" s="143"/>
      <c r="BY106" s="143"/>
      <c r="BZ106" s="143"/>
      <c r="CA106" s="143"/>
      <c r="CB106" s="150"/>
      <c r="CC106" s="161"/>
      <c r="CD106" s="143"/>
      <c r="CE106" s="143"/>
      <c r="CF106" s="143"/>
      <c r="CG106" s="150"/>
      <c r="CH106" s="161"/>
      <c r="CI106" s="143"/>
      <c r="CJ106" s="143"/>
      <c r="CK106" s="143"/>
      <c r="CL106" s="143"/>
      <c r="CM106" s="143"/>
      <c r="CN106" s="143"/>
      <c r="CO106" s="150"/>
      <c r="CP106" s="142"/>
      <c r="CQ106" s="143"/>
      <c r="CR106" s="143"/>
      <c r="CS106" s="143"/>
      <c r="CT106" s="143"/>
      <c r="CU106" s="143"/>
      <c r="CV106" s="3"/>
      <c r="CW106" s="103"/>
      <c r="CX106" s="403"/>
      <c r="CY106" s="402"/>
      <c r="CZ106" s="66"/>
      <c r="DA106" s="66"/>
      <c r="DB106" s="66"/>
      <c r="DC106" s="66"/>
      <c r="DD106" s="146"/>
      <c r="DE106" s="402"/>
      <c r="DF106" s="66"/>
      <c r="DG106" s="66"/>
      <c r="DH106" s="66"/>
      <c r="DI106" s="66"/>
      <c r="DJ106" s="146"/>
      <c r="DK106" s="402"/>
      <c r="DL106" s="66"/>
      <c r="DM106" s="66"/>
      <c r="DN106" s="66"/>
      <c r="DO106" s="146"/>
      <c r="DP106" s="402"/>
      <c r="DQ106" s="66"/>
      <c r="DR106" s="66"/>
      <c r="DS106" s="66"/>
      <c r="DT106" s="66"/>
      <c r="DU106" s="66"/>
      <c r="DV106" s="66"/>
      <c r="DW106" s="146"/>
      <c r="DX106" s="139"/>
      <c r="DY106" s="66"/>
      <c r="DZ106" s="66"/>
      <c r="EA106" s="66"/>
      <c r="EB106" s="66"/>
      <c r="EC106" s="66"/>
      <c r="ED106" s="3"/>
    </row>
    <row r="107" spans="15:134" ht="16.5" x14ac:dyDescent="0.35">
      <c r="P107" s="393"/>
      <c r="Q107" s="393"/>
      <c r="R107" s="393"/>
      <c r="S107" s="393"/>
      <c r="T107" s="393"/>
      <c r="U107" s="393"/>
      <c r="V107" s="393"/>
      <c r="W107" s="393"/>
      <c r="X107" s="393"/>
      <c r="Y107" s="393"/>
      <c r="Z107" s="393"/>
      <c r="AA107" s="393"/>
      <c r="AB107" s="393"/>
      <c r="AD107" s="398">
        <v>41760</v>
      </c>
      <c r="AE107" s="401">
        <v>4639</v>
      </c>
      <c r="AG107" s="103"/>
      <c r="AH107" s="167"/>
      <c r="AI107" s="161"/>
      <c r="AJ107" s="143"/>
      <c r="AK107" s="143"/>
      <c r="AL107" s="143"/>
      <c r="AM107" s="143"/>
      <c r="AN107" s="150"/>
      <c r="AO107" s="161"/>
      <c r="AP107" s="143"/>
      <c r="AQ107" s="143"/>
      <c r="AR107" s="143"/>
      <c r="AS107" s="143"/>
      <c r="AT107" s="150"/>
      <c r="AU107" s="161"/>
      <c r="AV107" s="143"/>
      <c r="AW107" s="143"/>
      <c r="AX107" s="143"/>
      <c r="AY107" s="150"/>
      <c r="AZ107" s="161"/>
      <c r="BA107" s="143"/>
      <c r="BB107" s="143"/>
      <c r="BC107" s="143"/>
      <c r="BD107" s="143"/>
      <c r="BE107" s="143"/>
      <c r="BF107" s="143"/>
      <c r="BG107" s="150"/>
      <c r="BH107" s="142"/>
      <c r="BI107" s="143"/>
      <c r="BJ107" s="143"/>
      <c r="BK107" s="143"/>
      <c r="BL107" s="143"/>
      <c r="BM107" s="143"/>
      <c r="BN107" s="3"/>
      <c r="BO107" s="103"/>
      <c r="BP107" s="167"/>
      <c r="BQ107" s="161"/>
      <c r="BR107" s="143"/>
      <c r="BS107" s="143"/>
      <c r="BT107" s="143"/>
      <c r="BU107" s="143"/>
      <c r="BV107" s="150"/>
      <c r="BW107" s="161"/>
      <c r="BX107" s="143"/>
      <c r="BY107" s="143"/>
      <c r="BZ107" s="143"/>
      <c r="CA107" s="143"/>
      <c r="CB107" s="150"/>
      <c r="CC107" s="161"/>
      <c r="CD107" s="143"/>
      <c r="CE107" s="143"/>
      <c r="CF107" s="143"/>
      <c r="CG107" s="150"/>
      <c r="CH107" s="161"/>
      <c r="CI107" s="143"/>
      <c r="CJ107" s="143"/>
      <c r="CK107" s="143"/>
      <c r="CL107" s="143"/>
      <c r="CM107" s="143"/>
      <c r="CN107" s="143"/>
      <c r="CO107" s="150"/>
      <c r="CP107" s="142"/>
      <c r="CQ107" s="143"/>
      <c r="CR107" s="143"/>
      <c r="CS107" s="143"/>
      <c r="CT107" s="143"/>
      <c r="CU107" s="143"/>
      <c r="CV107" s="3"/>
      <c r="CW107" s="103"/>
      <c r="CX107" s="403"/>
      <c r="CY107" s="402"/>
      <c r="CZ107" s="66"/>
      <c r="DA107" s="66"/>
      <c r="DB107" s="66"/>
      <c r="DC107" s="66"/>
      <c r="DD107" s="146"/>
      <c r="DE107" s="402"/>
      <c r="DF107" s="66"/>
      <c r="DG107" s="66"/>
      <c r="DH107" s="66"/>
      <c r="DI107" s="66"/>
      <c r="DJ107" s="146"/>
      <c r="DK107" s="402"/>
      <c r="DL107" s="66"/>
      <c r="DM107" s="66"/>
      <c r="DN107" s="66"/>
      <c r="DO107" s="146"/>
      <c r="DP107" s="402"/>
      <c r="DQ107" s="66"/>
      <c r="DR107" s="66"/>
      <c r="DS107" s="66"/>
      <c r="DT107" s="66"/>
      <c r="DU107" s="66"/>
      <c r="DV107" s="66"/>
      <c r="DW107" s="146"/>
      <c r="DX107" s="139"/>
      <c r="DY107" s="66"/>
      <c r="DZ107" s="66"/>
      <c r="EA107" s="66"/>
      <c r="EB107" s="66"/>
      <c r="EC107" s="66"/>
      <c r="ED107" s="3"/>
    </row>
    <row r="108" spans="15:134" ht="16.5" x14ac:dyDescent="0.35">
      <c r="P108" s="393"/>
      <c r="Q108" s="393"/>
      <c r="R108" s="393"/>
      <c r="S108" s="393"/>
      <c r="T108" s="393"/>
      <c r="U108" s="393"/>
      <c r="V108" s="393"/>
      <c r="W108" s="393"/>
      <c r="X108" s="393"/>
      <c r="Y108" s="393"/>
      <c r="Z108" s="393"/>
      <c r="AA108" s="393"/>
      <c r="AB108" s="393"/>
      <c r="AD108" s="398">
        <v>41730</v>
      </c>
      <c r="AE108" s="401">
        <v>4686</v>
      </c>
      <c r="AG108" s="103"/>
      <c r="AH108" s="167"/>
      <c r="AI108" s="161"/>
      <c r="AJ108" s="143"/>
      <c r="AK108" s="143"/>
      <c r="AL108" s="143"/>
      <c r="AM108" s="143"/>
      <c r="AN108" s="150"/>
      <c r="AO108" s="161"/>
      <c r="AP108" s="143"/>
      <c r="AQ108" s="143"/>
      <c r="AR108" s="143"/>
      <c r="AS108" s="143"/>
      <c r="AT108" s="150"/>
      <c r="AU108" s="161"/>
      <c r="AV108" s="143"/>
      <c r="AW108" s="143"/>
      <c r="AX108" s="143"/>
      <c r="AY108" s="150"/>
      <c r="AZ108" s="161"/>
      <c r="BA108" s="143"/>
      <c r="BB108" s="143"/>
      <c r="BC108" s="143"/>
      <c r="BD108" s="143"/>
      <c r="BE108" s="143"/>
      <c r="BF108" s="143"/>
      <c r="BG108" s="150"/>
      <c r="BH108" s="142"/>
      <c r="BI108" s="143"/>
      <c r="BJ108" s="143"/>
      <c r="BK108" s="143"/>
      <c r="BL108" s="143"/>
      <c r="BM108" s="143"/>
      <c r="BN108" s="3"/>
      <c r="BO108" s="103"/>
      <c r="BP108" s="167"/>
      <c r="BQ108" s="161"/>
      <c r="BR108" s="143"/>
      <c r="BS108" s="143"/>
      <c r="BT108" s="143"/>
      <c r="BU108" s="143"/>
      <c r="BV108" s="150"/>
      <c r="BW108" s="161"/>
      <c r="BX108" s="143"/>
      <c r="BY108" s="143"/>
      <c r="BZ108" s="143"/>
      <c r="CA108" s="143"/>
      <c r="CB108" s="150"/>
      <c r="CC108" s="161"/>
      <c r="CD108" s="143"/>
      <c r="CE108" s="143"/>
      <c r="CF108" s="143"/>
      <c r="CG108" s="150"/>
      <c r="CH108" s="161"/>
      <c r="CI108" s="143"/>
      <c r="CJ108" s="143"/>
      <c r="CK108" s="143"/>
      <c r="CL108" s="143"/>
      <c r="CM108" s="143"/>
      <c r="CN108" s="143"/>
      <c r="CO108" s="150"/>
      <c r="CP108" s="142"/>
      <c r="CQ108" s="143"/>
      <c r="CR108" s="143"/>
      <c r="CS108" s="143"/>
      <c r="CT108" s="143"/>
      <c r="CU108" s="143"/>
      <c r="CV108" s="3"/>
      <c r="CW108" s="103"/>
      <c r="CX108" s="403"/>
      <c r="CY108" s="402"/>
      <c r="CZ108" s="66"/>
      <c r="DA108" s="66"/>
      <c r="DB108" s="66"/>
      <c r="DC108" s="66"/>
      <c r="DD108" s="146"/>
      <c r="DE108" s="402"/>
      <c r="DF108" s="66"/>
      <c r="DG108" s="66"/>
      <c r="DH108" s="66"/>
      <c r="DI108" s="66"/>
      <c r="DJ108" s="146"/>
      <c r="DK108" s="402"/>
      <c r="DL108" s="66"/>
      <c r="DM108" s="66"/>
      <c r="DN108" s="66"/>
      <c r="DO108" s="146"/>
      <c r="DP108" s="402"/>
      <c r="DQ108" s="66"/>
      <c r="DR108" s="66"/>
      <c r="DS108" s="66"/>
      <c r="DT108" s="66"/>
      <c r="DU108" s="66"/>
      <c r="DV108" s="66"/>
      <c r="DW108" s="146"/>
      <c r="DX108" s="139"/>
      <c r="DY108" s="66"/>
      <c r="DZ108" s="66"/>
      <c r="EA108" s="66"/>
      <c r="EB108" s="66"/>
      <c r="EC108" s="66"/>
      <c r="ED108" s="3"/>
    </row>
    <row r="109" spans="15:134" ht="16.5" x14ac:dyDescent="0.35">
      <c r="P109" s="393"/>
      <c r="Q109" s="393"/>
      <c r="R109" s="393"/>
      <c r="S109" s="393"/>
      <c r="T109" s="393"/>
      <c r="U109" s="393"/>
      <c r="V109" s="393"/>
      <c r="W109" s="393"/>
      <c r="X109" s="393"/>
      <c r="Y109" s="393"/>
      <c r="Z109" s="393"/>
      <c r="AA109" s="393"/>
      <c r="AB109" s="393"/>
      <c r="AD109" s="398">
        <v>41699</v>
      </c>
      <c r="AE109" s="401">
        <v>4791</v>
      </c>
      <c r="AG109" s="103"/>
      <c r="AH109" s="167"/>
      <c r="AI109" s="161"/>
      <c r="AJ109" s="143"/>
      <c r="AK109" s="143"/>
      <c r="AL109" s="143"/>
      <c r="AM109" s="143"/>
      <c r="AN109" s="150"/>
      <c r="AO109" s="161"/>
      <c r="AP109" s="143"/>
      <c r="AQ109" s="143"/>
      <c r="AR109" s="143"/>
      <c r="AS109" s="143"/>
      <c r="AT109" s="150"/>
      <c r="AU109" s="161"/>
      <c r="AV109" s="143"/>
      <c r="AW109" s="143"/>
      <c r="AX109" s="143"/>
      <c r="AY109" s="150"/>
      <c r="AZ109" s="161"/>
      <c r="BA109" s="143"/>
      <c r="BB109" s="143"/>
      <c r="BC109" s="143"/>
      <c r="BD109" s="143"/>
      <c r="BE109" s="143"/>
      <c r="BF109" s="143"/>
      <c r="BG109" s="150"/>
      <c r="BH109" s="142"/>
      <c r="BI109" s="143"/>
      <c r="BJ109" s="143"/>
      <c r="BK109" s="143"/>
      <c r="BL109" s="143"/>
      <c r="BM109" s="143"/>
      <c r="BN109" s="3"/>
      <c r="BO109" s="103"/>
      <c r="BP109" s="167"/>
      <c r="BQ109" s="161"/>
      <c r="BR109" s="143"/>
      <c r="BS109" s="143"/>
      <c r="BT109" s="143"/>
      <c r="BU109" s="143"/>
      <c r="BV109" s="150"/>
      <c r="BW109" s="161"/>
      <c r="BX109" s="143"/>
      <c r="BY109" s="143"/>
      <c r="BZ109" s="143"/>
      <c r="CA109" s="143"/>
      <c r="CB109" s="150"/>
      <c r="CC109" s="161"/>
      <c r="CD109" s="143"/>
      <c r="CE109" s="143"/>
      <c r="CF109" s="143"/>
      <c r="CG109" s="150"/>
      <c r="CH109" s="161"/>
      <c r="CI109" s="143"/>
      <c r="CJ109" s="143"/>
      <c r="CK109" s="143"/>
      <c r="CL109" s="143"/>
      <c r="CM109" s="143"/>
      <c r="CN109" s="143"/>
      <c r="CO109" s="150"/>
      <c r="CP109" s="142"/>
      <c r="CQ109" s="143"/>
      <c r="CR109" s="143"/>
      <c r="CS109" s="143"/>
      <c r="CT109" s="143"/>
      <c r="CU109" s="143"/>
      <c r="CV109" s="3"/>
      <c r="CW109" s="103"/>
      <c r="CX109" s="403"/>
      <c r="CY109" s="402"/>
      <c r="CZ109" s="66"/>
      <c r="DA109" s="66"/>
      <c r="DB109" s="66"/>
      <c r="DC109" s="66"/>
      <c r="DD109" s="146"/>
      <c r="DE109" s="402"/>
      <c r="DF109" s="66"/>
      <c r="DG109" s="66"/>
      <c r="DH109" s="66"/>
      <c r="DI109" s="66"/>
      <c r="DJ109" s="146"/>
      <c r="DK109" s="402"/>
      <c r="DL109" s="66"/>
      <c r="DM109" s="66"/>
      <c r="DN109" s="66"/>
      <c r="DO109" s="146"/>
      <c r="DP109" s="402"/>
      <c r="DQ109" s="66"/>
      <c r="DR109" s="66"/>
      <c r="DS109" s="66"/>
      <c r="DT109" s="66"/>
      <c r="DU109" s="66"/>
      <c r="DV109" s="66"/>
      <c r="DW109" s="146"/>
      <c r="DX109" s="139"/>
      <c r="DY109" s="66"/>
      <c r="DZ109" s="66"/>
      <c r="EA109" s="66"/>
      <c r="EB109" s="66"/>
      <c r="EC109" s="66"/>
      <c r="ED109" s="3"/>
    </row>
    <row r="110" spans="15:134" ht="16.5" x14ac:dyDescent="0.35">
      <c r="P110" s="393"/>
      <c r="Q110" s="393"/>
      <c r="R110" s="393"/>
      <c r="S110" s="393"/>
      <c r="T110" s="393"/>
      <c r="U110" s="393"/>
      <c r="V110" s="393"/>
      <c r="W110" s="393"/>
      <c r="X110" s="393"/>
      <c r="Y110" s="393"/>
      <c r="Z110" s="393"/>
      <c r="AA110" s="393"/>
      <c r="AB110" s="393"/>
      <c r="AD110" s="398">
        <v>41671</v>
      </c>
      <c r="AE110" s="401">
        <v>4869</v>
      </c>
      <c r="AG110" s="103"/>
      <c r="AH110" s="167"/>
      <c r="AI110" s="161"/>
      <c r="AJ110" s="143"/>
      <c r="AK110" s="143"/>
      <c r="AL110" s="143"/>
      <c r="AM110" s="143"/>
      <c r="AN110" s="150"/>
      <c r="AO110" s="161"/>
      <c r="AP110" s="143"/>
      <c r="AQ110" s="143"/>
      <c r="AR110" s="143"/>
      <c r="AS110" s="143"/>
      <c r="AT110" s="150"/>
      <c r="AU110" s="161"/>
      <c r="AV110" s="143"/>
      <c r="AW110" s="143"/>
      <c r="AX110" s="143"/>
      <c r="AY110" s="150"/>
      <c r="AZ110" s="161"/>
      <c r="BA110" s="143"/>
      <c r="BB110" s="143"/>
      <c r="BC110" s="143"/>
      <c r="BD110" s="143"/>
      <c r="BE110" s="143"/>
      <c r="BF110" s="143"/>
      <c r="BG110" s="150"/>
      <c r="BH110" s="142"/>
      <c r="BI110" s="143"/>
      <c r="BJ110" s="143"/>
      <c r="BK110" s="143"/>
      <c r="BL110" s="143"/>
      <c r="BM110" s="143"/>
      <c r="BN110" s="3"/>
      <c r="BO110" s="103"/>
      <c r="BP110" s="167"/>
      <c r="BQ110" s="161"/>
      <c r="BR110" s="143"/>
      <c r="BS110" s="143"/>
      <c r="BT110" s="143"/>
      <c r="BU110" s="143"/>
      <c r="BV110" s="150"/>
      <c r="BW110" s="161"/>
      <c r="BX110" s="143"/>
      <c r="BY110" s="143"/>
      <c r="BZ110" s="143"/>
      <c r="CA110" s="143"/>
      <c r="CB110" s="150"/>
      <c r="CC110" s="161"/>
      <c r="CD110" s="143"/>
      <c r="CE110" s="143"/>
      <c r="CF110" s="143"/>
      <c r="CG110" s="150"/>
      <c r="CH110" s="161"/>
      <c r="CI110" s="143"/>
      <c r="CJ110" s="143"/>
      <c r="CK110" s="143"/>
      <c r="CL110" s="143"/>
      <c r="CM110" s="143"/>
      <c r="CN110" s="143"/>
      <c r="CO110" s="150"/>
      <c r="CP110" s="142"/>
      <c r="CQ110" s="143"/>
      <c r="CR110" s="143"/>
      <c r="CS110" s="143"/>
      <c r="CT110" s="143"/>
      <c r="CU110" s="143"/>
      <c r="CV110" s="3"/>
      <c r="CW110" s="103"/>
      <c r="CX110" s="403"/>
      <c r="CY110" s="402"/>
      <c r="CZ110" s="66"/>
      <c r="DA110" s="66"/>
      <c r="DB110" s="66"/>
      <c r="DC110" s="66"/>
      <c r="DD110" s="146"/>
      <c r="DE110" s="402"/>
      <c r="DF110" s="66"/>
      <c r="DG110" s="66"/>
      <c r="DH110" s="66"/>
      <c r="DI110" s="66"/>
      <c r="DJ110" s="146"/>
      <c r="DK110" s="402"/>
      <c r="DL110" s="66"/>
      <c r="DM110" s="66"/>
      <c r="DN110" s="66"/>
      <c r="DO110" s="146"/>
      <c r="DP110" s="402"/>
      <c r="DQ110" s="66"/>
      <c r="DR110" s="66"/>
      <c r="DS110" s="66"/>
      <c r="DT110" s="66"/>
      <c r="DU110" s="66"/>
      <c r="DV110" s="66"/>
      <c r="DW110" s="146"/>
      <c r="DX110" s="139"/>
      <c r="DY110" s="66"/>
      <c r="DZ110" s="66"/>
      <c r="EA110" s="66"/>
      <c r="EB110" s="66"/>
      <c r="EC110" s="66"/>
      <c r="ED110" s="3"/>
    </row>
    <row r="111" spans="15:134" ht="16.5" x14ac:dyDescent="0.35">
      <c r="O111" s="52"/>
      <c r="P111" s="393"/>
      <c r="Q111" s="393"/>
      <c r="R111" s="393"/>
      <c r="S111" s="393"/>
      <c r="T111" s="393"/>
      <c r="U111" s="393"/>
      <c r="V111" s="393"/>
      <c r="W111" s="393"/>
      <c r="X111" s="393"/>
      <c r="Y111" s="393"/>
      <c r="Z111" s="393"/>
      <c r="AA111" s="393"/>
      <c r="AB111" s="393"/>
      <c r="AC111" s="32"/>
      <c r="AD111" s="398">
        <v>41640</v>
      </c>
      <c r="AE111" s="401">
        <v>4908</v>
      </c>
      <c r="AG111" s="103"/>
      <c r="AH111" s="167"/>
      <c r="AI111" s="161"/>
      <c r="AJ111" s="143"/>
      <c r="AK111" s="143"/>
      <c r="AL111" s="143"/>
      <c r="AM111" s="143"/>
      <c r="AN111" s="150"/>
      <c r="AO111" s="161"/>
      <c r="AP111" s="143"/>
      <c r="AQ111" s="143"/>
      <c r="AR111" s="143"/>
      <c r="AS111" s="143"/>
      <c r="AT111" s="150"/>
      <c r="AU111" s="161"/>
      <c r="AV111" s="143"/>
      <c r="AW111" s="143"/>
      <c r="AX111" s="143"/>
      <c r="AY111" s="150"/>
      <c r="AZ111" s="161"/>
      <c r="BA111" s="143"/>
      <c r="BB111" s="143"/>
      <c r="BC111" s="143"/>
      <c r="BD111" s="143"/>
      <c r="BE111" s="143"/>
      <c r="BF111" s="143"/>
      <c r="BG111" s="150"/>
      <c r="BH111" s="142"/>
      <c r="BI111" s="143"/>
      <c r="BJ111" s="143"/>
      <c r="BK111" s="143"/>
      <c r="BL111" s="143"/>
      <c r="BM111" s="143"/>
      <c r="BN111" s="3"/>
      <c r="BO111" s="103"/>
      <c r="BP111" s="167"/>
      <c r="BQ111" s="161"/>
      <c r="BR111" s="143"/>
      <c r="BS111" s="143"/>
      <c r="BT111" s="143"/>
      <c r="BU111" s="143"/>
      <c r="BV111" s="150"/>
      <c r="BW111" s="161"/>
      <c r="BX111" s="143"/>
      <c r="BY111" s="143"/>
      <c r="BZ111" s="143"/>
      <c r="CA111" s="143"/>
      <c r="CB111" s="150"/>
      <c r="CC111" s="161"/>
      <c r="CD111" s="143"/>
      <c r="CE111" s="143"/>
      <c r="CF111" s="143"/>
      <c r="CG111" s="150"/>
      <c r="CH111" s="161"/>
      <c r="CI111" s="143"/>
      <c r="CJ111" s="143"/>
      <c r="CK111" s="143"/>
      <c r="CL111" s="143"/>
      <c r="CM111" s="143"/>
      <c r="CN111" s="143"/>
      <c r="CO111" s="150"/>
      <c r="CP111" s="142"/>
      <c r="CQ111" s="143"/>
      <c r="CR111" s="143"/>
      <c r="CS111" s="143"/>
      <c r="CT111" s="143"/>
      <c r="CU111" s="143"/>
      <c r="CV111" s="3"/>
      <c r="CW111" s="103"/>
      <c r="CX111" s="403"/>
      <c r="CY111" s="402"/>
      <c r="CZ111" s="66"/>
      <c r="DA111" s="66"/>
      <c r="DB111" s="66"/>
      <c r="DC111" s="66"/>
      <c r="DD111" s="146"/>
      <c r="DE111" s="402"/>
      <c r="DF111" s="66"/>
      <c r="DG111" s="66"/>
      <c r="DH111" s="66"/>
      <c r="DI111" s="66"/>
      <c r="DJ111" s="146"/>
      <c r="DK111" s="402"/>
      <c r="DL111" s="66"/>
      <c r="DM111" s="66"/>
      <c r="DN111" s="66"/>
      <c r="DO111" s="146"/>
      <c r="DP111" s="402"/>
      <c r="DQ111" s="66"/>
      <c r="DR111" s="66"/>
      <c r="DS111" s="66"/>
      <c r="DT111" s="66"/>
      <c r="DU111" s="66"/>
      <c r="DV111" s="66"/>
      <c r="DW111" s="146"/>
      <c r="DX111" s="139"/>
      <c r="DY111" s="66"/>
      <c r="DZ111" s="66"/>
      <c r="EA111" s="66"/>
      <c r="EB111" s="66"/>
      <c r="EC111" s="66"/>
      <c r="ED111" s="3"/>
    </row>
    <row r="112" spans="15:134" ht="16.5" x14ac:dyDescent="0.35">
      <c r="O112" s="52"/>
      <c r="P112" s="393"/>
      <c r="Q112" s="393"/>
      <c r="R112" s="393"/>
      <c r="S112" s="393"/>
      <c r="T112" s="393"/>
      <c r="U112" s="393"/>
      <c r="V112" s="393"/>
      <c r="W112" s="393"/>
      <c r="X112" s="393"/>
      <c r="Y112" s="393"/>
      <c r="Z112" s="393"/>
      <c r="AA112" s="393"/>
      <c r="AB112" s="393"/>
      <c r="AC112" s="32"/>
      <c r="AD112" s="398">
        <v>41609</v>
      </c>
      <c r="AE112" s="401">
        <v>4938</v>
      </c>
      <c r="AG112" s="103"/>
      <c r="AH112" s="167"/>
      <c r="AI112" s="161"/>
      <c r="AJ112" s="143"/>
      <c r="AK112" s="143"/>
      <c r="AL112" s="143"/>
      <c r="AM112" s="143"/>
      <c r="AN112" s="150"/>
      <c r="AO112" s="161"/>
      <c r="AP112" s="143"/>
      <c r="AQ112" s="143"/>
      <c r="AR112" s="143"/>
      <c r="AS112" s="143"/>
      <c r="AT112" s="150"/>
      <c r="AU112" s="161"/>
      <c r="AV112" s="143"/>
      <c r="AW112" s="143"/>
      <c r="AX112" s="143"/>
      <c r="AY112" s="150"/>
      <c r="AZ112" s="161"/>
      <c r="BA112" s="143"/>
      <c r="BB112" s="143"/>
      <c r="BC112" s="143"/>
      <c r="BD112" s="143"/>
      <c r="BE112" s="143"/>
      <c r="BF112" s="143"/>
      <c r="BG112" s="150"/>
      <c r="BH112" s="142"/>
      <c r="BI112" s="143"/>
      <c r="BJ112" s="143"/>
      <c r="BK112" s="143"/>
      <c r="BL112" s="143"/>
      <c r="BM112" s="143"/>
      <c r="BN112" s="3"/>
      <c r="BO112" s="103"/>
      <c r="BP112" s="167"/>
      <c r="BQ112" s="161"/>
      <c r="BR112" s="143"/>
      <c r="BS112" s="143"/>
      <c r="BT112" s="143"/>
      <c r="BU112" s="143"/>
      <c r="BV112" s="150"/>
      <c r="BW112" s="161"/>
      <c r="BX112" s="143"/>
      <c r="BY112" s="143"/>
      <c r="BZ112" s="143"/>
      <c r="CA112" s="143"/>
      <c r="CB112" s="150"/>
      <c r="CC112" s="161"/>
      <c r="CD112" s="143"/>
      <c r="CE112" s="143"/>
      <c r="CF112" s="143"/>
      <c r="CG112" s="150"/>
      <c r="CH112" s="161"/>
      <c r="CI112" s="143"/>
      <c r="CJ112" s="143"/>
      <c r="CK112" s="143"/>
      <c r="CL112" s="143"/>
      <c r="CM112" s="143"/>
      <c r="CN112" s="143"/>
      <c r="CO112" s="150"/>
      <c r="CP112" s="142"/>
      <c r="CQ112" s="143"/>
      <c r="CR112" s="143"/>
      <c r="CS112" s="143"/>
      <c r="CT112" s="143"/>
      <c r="CU112" s="143"/>
      <c r="CV112" s="3"/>
      <c r="CW112" s="103"/>
      <c r="CX112" s="403"/>
      <c r="CY112" s="402"/>
      <c r="CZ112" s="66"/>
      <c r="DA112" s="66"/>
      <c r="DB112" s="66"/>
      <c r="DC112" s="66"/>
      <c r="DD112" s="146"/>
      <c r="DE112" s="402"/>
      <c r="DF112" s="66"/>
      <c r="DG112" s="66"/>
      <c r="DH112" s="66"/>
      <c r="DI112" s="66"/>
      <c r="DJ112" s="146"/>
      <c r="DK112" s="402"/>
      <c r="DL112" s="66"/>
      <c r="DM112" s="66"/>
      <c r="DN112" s="66"/>
      <c r="DO112" s="146"/>
      <c r="DP112" s="402"/>
      <c r="DQ112" s="66"/>
      <c r="DR112" s="66"/>
      <c r="DS112" s="66"/>
      <c r="DT112" s="66"/>
      <c r="DU112" s="66"/>
      <c r="DV112" s="66"/>
      <c r="DW112" s="146"/>
      <c r="DX112" s="139"/>
      <c r="DY112" s="66"/>
      <c r="DZ112" s="66"/>
      <c r="EA112" s="66"/>
      <c r="EB112" s="66"/>
      <c r="EC112" s="66"/>
      <c r="ED112" s="3"/>
    </row>
    <row r="113" spans="15:134" ht="16.5" x14ac:dyDescent="0.35">
      <c r="O113" s="52"/>
      <c r="P113" s="393"/>
      <c r="Q113" s="393"/>
      <c r="R113" s="393"/>
      <c r="S113" s="393"/>
      <c r="T113" s="393"/>
      <c r="U113" s="393"/>
      <c r="V113" s="393"/>
      <c r="W113" s="393"/>
      <c r="X113" s="393"/>
      <c r="Y113" s="393"/>
      <c r="Z113" s="393"/>
      <c r="AA113" s="393"/>
      <c r="AB113" s="393"/>
      <c r="AC113" s="32"/>
      <c r="AD113" s="398">
        <v>41579</v>
      </c>
      <c r="AE113" s="401">
        <v>4973</v>
      </c>
      <c r="AG113" s="103"/>
      <c r="AH113" s="167"/>
      <c r="AI113" s="161"/>
      <c r="AJ113" s="143"/>
      <c r="AK113" s="143"/>
      <c r="AL113" s="143"/>
      <c r="AM113" s="143"/>
      <c r="AN113" s="150"/>
      <c r="AO113" s="161"/>
      <c r="AP113" s="143"/>
      <c r="AQ113" s="143"/>
      <c r="AR113" s="143"/>
      <c r="AS113" s="143"/>
      <c r="AT113" s="150"/>
      <c r="AU113" s="161"/>
      <c r="AV113" s="143"/>
      <c r="AW113" s="143"/>
      <c r="AX113" s="143"/>
      <c r="AY113" s="150"/>
      <c r="AZ113" s="161"/>
      <c r="BA113" s="143"/>
      <c r="BB113" s="143"/>
      <c r="BC113" s="143"/>
      <c r="BD113" s="143"/>
      <c r="BE113" s="143"/>
      <c r="BF113" s="143"/>
      <c r="BG113" s="150"/>
      <c r="BH113" s="142"/>
      <c r="BI113" s="143"/>
      <c r="BJ113" s="143"/>
      <c r="BK113" s="143"/>
      <c r="BL113" s="143"/>
      <c r="BM113" s="143"/>
      <c r="BN113" s="3"/>
      <c r="BO113" s="103"/>
      <c r="BP113" s="167"/>
      <c r="BQ113" s="161"/>
      <c r="BR113" s="143"/>
      <c r="BS113" s="143"/>
      <c r="BT113" s="143"/>
      <c r="BU113" s="143"/>
      <c r="BV113" s="150"/>
      <c r="BW113" s="161"/>
      <c r="BX113" s="143"/>
      <c r="BY113" s="143"/>
      <c r="BZ113" s="143"/>
      <c r="CA113" s="143"/>
      <c r="CB113" s="150"/>
      <c r="CC113" s="161"/>
      <c r="CD113" s="143"/>
      <c r="CE113" s="143"/>
      <c r="CF113" s="143"/>
      <c r="CG113" s="150"/>
      <c r="CH113" s="161"/>
      <c r="CI113" s="143"/>
      <c r="CJ113" s="143"/>
      <c r="CK113" s="143"/>
      <c r="CL113" s="143"/>
      <c r="CM113" s="143"/>
      <c r="CN113" s="143"/>
      <c r="CO113" s="150"/>
      <c r="CP113" s="142"/>
      <c r="CQ113" s="143"/>
      <c r="CR113" s="143"/>
      <c r="CS113" s="143"/>
      <c r="CT113" s="143"/>
      <c r="CU113" s="143"/>
      <c r="CV113" s="3"/>
      <c r="CW113" s="103"/>
      <c r="CX113" s="403"/>
      <c r="CY113" s="402"/>
      <c r="CZ113" s="66"/>
      <c r="DA113" s="66"/>
      <c r="DB113" s="66"/>
      <c r="DC113" s="66"/>
      <c r="DD113" s="146"/>
      <c r="DE113" s="402"/>
      <c r="DF113" s="66"/>
      <c r="DG113" s="66"/>
      <c r="DH113" s="66"/>
      <c r="DI113" s="66"/>
      <c r="DJ113" s="146"/>
      <c r="DK113" s="402"/>
      <c r="DL113" s="66"/>
      <c r="DM113" s="66"/>
      <c r="DN113" s="66"/>
      <c r="DO113" s="146"/>
      <c r="DP113" s="402"/>
      <c r="DQ113" s="66"/>
      <c r="DR113" s="66"/>
      <c r="DS113" s="66"/>
      <c r="DT113" s="66"/>
      <c r="DU113" s="66"/>
      <c r="DV113" s="66"/>
      <c r="DW113" s="146"/>
      <c r="DX113" s="139"/>
      <c r="DY113" s="66"/>
      <c r="DZ113" s="66"/>
      <c r="EA113" s="66"/>
      <c r="EB113" s="66"/>
      <c r="EC113" s="66"/>
      <c r="ED113" s="3"/>
    </row>
    <row r="114" spans="15:134" ht="16.5" x14ac:dyDescent="0.35">
      <c r="O114" s="52"/>
      <c r="P114" s="393"/>
      <c r="Q114" s="393"/>
      <c r="R114" s="393"/>
      <c r="S114" s="393"/>
      <c r="T114" s="393"/>
      <c r="U114" s="393"/>
      <c r="V114" s="393"/>
      <c r="W114" s="393"/>
      <c r="X114" s="393"/>
      <c r="Y114" s="393"/>
      <c r="Z114" s="393"/>
      <c r="AA114" s="393"/>
      <c r="AB114" s="393"/>
      <c r="AC114" s="32"/>
      <c r="AD114" s="398">
        <v>41548</v>
      </c>
      <c r="AE114" s="401">
        <v>4998</v>
      </c>
      <c r="AG114" s="103"/>
      <c r="AH114" s="167"/>
      <c r="AI114" s="161"/>
      <c r="AJ114" s="143"/>
      <c r="AK114" s="143"/>
      <c r="AL114" s="143"/>
      <c r="AM114" s="143"/>
      <c r="AN114" s="150"/>
      <c r="AO114" s="161"/>
      <c r="AP114" s="143"/>
      <c r="AQ114" s="143"/>
      <c r="AR114" s="143"/>
      <c r="AS114" s="143"/>
      <c r="AT114" s="150"/>
      <c r="AU114" s="161"/>
      <c r="AV114" s="143"/>
      <c r="AW114" s="143"/>
      <c r="AX114" s="143"/>
      <c r="AY114" s="150"/>
      <c r="AZ114" s="161"/>
      <c r="BA114" s="143"/>
      <c r="BB114" s="143"/>
      <c r="BC114" s="143"/>
      <c r="BD114" s="143"/>
      <c r="BE114" s="143"/>
      <c r="BF114" s="143"/>
      <c r="BG114" s="150"/>
      <c r="BH114" s="142"/>
      <c r="BI114" s="143"/>
      <c r="BJ114" s="143"/>
      <c r="BK114" s="143"/>
      <c r="BL114" s="143"/>
      <c r="BM114" s="143"/>
      <c r="BN114" s="3"/>
      <c r="BO114" s="103"/>
      <c r="BP114" s="167"/>
      <c r="BQ114" s="161"/>
      <c r="BR114" s="143"/>
      <c r="BS114" s="143"/>
      <c r="BT114" s="143"/>
      <c r="BU114" s="143"/>
      <c r="BV114" s="150"/>
      <c r="BW114" s="161"/>
      <c r="BX114" s="143"/>
      <c r="BY114" s="143"/>
      <c r="BZ114" s="143"/>
      <c r="CA114" s="143"/>
      <c r="CB114" s="150"/>
      <c r="CC114" s="161"/>
      <c r="CD114" s="143"/>
      <c r="CE114" s="143"/>
      <c r="CF114" s="143"/>
      <c r="CG114" s="150"/>
      <c r="CH114" s="161"/>
      <c r="CI114" s="143"/>
      <c r="CJ114" s="143"/>
      <c r="CK114" s="143"/>
      <c r="CL114" s="143"/>
      <c r="CM114" s="143"/>
      <c r="CN114" s="143"/>
      <c r="CO114" s="150"/>
      <c r="CP114" s="142"/>
      <c r="CQ114" s="143"/>
      <c r="CR114" s="143"/>
      <c r="CS114" s="143"/>
      <c r="CT114" s="143"/>
      <c r="CU114" s="143"/>
      <c r="CV114" s="3"/>
      <c r="CW114" s="103"/>
      <c r="CX114" s="403"/>
      <c r="CY114" s="402"/>
      <c r="CZ114" s="66"/>
      <c r="DA114" s="66"/>
      <c r="DB114" s="66"/>
      <c r="DC114" s="66"/>
      <c r="DD114" s="146"/>
      <c r="DE114" s="402"/>
      <c r="DF114" s="66"/>
      <c r="DG114" s="66"/>
      <c r="DH114" s="66"/>
      <c r="DI114" s="66"/>
      <c r="DJ114" s="146"/>
      <c r="DK114" s="402"/>
      <c r="DL114" s="66"/>
      <c r="DM114" s="66"/>
      <c r="DN114" s="66"/>
      <c r="DO114" s="146"/>
      <c r="DP114" s="402"/>
      <c r="DQ114" s="66"/>
      <c r="DR114" s="66"/>
      <c r="DS114" s="66"/>
      <c r="DT114" s="66"/>
      <c r="DU114" s="66"/>
      <c r="DV114" s="66"/>
      <c r="DW114" s="146"/>
      <c r="DX114" s="139"/>
      <c r="DY114" s="66"/>
      <c r="DZ114" s="66"/>
      <c r="EA114" s="66"/>
      <c r="EB114" s="66"/>
      <c r="EC114" s="66"/>
      <c r="ED114" s="3"/>
    </row>
    <row r="115" spans="15:134" ht="16.5" x14ac:dyDescent="0.35">
      <c r="O115" s="52"/>
      <c r="P115" s="393"/>
      <c r="Q115" s="393"/>
      <c r="R115" s="393"/>
      <c r="S115" s="393"/>
      <c r="T115" s="393"/>
      <c r="U115" s="393"/>
      <c r="V115" s="393"/>
      <c r="W115" s="393"/>
      <c r="X115" s="393"/>
      <c r="Y115" s="393"/>
      <c r="Z115" s="393"/>
      <c r="AA115" s="393"/>
      <c r="AB115" s="393"/>
      <c r="AC115" s="32"/>
      <c r="AD115" s="398">
        <v>41518</v>
      </c>
      <c r="AE115" s="401">
        <v>5008</v>
      </c>
      <c r="AG115" s="103"/>
      <c r="AH115" s="167"/>
      <c r="AI115" s="161"/>
      <c r="AJ115" s="143"/>
      <c r="AK115" s="143"/>
      <c r="AL115" s="143"/>
      <c r="AM115" s="143"/>
      <c r="AN115" s="150"/>
      <c r="AO115" s="161"/>
      <c r="AP115" s="143"/>
      <c r="AQ115" s="143"/>
      <c r="AR115" s="143"/>
      <c r="AS115" s="143"/>
      <c r="AT115" s="150"/>
      <c r="AU115" s="161"/>
      <c r="AV115" s="143"/>
      <c r="AW115" s="143"/>
      <c r="AX115" s="143"/>
      <c r="AY115" s="150"/>
      <c r="AZ115" s="161"/>
      <c r="BA115" s="143"/>
      <c r="BB115" s="143"/>
      <c r="BC115" s="143"/>
      <c r="BD115" s="143"/>
      <c r="BE115" s="143"/>
      <c r="BF115" s="143"/>
      <c r="BG115" s="150"/>
      <c r="BH115" s="142"/>
      <c r="BI115" s="143"/>
      <c r="BJ115" s="143"/>
      <c r="BK115" s="143"/>
      <c r="BL115" s="143"/>
      <c r="BM115" s="143"/>
      <c r="BO115" s="103"/>
      <c r="BP115" s="167"/>
      <c r="BQ115" s="161"/>
      <c r="BR115" s="143"/>
      <c r="BS115" s="143"/>
      <c r="BT115" s="143"/>
      <c r="BU115" s="143"/>
      <c r="BV115" s="150"/>
      <c r="BW115" s="161"/>
      <c r="BX115" s="143"/>
      <c r="BY115" s="143"/>
      <c r="BZ115" s="143"/>
      <c r="CA115" s="143"/>
      <c r="CB115" s="150"/>
      <c r="CC115" s="161"/>
      <c r="CD115" s="143"/>
      <c r="CE115" s="143"/>
      <c r="CF115" s="143"/>
      <c r="CG115" s="150"/>
      <c r="CH115" s="161"/>
      <c r="CI115" s="143"/>
      <c r="CJ115" s="143"/>
      <c r="CK115" s="143"/>
      <c r="CL115" s="143"/>
      <c r="CM115" s="143"/>
      <c r="CN115" s="143"/>
      <c r="CO115" s="150"/>
      <c r="CP115" s="142"/>
      <c r="CQ115" s="143"/>
      <c r="CR115" s="143"/>
      <c r="CS115" s="143"/>
      <c r="CT115" s="143"/>
      <c r="CU115" s="143"/>
      <c r="CW115" s="103"/>
      <c r="CX115" s="403"/>
      <c r="CY115" s="402"/>
      <c r="CZ115" s="66"/>
      <c r="DA115" s="66"/>
      <c r="DB115" s="66"/>
      <c r="DC115" s="66"/>
      <c r="DD115" s="146"/>
      <c r="DE115" s="402"/>
      <c r="DF115" s="66"/>
      <c r="DG115" s="66"/>
      <c r="DH115" s="66"/>
      <c r="DI115" s="66"/>
      <c r="DJ115" s="146"/>
      <c r="DK115" s="402"/>
      <c r="DL115" s="66"/>
      <c r="DM115" s="66"/>
      <c r="DN115" s="66"/>
      <c r="DO115" s="146"/>
      <c r="DP115" s="402"/>
      <c r="DQ115" s="66"/>
      <c r="DR115" s="66"/>
      <c r="DS115" s="66"/>
      <c r="DT115" s="66"/>
      <c r="DU115" s="66"/>
      <c r="DV115" s="66"/>
      <c r="DW115" s="146"/>
      <c r="DX115" s="139"/>
      <c r="DY115" s="66"/>
      <c r="DZ115" s="66"/>
      <c r="EA115" s="66"/>
      <c r="EB115" s="66"/>
      <c r="EC115" s="66"/>
    </row>
    <row r="116" spans="15:134" ht="16.5" x14ac:dyDescent="0.35">
      <c r="O116" s="52"/>
      <c r="P116" s="393"/>
      <c r="Q116" s="393"/>
      <c r="R116" s="393"/>
      <c r="S116" s="393"/>
      <c r="T116" s="393"/>
      <c r="U116" s="393"/>
      <c r="V116" s="393"/>
      <c r="W116" s="393"/>
      <c r="X116" s="393"/>
      <c r="Y116" s="393"/>
      <c r="Z116" s="393"/>
      <c r="AA116" s="393"/>
      <c r="AB116" s="393"/>
      <c r="AC116" s="32"/>
      <c r="AD116" s="398">
        <v>41487</v>
      </c>
      <c r="AE116" s="401">
        <v>5013</v>
      </c>
      <c r="AG116" s="103"/>
      <c r="AH116" s="167"/>
      <c r="AI116" s="161"/>
      <c r="AJ116" s="143"/>
      <c r="AK116" s="143"/>
      <c r="AL116" s="143"/>
      <c r="AM116" s="143"/>
      <c r="AN116" s="150"/>
      <c r="AO116" s="161"/>
      <c r="AP116" s="143"/>
      <c r="AQ116" s="143"/>
      <c r="AR116" s="143"/>
      <c r="AS116" s="143"/>
      <c r="AT116" s="150"/>
      <c r="AU116" s="161"/>
      <c r="AV116" s="143"/>
      <c r="AW116" s="143"/>
      <c r="AX116" s="143"/>
      <c r="AY116" s="150"/>
      <c r="AZ116" s="161"/>
      <c r="BA116" s="143"/>
      <c r="BB116" s="143"/>
      <c r="BC116" s="143"/>
      <c r="BD116" s="143"/>
      <c r="BE116" s="143"/>
      <c r="BF116" s="143"/>
      <c r="BG116" s="150"/>
      <c r="BH116" s="142"/>
      <c r="BI116" s="143"/>
      <c r="BJ116" s="143"/>
      <c r="BK116" s="143"/>
      <c r="BL116" s="143"/>
      <c r="BM116" s="143"/>
      <c r="BO116" s="103"/>
      <c r="BP116" s="167"/>
      <c r="BQ116" s="161"/>
      <c r="BR116" s="143"/>
      <c r="BS116" s="143"/>
      <c r="BT116" s="143"/>
      <c r="BU116" s="143"/>
      <c r="BV116" s="150"/>
      <c r="BW116" s="161"/>
      <c r="BX116" s="143"/>
      <c r="BY116" s="143"/>
      <c r="BZ116" s="143"/>
      <c r="CA116" s="143"/>
      <c r="CB116" s="150"/>
      <c r="CC116" s="161"/>
      <c r="CD116" s="143"/>
      <c r="CE116" s="143"/>
      <c r="CF116" s="143"/>
      <c r="CG116" s="150"/>
      <c r="CH116" s="161"/>
      <c r="CI116" s="143"/>
      <c r="CJ116" s="143"/>
      <c r="CK116" s="143"/>
      <c r="CL116" s="143"/>
      <c r="CM116" s="143"/>
      <c r="CN116" s="143"/>
      <c r="CO116" s="150"/>
      <c r="CP116" s="142"/>
      <c r="CQ116" s="143"/>
      <c r="CR116" s="143"/>
      <c r="CS116" s="143"/>
      <c r="CT116" s="143"/>
      <c r="CU116" s="143"/>
      <c r="CW116" s="103"/>
      <c r="CX116" s="403"/>
      <c r="CY116" s="402"/>
      <c r="CZ116" s="66"/>
      <c r="DA116" s="66"/>
      <c r="DB116" s="66"/>
      <c r="DC116" s="66"/>
      <c r="DD116" s="146"/>
      <c r="DE116" s="402"/>
      <c r="DF116" s="66"/>
      <c r="DG116" s="66"/>
      <c r="DH116" s="66"/>
      <c r="DI116" s="66"/>
      <c r="DJ116" s="146"/>
      <c r="DK116" s="402"/>
      <c r="DL116" s="66"/>
      <c r="DM116" s="66"/>
      <c r="DN116" s="66"/>
      <c r="DO116" s="146"/>
      <c r="DP116" s="402"/>
      <c r="DQ116" s="66"/>
      <c r="DR116" s="66"/>
      <c r="DS116" s="66"/>
      <c r="DT116" s="66"/>
      <c r="DU116" s="66"/>
      <c r="DV116" s="66"/>
      <c r="DW116" s="146"/>
      <c r="DX116" s="139"/>
      <c r="DY116" s="66"/>
      <c r="DZ116" s="66"/>
      <c r="EA116" s="66"/>
      <c r="EB116" s="66"/>
      <c r="EC116" s="66"/>
    </row>
    <row r="117" spans="15:134" ht="16.5" x14ac:dyDescent="0.35">
      <c r="O117" s="52"/>
      <c r="P117" s="393"/>
      <c r="Q117" s="393"/>
      <c r="R117" s="393"/>
      <c r="S117" s="393"/>
      <c r="T117" s="393"/>
      <c r="U117" s="393"/>
      <c r="V117" s="393"/>
      <c r="W117" s="393"/>
      <c r="X117" s="393"/>
      <c r="Y117" s="393"/>
      <c r="Z117" s="393"/>
      <c r="AA117" s="393"/>
      <c r="AB117" s="393"/>
      <c r="AC117" s="32"/>
      <c r="AD117" s="398">
        <v>41456</v>
      </c>
      <c r="AE117" s="401">
        <v>4998</v>
      </c>
      <c r="AG117" s="103"/>
      <c r="AH117" s="167"/>
      <c r="AI117" s="161"/>
      <c r="AJ117" s="143"/>
      <c r="AK117" s="143"/>
      <c r="AL117" s="143"/>
      <c r="AM117" s="143"/>
      <c r="AN117" s="150"/>
      <c r="AO117" s="161"/>
      <c r="AP117" s="143"/>
      <c r="AQ117" s="143"/>
      <c r="AR117" s="143"/>
      <c r="AS117" s="143"/>
      <c r="AT117" s="150"/>
      <c r="AU117" s="161"/>
      <c r="AV117" s="143"/>
      <c r="AW117" s="143"/>
      <c r="AX117" s="143"/>
      <c r="AY117" s="150"/>
      <c r="AZ117" s="161"/>
      <c r="BA117" s="143"/>
      <c r="BB117" s="143"/>
      <c r="BC117" s="143"/>
      <c r="BD117" s="143"/>
      <c r="BE117" s="143"/>
      <c r="BF117" s="143"/>
      <c r="BG117" s="150"/>
      <c r="BH117" s="142"/>
      <c r="BI117" s="143"/>
      <c r="BJ117" s="143"/>
      <c r="BK117" s="143"/>
      <c r="BL117" s="143"/>
      <c r="BM117" s="143"/>
      <c r="BO117" s="103"/>
      <c r="BP117" s="167"/>
      <c r="BQ117" s="161"/>
      <c r="BR117" s="143"/>
      <c r="BS117" s="143"/>
      <c r="BT117" s="143"/>
      <c r="BU117" s="143"/>
      <c r="BV117" s="150"/>
      <c r="BW117" s="161"/>
      <c r="BX117" s="143"/>
      <c r="BY117" s="143"/>
      <c r="BZ117" s="143"/>
      <c r="CA117" s="143"/>
      <c r="CB117" s="150"/>
      <c r="CC117" s="161"/>
      <c r="CD117" s="143"/>
      <c r="CE117" s="143"/>
      <c r="CF117" s="143"/>
      <c r="CG117" s="150"/>
      <c r="CH117" s="161"/>
      <c r="CI117" s="143"/>
      <c r="CJ117" s="143"/>
      <c r="CK117" s="143"/>
      <c r="CL117" s="143"/>
      <c r="CM117" s="143"/>
      <c r="CN117" s="143"/>
      <c r="CO117" s="150"/>
      <c r="CP117" s="142"/>
      <c r="CQ117" s="143"/>
      <c r="CR117" s="143"/>
      <c r="CS117" s="143"/>
      <c r="CT117" s="143"/>
      <c r="CU117" s="143"/>
      <c r="CW117" s="103"/>
      <c r="CX117" s="403"/>
      <c r="CY117" s="402"/>
      <c r="CZ117" s="66"/>
      <c r="DA117" s="66"/>
      <c r="DB117" s="66"/>
      <c r="DC117" s="66"/>
      <c r="DD117" s="146"/>
      <c r="DE117" s="402"/>
      <c r="DF117" s="66"/>
      <c r="DG117" s="66"/>
      <c r="DH117" s="66"/>
      <c r="DI117" s="66"/>
      <c r="DJ117" s="146"/>
      <c r="DK117" s="402"/>
      <c r="DL117" s="66"/>
      <c r="DM117" s="66"/>
      <c r="DN117" s="66"/>
      <c r="DO117" s="146"/>
      <c r="DP117" s="402"/>
      <c r="DQ117" s="66"/>
      <c r="DR117" s="66"/>
      <c r="DS117" s="66"/>
      <c r="DT117" s="66"/>
      <c r="DU117" s="66"/>
      <c r="DV117" s="66"/>
      <c r="DW117" s="146"/>
      <c r="DX117" s="139"/>
      <c r="DY117" s="66"/>
      <c r="DZ117" s="66"/>
      <c r="EA117" s="66"/>
      <c r="EB117" s="66"/>
      <c r="EC117" s="66"/>
    </row>
    <row r="118" spans="15:134" ht="16.5" x14ac:dyDescent="0.35">
      <c r="O118" s="52"/>
      <c r="P118" s="393"/>
      <c r="Q118" s="393"/>
      <c r="R118" s="393"/>
      <c r="S118" s="393"/>
      <c r="T118" s="393"/>
      <c r="U118" s="393"/>
      <c r="V118" s="393"/>
      <c r="W118" s="393"/>
      <c r="X118" s="393"/>
      <c r="Y118" s="393"/>
      <c r="Z118" s="393"/>
      <c r="AA118" s="393"/>
      <c r="AB118" s="393"/>
      <c r="AC118" s="32"/>
      <c r="AD118" s="398">
        <v>41426</v>
      </c>
      <c r="AE118" s="401">
        <v>5008</v>
      </c>
      <c r="AG118" s="103"/>
      <c r="AH118" s="167"/>
      <c r="AI118" s="161"/>
      <c r="AJ118" s="143"/>
      <c r="AK118" s="143"/>
      <c r="AL118" s="143"/>
      <c r="AM118" s="143"/>
      <c r="AN118" s="150"/>
      <c r="AO118" s="161"/>
      <c r="AP118" s="143"/>
      <c r="AQ118" s="143"/>
      <c r="AR118" s="143"/>
      <c r="AS118" s="143"/>
      <c r="AT118" s="150"/>
      <c r="AU118" s="161"/>
      <c r="AV118" s="143"/>
      <c r="AW118" s="143"/>
      <c r="AX118" s="143"/>
      <c r="AY118" s="150"/>
      <c r="AZ118" s="161"/>
      <c r="BA118" s="143"/>
      <c r="BB118" s="143"/>
      <c r="BC118" s="143"/>
      <c r="BD118" s="143"/>
      <c r="BE118" s="143"/>
      <c r="BF118" s="143"/>
      <c r="BG118" s="150"/>
      <c r="BH118" s="142"/>
      <c r="BI118" s="143"/>
      <c r="BJ118" s="143"/>
      <c r="BK118" s="143"/>
      <c r="BL118" s="143"/>
      <c r="BM118" s="143"/>
      <c r="BO118" s="103"/>
      <c r="BP118" s="167"/>
      <c r="BQ118" s="161"/>
      <c r="BR118" s="143"/>
      <c r="BS118" s="143"/>
      <c r="BT118" s="143"/>
      <c r="BU118" s="143"/>
      <c r="BV118" s="150"/>
      <c r="BW118" s="161"/>
      <c r="BX118" s="143"/>
      <c r="BY118" s="143"/>
      <c r="BZ118" s="143"/>
      <c r="CA118" s="143"/>
      <c r="CB118" s="150"/>
      <c r="CC118" s="161"/>
      <c r="CD118" s="143"/>
      <c r="CE118" s="143"/>
      <c r="CF118" s="143"/>
      <c r="CG118" s="150"/>
      <c r="CH118" s="161"/>
      <c r="CI118" s="143"/>
      <c r="CJ118" s="143"/>
      <c r="CK118" s="143"/>
      <c r="CL118" s="143"/>
      <c r="CM118" s="143"/>
      <c r="CN118" s="143"/>
      <c r="CO118" s="150"/>
      <c r="CP118" s="142"/>
      <c r="CQ118" s="143"/>
      <c r="CR118" s="143"/>
      <c r="CS118" s="143"/>
      <c r="CT118" s="143"/>
      <c r="CU118" s="143"/>
      <c r="CW118" s="103"/>
      <c r="CX118" s="403"/>
      <c r="CY118" s="402"/>
      <c r="CZ118" s="66"/>
      <c r="DA118" s="66"/>
      <c r="DB118" s="66"/>
      <c r="DC118" s="66"/>
      <c r="DD118" s="146"/>
      <c r="DE118" s="402"/>
      <c r="DF118" s="66"/>
      <c r="DG118" s="66"/>
      <c r="DH118" s="66"/>
      <c r="DI118" s="66"/>
      <c r="DJ118" s="146"/>
      <c r="DK118" s="402"/>
      <c r="DL118" s="66"/>
      <c r="DM118" s="66"/>
      <c r="DN118" s="66"/>
      <c r="DO118" s="146"/>
      <c r="DP118" s="402"/>
      <c r="DQ118" s="66"/>
      <c r="DR118" s="66"/>
      <c r="DS118" s="66"/>
      <c r="DT118" s="66"/>
      <c r="DU118" s="66"/>
      <c r="DV118" s="66"/>
      <c r="DW118" s="146"/>
      <c r="DX118" s="139"/>
      <c r="DY118" s="66"/>
      <c r="DZ118" s="66"/>
      <c r="EA118" s="66"/>
      <c r="EB118" s="66"/>
      <c r="EC118" s="66"/>
    </row>
    <row r="119" spans="15:134" ht="16.5" x14ac:dyDescent="0.35">
      <c r="O119" s="52"/>
      <c r="P119" s="393"/>
      <c r="Q119" s="393"/>
      <c r="R119" s="393"/>
      <c r="S119" s="393"/>
      <c r="T119" s="393"/>
      <c r="U119" s="393"/>
      <c r="V119" s="393"/>
      <c r="W119" s="393"/>
      <c r="X119" s="393"/>
      <c r="Y119" s="393"/>
      <c r="Z119" s="393"/>
      <c r="AA119" s="393"/>
      <c r="AB119" s="393"/>
      <c r="AC119" s="32"/>
      <c r="AD119" s="398">
        <v>41395</v>
      </c>
      <c r="AE119" s="401">
        <v>5013</v>
      </c>
      <c r="AG119" s="103"/>
      <c r="AH119" s="167"/>
      <c r="AI119" s="161"/>
      <c r="AJ119" s="143"/>
      <c r="AK119" s="143"/>
      <c r="AL119" s="143"/>
      <c r="AM119" s="143"/>
      <c r="AN119" s="150"/>
      <c r="AO119" s="161"/>
      <c r="AP119" s="143"/>
      <c r="AQ119" s="143"/>
      <c r="AR119" s="143"/>
      <c r="AS119" s="143"/>
      <c r="AT119" s="150"/>
      <c r="AU119" s="161"/>
      <c r="AV119" s="143"/>
      <c r="AW119" s="143"/>
      <c r="AX119" s="143"/>
      <c r="AY119" s="150"/>
      <c r="AZ119" s="161"/>
      <c r="BA119" s="143"/>
      <c r="BB119" s="143"/>
      <c r="BC119" s="143"/>
      <c r="BD119" s="143"/>
      <c r="BE119" s="143"/>
      <c r="BF119" s="143"/>
      <c r="BG119" s="150"/>
      <c r="BH119" s="142"/>
      <c r="BI119" s="143"/>
      <c r="BJ119" s="143"/>
      <c r="BK119" s="143"/>
      <c r="BL119" s="143"/>
      <c r="BM119" s="143"/>
      <c r="BO119" s="103"/>
      <c r="BP119" s="167"/>
      <c r="BQ119" s="161"/>
      <c r="BR119" s="143"/>
      <c r="BS119" s="143"/>
      <c r="BT119" s="143"/>
      <c r="BU119" s="143"/>
      <c r="BV119" s="150"/>
      <c r="BW119" s="161"/>
      <c r="BX119" s="143"/>
      <c r="BY119" s="143"/>
      <c r="BZ119" s="143"/>
      <c r="CA119" s="143"/>
      <c r="CB119" s="150"/>
      <c r="CC119" s="161"/>
      <c r="CD119" s="143"/>
      <c r="CE119" s="143"/>
      <c r="CF119" s="143"/>
      <c r="CG119" s="150"/>
      <c r="CH119" s="161"/>
      <c r="CI119" s="143"/>
      <c r="CJ119" s="143"/>
      <c r="CK119" s="143"/>
      <c r="CL119" s="143"/>
      <c r="CM119" s="143"/>
      <c r="CN119" s="143"/>
      <c r="CO119" s="150"/>
      <c r="CP119" s="142"/>
      <c r="CQ119" s="143"/>
      <c r="CR119" s="143"/>
      <c r="CS119" s="143"/>
      <c r="CT119" s="143"/>
      <c r="CU119" s="143"/>
      <c r="CW119" s="103"/>
      <c r="CX119" s="403"/>
      <c r="CY119" s="402"/>
      <c r="CZ119" s="66"/>
      <c r="DA119" s="66"/>
      <c r="DB119" s="66"/>
      <c r="DC119" s="66"/>
      <c r="DD119" s="146"/>
      <c r="DE119" s="402"/>
      <c r="DF119" s="66"/>
      <c r="DG119" s="66"/>
      <c r="DH119" s="66"/>
      <c r="DI119" s="66"/>
      <c r="DJ119" s="146"/>
      <c r="DK119" s="402"/>
      <c r="DL119" s="66"/>
      <c r="DM119" s="66"/>
      <c r="DN119" s="66"/>
      <c r="DO119" s="146"/>
      <c r="DP119" s="402"/>
      <c r="DQ119" s="66"/>
      <c r="DR119" s="66"/>
      <c r="DS119" s="66"/>
      <c r="DT119" s="66"/>
      <c r="DU119" s="66"/>
      <c r="DV119" s="66"/>
      <c r="DW119" s="146"/>
      <c r="DX119" s="139"/>
      <c r="DY119" s="66"/>
      <c r="DZ119" s="66"/>
      <c r="EA119" s="66"/>
      <c r="EB119" s="66"/>
      <c r="EC119" s="66"/>
    </row>
    <row r="120" spans="15:134" ht="16.5" x14ac:dyDescent="0.35">
      <c r="O120" s="52"/>
      <c r="P120" s="393"/>
      <c r="Q120" s="393"/>
      <c r="R120" s="393"/>
      <c r="S120" s="393"/>
      <c r="T120" s="393"/>
      <c r="U120" s="393"/>
      <c r="V120" s="393"/>
      <c r="W120" s="393"/>
      <c r="X120" s="393"/>
      <c r="Y120" s="393"/>
      <c r="Z120" s="393"/>
      <c r="AA120" s="393"/>
      <c r="AB120" s="393"/>
      <c r="AC120" s="32"/>
      <c r="AD120" s="398">
        <v>41365</v>
      </c>
      <c r="AE120" s="401">
        <v>5013</v>
      </c>
      <c r="AG120" s="103"/>
      <c r="AH120" s="167"/>
      <c r="AI120" s="161"/>
      <c r="AJ120" s="143"/>
      <c r="AK120" s="143"/>
      <c r="AL120" s="143"/>
      <c r="AM120" s="143"/>
      <c r="AN120" s="150"/>
      <c r="AO120" s="161"/>
      <c r="AP120" s="143"/>
      <c r="AQ120" s="143"/>
      <c r="AR120" s="143"/>
      <c r="AS120" s="143"/>
      <c r="AT120" s="150"/>
      <c r="AU120" s="161"/>
      <c r="AV120" s="143"/>
      <c r="AW120" s="143"/>
      <c r="AX120" s="143"/>
      <c r="AY120" s="150"/>
      <c r="AZ120" s="161"/>
      <c r="BA120" s="143"/>
      <c r="BB120" s="143"/>
      <c r="BC120" s="143"/>
      <c r="BD120" s="143"/>
      <c r="BE120" s="143"/>
      <c r="BF120" s="143"/>
      <c r="BG120" s="150"/>
      <c r="BH120" s="142"/>
      <c r="BI120" s="143"/>
      <c r="BJ120" s="143"/>
      <c r="BK120" s="143"/>
      <c r="BL120" s="143"/>
      <c r="BM120" s="143"/>
      <c r="BO120" s="103"/>
      <c r="BP120" s="167"/>
      <c r="BQ120" s="161"/>
      <c r="BR120" s="143"/>
      <c r="BS120" s="143"/>
      <c r="BT120" s="143"/>
      <c r="BU120" s="143"/>
      <c r="BV120" s="150"/>
      <c r="BW120" s="161"/>
      <c r="BX120" s="143"/>
      <c r="BY120" s="143"/>
      <c r="BZ120" s="143"/>
      <c r="CA120" s="143"/>
      <c r="CB120" s="150"/>
      <c r="CC120" s="161"/>
      <c r="CD120" s="143"/>
      <c r="CE120" s="143"/>
      <c r="CF120" s="143"/>
      <c r="CG120" s="150"/>
      <c r="CH120" s="161"/>
      <c r="CI120" s="143"/>
      <c r="CJ120" s="143"/>
      <c r="CK120" s="143"/>
      <c r="CL120" s="143"/>
      <c r="CM120" s="143"/>
      <c r="CN120" s="143"/>
      <c r="CO120" s="150"/>
      <c r="CP120" s="142"/>
      <c r="CQ120" s="143"/>
      <c r="CR120" s="143"/>
      <c r="CS120" s="143"/>
      <c r="CT120" s="143"/>
      <c r="CU120" s="143"/>
      <c r="CW120" s="103"/>
      <c r="CX120" s="403"/>
      <c r="CY120" s="402"/>
      <c r="CZ120" s="66"/>
      <c r="DA120" s="66"/>
      <c r="DB120" s="66"/>
      <c r="DC120" s="66"/>
      <c r="DD120" s="146"/>
      <c r="DE120" s="402"/>
      <c r="DF120" s="66"/>
      <c r="DG120" s="66"/>
      <c r="DH120" s="66"/>
      <c r="DI120" s="66"/>
      <c r="DJ120" s="146"/>
      <c r="DK120" s="402"/>
      <c r="DL120" s="66"/>
      <c r="DM120" s="66"/>
      <c r="DN120" s="66"/>
      <c r="DO120" s="146"/>
      <c r="DP120" s="402"/>
      <c r="DQ120" s="66"/>
      <c r="DR120" s="66"/>
      <c r="DS120" s="66"/>
      <c r="DT120" s="66"/>
      <c r="DU120" s="66"/>
      <c r="DV120" s="66"/>
      <c r="DW120" s="146"/>
      <c r="DX120" s="139"/>
      <c r="DY120" s="66"/>
      <c r="DZ120" s="66"/>
      <c r="EA120" s="66"/>
      <c r="EB120" s="66"/>
      <c r="EC120" s="66"/>
    </row>
    <row r="121" spans="15:134" ht="16.5" x14ac:dyDescent="0.35">
      <c r="O121" s="52"/>
      <c r="P121" s="393"/>
      <c r="Q121" s="393"/>
      <c r="R121" s="393"/>
      <c r="S121" s="393"/>
      <c r="T121" s="393"/>
      <c r="U121" s="393"/>
      <c r="V121" s="393"/>
      <c r="W121" s="393"/>
      <c r="X121" s="393"/>
      <c r="Y121" s="393"/>
      <c r="Z121" s="393"/>
      <c r="AA121" s="393"/>
      <c r="AB121" s="393"/>
      <c r="AC121" s="32"/>
      <c r="AD121" s="398">
        <v>41334</v>
      </c>
      <c r="AE121" s="401">
        <v>5033</v>
      </c>
      <c r="AG121" s="103"/>
      <c r="AH121" s="167"/>
      <c r="AI121" s="161"/>
      <c r="AJ121" s="143"/>
      <c r="AK121" s="143"/>
      <c r="AL121" s="143"/>
      <c r="AM121" s="143"/>
      <c r="AN121" s="150"/>
      <c r="AO121" s="161"/>
      <c r="AP121" s="143"/>
      <c r="AQ121" s="143"/>
      <c r="AR121" s="143"/>
      <c r="AS121" s="143"/>
      <c r="AT121" s="150"/>
      <c r="AU121" s="161"/>
      <c r="AV121" s="143"/>
      <c r="AW121" s="143"/>
      <c r="AX121" s="143"/>
      <c r="AY121" s="150"/>
      <c r="AZ121" s="161"/>
      <c r="BA121" s="143"/>
      <c r="BB121" s="143"/>
      <c r="BC121" s="143"/>
      <c r="BD121" s="143"/>
      <c r="BE121" s="143"/>
      <c r="BF121" s="143"/>
      <c r="BG121" s="150"/>
      <c r="BH121" s="142"/>
      <c r="BI121" s="143"/>
      <c r="BJ121" s="143"/>
      <c r="BK121" s="143"/>
      <c r="BL121" s="143"/>
      <c r="BM121" s="143"/>
      <c r="BO121" s="103"/>
      <c r="BP121" s="167"/>
      <c r="BQ121" s="161"/>
      <c r="BR121" s="143"/>
      <c r="BS121" s="143"/>
      <c r="BT121" s="143"/>
      <c r="BU121" s="143"/>
      <c r="BV121" s="150"/>
      <c r="BW121" s="161"/>
      <c r="BX121" s="143"/>
      <c r="BY121" s="143"/>
      <c r="BZ121" s="143"/>
      <c r="CA121" s="143"/>
      <c r="CB121" s="150"/>
      <c r="CC121" s="161"/>
      <c r="CD121" s="143"/>
      <c r="CE121" s="143"/>
      <c r="CF121" s="143"/>
      <c r="CG121" s="150"/>
      <c r="CH121" s="161"/>
      <c r="CI121" s="143"/>
      <c r="CJ121" s="143"/>
      <c r="CK121" s="143"/>
      <c r="CL121" s="143"/>
      <c r="CM121" s="143"/>
      <c r="CN121" s="143"/>
      <c r="CO121" s="150"/>
      <c r="CP121" s="142"/>
      <c r="CQ121" s="143"/>
      <c r="CR121" s="143"/>
      <c r="CS121" s="143"/>
      <c r="CT121" s="143"/>
      <c r="CU121" s="143"/>
      <c r="CW121" s="103"/>
      <c r="CX121" s="403"/>
      <c r="CY121" s="402"/>
      <c r="CZ121" s="66"/>
      <c r="DA121" s="66"/>
      <c r="DB121" s="66"/>
      <c r="DC121" s="66"/>
      <c r="DD121" s="146"/>
      <c r="DE121" s="402"/>
      <c r="DF121" s="66"/>
      <c r="DG121" s="66"/>
      <c r="DH121" s="66"/>
      <c r="DI121" s="66"/>
      <c r="DJ121" s="146"/>
      <c r="DK121" s="402"/>
      <c r="DL121" s="66"/>
      <c r="DM121" s="66"/>
      <c r="DN121" s="66"/>
      <c r="DO121" s="146"/>
      <c r="DP121" s="402"/>
      <c r="DQ121" s="66"/>
      <c r="DR121" s="66"/>
      <c r="DS121" s="66"/>
      <c r="DT121" s="66"/>
      <c r="DU121" s="66"/>
      <c r="DV121" s="66"/>
      <c r="DW121" s="146"/>
      <c r="DX121" s="139"/>
      <c r="DY121" s="66"/>
      <c r="DZ121" s="66"/>
      <c r="EA121" s="66"/>
      <c r="EB121" s="66"/>
      <c r="EC121" s="66"/>
    </row>
    <row r="122" spans="15:134" ht="16.5" x14ac:dyDescent="0.35">
      <c r="O122" s="52"/>
      <c r="P122" s="393"/>
      <c r="Q122" s="393"/>
      <c r="R122" s="393"/>
      <c r="S122" s="393"/>
      <c r="T122" s="393"/>
      <c r="U122" s="393"/>
      <c r="V122" s="393"/>
      <c r="W122" s="393"/>
      <c r="X122" s="393"/>
      <c r="Y122" s="393"/>
      <c r="Z122" s="393"/>
      <c r="AA122" s="393"/>
      <c r="AB122" s="393"/>
      <c r="AC122" s="32"/>
      <c r="AD122" s="398">
        <v>41306</v>
      </c>
      <c r="AE122" s="401">
        <v>5058</v>
      </c>
      <c r="AG122" s="103"/>
      <c r="AH122" s="167"/>
      <c r="AI122" s="161"/>
      <c r="AJ122" s="143"/>
      <c r="AK122" s="143"/>
      <c r="AL122" s="143"/>
      <c r="AM122" s="143"/>
      <c r="AN122" s="150"/>
      <c r="AO122" s="161"/>
      <c r="AP122" s="143"/>
      <c r="AQ122" s="143"/>
      <c r="AR122" s="143"/>
      <c r="AS122" s="143"/>
      <c r="AT122" s="150"/>
      <c r="AU122" s="161"/>
      <c r="AV122" s="143"/>
      <c r="AW122" s="143"/>
      <c r="AX122" s="143"/>
      <c r="AY122" s="150"/>
      <c r="AZ122" s="161"/>
      <c r="BA122" s="143"/>
      <c r="BB122" s="143"/>
      <c r="BC122" s="143"/>
      <c r="BD122" s="143"/>
      <c r="BE122" s="143"/>
      <c r="BF122" s="143"/>
      <c r="BG122" s="150"/>
      <c r="BH122" s="142"/>
      <c r="BI122" s="143"/>
      <c r="BJ122" s="143"/>
      <c r="BK122" s="143"/>
      <c r="BL122" s="143"/>
      <c r="BM122" s="143"/>
      <c r="BO122" s="103"/>
      <c r="BP122" s="167"/>
      <c r="BQ122" s="161"/>
      <c r="BR122" s="143"/>
      <c r="BS122" s="143"/>
      <c r="BT122" s="143"/>
      <c r="BU122" s="143"/>
      <c r="BV122" s="150"/>
      <c r="BW122" s="161"/>
      <c r="BX122" s="143"/>
      <c r="BY122" s="143"/>
      <c r="BZ122" s="143"/>
      <c r="CA122" s="143"/>
      <c r="CB122" s="150"/>
      <c r="CC122" s="161"/>
      <c r="CD122" s="143"/>
      <c r="CE122" s="143"/>
      <c r="CF122" s="143"/>
      <c r="CG122" s="150"/>
      <c r="CH122" s="161"/>
      <c r="CI122" s="143"/>
      <c r="CJ122" s="143"/>
      <c r="CK122" s="143"/>
      <c r="CL122" s="143"/>
      <c r="CM122" s="143"/>
      <c r="CN122" s="143"/>
      <c r="CO122" s="150"/>
      <c r="CP122" s="142"/>
      <c r="CQ122" s="143"/>
      <c r="CR122" s="143"/>
      <c r="CS122" s="143"/>
      <c r="CT122" s="143"/>
      <c r="CU122" s="143"/>
      <c r="CW122" s="103"/>
      <c r="CX122" s="403"/>
      <c r="CY122" s="402"/>
      <c r="CZ122" s="66"/>
      <c r="DA122" s="66"/>
      <c r="DB122" s="66"/>
      <c r="DC122" s="66"/>
      <c r="DD122" s="146"/>
      <c r="DE122" s="402"/>
      <c r="DF122" s="66"/>
      <c r="DG122" s="66"/>
      <c r="DH122" s="66"/>
      <c r="DI122" s="66"/>
      <c r="DJ122" s="146"/>
      <c r="DK122" s="402"/>
      <c r="DL122" s="66"/>
      <c r="DM122" s="66"/>
      <c r="DN122" s="66"/>
      <c r="DO122" s="146"/>
      <c r="DP122" s="402"/>
      <c r="DQ122" s="66"/>
      <c r="DR122" s="66"/>
      <c r="DS122" s="66"/>
      <c r="DT122" s="66"/>
      <c r="DU122" s="66"/>
      <c r="DV122" s="66"/>
      <c r="DW122" s="146"/>
      <c r="DX122" s="139"/>
      <c r="DY122" s="66"/>
      <c r="DZ122" s="66"/>
      <c r="EA122" s="66"/>
      <c r="EB122" s="66"/>
      <c r="EC122" s="66"/>
    </row>
    <row r="123" spans="15:134" ht="16.5" x14ac:dyDescent="0.35">
      <c r="O123" s="52"/>
      <c r="P123" s="393"/>
      <c r="Q123" s="393"/>
      <c r="R123" s="393"/>
      <c r="S123" s="393"/>
      <c r="T123" s="393"/>
      <c r="U123" s="393"/>
      <c r="V123" s="393"/>
      <c r="W123" s="393"/>
      <c r="X123" s="393"/>
      <c r="Y123" s="393"/>
      <c r="Z123" s="393"/>
      <c r="AA123" s="393"/>
      <c r="AB123" s="393"/>
      <c r="AC123" s="32"/>
      <c r="AD123" s="398">
        <v>41275</v>
      </c>
      <c r="AE123" s="401">
        <v>5068</v>
      </c>
      <c r="AG123" s="103"/>
      <c r="AH123" s="167"/>
      <c r="AI123" s="161"/>
      <c r="AJ123" s="143"/>
      <c r="AK123" s="143"/>
      <c r="AL123" s="143"/>
      <c r="AM123" s="143"/>
      <c r="AN123" s="150"/>
      <c r="AO123" s="161"/>
      <c r="AP123" s="143"/>
      <c r="AQ123" s="143"/>
      <c r="AR123" s="143"/>
      <c r="AS123" s="143"/>
      <c r="AT123" s="150"/>
      <c r="AU123" s="161"/>
      <c r="AV123" s="143"/>
      <c r="AW123" s="143"/>
      <c r="AX123" s="143"/>
      <c r="AY123" s="150"/>
      <c r="AZ123" s="161"/>
      <c r="BA123" s="143"/>
      <c r="BB123" s="143"/>
      <c r="BC123" s="143"/>
      <c r="BD123" s="143"/>
      <c r="BE123" s="143"/>
      <c r="BF123" s="143"/>
      <c r="BG123" s="150"/>
      <c r="BH123" s="142"/>
      <c r="BI123" s="143"/>
      <c r="BJ123" s="143"/>
      <c r="BK123" s="143"/>
      <c r="BL123" s="143"/>
      <c r="BM123" s="143"/>
      <c r="BO123" s="103"/>
      <c r="BP123" s="167"/>
      <c r="BQ123" s="161"/>
      <c r="BR123" s="143"/>
      <c r="BS123" s="143"/>
      <c r="BT123" s="143"/>
      <c r="BU123" s="143"/>
      <c r="BV123" s="150"/>
      <c r="BW123" s="161"/>
      <c r="BX123" s="143"/>
      <c r="BY123" s="143"/>
      <c r="BZ123" s="143"/>
      <c r="CA123" s="143"/>
      <c r="CB123" s="150"/>
      <c r="CC123" s="161"/>
      <c r="CD123" s="143"/>
      <c r="CE123" s="143"/>
      <c r="CF123" s="143"/>
      <c r="CG123" s="150"/>
      <c r="CH123" s="161"/>
      <c r="CI123" s="143"/>
      <c r="CJ123" s="143"/>
      <c r="CK123" s="143"/>
      <c r="CL123" s="143"/>
      <c r="CM123" s="143"/>
      <c r="CN123" s="143"/>
      <c r="CO123" s="150"/>
      <c r="CP123" s="142"/>
      <c r="CQ123" s="143"/>
      <c r="CR123" s="143"/>
      <c r="CS123" s="143"/>
      <c r="CT123" s="143"/>
      <c r="CU123" s="143"/>
      <c r="CW123" s="103"/>
      <c r="CX123" s="403"/>
      <c r="CY123" s="402"/>
      <c r="CZ123" s="66"/>
      <c r="DA123" s="66"/>
      <c r="DB123" s="66"/>
      <c r="DC123" s="66"/>
      <c r="DD123" s="146"/>
      <c r="DE123" s="402"/>
      <c r="DF123" s="66"/>
      <c r="DG123" s="66"/>
      <c r="DH123" s="66"/>
      <c r="DI123" s="66"/>
      <c r="DJ123" s="146"/>
      <c r="DK123" s="402"/>
      <c r="DL123" s="66"/>
      <c r="DM123" s="66"/>
      <c r="DN123" s="66"/>
      <c r="DO123" s="146"/>
      <c r="DP123" s="402"/>
      <c r="DQ123" s="66"/>
      <c r="DR123" s="66"/>
      <c r="DS123" s="66"/>
      <c r="DT123" s="66"/>
      <c r="DU123" s="66"/>
      <c r="DV123" s="66"/>
      <c r="DW123" s="146"/>
      <c r="DX123" s="139"/>
      <c r="DY123" s="66"/>
      <c r="DZ123" s="66"/>
      <c r="EA123" s="66"/>
      <c r="EB123" s="66"/>
      <c r="EC123" s="66"/>
    </row>
    <row r="124" spans="15:134" ht="16.5" x14ac:dyDescent="0.35">
      <c r="O124" s="52"/>
      <c r="P124" s="393"/>
      <c r="Q124" s="393"/>
      <c r="R124" s="393"/>
      <c r="S124" s="393"/>
      <c r="T124" s="393"/>
      <c r="U124" s="393"/>
      <c r="V124" s="393"/>
      <c r="W124" s="393"/>
      <c r="X124" s="393"/>
      <c r="Y124" s="393"/>
      <c r="Z124" s="393"/>
      <c r="AA124" s="393"/>
      <c r="AB124" s="393"/>
      <c r="AC124" s="32"/>
      <c r="AD124" s="398">
        <v>41244</v>
      </c>
      <c r="AE124" s="401">
        <v>5068</v>
      </c>
      <c r="AG124" s="103"/>
      <c r="AH124" s="167"/>
      <c r="AI124" s="161"/>
      <c r="AJ124" s="143"/>
      <c r="AK124" s="143"/>
      <c r="AL124" s="143"/>
      <c r="AM124" s="143"/>
      <c r="AN124" s="150"/>
      <c r="AO124" s="161"/>
      <c r="AP124" s="143"/>
      <c r="AQ124" s="143"/>
      <c r="AR124" s="143"/>
      <c r="AS124" s="143"/>
      <c r="AT124" s="150"/>
      <c r="AU124" s="161"/>
      <c r="AV124" s="143"/>
      <c r="AW124" s="143"/>
      <c r="AX124" s="143"/>
      <c r="AY124" s="150"/>
      <c r="AZ124" s="161"/>
      <c r="BA124" s="143"/>
      <c r="BB124" s="143"/>
      <c r="BC124" s="143"/>
      <c r="BD124" s="143"/>
      <c r="BE124" s="143"/>
      <c r="BF124" s="143"/>
      <c r="BG124" s="150"/>
      <c r="BH124" s="142"/>
      <c r="BI124" s="143"/>
      <c r="BJ124" s="143"/>
      <c r="BK124" s="143"/>
      <c r="BL124" s="143"/>
      <c r="BM124" s="143"/>
      <c r="BO124" s="103"/>
      <c r="BP124" s="167"/>
      <c r="BQ124" s="161"/>
      <c r="BR124" s="143"/>
      <c r="BS124" s="143"/>
      <c r="BT124" s="143"/>
      <c r="BU124" s="143"/>
      <c r="BV124" s="150"/>
      <c r="BW124" s="161"/>
      <c r="BX124" s="143"/>
      <c r="BY124" s="143"/>
      <c r="BZ124" s="143"/>
      <c r="CA124" s="143"/>
      <c r="CB124" s="150"/>
      <c r="CC124" s="161"/>
      <c r="CD124" s="143"/>
      <c r="CE124" s="143"/>
      <c r="CF124" s="143"/>
      <c r="CG124" s="150"/>
      <c r="CH124" s="161"/>
      <c r="CI124" s="143"/>
      <c r="CJ124" s="143"/>
      <c r="CK124" s="143"/>
      <c r="CL124" s="143"/>
      <c r="CM124" s="143"/>
      <c r="CN124" s="143"/>
      <c r="CO124" s="150"/>
      <c r="CP124" s="142"/>
      <c r="CQ124" s="143"/>
      <c r="CR124" s="143"/>
      <c r="CS124" s="143"/>
      <c r="CT124" s="143"/>
      <c r="CU124" s="143"/>
      <c r="CW124" s="103"/>
      <c r="CX124" s="403"/>
      <c r="CY124" s="402"/>
      <c r="CZ124" s="66"/>
      <c r="DA124" s="66"/>
      <c r="DB124" s="66"/>
      <c r="DC124" s="66"/>
      <c r="DD124" s="146"/>
      <c r="DE124" s="402"/>
      <c r="DF124" s="66"/>
      <c r="DG124" s="66"/>
      <c r="DH124" s="66"/>
      <c r="DI124" s="66"/>
      <c r="DJ124" s="146"/>
      <c r="DK124" s="402"/>
      <c r="DL124" s="66"/>
      <c r="DM124" s="66"/>
      <c r="DN124" s="66"/>
      <c r="DO124" s="146"/>
      <c r="DP124" s="402"/>
      <c r="DQ124" s="66"/>
      <c r="DR124" s="66"/>
      <c r="DS124" s="66"/>
      <c r="DT124" s="66"/>
      <c r="DU124" s="66"/>
      <c r="DV124" s="66"/>
      <c r="DW124" s="146"/>
      <c r="DX124" s="139"/>
      <c r="DY124" s="66"/>
      <c r="DZ124" s="66"/>
      <c r="EA124" s="66"/>
      <c r="EB124" s="66"/>
      <c r="EC124" s="66"/>
    </row>
    <row r="125" spans="15:134" ht="16.5" x14ac:dyDescent="0.35">
      <c r="O125" s="52"/>
      <c r="P125" s="393"/>
      <c r="Q125" s="393"/>
      <c r="R125" s="393"/>
      <c r="S125" s="393"/>
      <c r="T125" s="393"/>
      <c r="U125" s="393"/>
      <c r="V125" s="393"/>
      <c r="W125" s="393"/>
      <c r="X125" s="393"/>
      <c r="Y125" s="393"/>
      <c r="Z125" s="393"/>
      <c r="AA125" s="393"/>
      <c r="AB125" s="393"/>
      <c r="AC125" s="32"/>
      <c r="AD125" s="398">
        <v>41214</v>
      </c>
      <c r="AE125" s="401">
        <v>5063</v>
      </c>
      <c r="AG125" s="103"/>
      <c r="AH125" s="167"/>
      <c r="AI125" s="161"/>
      <c r="AJ125" s="143"/>
      <c r="AK125" s="143"/>
      <c r="AL125" s="143"/>
      <c r="AM125" s="143"/>
      <c r="AN125" s="150"/>
      <c r="AO125" s="161"/>
      <c r="AP125" s="143"/>
      <c r="AQ125" s="143"/>
      <c r="AR125" s="143"/>
      <c r="AS125" s="143"/>
      <c r="AT125" s="150"/>
      <c r="AU125" s="161"/>
      <c r="AV125" s="143"/>
      <c r="AW125" s="143"/>
      <c r="AX125" s="143"/>
      <c r="AY125" s="150"/>
      <c r="AZ125" s="161"/>
      <c r="BA125" s="143"/>
      <c r="BB125" s="143"/>
      <c r="BC125" s="143"/>
      <c r="BD125" s="143"/>
      <c r="BE125" s="143"/>
      <c r="BF125" s="143"/>
      <c r="BG125" s="150"/>
      <c r="BH125" s="142"/>
      <c r="BI125" s="143"/>
      <c r="BJ125" s="143"/>
      <c r="BK125" s="143"/>
      <c r="BL125" s="143"/>
      <c r="BM125" s="143"/>
      <c r="BO125" s="103"/>
      <c r="BP125" s="167"/>
      <c r="BQ125" s="161"/>
      <c r="BR125" s="143"/>
      <c r="BS125" s="143"/>
      <c r="BT125" s="143"/>
      <c r="BU125" s="143"/>
      <c r="BV125" s="150"/>
      <c r="BW125" s="161"/>
      <c r="BX125" s="143"/>
      <c r="BY125" s="143"/>
      <c r="BZ125" s="143"/>
      <c r="CA125" s="143"/>
      <c r="CB125" s="150"/>
      <c r="CC125" s="161"/>
      <c r="CD125" s="143"/>
      <c r="CE125" s="143"/>
      <c r="CF125" s="143"/>
      <c r="CG125" s="150"/>
      <c r="CH125" s="161"/>
      <c r="CI125" s="143"/>
      <c r="CJ125" s="143"/>
      <c r="CK125" s="143"/>
      <c r="CL125" s="143"/>
      <c r="CM125" s="143"/>
      <c r="CN125" s="143"/>
      <c r="CO125" s="150"/>
      <c r="CP125" s="142"/>
      <c r="CQ125" s="143"/>
      <c r="CR125" s="143"/>
      <c r="CS125" s="143"/>
      <c r="CT125" s="143"/>
      <c r="CU125" s="143"/>
      <c r="CW125" s="103"/>
      <c r="CX125" s="403"/>
      <c r="CY125" s="402"/>
      <c r="CZ125" s="66"/>
      <c r="DA125" s="66"/>
      <c r="DB125" s="66"/>
      <c r="DC125" s="66"/>
      <c r="DD125" s="146"/>
      <c r="DE125" s="402"/>
      <c r="DF125" s="66"/>
      <c r="DG125" s="66"/>
      <c r="DH125" s="66"/>
      <c r="DI125" s="66"/>
      <c r="DJ125" s="146"/>
      <c r="DK125" s="402"/>
      <c r="DL125" s="66"/>
      <c r="DM125" s="66"/>
      <c r="DN125" s="66"/>
      <c r="DO125" s="146"/>
      <c r="DP125" s="402"/>
      <c r="DQ125" s="66"/>
      <c r="DR125" s="66"/>
      <c r="DS125" s="66"/>
      <c r="DT125" s="66"/>
      <c r="DU125" s="66"/>
      <c r="DV125" s="66"/>
      <c r="DW125" s="146"/>
      <c r="DX125" s="139"/>
      <c r="DY125" s="66"/>
      <c r="DZ125" s="66"/>
      <c r="EA125" s="66"/>
      <c r="EB125" s="66"/>
      <c r="EC125" s="66"/>
    </row>
    <row r="126" spans="15:134" ht="16.5" x14ac:dyDescent="0.35">
      <c r="O126" s="52"/>
      <c r="P126" s="405"/>
      <c r="Q126" s="405"/>
      <c r="R126" s="405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32"/>
      <c r="AD126" s="398">
        <v>41183</v>
      </c>
      <c r="AE126" s="401">
        <v>5078</v>
      </c>
      <c r="AG126" s="103"/>
      <c r="AH126" s="167"/>
      <c r="AI126" s="161"/>
      <c r="AJ126" s="143"/>
      <c r="AK126" s="143"/>
      <c r="AL126" s="143"/>
      <c r="AM126" s="143"/>
      <c r="AN126" s="150"/>
      <c r="AO126" s="161"/>
      <c r="AP126" s="143"/>
      <c r="AQ126" s="143"/>
      <c r="AR126" s="143"/>
      <c r="AS126" s="143"/>
      <c r="AT126" s="150"/>
      <c r="AU126" s="161"/>
      <c r="AV126" s="143"/>
      <c r="AW126" s="143"/>
      <c r="AX126" s="143"/>
      <c r="AY126" s="150"/>
      <c r="AZ126" s="161"/>
      <c r="BA126" s="143"/>
      <c r="BB126" s="143"/>
      <c r="BC126" s="143"/>
      <c r="BD126" s="143"/>
      <c r="BE126" s="143"/>
      <c r="BF126" s="143"/>
      <c r="BG126" s="150"/>
      <c r="BH126" s="142"/>
      <c r="BI126" s="143"/>
      <c r="BJ126" s="143"/>
      <c r="BK126" s="143"/>
      <c r="BL126" s="143"/>
      <c r="BM126" s="143"/>
      <c r="BO126" s="103"/>
      <c r="BP126" s="167"/>
      <c r="BQ126" s="161"/>
      <c r="BR126" s="143"/>
      <c r="BS126" s="143"/>
      <c r="BT126" s="143"/>
      <c r="BU126" s="143"/>
      <c r="BV126" s="150"/>
      <c r="BW126" s="161"/>
      <c r="BX126" s="143"/>
      <c r="BY126" s="143"/>
      <c r="BZ126" s="143"/>
      <c r="CA126" s="143"/>
      <c r="CB126" s="150"/>
      <c r="CC126" s="161"/>
      <c r="CD126" s="143"/>
      <c r="CE126" s="143"/>
      <c r="CF126" s="143"/>
      <c r="CG126" s="150"/>
      <c r="CH126" s="161"/>
      <c r="CI126" s="143"/>
      <c r="CJ126" s="143"/>
      <c r="CK126" s="143"/>
      <c r="CL126" s="143"/>
      <c r="CM126" s="143"/>
      <c r="CN126" s="143"/>
      <c r="CO126" s="150"/>
      <c r="CP126" s="142"/>
      <c r="CQ126" s="143"/>
      <c r="CR126" s="143"/>
      <c r="CS126" s="143"/>
      <c r="CT126" s="143"/>
      <c r="CU126" s="143"/>
      <c r="CW126" s="103"/>
      <c r="CX126" s="403"/>
      <c r="CY126" s="402"/>
      <c r="CZ126" s="66"/>
      <c r="DA126" s="66"/>
      <c r="DB126" s="66"/>
      <c r="DC126" s="66"/>
      <c r="DD126" s="146"/>
      <c r="DE126" s="402"/>
      <c r="DF126" s="66"/>
      <c r="DG126" s="66"/>
      <c r="DH126" s="66"/>
      <c r="DI126" s="66"/>
      <c r="DJ126" s="146"/>
      <c r="DK126" s="402"/>
      <c r="DL126" s="66"/>
      <c r="DM126" s="66"/>
      <c r="DN126" s="66"/>
      <c r="DO126" s="146"/>
      <c r="DP126" s="402"/>
      <c r="DQ126" s="66"/>
      <c r="DR126" s="66"/>
      <c r="DS126" s="66"/>
      <c r="DT126" s="66"/>
      <c r="DU126" s="66"/>
      <c r="DV126" s="66"/>
      <c r="DW126" s="146"/>
      <c r="DX126" s="139"/>
      <c r="DY126" s="66"/>
      <c r="DZ126" s="66"/>
      <c r="EA126" s="66"/>
      <c r="EB126" s="66"/>
      <c r="EC126" s="66"/>
    </row>
    <row r="127" spans="15:134" ht="16.5" x14ac:dyDescent="0.35">
      <c r="P127" s="405"/>
      <c r="Q127" s="405"/>
      <c r="R127" s="405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D127" s="398">
        <v>41153</v>
      </c>
      <c r="AE127" s="401">
        <v>5063</v>
      </c>
      <c r="AG127" s="103"/>
      <c r="AH127" s="167"/>
      <c r="AI127" s="161"/>
      <c r="AJ127" s="143"/>
      <c r="AK127" s="143"/>
      <c r="AL127" s="143"/>
      <c r="AM127" s="143"/>
      <c r="AN127" s="150"/>
      <c r="AO127" s="161"/>
      <c r="AP127" s="143"/>
      <c r="AQ127" s="143"/>
      <c r="AR127" s="143"/>
      <c r="AS127" s="143"/>
      <c r="AT127" s="150"/>
      <c r="AU127" s="161"/>
      <c r="AV127" s="143"/>
      <c r="AW127" s="143"/>
      <c r="AX127" s="143"/>
      <c r="AY127" s="150"/>
      <c r="AZ127" s="161"/>
      <c r="BA127" s="143"/>
      <c r="BB127" s="143"/>
      <c r="BC127" s="143"/>
      <c r="BD127" s="143"/>
      <c r="BE127" s="143"/>
      <c r="BF127" s="143"/>
      <c r="BG127" s="150"/>
      <c r="BH127" s="142"/>
      <c r="BI127" s="143"/>
      <c r="BJ127" s="143"/>
      <c r="BK127" s="143"/>
      <c r="BL127" s="143"/>
      <c r="BM127" s="143"/>
      <c r="BO127" s="103"/>
      <c r="BP127" s="167"/>
      <c r="BQ127" s="161"/>
      <c r="BR127" s="143"/>
      <c r="BS127" s="143"/>
      <c r="BT127" s="143"/>
      <c r="BU127" s="143"/>
      <c r="BV127" s="150"/>
      <c r="BW127" s="161"/>
      <c r="BX127" s="143"/>
      <c r="BY127" s="143"/>
      <c r="BZ127" s="143"/>
      <c r="CA127" s="143"/>
      <c r="CB127" s="150"/>
      <c r="CC127" s="161"/>
      <c r="CD127" s="143"/>
      <c r="CE127" s="143"/>
      <c r="CF127" s="143"/>
      <c r="CG127" s="150"/>
      <c r="CH127" s="161"/>
      <c r="CI127" s="143"/>
      <c r="CJ127" s="143"/>
      <c r="CK127" s="143"/>
      <c r="CL127" s="143"/>
      <c r="CM127" s="143"/>
      <c r="CN127" s="143"/>
      <c r="CO127" s="150"/>
      <c r="CP127" s="142"/>
      <c r="CQ127" s="143"/>
      <c r="CR127" s="143"/>
      <c r="CS127" s="143"/>
      <c r="CT127" s="143"/>
      <c r="CU127" s="143"/>
      <c r="CW127" s="103"/>
      <c r="CX127" s="403"/>
      <c r="CY127" s="402"/>
      <c r="CZ127" s="66"/>
      <c r="DA127" s="66"/>
      <c r="DB127" s="66"/>
      <c r="DC127" s="66"/>
      <c r="DD127" s="146"/>
      <c r="DE127" s="402"/>
      <c r="DF127" s="66"/>
      <c r="DG127" s="66"/>
      <c r="DH127" s="66"/>
      <c r="DI127" s="66"/>
      <c r="DJ127" s="146"/>
      <c r="DK127" s="402"/>
      <c r="DL127" s="66"/>
      <c r="DM127" s="66"/>
      <c r="DN127" s="66"/>
      <c r="DO127" s="146"/>
      <c r="DP127" s="402"/>
      <c r="DQ127" s="66"/>
      <c r="DR127" s="66"/>
      <c r="DS127" s="66"/>
      <c r="DT127" s="66"/>
      <c r="DU127" s="66"/>
      <c r="DV127" s="66"/>
      <c r="DW127" s="146"/>
      <c r="DX127" s="139"/>
      <c r="DY127" s="66"/>
      <c r="DZ127" s="66"/>
      <c r="EA127" s="66"/>
      <c r="EB127" s="66"/>
      <c r="EC127" s="66"/>
    </row>
    <row r="128" spans="15:134" ht="16.5" x14ac:dyDescent="0.35">
      <c r="P128" s="405"/>
      <c r="Q128" s="405"/>
      <c r="R128" s="405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D128" s="398">
        <v>41122</v>
      </c>
      <c r="AE128" s="401">
        <v>4959</v>
      </c>
      <c r="AG128" s="103"/>
      <c r="AH128" s="167"/>
      <c r="AI128" s="161"/>
      <c r="AJ128" s="143"/>
      <c r="AK128" s="143"/>
      <c r="AL128" s="143"/>
      <c r="AM128" s="143"/>
      <c r="AN128" s="150"/>
      <c r="AO128" s="161"/>
      <c r="AP128" s="143"/>
      <c r="AQ128" s="143"/>
      <c r="AR128" s="143"/>
      <c r="AS128" s="143"/>
      <c r="AT128" s="150"/>
      <c r="AU128" s="161"/>
      <c r="AV128" s="143"/>
      <c r="AW128" s="143"/>
      <c r="AX128" s="143"/>
      <c r="AY128" s="150"/>
      <c r="AZ128" s="161"/>
      <c r="BA128" s="143"/>
      <c r="BB128" s="143"/>
      <c r="BC128" s="143"/>
      <c r="BD128" s="143"/>
      <c r="BE128" s="143"/>
      <c r="BF128" s="143"/>
      <c r="BG128" s="150"/>
      <c r="BH128" s="142"/>
      <c r="BI128" s="143"/>
      <c r="BJ128" s="143"/>
      <c r="BK128" s="143"/>
      <c r="BL128" s="143"/>
      <c r="BM128" s="143"/>
      <c r="BO128" s="103"/>
      <c r="BP128" s="167"/>
      <c r="BQ128" s="161"/>
      <c r="BR128" s="143"/>
      <c r="BS128" s="143"/>
      <c r="BT128" s="143"/>
      <c r="BU128" s="143"/>
      <c r="BV128" s="150"/>
      <c r="BW128" s="161"/>
      <c r="BX128" s="143"/>
      <c r="BY128" s="143"/>
      <c r="BZ128" s="143"/>
      <c r="CA128" s="143"/>
      <c r="CB128" s="150"/>
      <c r="CC128" s="161"/>
      <c r="CD128" s="143"/>
      <c r="CE128" s="143"/>
      <c r="CF128" s="143"/>
      <c r="CG128" s="150"/>
      <c r="CH128" s="161"/>
      <c r="CI128" s="143"/>
      <c r="CJ128" s="143"/>
      <c r="CK128" s="143"/>
      <c r="CL128" s="143"/>
      <c r="CM128" s="143"/>
      <c r="CN128" s="143"/>
      <c r="CO128" s="150"/>
      <c r="CP128" s="142"/>
      <c r="CQ128" s="143"/>
      <c r="CR128" s="143"/>
      <c r="CS128" s="143"/>
      <c r="CT128" s="143"/>
      <c r="CU128" s="143"/>
      <c r="CW128" s="103"/>
      <c r="CX128" s="403"/>
      <c r="CY128" s="402"/>
      <c r="CZ128" s="66"/>
      <c r="DA128" s="66"/>
      <c r="DB128" s="66"/>
      <c r="DC128" s="66"/>
      <c r="DD128" s="146"/>
      <c r="DE128" s="402"/>
      <c r="DF128" s="66"/>
      <c r="DG128" s="66"/>
      <c r="DH128" s="66"/>
      <c r="DI128" s="66"/>
      <c r="DJ128" s="146"/>
      <c r="DK128" s="402"/>
      <c r="DL128" s="66"/>
      <c r="DM128" s="66"/>
      <c r="DN128" s="66"/>
      <c r="DO128" s="146"/>
      <c r="DP128" s="402"/>
      <c r="DQ128" s="66"/>
      <c r="DR128" s="66"/>
      <c r="DS128" s="66"/>
      <c r="DT128" s="66"/>
      <c r="DU128" s="66"/>
      <c r="DV128" s="66"/>
      <c r="DW128" s="146"/>
      <c r="DX128" s="139"/>
      <c r="DY128" s="66"/>
      <c r="DZ128" s="66"/>
      <c r="EA128" s="66"/>
      <c r="EB128" s="66"/>
      <c r="EC128" s="66"/>
    </row>
    <row r="129" spans="16:133" ht="16.5" x14ac:dyDescent="0.35">
      <c r="P129" s="405"/>
      <c r="Q129" s="405"/>
      <c r="R129" s="405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D129" s="398">
        <v>41091</v>
      </c>
      <c r="AE129" s="401">
        <v>4939</v>
      </c>
      <c r="AG129" s="103"/>
      <c r="AH129" s="167"/>
      <c r="AI129" s="161"/>
      <c r="AJ129" s="143"/>
      <c r="AK129" s="143"/>
      <c r="AL129" s="143"/>
      <c r="AM129" s="143"/>
      <c r="AN129" s="150"/>
      <c r="AO129" s="161"/>
      <c r="AP129" s="143"/>
      <c r="AQ129" s="143"/>
      <c r="AR129" s="143"/>
      <c r="AS129" s="143"/>
      <c r="AT129" s="150"/>
      <c r="AU129" s="161"/>
      <c r="AV129" s="143"/>
      <c r="AW129" s="143"/>
      <c r="AX129" s="143"/>
      <c r="AY129" s="150"/>
      <c r="AZ129" s="161"/>
      <c r="BA129" s="143"/>
      <c r="BB129" s="143"/>
      <c r="BC129" s="143"/>
      <c r="BD129" s="143"/>
      <c r="BE129" s="143"/>
      <c r="BF129" s="143"/>
      <c r="BG129" s="150"/>
      <c r="BH129" s="142"/>
      <c r="BI129" s="143"/>
      <c r="BJ129" s="143"/>
      <c r="BK129" s="143"/>
      <c r="BL129" s="143"/>
      <c r="BM129" s="143"/>
      <c r="BO129" s="103"/>
      <c r="BP129" s="167"/>
      <c r="BQ129" s="161"/>
      <c r="BR129" s="143"/>
      <c r="BS129" s="143"/>
      <c r="BT129" s="143"/>
      <c r="BU129" s="143"/>
      <c r="BV129" s="150"/>
      <c r="BW129" s="161"/>
      <c r="BX129" s="143"/>
      <c r="BY129" s="143"/>
      <c r="BZ129" s="143"/>
      <c r="CA129" s="143"/>
      <c r="CB129" s="150"/>
      <c r="CC129" s="161"/>
      <c r="CD129" s="143"/>
      <c r="CE129" s="143"/>
      <c r="CF129" s="143"/>
      <c r="CG129" s="150"/>
      <c r="CH129" s="161"/>
      <c r="CI129" s="143"/>
      <c r="CJ129" s="143"/>
      <c r="CK129" s="143"/>
      <c r="CL129" s="143"/>
      <c r="CM129" s="143"/>
      <c r="CN129" s="143"/>
      <c r="CO129" s="150"/>
      <c r="CP129" s="142"/>
      <c r="CQ129" s="143"/>
      <c r="CR129" s="143"/>
      <c r="CS129" s="143"/>
      <c r="CT129" s="143"/>
      <c r="CU129" s="143"/>
      <c r="CW129" s="103"/>
      <c r="CX129" s="403"/>
      <c r="CY129" s="402"/>
      <c r="CZ129" s="66"/>
      <c r="DA129" s="66"/>
      <c r="DB129" s="66"/>
      <c r="DC129" s="66"/>
      <c r="DD129" s="146"/>
      <c r="DE129" s="402"/>
      <c r="DF129" s="66"/>
      <c r="DG129" s="66"/>
      <c r="DH129" s="66"/>
      <c r="DI129" s="66"/>
      <c r="DJ129" s="146"/>
      <c r="DK129" s="402"/>
      <c r="DL129" s="66"/>
      <c r="DM129" s="66"/>
      <c r="DN129" s="66"/>
      <c r="DO129" s="146"/>
      <c r="DP129" s="402"/>
      <c r="DQ129" s="66"/>
      <c r="DR129" s="66"/>
      <c r="DS129" s="66"/>
      <c r="DT129" s="66"/>
      <c r="DU129" s="66"/>
      <c r="DV129" s="66"/>
      <c r="DW129" s="146"/>
      <c r="DX129" s="139"/>
      <c r="DY129" s="66"/>
      <c r="DZ129" s="66"/>
      <c r="EA129" s="66"/>
      <c r="EB129" s="66"/>
      <c r="EC129" s="66"/>
    </row>
    <row r="130" spans="16:133" ht="16.5" x14ac:dyDescent="0.35">
      <c r="P130" s="405"/>
      <c r="Q130" s="405"/>
      <c r="R130" s="405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D130" s="398">
        <v>41061</v>
      </c>
      <c r="AE130" s="401">
        <v>4954</v>
      </c>
      <c r="AG130" s="103"/>
      <c r="AH130" s="167"/>
      <c r="AI130" s="161"/>
      <c r="AJ130" s="143"/>
      <c r="AK130" s="143"/>
      <c r="AL130" s="143"/>
      <c r="AM130" s="143"/>
      <c r="AN130" s="150"/>
      <c r="AO130" s="161"/>
      <c r="AP130" s="143"/>
      <c r="AQ130" s="143"/>
      <c r="AR130" s="143"/>
      <c r="AS130" s="143"/>
      <c r="AT130" s="150"/>
      <c r="AU130" s="161"/>
      <c r="AV130" s="143"/>
      <c r="AW130" s="143"/>
      <c r="AX130" s="143"/>
      <c r="AY130" s="150"/>
      <c r="AZ130" s="161"/>
      <c r="BA130" s="143"/>
      <c r="BB130" s="143"/>
      <c r="BC130" s="143"/>
      <c r="BD130" s="143"/>
      <c r="BE130" s="143"/>
      <c r="BF130" s="143"/>
      <c r="BG130" s="150"/>
      <c r="BH130" s="142"/>
      <c r="BI130" s="143"/>
      <c r="BJ130" s="143"/>
      <c r="BK130" s="143"/>
      <c r="BL130" s="143"/>
      <c r="BM130" s="143"/>
      <c r="BO130" s="103"/>
      <c r="BP130" s="167"/>
      <c r="BQ130" s="161"/>
      <c r="BR130" s="143"/>
      <c r="BS130" s="143"/>
      <c r="BT130" s="143"/>
      <c r="BU130" s="143"/>
      <c r="BV130" s="150"/>
      <c r="BW130" s="161"/>
      <c r="BX130" s="143"/>
      <c r="BY130" s="143"/>
      <c r="BZ130" s="143"/>
      <c r="CA130" s="143"/>
      <c r="CB130" s="150"/>
      <c r="CC130" s="161"/>
      <c r="CD130" s="143"/>
      <c r="CE130" s="143"/>
      <c r="CF130" s="143"/>
      <c r="CG130" s="150"/>
      <c r="CH130" s="161"/>
      <c r="CI130" s="143"/>
      <c r="CJ130" s="143"/>
      <c r="CK130" s="143"/>
      <c r="CL130" s="143"/>
      <c r="CM130" s="143"/>
      <c r="CN130" s="143"/>
      <c r="CO130" s="150"/>
      <c r="CP130" s="142"/>
      <c r="CQ130" s="143"/>
      <c r="CR130" s="143"/>
      <c r="CS130" s="143"/>
      <c r="CT130" s="143"/>
      <c r="CU130" s="143"/>
      <c r="CW130" s="103"/>
      <c r="CX130" s="403"/>
      <c r="CY130" s="402"/>
      <c r="CZ130" s="66"/>
      <c r="DA130" s="66"/>
      <c r="DB130" s="66"/>
      <c r="DC130" s="66"/>
      <c r="DD130" s="146"/>
      <c r="DE130" s="402"/>
      <c r="DF130" s="66"/>
      <c r="DG130" s="66"/>
      <c r="DH130" s="66"/>
      <c r="DI130" s="66"/>
      <c r="DJ130" s="146"/>
      <c r="DK130" s="402"/>
      <c r="DL130" s="66"/>
      <c r="DM130" s="66"/>
      <c r="DN130" s="66"/>
      <c r="DO130" s="146"/>
      <c r="DP130" s="402"/>
      <c r="DQ130" s="66"/>
      <c r="DR130" s="66"/>
      <c r="DS130" s="66"/>
      <c r="DT130" s="66"/>
      <c r="DU130" s="66"/>
      <c r="DV130" s="66"/>
      <c r="DW130" s="146"/>
      <c r="DX130" s="139"/>
      <c r="DY130" s="66"/>
      <c r="DZ130" s="66"/>
      <c r="EA130" s="66"/>
      <c r="EB130" s="66"/>
      <c r="EC130" s="66"/>
    </row>
    <row r="131" spans="16:133" ht="16.5" x14ac:dyDescent="0.35">
      <c r="P131" s="405"/>
      <c r="Q131" s="405"/>
      <c r="R131" s="405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D131" s="398">
        <v>41030</v>
      </c>
      <c r="AE131" s="401">
        <v>4949</v>
      </c>
      <c r="AG131" s="103"/>
      <c r="AH131" s="167"/>
      <c r="AI131" s="161"/>
      <c r="AJ131" s="143"/>
      <c r="AK131" s="143"/>
      <c r="AL131" s="143"/>
      <c r="AM131" s="143"/>
      <c r="AN131" s="150"/>
      <c r="AO131" s="161"/>
      <c r="AP131" s="143"/>
      <c r="AQ131" s="143"/>
      <c r="AR131" s="143"/>
      <c r="AS131" s="143"/>
      <c r="AT131" s="150"/>
      <c r="AU131" s="161"/>
      <c r="AV131" s="143"/>
      <c r="AW131" s="143"/>
      <c r="AX131" s="143"/>
      <c r="AY131" s="150"/>
      <c r="AZ131" s="161"/>
      <c r="BA131" s="143"/>
      <c r="BB131" s="143"/>
      <c r="BC131" s="143"/>
      <c r="BD131" s="143"/>
      <c r="BE131" s="143"/>
      <c r="BF131" s="143"/>
      <c r="BG131" s="150"/>
      <c r="BH131" s="142"/>
      <c r="BI131" s="143"/>
      <c r="BJ131" s="143"/>
      <c r="BK131" s="143"/>
      <c r="BL131" s="143"/>
      <c r="BM131" s="143"/>
      <c r="BO131" s="103"/>
      <c r="BP131" s="167"/>
      <c r="BQ131" s="161"/>
      <c r="BR131" s="143"/>
      <c r="BS131" s="143"/>
      <c r="BT131" s="143"/>
      <c r="BU131" s="143"/>
      <c r="BV131" s="150"/>
      <c r="BW131" s="161"/>
      <c r="BX131" s="143"/>
      <c r="BY131" s="143"/>
      <c r="BZ131" s="143"/>
      <c r="CA131" s="143"/>
      <c r="CB131" s="150"/>
      <c r="CC131" s="161"/>
      <c r="CD131" s="143"/>
      <c r="CE131" s="143"/>
      <c r="CF131" s="143"/>
      <c r="CG131" s="150"/>
      <c r="CH131" s="161"/>
      <c r="CI131" s="143"/>
      <c r="CJ131" s="143"/>
      <c r="CK131" s="143"/>
      <c r="CL131" s="143"/>
      <c r="CM131" s="143"/>
      <c r="CN131" s="143"/>
      <c r="CO131" s="150"/>
      <c r="CP131" s="142"/>
      <c r="CQ131" s="143"/>
      <c r="CR131" s="143"/>
      <c r="CS131" s="143"/>
      <c r="CT131" s="143"/>
      <c r="CU131" s="143"/>
      <c r="CW131" s="103"/>
      <c r="CX131" s="403"/>
      <c r="CY131" s="402"/>
      <c r="CZ131" s="66"/>
      <c r="DA131" s="66"/>
      <c r="DB131" s="66"/>
      <c r="DC131" s="66"/>
      <c r="DD131" s="146"/>
      <c r="DE131" s="402"/>
      <c r="DF131" s="66"/>
      <c r="DG131" s="66"/>
      <c r="DH131" s="66"/>
      <c r="DI131" s="66"/>
      <c r="DJ131" s="146"/>
      <c r="DK131" s="402"/>
      <c r="DL131" s="66"/>
      <c r="DM131" s="66"/>
      <c r="DN131" s="66"/>
      <c r="DO131" s="146"/>
      <c r="DP131" s="402"/>
      <c r="DQ131" s="66"/>
      <c r="DR131" s="66"/>
      <c r="DS131" s="66"/>
      <c r="DT131" s="66"/>
      <c r="DU131" s="66"/>
      <c r="DV131" s="66"/>
      <c r="DW131" s="146"/>
      <c r="DX131" s="139"/>
      <c r="DY131" s="66"/>
      <c r="DZ131" s="66"/>
      <c r="EA131" s="66"/>
      <c r="EB131" s="66"/>
      <c r="EC131" s="66"/>
    </row>
    <row r="132" spans="16:133" ht="16.5" x14ac:dyDescent="0.35">
      <c r="P132" s="405"/>
      <c r="Q132" s="405"/>
      <c r="R132" s="405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D132" s="398">
        <v>41000</v>
      </c>
      <c r="AE132" s="401">
        <v>4954</v>
      </c>
      <c r="AG132" s="103"/>
      <c r="AH132" s="167"/>
      <c r="AI132" s="161"/>
      <c r="AJ132" s="143"/>
      <c r="AK132" s="143"/>
      <c r="AL132" s="143"/>
      <c r="AM132" s="143"/>
      <c r="AN132" s="150"/>
      <c r="AO132" s="161"/>
      <c r="AP132" s="143"/>
      <c r="AQ132" s="143"/>
      <c r="AR132" s="143"/>
      <c r="AS132" s="143"/>
      <c r="AT132" s="150"/>
      <c r="AU132" s="161"/>
      <c r="AV132" s="143"/>
      <c r="AW132" s="143"/>
      <c r="AX132" s="143"/>
      <c r="AY132" s="150"/>
      <c r="AZ132" s="161"/>
      <c r="BA132" s="143"/>
      <c r="BB132" s="143"/>
      <c r="BC132" s="143"/>
      <c r="BD132" s="143"/>
      <c r="BE132" s="143"/>
      <c r="BF132" s="143"/>
      <c r="BG132" s="150"/>
      <c r="BH132" s="142"/>
      <c r="BI132" s="143"/>
      <c r="BJ132" s="143"/>
      <c r="BK132" s="143"/>
      <c r="BL132" s="143"/>
      <c r="BM132" s="143"/>
      <c r="BO132" s="103"/>
      <c r="BP132" s="167"/>
      <c r="BQ132" s="161"/>
      <c r="BR132" s="143"/>
      <c r="BS132" s="143"/>
      <c r="BT132" s="143"/>
      <c r="BU132" s="143"/>
      <c r="BV132" s="150"/>
      <c r="BW132" s="161"/>
      <c r="BX132" s="143"/>
      <c r="BY132" s="143"/>
      <c r="BZ132" s="143"/>
      <c r="CA132" s="143"/>
      <c r="CB132" s="150"/>
      <c r="CC132" s="161"/>
      <c r="CD132" s="143"/>
      <c r="CE132" s="143"/>
      <c r="CF132" s="143"/>
      <c r="CG132" s="150"/>
      <c r="CH132" s="161"/>
      <c r="CI132" s="143"/>
      <c r="CJ132" s="143"/>
      <c r="CK132" s="143"/>
      <c r="CL132" s="143"/>
      <c r="CM132" s="143"/>
      <c r="CN132" s="143"/>
      <c r="CO132" s="150"/>
      <c r="CP132" s="142"/>
      <c r="CQ132" s="143"/>
      <c r="CR132" s="143"/>
      <c r="CS132" s="143"/>
      <c r="CT132" s="143"/>
      <c r="CU132" s="143"/>
      <c r="CW132" s="103"/>
      <c r="CX132" s="403"/>
      <c r="CY132" s="402"/>
      <c r="CZ132" s="66"/>
      <c r="DA132" s="66"/>
      <c r="DB132" s="66"/>
      <c r="DC132" s="66"/>
      <c r="DD132" s="146"/>
      <c r="DE132" s="402"/>
      <c r="DF132" s="66"/>
      <c r="DG132" s="66"/>
      <c r="DH132" s="66"/>
      <c r="DI132" s="66"/>
      <c r="DJ132" s="146"/>
      <c r="DK132" s="402"/>
      <c r="DL132" s="66"/>
      <c r="DM132" s="66"/>
      <c r="DN132" s="66"/>
      <c r="DO132" s="146"/>
      <c r="DP132" s="402"/>
      <c r="DQ132" s="66"/>
      <c r="DR132" s="66"/>
      <c r="DS132" s="66"/>
      <c r="DT132" s="66"/>
      <c r="DU132" s="66"/>
      <c r="DV132" s="66"/>
      <c r="DW132" s="146"/>
      <c r="DX132" s="139"/>
      <c r="DY132" s="66"/>
      <c r="DZ132" s="66"/>
      <c r="EA132" s="66"/>
      <c r="EB132" s="66"/>
      <c r="EC132" s="66"/>
    </row>
    <row r="133" spans="16:133" ht="16.5" x14ac:dyDescent="0.35">
      <c r="P133" s="405"/>
      <c r="Q133" s="405"/>
      <c r="R133" s="405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D133" s="398">
        <v>40969</v>
      </c>
      <c r="AE133" s="401">
        <v>4954</v>
      </c>
      <c r="AG133" s="103"/>
      <c r="AH133" s="167"/>
      <c r="AI133" s="161"/>
      <c r="AJ133" s="143"/>
      <c r="AK133" s="143"/>
      <c r="AL133" s="143"/>
      <c r="AM133" s="143"/>
      <c r="AN133" s="150"/>
      <c r="AO133" s="161"/>
      <c r="AP133" s="143"/>
      <c r="AQ133" s="143"/>
      <c r="AR133" s="143"/>
      <c r="AS133" s="143"/>
      <c r="AT133" s="150"/>
      <c r="AU133" s="161"/>
      <c r="AV133" s="143"/>
      <c r="AW133" s="143"/>
      <c r="AX133" s="143"/>
      <c r="AY133" s="150"/>
      <c r="AZ133" s="161"/>
      <c r="BA133" s="143"/>
      <c r="BB133" s="143"/>
      <c r="BC133" s="143"/>
      <c r="BD133" s="143"/>
      <c r="BE133" s="143"/>
      <c r="BF133" s="143"/>
      <c r="BG133" s="150"/>
      <c r="BH133" s="142"/>
      <c r="BI133" s="143"/>
      <c r="BJ133" s="143"/>
      <c r="BK133" s="143"/>
      <c r="BL133" s="143"/>
      <c r="BM133" s="143"/>
      <c r="BO133" s="103"/>
      <c r="BP133" s="167"/>
      <c r="BQ133" s="161"/>
      <c r="BR133" s="143"/>
      <c r="BS133" s="143"/>
      <c r="BT133" s="143"/>
      <c r="BU133" s="143"/>
      <c r="BV133" s="150"/>
      <c r="BW133" s="161"/>
      <c r="BX133" s="143"/>
      <c r="BY133" s="143"/>
      <c r="BZ133" s="143"/>
      <c r="CA133" s="143"/>
      <c r="CB133" s="150"/>
      <c r="CC133" s="161"/>
      <c r="CD133" s="143"/>
      <c r="CE133" s="143"/>
      <c r="CF133" s="143"/>
      <c r="CG133" s="150"/>
      <c r="CH133" s="161"/>
      <c r="CI133" s="143"/>
      <c r="CJ133" s="143"/>
      <c r="CK133" s="143"/>
      <c r="CL133" s="143"/>
      <c r="CM133" s="143"/>
      <c r="CN133" s="143"/>
      <c r="CO133" s="150"/>
      <c r="CP133" s="142"/>
      <c r="CQ133" s="143"/>
      <c r="CR133" s="143"/>
      <c r="CS133" s="143"/>
      <c r="CT133" s="143"/>
      <c r="CU133" s="143"/>
      <c r="CW133" s="103"/>
      <c r="CX133" s="403"/>
      <c r="CY133" s="402"/>
      <c r="CZ133" s="66"/>
      <c r="DA133" s="66"/>
      <c r="DB133" s="66"/>
      <c r="DC133" s="66"/>
      <c r="DD133" s="146"/>
      <c r="DE133" s="402"/>
      <c r="DF133" s="66"/>
      <c r="DG133" s="66"/>
      <c r="DH133" s="66"/>
      <c r="DI133" s="66"/>
      <c r="DJ133" s="146"/>
      <c r="DK133" s="402"/>
      <c r="DL133" s="66"/>
      <c r="DM133" s="66"/>
      <c r="DN133" s="66"/>
      <c r="DO133" s="146"/>
      <c r="DP133" s="402"/>
      <c r="DQ133" s="66"/>
      <c r="DR133" s="66"/>
      <c r="DS133" s="66"/>
      <c r="DT133" s="66"/>
      <c r="DU133" s="66"/>
      <c r="DV133" s="66"/>
      <c r="DW133" s="146"/>
      <c r="DX133" s="139"/>
      <c r="DY133" s="66"/>
      <c r="DZ133" s="66"/>
      <c r="EA133" s="66"/>
      <c r="EB133" s="66"/>
      <c r="EC133" s="66"/>
    </row>
    <row r="134" spans="16:133" ht="16.5" x14ac:dyDescent="0.35">
      <c r="P134" s="405"/>
      <c r="Q134" s="405"/>
      <c r="R134" s="405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D134" s="398">
        <v>40940</v>
      </c>
      <c r="AE134" s="401">
        <v>4949</v>
      </c>
      <c r="AG134" s="103"/>
      <c r="AH134" s="167"/>
      <c r="AI134" s="161"/>
      <c r="AJ134" s="143"/>
      <c r="AK134" s="143"/>
      <c r="AL134" s="143"/>
      <c r="AM134" s="143"/>
      <c r="AN134" s="150"/>
      <c r="AO134" s="161"/>
      <c r="AP134" s="143"/>
      <c r="AQ134" s="143"/>
      <c r="AR134" s="143"/>
      <c r="AS134" s="143"/>
      <c r="AT134" s="150"/>
      <c r="AU134" s="161"/>
      <c r="AV134" s="143"/>
      <c r="AW134" s="143"/>
      <c r="AX134" s="143"/>
      <c r="AY134" s="150"/>
      <c r="AZ134" s="161"/>
      <c r="BA134" s="143"/>
      <c r="BB134" s="143"/>
      <c r="BC134" s="143"/>
      <c r="BD134" s="143"/>
      <c r="BE134" s="143"/>
      <c r="BF134" s="143"/>
      <c r="BG134" s="150"/>
      <c r="BH134" s="142"/>
      <c r="BI134" s="143"/>
      <c r="BJ134" s="143"/>
      <c r="BK134" s="143"/>
      <c r="BL134" s="143"/>
      <c r="BM134" s="143"/>
      <c r="BO134" s="103"/>
      <c r="BP134" s="167"/>
      <c r="BQ134" s="161"/>
      <c r="BR134" s="143"/>
      <c r="BS134" s="143"/>
      <c r="BT134" s="143"/>
      <c r="BU134" s="143"/>
      <c r="BV134" s="150"/>
      <c r="BW134" s="161"/>
      <c r="BX134" s="143"/>
      <c r="BY134" s="143"/>
      <c r="BZ134" s="143"/>
      <c r="CA134" s="143"/>
      <c r="CB134" s="150"/>
      <c r="CC134" s="161"/>
      <c r="CD134" s="143"/>
      <c r="CE134" s="143"/>
      <c r="CF134" s="143"/>
      <c r="CG134" s="150"/>
      <c r="CH134" s="161"/>
      <c r="CI134" s="143"/>
      <c r="CJ134" s="143"/>
      <c r="CK134" s="143"/>
      <c r="CL134" s="143"/>
      <c r="CM134" s="143"/>
      <c r="CN134" s="143"/>
      <c r="CO134" s="150"/>
      <c r="CP134" s="142"/>
      <c r="CQ134" s="143"/>
      <c r="CR134" s="143"/>
      <c r="CS134" s="143"/>
      <c r="CT134" s="143"/>
      <c r="CU134" s="143"/>
      <c r="CW134" s="103"/>
      <c r="CX134" s="403"/>
      <c r="CY134" s="402"/>
      <c r="CZ134" s="66"/>
      <c r="DA134" s="66"/>
      <c r="DB134" s="66"/>
      <c r="DC134" s="66"/>
      <c r="DD134" s="146"/>
      <c r="DE134" s="402"/>
      <c r="DF134" s="66"/>
      <c r="DG134" s="66"/>
      <c r="DH134" s="66"/>
      <c r="DI134" s="66"/>
      <c r="DJ134" s="146"/>
      <c r="DK134" s="402"/>
      <c r="DL134" s="66"/>
      <c r="DM134" s="66"/>
      <c r="DN134" s="66"/>
      <c r="DO134" s="146"/>
      <c r="DP134" s="402"/>
      <c r="DQ134" s="66"/>
      <c r="DR134" s="66"/>
      <c r="DS134" s="66"/>
      <c r="DT134" s="66"/>
      <c r="DU134" s="66"/>
      <c r="DV134" s="66"/>
      <c r="DW134" s="146"/>
      <c r="DX134" s="139"/>
      <c r="DY134" s="66"/>
      <c r="DZ134" s="66"/>
      <c r="EA134" s="66"/>
      <c r="EB134" s="66"/>
      <c r="EC134" s="66"/>
    </row>
    <row r="135" spans="16:133" ht="16.5" x14ac:dyDescent="0.35">
      <c r="P135" s="405"/>
      <c r="Q135" s="405"/>
      <c r="R135" s="405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D135" s="398">
        <v>40909</v>
      </c>
      <c r="AE135" s="401">
        <v>4950</v>
      </c>
      <c r="AG135" s="103"/>
      <c r="AH135" s="167"/>
      <c r="AI135" s="161"/>
      <c r="AJ135" s="143"/>
      <c r="AK135" s="143"/>
      <c r="AL135" s="143"/>
      <c r="AM135" s="143"/>
      <c r="AN135" s="150"/>
      <c r="AO135" s="161"/>
      <c r="AP135" s="143"/>
      <c r="AQ135" s="143"/>
      <c r="AR135" s="143"/>
      <c r="AS135" s="143"/>
      <c r="AT135" s="150"/>
      <c r="AU135" s="161"/>
      <c r="AV135" s="143"/>
      <c r="AW135" s="143"/>
      <c r="AX135" s="143"/>
      <c r="AY135" s="150"/>
      <c r="AZ135" s="161"/>
      <c r="BA135" s="143"/>
      <c r="BB135" s="143"/>
      <c r="BC135" s="143"/>
      <c r="BD135" s="143"/>
      <c r="BE135" s="143"/>
      <c r="BF135" s="143"/>
      <c r="BG135" s="150"/>
      <c r="BH135" s="142"/>
      <c r="BI135" s="143"/>
      <c r="BJ135" s="143"/>
      <c r="BK135" s="143"/>
      <c r="BL135" s="143"/>
      <c r="BM135" s="143"/>
      <c r="BO135" s="103"/>
      <c r="BP135" s="167"/>
      <c r="BQ135" s="161"/>
      <c r="BR135" s="143"/>
      <c r="BS135" s="143"/>
      <c r="BT135" s="143"/>
      <c r="BU135" s="143"/>
      <c r="BV135" s="150"/>
      <c r="BW135" s="161"/>
      <c r="BX135" s="143"/>
      <c r="BY135" s="143"/>
      <c r="BZ135" s="143"/>
      <c r="CA135" s="143"/>
      <c r="CB135" s="150"/>
      <c r="CC135" s="161"/>
      <c r="CD135" s="143"/>
      <c r="CE135" s="143"/>
      <c r="CF135" s="143"/>
      <c r="CG135" s="150"/>
      <c r="CH135" s="161"/>
      <c r="CI135" s="143"/>
      <c r="CJ135" s="143"/>
      <c r="CK135" s="143"/>
      <c r="CL135" s="143"/>
      <c r="CM135" s="143"/>
      <c r="CN135" s="143"/>
      <c r="CO135" s="150"/>
      <c r="CP135" s="142"/>
      <c r="CQ135" s="143"/>
      <c r="CR135" s="143"/>
      <c r="CS135" s="143"/>
      <c r="CT135" s="143"/>
      <c r="CU135" s="143"/>
      <c r="CW135" s="103"/>
      <c r="CX135" s="403"/>
      <c r="CY135" s="402"/>
      <c r="CZ135" s="66"/>
      <c r="DA135" s="66"/>
      <c r="DB135" s="66"/>
      <c r="DC135" s="66"/>
      <c r="DD135" s="146"/>
      <c r="DE135" s="402"/>
      <c r="DF135" s="66"/>
      <c r="DG135" s="66"/>
      <c r="DH135" s="66"/>
      <c r="DI135" s="66"/>
      <c r="DJ135" s="146"/>
      <c r="DK135" s="402"/>
      <c r="DL135" s="66"/>
      <c r="DM135" s="66"/>
      <c r="DN135" s="66"/>
      <c r="DO135" s="146"/>
      <c r="DP135" s="402"/>
      <c r="DQ135" s="66"/>
      <c r="DR135" s="66"/>
      <c r="DS135" s="66"/>
      <c r="DT135" s="66"/>
      <c r="DU135" s="66"/>
      <c r="DV135" s="66"/>
      <c r="DW135" s="146"/>
      <c r="DX135" s="139"/>
      <c r="DY135" s="66"/>
      <c r="DZ135" s="66"/>
      <c r="EA135" s="66"/>
      <c r="EB135" s="66"/>
      <c r="EC135" s="66"/>
    </row>
    <row r="136" spans="16:133" ht="16.5" x14ac:dyDescent="0.35">
      <c r="P136" s="405"/>
      <c r="Q136" s="405"/>
      <c r="R136" s="405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D136" s="166"/>
      <c r="AE136" s="401"/>
      <c r="AG136" s="103"/>
      <c r="AH136" s="167"/>
      <c r="AI136" s="161"/>
      <c r="AJ136" s="143"/>
      <c r="AK136" s="143"/>
      <c r="AL136" s="143"/>
      <c r="AM136" s="143"/>
      <c r="AN136" s="150"/>
      <c r="AO136" s="161"/>
      <c r="AP136" s="143"/>
      <c r="AQ136" s="143"/>
      <c r="AR136" s="143"/>
      <c r="AS136" s="143"/>
      <c r="AT136" s="150"/>
      <c r="AU136" s="161"/>
      <c r="AV136" s="143"/>
      <c r="AW136" s="143"/>
      <c r="AX136" s="143"/>
      <c r="AY136" s="150"/>
      <c r="AZ136" s="161"/>
      <c r="BA136" s="143"/>
      <c r="BB136" s="143"/>
      <c r="BC136" s="143"/>
      <c r="BD136" s="143"/>
      <c r="BE136" s="143"/>
      <c r="BF136" s="143"/>
      <c r="BG136" s="150"/>
      <c r="BH136" s="142"/>
      <c r="BI136" s="143"/>
      <c r="BJ136" s="143"/>
      <c r="BK136" s="143"/>
      <c r="BL136" s="143"/>
      <c r="BM136" s="143"/>
      <c r="BO136" s="103"/>
      <c r="BP136" s="167"/>
      <c r="BQ136" s="161"/>
      <c r="BR136" s="143"/>
      <c r="BS136" s="143"/>
      <c r="BT136" s="143"/>
      <c r="BU136" s="143"/>
      <c r="BV136" s="150"/>
      <c r="BW136" s="161"/>
      <c r="BX136" s="143"/>
      <c r="BY136" s="143"/>
      <c r="BZ136" s="143"/>
      <c r="CA136" s="143"/>
      <c r="CB136" s="150"/>
      <c r="CC136" s="161"/>
      <c r="CD136" s="143"/>
      <c r="CE136" s="143"/>
      <c r="CF136" s="143"/>
      <c r="CG136" s="150"/>
      <c r="CH136" s="161"/>
      <c r="CI136" s="143"/>
      <c r="CJ136" s="143"/>
      <c r="CK136" s="143"/>
      <c r="CL136" s="143"/>
      <c r="CM136" s="143"/>
      <c r="CN136" s="143"/>
      <c r="CO136" s="150"/>
      <c r="CP136" s="142"/>
      <c r="CQ136" s="143"/>
      <c r="CR136" s="143"/>
      <c r="CS136" s="143"/>
      <c r="CT136" s="143"/>
      <c r="CU136" s="143"/>
      <c r="CW136" s="103"/>
      <c r="CX136" s="403"/>
      <c r="CY136" s="402"/>
      <c r="CZ136" s="66"/>
      <c r="DA136" s="66"/>
      <c r="DB136" s="66"/>
      <c r="DC136" s="66"/>
      <c r="DD136" s="146"/>
      <c r="DE136" s="402"/>
      <c r="DF136" s="66"/>
      <c r="DG136" s="66"/>
      <c r="DH136" s="66"/>
      <c r="DI136" s="66"/>
      <c r="DJ136" s="146"/>
      <c r="DK136" s="402"/>
      <c r="DL136" s="66"/>
      <c r="DM136" s="66"/>
      <c r="DN136" s="66"/>
      <c r="DO136" s="146"/>
      <c r="DP136" s="402"/>
      <c r="DQ136" s="66"/>
      <c r="DR136" s="66"/>
      <c r="DS136" s="66"/>
      <c r="DT136" s="66"/>
      <c r="DU136" s="66"/>
      <c r="DV136" s="66"/>
      <c r="DW136" s="146"/>
      <c r="DX136" s="139"/>
      <c r="DY136" s="66"/>
      <c r="DZ136" s="66"/>
      <c r="EA136" s="66"/>
      <c r="EB136" s="66"/>
      <c r="EC136" s="66"/>
    </row>
    <row r="137" spans="16:133" ht="16.5" x14ac:dyDescent="0.35">
      <c r="P137" s="405"/>
      <c r="Q137" s="405"/>
      <c r="R137" s="405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D137" s="166"/>
      <c r="AE137" s="401"/>
      <c r="AG137" s="103"/>
      <c r="AH137" s="167"/>
      <c r="AI137" s="161"/>
      <c r="AJ137" s="143"/>
      <c r="AK137" s="143"/>
      <c r="AL137" s="143"/>
      <c r="AM137" s="143"/>
      <c r="AN137" s="150"/>
      <c r="AO137" s="161"/>
      <c r="AP137" s="143"/>
      <c r="AQ137" s="143"/>
      <c r="AR137" s="143"/>
      <c r="AS137" s="143"/>
      <c r="AT137" s="150"/>
      <c r="AU137" s="161"/>
      <c r="AV137" s="143"/>
      <c r="AW137" s="143"/>
      <c r="AX137" s="143"/>
      <c r="AY137" s="150"/>
      <c r="AZ137" s="161"/>
      <c r="BA137" s="143"/>
      <c r="BB137" s="143"/>
      <c r="BC137" s="143"/>
      <c r="BD137" s="143"/>
      <c r="BE137" s="143"/>
      <c r="BF137" s="143"/>
      <c r="BG137" s="150"/>
      <c r="BH137" s="142"/>
      <c r="BI137" s="143"/>
      <c r="BJ137" s="143"/>
      <c r="BK137" s="143"/>
      <c r="BL137" s="143"/>
      <c r="BM137" s="143"/>
      <c r="BO137" s="103"/>
      <c r="BP137" s="167"/>
      <c r="BQ137" s="161"/>
      <c r="BR137" s="143"/>
      <c r="BS137" s="143"/>
      <c r="BT137" s="143"/>
      <c r="BU137" s="143"/>
      <c r="BV137" s="150"/>
      <c r="BW137" s="161"/>
      <c r="BX137" s="143"/>
      <c r="BY137" s="143"/>
      <c r="BZ137" s="143"/>
      <c r="CA137" s="143"/>
      <c r="CB137" s="150"/>
      <c r="CC137" s="161"/>
      <c r="CD137" s="143"/>
      <c r="CE137" s="143"/>
      <c r="CF137" s="143"/>
      <c r="CG137" s="150"/>
      <c r="CH137" s="161"/>
      <c r="CI137" s="143"/>
      <c r="CJ137" s="143"/>
      <c r="CK137" s="143"/>
      <c r="CL137" s="143"/>
      <c r="CM137" s="143"/>
      <c r="CN137" s="143"/>
      <c r="CO137" s="150"/>
      <c r="CP137" s="142"/>
      <c r="CQ137" s="143"/>
      <c r="CR137" s="143"/>
      <c r="CS137" s="143"/>
      <c r="CT137" s="143"/>
      <c r="CU137" s="143"/>
      <c r="CW137" s="103"/>
      <c r="CX137" s="403"/>
      <c r="CY137" s="402"/>
      <c r="CZ137" s="66"/>
      <c r="DA137" s="66"/>
      <c r="DB137" s="66"/>
      <c r="DC137" s="66"/>
      <c r="DD137" s="146"/>
      <c r="DE137" s="402"/>
      <c r="DF137" s="66"/>
      <c r="DG137" s="66"/>
      <c r="DH137" s="66"/>
      <c r="DI137" s="66"/>
      <c r="DJ137" s="146"/>
      <c r="DK137" s="402"/>
      <c r="DL137" s="66"/>
      <c r="DM137" s="66"/>
      <c r="DN137" s="66"/>
      <c r="DO137" s="146"/>
      <c r="DP137" s="402"/>
      <c r="DQ137" s="66"/>
      <c r="DR137" s="66"/>
      <c r="DS137" s="66"/>
      <c r="DT137" s="66"/>
      <c r="DU137" s="66"/>
      <c r="DV137" s="66"/>
      <c r="DW137" s="146"/>
      <c r="DX137" s="139"/>
      <c r="DY137" s="66"/>
      <c r="DZ137" s="66"/>
      <c r="EA137" s="66"/>
      <c r="EB137" s="66"/>
      <c r="EC137" s="66"/>
    </row>
    <row r="138" spans="16:133" ht="16.5" x14ac:dyDescent="0.35"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D138" s="166"/>
      <c r="AE138" s="401"/>
      <c r="AG138" s="103"/>
      <c r="AH138" s="167"/>
      <c r="AI138" s="161"/>
      <c r="AJ138" s="143"/>
      <c r="AK138" s="143"/>
      <c r="AL138" s="143"/>
      <c r="AM138" s="143"/>
      <c r="AN138" s="150"/>
      <c r="AO138" s="161"/>
      <c r="AP138" s="143"/>
      <c r="AQ138" s="143"/>
      <c r="AR138" s="143"/>
      <c r="AS138" s="143"/>
      <c r="AT138" s="150"/>
      <c r="AU138" s="161"/>
      <c r="AV138" s="143"/>
      <c r="AW138" s="143"/>
      <c r="AX138" s="143"/>
      <c r="AY138" s="150"/>
      <c r="AZ138" s="161"/>
      <c r="BA138" s="143"/>
      <c r="BB138" s="143"/>
      <c r="BC138" s="143"/>
      <c r="BD138" s="143"/>
      <c r="BE138" s="143"/>
      <c r="BF138" s="143"/>
      <c r="BG138" s="150"/>
      <c r="BH138" s="142"/>
      <c r="BI138" s="143"/>
      <c r="BJ138" s="143"/>
      <c r="BK138" s="143"/>
      <c r="BL138" s="143"/>
      <c r="BM138" s="143"/>
      <c r="BO138" s="103"/>
      <c r="BP138" s="167"/>
      <c r="BQ138" s="161"/>
      <c r="BR138" s="143"/>
      <c r="BS138" s="143"/>
      <c r="BT138" s="143"/>
      <c r="BU138" s="143"/>
      <c r="BV138" s="150"/>
      <c r="BW138" s="161"/>
      <c r="BX138" s="143"/>
      <c r="BY138" s="143"/>
      <c r="BZ138" s="143"/>
      <c r="CA138" s="143"/>
      <c r="CB138" s="150"/>
      <c r="CC138" s="161"/>
      <c r="CD138" s="143"/>
      <c r="CE138" s="143"/>
      <c r="CF138" s="143"/>
      <c r="CG138" s="150"/>
      <c r="CH138" s="161"/>
      <c r="CI138" s="143"/>
      <c r="CJ138" s="143"/>
      <c r="CK138" s="143"/>
      <c r="CL138" s="143"/>
      <c r="CM138" s="143"/>
      <c r="CN138" s="143"/>
      <c r="CO138" s="150"/>
      <c r="CP138" s="142"/>
      <c r="CQ138" s="143"/>
      <c r="CR138" s="143"/>
      <c r="CS138" s="143"/>
      <c r="CT138" s="143"/>
      <c r="CU138" s="143"/>
      <c r="CW138" s="103"/>
      <c r="CX138" s="403"/>
      <c r="CY138" s="402"/>
      <c r="CZ138" s="66"/>
      <c r="DA138" s="66"/>
      <c r="DB138" s="66"/>
      <c r="DC138" s="66"/>
      <c r="DD138" s="146"/>
      <c r="DE138" s="402"/>
      <c r="DF138" s="66"/>
      <c r="DG138" s="66"/>
      <c r="DH138" s="66"/>
      <c r="DI138" s="66"/>
      <c r="DJ138" s="146"/>
      <c r="DK138" s="402"/>
      <c r="DL138" s="66"/>
      <c r="DM138" s="66"/>
      <c r="DN138" s="66"/>
      <c r="DO138" s="146"/>
      <c r="DP138" s="402"/>
      <c r="DQ138" s="66"/>
      <c r="DR138" s="66"/>
      <c r="DS138" s="66"/>
      <c r="DT138" s="66"/>
      <c r="DU138" s="66"/>
      <c r="DV138" s="66"/>
      <c r="DW138" s="146"/>
      <c r="DX138" s="139"/>
      <c r="DY138" s="66"/>
      <c r="DZ138" s="66"/>
      <c r="EA138" s="66"/>
      <c r="EB138" s="66"/>
      <c r="EC138" s="66"/>
    </row>
    <row r="139" spans="16:133" ht="16.5" x14ac:dyDescent="0.35"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D139" s="166"/>
      <c r="AE139" s="401"/>
      <c r="AG139" s="103"/>
      <c r="AH139" s="167"/>
      <c r="AI139" s="161"/>
      <c r="AJ139" s="143"/>
      <c r="AK139" s="143"/>
      <c r="AL139" s="143"/>
      <c r="AM139" s="143"/>
      <c r="AN139" s="150"/>
      <c r="AO139" s="161"/>
      <c r="AP139" s="143"/>
      <c r="AQ139" s="143"/>
      <c r="AR139" s="143"/>
      <c r="AS139" s="143"/>
      <c r="AT139" s="150"/>
      <c r="AU139" s="161"/>
      <c r="AV139" s="143"/>
      <c r="AW139" s="143"/>
      <c r="AX139" s="143"/>
      <c r="AY139" s="150"/>
      <c r="AZ139" s="161"/>
      <c r="BA139" s="143"/>
      <c r="BB139" s="143"/>
      <c r="BC139" s="143"/>
      <c r="BD139" s="143"/>
      <c r="BE139" s="143"/>
      <c r="BF139" s="143"/>
      <c r="BG139" s="150"/>
      <c r="BH139" s="142"/>
      <c r="BI139" s="143"/>
      <c r="BJ139" s="143"/>
      <c r="BK139" s="143"/>
      <c r="BL139" s="143"/>
      <c r="BM139" s="143"/>
      <c r="BO139" s="103"/>
      <c r="BP139" s="167"/>
      <c r="BQ139" s="161"/>
      <c r="BR139" s="143"/>
      <c r="BS139" s="143"/>
      <c r="BT139" s="143"/>
      <c r="BU139" s="143"/>
      <c r="BV139" s="150"/>
      <c r="BW139" s="161"/>
      <c r="BX139" s="143"/>
      <c r="BY139" s="143"/>
      <c r="BZ139" s="143"/>
      <c r="CA139" s="143"/>
      <c r="CB139" s="150"/>
      <c r="CC139" s="161"/>
      <c r="CD139" s="143"/>
      <c r="CE139" s="143"/>
      <c r="CF139" s="143"/>
      <c r="CG139" s="150"/>
      <c r="CH139" s="161"/>
      <c r="CI139" s="143"/>
      <c r="CJ139" s="143"/>
      <c r="CK139" s="143"/>
      <c r="CL139" s="143"/>
      <c r="CM139" s="143"/>
      <c r="CN139" s="143"/>
      <c r="CO139" s="150"/>
      <c r="CP139" s="142"/>
      <c r="CQ139" s="143"/>
      <c r="CR139" s="143"/>
      <c r="CS139" s="143"/>
      <c r="CT139" s="143"/>
      <c r="CU139" s="143"/>
      <c r="CW139" s="103"/>
      <c r="CX139" s="403"/>
      <c r="CY139" s="402"/>
      <c r="CZ139" s="66"/>
      <c r="DA139" s="66"/>
      <c r="DB139" s="66"/>
      <c r="DC139" s="66"/>
      <c r="DD139" s="146"/>
      <c r="DE139" s="402"/>
      <c r="DF139" s="66"/>
      <c r="DG139" s="66"/>
      <c r="DH139" s="66"/>
      <c r="DI139" s="66"/>
      <c r="DJ139" s="146"/>
      <c r="DK139" s="402"/>
      <c r="DL139" s="66"/>
      <c r="DM139" s="66"/>
      <c r="DN139" s="66"/>
      <c r="DO139" s="146"/>
      <c r="DP139" s="402"/>
      <c r="DQ139" s="66"/>
      <c r="DR139" s="66"/>
      <c r="DS139" s="66"/>
      <c r="DT139" s="66"/>
      <c r="DU139" s="66"/>
      <c r="DV139" s="66"/>
      <c r="DW139" s="146"/>
      <c r="DX139" s="139"/>
      <c r="DY139" s="66"/>
      <c r="DZ139" s="66"/>
      <c r="EA139" s="66"/>
      <c r="EB139" s="66"/>
      <c r="EC139" s="66"/>
    </row>
    <row r="140" spans="16:133" ht="16.5" x14ac:dyDescent="0.35"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D140" s="166"/>
      <c r="AE140" s="401"/>
      <c r="AG140" s="103"/>
      <c r="AH140" s="167"/>
      <c r="AI140" s="161"/>
      <c r="AJ140" s="143"/>
      <c r="AK140" s="143"/>
      <c r="AL140" s="143"/>
      <c r="AM140" s="143"/>
      <c r="AN140" s="150"/>
      <c r="AO140" s="161"/>
      <c r="AP140" s="143"/>
      <c r="AQ140" s="143"/>
      <c r="AR140" s="143"/>
      <c r="AS140" s="143"/>
      <c r="AT140" s="150"/>
      <c r="AU140" s="161"/>
      <c r="AV140" s="143"/>
      <c r="AW140" s="143"/>
      <c r="AX140" s="143"/>
      <c r="AY140" s="150"/>
      <c r="AZ140" s="161"/>
      <c r="BA140" s="143"/>
      <c r="BB140" s="143"/>
      <c r="BC140" s="143"/>
      <c r="BD140" s="143"/>
      <c r="BE140" s="143"/>
      <c r="BF140" s="143"/>
      <c r="BG140" s="150"/>
      <c r="BH140" s="142"/>
      <c r="BI140" s="143"/>
      <c r="BJ140" s="143"/>
      <c r="BK140" s="143"/>
      <c r="BL140" s="143"/>
      <c r="BM140" s="143"/>
      <c r="BO140" s="103"/>
      <c r="BP140" s="167"/>
      <c r="BQ140" s="161"/>
      <c r="BR140" s="143"/>
      <c r="BS140" s="143"/>
      <c r="BT140" s="143"/>
      <c r="BU140" s="143"/>
      <c r="BV140" s="150"/>
      <c r="BW140" s="161"/>
      <c r="BX140" s="143"/>
      <c r="BY140" s="143"/>
      <c r="BZ140" s="143"/>
      <c r="CA140" s="143"/>
      <c r="CB140" s="150"/>
      <c r="CC140" s="161"/>
      <c r="CD140" s="143"/>
      <c r="CE140" s="143"/>
      <c r="CF140" s="143"/>
      <c r="CG140" s="150"/>
      <c r="CH140" s="161"/>
      <c r="CI140" s="143"/>
      <c r="CJ140" s="143"/>
      <c r="CK140" s="143"/>
      <c r="CL140" s="143"/>
      <c r="CM140" s="143"/>
      <c r="CN140" s="143"/>
      <c r="CO140" s="150"/>
      <c r="CP140" s="142"/>
      <c r="CQ140" s="143"/>
      <c r="CR140" s="143"/>
      <c r="CS140" s="143"/>
      <c r="CT140" s="143"/>
      <c r="CU140" s="143"/>
      <c r="CW140" s="103"/>
      <c r="CX140" s="403"/>
      <c r="CY140" s="402"/>
      <c r="CZ140" s="66"/>
      <c r="DA140" s="66"/>
      <c r="DB140" s="66"/>
      <c r="DC140" s="66"/>
      <c r="DD140" s="146"/>
      <c r="DE140" s="402"/>
      <c r="DF140" s="66"/>
      <c r="DG140" s="66"/>
      <c r="DH140" s="66"/>
      <c r="DI140" s="66"/>
      <c r="DJ140" s="146"/>
      <c r="DK140" s="402"/>
      <c r="DL140" s="66"/>
      <c r="DM140" s="66"/>
      <c r="DN140" s="66"/>
      <c r="DO140" s="146"/>
      <c r="DP140" s="402"/>
      <c r="DQ140" s="66"/>
      <c r="DR140" s="66"/>
      <c r="DS140" s="66"/>
      <c r="DT140" s="66"/>
      <c r="DU140" s="66"/>
      <c r="DV140" s="66"/>
      <c r="DW140" s="146"/>
      <c r="DX140" s="139"/>
      <c r="DY140" s="66"/>
      <c r="DZ140" s="66"/>
      <c r="EA140" s="66"/>
      <c r="EB140" s="66"/>
      <c r="EC140" s="66"/>
    </row>
    <row r="141" spans="16:133" ht="16.5" x14ac:dyDescent="0.35"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D141" s="166"/>
      <c r="AE141" s="401"/>
      <c r="AG141" s="103"/>
      <c r="AH141" s="167"/>
      <c r="AI141" s="161"/>
      <c r="AJ141" s="143"/>
      <c r="AK141" s="143"/>
      <c r="AL141" s="143"/>
      <c r="AM141" s="143"/>
      <c r="AN141" s="150"/>
      <c r="AO141" s="161"/>
      <c r="AP141" s="143"/>
      <c r="AQ141" s="143"/>
      <c r="AR141" s="143"/>
      <c r="AS141" s="143"/>
      <c r="AT141" s="150"/>
      <c r="AU141" s="161"/>
      <c r="AV141" s="143"/>
      <c r="AW141" s="143"/>
      <c r="AX141" s="143"/>
      <c r="AY141" s="150"/>
      <c r="AZ141" s="161"/>
      <c r="BA141" s="143"/>
      <c r="BB141" s="143"/>
      <c r="BC141" s="143"/>
      <c r="BD141" s="143"/>
      <c r="BE141" s="143"/>
      <c r="BF141" s="143"/>
      <c r="BG141" s="150"/>
      <c r="BH141" s="142"/>
      <c r="BI141" s="143"/>
      <c r="BJ141" s="143"/>
      <c r="BK141" s="143"/>
      <c r="BL141" s="143"/>
      <c r="BM141" s="143"/>
      <c r="BO141" s="103"/>
      <c r="BP141" s="167"/>
      <c r="BQ141" s="161"/>
      <c r="BR141" s="143"/>
      <c r="BS141" s="143"/>
      <c r="BT141" s="143"/>
      <c r="BU141" s="143"/>
      <c r="BV141" s="150"/>
      <c r="BW141" s="161"/>
      <c r="BX141" s="143"/>
      <c r="BY141" s="143"/>
      <c r="BZ141" s="143"/>
      <c r="CA141" s="143"/>
      <c r="CB141" s="150"/>
      <c r="CC141" s="161"/>
      <c r="CD141" s="143"/>
      <c r="CE141" s="143"/>
      <c r="CF141" s="143"/>
      <c r="CG141" s="150"/>
      <c r="CH141" s="161"/>
      <c r="CI141" s="143"/>
      <c r="CJ141" s="143"/>
      <c r="CK141" s="143"/>
      <c r="CL141" s="143"/>
      <c r="CM141" s="143"/>
      <c r="CN141" s="143"/>
      <c r="CO141" s="150"/>
      <c r="CP141" s="142"/>
      <c r="CQ141" s="143"/>
      <c r="CR141" s="143"/>
      <c r="CS141" s="143"/>
      <c r="CT141" s="143"/>
      <c r="CU141" s="143"/>
      <c r="CW141" s="103"/>
      <c r="CX141" s="403"/>
      <c r="CY141" s="402"/>
      <c r="CZ141" s="66"/>
      <c r="DA141" s="66"/>
      <c r="DB141" s="66"/>
      <c r="DC141" s="66"/>
      <c r="DD141" s="146"/>
      <c r="DE141" s="402"/>
      <c r="DF141" s="66"/>
      <c r="DG141" s="66"/>
      <c r="DH141" s="66"/>
      <c r="DI141" s="66"/>
      <c r="DJ141" s="146"/>
      <c r="DK141" s="402"/>
      <c r="DL141" s="66"/>
      <c r="DM141" s="66"/>
      <c r="DN141" s="66"/>
      <c r="DO141" s="146"/>
      <c r="DP141" s="402"/>
      <c r="DQ141" s="66"/>
      <c r="DR141" s="66"/>
      <c r="DS141" s="66"/>
      <c r="DT141" s="66"/>
      <c r="DU141" s="66"/>
      <c r="DV141" s="66"/>
      <c r="DW141" s="146"/>
      <c r="DX141" s="139"/>
      <c r="DY141" s="66"/>
      <c r="DZ141" s="66"/>
      <c r="EA141" s="66"/>
      <c r="EB141" s="66"/>
      <c r="EC141" s="66"/>
    </row>
    <row r="142" spans="16:133" ht="16.5" x14ac:dyDescent="0.35"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D142" s="166"/>
      <c r="AE142" s="401"/>
      <c r="AG142" s="103"/>
      <c r="AH142" s="167"/>
      <c r="AI142" s="161"/>
      <c r="AJ142" s="143"/>
      <c r="AK142" s="143"/>
      <c r="AL142" s="143"/>
      <c r="AM142" s="143"/>
      <c r="AN142" s="150"/>
      <c r="AO142" s="161"/>
      <c r="AP142" s="143"/>
      <c r="AQ142" s="143"/>
      <c r="AR142" s="143"/>
      <c r="AS142" s="143"/>
      <c r="AT142" s="150"/>
      <c r="AU142" s="161"/>
      <c r="AV142" s="143"/>
      <c r="AW142" s="143"/>
      <c r="AX142" s="143"/>
      <c r="AY142" s="150"/>
      <c r="AZ142" s="161"/>
      <c r="BA142" s="143"/>
      <c r="BB142" s="143"/>
      <c r="BC142" s="143"/>
      <c r="BD142" s="143"/>
      <c r="BE142" s="143"/>
      <c r="BF142" s="143"/>
      <c r="BG142" s="150"/>
      <c r="BH142" s="142"/>
      <c r="BI142" s="143"/>
      <c r="BJ142" s="143"/>
      <c r="BK142" s="143"/>
      <c r="BL142" s="143"/>
      <c r="BM142" s="143"/>
      <c r="BO142" s="103"/>
      <c r="BP142" s="167"/>
      <c r="BQ142" s="161"/>
      <c r="BR142" s="143"/>
      <c r="BS142" s="143"/>
      <c r="BT142" s="143"/>
      <c r="BU142" s="143"/>
      <c r="BV142" s="150"/>
      <c r="BW142" s="161"/>
      <c r="BX142" s="143"/>
      <c r="BY142" s="143"/>
      <c r="BZ142" s="143"/>
      <c r="CA142" s="143"/>
      <c r="CB142" s="150"/>
      <c r="CC142" s="161"/>
      <c r="CD142" s="143"/>
      <c r="CE142" s="143"/>
      <c r="CF142" s="143"/>
      <c r="CG142" s="150"/>
      <c r="CH142" s="161"/>
      <c r="CI142" s="143"/>
      <c r="CJ142" s="143"/>
      <c r="CK142" s="143"/>
      <c r="CL142" s="143"/>
      <c r="CM142" s="143"/>
      <c r="CN142" s="143"/>
      <c r="CO142" s="150"/>
      <c r="CP142" s="142"/>
      <c r="CQ142" s="143"/>
      <c r="CR142" s="143"/>
      <c r="CS142" s="143"/>
      <c r="CT142" s="143"/>
      <c r="CU142" s="143"/>
      <c r="CW142" s="103"/>
      <c r="CX142" s="403"/>
      <c r="CY142" s="402"/>
      <c r="CZ142" s="66"/>
      <c r="DA142" s="66"/>
      <c r="DB142" s="66"/>
      <c r="DC142" s="66"/>
      <c r="DD142" s="146"/>
      <c r="DE142" s="402"/>
      <c r="DF142" s="66"/>
      <c r="DG142" s="66"/>
      <c r="DH142" s="66"/>
      <c r="DI142" s="66"/>
      <c r="DJ142" s="146"/>
      <c r="DK142" s="402"/>
      <c r="DL142" s="66"/>
      <c r="DM142" s="66"/>
      <c r="DN142" s="66"/>
      <c r="DO142" s="146"/>
      <c r="DP142" s="402"/>
      <c r="DQ142" s="66"/>
      <c r="DR142" s="66"/>
      <c r="DS142" s="66"/>
      <c r="DT142" s="66"/>
      <c r="DU142" s="66"/>
      <c r="DV142" s="66"/>
      <c r="DW142" s="146"/>
      <c r="DX142" s="139"/>
      <c r="DY142" s="66"/>
      <c r="DZ142" s="66"/>
      <c r="EA142" s="66"/>
      <c r="EB142" s="66"/>
      <c r="EC142" s="66"/>
    </row>
    <row r="143" spans="16:133" ht="16.5" x14ac:dyDescent="0.35">
      <c r="P143" s="405"/>
      <c r="Q143" s="405"/>
      <c r="R143" s="405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D143" s="166"/>
      <c r="AE143" s="401"/>
      <c r="AG143" s="103"/>
      <c r="AH143" s="167"/>
      <c r="AI143" s="161"/>
      <c r="AJ143" s="143"/>
      <c r="AK143" s="143"/>
      <c r="AL143" s="143"/>
      <c r="AM143" s="143"/>
      <c r="AN143" s="150"/>
      <c r="AO143" s="161"/>
      <c r="AP143" s="143"/>
      <c r="AQ143" s="143"/>
      <c r="AR143" s="143"/>
      <c r="AS143" s="143"/>
      <c r="AT143" s="150"/>
      <c r="AU143" s="161"/>
      <c r="AV143" s="143"/>
      <c r="AW143" s="143"/>
      <c r="AX143" s="143"/>
      <c r="AY143" s="150"/>
      <c r="AZ143" s="161"/>
      <c r="BA143" s="143"/>
      <c r="BB143" s="143"/>
      <c r="BC143" s="143"/>
      <c r="BD143" s="143"/>
      <c r="BE143" s="143"/>
      <c r="BF143" s="143"/>
      <c r="BG143" s="150"/>
      <c r="BH143" s="142"/>
      <c r="BI143" s="143"/>
      <c r="BJ143" s="143"/>
      <c r="BK143" s="143"/>
      <c r="BL143" s="143"/>
      <c r="BM143" s="143"/>
      <c r="BO143" s="103"/>
      <c r="BP143" s="167"/>
      <c r="BQ143" s="161"/>
      <c r="BR143" s="143"/>
      <c r="BS143" s="143"/>
      <c r="BT143" s="143"/>
      <c r="BU143" s="143"/>
      <c r="BV143" s="150"/>
      <c r="BW143" s="161"/>
      <c r="BX143" s="143"/>
      <c r="BY143" s="143"/>
      <c r="BZ143" s="143"/>
      <c r="CA143" s="143"/>
      <c r="CB143" s="150"/>
      <c r="CC143" s="161"/>
      <c r="CD143" s="143"/>
      <c r="CE143" s="143"/>
      <c r="CF143" s="143"/>
      <c r="CG143" s="150"/>
      <c r="CH143" s="161"/>
      <c r="CI143" s="143"/>
      <c r="CJ143" s="143"/>
      <c r="CK143" s="143"/>
      <c r="CL143" s="143"/>
      <c r="CM143" s="143"/>
      <c r="CN143" s="143"/>
      <c r="CO143" s="150"/>
      <c r="CP143" s="142"/>
      <c r="CQ143" s="143"/>
      <c r="CR143" s="143"/>
      <c r="CS143" s="143"/>
      <c r="CT143" s="143"/>
      <c r="CU143" s="143"/>
      <c r="CW143" s="103"/>
      <c r="CX143" s="403"/>
      <c r="CY143" s="402"/>
      <c r="CZ143" s="66"/>
      <c r="DA143" s="66"/>
      <c r="DB143" s="66"/>
      <c r="DC143" s="66"/>
      <c r="DD143" s="146"/>
      <c r="DE143" s="402"/>
      <c r="DF143" s="66"/>
      <c r="DG143" s="66"/>
      <c r="DH143" s="66"/>
      <c r="DI143" s="66"/>
      <c r="DJ143" s="146"/>
      <c r="DK143" s="402"/>
      <c r="DL143" s="66"/>
      <c r="DM143" s="66"/>
      <c r="DN143" s="66"/>
      <c r="DO143" s="146"/>
      <c r="DP143" s="402"/>
      <c r="DQ143" s="66"/>
      <c r="DR143" s="66"/>
      <c r="DS143" s="66"/>
      <c r="DT143" s="66"/>
      <c r="DU143" s="66"/>
      <c r="DV143" s="66"/>
      <c r="DW143" s="146"/>
      <c r="DX143" s="139"/>
      <c r="DY143" s="66"/>
      <c r="DZ143" s="66"/>
      <c r="EA143" s="66"/>
      <c r="EB143" s="66"/>
      <c r="EC143" s="66"/>
    </row>
    <row r="144" spans="16:133" ht="16.5" x14ac:dyDescent="0.35"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D144" s="166"/>
      <c r="AE144" s="401"/>
      <c r="AG144" s="103"/>
      <c r="AH144" s="167"/>
      <c r="AI144" s="161"/>
      <c r="AJ144" s="143"/>
      <c r="AK144" s="143"/>
      <c r="AL144" s="143"/>
      <c r="AM144" s="143"/>
      <c r="AN144" s="150"/>
      <c r="AO144" s="161"/>
      <c r="AP144" s="143"/>
      <c r="AQ144" s="143"/>
      <c r="AR144" s="143"/>
      <c r="AS144" s="143"/>
      <c r="AT144" s="150"/>
      <c r="AU144" s="161"/>
      <c r="AV144" s="143"/>
      <c r="AW144" s="143"/>
      <c r="AX144" s="143"/>
      <c r="AY144" s="150"/>
      <c r="AZ144" s="161"/>
      <c r="BA144" s="143"/>
      <c r="BB144" s="143"/>
      <c r="BC144" s="143"/>
      <c r="BD144" s="143"/>
      <c r="BE144" s="143"/>
      <c r="BF144" s="143"/>
      <c r="BG144" s="150"/>
      <c r="BH144" s="142"/>
      <c r="BI144" s="143"/>
      <c r="BJ144" s="143"/>
      <c r="BK144" s="143"/>
      <c r="BL144" s="143"/>
      <c r="BM144" s="143"/>
      <c r="BO144" s="103"/>
      <c r="BP144" s="167"/>
      <c r="BQ144" s="161"/>
      <c r="BR144" s="143"/>
      <c r="BS144" s="143"/>
      <c r="BT144" s="143"/>
      <c r="BU144" s="143"/>
      <c r="BV144" s="150"/>
      <c r="BW144" s="161"/>
      <c r="BX144" s="143"/>
      <c r="BY144" s="143"/>
      <c r="BZ144" s="143"/>
      <c r="CA144" s="143"/>
      <c r="CB144" s="150"/>
      <c r="CC144" s="161"/>
      <c r="CD144" s="143"/>
      <c r="CE144" s="143"/>
      <c r="CF144" s="143"/>
      <c r="CG144" s="150"/>
      <c r="CH144" s="161"/>
      <c r="CI144" s="143"/>
      <c r="CJ144" s="143"/>
      <c r="CK144" s="143"/>
      <c r="CL144" s="143"/>
      <c r="CM144" s="143"/>
      <c r="CN144" s="143"/>
      <c r="CO144" s="150"/>
      <c r="CP144" s="142"/>
      <c r="CQ144" s="143"/>
      <c r="CR144" s="143"/>
      <c r="CS144" s="143"/>
      <c r="CT144" s="143"/>
      <c r="CU144" s="143"/>
      <c r="CW144" s="103"/>
      <c r="CX144" s="403"/>
      <c r="CY144" s="402"/>
      <c r="CZ144" s="66"/>
      <c r="DA144" s="66"/>
      <c r="DB144" s="66"/>
      <c r="DC144" s="66"/>
      <c r="DD144" s="146"/>
      <c r="DE144" s="402"/>
      <c r="DF144" s="66"/>
      <c r="DG144" s="66"/>
      <c r="DH144" s="66"/>
      <c r="DI144" s="66"/>
      <c r="DJ144" s="146"/>
      <c r="DK144" s="402"/>
      <c r="DL144" s="66"/>
      <c r="DM144" s="66"/>
      <c r="DN144" s="66"/>
      <c r="DO144" s="146"/>
      <c r="DP144" s="402"/>
      <c r="DQ144" s="66"/>
      <c r="DR144" s="66"/>
      <c r="DS144" s="66"/>
      <c r="DT144" s="66"/>
      <c r="DU144" s="66"/>
      <c r="DV144" s="66"/>
      <c r="DW144" s="146"/>
      <c r="DX144" s="139"/>
      <c r="DY144" s="66"/>
      <c r="DZ144" s="66"/>
      <c r="EA144" s="66"/>
      <c r="EB144" s="66"/>
      <c r="EC144" s="66"/>
    </row>
    <row r="145" spans="16:133" ht="16.5" x14ac:dyDescent="0.35">
      <c r="P145" s="405"/>
      <c r="Q145" s="405"/>
      <c r="R145" s="405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D145" s="166"/>
      <c r="AE145" s="401"/>
      <c r="AG145" s="103"/>
      <c r="AH145" s="167"/>
      <c r="AI145" s="161"/>
      <c r="AJ145" s="143"/>
      <c r="AK145" s="143"/>
      <c r="AL145" s="143"/>
      <c r="AM145" s="143"/>
      <c r="AN145" s="150"/>
      <c r="AO145" s="161"/>
      <c r="AP145" s="143"/>
      <c r="AQ145" s="143"/>
      <c r="AR145" s="143"/>
      <c r="AS145" s="143"/>
      <c r="AT145" s="150"/>
      <c r="AU145" s="161"/>
      <c r="AV145" s="143"/>
      <c r="AW145" s="143"/>
      <c r="AX145" s="143"/>
      <c r="AY145" s="150"/>
      <c r="AZ145" s="161"/>
      <c r="BA145" s="143"/>
      <c r="BB145" s="143"/>
      <c r="BC145" s="143"/>
      <c r="BD145" s="143"/>
      <c r="BE145" s="143"/>
      <c r="BF145" s="143"/>
      <c r="BG145" s="150"/>
      <c r="BH145" s="142"/>
      <c r="BI145" s="143"/>
      <c r="BJ145" s="143"/>
      <c r="BK145" s="143"/>
      <c r="BL145" s="143"/>
      <c r="BM145" s="143"/>
      <c r="BO145" s="103"/>
      <c r="BP145" s="167"/>
      <c r="BQ145" s="161"/>
      <c r="BR145" s="143"/>
      <c r="BS145" s="143"/>
      <c r="BT145" s="143"/>
      <c r="BU145" s="143"/>
      <c r="BV145" s="150"/>
      <c r="BW145" s="161"/>
      <c r="BX145" s="143"/>
      <c r="BY145" s="143"/>
      <c r="BZ145" s="143"/>
      <c r="CA145" s="143"/>
      <c r="CB145" s="150"/>
      <c r="CC145" s="161"/>
      <c r="CD145" s="143"/>
      <c r="CE145" s="143"/>
      <c r="CF145" s="143"/>
      <c r="CG145" s="150"/>
      <c r="CH145" s="161"/>
      <c r="CI145" s="143"/>
      <c r="CJ145" s="143"/>
      <c r="CK145" s="143"/>
      <c r="CL145" s="143"/>
      <c r="CM145" s="143"/>
      <c r="CN145" s="143"/>
      <c r="CO145" s="150"/>
      <c r="CP145" s="142"/>
      <c r="CQ145" s="143"/>
      <c r="CR145" s="143"/>
      <c r="CS145" s="143"/>
      <c r="CT145" s="143"/>
      <c r="CU145" s="143"/>
      <c r="CW145" s="103"/>
      <c r="CX145" s="403"/>
      <c r="CY145" s="402"/>
      <c r="CZ145" s="66"/>
      <c r="DA145" s="66"/>
      <c r="DB145" s="66"/>
      <c r="DC145" s="66"/>
      <c r="DD145" s="146"/>
      <c r="DE145" s="402"/>
      <c r="DF145" s="66"/>
      <c r="DG145" s="66"/>
      <c r="DH145" s="66"/>
      <c r="DI145" s="66"/>
      <c r="DJ145" s="146"/>
      <c r="DK145" s="402"/>
      <c r="DL145" s="66"/>
      <c r="DM145" s="66"/>
      <c r="DN145" s="66"/>
      <c r="DO145" s="146"/>
      <c r="DP145" s="402"/>
      <c r="DQ145" s="66"/>
      <c r="DR145" s="66"/>
      <c r="DS145" s="66"/>
      <c r="DT145" s="66"/>
      <c r="DU145" s="66"/>
      <c r="DV145" s="66"/>
      <c r="DW145" s="146"/>
      <c r="DX145" s="139"/>
      <c r="DY145" s="66"/>
      <c r="DZ145" s="66"/>
      <c r="EA145" s="66"/>
      <c r="EB145" s="66"/>
      <c r="EC145" s="66"/>
    </row>
    <row r="146" spans="16:133" ht="16.5" x14ac:dyDescent="0.35">
      <c r="P146" s="405"/>
      <c r="Q146" s="405"/>
      <c r="R146" s="405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D146" s="166"/>
      <c r="AE146" s="401"/>
      <c r="AG146" s="103"/>
      <c r="AH146" s="167"/>
      <c r="AI146" s="161"/>
      <c r="AJ146" s="143"/>
      <c r="AK146" s="143"/>
      <c r="AL146" s="143"/>
      <c r="AM146" s="143"/>
      <c r="AN146" s="150"/>
      <c r="AO146" s="161"/>
      <c r="AP146" s="143"/>
      <c r="AQ146" s="143"/>
      <c r="AR146" s="143"/>
      <c r="AS146" s="143"/>
      <c r="AT146" s="150"/>
      <c r="AU146" s="161"/>
      <c r="AV146" s="143"/>
      <c r="AW146" s="143"/>
      <c r="AX146" s="143"/>
      <c r="AY146" s="150"/>
      <c r="AZ146" s="161"/>
      <c r="BA146" s="143"/>
      <c r="BB146" s="143"/>
      <c r="BC146" s="143"/>
      <c r="BD146" s="143"/>
      <c r="BE146" s="143"/>
      <c r="BF146" s="143"/>
      <c r="BG146" s="150"/>
      <c r="BH146" s="142"/>
      <c r="BI146" s="143"/>
      <c r="BJ146" s="143"/>
      <c r="BK146" s="143"/>
      <c r="BL146" s="143"/>
      <c r="BM146" s="143"/>
      <c r="BO146" s="103"/>
      <c r="BP146" s="167"/>
      <c r="BQ146" s="161"/>
      <c r="BR146" s="143"/>
      <c r="BS146" s="143"/>
      <c r="BT146" s="143"/>
      <c r="BU146" s="143"/>
      <c r="BV146" s="150"/>
      <c r="BW146" s="161"/>
      <c r="BX146" s="143"/>
      <c r="BY146" s="143"/>
      <c r="BZ146" s="143"/>
      <c r="CA146" s="143"/>
      <c r="CB146" s="150"/>
      <c r="CC146" s="161"/>
      <c r="CD146" s="143"/>
      <c r="CE146" s="143"/>
      <c r="CF146" s="143"/>
      <c r="CG146" s="150"/>
      <c r="CH146" s="161"/>
      <c r="CI146" s="143"/>
      <c r="CJ146" s="143"/>
      <c r="CK146" s="143"/>
      <c r="CL146" s="143"/>
      <c r="CM146" s="143"/>
      <c r="CN146" s="143"/>
      <c r="CO146" s="150"/>
      <c r="CP146" s="142"/>
      <c r="CQ146" s="143"/>
      <c r="CR146" s="143"/>
      <c r="CS146" s="143"/>
      <c r="CT146" s="143"/>
      <c r="CU146" s="143"/>
      <c r="CW146" s="103"/>
      <c r="CX146" s="403"/>
      <c r="CY146" s="402"/>
      <c r="CZ146" s="66"/>
      <c r="DA146" s="66"/>
      <c r="DB146" s="66"/>
      <c r="DC146" s="66"/>
      <c r="DD146" s="146"/>
      <c r="DE146" s="402"/>
      <c r="DF146" s="66"/>
      <c r="DG146" s="66"/>
      <c r="DH146" s="66"/>
      <c r="DI146" s="66"/>
      <c r="DJ146" s="146"/>
      <c r="DK146" s="402"/>
      <c r="DL146" s="66"/>
      <c r="DM146" s="66"/>
      <c r="DN146" s="66"/>
      <c r="DO146" s="146"/>
      <c r="DP146" s="402"/>
      <c r="DQ146" s="66"/>
      <c r="DR146" s="66"/>
      <c r="DS146" s="66"/>
      <c r="DT146" s="66"/>
      <c r="DU146" s="66"/>
      <c r="DV146" s="66"/>
      <c r="DW146" s="146"/>
      <c r="DX146" s="139"/>
      <c r="DY146" s="66"/>
      <c r="DZ146" s="66"/>
      <c r="EA146" s="66"/>
      <c r="EB146" s="66"/>
      <c r="EC146" s="66"/>
    </row>
    <row r="147" spans="16:133" ht="16.5" x14ac:dyDescent="0.35">
      <c r="P147" s="405"/>
      <c r="Q147" s="405"/>
      <c r="R147" s="405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D147" s="166"/>
      <c r="AE147" s="401"/>
      <c r="AG147" s="103"/>
      <c r="AH147" s="167"/>
      <c r="AI147" s="161"/>
      <c r="AJ147" s="143"/>
      <c r="AK147" s="143"/>
      <c r="AL147" s="143"/>
      <c r="AM147" s="143"/>
      <c r="AN147" s="150"/>
      <c r="AO147" s="161"/>
      <c r="AP147" s="143"/>
      <c r="AQ147" s="143"/>
      <c r="AR147" s="143"/>
      <c r="AS147" s="143"/>
      <c r="AT147" s="150"/>
      <c r="AU147" s="161"/>
      <c r="AV147" s="143"/>
      <c r="AW147" s="143"/>
      <c r="AX147" s="143"/>
      <c r="AY147" s="150"/>
      <c r="AZ147" s="161"/>
      <c r="BA147" s="143"/>
      <c r="BB147" s="143"/>
      <c r="BC147" s="143"/>
      <c r="BD147" s="143"/>
      <c r="BE147" s="143"/>
      <c r="BF147" s="143"/>
      <c r="BG147" s="150"/>
      <c r="BH147" s="142"/>
      <c r="BI147" s="143"/>
      <c r="BJ147" s="143"/>
      <c r="BK147" s="143"/>
      <c r="BL147" s="143"/>
      <c r="BM147" s="143"/>
      <c r="BO147" s="103"/>
      <c r="BP147" s="167"/>
      <c r="BQ147" s="161"/>
      <c r="BR147" s="143"/>
      <c r="BS147" s="143"/>
      <c r="BT147" s="143"/>
      <c r="BU147" s="143"/>
      <c r="BV147" s="150"/>
      <c r="BW147" s="161"/>
      <c r="BX147" s="143"/>
      <c r="BY147" s="143"/>
      <c r="BZ147" s="143"/>
      <c r="CA147" s="143"/>
      <c r="CB147" s="150"/>
      <c r="CC147" s="161"/>
      <c r="CD147" s="143"/>
      <c r="CE147" s="143"/>
      <c r="CF147" s="143"/>
      <c r="CG147" s="150"/>
      <c r="CH147" s="161"/>
      <c r="CI147" s="143"/>
      <c r="CJ147" s="143"/>
      <c r="CK147" s="143"/>
      <c r="CL147" s="143"/>
      <c r="CM147" s="143"/>
      <c r="CN147" s="143"/>
      <c r="CO147" s="150"/>
      <c r="CP147" s="142"/>
      <c r="CQ147" s="143"/>
      <c r="CR147" s="143"/>
      <c r="CS147" s="143"/>
      <c r="CT147" s="143"/>
      <c r="CU147" s="143"/>
      <c r="CW147" s="103"/>
      <c r="CX147" s="403"/>
      <c r="CY147" s="402"/>
      <c r="CZ147" s="66"/>
      <c r="DA147" s="66"/>
      <c r="DB147" s="66"/>
      <c r="DC147" s="66"/>
      <c r="DD147" s="146"/>
      <c r="DE147" s="402"/>
      <c r="DF147" s="66"/>
      <c r="DG147" s="66"/>
      <c r="DH147" s="66"/>
      <c r="DI147" s="66"/>
      <c r="DJ147" s="146"/>
      <c r="DK147" s="402"/>
      <c r="DL147" s="66"/>
      <c r="DM147" s="66"/>
      <c r="DN147" s="66"/>
      <c r="DO147" s="146"/>
      <c r="DP147" s="402"/>
      <c r="DQ147" s="66"/>
      <c r="DR147" s="66"/>
      <c r="DS147" s="66"/>
      <c r="DT147" s="66"/>
      <c r="DU147" s="66"/>
      <c r="DV147" s="66"/>
      <c r="DW147" s="146"/>
      <c r="DX147" s="139"/>
      <c r="DY147" s="66"/>
      <c r="DZ147" s="66"/>
      <c r="EA147" s="66"/>
      <c r="EB147" s="66"/>
      <c r="EC147" s="66"/>
    </row>
    <row r="148" spans="16:133" ht="16.5" x14ac:dyDescent="0.35">
      <c r="P148" s="405"/>
      <c r="Q148" s="405"/>
      <c r="R148" s="405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D148" s="166"/>
      <c r="AE148" s="401"/>
      <c r="AG148" s="103"/>
      <c r="AH148" s="167"/>
      <c r="AI148" s="161"/>
      <c r="AJ148" s="143"/>
      <c r="AK148" s="143"/>
      <c r="AL148" s="143"/>
      <c r="AM148" s="143"/>
      <c r="AN148" s="150"/>
      <c r="AO148" s="161"/>
      <c r="AP148" s="143"/>
      <c r="AQ148" s="143"/>
      <c r="AR148" s="143"/>
      <c r="AS148" s="143"/>
      <c r="AT148" s="150"/>
      <c r="AU148" s="161"/>
      <c r="AV148" s="143"/>
      <c r="AW148" s="143"/>
      <c r="AX148" s="143"/>
      <c r="AY148" s="150"/>
      <c r="AZ148" s="161"/>
      <c r="BA148" s="143"/>
      <c r="BB148" s="143"/>
      <c r="BC148" s="143"/>
      <c r="BD148" s="143"/>
      <c r="BE148" s="143"/>
      <c r="BF148" s="143"/>
      <c r="BG148" s="150"/>
      <c r="BH148" s="142"/>
      <c r="BI148" s="143"/>
      <c r="BJ148" s="143"/>
      <c r="BK148" s="143"/>
      <c r="BL148" s="143"/>
      <c r="BM148" s="143"/>
      <c r="BO148" s="103"/>
      <c r="BP148" s="167"/>
      <c r="BQ148" s="161"/>
      <c r="BR148" s="143"/>
      <c r="BS148" s="143"/>
      <c r="BT148" s="143"/>
      <c r="BU148" s="143"/>
      <c r="BV148" s="150"/>
      <c r="BW148" s="161"/>
      <c r="BX148" s="143"/>
      <c r="BY148" s="143"/>
      <c r="BZ148" s="143"/>
      <c r="CA148" s="143"/>
      <c r="CB148" s="150"/>
      <c r="CC148" s="161"/>
      <c r="CD148" s="143"/>
      <c r="CE148" s="143"/>
      <c r="CF148" s="143"/>
      <c r="CG148" s="150"/>
      <c r="CH148" s="161"/>
      <c r="CI148" s="143"/>
      <c r="CJ148" s="143"/>
      <c r="CK148" s="143"/>
      <c r="CL148" s="143"/>
      <c r="CM148" s="143"/>
      <c r="CN148" s="143"/>
      <c r="CO148" s="150"/>
      <c r="CP148" s="142"/>
      <c r="CQ148" s="143"/>
      <c r="CR148" s="143"/>
      <c r="CS148" s="143"/>
      <c r="CT148" s="143"/>
      <c r="CU148" s="143"/>
      <c r="CW148" s="103"/>
      <c r="CX148" s="403"/>
      <c r="CY148" s="402"/>
      <c r="CZ148" s="66"/>
      <c r="DA148" s="66"/>
      <c r="DB148" s="66"/>
      <c r="DC148" s="66"/>
      <c r="DD148" s="146"/>
      <c r="DE148" s="402"/>
      <c r="DF148" s="66"/>
      <c r="DG148" s="66"/>
      <c r="DH148" s="66"/>
      <c r="DI148" s="66"/>
      <c r="DJ148" s="146"/>
      <c r="DK148" s="402"/>
      <c r="DL148" s="66"/>
      <c r="DM148" s="66"/>
      <c r="DN148" s="66"/>
      <c r="DO148" s="146"/>
      <c r="DP148" s="402"/>
      <c r="DQ148" s="66"/>
      <c r="DR148" s="66"/>
      <c r="DS148" s="66"/>
      <c r="DT148" s="66"/>
      <c r="DU148" s="66"/>
      <c r="DV148" s="66"/>
      <c r="DW148" s="146"/>
      <c r="DX148" s="139"/>
      <c r="DY148" s="66"/>
      <c r="DZ148" s="66"/>
      <c r="EA148" s="66"/>
      <c r="EB148" s="66"/>
      <c r="EC148" s="66"/>
    </row>
    <row r="149" spans="16:133" ht="16.5" x14ac:dyDescent="0.35">
      <c r="P149" s="405"/>
      <c r="Q149" s="405"/>
      <c r="R149" s="405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D149" s="166"/>
      <c r="AE149" s="401"/>
      <c r="AG149" s="103"/>
      <c r="AH149" s="167"/>
      <c r="AI149" s="161"/>
      <c r="AJ149" s="143"/>
      <c r="AK149" s="143"/>
      <c r="AL149" s="143"/>
      <c r="AM149" s="143"/>
      <c r="AN149" s="150"/>
      <c r="AO149" s="161"/>
      <c r="AP149" s="143"/>
      <c r="AQ149" s="143"/>
      <c r="AR149" s="143"/>
      <c r="AS149" s="143"/>
      <c r="AT149" s="150"/>
      <c r="AU149" s="161"/>
      <c r="AV149" s="143"/>
      <c r="AW149" s="143"/>
      <c r="AX149" s="143"/>
      <c r="AY149" s="150"/>
      <c r="AZ149" s="161"/>
      <c r="BA149" s="143"/>
      <c r="BB149" s="143"/>
      <c r="BC149" s="143"/>
      <c r="BD149" s="143"/>
      <c r="BE149" s="143"/>
      <c r="BF149" s="143"/>
      <c r="BG149" s="150"/>
      <c r="BH149" s="142"/>
      <c r="BI149" s="143"/>
      <c r="BJ149" s="143"/>
      <c r="BK149" s="143"/>
      <c r="BL149" s="143"/>
      <c r="BM149" s="143"/>
      <c r="BO149" s="103"/>
      <c r="BP149" s="167"/>
      <c r="BQ149" s="161"/>
      <c r="BR149" s="143"/>
      <c r="BS149" s="143"/>
      <c r="BT149" s="143"/>
      <c r="BU149" s="143"/>
      <c r="BV149" s="150"/>
      <c r="BW149" s="161"/>
      <c r="BX149" s="143"/>
      <c r="BY149" s="143"/>
      <c r="BZ149" s="143"/>
      <c r="CA149" s="143"/>
      <c r="CB149" s="150"/>
      <c r="CC149" s="161"/>
      <c r="CD149" s="143"/>
      <c r="CE149" s="143"/>
      <c r="CF149" s="143"/>
      <c r="CG149" s="150"/>
      <c r="CH149" s="161"/>
      <c r="CI149" s="143"/>
      <c r="CJ149" s="143"/>
      <c r="CK149" s="143"/>
      <c r="CL149" s="143"/>
      <c r="CM149" s="143"/>
      <c r="CN149" s="143"/>
      <c r="CO149" s="150"/>
      <c r="CP149" s="142"/>
      <c r="CQ149" s="143"/>
      <c r="CR149" s="143"/>
      <c r="CS149" s="143"/>
      <c r="CT149" s="143"/>
      <c r="CU149" s="143"/>
      <c r="CW149" s="103"/>
      <c r="CX149" s="403"/>
      <c r="CY149" s="402"/>
      <c r="CZ149" s="66"/>
      <c r="DA149" s="66"/>
      <c r="DB149" s="66"/>
      <c r="DC149" s="66"/>
      <c r="DD149" s="146"/>
      <c r="DE149" s="402"/>
      <c r="DF149" s="66"/>
      <c r="DG149" s="66"/>
      <c r="DH149" s="66"/>
      <c r="DI149" s="66"/>
      <c r="DJ149" s="146"/>
      <c r="DK149" s="402"/>
      <c r="DL149" s="66"/>
      <c r="DM149" s="66"/>
      <c r="DN149" s="66"/>
      <c r="DO149" s="146"/>
      <c r="DP149" s="402"/>
      <c r="DQ149" s="66"/>
      <c r="DR149" s="66"/>
      <c r="DS149" s="66"/>
      <c r="DT149" s="66"/>
      <c r="DU149" s="66"/>
      <c r="DV149" s="66"/>
      <c r="DW149" s="146"/>
      <c r="DX149" s="139"/>
      <c r="DY149" s="66"/>
      <c r="DZ149" s="66"/>
      <c r="EA149" s="66"/>
      <c r="EB149" s="66"/>
      <c r="EC149" s="66"/>
    </row>
    <row r="150" spans="16:133" ht="16.5" x14ac:dyDescent="0.35">
      <c r="P150" s="405"/>
      <c r="Q150" s="405"/>
      <c r="R150" s="405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D150" s="166"/>
      <c r="AE150" s="401"/>
      <c r="AG150" s="103"/>
      <c r="AH150" s="167"/>
      <c r="AI150" s="161"/>
      <c r="AJ150" s="143"/>
      <c r="AK150" s="143"/>
      <c r="AL150" s="143"/>
      <c r="AM150" s="143"/>
      <c r="AN150" s="150"/>
      <c r="AO150" s="161"/>
      <c r="AP150" s="143"/>
      <c r="AQ150" s="143"/>
      <c r="AR150" s="143"/>
      <c r="AS150" s="143"/>
      <c r="AT150" s="150"/>
      <c r="AU150" s="161"/>
      <c r="AV150" s="143"/>
      <c r="AW150" s="143"/>
      <c r="AX150" s="143"/>
      <c r="AY150" s="150"/>
      <c r="AZ150" s="161"/>
      <c r="BA150" s="143"/>
      <c r="BB150" s="143"/>
      <c r="BC150" s="143"/>
      <c r="BD150" s="143"/>
      <c r="BE150" s="143"/>
      <c r="BF150" s="143"/>
      <c r="BG150" s="150"/>
      <c r="BH150" s="142"/>
      <c r="BI150" s="143"/>
      <c r="BJ150" s="143"/>
      <c r="BK150" s="143"/>
      <c r="BL150" s="143"/>
      <c r="BM150" s="143"/>
      <c r="BO150" s="103"/>
      <c r="BP150" s="167"/>
      <c r="BQ150" s="161"/>
      <c r="BR150" s="143"/>
      <c r="BS150" s="143"/>
      <c r="BT150" s="143"/>
      <c r="BU150" s="143"/>
      <c r="BV150" s="150"/>
      <c r="BW150" s="161"/>
      <c r="BX150" s="143"/>
      <c r="BY150" s="143"/>
      <c r="BZ150" s="143"/>
      <c r="CA150" s="143"/>
      <c r="CB150" s="150"/>
      <c r="CC150" s="161"/>
      <c r="CD150" s="143"/>
      <c r="CE150" s="143"/>
      <c r="CF150" s="143"/>
      <c r="CG150" s="150"/>
      <c r="CH150" s="161"/>
      <c r="CI150" s="143"/>
      <c r="CJ150" s="143"/>
      <c r="CK150" s="143"/>
      <c r="CL150" s="143"/>
      <c r="CM150" s="143"/>
      <c r="CN150" s="143"/>
      <c r="CO150" s="150"/>
      <c r="CP150" s="142"/>
      <c r="CQ150" s="143"/>
      <c r="CR150" s="143"/>
      <c r="CS150" s="143"/>
      <c r="CT150" s="143"/>
      <c r="CU150" s="143"/>
      <c r="CW150" s="103"/>
      <c r="CX150" s="403"/>
      <c r="CY150" s="402"/>
      <c r="CZ150" s="66"/>
      <c r="DA150" s="66"/>
      <c r="DB150" s="66"/>
      <c r="DC150" s="66"/>
      <c r="DD150" s="146"/>
      <c r="DE150" s="402"/>
      <c r="DF150" s="66"/>
      <c r="DG150" s="66"/>
      <c r="DH150" s="66"/>
      <c r="DI150" s="66"/>
      <c r="DJ150" s="146"/>
      <c r="DK150" s="402"/>
      <c r="DL150" s="66"/>
      <c r="DM150" s="66"/>
      <c r="DN150" s="66"/>
      <c r="DO150" s="146"/>
      <c r="DP150" s="402"/>
      <c r="DQ150" s="66"/>
      <c r="DR150" s="66"/>
      <c r="DS150" s="66"/>
      <c r="DT150" s="66"/>
      <c r="DU150" s="66"/>
      <c r="DV150" s="66"/>
      <c r="DW150" s="146"/>
      <c r="DX150" s="139"/>
      <c r="DY150" s="66"/>
      <c r="DZ150" s="66"/>
      <c r="EA150" s="66"/>
      <c r="EB150" s="66"/>
      <c r="EC150" s="66"/>
    </row>
    <row r="151" spans="16:133" ht="16.5" x14ac:dyDescent="0.35">
      <c r="P151" s="405"/>
      <c r="Q151" s="405"/>
      <c r="R151" s="405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D151" s="166"/>
      <c r="AE151" s="401"/>
      <c r="AG151" s="103"/>
      <c r="AH151" s="167"/>
      <c r="AI151" s="161"/>
      <c r="AJ151" s="143"/>
      <c r="AK151" s="143"/>
      <c r="AL151" s="143"/>
      <c r="AM151" s="143"/>
      <c r="AN151" s="150"/>
      <c r="AO151" s="161"/>
      <c r="AP151" s="143"/>
      <c r="AQ151" s="143"/>
      <c r="AR151" s="143"/>
      <c r="AS151" s="143"/>
      <c r="AT151" s="150"/>
      <c r="AU151" s="161"/>
      <c r="AV151" s="143"/>
      <c r="AW151" s="143"/>
      <c r="AX151" s="143"/>
      <c r="AY151" s="150"/>
      <c r="AZ151" s="161"/>
      <c r="BA151" s="143"/>
      <c r="BB151" s="143"/>
      <c r="BC151" s="143"/>
      <c r="BD151" s="143"/>
      <c r="BE151" s="143"/>
      <c r="BF151" s="143"/>
      <c r="BG151" s="150"/>
      <c r="BH151" s="142"/>
      <c r="BI151" s="143"/>
      <c r="BJ151" s="143"/>
      <c r="BK151" s="143"/>
      <c r="BL151" s="143"/>
      <c r="BM151" s="143"/>
      <c r="BO151" s="103"/>
      <c r="BP151" s="167"/>
      <c r="BQ151" s="161"/>
      <c r="BR151" s="143"/>
      <c r="BS151" s="143"/>
      <c r="BT151" s="143"/>
      <c r="BU151" s="143"/>
      <c r="BV151" s="150"/>
      <c r="BW151" s="161"/>
      <c r="BX151" s="143"/>
      <c r="BY151" s="143"/>
      <c r="BZ151" s="143"/>
      <c r="CA151" s="143"/>
      <c r="CB151" s="150"/>
      <c r="CC151" s="161"/>
      <c r="CD151" s="143"/>
      <c r="CE151" s="143"/>
      <c r="CF151" s="143"/>
      <c r="CG151" s="150"/>
      <c r="CH151" s="161"/>
      <c r="CI151" s="143"/>
      <c r="CJ151" s="143"/>
      <c r="CK151" s="143"/>
      <c r="CL151" s="143"/>
      <c r="CM151" s="143"/>
      <c r="CN151" s="143"/>
      <c r="CO151" s="150"/>
      <c r="CP151" s="142"/>
      <c r="CQ151" s="143"/>
      <c r="CR151" s="143"/>
      <c r="CS151" s="143"/>
      <c r="CT151" s="143"/>
      <c r="CU151" s="143"/>
      <c r="CW151" s="103"/>
      <c r="CX151" s="403"/>
      <c r="CY151" s="402"/>
      <c r="CZ151" s="66"/>
      <c r="DA151" s="66"/>
      <c r="DB151" s="66"/>
      <c r="DC151" s="66"/>
      <c r="DD151" s="146"/>
      <c r="DE151" s="402"/>
      <c r="DF151" s="66"/>
      <c r="DG151" s="66"/>
      <c r="DH151" s="66"/>
      <c r="DI151" s="66"/>
      <c r="DJ151" s="146"/>
      <c r="DK151" s="402"/>
      <c r="DL151" s="66"/>
      <c r="DM151" s="66"/>
      <c r="DN151" s="66"/>
      <c r="DO151" s="146"/>
      <c r="DP151" s="402"/>
      <c r="DQ151" s="66"/>
      <c r="DR151" s="66"/>
      <c r="DS151" s="66"/>
      <c r="DT151" s="66"/>
      <c r="DU151" s="66"/>
      <c r="DV151" s="66"/>
      <c r="DW151" s="146"/>
      <c r="DX151" s="139"/>
      <c r="DY151" s="66"/>
      <c r="DZ151" s="66"/>
      <c r="EA151" s="66"/>
      <c r="EB151" s="66"/>
      <c r="EC151" s="66"/>
    </row>
    <row r="152" spans="16:133" ht="16.5" x14ac:dyDescent="0.35">
      <c r="P152" s="405"/>
      <c r="Q152" s="405"/>
      <c r="R152" s="405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D152" s="166"/>
      <c r="AE152" s="401"/>
      <c r="AG152" s="103"/>
      <c r="AH152" s="167"/>
      <c r="AI152" s="161"/>
      <c r="AJ152" s="143"/>
      <c r="AK152" s="143"/>
      <c r="AL152" s="143"/>
      <c r="AM152" s="143"/>
      <c r="AN152" s="150"/>
      <c r="AO152" s="161"/>
      <c r="AP152" s="143"/>
      <c r="AQ152" s="143"/>
      <c r="AR152" s="143"/>
      <c r="AS152" s="143"/>
      <c r="AT152" s="150"/>
      <c r="AU152" s="161"/>
      <c r="AV152" s="143"/>
      <c r="AW152" s="143"/>
      <c r="AX152" s="143"/>
      <c r="AY152" s="150"/>
      <c r="AZ152" s="161"/>
      <c r="BA152" s="143"/>
      <c r="BB152" s="143"/>
      <c r="BC152" s="143"/>
      <c r="BD152" s="143"/>
      <c r="BE152" s="143"/>
      <c r="BF152" s="143"/>
      <c r="BG152" s="150"/>
      <c r="BH152" s="142"/>
      <c r="BI152" s="143"/>
      <c r="BJ152" s="143"/>
      <c r="BK152" s="143"/>
      <c r="BL152" s="143"/>
      <c r="BM152" s="143"/>
      <c r="BO152" s="103"/>
      <c r="BP152" s="167"/>
      <c r="BQ152" s="161"/>
      <c r="BR152" s="143"/>
      <c r="BS152" s="143"/>
      <c r="BT152" s="143"/>
      <c r="BU152" s="143"/>
      <c r="BV152" s="150"/>
      <c r="BW152" s="161"/>
      <c r="BX152" s="143"/>
      <c r="BY152" s="143"/>
      <c r="BZ152" s="143"/>
      <c r="CA152" s="143"/>
      <c r="CB152" s="150"/>
      <c r="CC152" s="161"/>
      <c r="CD152" s="143"/>
      <c r="CE152" s="143"/>
      <c r="CF152" s="143"/>
      <c r="CG152" s="150"/>
      <c r="CH152" s="161"/>
      <c r="CI152" s="143"/>
      <c r="CJ152" s="143"/>
      <c r="CK152" s="143"/>
      <c r="CL152" s="143"/>
      <c r="CM152" s="143"/>
      <c r="CN152" s="143"/>
      <c r="CO152" s="150"/>
      <c r="CP152" s="142"/>
      <c r="CQ152" s="143"/>
      <c r="CR152" s="143"/>
      <c r="CS152" s="143"/>
      <c r="CT152" s="143"/>
      <c r="CU152" s="143"/>
      <c r="CW152" s="103"/>
      <c r="CX152" s="403"/>
      <c r="CY152" s="402"/>
      <c r="CZ152" s="66"/>
      <c r="DA152" s="66"/>
      <c r="DB152" s="66"/>
      <c r="DC152" s="66"/>
      <c r="DD152" s="146"/>
      <c r="DE152" s="402"/>
      <c r="DF152" s="66"/>
      <c r="DG152" s="66"/>
      <c r="DH152" s="66"/>
      <c r="DI152" s="66"/>
      <c r="DJ152" s="146"/>
      <c r="DK152" s="402"/>
      <c r="DL152" s="66"/>
      <c r="DM152" s="66"/>
      <c r="DN152" s="66"/>
      <c r="DO152" s="146"/>
      <c r="DP152" s="402"/>
      <c r="DQ152" s="66"/>
      <c r="DR152" s="66"/>
      <c r="DS152" s="66"/>
      <c r="DT152" s="66"/>
      <c r="DU152" s="66"/>
      <c r="DV152" s="66"/>
      <c r="DW152" s="146"/>
      <c r="DX152" s="139"/>
      <c r="DY152" s="66"/>
      <c r="DZ152" s="66"/>
      <c r="EA152" s="66"/>
      <c r="EB152" s="66"/>
      <c r="EC152" s="66"/>
    </row>
    <row r="153" spans="16:133" ht="16.5" x14ac:dyDescent="0.35">
      <c r="P153" s="405"/>
      <c r="Q153" s="405"/>
      <c r="R153" s="405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D153" s="166"/>
      <c r="AE153" s="401"/>
      <c r="AG153" s="103"/>
      <c r="AH153" s="167"/>
      <c r="AI153" s="161"/>
      <c r="AJ153" s="143"/>
      <c r="AK153" s="143"/>
      <c r="AL153" s="143"/>
      <c r="AM153" s="143"/>
      <c r="AN153" s="150"/>
      <c r="AO153" s="161"/>
      <c r="AP153" s="143"/>
      <c r="AQ153" s="143"/>
      <c r="AR153" s="143"/>
      <c r="AS153" s="143"/>
      <c r="AT153" s="150"/>
      <c r="AU153" s="161"/>
      <c r="AV153" s="143"/>
      <c r="AW153" s="143"/>
      <c r="AX153" s="143"/>
      <c r="AY153" s="150"/>
      <c r="AZ153" s="161"/>
      <c r="BA153" s="143"/>
      <c r="BB153" s="143"/>
      <c r="BC153" s="143"/>
      <c r="BD153" s="143"/>
      <c r="BE153" s="143"/>
      <c r="BF153" s="143"/>
      <c r="BG153" s="150"/>
      <c r="BH153" s="142"/>
      <c r="BI153" s="143"/>
      <c r="BJ153" s="143"/>
      <c r="BK153" s="143"/>
      <c r="BL153" s="143"/>
      <c r="BM153" s="143"/>
      <c r="BO153" s="103"/>
      <c r="BP153" s="167"/>
      <c r="BQ153" s="161"/>
      <c r="BR153" s="143"/>
      <c r="BS153" s="143"/>
      <c r="BT153" s="143"/>
      <c r="BU153" s="143"/>
      <c r="BV153" s="150"/>
      <c r="BW153" s="161"/>
      <c r="BX153" s="143"/>
      <c r="BY153" s="143"/>
      <c r="BZ153" s="143"/>
      <c r="CA153" s="143"/>
      <c r="CB153" s="150"/>
      <c r="CC153" s="161"/>
      <c r="CD153" s="143"/>
      <c r="CE153" s="143"/>
      <c r="CF153" s="143"/>
      <c r="CG153" s="150"/>
      <c r="CH153" s="161"/>
      <c r="CI153" s="143"/>
      <c r="CJ153" s="143"/>
      <c r="CK153" s="143"/>
      <c r="CL153" s="143"/>
      <c r="CM153" s="143"/>
      <c r="CN153" s="143"/>
      <c r="CO153" s="150"/>
      <c r="CP153" s="142"/>
      <c r="CQ153" s="143"/>
      <c r="CR153" s="143"/>
      <c r="CS153" s="143"/>
      <c r="CT153" s="143"/>
      <c r="CU153" s="143"/>
      <c r="CW153" s="103"/>
      <c r="CX153" s="403"/>
      <c r="CY153" s="402"/>
      <c r="CZ153" s="66"/>
      <c r="DA153" s="66"/>
      <c r="DB153" s="66"/>
      <c r="DC153" s="66"/>
      <c r="DD153" s="146"/>
      <c r="DE153" s="402"/>
      <c r="DF153" s="66"/>
      <c r="DG153" s="66"/>
      <c r="DH153" s="66"/>
      <c r="DI153" s="66"/>
      <c r="DJ153" s="146"/>
      <c r="DK153" s="402"/>
      <c r="DL153" s="66"/>
      <c r="DM153" s="66"/>
      <c r="DN153" s="66"/>
      <c r="DO153" s="146"/>
      <c r="DP153" s="402"/>
      <c r="DQ153" s="66"/>
      <c r="DR153" s="66"/>
      <c r="DS153" s="66"/>
      <c r="DT153" s="66"/>
      <c r="DU153" s="66"/>
      <c r="DV153" s="66"/>
      <c r="DW153" s="146"/>
      <c r="DX153" s="139"/>
      <c r="DY153" s="66"/>
      <c r="DZ153" s="66"/>
      <c r="EA153" s="66"/>
      <c r="EB153" s="66"/>
      <c r="EC153" s="66"/>
    </row>
    <row r="154" spans="16:133" ht="16.5" x14ac:dyDescent="0.35">
      <c r="P154" s="405"/>
      <c r="Q154" s="405"/>
      <c r="R154" s="405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D154" s="166"/>
      <c r="AE154" s="401"/>
      <c r="AG154" s="103"/>
      <c r="AH154" s="167"/>
      <c r="AI154" s="161"/>
      <c r="AJ154" s="143"/>
      <c r="AK154" s="143"/>
      <c r="AL154" s="143"/>
      <c r="AM154" s="143"/>
      <c r="AN154" s="150"/>
      <c r="AO154" s="161"/>
      <c r="AP154" s="143"/>
      <c r="AQ154" s="143"/>
      <c r="AR154" s="143"/>
      <c r="AS154" s="143"/>
      <c r="AT154" s="150"/>
      <c r="AU154" s="161"/>
      <c r="AV154" s="143"/>
      <c r="AW154" s="143"/>
      <c r="AX154" s="143"/>
      <c r="AY154" s="150"/>
      <c r="AZ154" s="161"/>
      <c r="BA154" s="143"/>
      <c r="BB154" s="143"/>
      <c r="BC154" s="143"/>
      <c r="BD154" s="143"/>
      <c r="BE154" s="143"/>
      <c r="BF154" s="143"/>
      <c r="BG154" s="150"/>
      <c r="BH154" s="142"/>
      <c r="BI154" s="143"/>
      <c r="BJ154" s="143"/>
      <c r="BK154" s="143"/>
      <c r="BL154" s="143"/>
      <c r="BM154" s="143"/>
      <c r="BO154" s="103"/>
      <c r="BP154" s="167"/>
      <c r="BQ154" s="161"/>
      <c r="BR154" s="143"/>
      <c r="BS154" s="143"/>
      <c r="BT154" s="143"/>
      <c r="BU154" s="143"/>
      <c r="BV154" s="150"/>
      <c r="BW154" s="161"/>
      <c r="BX154" s="143"/>
      <c r="BY154" s="143"/>
      <c r="BZ154" s="143"/>
      <c r="CA154" s="143"/>
      <c r="CB154" s="150"/>
      <c r="CC154" s="161"/>
      <c r="CD154" s="143"/>
      <c r="CE154" s="143"/>
      <c r="CF154" s="143"/>
      <c r="CG154" s="150"/>
      <c r="CH154" s="161"/>
      <c r="CI154" s="143"/>
      <c r="CJ154" s="143"/>
      <c r="CK154" s="143"/>
      <c r="CL154" s="143"/>
      <c r="CM154" s="143"/>
      <c r="CN154" s="143"/>
      <c r="CO154" s="150"/>
      <c r="CP154" s="142"/>
      <c r="CQ154" s="143"/>
      <c r="CR154" s="143"/>
      <c r="CS154" s="143"/>
      <c r="CT154" s="143"/>
      <c r="CU154" s="143"/>
      <c r="CW154" s="103"/>
      <c r="CX154" s="403"/>
      <c r="CY154" s="402"/>
      <c r="CZ154" s="66"/>
      <c r="DA154" s="66"/>
      <c r="DB154" s="66"/>
      <c r="DC154" s="66"/>
      <c r="DD154" s="146"/>
      <c r="DE154" s="402"/>
      <c r="DF154" s="66"/>
      <c r="DG154" s="66"/>
      <c r="DH154" s="66"/>
      <c r="DI154" s="66"/>
      <c r="DJ154" s="146"/>
      <c r="DK154" s="402"/>
      <c r="DL154" s="66"/>
      <c r="DM154" s="66"/>
      <c r="DN154" s="66"/>
      <c r="DO154" s="146"/>
      <c r="DP154" s="402"/>
      <c r="DQ154" s="66"/>
      <c r="DR154" s="66"/>
      <c r="DS154" s="66"/>
      <c r="DT154" s="66"/>
      <c r="DU154" s="66"/>
      <c r="DV154" s="66"/>
      <c r="DW154" s="146"/>
      <c r="DX154" s="139"/>
      <c r="DY154" s="66"/>
      <c r="DZ154" s="66"/>
      <c r="EA154" s="66"/>
      <c r="EB154" s="66"/>
      <c r="EC154" s="66"/>
    </row>
    <row r="155" spans="16:133" ht="16.5" x14ac:dyDescent="0.35">
      <c r="P155" s="405"/>
      <c r="Q155" s="405"/>
      <c r="R155" s="405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D155" s="166"/>
      <c r="AE155" s="401"/>
      <c r="AG155" s="103"/>
      <c r="AH155" s="167"/>
      <c r="AI155" s="161"/>
      <c r="AJ155" s="143"/>
      <c r="AK155" s="143"/>
      <c r="AL155" s="143"/>
      <c r="AM155" s="143"/>
      <c r="AN155" s="150"/>
      <c r="AO155" s="161"/>
      <c r="AP155" s="143"/>
      <c r="AQ155" s="143"/>
      <c r="AR155" s="143"/>
      <c r="AS155" s="143"/>
      <c r="AT155" s="150"/>
      <c r="AU155" s="161"/>
      <c r="AV155" s="143"/>
      <c r="AW155" s="143"/>
      <c r="AX155" s="143"/>
      <c r="AY155" s="150"/>
      <c r="AZ155" s="161"/>
      <c r="BA155" s="143"/>
      <c r="BB155" s="143"/>
      <c r="BC155" s="143"/>
      <c r="BD155" s="143"/>
      <c r="BE155" s="143"/>
      <c r="BF155" s="143"/>
      <c r="BG155" s="150"/>
      <c r="BH155" s="142"/>
      <c r="BI155" s="143"/>
      <c r="BJ155" s="143"/>
      <c r="BK155" s="143"/>
      <c r="BL155" s="143"/>
      <c r="BM155" s="143"/>
      <c r="BO155" s="103"/>
      <c r="BP155" s="167"/>
      <c r="BQ155" s="161"/>
      <c r="BR155" s="143"/>
      <c r="BS155" s="143"/>
      <c r="BT155" s="143"/>
      <c r="BU155" s="143"/>
      <c r="BV155" s="150"/>
      <c r="BW155" s="161"/>
      <c r="BX155" s="143"/>
      <c r="BY155" s="143"/>
      <c r="BZ155" s="143"/>
      <c r="CA155" s="143"/>
      <c r="CB155" s="150"/>
      <c r="CC155" s="161"/>
      <c r="CD155" s="143"/>
      <c r="CE155" s="143"/>
      <c r="CF155" s="143"/>
      <c r="CG155" s="150"/>
      <c r="CH155" s="161"/>
      <c r="CI155" s="143"/>
      <c r="CJ155" s="143"/>
      <c r="CK155" s="143"/>
      <c r="CL155" s="143"/>
      <c r="CM155" s="143"/>
      <c r="CN155" s="143"/>
      <c r="CO155" s="150"/>
      <c r="CP155" s="142"/>
      <c r="CQ155" s="143"/>
      <c r="CR155" s="143"/>
      <c r="CS155" s="143"/>
      <c r="CT155" s="143"/>
      <c r="CU155" s="143"/>
      <c r="CW155" s="103"/>
      <c r="CX155" s="403"/>
      <c r="CY155" s="402"/>
      <c r="CZ155" s="66"/>
      <c r="DA155" s="66"/>
      <c r="DB155" s="66"/>
      <c r="DC155" s="66"/>
      <c r="DD155" s="146"/>
      <c r="DE155" s="402"/>
      <c r="DF155" s="66"/>
      <c r="DG155" s="66"/>
      <c r="DH155" s="66"/>
      <c r="DI155" s="66"/>
      <c r="DJ155" s="146"/>
      <c r="DK155" s="402"/>
      <c r="DL155" s="66"/>
      <c r="DM155" s="66"/>
      <c r="DN155" s="66"/>
      <c r="DO155" s="146"/>
      <c r="DP155" s="402"/>
      <c r="DQ155" s="66"/>
      <c r="DR155" s="66"/>
      <c r="DS155" s="66"/>
      <c r="DT155" s="66"/>
      <c r="DU155" s="66"/>
      <c r="DV155" s="66"/>
      <c r="DW155" s="146"/>
      <c r="DX155" s="139"/>
      <c r="DY155" s="66"/>
      <c r="DZ155" s="66"/>
      <c r="EA155" s="66"/>
      <c r="EB155" s="66"/>
      <c r="EC155" s="66"/>
    </row>
    <row r="156" spans="16:133" ht="16.5" x14ac:dyDescent="0.35">
      <c r="P156" s="405"/>
      <c r="Q156" s="405"/>
      <c r="R156" s="405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D156" s="166"/>
      <c r="AE156" s="401"/>
      <c r="AG156" s="103"/>
      <c r="AH156" s="167"/>
      <c r="AI156" s="161"/>
      <c r="AJ156" s="143"/>
      <c r="AK156" s="143"/>
      <c r="AL156" s="143"/>
      <c r="AM156" s="143"/>
      <c r="AN156" s="150"/>
      <c r="AO156" s="161"/>
      <c r="AP156" s="143"/>
      <c r="AQ156" s="143"/>
      <c r="AR156" s="143"/>
      <c r="AS156" s="143"/>
      <c r="AT156" s="150"/>
      <c r="AU156" s="161"/>
      <c r="AV156" s="143"/>
      <c r="AW156" s="143"/>
      <c r="AX156" s="143"/>
      <c r="AY156" s="150"/>
      <c r="AZ156" s="161"/>
      <c r="BA156" s="143"/>
      <c r="BB156" s="143"/>
      <c r="BC156" s="143"/>
      <c r="BD156" s="143"/>
      <c r="BE156" s="143"/>
      <c r="BF156" s="143"/>
      <c r="BG156" s="150"/>
      <c r="BH156" s="142"/>
      <c r="BI156" s="143"/>
      <c r="BJ156" s="143"/>
      <c r="BK156" s="143"/>
      <c r="BL156" s="143"/>
      <c r="BM156" s="143"/>
      <c r="BO156" s="103"/>
      <c r="BP156" s="167"/>
      <c r="BQ156" s="161"/>
      <c r="BR156" s="143"/>
      <c r="BS156" s="143"/>
      <c r="BT156" s="143"/>
      <c r="BU156" s="143"/>
      <c r="BV156" s="150"/>
      <c r="BW156" s="161"/>
      <c r="BX156" s="143"/>
      <c r="BY156" s="143"/>
      <c r="BZ156" s="143"/>
      <c r="CA156" s="143"/>
      <c r="CB156" s="150"/>
      <c r="CC156" s="161"/>
      <c r="CD156" s="143"/>
      <c r="CE156" s="143"/>
      <c r="CF156" s="143"/>
      <c r="CG156" s="150"/>
      <c r="CH156" s="161"/>
      <c r="CI156" s="143"/>
      <c r="CJ156" s="143"/>
      <c r="CK156" s="143"/>
      <c r="CL156" s="143"/>
      <c r="CM156" s="143"/>
      <c r="CN156" s="143"/>
      <c r="CO156" s="150"/>
      <c r="CP156" s="142"/>
      <c r="CQ156" s="143"/>
      <c r="CR156" s="143"/>
      <c r="CS156" s="143"/>
      <c r="CT156" s="143"/>
      <c r="CU156" s="143"/>
      <c r="CW156" s="103"/>
      <c r="CX156" s="403"/>
      <c r="CY156" s="402"/>
      <c r="CZ156" s="66"/>
      <c r="DA156" s="66"/>
      <c r="DB156" s="66"/>
      <c r="DC156" s="66"/>
      <c r="DD156" s="146"/>
      <c r="DE156" s="402"/>
      <c r="DF156" s="66"/>
      <c r="DG156" s="66"/>
      <c r="DH156" s="66"/>
      <c r="DI156" s="66"/>
      <c r="DJ156" s="146"/>
      <c r="DK156" s="402"/>
      <c r="DL156" s="66"/>
      <c r="DM156" s="66"/>
      <c r="DN156" s="66"/>
      <c r="DO156" s="146"/>
      <c r="DP156" s="402"/>
      <c r="DQ156" s="66"/>
      <c r="DR156" s="66"/>
      <c r="DS156" s="66"/>
      <c r="DT156" s="66"/>
      <c r="DU156" s="66"/>
      <c r="DV156" s="66"/>
      <c r="DW156" s="146"/>
      <c r="DX156" s="139"/>
      <c r="DY156" s="66"/>
      <c r="DZ156" s="66"/>
      <c r="EA156" s="66"/>
      <c r="EB156" s="66"/>
      <c r="EC156" s="66"/>
    </row>
    <row r="157" spans="16:133" ht="16.5" x14ac:dyDescent="0.35">
      <c r="P157" s="405"/>
      <c r="Q157" s="405"/>
      <c r="R157" s="405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D157" s="166"/>
      <c r="AE157" s="401"/>
      <c r="AG157" s="103"/>
      <c r="AH157" s="167"/>
      <c r="AI157" s="161"/>
      <c r="AJ157" s="143"/>
      <c r="AK157" s="143"/>
      <c r="AL157" s="143"/>
      <c r="AM157" s="143"/>
      <c r="AN157" s="150"/>
      <c r="AO157" s="161"/>
      <c r="AP157" s="143"/>
      <c r="AQ157" s="143"/>
      <c r="AR157" s="143"/>
      <c r="AS157" s="143"/>
      <c r="AT157" s="150"/>
      <c r="AU157" s="161"/>
      <c r="AV157" s="143"/>
      <c r="AW157" s="143"/>
      <c r="AX157" s="143"/>
      <c r="AY157" s="150"/>
      <c r="AZ157" s="161"/>
      <c r="BA157" s="143"/>
      <c r="BB157" s="143"/>
      <c r="BC157" s="143"/>
      <c r="BD157" s="143"/>
      <c r="BE157" s="143"/>
      <c r="BF157" s="143"/>
      <c r="BG157" s="150"/>
      <c r="BH157" s="142"/>
      <c r="BI157" s="143"/>
      <c r="BJ157" s="143"/>
      <c r="BK157" s="143"/>
      <c r="BL157" s="143"/>
      <c r="BM157" s="143"/>
      <c r="BO157" s="103"/>
      <c r="BP157" s="167"/>
      <c r="BQ157" s="161"/>
      <c r="BR157" s="143"/>
      <c r="BS157" s="143"/>
      <c r="BT157" s="143"/>
      <c r="BU157" s="143"/>
      <c r="BV157" s="150"/>
      <c r="BW157" s="161"/>
      <c r="BX157" s="143"/>
      <c r="BY157" s="143"/>
      <c r="BZ157" s="143"/>
      <c r="CA157" s="143"/>
      <c r="CB157" s="150"/>
      <c r="CC157" s="161"/>
      <c r="CD157" s="143"/>
      <c r="CE157" s="143"/>
      <c r="CF157" s="143"/>
      <c r="CG157" s="150"/>
      <c r="CH157" s="161"/>
      <c r="CI157" s="143"/>
      <c r="CJ157" s="143"/>
      <c r="CK157" s="143"/>
      <c r="CL157" s="143"/>
      <c r="CM157" s="143"/>
      <c r="CN157" s="143"/>
      <c r="CO157" s="150"/>
      <c r="CP157" s="142"/>
      <c r="CQ157" s="143"/>
      <c r="CR157" s="143"/>
      <c r="CS157" s="143"/>
      <c r="CT157" s="143"/>
      <c r="CU157" s="143"/>
      <c r="CW157" s="103"/>
      <c r="CX157" s="403"/>
      <c r="CY157" s="402"/>
      <c r="CZ157" s="66"/>
      <c r="DA157" s="66"/>
      <c r="DB157" s="66"/>
      <c r="DC157" s="66"/>
      <c r="DD157" s="146"/>
      <c r="DE157" s="402"/>
      <c r="DF157" s="66"/>
      <c r="DG157" s="66"/>
      <c r="DH157" s="66"/>
      <c r="DI157" s="66"/>
      <c r="DJ157" s="146"/>
      <c r="DK157" s="402"/>
      <c r="DL157" s="66"/>
      <c r="DM157" s="66"/>
      <c r="DN157" s="66"/>
      <c r="DO157" s="146"/>
      <c r="DP157" s="402"/>
      <c r="DQ157" s="66"/>
      <c r="DR157" s="66"/>
      <c r="DS157" s="66"/>
      <c r="DT157" s="66"/>
      <c r="DU157" s="66"/>
      <c r="DV157" s="66"/>
      <c r="DW157" s="146"/>
      <c r="DX157" s="139"/>
      <c r="DY157" s="66"/>
      <c r="DZ157" s="66"/>
      <c r="EA157" s="66"/>
      <c r="EB157" s="66"/>
      <c r="EC157" s="66"/>
    </row>
    <row r="158" spans="16:133" ht="16.5" x14ac:dyDescent="0.35">
      <c r="P158" s="405"/>
      <c r="Q158" s="405"/>
      <c r="R158" s="405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D158" s="166"/>
      <c r="AE158" s="401"/>
      <c r="AG158" s="103"/>
      <c r="AH158" s="167"/>
      <c r="AI158" s="161"/>
      <c r="AJ158" s="143"/>
      <c r="AK158" s="143"/>
      <c r="AL158" s="143"/>
      <c r="AM158" s="143"/>
      <c r="AN158" s="150"/>
      <c r="AO158" s="161"/>
      <c r="AP158" s="143"/>
      <c r="AQ158" s="143"/>
      <c r="AR158" s="143"/>
      <c r="AS158" s="143"/>
      <c r="AT158" s="150"/>
      <c r="AU158" s="161"/>
      <c r="AV158" s="143"/>
      <c r="AW158" s="143"/>
      <c r="AX158" s="143"/>
      <c r="AY158" s="150"/>
      <c r="AZ158" s="161"/>
      <c r="BA158" s="143"/>
      <c r="BB158" s="143"/>
      <c r="BC158" s="143"/>
      <c r="BD158" s="143"/>
      <c r="BE158" s="143"/>
      <c r="BF158" s="143"/>
      <c r="BG158" s="150"/>
      <c r="BH158" s="142"/>
      <c r="BI158" s="143"/>
      <c r="BJ158" s="143"/>
      <c r="BK158" s="143"/>
      <c r="BL158" s="143"/>
      <c r="BM158" s="143"/>
      <c r="BO158" s="103"/>
      <c r="BP158" s="167"/>
      <c r="BQ158" s="161"/>
      <c r="BR158" s="143"/>
      <c r="BS158" s="143"/>
      <c r="BT158" s="143"/>
      <c r="BU158" s="143"/>
      <c r="BV158" s="150"/>
      <c r="BW158" s="161"/>
      <c r="BX158" s="143"/>
      <c r="BY158" s="143"/>
      <c r="BZ158" s="143"/>
      <c r="CA158" s="143"/>
      <c r="CB158" s="150"/>
      <c r="CC158" s="161"/>
      <c r="CD158" s="143"/>
      <c r="CE158" s="143"/>
      <c r="CF158" s="143"/>
      <c r="CG158" s="150"/>
      <c r="CH158" s="161"/>
      <c r="CI158" s="143"/>
      <c r="CJ158" s="143"/>
      <c r="CK158" s="143"/>
      <c r="CL158" s="143"/>
      <c r="CM158" s="143"/>
      <c r="CN158" s="143"/>
      <c r="CO158" s="150"/>
      <c r="CP158" s="142"/>
      <c r="CQ158" s="143"/>
      <c r="CR158" s="143"/>
      <c r="CS158" s="143"/>
      <c r="CT158" s="143"/>
      <c r="CU158" s="143"/>
      <c r="CW158" s="103"/>
      <c r="CX158" s="403"/>
      <c r="CY158" s="402"/>
      <c r="CZ158" s="66"/>
      <c r="DA158" s="66"/>
      <c r="DB158" s="66"/>
      <c r="DC158" s="66"/>
      <c r="DD158" s="146"/>
      <c r="DE158" s="402"/>
      <c r="DF158" s="66"/>
      <c r="DG158" s="66"/>
      <c r="DH158" s="66"/>
      <c r="DI158" s="66"/>
      <c r="DJ158" s="146"/>
      <c r="DK158" s="402"/>
      <c r="DL158" s="66"/>
      <c r="DM158" s="66"/>
      <c r="DN158" s="66"/>
      <c r="DO158" s="146"/>
      <c r="DP158" s="402"/>
      <c r="DQ158" s="66"/>
      <c r="DR158" s="66"/>
      <c r="DS158" s="66"/>
      <c r="DT158" s="66"/>
      <c r="DU158" s="66"/>
      <c r="DV158" s="66"/>
      <c r="DW158" s="146"/>
      <c r="DX158" s="139"/>
      <c r="DY158" s="66"/>
      <c r="DZ158" s="66"/>
      <c r="EA158" s="66"/>
      <c r="EB158" s="66"/>
      <c r="EC158" s="66"/>
    </row>
    <row r="159" spans="16:133" ht="16.5" x14ac:dyDescent="0.35">
      <c r="P159" s="405"/>
      <c r="Q159" s="405"/>
      <c r="R159" s="405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D159" s="166"/>
      <c r="AE159" s="401"/>
      <c r="AG159" s="103"/>
      <c r="AH159" s="167"/>
      <c r="AI159" s="161"/>
      <c r="AJ159" s="143"/>
      <c r="AK159" s="143"/>
      <c r="AL159" s="143"/>
      <c r="AM159" s="143"/>
      <c r="AN159" s="150"/>
      <c r="AO159" s="161"/>
      <c r="AP159" s="143"/>
      <c r="AQ159" s="143"/>
      <c r="AR159" s="143"/>
      <c r="AS159" s="143"/>
      <c r="AT159" s="150"/>
      <c r="AU159" s="161"/>
      <c r="AV159" s="143"/>
      <c r="AW159" s="143"/>
      <c r="AX159" s="143"/>
      <c r="AY159" s="150"/>
      <c r="AZ159" s="161"/>
      <c r="BA159" s="143"/>
      <c r="BB159" s="143"/>
      <c r="BC159" s="143"/>
      <c r="BD159" s="143"/>
      <c r="BE159" s="143"/>
      <c r="BF159" s="143"/>
      <c r="BG159" s="150"/>
      <c r="BH159" s="142"/>
      <c r="BI159" s="143"/>
      <c r="BJ159" s="143"/>
      <c r="BK159" s="143"/>
      <c r="BL159" s="143"/>
      <c r="BM159" s="143"/>
      <c r="BO159" s="103"/>
      <c r="BP159" s="167"/>
      <c r="BQ159" s="161"/>
      <c r="BR159" s="143"/>
      <c r="BS159" s="143"/>
      <c r="BT159" s="143"/>
      <c r="BU159" s="143"/>
      <c r="BV159" s="150"/>
      <c r="BW159" s="161"/>
      <c r="BX159" s="143"/>
      <c r="BY159" s="143"/>
      <c r="BZ159" s="143"/>
      <c r="CA159" s="143"/>
      <c r="CB159" s="150"/>
      <c r="CC159" s="161"/>
      <c r="CD159" s="143"/>
      <c r="CE159" s="143"/>
      <c r="CF159" s="143"/>
      <c r="CG159" s="150"/>
      <c r="CH159" s="161"/>
      <c r="CI159" s="143"/>
      <c r="CJ159" s="143"/>
      <c r="CK159" s="143"/>
      <c r="CL159" s="143"/>
      <c r="CM159" s="143"/>
      <c r="CN159" s="143"/>
      <c r="CO159" s="150"/>
      <c r="CP159" s="142"/>
      <c r="CQ159" s="143"/>
      <c r="CR159" s="143"/>
      <c r="CS159" s="143"/>
      <c r="CT159" s="143"/>
      <c r="CU159" s="143"/>
      <c r="CW159" s="103"/>
      <c r="CX159" s="403"/>
      <c r="CY159" s="402"/>
      <c r="CZ159" s="66"/>
      <c r="DA159" s="66"/>
      <c r="DB159" s="66"/>
      <c r="DC159" s="66"/>
      <c r="DD159" s="146"/>
      <c r="DE159" s="402"/>
      <c r="DF159" s="66"/>
      <c r="DG159" s="66"/>
      <c r="DH159" s="66"/>
      <c r="DI159" s="66"/>
      <c r="DJ159" s="146"/>
      <c r="DK159" s="402"/>
      <c r="DL159" s="66"/>
      <c r="DM159" s="66"/>
      <c r="DN159" s="66"/>
      <c r="DO159" s="146"/>
      <c r="DP159" s="402"/>
      <c r="DQ159" s="66"/>
      <c r="DR159" s="66"/>
      <c r="DS159" s="66"/>
      <c r="DT159" s="66"/>
      <c r="DU159" s="66"/>
      <c r="DV159" s="66"/>
      <c r="DW159" s="146"/>
      <c r="DX159" s="139"/>
      <c r="DY159" s="66"/>
      <c r="DZ159" s="66"/>
      <c r="EA159" s="66"/>
      <c r="EB159" s="66"/>
      <c r="EC159" s="66"/>
    </row>
    <row r="160" spans="16:133" ht="16.5" x14ac:dyDescent="0.35">
      <c r="P160" s="405"/>
      <c r="Q160" s="405"/>
      <c r="R160" s="405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D160" s="166"/>
      <c r="AE160" s="401"/>
      <c r="AG160" s="103"/>
      <c r="AH160" s="167"/>
      <c r="AI160" s="161"/>
      <c r="AJ160" s="143"/>
      <c r="AK160" s="143"/>
      <c r="AL160" s="143"/>
      <c r="AM160" s="143"/>
      <c r="AN160" s="150"/>
      <c r="AO160" s="161"/>
      <c r="AP160" s="143"/>
      <c r="AQ160" s="143"/>
      <c r="AR160" s="143"/>
      <c r="AS160" s="143"/>
      <c r="AT160" s="150"/>
      <c r="AU160" s="161"/>
      <c r="AV160" s="143"/>
      <c r="AW160" s="143"/>
      <c r="AX160" s="143"/>
      <c r="AY160" s="150"/>
      <c r="AZ160" s="161"/>
      <c r="BA160" s="143"/>
      <c r="BB160" s="143"/>
      <c r="BC160" s="143"/>
      <c r="BD160" s="143"/>
      <c r="BE160" s="143"/>
      <c r="BF160" s="143"/>
      <c r="BG160" s="150"/>
      <c r="BH160" s="142"/>
      <c r="BI160" s="143"/>
      <c r="BJ160" s="143"/>
      <c r="BK160" s="143"/>
      <c r="BL160" s="143"/>
      <c r="BM160" s="143"/>
      <c r="BO160" s="103"/>
      <c r="BP160" s="167"/>
      <c r="BQ160" s="161"/>
      <c r="BR160" s="143"/>
      <c r="BS160" s="143"/>
      <c r="BT160" s="143"/>
      <c r="BU160" s="143"/>
      <c r="BV160" s="150"/>
      <c r="BW160" s="161"/>
      <c r="BX160" s="143"/>
      <c r="BY160" s="143"/>
      <c r="BZ160" s="143"/>
      <c r="CA160" s="143"/>
      <c r="CB160" s="150"/>
      <c r="CC160" s="161"/>
      <c r="CD160" s="143"/>
      <c r="CE160" s="143"/>
      <c r="CF160" s="143"/>
      <c r="CG160" s="150"/>
      <c r="CH160" s="161"/>
      <c r="CI160" s="143"/>
      <c r="CJ160" s="143"/>
      <c r="CK160" s="143"/>
      <c r="CL160" s="143"/>
      <c r="CM160" s="143"/>
      <c r="CN160" s="143"/>
      <c r="CO160" s="150"/>
      <c r="CP160" s="142"/>
      <c r="CQ160" s="143"/>
      <c r="CR160" s="143"/>
      <c r="CS160" s="143"/>
      <c r="CT160" s="143"/>
      <c r="CU160" s="143"/>
      <c r="CW160" s="103"/>
      <c r="CX160" s="403"/>
      <c r="CY160" s="402"/>
      <c r="CZ160" s="66"/>
      <c r="DA160" s="66"/>
      <c r="DB160" s="66"/>
      <c r="DC160" s="66"/>
      <c r="DD160" s="146"/>
      <c r="DE160" s="402"/>
      <c r="DF160" s="66"/>
      <c r="DG160" s="66"/>
      <c r="DH160" s="66"/>
      <c r="DI160" s="66"/>
      <c r="DJ160" s="146"/>
      <c r="DK160" s="402"/>
      <c r="DL160" s="66"/>
      <c r="DM160" s="66"/>
      <c r="DN160" s="66"/>
      <c r="DO160" s="146"/>
      <c r="DP160" s="402"/>
      <c r="DQ160" s="66"/>
      <c r="DR160" s="66"/>
      <c r="DS160" s="66"/>
      <c r="DT160" s="66"/>
      <c r="DU160" s="66"/>
      <c r="DV160" s="66"/>
      <c r="DW160" s="146"/>
      <c r="DX160" s="139"/>
      <c r="DY160" s="66"/>
      <c r="DZ160" s="66"/>
      <c r="EA160" s="66"/>
      <c r="EB160" s="66"/>
      <c r="EC160" s="66"/>
    </row>
    <row r="161" spans="16:133" ht="16.5" x14ac:dyDescent="0.35"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D161" s="166"/>
      <c r="AE161" s="401"/>
      <c r="AG161" s="103"/>
      <c r="AH161" s="167"/>
      <c r="AI161" s="161"/>
      <c r="AJ161" s="143"/>
      <c r="AK161" s="143"/>
      <c r="AL161" s="143"/>
      <c r="AM161" s="143"/>
      <c r="AN161" s="150"/>
      <c r="AO161" s="161"/>
      <c r="AP161" s="143"/>
      <c r="AQ161" s="143"/>
      <c r="AR161" s="143"/>
      <c r="AS161" s="143"/>
      <c r="AT161" s="150"/>
      <c r="AU161" s="161"/>
      <c r="AV161" s="143"/>
      <c r="AW161" s="143"/>
      <c r="AX161" s="143"/>
      <c r="AY161" s="150"/>
      <c r="AZ161" s="161"/>
      <c r="BA161" s="143"/>
      <c r="BB161" s="143"/>
      <c r="BC161" s="143"/>
      <c r="BD161" s="143"/>
      <c r="BE161" s="143"/>
      <c r="BF161" s="143"/>
      <c r="BG161" s="150"/>
      <c r="BH161" s="142"/>
      <c r="BI161" s="143"/>
      <c r="BJ161" s="143"/>
      <c r="BK161" s="143"/>
      <c r="BL161" s="143"/>
      <c r="BM161" s="143"/>
      <c r="BO161" s="103"/>
      <c r="BP161" s="167"/>
      <c r="BQ161" s="161"/>
      <c r="BR161" s="143"/>
      <c r="BS161" s="143"/>
      <c r="BT161" s="143"/>
      <c r="BU161" s="143"/>
      <c r="BV161" s="150"/>
      <c r="BW161" s="161"/>
      <c r="BX161" s="143"/>
      <c r="BY161" s="143"/>
      <c r="BZ161" s="143"/>
      <c r="CA161" s="143"/>
      <c r="CB161" s="150"/>
      <c r="CC161" s="161"/>
      <c r="CD161" s="143"/>
      <c r="CE161" s="143"/>
      <c r="CF161" s="143"/>
      <c r="CG161" s="150"/>
      <c r="CH161" s="161"/>
      <c r="CI161" s="143"/>
      <c r="CJ161" s="143"/>
      <c r="CK161" s="143"/>
      <c r="CL161" s="143"/>
      <c r="CM161" s="143"/>
      <c r="CN161" s="143"/>
      <c r="CO161" s="150"/>
      <c r="CP161" s="142"/>
      <c r="CQ161" s="143"/>
      <c r="CR161" s="143"/>
      <c r="CS161" s="143"/>
      <c r="CT161" s="143"/>
      <c r="CU161" s="143"/>
      <c r="CW161" s="103"/>
      <c r="CX161" s="403"/>
      <c r="CY161" s="402"/>
      <c r="CZ161" s="66"/>
      <c r="DA161" s="66"/>
      <c r="DB161" s="66"/>
      <c r="DC161" s="66"/>
      <c r="DD161" s="146"/>
      <c r="DE161" s="402"/>
      <c r="DF161" s="66"/>
      <c r="DG161" s="66"/>
      <c r="DH161" s="66"/>
      <c r="DI161" s="66"/>
      <c r="DJ161" s="146"/>
      <c r="DK161" s="402"/>
      <c r="DL161" s="66"/>
      <c r="DM161" s="66"/>
      <c r="DN161" s="66"/>
      <c r="DO161" s="146"/>
      <c r="DP161" s="402"/>
      <c r="DQ161" s="66"/>
      <c r="DR161" s="66"/>
      <c r="DS161" s="66"/>
      <c r="DT161" s="66"/>
      <c r="DU161" s="66"/>
      <c r="DV161" s="66"/>
      <c r="DW161" s="146"/>
      <c r="DX161" s="139"/>
      <c r="DY161" s="66"/>
      <c r="DZ161" s="66"/>
      <c r="EA161" s="66"/>
      <c r="EB161" s="66"/>
      <c r="EC161" s="66"/>
    </row>
    <row r="162" spans="16:133" ht="16.5" x14ac:dyDescent="0.35"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D162" s="166"/>
      <c r="AE162" s="401"/>
      <c r="AG162" s="103"/>
      <c r="AH162" s="167"/>
      <c r="AI162" s="161"/>
      <c r="AJ162" s="143"/>
      <c r="AK162" s="143"/>
      <c r="AL162" s="143"/>
      <c r="AM162" s="143"/>
      <c r="AN162" s="150"/>
      <c r="AO162" s="161"/>
      <c r="AP162" s="143"/>
      <c r="AQ162" s="143"/>
      <c r="AR162" s="143"/>
      <c r="AS162" s="143"/>
      <c r="AT162" s="150"/>
      <c r="AU162" s="161"/>
      <c r="AV162" s="143"/>
      <c r="AW162" s="143"/>
      <c r="AX162" s="143"/>
      <c r="AY162" s="150"/>
      <c r="AZ162" s="161"/>
      <c r="BA162" s="143"/>
      <c r="BB162" s="143"/>
      <c r="BC162" s="143"/>
      <c r="BD162" s="143"/>
      <c r="BE162" s="143"/>
      <c r="BF162" s="143"/>
      <c r="BG162" s="150"/>
      <c r="BH162" s="142"/>
      <c r="BI162" s="143"/>
      <c r="BJ162" s="143"/>
      <c r="BK162" s="143"/>
      <c r="BL162" s="143"/>
      <c r="BM162" s="143"/>
      <c r="BO162" s="103"/>
      <c r="BP162" s="167"/>
      <c r="BQ162" s="161"/>
      <c r="BR162" s="143"/>
      <c r="BS162" s="143"/>
      <c r="BT162" s="143"/>
      <c r="BU162" s="143"/>
      <c r="BV162" s="150"/>
      <c r="BW162" s="161"/>
      <c r="BX162" s="143"/>
      <c r="BY162" s="143"/>
      <c r="BZ162" s="143"/>
      <c r="CA162" s="143"/>
      <c r="CB162" s="150"/>
      <c r="CC162" s="161"/>
      <c r="CD162" s="143"/>
      <c r="CE162" s="143"/>
      <c r="CF162" s="143"/>
      <c r="CG162" s="150"/>
      <c r="CH162" s="161"/>
      <c r="CI162" s="143"/>
      <c r="CJ162" s="143"/>
      <c r="CK162" s="143"/>
      <c r="CL162" s="143"/>
      <c r="CM162" s="143"/>
      <c r="CN162" s="143"/>
      <c r="CO162" s="150"/>
      <c r="CP162" s="142"/>
      <c r="CQ162" s="143"/>
      <c r="CR162" s="143"/>
      <c r="CS162" s="143"/>
      <c r="CT162" s="143"/>
      <c r="CU162" s="143"/>
      <c r="CW162" s="103"/>
      <c r="CX162" s="403"/>
      <c r="CY162" s="402"/>
      <c r="CZ162" s="66"/>
      <c r="DA162" s="66"/>
      <c r="DB162" s="66"/>
      <c r="DC162" s="66"/>
      <c r="DD162" s="146"/>
      <c r="DE162" s="402"/>
      <c r="DF162" s="66"/>
      <c r="DG162" s="66"/>
      <c r="DH162" s="66"/>
      <c r="DI162" s="66"/>
      <c r="DJ162" s="146"/>
      <c r="DK162" s="402"/>
      <c r="DL162" s="66"/>
      <c r="DM162" s="66"/>
      <c r="DN162" s="66"/>
      <c r="DO162" s="146"/>
      <c r="DP162" s="402"/>
      <c r="DQ162" s="66"/>
      <c r="DR162" s="66"/>
      <c r="DS162" s="66"/>
      <c r="DT162" s="66"/>
      <c r="DU162" s="66"/>
      <c r="DV162" s="66"/>
      <c r="DW162" s="146"/>
      <c r="DX162" s="139"/>
      <c r="DY162" s="66"/>
      <c r="DZ162" s="66"/>
      <c r="EA162" s="66"/>
      <c r="EB162" s="66"/>
      <c r="EC162" s="66"/>
    </row>
    <row r="163" spans="16:133" ht="16.5" x14ac:dyDescent="0.35"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D163" s="166"/>
      <c r="AE163" s="401"/>
      <c r="AG163" s="103"/>
      <c r="AH163" s="167"/>
      <c r="AI163" s="161"/>
      <c r="AJ163" s="143"/>
      <c r="AK163" s="143"/>
      <c r="AL163" s="143"/>
      <c r="AM163" s="143"/>
      <c r="AN163" s="150"/>
      <c r="AO163" s="161"/>
      <c r="AP163" s="143"/>
      <c r="AQ163" s="143"/>
      <c r="AR163" s="143"/>
      <c r="AS163" s="143"/>
      <c r="AT163" s="150"/>
      <c r="AU163" s="161"/>
      <c r="AV163" s="143"/>
      <c r="AW163" s="143"/>
      <c r="AX163" s="143"/>
      <c r="AY163" s="150"/>
      <c r="AZ163" s="161"/>
      <c r="BA163" s="143"/>
      <c r="BB163" s="143"/>
      <c r="BC163" s="143"/>
      <c r="BD163" s="143"/>
      <c r="BE163" s="143"/>
      <c r="BF163" s="143"/>
      <c r="BG163" s="150"/>
      <c r="BH163" s="142"/>
      <c r="BI163" s="143"/>
      <c r="BJ163" s="143"/>
      <c r="BK163" s="143"/>
      <c r="BL163" s="143"/>
      <c r="BM163" s="143"/>
      <c r="BO163" s="103"/>
      <c r="BP163" s="167"/>
      <c r="BQ163" s="161"/>
      <c r="BR163" s="143"/>
      <c r="BS163" s="143"/>
      <c r="BT163" s="143"/>
      <c r="BU163" s="143"/>
      <c r="BV163" s="150"/>
      <c r="BW163" s="161"/>
      <c r="BX163" s="143"/>
      <c r="BY163" s="143"/>
      <c r="BZ163" s="143"/>
      <c r="CA163" s="143"/>
      <c r="CB163" s="150"/>
      <c r="CC163" s="161"/>
      <c r="CD163" s="143"/>
      <c r="CE163" s="143"/>
      <c r="CF163" s="143"/>
      <c r="CG163" s="150"/>
      <c r="CH163" s="161"/>
      <c r="CI163" s="143"/>
      <c r="CJ163" s="143"/>
      <c r="CK163" s="143"/>
      <c r="CL163" s="143"/>
      <c r="CM163" s="143"/>
      <c r="CN163" s="143"/>
      <c r="CO163" s="150"/>
      <c r="CP163" s="142"/>
      <c r="CQ163" s="143"/>
      <c r="CR163" s="143"/>
      <c r="CS163" s="143"/>
      <c r="CT163" s="143"/>
      <c r="CU163" s="143"/>
      <c r="CW163" s="103"/>
      <c r="CX163" s="403"/>
      <c r="CY163" s="402"/>
      <c r="CZ163" s="66"/>
      <c r="DA163" s="66"/>
      <c r="DB163" s="66"/>
      <c r="DC163" s="66"/>
      <c r="DD163" s="146"/>
      <c r="DE163" s="402"/>
      <c r="DF163" s="66"/>
      <c r="DG163" s="66"/>
      <c r="DH163" s="66"/>
      <c r="DI163" s="66"/>
      <c r="DJ163" s="146"/>
      <c r="DK163" s="402"/>
      <c r="DL163" s="66"/>
      <c r="DM163" s="66"/>
      <c r="DN163" s="66"/>
      <c r="DO163" s="146"/>
      <c r="DP163" s="402"/>
      <c r="DQ163" s="66"/>
      <c r="DR163" s="66"/>
      <c r="DS163" s="66"/>
      <c r="DT163" s="66"/>
      <c r="DU163" s="66"/>
      <c r="DV163" s="66"/>
      <c r="DW163" s="146"/>
      <c r="DX163" s="139"/>
      <c r="DY163" s="66"/>
      <c r="DZ163" s="66"/>
      <c r="EA163" s="66"/>
      <c r="EB163" s="66"/>
      <c r="EC163" s="66"/>
    </row>
    <row r="164" spans="16:133" ht="16.5" x14ac:dyDescent="0.35"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D164" s="166"/>
      <c r="AE164" s="401"/>
      <c r="AG164" s="103"/>
      <c r="AH164" s="167"/>
      <c r="AI164" s="161"/>
      <c r="AJ164" s="143"/>
      <c r="AK164" s="143"/>
      <c r="AL164" s="143"/>
      <c r="AM164" s="143"/>
      <c r="AN164" s="150"/>
      <c r="AO164" s="161"/>
      <c r="AP164" s="143"/>
      <c r="AQ164" s="143"/>
      <c r="AR164" s="143"/>
      <c r="AS164" s="143"/>
      <c r="AT164" s="150"/>
      <c r="AU164" s="161"/>
      <c r="AV164" s="143"/>
      <c r="AW164" s="143"/>
      <c r="AX164" s="143"/>
      <c r="AY164" s="150"/>
      <c r="AZ164" s="161"/>
      <c r="BA164" s="143"/>
      <c r="BB164" s="143"/>
      <c r="BC164" s="143"/>
      <c r="BD164" s="143"/>
      <c r="BE164" s="143"/>
      <c r="BF164" s="143"/>
      <c r="BG164" s="150"/>
      <c r="BH164" s="142"/>
      <c r="BI164" s="143"/>
      <c r="BJ164" s="143"/>
      <c r="BK164" s="143"/>
      <c r="BL164" s="143"/>
      <c r="BM164" s="143"/>
      <c r="BO164" s="103"/>
      <c r="BP164" s="167"/>
      <c r="BQ164" s="161"/>
      <c r="BR164" s="143"/>
      <c r="BS164" s="143"/>
      <c r="BT164" s="143"/>
      <c r="BU164" s="143"/>
      <c r="BV164" s="150"/>
      <c r="BW164" s="161"/>
      <c r="BX164" s="143"/>
      <c r="BY164" s="143"/>
      <c r="BZ164" s="143"/>
      <c r="CA164" s="143"/>
      <c r="CB164" s="150"/>
      <c r="CC164" s="161"/>
      <c r="CD164" s="143"/>
      <c r="CE164" s="143"/>
      <c r="CF164" s="143"/>
      <c r="CG164" s="150"/>
      <c r="CH164" s="161"/>
      <c r="CI164" s="143"/>
      <c r="CJ164" s="143"/>
      <c r="CK164" s="143"/>
      <c r="CL164" s="143"/>
      <c r="CM164" s="143"/>
      <c r="CN164" s="143"/>
      <c r="CO164" s="150"/>
      <c r="CP164" s="142"/>
      <c r="CQ164" s="143"/>
      <c r="CR164" s="143"/>
      <c r="CS164" s="143"/>
      <c r="CT164" s="143"/>
      <c r="CU164" s="143"/>
      <c r="CW164" s="103"/>
      <c r="CX164" s="403"/>
      <c r="CY164" s="402"/>
      <c r="CZ164" s="66"/>
      <c r="DA164" s="66"/>
      <c r="DB164" s="66"/>
      <c r="DC164" s="66"/>
      <c r="DD164" s="146"/>
      <c r="DE164" s="402"/>
      <c r="DF164" s="66"/>
      <c r="DG164" s="66"/>
      <c r="DH164" s="66"/>
      <c r="DI164" s="66"/>
      <c r="DJ164" s="146"/>
      <c r="DK164" s="402"/>
      <c r="DL164" s="66"/>
      <c r="DM164" s="66"/>
      <c r="DN164" s="66"/>
      <c r="DO164" s="146"/>
      <c r="DP164" s="402"/>
      <c r="DQ164" s="66"/>
      <c r="DR164" s="66"/>
      <c r="DS164" s="66"/>
      <c r="DT164" s="66"/>
      <c r="DU164" s="66"/>
      <c r="DV164" s="66"/>
      <c r="DW164" s="146"/>
      <c r="DX164" s="139"/>
      <c r="DY164" s="66"/>
      <c r="DZ164" s="66"/>
      <c r="EA164" s="66"/>
      <c r="EB164" s="66"/>
      <c r="EC164" s="66"/>
    </row>
    <row r="165" spans="16:133" ht="16.5" x14ac:dyDescent="0.35"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D165" s="166"/>
      <c r="AE165" s="401"/>
      <c r="AG165" s="103"/>
      <c r="AH165" s="167"/>
      <c r="AI165" s="161"/>
      <c r="AJ165" s="143"/>
      <c r="AK165" s="143"/>
      <c r="AL165" s="143"/>
      <c r="AM165" s="143"/>
      <c r="AN165" s="150"/>
      <c r="AO165" s="161"/>
      <c r="AP165" s="143"/>
      <c r="AQ165" s="143"/>
      <c r="AR165" s="143"/>
      <c r="AS165" s="143"/>
      <c r="AT165" s="150"/>
      <c r="AU165" s="161"/>
      <c r="AV165" s="143"/>
      <c r="AW165" s="143"/>
      <c r="AX165" s="143"/>
      <c r="AY165" s="150"/>
      <c r="AZ165" s="161"/>
      <c r="BA165" s="143"/>
      <c r="BB165" s="143"/>
      <c r="BC165" s="143"/>
      <c r="BD165" s="143"/>
      <c r="BE165" s="143"/>
      <c r="BF165" s="143"/>
      <c r="BG165" s="150"/>
      <c r="BH165" s="142"/>
      <c r="BI165" s="143"/>
      <c r="BJ165" s="143"/>
      <c r="BK165" s="143"/>
      <c r="BL165" s="143"/>
      <c r="BM165" s="143"/>
      <c r="BO165" s="103"/>
      <c r="BP165" s="167"/>
      <c r="BQ165" s="161"/>
      <c r="BR165" s="143"/>
      <c r="BS165" s="143"/>
      <c r="BT165" s="143"/>
      <c r="BU165" s="143"/>
      <c r="BV165" s="150"/>
      <c r="BW165" s="161"/>
      <c r="BX165" s="143"/>
      <c r="BY165" s="143"/>
      <c r="BZ165" s="143"/>
      <c r="CA165" s="143"/>
      <c r="CB165" s="150"/>
      <c r="CC165" s="161"/>
      <c r="CD165" s="143"/>
      <c r="CE165" s="143"/>
      <c r="CF165" s="143"/>
      <c r="CG165" s="150"/>
      <c r="CH165" s="161"/>
      <c r="CI165" s="143"/>
      <c r="CJ165" s="143"/>
      <c r="CK165" s="143"/>
      <c r="CL165" s="143"/>
      <c r="CM165" s="143"/>
      <c r="CN165" s="143"/>
      <c r="CO165" s="150"/>
      <c r="CP165" s="142"/>
      <c r="CQ165" s="143"/>
      <c r="CR165" s="143"/>
      <c r="CS165" s="143"/>
      <c r="CT165" s="143"/>
      <c r="CU165" s="143"/>
      <c r="CW165" s="103"/>
      <c r="CX165" s="403"/>
      <c r="CY165" s="402"/>
      <c r="CZ165" s="66"/>
      <c r="DA165" s="66"/>
      <c r="DB165" s="66"/>
      <c r="DC165" s="66"/>
      <c r="DD165" s="146"/>
      <c r="DE165" s="402"/>
      <c r="DF165" s="66"/>
      <c r="DG165" s="66"/>
      <c r="DH165" s="66"/>
      <c r="DI165" s="66"/>
      <c r="DJ165" s="146"/>
      <c r="DK165" s="402"/>
      <c r="DL165" s="66"/>
      <c r="DM165" s="66"/>
      <c r="DN165" s="66"/>
      <c r="DO165" s="146"/>
      <c r="DP165" s="402"/>
      <c r="DQ165" s="66"/>
      <c r="DR165" s="66"/>
      <c r="DS165" s="66"/>
      <c r="DT165" s="66"/>
      <c r="DU165" s="66"/>
      <c r="DV165" s="66"/>
      <c r="DW165" s="146"/>
      <c r="DX165" s="139"/>
      <c r="DY165" s="66"/>
      <c r="DZ165" s="66"/>
      <c r="EA165" s="66"/>
      <c r="EB165" s="66"/>
      <c r="EC165" s="66"/>
    </row>
    <row r="166" spans="16:133" ht="16.5" x14ac:dyDescent="0.35">
      <c r="P166" s="405"/>
      <c r="Q166" s="405"/>
      <c r="R166" s="405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D166" s="166"/>
      <c r="AE166" s="401"/>
      <c r="AG166" s="103"/>
      <c r="AH166" s="167"/>
      <c r="AI166" s="161"/>
      <c r="AJ166" s="143"/>
      <c r="AK166" s="143"/>
      <c r="AL166" s="143"/>
      <c r="AM166" s="143"/>
      <c r="AN166" s="150"/>
      <c r="AO166" s="161"/>
      <c r="AP166" s="143"/>
      <c r="AQ166" s="143"/>
      <c r="AR166" s="143"/>
      <c r="AS166" s="143"/>
      <c r="AT166" s="150"/>
      <c r="AU166" s="161"/>
      <c r="AV166" s="143"/>
      <c r="AW166" s="143"/>
      <c r="AX166" s="143"/>
      <c r="AY166" s="150"/>
      <c r="AZ166" s="161"/>
      <c r="BA166" s="143"/>
      <c r="BB166" s="143"/>
      <c r="BC166" s="143"/>
      <c r="BD166" s="143"/>
      <c r="BE166" s="143"/>
      <c r="BF166" s="143"/>
      <c r="BG166" s="150"/>
      <c r="BH166" s="142"/>
      <c r="BI166" s="143"/>
      <c r="BJ166" s="143"/>
      <c r="BK166" s="143"/>
      <c r="BL166" s="143"/>
      <c r="BM166" s="143"/>
      <c r="BO166" s="103"/>
      <c r="BP166" s="167"/>
      <c r="BQ166" s="161"/>
      <c r="BR166" s="143"/>
      <c r="BS166" s="143"/>
      <c r="BT166" s="143"/>
      <c r="BU166" s="143"/>
      <c r="BV166" s="150"/>
      <c r="BW166" s="161"/>
      <c r="BX166" s="143"/>
      <c r="BY166" s="143"/>
      <c r="BZ166" s="143"/>
      <c r="CA166" s="143"/>
      <c r="CB166" s="150"/>
      <c r="CC166" s="161"/>
      <c r="CD166" s="143"/>
      <c r="CE166" s="143"/>
      <c r="CF166" s="143"/>
      <c r="CG166" s="150"/>
      <c r="CH166" s="161"/>
      <c r="CI166" s="143"/>
      <c r="CJ166" s="143"/>
      <c r="CK166" s="143"/>
      <c r="CL166" s="143"/>
      <c r="CM166" s="143"/>
      <c r="CN166" s="143"/>
      <c r="CO166" s="150"/>
      <c r="CP166" s="142"/>
      <c r="CQ166" s="143"/>
      <c r="CR166" s="143"/>
      <c r="CS166" s="143"/>
      <c r="CT166" s="143"/>
      <c r="CU166" s="143"/>
      <c r="CW166" s="103"/>
      <c r="CX166" s="403"/>
      <c r="CY166" s="402"/>
      <c r="CZ166" s="66"/>
      <c r="DA166" s="66"/>
      <c r="DB166" s="66"/>
      <c r="DC166" s="66"/>
      <c r="DD166" s="146"/>
      <c r="DE166" s="402"/>
      <c r="DF166" s="66"/>
      <c r="DG166" s="66"/>
      <c r="DH166" s="66"/>
      <c r="DI166" s="66"/>
      <c r="DJ166" s="146"/>
      <c r="DK166" s="402"/>
      <c r="DL166" s="66"/>
      <c r="DM166" s="66"/>
      <c r="DN166" s="66"/>
      <c r="DO166" s="146"/>
      <c r="DP166" s="402"/>
      <c r="DQ166" s="66"/>
      <c r="DR166" s="66"/>
      <c r="DS166" s="66"/>
      <c r="DT166" s="66"/>
      <c r="DU166" s="66"/>
      <c r="DV166" s="66"/>
      <c r="DW166" s="146"/>
      <c r="DX166" s="139"/>
      <c r="DY166" s="66"/>
      <c r="DZ166" s="66"/>
      <c r="EA166" s="66"/>
      <c r="EB166" s="66"/>
      <c r="EC166" s="66"/>
    </row>
    <row r="167" spans="16:133" ht="16.5" x14ac:dyDescent="0.35"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D167" s="166"/>
      <c r="AE167" s="401"/>
      <c r="AG167" s="103"/>
      <c r="AH167" s="167"/>
      <c r="AI167" s="161"/>
      <c r="AJ167" s="143"/>
      <c r="AK167" s="143"/>
      <c r="AL167" s="143"/>
      <c r="AM167" s="143"/>
      <c r="AN167" s="150"/>
      <c r="AO167" s="161"/>
      <c r="AP167" s="143"/>
      <c r="AQ167" s="143"/>
      <c r="AR167" s="143"/>
      <c r="AS167" s="143"/>
      <c r="AT167" s="150"/>
      <c r="AU167" s="161"/>
      <c r="AV167" s="143"/>
      <c r="AW167" s="143"/>
      <c r="AX167" s="143"/>
      <c r="AY167" s="150"/>
      <c r="AZ167" s="161"/>
      <c r="BA167" s="143"/>
      <c r="BB167" s="143"/>
      <c r="BC167" s="143"/>
      <c r="BD167" s="143"/>
      <c r="BE167" s="143"/>
      <c r="BF167" s="143"/>
      <c r="BG167" s="150"/>
      <c r="BH167" s="142"/>
      <c r="BI167" s="143"/>
      <c r="BJ167" s="143"/>
      <c r="BK167" s="143"/>
      <c r="BL167" s="143"/>
      <c r="BM167" s="143"/>
      <c r="BO167" s="103"/>
      <c r="BP167" s="167"/>
      <c r="BQ167" s="161"/>
      <c r="BR167" s="143"/>
      <c r="BS167" s="143"/>
      <c r="BT167" s="143"/>
      <c r="BU167" s="143"/>
      <c r="BV167" s="150"/>
      <c r="BW167" s="161"/>
      <c r="BX167" s="143"/>
      <c r="BY167" s="143"/>
      <c r="BZ167" s="143"/>
      <c r="CA167" s="143"/>
      <c r="CB167" s="150"/>
      <c r="CC167" s="161"/>
      <c r="CD167" s="143"/>
      <c r="CE167" s="143"/>
      <c r="CF167" s="143"/>
      <c r="CG167" s="150"/>
      <c r="CH167" s="161"/>
      <c r="CI167" s="143"/>
      <c r="CJ167" s="143"/>
      <c r="CK167" s="143"/>
      <c r="CL167" s="143"/>
      <c r="CM167" s="143"/>
      <c r="CN167" s="143"/>
      <c r="CO167" s="150"/>
      <c r="CP167" s="142"/>
      <c r="CQ167" s="143"/>
      <c r="CR167" s="143"/>
      <c r="CS167" s="143"/>
      <c r="CT167" s="143"/>
      <c r="CU167" s="143"/>
      <c r="CW167" s="103"/>
      <c r="CX167" s="403"/>
      <c r="CY167" s="402"/>
      <c r="CZ167" s="66"/>
      <c r="DA167" s="66"/>
      <c r="DB167" s="66"/>
      <c r="DC167" s="66"/>
      <c r="DD167" s="146"/>
      <c r="DE167" s="402"/>
      <c r="DF167" s="66"/>
      <c r="DG167" s="66"/>
      <c r="DH167" s="66"/>
      <c r="DI167" s="66"/>
      <c r="DJ167" s="146"/>
      <c r="DK167" s="402"/>
      <c r="DL167" s="66"/>
      <c r="DM167" s="66"/>
      <c r="DN167" s="66"/>
      <c r="DO167" s="146"/>
      <c r="DP167" s="402"/>
      <c r="DQ167" s="66"/>
      <c r="DR167" s="66"/>
      <c r="DS167" s="66"/>
      <c r="DT167" s="66"/>
      <c r="DU167" s="66"/>
      <c r="DV167" s="66"/>
      <c r="DW167" s="146"/>
      <c r="DX167" s="139"/>
      <c r="DY167" s="66"/>
      <c r="DZ167" s="66"/>
      <c r="EA167" s="66"/>
      <c r="EB167" s="66"/>
      <c r="EC167" s="66"/>
    </row>
    <row r="168" spans="16:133" ht="16.5" x14ac:dyDescent="0.35">
      <c r="P168" s="405"/>
      <c r="Q168" s="405"/>
      <c r="R168" s="405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D168" s="166"/>
      <c r="AE168" s="401"/>
      <c r="AG168" s="103"/>
      <c r="AH168" s="167"/>
      <c r="AI168" s="161"/>
      <c r="AJ168" s="143"/>
      <c r="AK168" s="143"/>
      <c r="AL168" s="143"/>
      <c r="AM168" s="143"/>
      <c r="AN168" s="150"/>
      <c r="AO168" s="161"/>
      <c r="AP168" s="143"/>
      <c r="AQ168" s="143"/>
      <c r="AR168" s="143"/>
      <c r="AS168" s="143"/>
      <c r="AT168" s="150"/>
      <c r="AU168" s="161"/>
      <c r="AV168" s="143"/>
      <c r="AW168" s="143"/>
      <c r="AX168" s="143"/>
      <c r="AY168" s="150"/>
      <c r="AZ168" s="161"/>
      <c r="BA168" s="143"/>
      <c r="BB168" s="143"/>
      <c r="BC168" s="143"/>
      <c r="BD168" s="143"/>
      <c r="BE168" s="143"/>
      <c r="BF168" s="143"/>
      <c r="BG168" s="150"/>
      <c r="BH168" s="142"/>
      <c r="BI168" s="143"/>
      <c r="BJ168" s="143"/>
      <c r="BK168" s="143"/>
      <c r="BL168" s="143"/>
      <c r="BM168" s="143"/>
      <c r="BO168" s="103"/>
      <c r="BP168" s="167"/>
      <c r="BQ168" s="161"/>
      <c r="BR168" s="143"/>
      <c r="BS168" s="143"/>
      <c r="BT168" s="143"/>
      <c r="BU168" s="143"/>
      <c r="BV168" s="150"/>
      <c r="BW168" s="161"/>
      <c r="BX168" s="143"/>
      <c r="BY168" s="143"/>
      <c r="BZ168" s="143"/>
      <c r="CA168" s="143"/>
      <c r="CB168" s="150"/>
      <c r="CC168" s="161"/>
      <c r="CD168" s="143"/>
      <c r="CE168" s="143"/>
      <c r="CF168" s="143"/>
      <c r="CG168" s="150"/>
      <c r="CH168" s="161"/>
      <c r="CI168" s="143"/>
      <c r="CJ168" s="143"/>
      <c r="CK168" s="143"/>
      <c r="CL168" s="143"/>
      <c r="CM168" s="143"/>
      <c r="CN168" s="143"/>
      <c r="CO168" s="150"/>
      <c r="CP168" s="142"/>
      <c r="CQ168" s="143"/>
      <c r="CR168" s="143"/>
      <c r="CS168" s="143"/>
      <c r="CT168" s="143"/>
      <c r="CU168" s="143"/>
      <c r="CW168" s="103"/>
      <c r="CX168" s="403"/>
      <c r="CY168" s="402"/>
      <c r="CZ168" s="66"/>
      <c r="DA168" s="66"/>
      <c r="DB168" s="66"/>
      <c r="DC168" s="66"/>
      <c r="DD168" s="146"/>
      <c r="DE168" s="402"/>
      <c r="DF168" s="66"/>
      <c r="DG168" s="66"/>
      <c r="DH168" s="66"/>
      <c r="DI168" s="66"/>
      <c r="DJ168" s="146"/>
      <c r="DK168" s="402"/>
      <c r="DL168" s="66"/>
      <c r="DM168" s="66"/>
      <c r="DN168" s="66"/>
      <c r="DO168" s="146"/>
      <c r="DP168" s="402"/>
      <c r="DQ168" s="66"/>
      <c r="DR168" s="66"/>
      <c r="DS168" s="66"/>
      <c r="DT168" s="66"/>
      <c r="DU168" s="66"/>
      <c r="DV168" s="66"/>
      <c r="DW168" s="146"/>
      <c r="DX168" s="139"/>
      <c r="DY168" s="66"/>
      <c r="DZ168" s="66"/>
      <c r="EA168" s="66"/>
      <c r="EB168" s="66"/>
      <c r="EC168" s="66"/>
    </row>
    <row r="169" spans="16:133" ht="16.5" x14ac:dyDescent="0.35">
      <c r="P169" s="405"/>
      <c r="Q169" s="405"/>
      <c r="R169" s="405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D169" s="166"/>
      <c r="AE169" s="401"/>
      <c r="AG169" s="103"/>
      <c r="AH169" s="167"/>
      <c r="AI169" s="161"/>
      <c r="AJ169" s="143"/>
      <c r="AK169" s="143"/>
      <c r="AL169" s="143"/>
      <c r="AM169" s="143"/>
      <c r="AN169" s="150"/>
      <c r="AO169" s="161"/>
      <c r="AP169" s="143"/>
      <c r="AQ169" s="143"/>
      <c r="AR169" s="143"/>
      <c r="AS169" s="143"/>
      <c r="AT169" s="150"/>
      <c r="AU169" s="161"/>
      <c r="AV169" s="143"/>
      <c r="AW169" s="143"/>
      <c r="AX169" s="143"/>
      <c r="AY169" s="150"/>
      <c r="AZ169" s="161"/>
      <c r="BA169" s="143"/>
      <c r="BB169" s="143"/>
      <c r="BC169" s="143"/>
      <c r="BD169" s="143"/>
      <c r="BE169" s="143"/>
      <c r="BF169" s="143"/>
      <c r="BG169" s="150"/>
      <c r="BH169" s="142"/>
      <c r="BI169" s="143"/>
      <c r="BJ169" s="143"/>
      <c r="BK169" s="143"/>
      <c r="BL169" s="143"/>
      <c r="BM169" s="143"/>
      <c r="BO169" s="103"/>
      <c r="BP169" s="167"/>
      <c r="BQ169" s="161"/>
      <c r="BR169" s="143"/>
      <c r="BS169" s="143"/>
      <c r="BT169" s="143"/>
      <c r="BU169" s="143"/>
      <c r="BV169" s="150"/>
      <c r="BW169" s="161"/>
      <c r="BX169" s="143"/>
      <c r="BY169" s="143"/>
      <c r="BZ169" s="143"/>
      <c r="CA169" s="143"/>
      <c r="CB169" s="150"/>
      <c r="CC169" s="161"/>
      <c r="CD169" s="143"/>
      <c r="CE169" s="143"/>
      <c r="CF169" s="143"/>
      <c r="CG169" s="150"/>
      <c r="CH169" s="161"/>
      <c r="CI169" s="143"/>
      <c r="CJ169" s="143"/>
      <c r="CK169" s="143"/>
      <c r="CL169" s="143"/>
      <c r="CM169" s="143"/>
      <c r="CN169" s="143"/>
      <c r="CO169" s="150"/>
      <c r="CP169" s="142"/>
      <c r="CQ169" s="143"/>
      <c r="CR169" s="143"/>
      <c r="CS169" s="143"/>
      <c r="CT169" s="143"/>
      <c r="CU169" s="143"/>
      <c r="CW169" s="103"/>
      <c r="CX169" s="403"/>
      <c r="CY169" s="402"/>
      <c r="CZ169" s="66"/>
      <c r="DA169" s="66"/>
      <c r="DB169" s="66"/>
      <c r="DC169" s="66"/>
      <c r="DD169" s="146"/>
      <c r="DE169" s="402"/>
      <c r="DF169" s="66"/>
      <c r="DG169" s="66"/>
      <c r="DH169" s="66"/>
      <c r="DI169" s="66"/>
      <c r="DJ169" s="146"/>
      <c r="DK169" s="402"/>
      <c r="DL169" s="66"/>
      <c r="DM169" s="66"/>
      <c r="DN169" s="66"/>
      <c r="DO169" s="146"/>
      <c r="DP169" s="402"/>
      <c r="DQ169" s="66"/>
      <c r="DR169" s="66"/>
      <c r="DS169" s="66"/>
      <c r="DT169" s="66"/>
      <c r="DU169" s="66"/>
      <c r="DV169" s="66"/>
      <c r="DW169" s="146"/>
      <c r="DX169" s="139"/>
      <c r="DY169" s="66"/>
      <c r="DZ169" s="66"/>
      <c r="EA169" s="66"/>
      <c r="EB169" s="66"/>
      <c r="EC169" s="66"/>
    </row>
    <row r="170" spans="16:133" ht="16.5" x14ac:dyDescent="0.35">
      <c r="P170" s="405"/>
      <c r="Q170" s="405"/>
      <c r="R170" s="405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D170" s="166"/>
      <c r="AE170" s="401"/>
      <c r="AG170" s="103"/>
      <c r="AH170" s="167"/>
      <c r="AI170" s="161"/>
      <c r="AJ170" s="143"/>
      <c r="AK170" s="143"/>
      <c r="AL170" s="143"/>
      <c r="AM170" s="143"/>
      <c r="AN170" s="150"/>
      <c r="AO170" s="161"/>
      <c r="AP170" s="143"/>
      <c r="AQ170" s="143"/>
      <c r="AR170" s="143"/>
      <c r="AS170" s="143"/>
      <c r="AT170" s="150"/>
      <c r="AU170" s="161"/>
      <c r="AV170" s="143"/>
      <c r="AW170" s="143"/>
      <c r="AX170" s="143"/>
      <c r="AY170" s="150"/>
      <c r="AZ170" s="161"/>
      <c r="BA170" s="143"/>
      <c r="BB170" s="143"/>
      <c r="BC170" s="143"/>
      <c r="BD170" s="143"/>
      <c r="BE170" s="143"/>
      <c r="BF170" s="143"/>
      <c r="BG170" s="150"/>
      <c r="BH170" s="142"/>
      <c r="BI170" s="143"/>
      <c r="BJ170" s="143"/>
      <c r="BK170" s="143"/>
      <c r="BL170" s="143"/>
      <c r="BM170" s="143"/>
      <c r="BO170" s="103"/>
      <c r="BP170" s="167"/>
      <c r="BQ170" s="161"/>
      <c r="BR170" s="143"/>
      <c r="BS170" s="143"/>
      <c r="BT170" s="143"/>
      <c r="BU170" s="143"/>
      <c r="BV170" s="150"/>
      <c r="BW170" s="161"/>
      <c r="BX170" s="143"/>
      <c r="BY170" s="143"/>
      <c r="BZ170" s="143"/>
      <c r="CA170" s="143"/>
      <c r="CB170" s="150"/>
      <c r="CC170" s="161"/>
      <c r="CD170" s="143"/>
      <c r="CE170" s="143"/>
      <c r="CF170" s="143"/>
      <c r="CG170" s="150"/>
      <c r="CH170" s="161"/>
      <c r="CI170" s="143"/>
      <c r="CJ170" s="143"/>
      <c r="CK170" s="143"/>
      <c r="CL170" s="143"/>
      <c r="CM170" s="143"/>
      <c r="CN170" s="143"/>
      <c r="CO170" s="150"/>
      <c r="CP170" s="142"/>
      <c r="CQ170" s="143"/>
      <c r="CR170" s="143"/>
      <c r="CS170" s="143"/>
      <c r="CT170" s="143"/>
      <c r="CU170" s="143"/>
      <c r="CW170" s="103"/>
      <c r="CX170" s="403"/>
      <c r="CY170" s="402"/>
      <c r="CZ170" s="66"/>
      <c r="DA170" s="66"/>
      <c r="DB170" s="66"/>
      <c r="DC170" s="66"/>
      <c r="DD170" s="146"/>
      <c r="DE170" s="402"/>
      <c r="DF170" s="66"/>
      <c r="DG170" s="66"/>
      <c r="DH170" s="66"/>
      <c r="DI170" s="66"/>
      <c r="DJ170" s="146"/>
      <c r="DK170" s="402"/>
      <c r="DL170" s="66"/>
      <c r="DM170" s="66"/>
      <c r="DN170" s="66"/>
      <c r="DO170" s="146"/>
      <c r="DP170" s="402"/>
      <c r="DQ170" s="66"/>
      <c r="DR170" s="66"/>
      <c r="DS170" s="66"/>
      <c r="DT170" s="66"/>
      <c r="DU170" s="66"/>
      <c r="DV170" s="66"/>
      <c r="DW170" s="146"/>
      <c r="DX170" s="139"/>
      <c r="DY170" s="66"/>
      <c r="DZ170" s="66"/>
      <c r="EA170" s="66"/>
      <c r="EB170" s="66"/>
      <c r="EC170" s="66"/>
    </row>
    <row r="171" spans="16:133" ht="16.5" x14ac:dyDescent="0.35">
      <c r="P171" s="405"/>
      <c r="Q171" s="405"/>
      <c r="R171" s="405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D171" s="166"/>
      <c r="AE171" s="401"/>
      <c r="AG171" s="103"/>
      <c r="AH171" s="167"/>
      <c r="AI171" s="161"/>
      <c r="AJ171" s="143"/>
      <c r="AK171" s="143"/>
      <c r="AL171" s="143"/>
      <c r="AM171" s="143"/>
      <c r="AN171" s="150"/>
      <c r="AO171" s="161"/>
      <c r="AP171" s="143"/>
      <c r="AQ171" s="143"/>
      <c r="AR171" s="143"/>
      <c r="AS171" s="143"/>
      <c r="AT171" s="150"/>
      <c r="AU171" s="161"/>
      <c r="AV171" s="143"/>
      <c r="AW171" s="143"/>
      <c r="AX171" s="143"/>
      <c r="AY171" s="150"/>
      <c r="AZ171" s="161"/>
      <c r="BA171" s="143"/>
      <c r="BB171" s="143"/>
      <c r="BC171" s="143"/>
      <c r="BD171" s="143"/>
      <c r="BE171" s="143"/>
      <c r="BF171" s="143"/>
      <c r="BG171" s="150"/>
      <c r="BH171" s="142"/>
      <c r="BI171" s="143"/>
      <c r="BJ171" s="143"/>
      <c r="BK171" s="143"/>
      <c r="BL171" s="143"/>
      <c r="BM171" s="143"/>
      <c r="BO171" s="103"/>
      <c r="BP171" s="167"/>
      <c r="BQ171" s="161"/>
      <c r="BR171" s="143"/>
      <c r="BS171" s="143"/>
      <c r="BT171" s="143"/>
      <c r="BU171" s="143"/>
      <c r="BV171" s="150"/>
      <c r="BW171" s="161"/>
      <c r="BX171" s="143"/>
      <c r="BY171" s="143"/>
      <c r="BZ171" s="143"/>
      <c r="CA171" s="143"/>
      <c r="CB171" s="150"/>
      <c r="CC171" s="161"/>
      <c r="CD171" s="143"/>
      <c r="CE171" s="143"/>
      <c r="CF171" s="143"/>
      <c r="CG171" s="150"/>
      <c r="CH171" s="161"/>
      <c r="CI171" s="143"/>
      <c r="CJ171" s="143"/>
      <c r="CK171" s="143"/>
      <c r="CL171" s="143"/>
      <c r="CM171" s="143"/>
      <c r="CN171" s="143"/>
      <c r="CO171" s="150"/>
      <c r="CP171" s="142"/>
      <c r="CQ171" s="143"/>
      <c r="CR171" s="143"/>
      <c r="CS171" s="143"/>
      <c r="CT171" s="143"/>
      <c r="CU171" s="143"/>
      <c r="CW171" s="103"/>
      <c r="CX171" s="403"/>
      <c r="CY171" s="402"/>
      <c r="CZ171" s="66"/>
      <c r="DA171" s="66"/>
      <c r="DB171" s="66"/>
      <c r="DC171" s="66"/>
      <c r="DD171" s="146"/>
      <c r="DE171" s="402"/>
      <c r="DF171" s="66"/>
      <c r="DG171" s="66"/>
      <c r="DH171" s="66"/>
      <c r="DI171" s="66"/>
      <c r="DJ171" s="146"/>
      <c r="DK171" s="402"/>
      <c r="DL171" s="66"/>
      <c r="DM171" s="66"/>
      <c r="DN171" s="66"/>
      <c r="DO171" s="146"/>
      <c r="DP171" s="402"/>
      <c r="DQ171" s="66"/>
      <c r="DR171" s="66"/>
      <c r="DS171" s="66"/>
      <c r="DT171" s="66"/>
      <c r="DU171" s="66"/>
      <c r="DV171" s="66"/>
      <c r="DW171" s="146"/>
      <c r="DX171" s="139"/>
      <c r="DY171" s="66"/>
      <c r="DZ171" s="66"/>
      <c r="EA171" s="66"/>
      <c r="EB171" s="66"/>
      <c r="EC171" s="66"/>
    </row>
    <row r="172" spans="16:133" ht="16.5" x14ac:dyDescent="0.35">
      <c r="P172" s="405"/>
      <c r="Q172" s="405"/>
      <c r="R172" s="405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D172" s="166"/>
      <c r="AE172" s="401"/>
      <c r="AG172" s="103"/>
      <c r="AH172" s="167"/>
      <c r="AI172" s="161"/>
      <c r="AJ172" s="143"/>
      <c r="AK172" s="143"/>
      <c r="AL172" s="143"/>
      <c r="AM172" s="143"/>
      <c r="AN172" s="150"/>
      <c r="AO172" s="161"/>
      <c r="AP172" s="143"/>
      <c r="AQ172" s="143"/>
      <c r="AR172" s="143"/>
      <c r="AS172" s="143"/>
      <c r="AT172" s="150"/>
      <c r="AU172" s="161"/>
      <c r="AV172" s="143"/>
      <c r="AW172" s="143"/>
      <c r="AX172" s="143"/>
      <c r="AY172" s="150"/>
      <c r="AZ172" s="161"/>
      <c r="BA172" s="143"/>
      <c r="BB172" s="143"/>
      <c r="BC172" s="143"/>
      <c r="BD172" s="143"/>
      <c r="BE172" s="143"/>
      <c r="BF172" s="143"/>
      <c r="BG172" s="150"/>
      <c r="BH172" s="142"/>
      <c r="BI172" s="143"/>
      <c r="BJ172" s="143"/>
      <c r="BK172" s="143"/>
      <c r="BL172" s="143"/>
      <c r="BM172" s="143"/>
      <c r="BO172" s="103"/>
      <c r="BP172" s="167"/>
      <c r="BQ172" s="161"/>
      <c r="BR172" s="143"/>
      <c r="BS172" s="143"/>
      <c r="BT172" s="143"/>
      <c r="BU172" s="143"/>
      <c r="BV172" s="150"/>
      <c r="BW172" s="161"/>
      <c r="BX172" s="143"/>
      <c r="BY172" s="143"/>
      <c r="BZ172" s="143"/>
      <c r="CA172" s="143"/>
      <c r="CB172" s="150"/>
      <c r="CC172" s="161"/>
      <c r="CD172" s="143"/>
      <c r="CE172" s="143"/>
      <c r="CF172" s="143"/>
      <c r="CG172" s="150"/>
      <c r="CH172" s="161"/>
      <c r="CI172" s="143"/>
      <c r="CJ172" s="143"/>
      <c r="CK172" s="143"/>
      <c r="CL172" s="143"/>
      <c r="CM172" s="143"/>
      <c r="CN172" s="143"/>
      <c r="CO172" s="150"/>
      <c r="CP172" s="142"/>
      <c r="CQ172" s="143"/>
      <c r="CR172" s="143"/>
      <c r="CS172" s="143"/>
      <c r="CT172" s="143"/>
      <c r="CU172" s="143"/>
      <c r="CW172" s="103"/>
      <c r="CX172" s="403"/>
      <c r="CY172" s="402"/>
      <c r="CZ172" s="66"/>
      <c r="DA172" s="66"/>
      <c r="DB172" s="66"/>
      <c r="DC172" s="66"/>
      <c r="DD172" s="146"/>
      <c r="DE172" s="402"/>
      <c r="DF172" s="66"/>
      <c r="DG172" s="66"/>
      <c r="DH172" s="66"/>
      <c r="DI172" s="66"/>
      <c r="DJ172" s="146"/>
      <c r="DK172" s="402"/>
      <c r="DL172" s="66"/>
      <c r="DM172" s="66"/>
      <c r="DN172" s="66"/>
      <c r="DO172" s="146"/>
      <c r="DP172" s="402"/>
      <c r="DQ172" s="66"/>
      <c r="DR172" s="66"/>
      <c r="DS172" s="66"/>
      <c r="DT172" s="66"/>
      <c r="DU172" s="66"/>
      <c r="DV172" s="66"/>
      <c r="DW172" s="146"/>
      <c r="DX172" s="139"/>
      <c r="DY172" s="66"/>
      <c r="DZ172" s="66"/>
      <c r="EA172" s="66"/>
      <c r="EB172" s="66"/>
      <c r="EC172" s="66"/>
    </row>
    <row r="173" spans="16:133" ht="16.5" x14ac:dyDescent="0.35">
      <c r="P173" s="405"/>
      <c r="Q173" s="405"/>
      <c r="R173" s="405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D173" s="166"/>
      <c r="AE173" s="401"/>
      <c r="AG173" s="103"/>
      <c r="AH173" s="167"/>
      <c r="AI173" s="161"/>
      <c r="AJ173" s="143"/>
      <c r="AK173" s="143"/>
      <c r="AL173" s="143"/>
      <c r="AM173" s="143"/>
      <c r="AN173" s="150"/>
      <c r="AO173" s="161"/>
      <c r="AP173" s="143"/>
      <c r="AQ173" s="143"/>
      <c r="AR173" s="143"/>
      <c r="AS173" s="143"/>
      <c r="AT173" s="150"/>
      <c r="AU173" s="161"/>
      <c r="AV173" s="143"/>
      <c r="AW173" s="143"/>
      <c r="AX173" s="143"/>
      <c r="AY173" s="150"/>
      <c r="AZ173" s="161"/>
      <c r="BA173" s="143"/>
      <c r="BB173" s="143"/>
      <c r="BC173" s="143"/>
      <c r="BD173" s="143"/>
      <c r="BE173" s="143"/>
      <c r="BF173" s="143"/>
      <c r="BG173" s="150"/>
      <c r="BH173" s="142"/>
      <c r="BI173" s="143"/>
      <c r="BJ173" s="143"/>
      <c r="BK173" s="143"/>
      <c r="BL173" s="143"/>
      <c r="BM173" s="143"/>
      <c r="BO173" s="103"/>
      <c r="BP173" s="167"/>
      <c r="BQ173" s="161"/>
      <c r="BR173" s="143"/>
      <c r="BS173" s="143"/>
      <c r="BT173" s="143"/>
      <c r="BU173" s="143"/>
      <c r="BV173" s="150"/>
      <c r="BW173" s="161"/>
      <c r="BX173" s="143"/>
      <c r="BY173" s="143"/>
      <c r="BZ173" s="143"/>
      <c r="CA173" s="143"/>
      <c r="CB173" s="150"/>
      <c r="CC173" s="161"/>
      <c r="CD173" s="143"/>
      <c r="CE173" s="143"/>
      <c r="CF173" s="143"/>
      <c r="CG173" s="150"/>
      <c r="CH173" s="161"/>
      <c r="CI173" s="143"/>
      <c r="CJ173" s="143"/>
      <c r="CK173" s="143"/>
      <c r="CL173" s="143"/>
      <c r="CM173" s="143"/>
      <c r="CN173" s="143"/>
      <c r="CO173" s="150"/>
      <c r="CP173" s="142"/>
      <c r="CQ173" s="143"/>
      <c r="CR173" s="143"/>
      <c r="CS173" s="143"/>
      <c r="CT173" s="143"/>
      <c r="CU173" s="143"/>
      <c r="CW173" s="103"/>
      <c r="CX173" s="403"/>
      <c r="CY173" s="402"/>
      <c r="CZ173" s="66"/>
      <c r="DA173" s="66"/>
      <c r="DB173" s="66"/>
      <c r="DC173" s="66"/>
      <c r="DD173" s="146"/>
      <c r="DE173" s="402"/>
      <c r="DF173" s="66"/>
      <c r="DG173" s="66"/>
      <c r="DH173" s="66"/>
      <c r="DI173" s="66"/>
      <c r="DJ173" s="146"/>
      <c r="DK173" s="402"/>
      <c r="DL173" s="66"/>
      <c r="DM173" s="66"/>
      <c r="DN173" s="66"/>
      <c r="DO173" s="146"/>
      <c r="DP173" s="402"/>
      <c r="DQ173" s="66"/>
      <c r="DR173" s="66"/>
      <c r="DS173" s="66"/>
      <c r="DT173" s="66"/>
      <c r="DU173" s="66"/>
      <c r="DV173" s="66"/>
      <c r="DW173" s="146"/>
      <c r="DX173" s="139"/>
      <c r="DY173" s="66"/>
      <c r="DZ173" s="66"/>
      <c r="EA173" s="66"/>
      <c r="EB173" s="66"/>
      <c r="EC173" s="66"/>
    </row>
    <row r="174" spans="16:133" ht="16.5" x14ac:dyDescent="0.35">
      <c r="P174" s="405"/>
      <c r="Q174" s="405"/>
      <c r="R174" s="405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D174" s="166"/>
      <c r="AE174" s="401"/>
      <c r="AG174" s="103"/>
      <c r="AH174" s="167"/>
      <c r="AI174" s="161"/>
      <c r="AJ174" s="143"/>
      <c r="AK174" s="143"/>
      <c r="AL174" s="143"/>
      <c r="AM174" s="143"/>
      <c r="AN174" s="150"/>
      <c r="AO174" s="161"/>
      <c r="AP174" s="143"/>
      <c r="AQ174" s="143"/>
      <c r="AR174" s="143"/>
      <c r="AS174" s="143"/>
      <c r="AT174" s="150"/>
      <c r="AU174" s="161"/>
      <c r="AV174" s="143"/>
      <c r="AW174" s="143"/>
      <c r="AX174" s="143"/>
      <c r="AY174" s="150"/>
      <c r="AZ174" s="161"/>
      <c r="BA174" s="143"/>
      <c r="BB174" s="143"/>
      <c r="BC174" s="143"/>
      <c r="BD174" s="143"/>
      <c r="BE174" s="143"/>
      <c r="BF174" s="143"/>
      <c r="BG174" s="150"/>
      <c r="BH174" s="142"/>
      <c r="BI174" s="143"/>
      <c r="BJ174" s="143"/>
      <c r="BK174" s="143"/>
      <c r="BL174" s="143"/>
      <c r="BM174" s="143"/>
      <c r="BO174" s="103"/>
      <c r="BP174" s="167"/>
      <c r="BQ174" s="161"/>
      <c r="BR174" s="143"/>
      <c r="BS174" s="143"/>
      <c r="BT174" s="143"/>
      <c r="BU174" s="143"/>
      <c r="BV174" s="150"/>
      <c r="BW174" s="161"/>
      <c r="BX174" s="143"/>
      <c r="BY174" s="143"/>
      <c r="BZ174" s="143"/>
      <c r="CA174" s="143"/>
      <c r="CB174" s="150"/>
      <c r="CC174" s="161"/>
      <c r="CD174" s="143"/>
      <c r="CE174" s="143"/>
      <c r="CF174" s="143"/>
      <c r="CG174" s="150"/>
      <c r="CH174" s="161"/>
      <c r="CI174" s="143"/>
      <c r="CJ174" s="143"/>
      <c r="CK174" s="143"/>
      <c r="CL174" s="143"/>
      <c r="CM174" s="143"/>
      <c r="CN174" s="143"/>
      <c r="CO174" s="150"/>
      <c r="CP174" s="142"/>
      <c r="CQ174" s="143"/>
      <c r="CR174" s="143"/>
      <c r="CS174" s="143"/>
      <c r="CT174" s="143"/>
      <c r="CU174" s="143"/>
      <c r="CW174" s="103"/>
      <c r="CX174" s="403"/>
      <c r="CY174" s="402"/>
      <c r="CZ174" s="66"/>
      <c r="DA174" s="66"/>
      <c r="DB174" s="66"/>
      <c r="DC174" s="66"/>
      <c r="DD174" s="146"/>
      <c r="DE174" s="402"/>
      <c r="DF174" s="66"/>
      <c r="DG174" s="66"/>
      <c r="DH174" s="66"/>
      <c r="DI174" s="66"/>
      <c r="DJ174" s="146"/>
      <c r="DK174" s="402"/>
      <c r="DL174" s="66"/>
      <c r="DM174" s="66"/>
      <c r="DN174" s="66"/>
      <c r="DO174" s="146"/>
      <c r="DP174" s="402"/>
      <c r="DQ174" s="66"/>
      <c r="DR174" s="66"/>
      <c r="DS174" s="66"/>
      <c r="DT174" s="66"/>
      <c r="DU174" s="66"/>
      <c r="DV174" s="66"/>
      <c r="DW174" s="146"/>
      <c r="DX174" s="139"/>
      <c r="DY174" s="66"/>
      <c r="DZ174" s="66"/>
      <c r="EA174" s="66"/>
      <c r="EB174" s="66"/>
      <c r="EC174" s="66"/>
    </row>
    <row r="175" spans="16:133" ht="16.5" x14ac:dyDescent="0.35">
      <c r="P175" s="405"/>
      <c r="Q175" s="405"/>
      <c r="R175" s="40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D175" s="166"/>
      <c r="AE175" s="401"/>
      <c r="AG175" s="103"/>
      <c r="AH175" s="167"/>
      <c r="AI175" s="161"/>
      <c r="AJ175" s="143"/>
      <c r="AK175" s="143"/>
      <c r="AL175" s="143"/>
      <c r="AM175" s="143"/>
      <c r="AN175" s="150"/>
      <c r="AO175" s="161"/>
      <c r="AP175" s="143"/>
      <c r="AQ175" s="143"/>
      <c r="AR175" s="143"/>
      <c r="AS175" s="143"/>
      <c r="AT175" s="150"/>
      <c r="AU175" s="161"/>
      <c r="AV175" s="143"/>
      <c r="AW175" s="143"/>
      <c r="AX175" s="143"/>
      <c r="AY175" s="150"/>
      <c r="AZ175" s="161"/>
      <c r="BA175" s="143"/>
      <c r="BB175" s="143"/>
      <c r="BC175" s="143"/>
      <c r="BD175" s="143"/>
      <c r="BE175" s="143"/>
      <c r="BF175" s="143"/>
      <c r="BG175" s="150"/>
      <c r="BH175" s="142"/>
      <c r="BI175" s="143"/>
      <c r="BJ175" s="143"/>
      <c r="BK175" s="143"/>
      <c r="BL175" s="143"/>
      <c r="BM175" s="143"/>
      <c r="BO175" s="103"/>
      <c r="BP175" s="167"/>
      <c r="BQ175" s="161"/>
      <c r="BR175" s="143"/>
      <c r="BS175" s="143"/>
      <c r="BT175" s="143"/>
      <c r="BU175" s="143"/>
      <c r="BV175" s="150"/>
      <c r="BW175" s="161"/>
      <c r="BX175" s="143"/>
      <c r="BY175" s="143"/>
      <c r="BZ175" s="143"/>
      <c r="CA175" s="143"/>
      <c r="CB175" s="150"/>
      <c r="CC175" s="161"/>
      <c r="CD175" s="143"/>
      <c r="CE175" s="143"/>
      <c r="CF175" s="143"/>
      <c r="CG175" s="150"/>
      <c r="CH175" s="161"/>
      <c r="CI175" s="143"/>
      <c r="CJ175" s="143"/>
      <c r="CK175" s="143"/>
      <c r="CL175" s="143"/>
      <c r="CM175" s="143"/>
      <c r="CN175" s="143"/>
      <c r="CO175" s="150"/>
      <c r="CP175" s="142"/>
      <c r="CQ175" s="143"/>
      <c r="CR175" s="143"/>
      <c r="CS175" s="143"/>
      <c r="CT175" s="143"/>
      <c r="CU175" s="143"/>
      <c r="CW175" s="103"/>
      <c r="CX175" s="403"/>
      <c r="CY175" s="402"/>
      <c r="CZ175" s="66"/>
      <c r="DA175" s="66"/>
      <c r="DB175" s="66"/>
      <c r="DC175" s="66"/>
      <c r="DD175" s="146"/>
      <c r="DE175" s="402"/>
      <c r="DF175" s="66"/>
      <c r="DG175" s="66"/>
      <c r="DH175" s="66"/>
      <c r="DI175" s="66"/>
      <c r="DJ175" s="146"/>
      <c r="DK175" s="402"/>
      <c r="DL175" s="66"/>
      <c r="DM175" s="66"/>
      <c r="DN175" s="66"/>
      <c r="DO175" s="146"/>
      <c r="DP175" s="402"/>
      <c r="DQ175" s="66"/>
      <c r="DR175" s="66"/>
      <c r="DS175" s="66"/>
      <c r="DT175" s="66"/>
      <c r="DU175" s="66"/>
      <c r="DV175" s="66"/>
      <c r="DW175" s="146"/>
      <c r="DX175" s="139"/>
      <c r="DY175" s="66"/>
      <c r="DZ175" s="66"/>
      <c r="EA175" s="66"/>
      <c r="EB175" s="66"/>
      <c r="EC175" s="66"/>
    </row>
    <row r="176" spans="16:133" ht="16.5" x14ac:dyDescent="0.35">
      <c r="P176" s="405"/>
      <c r="Q176" s="405"/>
      <c r="R176" s="405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D176" s="166"/>
      <c r="AE176" s="401"/>
      <c r="AG176" s="103"/>
      <c r="AH176" s="167"/>
      <c r="AI176" s="161"/>
      <c r="AJ176" s="143"/>
      <c r="AK176" s="143"/>
      <c r="AL176" s="143"/>
      <c r="AM176" s="143"/>
      <c r="AN176" s="150"/>
      <c r="AO176" s="161"/>
      <c r="AP176" s="143"/>
      <c r="AQ176" s="143"/>
      <c r="AR176" s="143"/>
      <c r="AS176" s="143"/>
      <c r="AT176" s="150"/>
      <c r="AU176" s="161"/>
      <c r="AV176" s="143"/>
      <c r="AW176" s="143"/>
      <c r="AX176" s="143"/>
      <c r="AY176" s="150"/>
      <c r="AZ176" s="161"/>
      <c r="BA176" s="143"/>
      <c r="BB176" s="143"/>
      <c r="BC176" s="143"/>
      <c r="BD176" s="143"/>
      <c r="BE176" s="143"/>
      <c r="BF176" s="143"/>
      <c r="BG176" s="150"/>
      <c r="BH176" s="142"/>
      <c r="BI176" s="143"/>
      <c r="BJ176" s="143"/>
      <c r="BK176" s="143"/>
      <c r="BL176" s="143"/>
      <c r="BM176" s="143"/>
      <c r="BO176" s="103"/>
      <c r="BP176" s="167"/>
      <c r="BQ176" s="161"/>
      <c r="BR176" s="143"/>
      <c r="BS176" s="143"/>
      <c r="BT176" s="143"/>
      <c r="BU176" s="143"/>
      <c r="BV176" s="150"/>
      <c r="BW176" s="161"/>
      <c r="BX176" s="143"/>
      <c r="BY176" s="143"/>
      <c r="BZ176" s="143"/>
      <c r="CA176" s="143"/>
      <c r="CB176" s="150"/>
      <c r="CC176" s="161"/>
      <c r="CD176" s="143"/>
      <c r="CE176" s="143"/>
      <c r="CF176" s="143"/>
      <c r="CG176" s="150"/>
      <c r="CH176" s="161"/>
      <c r="CI176" s="143"/>
      <c r="CJ176" s="143"/>
      <c r="CK176" s="143"/>
      <c r="CL176" s="143"/>
      <c r="CM176" s="143"/>
      <c r="CN176" s="143"/>
      <c r="CO176" s="150"/>
      <c r="CP176" s="142"/>
      <c r="CQ176" s="143"/>
      <c r="CR176" s="143"/>
      <c r="CS176" s="143"/>
      <c r="CT176" s="143"/>
      <c r="CU176" s="143"/>
      <c r="CW176" s="103"/>
      <c r="CX176" s="403"/>
      <c r="CY176" s="402"/>
      <c r="CZ176" s="66"/>
      <c r="DA176" s="66"/>
      <c r="DB176" s="66"/>
      <c r="DC176" s="66"/>
      <c r="DD176" s="146"/>
      <c r="DE176" s="402"/>
      <c r="DF176" s="66"/>
      <c r="DG176" s="66"/>
      <c r="DH176" s="66"/>
      <c r="DI176" s="66"/>
      <c r="DJ176" s="146"/>
      <c r="DK176" s="402"/>
      <c r="DL176" s="66"/>
      <c r="DM176" s="66"/>
      <c r="DN176" s="66"/>
      <c r="DO176" s="146"/>
      <c r="DP176" s="402"/>
      <c r="DQ176" s="66"/>
      <c r="DR176" s="66"/>
      <c r="DS176" s="66"/>
      <c r="DT176" s="66"/>
      <c r="DU176" s="66"/>
      <c r="DV176" s="66"/>
      <c r="DW176" s="146"/>
      <c r="DX176" s="139"/>
      <c r="DY176" s="66"/>
      <c r="DZ176" s="66"/>
      <c r="EA176" s="66"/>
      <c r="EB176" s="66"/>
      <c r="EC176" s="66"/>
    </row>
    <row r="177" spans="16:133" ht="16.5" x14ac:dyDescent="0.35">
      <c r="P177" s="405"/>
      <c r="Q177" s="405"/>
      <c r="R177" s="405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D177" s="166"/>
      <c r="AE177" s="401"/>
      <c r="AG177" s="103"/>
      <c r="AH177" s="167"/>
      <c r="AI177" s="161"/>
      <c r="AJ177" s="143"/>
      <c r="AK177" s="143"/>
      <c r="AL177" s="143"/>
      <c r="AM177" s="143"/>
      <c r="AN177" s="150"/>
      <c r="AO177" s="161"/>
      <c r="AP177" s="143"/>
      <c r="AQ177" s="143"/>
      <c r="AR177" s="143"/>
      <c r="AS177" s="143"/>
      <c r="AT177" s="150"/>
      <c r="AU177" s="161"/>
      <c r="AV177" s="143"/>
      <c r="AW177" s="143"/>
      <c r="AX177" s="143"/>
      <c r="AY177" s="150"/>
      <c r="AZ177" s="161"/>
      <c r="BA177" s="143"/>
      <c r="BB177" s="143"/>
      <c r="BC177" s="143"/>
      <c r="BD177" s="143"/>
      <c r="BE177" s="143"/>
      <c r="BF177" s="143"/>
      <c r="BG177" s="150"/>
      <c r="BH177" s="142"/>
      <c r="BI177" s="143"/>
      <c r="BJ177" s="143"/>
      <c r="BK177" s="143"/>
      <c r="BL177" s="143"/>
      <c r="BM177" s="143"/>
      <c r="BO177" s="103"/>
      <c r="BP177" s="167"/>
      <c r="BQ177" s="161"/>
      <c r="BR177" s="143"/>
      <c r="BS177" s="143"/>
      <c r="BT177" s="143"/>
      <c r="BU177" s="143"/>
      <c r="BV177" s="150"/>
      <c r="BW177" s="161"/>
      <c r="BX177" s="143"/>
      <c r="BY177" s="143"/>
      <c r="BZ177" s="143"/>
      <c r="CA177" s="143"/>
      <c r="CB177" s="150"/>
      <c r="CC177" s="161"/>
      <c r="CD177" s="143"/>
      <c r="CE177" s="143"/>
      <c r="CF177" s="143"/>
      <c r="CG177" s="150"/>
      <c r="CH177" s="161"/>
      <c r="CI177" s="143"/>
      <c r="CJ177" s="143"/>
      <c r="CK177" s="143"/>
      <c r="CL177" s="143"/>
      <c r="CM177" s="143"/>
      <c r="CN177" s="143"/>
      <c r="CO177" s="150"/>
      <c r="CP177" s="142"/>
      <c r="CQ177" s="143"/>
      <c r="CR177" s="143"/>
      <c r="CS177" s="143"/>
      <c r="CT177" s="143"/>
      <c r="CU177" s="143"/>
      <c r="CW177" s="103"/>
      <c r="CX177" s="403"/>
      <c r="CY177" s="402"/>
      <c r="CZ177" s="66"/>
      <c r="DA177" s="66"/>
      <c r="DB177" s="66"/>
      <c r="DC177" s="66"/>
      <c r="DD177" s="146"/>
      <c r="DE177" s="402"/>
      <c r="DF177" s="66"/>
      <c r="DG177" s="66"/>
      <c r="DH177" s="66"/>
      <c r="DI177" s="66"/>
      <c r="DJ177" s="146"/>
      <c r="DK177" s="402"/>
      <c r="DL177" s="66"/>
      <c r="DM177" s="66"/>
      <c r="DN177" s="66"/>
      <c r="DO177" s="146"/>
      <c r="DP177" s="402"/>
      <c r="DQ177" s="66"/>
      <c r="DR177" s="66"/>
      <c r="DS177" s="66"/>
      <c r="DT177" s="66"/>
      <c r="DU177" s="66"/>
      <c r="DV177" s="66"/>
      <c r="DW177" s="146"/>
      <c r="DX177" s="139"/>
      <c r="DY177" s="66"/>
      <c r="DZ177" s="66"/>
      <c r="EA177" s="66"/>
      <c r="EB177" s="66"/>
      <c r="EC177" s="66"/>
    </row>
    <row r="178" spans="16:133" ht="16.5" x14ac:dyDescent="0.35">
      <c r="P178" s="405"/>
      <c r="Q178" s="405"/>
      <c r="R178" s="405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D178" s="166"/>
      <c r="AE178" s="401"/>
      <c r="AG178" s="103"/>
      <c r="AH178" s="167"/>
      <c r="AI178" s="161"/>
      <c r="AJ178" s="143"/>
      <c r="AK178" s="143"/>
      <c r="AL178" s="143"/>
      <c r="AM178" s="143"/>
      <c r="AN178" s="150"/>
      <c r="AO178" s="161"/>
      <c r="AP178" s="143"/>
      <c r="AQ178" s="143"/>
      <c r="AR178" s="143"/>
      <c r="AS178" s="143"/>
      <c r="AT178" s="150"/>
      <c r="AU178" s="161"/>
      <c r="AV178" s="143"/>
      <c r="AW178" s="143"/>
      <c r="AX178" s="143"/>
      <c r="AY178" s="150"/>
      <c r="AZ178" s="161"/>
      <c r="BA178" s="143"/>
      <c r="BB178" s="143"/>
      <c r="BC178" s="143"/>
      <c r="BD178" s="143"/>
      <c r="BE178" s="143"/>
      <c r="BF178" s="143"/>
      <c r="BG178" s="150"/>
      <c r="BH178" s="142"/>
      <c r="BI178" s="143"/>
      <c r="BJ178" s="143"/>
      <c r="BK178" s="143"/>
      <c r="BL178" s="143"/>
      <c r="BM178" s="143"/>
      <c r="BO178" s="103"/>
      <c r="BP178" s="167"/>
      <c r="BQ178" s="161"/>
      <c r="BR178" s="143"/>
      <c r="BS178" s="143"/>
      <c r="BT178" s="143"/>
      <c r="BU178" s="143"/>
      <c r="BV178" s="150"/>
      <c r="BW178" s="161"/>
      <c r="BX178" s="143"/>
      <c r="BY178" s="143"/>
      <c r="BZ178" s="143"/>
      <c r="CA178" s="143"/>
      <c r="CB178" s="150"/>
      <c r="CC178" s="161"/>
      <c r="CD178" s="143"/>
      <c r="CE178" s="143"/>
      <c r="CF178" s="143"/>
      <c r="CG178" s="150"/>
      <c r="CH178" s="161"/>
      <c r="CI178" s="143"/>
      <c r="CJ178" s="143"/>
      <c r="CK178" s="143"/>
      <c r="CL178" s="143"/>
      <c r="CM178" s="143"/>
      <c r="CN178" s="143"/>
      <c r="CO178" s="150"/>
      <c r="CP178" s="142"/>
      <c r="CQ178" s="143"/>
      <c r="CR178" s="143"/>
      <c r="CS178" s="143"/>
      <c r="CT178" s="143"/>
      <c r="CU178" s="143"/>
      <c r="CW178" s="103"/>
      <c r="CX178" s="403"/>
      <c r="CY178" s="402"/>
      <c r="CZ178" s="66"/>
      <c r="DA178" s="66"/>
      <c r="DB178" s="66"/>
      <c r="DC178" s="66"/>
      <c r="DD178" s="146"/>
      <c r="DE178" s="402"/>
      <c r="DF178" s="66"/>
      <c r="DG178" s="66"/>
      <c r="DH178" s="66"/>
      <c r="DI178" s="66"/>
      <c r="DJ178" s="146"/>
      <c r="DK178" s="402"/>
      <c r="DL178" s="66"/>
      <c r="DM178" s="66"/>
      <c r="DN178" s="66"/>
      <c r="DO178" s="146"/>
      <c r="DP178" s="402"/>
      <c r="DQ178" s="66"/>
      <c r="DR178" s="66"/>
      <c r="DS178" s="66"/>
      <c r="DT178" s="66"/>
      <c r="DU178" s="66"/>
      <c r="DV178" s="66"/>
      <c r="DW178" s="146"/>
      <c r="DX178" s="139"/>
      <c r="DY178" s="66"/>
      <c r="DZ178" s="66"/>
      <c r="EA178" s="66"/>
      <c r="EB178" s="66"/>
      <c r="EC178" s="66"/>
    </row>
    <row r="179" spans="16:133" ht="16.5" x14ac:dyDescent="0.35">
      <c r="P179" s="405"/>
      <c r="Q179" s="405"/>
      <c r="R179" s="405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D179" s="166"/>
      <c r="AE179" s="401"/>
      <c r="AG179" s="103"/>
      <c r="AH179" s="167"/>
      <c r="AI179" s="161"/>
      <c r="AJ179" s="143"/>
      <c r="AK179" s="143"/>
      <c r="AL179" s="143"/>
      <c r="AM179" s="143"/>
      <c r="AN179" s="150"/>
      <c r="AO179" s="161"/>
      <c r="AP179" s="143"/>
      <c r="AQ179" s="143"/>
      <c r="AR179" s="143"/>
      <c r="AS179" s="143"/>
      <c r="AT179" s="150"/>
      <c r="AU179" s="161"/>
      <c r="AV179" s="143"/>
      <c r="AW179" s="143"/>
      <c r="AX179" s="143"/>
      <c r="AY179" s="150"/>
      <c r="AZ179" s="161"/>
      <c r="BA179" s="143"/>
      <c r="BB179" s="143"/>
      <c r="BC179" s="143"/>
      <c r="BD179" s="143"/>
      <c r="BE179" s="143"/>
      <c r="BF179" s="143"/>
      <c r="BG179" s="150"/>
      <c r="BH179" s="142"/>
      <c r="BI179" s="143"/>
      <c r="BJ179" s="143"/>
      <c r="BK179" s="143"/>
      <c r="BL179" s="143"/>
      <c r="BM179" s="143"/>
      <c r="BO179" s="103"/>
      <c r="BP179" s="167"/>
      <c r="BQ179" s="161"/>
      <c r="BR179" s="143"/>
      <c r="BS179" s="143"/>
      <c r="BT179" s="143"/>
      <c r="BU179" s="143"/>
      <c r="BV179" s="150"/>
      <c r="BW179" s="161"/>
      <c r="BX179" s="143"/>
      <c r="BY179" s="143"/>
      <c r="BZ179" s="143"/>
      <c r="CA179" s="143"/>
      <c r="CB179" s="150"/>
      <c r="CC179" s="161"/>
      <c r="CD179" s="143"/>
      <c r="CE179" s="143"/>
      <c r="CF179" s="143"/>
      <c r="CG179" s="150"/>
      <c r="CH179" s="161"/>
      <c r="CI179" s="143"/>
      <c r="CJ179" s="143"/>
      <c r="CK179" s="143"/>
      <c r="CL179" s="143"/>
      <c r="CM179" s="143"/>
      <c r="CN179" s="143"/>
      <c r="CO179" s="150"/>
      <c r="CP179" s="142"/>
      <c r="CQ179" s="143"/>
      <c r="CR179" s="143"/>
      <c r="CS179" s="143"/>
      <c r="CT179" s="143"/>
      <c r="CU179" s="143"/>
      <c r="CW179" s="103"/>
      <c r="CX179" s="403"/>
      <c r="CY179" s="402"/>
      <c r="CZ179" s="66"/>
      <c r="DA179" s="66"/>
      <c r="DB179" s="66"/>
      <c r="DC179" s="66"/>
      <c r="DD179" s="146"/>
      <c r="DE179" s="402"/>
      <c r="DF179" s="66"/>
      <c r="DG179" s="66"/>
      <c r="DH179" s="66"/>
      <c r="DI179" s="66"/>
      <c r="DJ179" s="146"/>
      <c r="DK179" s="402"/>
      <c r="DL179" s="66"/>
      <c r="DM179" s="66"/>
      <c r="DN179" s="66"/>
      <c r="DO179" s="146"/>
      <c r="DP179" s="402"/>
      <c r="DQ179" s="66"/>
      <c r="DR179" s="66"/>
      <c r="DS179" s="66"/>
      <c r="DT179" s="66"/>
      <c r="DU179" s="66"/>
      <c r="DV179" s="66"/>
      <c r="DW179" s="146"/>
      <c r="DX179" s="139"/>
      <c r="DY179" s="66"/>
      <c r="DZ179" s="66"/>
      <c r="EA179" s="66"/>
      <c r="EB179" s="66"/>
      <c r="EC179" s="66"/>
    </row>
    <row r="180" spans="16:133" ht="16.5" x14ac:dyDescent="0.35">
      <c r="P180" s="405"/>
      <c r="Q180" s="405"/>
      <c r="R180" s="405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D180" s="166"/>
      <c r="AE180" s="401"/>
      <c r="AG180" s="103"/>
      <c r="AH180" s="167"/>
      <c r="AI180" s="161"/>
      <c r="AJ180" s="143"/>
      <c r="AK180" s="143"/>
      <c r="AL180" s="143"/>
      <c r="AM180" s="143"/>
      <c r="AN180" s="150"/>
      <c r="AO180" s="161"/>
      <c r="AP180" s="143"/>
      <c r="AQ180" s="143"/>
      <c r="AR180" s="143"/>
      <c r="AS180" s="143"/>
      <c r="AT180" s="150"/>
      <c r="AU180" s="161"/>
      <c r="AV180" s="143"/>
      <c r="AW180" s="143"/>
      <c r="AX180" s="143"/>
      <c r="AY180" s="150"/>
      <c r="AZ180" s="161"/>
      <c r="BA180" s="143"/>
      <c r="BB180" s="143"/>
      <c r="BC180" s="143"/>
      <c r="BD180" s="143"/>
      <c r="BE180" s="143"/>
      <c r="BF180" s="143"/>
      <c r="BG180" s="150"/>
      <c r="BH180" s="142"/>
      <c r="BI180" s="143"/>
      <c r="BJ180" s="143"/>
      <c r="BK180" s="143"/>
      <c r="BL180" s="143"/>
      <c r="BM180" s="143"/>
      <c r="BO180" s="103"/>
      <c r="BP180" s="167"/>
      <c r="BQ180" s="161"/>
      <c r="BR180" s="143"/>
      <c r="BS180" s="143"/>
      <c r="BT180" s="143"/>
      <c r="BU180" s="143"/>
      <c r="BV180" s="150"/>
      <c r="BW180" s="161"/>
      <c r="BX180" s="143"/>
      <c r="BY180" s="143"/>
      <c r="BZ180" s="143"/>
      <c r="CA180" s="143"/>
      <c r="CB180" s="150"/>
      <c r="CC180" s="161"/>
      <c r="CD180" s="143"/>
      <c r="CE180" s="143"/>
      <c r="CF180" s="143"/>
      <c r="CG180" s="150"/>
      <c r="CH180" s="161"/>
      <c r="CI180" s="143"/>
      <c r="CJ180" s="143"/>
      <c r="CK180" s="143"/>
      <c r="CL180" s="143"/>
      <c r="CM180" s="143"/>
      <c r="CN180" s="143"/>
      <c r="CO180" s="150"/>
      <c r="CP180" s="142"/>
      <c r="CQ180" s="143"/>
      <c r="CR180" s="143"/>
      <c r="CS180" s="143"/>
      <c r="CT180" s="143"/>
      <c r="CU180" s="143"/>
      <c r="CW180" s="103"/>
      <c r="CX180" s="403"/>
      <c r="CY180" s="402"/>
      <c r="CZ180" s="66"/>
      <c r="DA180" s="66"/>
      <c r="DB180" s="66"/>
      <c r="DC180" s="66"/>
      <c r="DD180" s="146"/>
      <c r="DE180" s="402"/>
      <c r="DF180" s="66"/>
      <c r="DG180" s="66"/>
      <c r="DH180" s="66"/>
      <c r="DI180" s="66"/>
      <c r="DJ180" s="146"/>
      <c r="DK180" s="402"/>
      <c r="DL180" s="66"/>
      <c r="DM180" s="66"/>
      <c r="DN180" s="66"/>
      <c r="DO180" s="146"/>
      <c r="DP180" s="402"/>
      <c r="DQ180" s="66"/>
      <c r="DR180" s="66"/>
      <c r="DS180" s="66"/>
      <c r="DT180" s="66"/>
      <c r="DU180" s="66"/>
      <c r="DV180" s="66"/>
      <c r="DW180" s="146"/>
      <c r="DX180" s="139"/>
      <c r="DY180" s="66"/>
      <c r="DZ180" s="66"/>
      <c r="EA180" s="66"/>
      <c r="EB180" s="66"/>
      <c r="EC180" s="66"/>
    </row>
    <row r="181" spans="16:133" ht="16.5" x14ac:dyDescent="0.35">
      <c r="P181" s="405"/>
      <c r="Q181" s="405"/>
      <c r="R181" s="405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D181" s="166"/>
      <c r="AE181" s="401"/>
      <c r="AG181" s="103"/>
      <c r="AH181" s="167"/>
      <c r="AI181" s="161"/>
      <c r="AJ181" s="143"/>
      <c r="AK181" s="143"/>
      <c r="AL181" s="143"/>
      <c r="AM181" s="143"/>
      <c r="AN181" s="150"/>
      <c r="AO181" s="161"/>
      <c r="AP181" s="143"/>
      <c r="AQ181" s="143"/>
      <c r="AR181" s="143"/>
      <c r="AS181" s="143"/>
      <c r="AT181" s="150"/>
      <c r="AU181" s="161"/>
      <c r="AV181" s="143"/>
      <c r="AW181" s="143"/>
      <c r="AX181" s="143"/>
      <c r="AY181" s="150"/>
      <c r="AZ181" s="161"/>
      <c r="BA181" s="143"/>
      <c r="BB181" s="143"/>
      <c r="BC181" s="143"/>
      <c r="BD181" s="143"/>
      <c r="BE181" s="143"/>
      <c r="BF181" s="143"/>
      <c r="BG181" s="150"/>
      <c r="BH181" s="142"/>
      <c r="BI181" s="143"/>
      <c r="BJ181" s="143"/>
      <c r="BK181" s="143"/>
      <c r="BL181" s="143"/>
      <c r="BM181" s="143"/>
      <c r="BO181" s="103"/>
      <c r="BP181" s="167"/>
      <c r="BQ181" s="161"/>
      <c r="BR181" s="143"/>
      <c r="BS181" s="143"/>
      <c r="BT181" s="143"/>
      <c r="BU181" s="143"/>
      <c r="BV181" s="150"/>
      <c r="BW181" s="161"/>
      <c r="BX181" s="143"/>
      <c r="BY181" s="143"/>
      <c r="BZ181" s="143"/>
      <c r="CA181" s="143"/>
      <c r="CB181" s="150"/>
      <c r="CC181" s="161"/>
      <c r="CD181" s="143"/>
      <c r="CE181" s="143"/>
      <c r="CF181" s="143"/>
      <c r="CG181" s="150"/>
      <c r="CH181" s="161"/>
      <c r="CI181" s="143"/>
      <c r="CJ181" s="143"/>
      <c r="CK181" s="143"/>
      <c r="CL181" s="143"/>
      <c r="CM181" s="143"/>
      <c r="CN181" s="143"/>
      <c r="CO181" s="150"/>
      <c r="CP181" s="142"/>
      <c r="CQ181" s="143"/>
      <c r="CR181" s="143"/>
      <c r="CS181" s="143"/>
      <c r="CT181" s="143"/>
      <c r="CU181" s="143"/>
      <c r="CW181" s="103"/>
      <c r="CX181" s="403"/>
      <c r="CY181" s="402"/>
      <c r="CZ181" s="66"/>
      <c r="DA181" s="66"/>
      <c r="DB181" s="66"/>
      <c r="DC181" s="66"/>
      <c r="DD181" s="146"/>
      <c r="DE181" s="402"/>
      <c r="DF181" s="66"/>
      <c r="DG181" s="66"/>
      <c r="DH181" s="66"/>
      <c r="DI181" s="66"/>
      <c r="DJ181" s="146"/>
      <c r="DK181" s="402"/>
      <c r="DL181" s="66"/>
      <c r="DM181" s="66"/>
      <c r="DN181" s="66"/>
      <c r="DO181" s="146"/>
      <c r="DP181" s="402"/>
      <c r="DQ181" s="66"/>
      <c r="DR181" s="66"/>
      <c r="DS181" s="66"/>
      <c r="DT181" s="66"/>
      <c r="DU181" s="66"/>
      <c r="DV181" s="66"/>
      <c r="DW181" s="146"/>
      <c r="DX181" s="139"/>
      <c r="DY181" s="66"/>
      <c r="DZ181" s="66"/>
      <c r="EA181" s="66"/>
      <c r="EB181" s="66"/>
      <c r="EC181" s="66"/>
    </row>
    <row r="182" spans="16:133" ht="16.5" x14ac:dyDescent="0.35">
      <c r="P182" s="405"/>
      <c r="Q182" s="405"/>
      <c r="R182" s="405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D182" s="166"/>
      <c r="AE182" s="401"/>
      <c r="AG182" s="103"/>
      <c r="AH182" s="167"/>
      <c r="AI182" s="161"/>
      <c r="AJ182" s="143"/>
      <c r="AK182" s="143"/>
      <c r="AL182" s="143"/>
      <c r="AM182" s="143"/>
      <c r="AN182" s="150"/>
      <c r="AO182" s="161"/>
      <c r="AP182" s="143"/>
      <c r="AQ182" s="143"/>
      <c r="AR182" s="143"/>
      <c r="AS182" s="143"/>
      <c r="AT182" s="150"/>
      <c r="AU182" s="161"/>
      <c r="AV182" s="143"/>
      <c r="AW182" s="143"/>
      <c r="AX182" s="143"/>
      <c r="AY182" s="150"/>
      <c r="AZ182" s="161"/>
      <c r="BA182" s="143"/>
      <c r="BB182" s="143"/>
      <c r="BC182" s="143"/>
      <c r="BD182" s="143"/>
      <c r="BE182" s="143"/>
      <c r="BF182" s="143"/>
      <c r="BG182" s="150"/>
      <c r="BH182" s="142"/>
      <c r="BI182" s="143"/>
      <c r="BJ182" s="143"/>
      <c r="BK182" s="143"/>
      <c r="BL182" s="143"/>
      <c r="BM182" s="143"/>
      <c r="BO182" s="103"/>
      <c r="BP182" s="167"/>
      <c r="BQ182" s="161"/>
      <c r="BR182" s="143"/>
      <c r="BS182" s="143"/>
      <c r="BT182" s="143"/>
      <c r="BU182" s="143"/>
      <c r="BV182" s="150"/>
      <c r="BW182" s="161"/>
      <c r="BX182" s="143"/>
      <c r="BY182" s="143"/>
      <c r="BZ182" s="143"/>
      <c r="CA182" s="143"/>
      <c r="CB182" s="150"/>
      <c r="CC182" s="161"/>
      <c r="CD182" s="143"/>
      <c r="CE182" s="143"/>
      <c r="CF182" s="143"/>
      <c r="CG182" s="150"/>
      <c r="CH182" s="161"/>
      <c r="CI182" s="143"/>
      <c r="CJ182" s="143"/>
      <c r="CK182" s="143"/>
      <c r="CL182" s="143"/>
      <c r="CM182" s="143"/>
      <c r="CN182" s="143"/>
      <c r="CO182" s="150"/>
      <c r="CP182" s="142"/>
      <c r="CQ182" s="143"/>
      <c r="CR182" s="143"/>
      <c r="CS182" s="143"/>
      <c r="CT182" s="143"/>
      <c r="CU182" s="143"/>
      <c r="CW182" s="103"/>
      <c r="CX182" s="403"/>
      <c r="CY182" s="402"/>
      <c r="CZ182" s="66"/>
      <c r="DA182" s="66"/>
      <c r="DB182" s="66"/>
      <c r="DC182" s="66"/>
      <c r="DD182" s="146"/>
      <c r="DE182" s="402"/>
      <c r="DF182" s="66"/>
      <c r="DG182" s="66"/>
      <c r="DH182" s="66"/>
      <c r="DI182" s="66"/>
      <c r="DJ182" s="146"/>
      <c r="DK182" s="402"/>
      <c r="DL182" s="66"/>
      <c r="DM182" s="66"/>
      <c r="DN182" s="66"/>
      <c r="DO182" s="146"/>
      <c r="DP182" s="402"/>
      <c r="DQ182" s="66"/>
      <c r="DR182" s="66"/>
      <c r="DS182" s="66"/>
      <c r="DT182" s="66"/>
      <c r="DU182" s="66"/>
      <c r="DV182" s="66"/>
      <c r="DW182" s="146"/>
      <c r="DX182" s="139"/>
      <c r="DY182" s="66"/>
      <c r="DZ182" s="66"/>
      <c r="EA182" s="66"/>
      <c r="EB182" s="66"/>
      <c r="EC182" s="66"/>
    </row>
    <row r="183" spans="16:133" ht="16.5" x14ac:dyDescent="0.35">
      <c r="P183" s="405"/>
      <c r="Q183" s="405"/>
      <c r="R183" s="405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D183" s="166"/>
      <c r="AE183" s="401"/>
      <c r="AG183" s="103"/>
      <c r="AH183" s="167"/>
      <c r="AI183" s="161"/>
      <c r="AJ183" s="143"/>
      <c r="AK183" s="143"/>
      <c r="AL183" s="143"/>
      <c r="AM183" s="143"/>
      <c r="AN183" s="150"/>
      <c r="AO183" s="161"/>
      <c r="AP183" s="143"/>
      <c r="AQ183" s="143"/>
      <c r="AR183" s="143"/>
      <c r="AS183" s="143"/>
      <c r="AT183" s="150"/>
      <c r="AU183" s="161"/>
      <c r="AV183" s="143"/>
      <c r="AW183" s="143"/>
      <c r="AX183" s="143"/>
      <c r="AY183" s="150"/>
      <c r="AZ183" s="161"/>
      <c r="BA183" s="143"/>
      <c r="BB183" s="143"/>
      <c r="BC183" s="143"/>
      <c r="BD183" s="143"/>
      <c r="BE183" s="143"/>
      <c r="BF183" s="143"/>
      <c r="BG183" s="150"/>
      <c r="BH183" s="142"/>
      <c r="BI183" s="143"/>
      <c r="BJ183" s="143"/>
      <c r="BK183" s="143"/>
      <c r="BL183" s="143"/>
      <c r="BM183" s="143"/>
      <c r="BO183" s="103"/>
      <c r="BP183" s="167"/>
      <c r="BQ183" s="161"/>
      <c r="BR183" s="143"/>
      <c r="BS183" s="143"/>
      <c r="BT183" s="143"/>
      <c r="BU183" s="143"/>
      <c r="BV183" s="150"/>
      <c r="BW183" s="161"/>
      <c r="BX183" s="143"/>
      <c r="BY183" s="143"/>
      <c r="BZ183" s="143"/>
      <c r="CA183" s="143"/>
      <c r="CB183" s="150"/>
      <c r="CC183" s="161"/>
      <c r="CD183" s="143"/>
      <c r="CE183" s="143"/>
      <c r="CF183" s="143"/>
      <c r="CG183" s="150"/>
      <c r="CH183" s="161"/>
      <c r="CI183" s="143"/>
      <c r="CJ183" s="143"/>
      <c r="CK183" s="143"/>
      <c r="CL183" s="143"/>
      <c r="CM183" s="143"/>
      <c r="CN183" s="143"/>
      <c r="CO183" s="150"/>
      <c r="CP183" s="142"/>
      <c r="CQ183" s="143"/>
      <c r="CR183" s="143"/>
      <c r="CS183" s="143"/>
      <c r="CT183" s="143"/>
      <c r="CU183" s="143"/>
      <c r="CW183" s="103"/>
      <c r="CX183" s="403"/>
      <c r="CY183" s="402"/>
      <c r="CZ183" s="66"/>
      <c r="DA183" s="66"/>
      <c r="DB183" s="66"/>
      <c r="DC183" s="66"/>
      <c r="DD183" s="146"/>
      <c r="DE183" s="402"/>
      <c r="DF183" s="66"/>
      <c r="DG183" s="66"/>
      <c r="DH183" s="66"/>
      <c r="DI183" s="66"/>
      <c r="DJ183" s="146"/>
      <c r="DK183" s="402"/>
      <c r="DL183" s="66"/>
      <c r="DM183" s="66"/>
      <c r="DN183" s="66"/>
      <c r="DO183" s="146"/>
      <c r="DP183" s="402"/>
      <c r="DQ183" s="66"/>
      <c r="DR183" s="66"/>
      <c r="DS183" s="66"/>
      <c r="DT183" s="66"/>
      <c r="DU183" s="66"/>
      <c r="DV183" s="66"/>
      <c r="DW183" s="146"/>
      <c r="DX183" s="139"/>
      <c r="DY183" s="66"/>
      <c r="DZ183" s="66"/>
      <c r="EA183" s="66"/>
      <c r="EB183" s="66"/>
      <c r="EC183" s="66"/>
    </row>
    <row r="184" spans="16:133" ht="16.5" x14ac:dyDescent="0.35">
      <c r="P184" s="405"/>
      <c r="Q184" s="405"/>
      <c r="R184" s="405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D184" s="166"/>
      <c r="AE184" s="401"/>
      <c r="AG184" s="103"/>
      <c r="AH184" s="167"/>
      <c r="AI184" s="161"/>
      <c r="AJ184" s="143"/>
      <c r="AK184" s="143"/>
      <c r="AL184" s="143"/>
      <c r="AM184" s="143"/>
      <c r="AN184" s="150"/>
      <c r="AO184" s="161"/>
      <c r="AP184" s="143"/>
      <c r="AQ184" s="143"/>
      <c r="AR184" s="143"/>
      <c r="AS184" s="143"/>
      <c r="AT184" s="150"/>
      <c r="AU184" s="161"/>
      <c r="AV184" s="143"/>
      <c r="AW184" s="143"/>
      <c r="AX184" s="143"/>
      <c r="AY184" s="150"/>
      <c r="AZ184" s="161"/>
      <c r="BA184" s="143"/>
      <c r="BB184" s="143"/>
      <c r="BC184" s="143"/>
      <c r="BD184" s="143"/>
      <c r="BE184" s="143"/>
      <c r="BF184" s="143"/>
      <c r="BG184" s="150"/>
      <c r="BH184" s="142"/>
      <c r="BI184" s="143"/>
      <c r="BJ184" s="143"/>
      <c r="BK184" s="143"/>
      <c r="BL184" s="143"/>
      <c r="BM184" s="143"/>
      <c r="BO184" s="103"/>
      <c r="BP184" s="167"/>
      <c r="BQ184" s="161"/>
      <c r="BR184" s="143"/>
      <c r="BS184" s="143"/>
      <c r="BT184" s="143"/>
      <c r="BU184" s="143"/>
      <c r="BV184" s="150"/>
      <c r="BW184" s="161"/>
      <c r="BX184" s="143"/>
      <c r="BY184" s="143"/>
      <c r="BZ184" s="143"/>
      <c r="CA184" s="143"/>
      <c r="CB184" s="150"/>
      <c r="CC184" s="161"/>
      <c r="CD184" s="143"/>
      <c r="CE184" s="143"/>
      <c r="CF184" s="143"/>
      <c r="CG184" s="150"/>
      <c r="CH184" s="161"/>
      <c r="CI184" s="143"/>
      <c r="CJ184" s="143"/>
      <c r="CK184" s="143"/>
      <c r="CL184" s="143"/>
      <c r="CM184" s="143"/>
      <c r="CN184" s="143"/>
      <c r="CO184" s="150"/>
      <c r="CP184" s="142"/>
      <c r="CQ184" s="143"/>
      <c r="CR184" s="143"/>
      <c r="CS184" s="143"/>
      <c r="CT184" s="143"/>
      <c r="CU184" s="143"/>
      <c r="CW184" s="103"/>
      <c r="CX184" s="403"/>
      <c r="CY184" s="402"/>
      <c r="CZ184" s="66"/>
      <c r="DA184" s="66"/>
      <c r="DB184" s="66"/>
      <c r="DC184" s="66"/>
      <c r="DD184" s="146"/>
      <c r="DE184" s="402"/>
      <c r="DF184" s="66"/>
      <c r="DG184" s="66"/>
      <c r="DH184" s="66"/>
      <c r="DI184" s="66"/>
      <c r="DJ184" s="146"/>
      <c r="DK184" s="402"/>
      <c r="DL184" s="66"/>
      <c r="DM184" s="66"/>
      <c r="DN184" s="66"/>
      <c r="DO184" s="146"/>
      <c r="DP184" s="402"/>
      <c r="DQ184" s="66"/>
      <c r="DR184" s="66"/>
      <c r="DS184" s="66"/>
      <c r="DT184" s="66"/>
      <c r="DU184" s="66"/>
      <c r="DV184" s="66"/>
      <c r="DW184" s="146"/>
      <c r="DX184" s="139"/>
      <c r="DY184" s="66"/>
      <c r="DZ184" s="66"/>
      <c r="EA184" s="66"/>
      <c r="EB184" s="66"/>
      <c r="EC184" s="66"/>
    </row>
    <row r="185" spans="16:133" ht="16.5" x14ac:dyDescent="0.35">
      <c r="P185" s="405"/>
      <c r="Q185" s="405"/>
      <c r="R185" s="405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D185" s="166"/>
      <c r="AE185" s="401"/>
      <c r="AG185" s="103"/>
      <c r="AH185" s="167"/>
      <c r="AI185" s="161"/>
      <c r="AJ185" s="143"/>
      <c r="AK185" s="143"/>
      <c r="AL185" s="143"/>
      <c r="AM185" s="143"/>
      <c r="AN185" s="150"/>
      <c r="AO185" s="161"/>
      <c r="AP185" s="143"/>
      <c r="AQ185" s="143"/>
      <c r="AR185" s="143"/>
      <c r="AS185" s="143"/>
      <c r="AT185" s="150"/>
      <c r="AU185" s="161"/>
      <c r="AV185" s="143"/>
      <c r="AW185" s="143"/>
      <c r="AX185" s="143"/>
      <c r="AY185" s="150"/>
      <c r="AZ185" s="161"/>
      <c r="BA185" s="143"/>
      <c r="BB185" s="143"/>
      <c r="BC185" s="143"/>
      <c r="BD185" s="143"/>
      <c r="BE185" s="143"/>
      <c r="BF185" s="143"/>
      <c r="BG185" s="150"/>
      <c r="BH185" s="142"/>
      <c r="BI185" s="143"/>
      <c r="BJ185" s="143"/>
      <c r="BK185" s="143"/>
      <c r="BL185" s="143"/>
      <c r="BM185" s="143"/>
      <c r="BO185" s="103"/>
      <c r="BP185" s="167"/>
      <c r="BQ185" s="161"/>
      <c r="BR185" s="143"/>
      <c r="BS185" s="143"/>
      <c r="BT185" s="143"/>
      <c r="BU185" s="143"/>
      <c r="BV185" s="150"/>
      <c r="BW185" s="161"/>
      <c r="BX185" s="143"/>
      <c r="BY185" s="143"/>
      <c r="BZ185" s="143"/>
      <c r="CA185" s="143"/>
      <c r="CB185" s="150"/>
      <c r="CC185" s="161"/>
      <c r="CD185" s="143"/>
      <c r="CE185" s="143"/>
      <c r="CF185" s="143"/>
      <c r="CG185" s="150"/>
      <c r="CH185" s="161"/>
      <c r="CI185" s="143"/>
      <c r="CJ185" s="143"/>
      <c r="CK185" s="143"/>
      <c r="CL185" s="143"/>
      <c r="CM185" s="143"/>
      <c r="CN185" s="143"/>
      <c r="CO185" s="150"/>
      <c r="CP185" s="142"/>
      <c r="CQ185" s="143"/>
      <c r="CR185" s="143"/>
      <c r="CS185" s="143"/>
      <c r="CT185" s="143"/>
      <c r="CU185" s="143"/>
      <c r="CW185" s="103"/>
      <c r="CX185" s="403"/>
      <c r="CY185" s="402"/>
      <c r="CZ185" s="66"/>
      <c r="DA185" s="66"/>
      <c r="DB185" s="66"/>
      <c r="DC185" s="66"/>
      <c r="DD185" s="146"/>
      <c r="DE185" s="402"/>
      <c r="DF185" s="66"/>
      <c r="DG185" s="66"/>
      <c r="DH185" s="66"/>
      <c r="DI185" s="66"/>
      <c r="DJ185" s="146"/>
      <c r="DK185" s="402"/>
      <c r="DL185" s="66"/>
      <c r="DM185" s="66"/>
      <c r="DN185" s="66"/>
      <c r="DO185" s="146"/>
      <c r="DP185" s="402"/>
      <c r="DQ185" s="66"/>
      <c r="DR185" s="66"/>
      <c r="DS185" s="66"/>
      <c r="DT185" s="66"/>
      <c r="DU185" s="66"/>
      <c r="DV185" s="66"/>
      <c r="DW185" s="146"/>
      <c r="DX185" s="139"/>
      <c r="DY185" s="66"/>
      <c r="DZ185" s="66"/>
      <c r="EA185" s="66"/>
      <c r="EB185" s="66"/>
      <c r="EC185" s="66"/>
    </row>
    <row r="186" spans="16:133" ht="16.5" x14ac:dyDescent="0.35">
      <c r="P186" s="405"/>
      <c r="Q186" s="405"/>
      <c r="R186" s="405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D186" s="166"/>
      <c r="AE186" s="401"/>
      <c r="AG186" s="103"/>
      <c r="AH186" s="167"/>
      <c r="AI186" s="161"/>
      <c r="AJ186" s="143"/>
      <c r="AK186" s="143"/>
      <c r="AL186" s="143"/>
      <c r="AM186" s="143"/>
      <c r="AN186" s="150"/>
      <c r="AO186" s="161"/>
      <c r="AP186" s="143"/>
      <c r="AQ186" s="143"/>
      <c r="AR186" s="143"/>
      <c r="AS186" s="143"/>
      <c r="AT186" s="150"/>
      <c r="AU186" s="161"/>
      <c r="AV186" s="143"/>
      <c r="AW186" s="143"/>
      <c r="AX186" s="143"/>
      <c r="AY186" s="150"/>
      <c r="AZ186" s="161"/>
      <c r="BA186" s="143"/>
      <c r="BB186" s="143"/>
      <c r="BC186" s="143"/>
      <c r="BD186" s="143"/>
      <c r="BE186" s="143"/>
      <c r="BF186" s="143"/>
      <c r="BG186" s="150"/>
      <c r="BH186" s="142"/>
      <c r="BI186" s="143"/>
      <c r="BJ186" s="143"/>
      <c r="BK186" s="143"/>
      <c r="BL186" s="143"/>
      <c r="BM186" s="143"/>
      <c r="BO186" s="103"/>
      <c r="BP186" s="167"/>
      <c r="BQ186" s="161"/>
      <c r="BR186" s="143"/>
      <c r="BS186" s="143"/>
      <c r="BT186" s="143"/>
      <c r="BU186" s="143"/>
      <c r="BV186" s="150"/>
      <c r="BW186" s="161"/>
      <c r="BX186" s="143"/>
      <c r="BY186" s="143"/>
      <c r="BZ186" s="143"/>
      <c r="CA186" s="143"/>
      <c r="CB186" s="150"/>
      <c r="CC186" s="161"/>
      <c r="CD186" s="143"/>
      <c r="CE186" s="143"/>
      <c r="CF186" s="143"/>
      <c r="CG186" s="150"/>
      <c r="CH186" s="161"/>
      <c r="CI186" s="143"/>
      <c r="CJ186" s="143"/>
      <c r="CK186" s="143"/>
      <c r="CL186" s="143"/>
      <c r="CM186" s="143"/>
      <c r="CN186" s="143"/>
      <c r="CO186" s="150"/>
      <c r="CP186" s="142"/>
      <c r="CQ186" s="143"/>
      <c r="CR186" s="143"/>
      <c r="CS186" s="143"/>
      <c r="CT186" s="143"/>
      <c r="CU186" s="143"/>
      <c r="CW186" s="103"/>
      <c r="CX186" s="403"/>
      <c r="CY186" s="402"/>
      <c r="CZ186" s="66"/>
      <c r="DA186" s="66"/>
      <c r="DB186" s="66"/>
      <c r="DC186" s="66"/>
      <c r="DD186" s="146"/>
      <c r="DE186" s="402"/>
      <c r="DF186" s="66"/>
      <c r="DG186" s="66"/>
      <c r="DH186" s="66"/>
      <c r="DI186" s="66"/>
      <c r="DJ186" s="146"/>
      <c r="DK186" s="402"/>
      <c r="DL186" s="66"/>
      <c r="DM186" s="66"/>
      <c r="DN186" s="66"/>
      <c r="DO186" s="146"/>
      <c r="DP186" s="402"/>
      <c r="DQ186" s="66"/>
      <c r="DR186" s="66"/>
      <c r="DS186" s="66"/>
      <c r="DT186" s="66"/>
      <c r="DU186" s="66"/>
      <c r="DV186" s="66"/>
      <c r="DW186" s="146"/>
      <c r="DX186" s="139"/>
      <c r="DY186" s="66"/>
      <c r="DZ186" s="66"/>
      <c r="EA186" s="66"/>
      <c r="EB186" s="66"/>
      <c r="EC186" s="66"/>
    </row>
    <row r="187" spans="16:133" ht="16.5" x14ac:dyDescent="0.35">
      <c r="P187" s="405"/>
      <c r="Q187" s="405"/>
      <c r="R187" s="405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D187" s="166"/>
      <c r="AE187" s="401"/>
      <c r="AG187" s="103"/>
      <c r="AH187" s="167"/>
      <c r="AI187" s="161"/>
      <c r="AJ187" s="143"/>
      <c r="AK187" s="143"/>
      <c r="AL187" s="143"/>
      <c r="AM187" s="143"/>
      <c r="AN187" s="150"/>
      <c r="AO187" s="161"/>
      <c r="AP187" s="143"/>
      <c r="AQ187" s="143"/>
      <c r="AR187" s="143"/>
      <c r="AS187" s="143"/>
      <c r="AT187" s="150"/>
      <c r="AU187" s="161"/>
      <c r="AV187" s="143"/>
      <c r="AW187" s="143"/>
      <c r="AX187" s="143"/>
      <c r="AY187" s="150"/>
      <c r="AZ187" s="161"/>
      <c r="BA187" s="143"/>
      <c r="BB187" s="143"/>
      <c r="BC187" s="143"/>
      <c r="BD187" s="143"/>
      <c r="BE187" s="143"/>
      <c r="BF187" s="143"/>
      <c r="BG187" s="150"/>
      <c r="BH187" s="142"/>
      <c r="BI187" s="143"/>
      <c r="BJ187" s="143"/>
      <c r="BK187" s="143"/>
      <c r="BL187" s="143"/>
      <c r="BM187" s="143"/>
      <c r="BO187" s="103"/>
      <c r="BP187" s="167"/>
      <c r="BQ187" s="161"/>
      <c r="BR187" s="143"/>
      <c r="BS187" s="143"/>
      <c r="BT187" s="143"/>
      <c r="BU187" s="143"/>
      <c r="BV187" s="150"/>
      <c r="BW187" s="161"/>
      <c r="BX187" s="143"/>
      <c r="BY187" s="143"/>
      <c r="BZ187" s="143"/>
      <c r="CA187" s="143"/>
      <c r="CB187" s="150"/>
      <c r="CC187" s="161"/>
      <c r="CD187" s="143"/>
      <c r="CE187" s="143"/>
      <c r="CF187" s="143"/>
      <c r="CG187" s="150"/>
      <c r="CH187" s="161"/>
      <c r="CI187" s="143"/>
      <c r="CJ187" s="143"/>
      <c r="CK187" s="143"/>
      <c r="CL187" s="143"/>
      <c r="CM187" s="143"/>
      <c r="CN187" s="143"/>
      <c r="CO187" s="150"/>
      <c r="CP187" s="142"/>
      <c r="CQ187" s="143"/>
      <c r="CR187" s="143"/>
      <c r="CS187" s="143"/>
      <c r="CT187" s="143"/>
      <c r="CU187" s="143"/>
      <c r="CW187" s="103"/>
      <c r="CX187" s="403"/>
      <c r="CY187" s="402"/>
      <c r="CZ187" s="66"/>
      <c r="DA187" s="66"/>
      <c r="DB187" s="66"/>
      <c r="DC187" s="66"/>
      <c r="DD187" s="146"/>
      <c r="DE187" s="402"/>
      <c r="DF187" s="66"/>
      <c r="DG187" s="66"/>
      <c r="DH187" s="66"/>
      <c r="DI187" s="66"/>
      <c r="DJ187" s="146"/>
      <c r="DK187" s="402"/>
      <c r="DL187" s="66"/>
      <c r="DM187" s="66"/>
      <c r="DN187" s="66"/>
      <c r="DO187" s="146"/>
      <c r="DP187" s="402"/>
      <c r="DQ187" s="66"/>
      <c r="DR187" s="66"/>
      <c r="DS187" s="66"/>
      <c r="DT187" s="66"/>
      <c r="DU187" s="66"/>
      <c r="DV187" s="66"/>
      <c r="DW187" s="146"/>
      <c r="DX187" s="139"/>
      <c r="DY187" s="66"/>
      <c r="DZ187" s="66"/>
      <c r="EA187" s="66"/>
      <c r="EB187" s="66"/>
      <c r="EC187" s="66"/>
    </row>
    <row r="188" spans="16:133" ht="16.5" x14ac:dyDescent="0.35">
      <c r="P188" s="405"/>
      <c r="Q188" s="405"/>
      <c r="R188" s="405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D188" s="166"/>
      <c r="AE188" s="401"/>
      <c r="AG188" s="103"/>
      <c r="AH188" s="167"/>
      <c r="AI188" s="161"/>
      <c r="AJ188" s="143"/>
      <c r="AK188" s="143"/>
      <c r="AL188" s="143"/>
      <c r="AM188" s="143"/>
      <c r="AN188" s="150"/>
      <c r="AO188" s="161"/>
      <c r="AP188" s="143"/>
      <c r="AQ188" s="143"/>
      <c r="AR188" s="143"/>
      <c r="AS188" s="143"/>
      <c r="AT188" s="150"/>
      <c r="AU188" s="161"/>
      <c r="AV188" s="143"/>
      <c r="AW188" s="143"/>
      <c r="AX188" s="143"/>
      <c r="AY188" s="150"/>
      <c r="AZ188" s="161"/>
      <c r="BA188" s="143"/>
      <c r="BB188" s="143"/>
      <c r="BC188" s="143"/>
      <c r="BD188" s="143"/>
      <c r="BE188" s="143"/>
      <c r="BF188" s="143"/>
      <c r="BG188" s="150"/>
      <c r="BH188" s="142"/>
      <c r="BI188" s="143"/>
      <c r="BJ188" s="143"/>
      <c r="BK188" s="143"/>
      <c r="BL188" s="143"/>
      <c r="BM188" s="143"/>
      <c r="BO188" s="103"/>
      <c r="BP188" s="167"/>
      <c r="BQ188" s="161"/>
      <c r="BR188" s="143"/>
      <c r="BS188" s="143"/>
      <c r="BT188" s="143"/>
      <c r="BU188" s="143"/>
      <c r="BV188" s="150"/>
      <c r="BW188" s="161"/>
      <c r="BX188" s="143"/>
      <c r="BY188" s="143"/>
      <c r="BZ188" s="143"/>
      <c r="CA188" s="143"/>
      <c r="CB188" s="150"/>
      <c r="CC188" s="161"/>
      <c r="CD188" s="143"/>
      <c r="CE188" s="143"/>
      <c r="CF188" s="143"/>
      <c r="CG188" s="150"/>
      <c r="CH188" s="161"/>
      <c r="CI188" s="143"/>
      <c r="CJ188" s="143"/>
      <c r="CK188" s="143"/>
      <c r="CL188" s="143"/>
      <c r="CM188" s="143"/>
      <c r="CN188" s="143"/>
      <c r="CO188" s="150"/>
      <c r="CP188" s="142"/>
      <c r="CQ188" s="143"/>
      <c r="CR188" s="143"/>
      <c r="CS188" s="143"/>
      <c r="CT188" s="143"/>
      <c r="CU188" s="143"/>
      <c r="CW188" s="103"/>
      <c r="CX188" s="403"/>
      <c r="CY188" s="402"/>
      <c r="CZ188" s="66"/>
      <c r="DA188" s="66"/>
      <c r="DB188" s="66"/>
      <c r="DC188" s="66"/>
      <c r="DD188" s="146"/>
      <c r="DE188" s="402"/>
      <c r="DF188" s="66"/>
      <c r="DG188" s="66"/>
      <c r="DH188" s="66"/>
      <c r="DI188" s="66"/>
      <c r="DJ188" s="146"/>
      <c r="DK188" s="402"/>
      <c r="DL188" s="66"/>
      <c r="DM188" s="66"/>
      <c r="DN188" s="66"/>
      <c r="DO188" s="146"/>
      <c r="DP188" s="402"/>
      <c r="DQ188" s="66"/>
      <c r="DR188" s="66"/>
      <c r="DS188" s="66"/>
      <c r="DT188" s="66"/>
      <c r="DU188" s="66"/>
      <c r="DV188" s="66"/>
      <c r="DW188" s="146"/>
      <c r="DX188" s="139"/>
      <c r="DY188" s="66"/>
      <c r="DZ188" s="66"/>
      <c r="EA188" s="66"/>
      <c r="EB188" s="66"/>
      <c r="EC188" s="66"/>
    </row>
    <row r="189" spans="16:133" ht="16.5" x14ac:dyDescent="0.35">
      <c r="P189" s="405"/>
      <c r="Q189" s="405"/>
      <c r="R189" s="405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D189" s="166"/>
      <c r="AE189" s="401"/>
      <c r="AG189" s="103"/>
      <c r="AH189" s="167"/>
      <c r="AI189" s="161"/>
      <c r="AJ189" s="143"/>
      <c r="AK189" s="143"/>
      <c r="AL189" s="143"/>
      <c r="AM189" s="143"/>
      <c r="AN189" s="150"/>
      <c r="AO189" s="161"/>
      <c r="AP189" s="143"/>
      <c r="AQ189" s="143"/>
      <c r="AR189" s="143"/>
      <c r="AS189" s="143"/>
      <c r="AT189" s="150"/>
      <c r="AU189" s="161"/>
      <c r="AV189" s="143"/>
      <c r="AW189" s="143"/>
      <c r="AX189" s="143"/>
      <c r="AY189" s="150"/>
      <c r="AZ189" s="161"/>
      <c r="BA189" s="143"/>
      <c r="BB189" s="143"/>
      <c r="BC189" s="143"/>
      <c r="BD189" s="143"/>
      <c r="BE189" s="143"/>
      <c r="BF189" s="143"/>
      <c r="BG189" s="150"/>
      <c r="BH189" s="142"/>
      <c r="BI189" s="143"/>
      <c r="BJ189" s="143"/>
      <c r="BK189" s="143"/>
      <c r="BL189" s="143"/>
      <c r="BM189" s="143"/>
      <c r="BO189" s="103"/>
      <c r="BP189" s="167"/>
      <c r="BQ189" s="161"/>
      <c r="BR189" s="143"/>
      <c r="BS189" s="143"/>
      <c r="BT189" s="143"/>
      <c r="BU189" s="143"/>
      <c r="BV189" s="150"/>
      <c r="BW189" s="161"/>
      <c r="BX189" s="143"/>
      <c r="BY189" s="143"/>
      <c r="BZ189" s="143"/>
      <c r="CA189" s="143"/>
      <c r="CB189" s="150"/>
      <c r="CC189" s="161"/>
      <c r="CD189" s="143"/>
      <c r="CE189" s="143"/>
      <c r="CF189" s="143"/>
      <c r="CG189" s="150"/>
      <c r="CH189" s="161"/>
      <c r="CI189" s="143"/>
      <c r="CJ189" s="143"/>
      <c r="CK189" s="143"/>
      <c r="CL189" s="143"/>
      <c r="CM189" s="143"/>
      <c r="CN189" s="143"/>
      <c r="CO189" s="150"/>
      <c r="CP189" s="142"/>
      <c r="CQ189" s="143"/>
      <c r="CR189" s="143"/>
      <c r="CS189" s="143"/>
      <c r="CT189" s="143"/>
      <c r="CU189" s="143"/>
      <c r="CW189" s="103"/>
      <c r="CX189" s="403"/>
      <c r="CY189" s="402"/>
      <c r="CZ189" s="66"/>
      <c r="DA189" s="66"/>
      <c r="DB189" s="66"/>
      <c r="DC189" s="66"/>
      <c r="DD189" s="146"/>
      <c r="DE189" s="402"/>
      <c r="DF189" s="66"/>
      <c r="DG189" s="66"/>
      <c r="DH189" s="66"/>
      <c r="DI189" s="66"/>
      <c r="DJ189" s="146"/>
      <c r="DK189" s="402"/>
      <c r="DL189" s="66"/>
      <c r="DM189" s="66"/>
      <c r="DN189" s="66"/>
      <c r="DO189" s="146"/>
      <c r="DP189" s="402"/>
      <c r="DQ189" s="66"/>
      <c r="DR189" s="66"/>
      <c r="DS189" s="66"/>
      <c r="DT189" s="66"/>
      <c r="DU189" s="66"/>
      <c r="DV189" s="66"/>
      <c r="DW189" s="146"/>
      <c r="DX189" s="139"/>
      <c r="DY189" s="66"/>
      <c r="DZ189" s="66"/>
      <c r="EA189" s="66"/>
      <c r="EB189" s="66"/>
      <c r="EC189" s="66"/>
    </row>
    <row r="190" spans="16:133" ht="16.5" x14ac:dyDescent="0.35">
      <c r="P190" s="405"/>
      <c r="Q190" s="405"/>
      <c r="R190" s="405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D190" s="166"/>
      <c r="AE190" s="401"/>
      <c r="AG190" s="103"/>
      <c r="AH190" s="167"/>
      <c r="AI190" s="161"/>
      <c r="AJ190" s="143"/>
      <c r="AK190" s="143"/>
      <c r="AL190" s="143"/>
      <c r="AM190" s="143"/>
      <c r="AN190" s="150"/>
      <c r="AO190" s="161"/>
      <c r="AP190" s="143"/>
      <c r="AQ190" s="143"/>
      <c r="AR190" s="143"/>
      <c r="AS190" s="143"/>
      <c r="AT190" s="150"/>
      <c r="AU190" s="161"/>
      <c r="AV190" s="143"/>
      <c r="AW190" s="143"/>
      <c r="AX190" s="143"/>
      <c r="AY190" s="150"/>
      <c r="AZ190" s="161"/>
      <c r="BA190" s="143"/>
      <c r="BB190" s="143"/>
      <c r="BC190" s="143"/>
      <c r="BD190" s="143"/>
      <c r="BE190" s="143"/>
      <c r="BF190" s="143"/>
      <c r="BG190" s="150"/>
      <c r="BH190" s="142"/>
      <c r="BI190" s="143"/>
      <c r="BJ190" s="143"/>
      <c r="BK190" s="143"/>
      <c r="BL190" s="143"/>
      <c r="BM190" s="143"/>
      <c r="BO190" s="103"/>
      <c r="BP190" s="167"/>
      <c r="BQ190" s="161"/>
      <c r="BR190" s="143"/>
      <c r="BS190" s="143"/>
      <c r="BT190" s="143"/>
      <c r="BU190" s="143"/>
      <c r="BV190" s="150"/>
      <c r="BW190" s="161"/>
      <c r="BX190" s="143"/>
      <c r="BY190" s="143"/>
      <c r="BZ190" s="143"/>
      <c r="CA190" s="143"/>
      <c r="CB190" s="150"/>
      <c r="CC190" s="161"/>
      <c r="CD190" s="143"/>
      <c r="CE190" s="143"/>
      <c r="CF190" s="143"/>
      <c r="CG190" s="150"/>
      <c r="CH190" s="161"/>
      <c r="CI190" s="143"/>
      <c r="CJ190" s="143"/>
      <c r="CK190" s="143"/>
      <c r="CL190" s="143"/>
      <c r="CM190" s="143"/>
      <c r="CN190" s="143"/>
      <c r="CO190" s="150"/>
      <c r="CP190" s="142"/>
      <c r="CQ190" s="143"/>
      <c r="CR190" s="143"/>
      <c r="CS190" s="143"/>
      <c r="CT190" s="143"/>
      <c r="CU190" s="143"/>
      <c r="CW190" s="103"/>
      <c r="CX190" s="403"/>
      <c r="CY190" s="402"/>
      <c r="CZ190" s="66"/>
      <c r="DA190" s="66"/>
      <c r="DB190" s="66"/>
      <c r="DC190" s="66"/>
      <c r="DD190" s="146"/>
      <c r="DE190" s="402"/>
      <c r="DF190" s="66"/>
      <c r="DG190" s="66"/>
      <c r="DH190" s="66"/>
      <c r="DI190" s="66"/>
      <c r="DJ190" s="146"/>
      <c r="DK190" s="402"/>
      <c r="DL190" s="66"/>
      <c r="DM190" s="66"/>
      <c r="DN190" s="66"/>
      <c r="DO190" s="146"/>
      <c r="DP190" s="402"/>
      <c r="DQ190" s="66"/>
      <c r="DR190" s="66"/>
      <c r="DS190" s="66"/>
      <c r="DT190" s="66"/>
      <c r="DU190" s="66"/>
      <c r="DV190" s="66"/>
      <c r="DW190" s="146"/>
      <c r="DX190" s="139"/>
      <c r="DY190" s="66"/>
      <c r="DZ190" s="66"/>
      <c r="EA190" s="66"/>
      <c r="EB190" s="66"/>
      <c r="EC190" s="66"/>
    </row>
    <row r="191" spans="16:133" ht="16.5" x14ac:dyDescent="0.35">
      <c r="P191" s="405"/>
      <c r="Q191" s="405"/>
      <c r="R191" s="405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D191" s="166"/>
      <c r="AE191" s="401"/>
      <c r="AG191" s="103"/>
      <c r="AH191" s="167"/>
      <c r="AI191" s="161"/>
      <c r="AJ191" s="143"/>
      <c r="AK191" s="143"/>
      <c r="AL191" s="143"/>
      <c r="AM191" s="143"/>
      <c r="AN191" s="150"/>
      <c r="AO191" s="161"/>
      <c r="AP191" s="143"/>
      <c r="AQ191" s="143"/>
      <c r="AR191" s="143"/>
      <c r="AS191" s="143"/>
      <c r="AT191" s="150"/>
      <c r="AU191" s="161"/>
      <c r="AV191" s="143"/>
      <c r="AW191" s="143"/>
      <c r="AX191" s="143"/>
      <c r="AY191" s="150"/>
      <c r="AZ191" s="161"/>
      <c r="BA191" s="143"/>
      <c r="BB191" s="143"/>
      <c r="BC191" s="143"/>
      <c r="BD191" s="143"/>
      <c r="BE191" s="143"/>
      <c r="BF191" s="143"/>
      <c r="BG191" s="150"/>
      <c r="BH191" s="142"/>
      <c r="BI191" s="143"/>
      <c r="BJ191" s="143"/>
      <c r="BK191" s="143"/>
      <c r="BL191" s="143"/>
      <c r="BM191" s="143"/>
      <c r="BO191" s="103"/>
      <c r="BP191" s="167"/>
      <c r="BQ191" s="161"/>
      <c r="BR191" s="143"/>
      <c r="BS191" s="143"/>
      <c r="BT191" s="143"/>
      <c r="BU191" s="143"/>
      <c r="BV191" s="150"/>
      <c r="BW191" s="161"/>
      <c r="BX191" s="143"/>
      <c r="BY191" s="143"/>
      <c r="BZ191" s="143"/>
      <c r="CA191" s="143"/>
      <c r="CB191" s="150"/>
      <c r="CC191" s="161"/>
      <c r="CD191" s="143"/>
      <c r="CE191" s="143"/>
      <c r="CF191" s="143"/>
      <c r="CG191" s="150"/>
      <c r="CH191" s="161"/>
      <c r="CI191" s="143"/>
      <c r="CJ191" s="143"/>
      <c r="CK191" s="143"/>
      <c r="CL191" s="143"/>
      <c r="CM191" s="143"/>
      <c r="CN191" s="143"/>
      <c r="CO191" s="150"/>
      <c r="CP191" s="142"/>
      <c r="CQ191" s="143"/>
      <c r="CR191" s="143"/>
      <c r="CS191" s="143"/>
      <c r="CT191" s="143"/>
      <c r="CU191" s="143"/>
      <c r="CW191" s="103"/>
      <c r="CX191" s="403"/>
      <c r="CY191" s="402"/>
      <c r="CZ191" s="66"/>
      <c r="DA191" s="66"/>
      <c r="DB191" s="66"/>
      <c r="DC191" s="66"/>
      <c r="DD191" s="146"/>
      <c r="DE191" s="402"/>
      <c r="DF191" s="66"/>
      <c r="DG191" s="66"/>
      <c r="DH191" s="66"/>
      <c r="DI191" s="66"/>
      <c r="DJ191" s="146"/>
      <c r="DK191" s="402"/>
      <c r="DL191" s="66"/>
      <c r="DM191" s="66"/>
      <c r="DN191" s="66"/>
      <c r="DO191" s="146"/>
      <c r="DP191" s="402"/>
      <c r="DQ191" s="66"/>
      <c r="DR191" s="66"/>
      <c r="DS191" s="66"/>
      <c r="DT191" s="66"/>
      <c r="DU191" s="66"/>
      <c r="DV191" s="66"/>
      <c r="DW191" s="146"/>
      <c r="DX191" s="139"/>
      <c r="DY191" s="66"/>
      <c r="DZ191" s="66"/>
      <c r="EA191" s="66"/>
      <c r="EB191" s="66"/>
      <c r="EC191" s="66"/>
    </row>
    <row r="192" spans="16:133" ht="16.5" x14ac:dyDescent="0.35">
      <c r="P192" s="405"/>
      <c r="Q192" s="405"/>
      <c r="R192" s="405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D192" s="166"/>
      <c r="AE192" s="401"/>
      <c r="AG192" s="103"/>
      <c r="AH192" s="167"/>
      <c r="AI192" s="161"/>
      <c r="AJ192" s="143"/>
      <c r="AK192" s="143"/>
      <c r="AL192" s="143"/>
      <c r="AM192" s="143"/>
      <c r="AN192" s="150"/>
      <c r="AO192" s="161"/>
      <c r="AP192" s="143"/>
      <c r="AQ192" s="143"/>
      <c r="AR192" s="143"/>
      <c r="AS192" s="143"/>
      <c r="AT192" s="150"/>
      <c r="AU192" s="161"/>
      <c r="AV192" s="143"/>
      <c r="AW192" s="143"/>
      <c r="AX192" s="143"/>
      <c r="AY192" s="150"/>
      <c r="AZ192" s="161"/>
      <c r="BA192" s="143"/>
      <c r="BB192" s="143"/>
      <c r="BC192" s="143"/>
      <c r="BD192" s="143"/>
      <c r="BE192" s="143"/>
      <c r="BF192" s="143"/>
      <c r="BG192" s="150"/>
      <c r="BH192" s="142"/>
      <c r="BI192" s="143"/>
      <c r="BJ192" s="143"/>
      <c r="BK192" s="143"/>
      <c r="BL192" s="143"/>
      <c r="BM192" s="143"/>
      <c r="BO192" s="103"/>
      <c r="BP192" s="167"/>
      <c r="BQ192" s="161"/>
      <c r="BR192" s="143"/>
      <c r="BS192" s="143"/>
      <c r="BT192" s="143"/>
      <c r="BU192" s="143"/>
      <c r="BV192" s="150"/>
      <c r="BW192" s="161"/>
      <c r="BX192" s="143"/>
      <c r="BY192" s="143"/>
      <c r="BZ192" s="143"/>
      <c r="CA192" s="143"/>
      <c r="CB192" s="150"/>
      <c r="CC192" s="161"/>
      <c r="CD192" s="143"/>
      <c r="CE192" s="143"/>
      <c r="CF192" s="143"/>
      <c r="CG192" s="150"/>
      <c r="CH192" s="161"/>
      <c r="CI192" s="143"/>
      <c r="CJ192" s="143"/>
      <c r="CK192" s="143"/>
      <c r="CL192" s="143"/>
      <c r="CM192" s="143"/>
      <c r="CN192" s="143"/>
      <c r="CO192" s="150"/>
      <c r="CP192" s="142"/>
      <c r="CQ192" s="143"/>
      <c r="CR192" s="143"/>
      <c r="CS192" s="143"/>
      <c r="CT192" s="143"/>
      <c r="CU192" s="143"/>
      <c r="CW192" s="103"/>
      <c r="CX192" s="403"/>
      <c r="CY192" s="402"/>
      <c r="CZ192" s="66"/>
      <c r="DA192" s="66"/>
      <c r="DB192" s="66"/>
      <c r="DC192" s="66"/>
      <c r="DD192" s="146"/>
      <c r="DE192" s="402"/>
      <c r="DF192" s="66"/>
      <c r="DG192" s="66"/>
      <c r="DH192" s="66"/>
      <c r="DI192" s="66"/>
      <c r="DJ192" s="146"/>
      <c r="DK192" s="402"/>
      <c r="DL192" s="66"/>
      <c r="DM192" s="66"/>
      <c r="DN192" s="66"/>
      <c r="DO192" s="146"/>
      <c r="DP192" s="402"/>
      <c r="DQ192" s="66"/>
      <c r="DR192" s="66"/>
      <c r="DS192" s="66"/>
      <c r="DT192" s="66"/>
      <c r="DU192" s="66"/>
      <c r="DV192" s="66"/>
      <c r="DW192" s="146"/>
      <c r="DX192" s="139"/>
      <c r="DY192" s="66"/>
      <c r="DZ192" s="66"/>
      <c r="EA192" s="66"/>
      <c r="EB192" s="66"/>
      <c r="EC192" s="66"/>
    </row>
    <row r="193" spans="16:133" ht="16.5" x14ac:dyDescent="0.35">
      <c r="P193" s="405"/>
      <c r="Q193" s="405"/>
      <c r="R193" s="405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D193" s="166"/>
      <c r="AE193" s="401"/>
      <c r="AG193" s="103"/>
      <c r="AH193" s="167"/>
      <c r="AI193" s="161"/>
      <c r="AJ193" s="143"/>
      <c r="AK193" s="143"/>
      <c r="AL193" s="143"/>
      <c r="AM193" s="143"/>
      <c r="AN193" s="150"/>
      <c r="AO193" s="161"/>
      <c r="AP193" s="143"/>
      <c r="AQ193" s="143"/>
      <c r="AR193" s="143"/>
      <c r="AS193" s="143"/>
      <c r="AT193" s="150"/>
      <c r="AU193" s="161"/>
      <c r="AV193" s="143"/>
      <c r="AW193" s="143"/>
      <c r="AX193" s="143"/>
      <c r="AY193" s="150"/>
      <c r="AZ193" s="161"/>
      <c r="BA193" s="143"/>
      <c r="BB193" s="143"/>
      <c r="BC193" s="143"/>
      <c r="BD193" s="143"/>
      <c r="BE193" s="143"/>
      <c r="BF193" s="143"/>
      <c r="BG193" s="150"/>
      <c r="BH193" s="142"/>
      <c r="BI193" s="143"/>
      <c r="BJ193" s="143"/>
      <c r="BK193" s="143"/>
      <c r="BL193" s="143"/>
      <c r="BM193" s="143"/>
      <c r="BO193" s="103"/>
      <c r="BP193" s="167"/>
      <c r="BQ193" s="161"/>
      <c r="BR193" s="143"/>
      <c r="BS193" s="143"/>
      <c r="BT193" s="143"/>
      <c r="BU193" s="143"/>
      <c r="BV193" s="150"/>
      <c r="BW193" s="161"/>
      <c r="BX193" s="143"/>
      <c r="BY193" s="143"/>
      <c r="BZ193" s="143"/>
      <c r="CA193" s="143"/>
      <c r="CB193" s="150"/>
      <c r="CC193" s="161"/>
      <c r="CD193" s="143"/>
      <c r="CE193" s="143"/>
      <c r="CF193" s="143"/>
      <c r="CG193" s="150"/>
      <c r="CH193" s="161"/>
      <c r="CI193" s="143"/>
      <c r="CJ193" s="143"/>
      <c r="CK193" s="143"/>
      <c r="CL193" s="143"/>
      <c r="CM193" s="143"/>
      <c r="CN193" s="143"/>
      <c r="CO193" s="150"/>
      <c r="CP193" s="142"/>
      <c r="CQ193" s="143"/>
      <c r="CR193" s="143"/>
      <c r="CS193" s="143"/>
      <c r="CT193" s="143"/>
      <c r="CU193" s="143"/>
      <c r="CW193" s="103"/>
      <c r="CX193" s="403"/>
      <c r="CY193" s="402"/>
      <c r="CZ193" s="66"/>
      <c r="DA193" s="66"/>
      <c r="DB193" s="66"/>
      <c r="DC193" s="66"/>
      <c r="DD193" s="146"/>
      <c r="DE193" s="402"/>
      <c r="DF193" s="66"/>
      <c r="DG193" s="66"/>
      <c r="DH193" s="66"/>
      <c r="DI193" s="66"/>
      <c r="DJ193" s="146"/>
      <c r="DK193" s="402"/>
      <c r="DL193" s="66"/>
      <c r="DM193" s="66"/>
      <c r="DN193" s="66"/>
      <c r="DO193" s="146"/>
      <c r="DP193" s="402"/>
      <c r="DQ193" s="66"/>
      <c r="DR193" s="66"/>
      <c r="DS193" s="66"/>
      <c r="DT193" s="66"/>
      <c r="DU193" s="66"/>
      <c r="DV193" s="66"/>
      <c r="DW193" s="146"/>
      <c r="DX193" s="139"/>
      <c r="DY193" s="66"/>
      <c r="DZ193" s="66"/>
      <c r="EA193" s="66"/>
      <c r="EB193" s="66"/>
      <c r="EC193" s="66"/>
    </row>
    <row r="194" spans="16:133" ht="16.5" x14ac:dyDescent="0.35">
      <c r="P194" s="405"/>
      <c r="Q194" s="405"/>
      <c r="R194" s="405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D194" s="166"/>
      <c r="AE194" s="401"/>
      <c r="AG194" s="103"/>
      <c r="AH194" s="167"/>
      <c r="AI194" s="161"/>
      <c r="AJ194" s="143"/>
      <c r="AK194" s="143"/>
      <c r="AL194" s="143"/>
      <c r="AM194" s="143"/>
      <c r="AN194" s="150"/>
      <c r="AO194" s="161"/>
      <c r="AP194" s="143"/>
      <c r="AQ194" s="143"/>
      <c r="AR194" s="143"/>
      <c r="AS194" s="143"/>
      <c r="AT194" s="150"/>
      <c r="AU194" s="161"/>
      <c r="AV194" s="143"/>
      <c r="AW194" s="143"/>
      <c r="AX194" s="143"/>
      <c r="AY194" s="150"/>
      <c r="AZ194" s="161"/>
      <c r="BA194" s="143"/>
      <c r="BB194" s="143"/>
      <c r="BC194" s="143"/>
      <c r="BD194" s="143"/>
      <c r="BE194" s="143"/>
      <c r="BF194" s="143"/>
      <c r="BG194" s="150"/>
      <c r="BH194" s="142"/>
      <c r="BI194" s="143"/>
      <c r="BJ194" s="143"/>
      <c r="BK194" s="143"/>
      <c r="BL194" s="143"/>
      <c r="BM194" s="143"/>
      <c r="BO194" s="103"/>
      <c r="BP194" s="167"/>
      <c r="BQ194" s="161"/>
      <c r="BR194" s="143"/>
      <c r="BS194" s="143"/>
      <c r="BT194" s="143"/>
      <c r="BU194" s="143"/>
      <c r="BV194" s="150"/>
      <c r="BW194" s="161"/>
      <c r="BX194" s="143"/>
      <c r="BY194" s="143"/>
      <c r="BZ194" s="143"/>
      <c r="CA194" s="143"/>
      <c r="CB194" s="150"/>
      <c r="CC194" s="161"/>
      <c r="CD194" s="143"/>
      <c r="CE194" s="143"/>
      <c r="CF194" s="143"/>
      <c r="CG194" s="150"/>
      <c r="CH194" s="161"/>
      <c r="CI194" s="143"/>
      <c r="CJ194" s="143"/>
      <c r="CK194" s="143"/>
      <c r="CL194" s="143"/>
      <c r="CM194" s="143"/>
      <c r="CN194" s="143"/>
      <c r="CO194" s="150"/>
      <c r="CP194" s="142"/>
      <c r="CQ194" s="143"/>
      <c r="CR194" s="143"/>
      <c r="CS194" s="143"/>
      <c r="CT194" s="143"/>
      <c r="CU194" s="143"/>
      <c r="CW194" s="103"/>
      <c r="CX194" s="403"/>
      <c r="CY194" s="402"/>
      <c r="CZ194" s="66"/>
      <c r="DA194" s="66"/>
      <c r="DB194" s="66"/>
      <c r="DC194" s="66"/>
      <c r="DD194" s="146"/>
      <c r="DE194" s="402"/>
      <c r="DF194" s="66"/>
      <c r="DG194" s="66"/>
      <c r="DH194" s="66"/>
      <c r="DI194" s="66"/>
      <c r="DJ194" s="146"/>
      <c r="DK194" s="402"/>
      <c r="DL194" s="66"/>
      <c r="DM194" s="66"/>
      <c r="DN194" s="66"/>
      <c r="DO194" s="146"/>
      <c r="DP194" s="402"/>
      <c r="DQ194" s="66"/>
      <c r="DR194" s="66"/>
      <c r="DS194" s="66"/>
      <c r="DT194" s="66"/>
      <c r="DU194" s="66"/>
      <c r="DV194" s="66"/>
      <c r="DW194" s="146"/>
      <c r="DX194" s="139"/>
      <c r="DY194" s="66"/>
      <c r="DZ194" s="66"/>
      <c r="EA194" s="66"/>
      <c r="EB194" s="66"/>
      <c r="EC194" s="66"/>
    </row>
    <row r="195" spans="16:133" ht="16.5" x14ac:dyDescent="0.35">
      <c r="P195" s="405"/>
      <c r="Q195" s="405"/>
      <c r="R195" s="405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D195" s="166"/>
      <c r="AE195" s="401"/>
      <c r="AG195" s="103"/>
      <c r="AH195" s="167"/>
      <c r="AI195" s="161"/>
      <c r="AJ195" s="143"/>
      <c r="AK195" s="143"/>
      <c r="AL195" s="143"/>
      <c r="AM195" s="143"/>
      <c r="AN195" s="150"/>
      <c r="AO195" s="161"/>
      <c r="AP195" s="143"/>
      <c r="AQ195" s="143"/>
      <c r="AR195" s="143"/>
      <c r="AS195" s="143"/>
      <c r="AT195" s="150"/>
      <c r="AU195" s="161"/>
      <c r="AV195" s="143"/>
      <c r="AW195" s="143"/>
      <c r="AX195" s="143"/>
      <c r="AY195" s="150"/>
      <c r="AZ195" s="161"/>
      <c r="BA195" s="143"/>
      <c r="BB195" s="143"/>
      <c r="BC195" s="143"/>
      <c r="BD195" s="143"/>
      <c r="BE195" s="143"/>
      <c r="BF195" s="143"/>
      <c r="BG195" s="150"/>
      <c r="BH195" s="142"/>
      <c r="BI195" s="143"/>
      <c r="BJ195" s="143"/>
      <c r="BK195" s="143"/>
      <c r="BL195" s="143"/>
      <c r="BM195" s="143"/>
      <c r="BO195" s="103"/>
      <c r="BP195" s="167"/>
      <c r="BQ195" s="161"/>
      <c r="BR195" s="143"/>
      <c r="BS195" s="143"/>
      <c r="BT195" s="143"/>
      <c r="BU195" s="143"/>
      <c r="BV195" s="150"/>
      <c r="BW195" s="161"/>
      <c r="BX195" s="143"/>
      <c r="BY195" s="143"/>
      <c r="BZ195" s="143"/>
      <c r="CA195" s="143"/>
      <c r="CB195" s="150"/>
      <c r="CC195" s="161"/>
      <c r="CD195" s="143"/>
      <c r="CE195" s="143"/>
      <c r="CF195" s="143"/>
      <c r="CG195" s="150"/>
      <c r="CH195" s="161"/>
      <c r="CI195" s="143"/>
      <c r="CJ195" s="143"/>
      <c r="CK195" s="143"/>
      <c r="CL195" s="143"/>
      <c r="CM195" s="143"/>
      <c r="CN195" s="143"/>
      <c r="CO195" s="150"/>
      <c r="CP195" s="142"/>
      <c r="CQ195" s="143"/>
      <c r="CR195" s="143"/>
      <c r="CS195" s="143"/>
      <c r="CT195" s="143"/>
      <c r="CU195" s="143"/>
      <c r="CW195" s="103"/>
      <c r="CX195" s="403"/>
      <c r="CY195" s="402"/>
      <c r="CZ195" s="66"/>
      <c r="DA195" s="66"/>
      <c r="DB195" s="66"/>
      <c r="DC195" s="66"/>
      <c r="DD195" s="146"/>
      <c r="DE195" s="402"/>
      <c r="DF195" s="66"/>
      <c r="DG195" s="66"/>
      <c r="DH195" s="66"/>
      <c r="DI195" s="66"/>
      <c r="DJ195" s="146"/>
      <c r="DK195" s="402"/>
      <c r="DL195" s="66"/>
      <c r="DM195" s="66"/>
      <c r="DN195" s="66"/>
      <c r="DO195" s="146"/>
      <c r="DP195" s="402"/>
      <c r="DQ195" s="66"/>
      <c r="DR195" s="66"/>
      <c r="DS195" s="66"/>
      <c r="DT195" s="66"/>
      <c r="DU195" s="66"/>
      <c r="DV195" s="66"/>
      <c r="DW195" s="146"/>
      <c r="DX195" s="139"/>
      <c r="DY195" s="66"/>
      <c r="DZ195" s="66"/>
      <c r="EA195" s="66"/>
      <c r="EB195" s="66"/>
      <c r="EC195" s="66"/>
    </row>
    <row r="196" spans="16:133" ht="16.5" x14ac:dyDescent="0.35">
      <c r="P196" s="405"/>
      <c r="Q196" s="405"/>
      <c r="R196" s="405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D196" s="166"/>
      <c r="AE196" s="401"/>
      <c r="AG196" s="103"/>
      <c r="AH196" s="167"/>
      <c r="AI196" s="161"/>
      <c r="AJ196" s="143"/>
      <c r="AK196" s="143"/>
      <c r="AL196" s="143"/>
      <c r="AM196" s="143"/>
      <c r="AN196" s="150"/>
      <c r="AO196" s="161"/>
      <c r="AP196" s="143"/>
      <c r="AQ196" s="143"/>
      <c r="AR196" s="143"/>
      <c r="AS196" s="143"/>
      <c r="AT196" s="150"/>
      <c r="AU196" s="161"/>
      <c r="AV196" s="143"/>
      <c r="AW196" s="143"/>
      <c r="AX196" s="143"/>
      <c r="AY196" s="150"/>
      <c r="AZ196" s="161"/>
      <c r="BA196" s="143"/>
      <c r="BB196" s="143"/>
      <c r="BC196" s="143"/>
      <c r="BD196" s="143"/>
      <c r="BE196" s="143"/>
      <c r="BF196" s="143"/>
      <c r="BG196" s="150"/>
      <c r="BH196" s="142"/>
      <c r="BI196" s="143"/>
      <c r="BJ196" s="143"/>
      <c r="BK196" s="143"/>
      <c r="BL196" s="143"/>
      <c r="BM196" s="143"/>
      <c r="BO196" s="103"/>
      <c r="BP196" s="167"/>
      <c r="BQ196" s="161"/>
      <c r="BR196" s="143"/>
      <c r="BS196" s="143"/>
      <c r="BT196" s="143"/>
      <c r="BU196" s="143"/>
      <c r="BV196" s="150"/>
      <c r="BW196" s="161"/>
      <c r="BX196" s="143"/>
      <c r="BY196" s="143"/>
      <c r="BZ196" s="143"/>
      <c r="CA196" s="143"/>
      <c r="CB196" s="150"/>
      <c r="CC196" s="161"/>
      <c r="CD196" s="143"/>
      <c r="CE196" s="143"/>
      <c r="CF196" s="143"/>
      <c r="CG196" s="150"/>
      <c r="CH196" s="161"/>
      <c r="CI196" s="143"/>
      <c r="CJ196" s="143"/>
      <c r="CK196" s="143"/>
      <c r="CL196" s="143"/>
      <c r="CM196" s="143"/>
      <c r="CN196" s="143"/>
      <c r="CO196" s="150"/>
      <c r="CP196" s="142"/>
      <c r="CQ196" s="143"/>
      <c r="CR196" s="143"/>
      <c r="CS196" s="143"/>
      <c r="CT196" s="143"/>
      <c r="CU196" s="143"/>
      <c r="CW196" s="103"/>
      <c r="CX196" s="403"/>
      <c r="CY196" s="402"/>
      <c r="CZ196" s="66"/>
      <c r="DA196" s="66"/>
      <c r="DB196" s="66"/>
      <c r="DC196" s="66"/>
      <c r="DD196" s="146"/>
      <c r="DE196" s="402"/>
      <c r="DF196" s="66"/>
      <c r="DG196" s="66"/>
      <c r="DH196" s="66"/>
      <c r="DI196" s="66"/>
      <c r="DJ196" s="146"/>
      <c r="DK196" s="402"/>
      <c r="DL196" s="66"/>
      <c r="DM196" s="66"/>
      <c r="DN196" s="66"/>
      <c r="DO196" s="146"/>
      <c r="DP196" s="402"/>
      <c r="DQ196" s="66"/>
      <c r="DR196" s="66"/>
      <c r="DS196" s="66"/>
      <c r="DT196" s="66"/>
      <c r="DU196" s="66"/>
      <c r="DV196" s="66"/>
      <c r="DW196" s="146"/>
      <c r="DX196" s="139"/>
      <c r="DY196" s="66"/>
      <c r="DZ196" s="66"/>
      <c r="EA196" s="66"/>
      <c r="EB196" s="66"/>
      <c r="EC196" s="66"/>
    </row>
    <row r="197" spans="16:133" ht="16.5" x14ac:dyDescent="0.35">
      <c r="P197" s="405"/>
      <c r="Q197" s="405"/>
      <c r="R197" s="405"/>
      <c r="S197" s="405"/>
      <c r="T197" s="405"/>
      <c r="U197" s="405"/>
      <c r="V197" s="405"/>
      <c r="W197" s="405"/>
      <c r="X197" s="405"/>
      <c r="Y197" s="405"/>
      <c r="Z197" s="405"/>
      <c r="AA197" s="405"/>
      <c r="AB197" s="405"/>
      <c r="AD197" s="166"/>
      <c r="AE197" s="401"/>
      <c r="AG197" s="103"/>
      <c r="AH197" s="167"/>
      <c r="AI197" s="161"/>
      <c r="AJ197" s="143"/>
      <c r="AK197" s="143"/>
      <c r="AL197" s="143"/>
      <c r="AM197" s="143"/>
      <c r="AN197" s="150"/>
      <c r="AO197" s="161"/>
      <c r="AP197" s="143"/>
      <c r="AQ197" s="143"/>
      <c r="AR197" s="143"/>
      <c r="AS197" s="143"/>
      <c r="AT197" s="150"/>
      <c r="AU197" s="161"/>
      <c r="AV197" s="143"/>
      <c r="AW197" s="143"/>
      <c r="AX197" s="143"/>
      <c r="AY197" s="150"/>
      <c r="AZ197" s="161"/>
      <c r="BA197" s="143"/>
      <c r="BB197" s="143"/>
      <c r="BC197" s="143"/>
      <c r="BD197" s="143"/>
      <c r="BE197" s="143"/>
      <c r="BF197" s="143"/>
      <c r="BG197" s="150"/>
      <c r="BH197" s="142"/>
      <c r="BI197" s="143"/>
      <c r="BJ197" s="143"/>
      <c r="BK197" s="143"/>
      <c r="BL197" s="143"/>
      <c r="BM197" s="143"/>
      <c r="BO197" s="103"/>
      <c r="BP197" s="167"/>
      <c r="BQ197" s="161"/>
      <c r="BR197" s="143"/>
      <c r="BS197" s="143"/>
      <c r="BT197" s="143"/>
      <c r="BU197" s="143"/>
      <c r="BV197" s="150"/>
      <c r="BW197" s="161"/>
      <c r="BX197" s="143"/>
      <c r="BY197" s="143"/>
      <c r="BZ197" s="143"/>
      <c r="CA197" s="143"/>
      <c r="CB197" s="150"/>
      <c r="CC197" s="161"/>
      <c r="CD197" s="143"/>
      <c r="CE197" s="143"/>
      <c r="CF197" s="143"/>
      <c r="CG197" s="150"/>
      <c r="CH197" s="161"/>
      <c r="CI197" s="143"/>
      <c r="CJ197" s="143"/>
      <c r="CK197" s="143"/>
      <c r="CL197" s="143"/>
      <c r="CM197" s="143"/>
      <c r="CN197" s="143"/>
      <c r="CO197" s="150"/>
      <c r="CP197" s="142"/>
      <c r="CQ197" s="143"/>
      <c r="CR197" s="143"/>
      <c r="CS197" s="143"/>
      <c r="CT197" s="143"/>
      <c r="CU197" s="143"/>
      <c r="CW197" s="103"/>
      <c r="CX197" s="403"/>
      <c r="CY197" s="402"/>
      <c r="CZ197" s="66"/>
      <c r="DA197" s="66"/>
      <c r="DB197" s="66"/>
      <c r="DC197" s="66"/>
      <c r="DD197" s="146"/>
      <c r="DE197" s="402"/>
      <c r="DF197" s="66"/>
      <c r="DG197" s="66"/>
      <c r="DH197" s="66"/>
      <c r="DI197" s="66"/>
      <c r="DJ197" s="146"/>
      <c r="DK197" s="402"/>
      <c r="DL197" s="66"/>
      <c r="DM197" s="66"/>
      <c r="DN197" s="66"/>
      <c r="DO197" s="146"/>
      <c r="DP197" s="402"/>
      <c r="DQ197" s="66"/>
      <c r="DR197" s="66"/>
      <c r="DS197" s="66"/>
      <c r="DT197" s="66"/>
      <c r="DU197" s="66"/>
      <c r="DV197" s="66"/>
      <c r="DW197" s="146"/>
      <c r="DX197" s="139"/>
      <c r="DY197" s="66"/>
      <c r="DZ197" s="66"/>
      <c r="EA197" s="66"/>
      <c r="EB197" s="66"/>
      <c r="EC197" s="66"/>
    </row>
    <row r="198" spans="16:133" ht="16.5" x14ac:dyDescent="0.35">
      <c r="P198" s="405"/>
      <c r="Q198" s="405"/>
      <c r="R198" s="405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D198" s="166"/>
      <c r="AE198" s="401"/>
      <c r="AG198" s="103"/>
      <c r="AH198" s="167"/>
      <c r="AI198" s="161"/>
      <c r="AJ198" s="143"/>
      <c r="AK198" s="143"/>
      <c r="AL198" s="143"/>
      <c r="AM198" s="143"/>
      <c r="AN198" s="150"/>
      <c r="AO198" s="161"/>
      <c r="AP198" s="143"/>
      <c r="AQ198" s="143"/>
      <c r="AR198" s="143"/>
      <c r="AS198" s="143"/>
      <c r="AT198" s="150"/>
      <c r="AU198" s="161"/>
      <c r="AV198" s="143"/>
      <c r="AW198" s="143"/>
      <c r="AX198" s="143"/>
      <c r="AY198" s="150"/>
      <c r="AZ198" s="161"/>
      <c r="BA198" s="143"/>
      <c r="BB198" s="143"/>
      <c r="BC198" s="143"/>
      <c r="BD198" s="143"/>
      <c r="BE198" s="143"/>
      <c r="BF198" s="143"/>
      <c r="BG198" s="150"/>
      <c r="BH198" s="142"/>
      <c r="BI198" s="143"/>
      <c r="BJ198" s="143"/>
      <c r="BK198" s="143"/>
      <c r="BL198" s="143"/>
      <c r="BM198" s="143"/>
      <c r="BO198" s="103"/>
      <c r="BP198" s="167"/>
      <c r="BQ198" s="161"/>
      <c r="BR198" s="143"/>
      <c r="BS198" s="143"/>
      <c r="BT198" s="143"/>
      <c r="BU198" s="143"/>
      <c r="BV198" s="150"/>
      <c r="BW198" s="161"/>
      <c r="BX198" s="143"/>
      <c r="BY198" s="143"/>
      <c r="BZ198" s="143"/>
      <c r="CA198" s="143"/>
      <c r="CB198" s="150"/>
      <c r="CC198" s="161"/>
      <c r="CD198" s="143"/>
      <c r="CE198" s="143"/>
      <c r="CF198" s="143"/>
      <c r="CG198" s="150"/>
      <c r="CH198" s="161"/>
      <c r="CI198" s="143"/>
      <c r="CJ198" s="143"/>
      <c r="CK198" s="143"/>
      <c r="CL198" s="143"/>
      <c r="CM198" s="143"/>
      <c r="CN198" s="143"/>
      <c r="CO198" s="150"/>
      <c r="CP198" s="142"/>
      <c r="CQ198" s="143"/>
      <c r="CR198" s="143"/>
      <c r="CS198" s="143"/>
      <c r="CT198" s="143"/>
      <c r="CU198" s="143"/>
      <c r="CW198" s="103"/>
      <c r="CX198" s="403"/>
      <c r="CY198" s="402"/>
      <c r="CZ198" s="66"/>
      <c r="DA198" s="66"/>
      <c r="DB198" s="66"/>
      <c r="DC198" s="66"/>
      <c r="DD198" s="146"/>
      <c r="DE198" s="402"/>
      <c r="DF198" s="66"/>
      <c r="DG198" s="66"/>
      <c r="DH198" s="66"/>
      <c r="DI198" s="66"/>
      <c r="DJ198" s="146"/>
      <c r="DK198" s="402"/>
      <c r="DL198" s="66"/>
      <c r="DM198" s="66"/>
      <c r="DN198" s="66"/>
      <c r="DO198" s="146"/>
      <c r="DP198" s="402"/>
      <c r="DQ198" s="66"/>
      <c r="DR198" s="66"/>
      <c r="DS198" s="66"/>
      <c r="DT198" s="66"/>
      <c r="DU198" s="66"/>
      <c r="DV198" s="66"/>
      <c r="DW198" s="146"/>
      <c r="DX198" s="139"/>
      <c r="DY198" s="66"/>
      <c r="DZ198" s="66"/>
      <c r="EA198" s="66"/>
      <c r="EB198" s="66"/>
      <c r="EC198" s="66"/>
    </row>
    <row r="199" spans="16:133" ht="16.5" x14ac:dyDescent="0.35">
      <c r="P199" s="405"/>
      <c r="Q199" s="405"/>
      <c r="R199" s="405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D199" s="166"/>
      <c r="AE199" s="401"/>
      <c r="AG199" s="103"/>
      <c r="AH199" s="167"/>
      <c r="AI199" s="161"/>
      <c r="AJ199" s="143"/>
      <c r="AK199" s="143"/>
      <c r="AL199" s="143"/>
      <c r="AM199" s="143"/>
      <c r="AN199" s="150"/>
      <c r="AO199" s="161"/>
      <c r="AP199" s="143"/>
      <c r="AQ199" s="143"/>
      <c r="AR199" s="143"/>
      <c r="AS199" s="143"/>
      <c r="AT199" s="150"/>
      <c r="AU199" s="161"/>
      <c r="AV199" s="143"/>
      <c r="AW199" s="143"/>
      <c r="AX199" s="143"/>
      <c r="AY199" s="150"/>
      <c r="AZ199" s="161"/>
      <c r="BA199" s="143"/>
      <c r="BB199" s="143"/>
      <c r="BC199" s="143"/>
      <c r="BD199" s="143"/>
      <c r="BE199" s="143"/>
      <c r="BF199" s="143"/>
      <c r="BG199" s="150"/>
      <c r="BH199" s="142"/>
      <c r="BI199" s="143"/>
      <c r="BJ199" s="143"/>
      <c r="BK199" s="143"/>
      <c r="BL199" s="143"/>
      <c r="BM199" s="143"/>
      <c r="BO199" s="103"/>
      <c r="BP199" s="167"/>
      <c r="BQ199" s="161"/>
      <c r="BR199" s="143"/>
      <c r="BS199" s="143"/>
      <c r="BT199" s="143"/>
      <c r="BU199" s="143"/>
      <c r="BV199" s="150"/>
      <c r="BW199" s="161"/>
      <c r="BX199" s="143"/>
      <c r="BY199" s="143"/>
      <c r="BZ199" s="143"/>
      <c r="CA199" s="143"/>
      <c r="CB199" s="150"/>
      <c r="CC199" s="161"/>
      <c r="CD199" s="143"/>
      <c r="CE199" s="143"/>
      <c r="CF199" s="143"/>
      <c r="CG199" s="150"/>
      <c r="CH199" s="161"/>
      <c r="CI199" s="143"/>
      <c r="CJ199" s="143"/>
      <c r="CK199" s="143"/>
      <c r="CL199" s="143"/>
      <c r="CM199" s="143"/>
      <c r="CN199" s="143"/>
      <c r="CO199" s="150"/>
      <c r="CP199" s="142"/>
      <c r="CQ199" s="143"/>
      <c r="CR199" s="143"/>
      <c r="CS199" s="143"/>
      <c r="CT199" s="143"/>
      <c r="CU199" s="143"/>
      <c r="CW199" s="103"/>
      <c r="CX199" s="403"/>
      <c r="CY199" s="402"/>
      <c r="CZ199" s="66"/>
      <c r="DA199" s="66"/>
      <c r="DB199" s="66"/>
      <c r="DC199" s="66"/>
      <c r="DD199" s="146"/>
      <c r="DE199" s="402"/>
      <c r="DF199" s="66"/>
      <c r="DG199" s="66"/>
      <c r="DH199" s="66"/>
      <c r="DI199" s="66"/>
      <c r="DJ199" s="146"/>
      <c r="DK199" s="402"/>
      <c r="DL199" s="66"/>
      <c r="DM199" s="66"/>
      <c r="DN199" s="66"/>
      <c r="DO199" s="146"/>
      <c r="DP199" s="402"/>
      <c r="DQ199" s="66"/>
      <c r="DR199" s="66"/>
      <c r="DS199" s="66"/>
      <c r="DT199" s="66"/>
      <c r="DU199" s="66"/>
      <c r="DV199" s="66"/>
      <c r="DW199" s="146"/>
      <c r="DX199" s="139"/>
      <c r="DY199" s="66"/>
      <c r="DZ199" s="66"/>
      <c r="EA199" s="66"/>
      <c r="EB199" s="66"/>
      <c r="EC199" s="66"/>
    </row>
    <row r="200" spans="16:133" ht="16.5" x14ac:dyDescent="0.35">
      <c r="P200" s="405"/>
      <c r="Q200" s="405"/>
      <c r="R200" s="405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D200" s="166"/>
      <c r="AE200" s="401"/>
      <c r="AG200" s="103"/>
      <c r="AH200" s="167"/>
      <c r="AI200" s="161"/>
      <c r="AJ200" s="143"/>
      <c r="AK200" s="143"/>
      <c r="AL200" s="143"/>
      <c r="AM200" s="143"/>
      <c r="AN200" s="150"/>
      <c r="AO200" s="161"/>
      <c r="AP200" s="143"/>
      <c r="AQ200" s="143"/>
      <c r="AR200" s="143"/>
      <c r="AS200" s="143"/>
      <c r="AT200" s="150"/>
      <c r="AU200" s="161"/>
      <c r="AV200" s="143"/>
      <c r="AW200" s="143"/>
      <c r="AX200" s="143"/>
      <c r="AY200" s="150"/>
      <c r="AZ200" s="161"/>
      <c r="BA200" s="143"/>
      <c r="BB200" s="143"/>
      <c r="BC200" s="143"/>
      <c r="BD200" s="143"/>
      <c r="BE200" s="143"/>
      <c r="BF200" s="143"/>
      <c r="BG200" s="150"/>
      <c r="BH200" s="142"/>
      <c r="BI200" s="143"/>
      <c r="BJ200" s="143"/>
      <c r="BK200" s="143"/>
      <c r="BL200" s="143"/>
      <c r="BM200" s="143"/>
      <c r="BO200" s="103"/>
      <c r="BP200" s="167"/>
      <c r="BQ200" s="161"/>
      <c r="BR200" s="143"/>
      <c r="BS200" s="143"/>
      <c r="BT200" s="143"/>
      <c r="BU200" s="143"/>
      <c r="BV200" s="150"/>
      <c r="BW200" s="161"/>
      <c r="BX200" s="143"/>
      <c r="BY200" s="143"/>
      <c r="BZ200" s="143"/>
      <c r="CA200" s="143"/>
      <c r="CB200" s="150"/>
      <c r="CC200" s="161"/>
      <c r="CD200" s="143"/>
      <c r="CE200" s="143"/>
      <c r="CF200" s="143"/>
      <c r="CG200" s="150"/>
      <c r="CH200" s="161"/>
      <c r="CI200" s="143"/>
      <c r="CJ200" s="143"/>
      <c r="CK200" s="143"/>
      <c r="CL200" s="143"/>
      <c r="CM200" s="143"/>
      <c r="CN200" s="143"/>
      <c r="CO200" s="150"/>
      <c r="CP200" s="142"/>
      <c r="CQ200" s="143"/>
      <c r="CR200" s="143"/>
      <c r="CS200" s="143"/>
      <c r="CT200" s="143"/>
      <c r="CU200" s="143"/>
      <c r="CW200" s="103"/>
      <c r="CX200" s="403"/>
      <c r="CY200" s="402"/>
      <c r="CZ200" s="66"/>
      <c r="DA200" s="66"/>
      <c r="DB200" s="66"/>
      <c r="DC200" s="66"/>
      <c r="DD200" s="146"/>
      <c r="DE200" s="402"/>
      <c r="DF200" s="66"/>
      <c r="DG200" s="66"/>
      <c r="DH200" s="66"/>
      <c r="DI200" s="66"/>
      <c r="DJ200" s="146"/>
      <c r="DK200" s="402"/>
      <c r="DL200" s="66"/>
      <c r="DM200" s="66"/>
      <c r="DN200" s="66"/>
      <c r="DO200" s="146"/>
      <c r="DP200" s="402"/>
      <c r="DQ200" s="66"/>
      <c r="DR200" s="66"/>
      <c r="DS200" s="66"/>
      <c r="DT200" s="66"/>
      <c r="DU200" s="66"/>
      <c r="DV200" s="66"/>
      <c r="DW200" s="146"/>
      <c r="DX200" s="139"/>
      <c r="DY200" s="66"/>
      <c r="DZ200" s="66"/>
      <c r="EA200" s="66"/>
      <c r="EB200" s="66"/>
      <c r="EC200" s="66"/>
    </row>
    <row r="201" spans="16:133" ht="16.5" x14ac:dyDescent="0.35">
      <c r="P201" s="405"/>
      <c r="Q201" s="405"/>
      <c r="R201" s="405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D201" s="166"/>
      <c r="AE201" s="401"/>
      <c r="AG201" s="103"/>
      <c r="AH201" s="167"/>
      <c r="AI201" s="161"/>
      <c r="AJ201" s="143"/>
      <c r="AK201" s="143"/>
      <c r="AL201" s="143"/>
      <c r="AM201" s="143"/>
      <c r="AN201" s="150"/>
      <c r="AO201" s="161"/>
      <c r="AP201" s="143"/>
      <c r="AQ201" s="143"/>
      <c r="AR201" s="143"/>
      <c r="AS201" s="143"/>
      <c r="AT201" s="150"/>
      <c r="AU201" s="161"/>
      <c r="AV201" s="143"/>
      <c r="AW201" s="143"/>
      <c r="AX201" s="143"/>
      <c r="AY201" s="150"/>
      <c r="AZ201" s="161"/>
      <c r="BA201" s="143"/>
      <c r="BB201" s="143"/>
      <c r="BC201" s="143"/>
      <c r="BD201" s="143"/>
      <c r="BE201" s="143"/>
      <c r="BF201" s="143"/>
      <c r="BG201" s="150"/>
      <c r="BH201" s="142"/>
      <c r="BI201" s="143"/>
      <c r="BJ201" s="143"/>
      <c r="BK201" s="143"/>
      <c r="BL201" s="143"/>
      <c r="BM201" s="143"/>
      <c r="BO201" s="103"/>
      <c r="BP201" s="167"/>
      <c r="BQ201" s="161"/>
      <c r="BR201" s="143"/>
      <c r="BS201" s="143"/>
      <c r="BT201" s="143"/>
      <c r="BU201" s="143"/>
      <c r="BV201" s="150"/>
      <c r="BW201" s="161"/>
      <c r="BX201" s="143"/>
      <c r="BY201" s="143"/>
      <c r="BZ201" s="143"/>
      <c r="CA201" s="143"/>
      <c r="CB201" s="150"/>
      <c r="CC201" s="161"/>
      <c r="CD201" s="143"/>
      <c r="CE201" s="143"/>
      <c r="CF201" s="143"/>
      <c r="CG201" s="150"/>
      <c r="CH201" s="161"/>
      <c r="CI201" s="143"/>
      <c r="CJ201" s="143"/>
      <c r="CK201" s="143"/>
      <c r="CL201" s="143"/>
      <c r="CM201" s="143"/>
      <c r="CN201" s="143"/>
      <c r="CO201" s="150"/>
      <c r="CP201" s="142"/>
      <c r="CQ201" s="143"/>
      <c r="CR201" s="143"/>
      <c r="CS201" s="143"/>
      <c r="CT201" s="143"/>
      <c r="CU201" s="143"/>
      <c r="CW201" s="103"/>
      <c r="CX201" s="403"/>
      <c r="CY201" s="402"/>
      <c r="CZ201" s="66"/>
      <c r="DA201" s="66"/>
      <c r="DB201" s="66"/>
      <c r="DC201" s="66"/>
      <c r="DD201" s="146"/>
      <c r="DE201" s="402"/>
      <c r="DF201" s="66"/>
      <c r="DG201" s="66"/>
      <c r="DH201" s="66"/>
      <c r="DI201" s="66"/>
      <c r="DJ201" s="146"/>
      <c r="DK201" s="402"/>
      <c r="DL201" s="66"/>
      <c r="DM201" s="66"/>
      <c r="DN201" s="66"/>
      <c r="DO201" s="146"/>
      <c r="DP201" s="402"/>
      <c r="DQ201" s="66"/>
      <c r="DR201" s="66"/>
      <c r="DS201" s="66"/>
      <c r="DT201" s="66"/>
      <c r="DU201" s="66"/>
      <c r="DV201" s="66"/>
      <c r="DW201" s="146"/>
      <c r="DX201" s="139"/>
      <c r="DY201" s="66"/>
      <c r="DZ201" s="66"/>
      <c r="EA201" s="66"/>
      <c r="EB201" s="66"/>
      <c r="EC201" s="66"/>
    </row>
    <row r="202" spans="16:133" ht="16.5" x14ac:dyDescent="0.35">
      <c r="P202" s="405"/>
      <c r="Q202" s="405"/>
      <c r="R202" s="405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D202" s="166"/>
      <c r="AE202" s="401"/>
      <c r="AG202" s="103"/>
      <c r="AH202" s="167"/>
      <c r="AI202" s="161"/>
      <c r="AJ202" s="143"/>
      <c r="AK202" s="143"/>
      <c r="AL202" s="143"/>
      <c r="AM202" s="143"/>
      <c r="AN202" s="150"/>
      <c r="AO202" s="161"/>
      <c r="AP202" s="143"/>
      <c r="AQ202" s="143"/>
      <c r="AR202" s="143"/>
      <c r="AS202" s="143"/>
      <c r="AT202" s="150"/>
      <c r="AU202" s="161"/>
      <c r="AV202" s="143"/>
      <c r="AW202" s="143"/>
      <c r="AX202" s="143"/>
      <c r="AY202" s="150"/>
      <c r="AZ202" s="161"/>
      <c r="BA202" s="143"/>
      <c r="BB202" s="143"/>
      <c r="BC202" s="143"/>
      <c r="BD202" s="143"/>
      <c r="BE202" s="143"/>
      <c r="BF202" s="143"/>
      <c r="BG202" s="150"/>
      <c r="BH202" s="142"/>
      <c r="BI202" s="143"/>
      <c r="BJ202" s="143"/>
      <c r="BK202" s="143"/>
      <c r="BL202" s="143"/>
      <c r="BM202" s="143"/>
      <c r="BO202" s="103"/>
      <c r="BP202" s="167"/>
      <c r="BQ202" s="161"/>
      <c r="BR202" s="143"/>
      <c r="BS202" s="143"/>
      <c r="BT202" s="143"/>
      <c r="BU202" s="143"/>
      <c r="BV202" s="150"/>
      <c r="BW202" s="161"/>
      <c r="BX202" s="143"/>
      <c r="BY202" s="143"/>
      <c r="BZ202" s="143"/>
      <c r="CA202" s="143"/>
      <c r="CB202" s="150"/>
      <c r="CC202" s="161"/>
      <c r="CD202" s="143"/>
      <c r="CE202" s="143"/>
      <c r="CF202" s="143"/>
      <c r="CG202" s="150"/>
      <c r="CH202" s="161"/>
      <c r="CI202" s="143"/>
      <c r="CJ202" s="143"/>
      <c r="CK202" s="143"/>
      <c r="CL202" s="143"/>
      <c r="CM202" s="143"/>
      <c r="CN202" s="143"/>
      <c r="CO202" s="150"/>
      <c r="CP202" s="142"/>
      <c r="CQ202" s="143"/>
      <c r="CR202" s="143"/>
      <c r="CS202" s="143"/>
      <c r="CT202" s="143"/>
      <c r="CU202" s="143"/>
      <c r="CW202" s="103"/>
      <c r="CX202" s="403"/>
      <c r="CY202" s="402"/>
      <c r="CZ202" s="66"/>
      <c r="DA202" s="66"/>
      <c r="DB202" s="66"/>
      <c r="DC202" s="66"/>
      <c r="DD202" s="146"/>
      <c r="DE202" s="402"/>
      <c r="DF202" s="66"/>
      <c r="DG202" s="66"/>
      <c r="DH202" s="66"/>
      <c r="DI202" s="66"/>
      <c r="DJ202" s="146"/>
      <c r="DK202" s="402"/>
      <c r="DL202" s="66"/>
      <c r="DM202" s="66"/>
      <c r="DN202" s="66"/>
      <c r="DO202" s="146"/>
      <c r="DP202" s="402"/>
      <c r="DQ202" s="66"/>
      <c r="DR202" s="66"/>
      <c r="DS202" s="66"/>
      <c r="DT202" s="66"/>
      <c r="DU202" s="66"/>
      <c r="DV202" s="66"/>
      <c r="DW202" s="146"/>
      <c r="DX202" s="139"/>
      <c r="DY202" s="66"/>
      <c r="DZ202" s="66"/>
      <c r="EA202" s="66"/>
      <c r="EB202" s="66"/>
      <c r="EC202" s="66"/>
    </row>
    <row r="203" spans="16:133" ht="16.5" x14ac:dyDescent="0.35"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D203" s="166"/>
      <c r="AE203" s="401"/>
      <c r="AG203" s="103"/>
      <c r="AH203" s="167"/>
      <c r="AI203" s="161"/>
      <c r="AJ203" s="143"/>
      <c r="AK203" s="143"/>
      <c r="AL203" s="143"/>
      <c r="AM203" s="143"/>
      <c r="AN203" s="150"/>
      <c r="AO203" s="161"/>
      <c r="AP203" s="143"/>
      <c r="AQ203" s="143"/>
      <c r="AR203" s="143"/>
      <c r="AS203" s="143"/>
      <c r="AT203" s="150"/>
      <c r="AU203" s="161"/>
      <c r="AV203" s="143"/>
      <c r="AW203" s="143"/>
      <c r="AX203" s="143"/>
      <c r="AY203" s="150"/>
      <c r="AZ203" s="161"/>
      <c r="BA203" s="143"/>
      <c r="BB203" s="143"/>
      <c r="BC203" s="143"/>
      <c r="BD203" s="143"/>
      <c r="BE203" s="143"/>
      <c r="BF203" s="143"/>
      <c r="BG203" s="150"/>
      <c r="BH203" s="142"/>
      <c r="BI203" s="143"/>
      <c r="BJ203" s="143"/>
      <c r="BK203" s="143"/>
      <c r="BL203" s="143"/>
      <c r="BM203" s="143"/>
      <c r="BO203" s="103"/>
      <c r="BP203" s="167"/>
      <c r="BQ203" s="161"/>
      <c r="BR203" s="143"/>
      <c r="BS203" s="143"/>
      <c r="BT203" s="143"/>
      <c r="BU203" s="143"/>
      <c r="BV203" s="150"/>
      <c r="BW203" s="161"/>
      <c r="BX203" s="143"/>
      <c r="BY203" s="143"/>
      <c r="BZ203" s="143"/>
      <c r="CA203" s="143"/>
      <c r="CB203" s="150"/>
      <c r="CC203" s="161"/>
      <c r="CD203" s="143"/>
      <c r="CE203" s="143"/>
      <c r="CF203" s="143"/>
      <c r="CG203" s="150"/>
      <c r="CH203" s="161"/>
      <c r="CI203" s="143"/>
      <c r="CJ203" s="143"/>
      <c r="CK203" s="143"/>
      <c r="CL203" s="143"/>
      <c r="CM203" s="143"/>
      <c r="CN203" s="143"/>
      <c r="CO203" s="150"/>
      <c r="CP203" s="142"/>
      <c r="CQ203" s="143"/>
      <c r="CR203" s="143"/>
      <c r="CS203" s="143"/>
      <c r="CT203" s="143"/>
      <c r="CU203" s="143"/>
      <c r="CW203" s="103"/>
      <c r="CX203" s="403"/>
      <c r="CY203" s="402"/>
      <c r="CZ203" s="66"/>
      <c r="DA203" s="66"/>
      <c r="DB203" s="66"/>
      <c r="DC203" s="66"/>
      <c r="DD203" s="146"/>
      <c r="DE203" s="402"/>
      <c r="DF203" s="66"/>
      <c r="DG203" s="66"/>
      <c r="DH203" s="66"/>
      <c r="DI203" s="66"/>
      <c r="DJ203" s="146"/>
      <c r="DK203" s="402"/>
      <c r="DL203" s="66"/>
      <c r="DM203" s="66"/>
      <c r="DN203" s="66"/>
      <c r="DO203" s="146"/>
      <c r="DP203" s="402"/>
      <c r="DQ203" s="66"/>
      <c r="DR203" s="66"/>
      <c r="DS203" s="66"/>
      <c r="DT203" s="66"/>
      <c r="DU203" s="66"/>
      <c r="DV203" s="66"/>
      <c r="DW203" s="146"/>
      <c r="DX203" s="139"/>
      <c r="DY203" s="66"/>
      <c r="DZ203" s="66"/>
      <c r="EA203" s="66"/>
      <c r="EB203" s="66"/>
      <c r="EC203" s="66"/>
    </row>
    <row r="204" spans="16:133" ht="16.5" x14ac:dyDescent="0.35"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D204" s="166"/>
      <c r="AE204" s="401"/>
      <c r="AG204" s="103"/>
      <c r="AH204" s="167"/>
      <c r="AI204" s="161"/>
      <c r="AJ204" s="143"/>
      <c r="AK204" s="143"/>
      <c r="AL204" s="143"/>
      <c r="AM204" s="143"/>
      <c r="AN204" s="150"/>
      <c r="AO204" s="161"/>
      <c r="AP204" s="143"/>
      <c r="AQ204" s="143"/>
      <c r="AR204" s="143"/>
      <c r="AS204" s="143"/>
      <c r="AT204" s="150"/>
      <c r="AU204" s="161"/>
      <c r="AV204" s="143"/>
      <c r="AW204" s="143"/>
      <c r="AX204" s="143"/>
      <c r="AY204" s="150"/>
      <c r="AZ204" s="161"/>
      <c r="BA204" s="143"/>
      <c r="BB204" s="143"/>
      <c r="BC204" s="143"/>
      <c r="BD204" s="143"/>
      <c r="BE204" s="143"/>
      <c r="BF204" s="143"/>
      <c r="BG204" s="150"/>
      <c r="BH204" s="142"/>
      <c r="BI204" s="143"/>
      <c r="BJ204" s="143"/>
      <c r="BK204" s="143"/>
      <c r="BL204" s="143"/>
      <c r="BM204" s="143"/>
      <c r="BO204" s="103"/>
      <c r="BP204" s="167"/>
      <c r="BQ204" s="161"/>
      <c r="BR204" s="143"/>
      <c r="BS204" s="143"/>
      <c r="BT204" s="143"/>
      <c r="BU204" s="143"/>
      <c r="BV204" s="150"/>
      <c r="BW204" s="161"/>
      <c r="BX204" s="143"/>
      <c r="BY204" s="143"/>
      <c r="BZ204" s="143"/>
      <c r="CA204" s="143"/>
      <c r="CB204" s="150"/>
      <c r="CC204" s="161"/>
      <c r="CD204" s="143"/>
      <c r="CE204" s="143"/>
      <c r="CF204" s="143"/>
      <c r="CG204" s="150"/>
      <c r="CH204" s="161"/>
      <c r="CI204" s="143"/>
      <c r="CJ204" s="143"/>
      <c r="CK204" s="143"/>
      <c r="CL204" s="143"/>
      <c r="CM204" s="143"/>
      <c r="CN204" s="143"/>
      <c r="CO204" s="150"/>
      <c r="CP204" s="142"/>
      <c r="CQ204" s="143"/>
      <c r="CR204" s="143"/>
      <c r="CS204" s="143"/>
      <c r="CT204" s="143"/>
      <c r="CU204" s="143"/>
      <c r="CW204" s="103"/>
      <c r="CX204" s="403"/>
      <c r="CY204" s="402"/>
      <c r="CZ204" s="66"/>
      <c r="DA204" s="66"/>
      <c r="DB204" s="66"/>
      <c r="DC204" s="66"/>
      <c r="DD204" s="146"/>
      <c r="DE204" s="402"/>
      <c r="DF204" s="66"/>
      <c r="DG204" s="66"/>
      <c r="DH204" s="66"/>
      <c r="DI204" s="66"/>
      <c r="DJ204" s="146"/>
      <c r="DK204" s="402"/>
      <c r="DL204" s="66"/>
      <c r="DM204" s="66"/>
      <c r="DN204" s="66"/>
      <c r="DO204" s="146"/>
      <c r="DP204" s="402"/>
      <c r="DQ204" s="66"/>
      <c r="DR204" s="66"/>
      <c r="DS204" s="66"/>
      <c r="DT204" s="66"/>
      <c r="DU204" s="66"/>
      <c r="DV204" s="66"/>
      <c r="DW204" s="146"/>
      <c r="DX204" s="139"/>
      <c r="DY204" s="66"/>
      <c r="DZ204" s="66"/>
      <c r="EA204" s="66"/>
      <c r="EB204" s="66"/>
      <c r="EC204" s="66"/>
    </row>
    <row r="205" spans="16:133" ht="16.5" x14ac:dyDescent="0.35"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D205" s="166"/>
      <c r="AE205" s="401"/>
      <c r="AG205" s="103"/>
      <c r="AH205" s="167"/>
      <c r="AI205" s="161"/>
      <c r="AJ205" s="143"/>
      <c r="AK205" s="143"/>
      <c r="AL205" s="143"/>
      <c r="AM205" s="143"/>
      <c r="AN205" s="150"/>
      <c r="AO205" s="161"/>
      <c r="AP205" s="143"/>
      <c r="AQ205" s="143"/>
      <c r="AR205" s="143"/>
      <c r="AS205" s="143"/>
      <c r="AT205" s="150"/>
      <c r="AU205" s="161"/>
      <c r="AV205" s="143"/>
      <c r="AW205" s="143"/>
      <c r="AX205" s="143"/>
      <c r="AY205" s="150"/>
      <c r="AZ205" s="161"/>
      <c r="BA205" s="143"/>
      <c r="BB205" s="143"/>
      <c r="BC205" s="143"/>
      <c r="BD205" s="143"/>
      <c r="BE205" s="143"/>
      <c r="BF205" s="143"/>
      <c r="BG205" s="150"/>
      <c r="BH205" s="142"/>
      <c r="BI205" s="143"/>
      <c r="BJ205" s="143"/>
      <c r="BK205" s="143"/>
      <c r="BL205" s="143"/>
      <c r="BM205" s="143"/>
      <c r="BO205" s="103"/>
      <c r="BP205" s="167"/>
      <c r="BQ205" s="161"/>
      <c r="BR205" s="143"/>
      <c r="BS205" s="143"/>
      <c r="BT205" s="143"/>
      <c r="BU205" s="143"/>
      <c r="BV205" s="150"/>
      <c r="BW205" s="161"/>
      <c r="BX205" s="143"/>
      <c r="BY205" s="143"/>
      <c r="BZ205" s="143"/>
      <c r="CA205" s="143"/>
      <c r="CB205" s="150"/>
      <c r="CC205" s="161"/>
      <c r="CD205" s="143"/>
      <c r="CE205" s="143"/>
      <c r="CF205" s="143"/>
      <c r="CG205" s="150"/>
      <c r="CH205" s="161"/>
      <c r="CI205" s="143"/>
      <c r="CJ205" s="143"/>
      <c r="CK205" s="143"/>
      <c r="CL205" s="143"/>
      <c r="CM205" s="143"/>
      <c r="CN205" s="143"/>
      <c r="CO205" s="150"/>
      <c r="CP205" s="142"/>
      <c r="CQ205" s="143"/>
      <c r="CR205" s="143"/>
      <c r="CS205" s="143"/>
      <c r="CT205" s="143"/>
      <c r="CU205" s="143"/>
      <c r="CW205" s="103"/>
      <c r="CX205" s="403"/>
      <c r="CY205" s="402"/>
      <c r="CZ205" s="66"/>
      <c r="DA205" s="66"/>
      <c r="DB205" s="66"/>
      <c r="DC205" s="66"/>
      <c r="DD205" s="146"/>
      <c r="DE205" s="402"/>
      <c r="DF205" s="66"/>
      <c r="DG205" s="66"/>
      <c r="DH205" s="66"/>
      <c r="DI205" s="66"/>
      <c r="DJ205" s="146"/>
      <c r="DK205" s="402"/>
      <c r="DL205" s="66"/>
      <c r="DM205" s="66"/>
      <c r="DN205" s="66"/>
      <c r="DO205" s="146"/>
      <c r="DP205" s="402"/>
      <c r="DQ205" s="66"/>
      <c r="DR205" s="66"/>
      <c r="DS205" s="66"/>
      <c r="DT205" s="66"/>
      <c r="DU205" s="66"/>
      <c r="DV205" s="66"/>
      <c r="DW205" s="146"/>
      <c r="DX205" s="139"/>
      <c r="DY205" s="66"/>
      <c r="DZ205" s="66"/>
      <c r="EA205" s="66"/>
      <c r="EB205" s="66"/>
      <c r="EC205" s="66"/>
    </row>
    <row r="206" spans="16:133" ht="16.5" x14ac:dyDescent="0.35"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D206" s="166"/>
      <c r="AE206" s="401"/>
      <c r="AG206" s="103"/>
      <c r="AH206" s="167"/>
      <c r="AI206" s="161"/>
      <c r="AJ206" s="143"/>
      <c r="AK206" s="143"/>
      <c r="AL206" s="143"/>
      <c r="AM206" s="143"/>
      <c r="AN206" s="150"/>
      <c r="AO206" s="161"/>
      <c r="AP206" s="143"/>
      <c r="AQ206" s="143"/>
      <c r="AR206" s="143"/>
      <c r="AS206" s="143"/>
      <c r="AT206" s="150"/>
      <c r="AU206" s="161"/>
      <c r="AV206" s="143"/>
      <c r="AW206" s="143"/>
      <c r="AX206" s="143"/>
      <c r="AY206" s="150"/>
      <c r="AZ206" s="161"/>
      <c r="BA206" s="143"/>
      <c r="BB206" s="143"/>
      <c r="BC206" s="143"/>
      <c r="BD206" s="143"/>
      <c r="BE206" s="143"/>
      <c r="BF206" s="143"/>
      <c r="BG206" s="150"/>
      <c r="BH206" s="142"/>
      <c r="BI206" s="143"/>
      <c r="BJ206" s="143"/>
      <c r="BK206" s="143"/>
      <c r="BL206" s="143"/>
      <c r="BM206" s="143"/>
      <c r="BO206" s="103"/>
      <c r="BP206" s="167"/>
      <c r="BQ206" s="161"/>
      <c r="BR206" s="143"/>
      <c r="BS206" s="143"/>
      <c r="BT206" s="143"/>
      <c r="BU206" s="143"/>
      <c r="BV206" s="150"/>
      <c r="BW206" s="161"/>
      <c r="BX206" s="143"/>
      <c r="BY206" s="143"/>
      <c r="BZ206" s="143"/>
      <c r="CA206" s="143"/>
      <c r="CB206" s="150"/>
      <c r="CC206" s="161"/>
      <c r="CD206" s="143"/>
      <c r="CE206" s="143"/>
      <c r="CF206" s="143"/>
      <c r="CG206" s="150"/>
      <c r="CH206" s="161"/>
      <c r="CI206" s="143"/>
      <c r="CJ206" s="143"/>
      <c r="CK206" s="143"/>
      <c r="CL206" s="143"/>
      <c r="CM206" s="143"/>
      <c r="CN206" s="143"/>
      <c r="CO206" s="150"/>
      <c r="CP206" s="142"/>
      <c r="CQ206" s="143"/>
      <c r="CR206" s="143"/>
      <c r="CS206" s="143"/>
      <c r="CT206" s="143"/>
      <c r="CU206" s="143"/>
      <c r="CW206" s="103"/>
      <c r="CX206" s="403"/>
      <c r="CY206" s="402"/>
      <c r="CZ206" s="66"/>
      <c r="DA206" s="66"/>
      <c r="DB206" s="66"/>
      <c r="DC206" s="66"/>
      <c r="DD206" s="146"/>
      <c r="DE206" s="402"/>
      <c r="DF206" s="66"/>
      <c r="DG206" s="66"/>
      <c r="DH206" s="66"/>
      <c r="DI206" s="66"/>
      <c r="DJ206" s="146"/>
      <c r="DK206" s="402"/>
      <c r="DL206" s="66"/>
      <c r="DM206" s="66"/>
      <c r="DN206" s="66"/>
      <c r="DO206" s="146"/>
      <c r="DP206" s="402"/>
      <c r="DQ206" s="66"/>
      <c r="DR206" s="66"/>
      <c r="DS206" s="66"/>
      <c r="DT206" s="66"/>
      <c r="DU206" s="66"/>
      <c r="DV206" s="66"/>
      <c r="DW206" s="146"/>
      <c r="DX206" s="139"/>
      <c r="DY206" s="66"/>
      <c r="DZ206" s="66"/>
      <c r="EA206" s="66"/>
      <c r="EB206" s="66"/>
      <c r="EC206" s="66"/>
    </row>
    <row r="207" spans="16:133" ht="16.5" x14ac:dyDescent="0.35"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D207" s="166"/>
      <c r="AE207" s="401"/>
      <c r="AG207" s="103"/>
      <c r="AH207" s="167"/>
      <c r="AI207" s="161"/>
      <c r="AJ207" s="143"/>
      <c r="AK207" s="143"/>
      <c r="AL207" s="143"/>
      <c r="AM207" s="143"/>
      <c r="AN207" s="150"/>
      <c r="AO207" s="161"/>
      <c r="AP207" s="143"/>
      <c r="AQ207" s="143"/>
      <c r="AR207" s="143"/>
      <c r="AS207" s="143"/>
      <c r="AT207" s="150"/>
      <c r="AU207" s="161"/>
      <c r="AV207" s="143"/>
      <c r="AW207" s="143"/>
      <c r="AX207" s="143"/>
      <c r="AY207" s="150"/>
      <c r="AZ207" s="161"/>
      <c r="BA207" s="143"/>
      <c r="BB207" s="143"/>
      <c r="BC207" s="143"/>
      <c r="BD207" s="143"/>
      <c r="BE207" s="143"/>
      <c r="BF207" s="143"/>
      <c r="BG207" s="150"/>
      <c r="BH207" s="142"/>
      <c r="BI207" s="143"/>
      <c r="BJ207" s="143"/>
      <c r="BK207" s="143"/>
      <c r="BL207" s="143"/>
      <c r="BM207" s="143"/>
      <c r="BO207" s="103"/>
      <c r="BP207" s="167"/>
      <c r="BQ207" s="161"/>
      <c r="BR207" s="143"/>
      <c r="BS207" s="143"/>
      <c r="BT207" s="143"/>
      <c r="BU207" s="143"/>
      <c r="BV207" s="150"/>
      <c r="BW207" s="161"/>
      <c r="BX207" s="143"/>
      <c r="BY207" s="143"/>
      <c r="BZ207" s="143"/>
      <c r="CA207" s="143"/>
      <c r="CB207" s="150"/>
      <c r="CC207" s="161"/>
      <c r="CD207" s="143"/>
      <c r="CE207" s="143"/>
      <c r="CF207" s="143"/>
      <c r="CG207" s="150"/>
      <c r="CH207" s="161"/>
      <c r="CI207" s="143"/>
      <c r="CJ207" s="143"/>
      <c r="CK207" s="143"/>
      <c r="CL207" s="143"/>
      <c r="CM207" s="143"/>
      <c r="CN207" s="143"/>
      <c r="CO207" s="150"/>
      <c r="CP207" s="142"/>
      <c r="CQ207" s="143"/>
      <c r="CR207" s="143"/>
      <c r="CS207" s="143"/>
      <c r="CT207" s="143"/>
      <c r="CU207" s="143"/>
      <c r="CW207" s="103"/>
      <c r="CX207" s="403"/>
      <c r="CY207" s="402"/>
      <c r="CZ207" s="66"/>
      <c r="DA207" s="66"/>
      <c r="DB207" s="66"/>
      <c r="DC207" s="66"/>
      <c r="DD207" s="146"/>
      <c r="DE207" s="402"/>
      <c r="DF207" s="66"/>
      <c r="DG207" s="66"/>
      <c r="DH207" s="66"/>
      <c r="DI207" s="66"/>
      <c r="DJ207" s="146"/>
      <c r="DK207" s="402"/>
      <c r="DL207" s="66"/>
      <c r="DM207" s="66"/>
      <c r="DN207" s="66"/>
      <c r="DO207" s="146"/>
      <c r="DP207" s="402"/>
      <c r="DQ207" s="66"/>
      <c r="DR207" s="66"/>
      <c r="DS207" s="66"/>
      <c r="DT207" s="66"/>
      <c r="DU207" s="66"/>
      <c r="DV207" s="66"/>
      <c r="DW207" s="146"/>
      <c r="DX207" s="139"/>
      <c r="DY207" s="66"/>
      <c r="DZ207" s="66"/>
      <c r="EA207" s="66"/>
      <c r="EB207" s="66"/>
      <c r="EC207" s="66"/>
    </row>
    <row r="208" spans="16:133" ht="16.5" x14ac:dyDescent="0.35"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D208" s="166"/>
      <c r="AE208" s="401"/>
      <c r="AG208" s="103"/>
      <c r="AH208" s="167"/>
      <c r="AI208" s="161"/>
      <c r="AJ208" s="143"/>
      <c r="AK208" s="143"/>
      <c r="AL208" s="143"/>
      <c r="AM208" s="143"/>
      <c r="AN208" s="150"/>
      <c r="AO208" s="161"/>
      <c r="AP208" s="143"/>
      <c r="AQ208" s="143"/>
      <c r="AR208" s="143"/>
      <c r="AS208" s="143"/>
      <c r="AT208" s="150"/>
      <c r="AU208" s="161"/>
      <c r="AV208" s="143"/>
      <c r="AW208" s="143"/>
      <c r="AX208" s="143"/>
      <c r="AY208" s="150"/>
      <c r="AZ208" s="161"/>
      <c r="BA208" s="143"/>
      <c r="BB208" s="143"/>
      <c r="BC208" s="143"/>
      <c r="BD208" s="143"/>
      <c r="BE208" s="143"/>
      <c r="BF208" s="143"/>
      <c r="BG208" s="150"/>
      <c r="BH208" s="142"/>
      <c r="BI208" s="143"/>
      <c r="BJ208" s="143"/>
      <c r="BK208" s="143"/>
      <c r="BL208" s="143"/>
      <c r="BM208" s="143"/>
      <c r="BO208" s="103"/>
      <c r="BP208" s="167"/>
      <c r="BQ208" s="161"/>
      <c r="BR208" s="143"/>
      <c r="BS208" s="143"/>
      <c r="BT208" s="143"/>
      <c r="BU208" s="143"/>
      <c r="BV208" s="150"/>
      <c r="BW208" s="161"/>
      <c r="BX208" s="143"/>
      <c r="BY208" s="143"/>
      <c r="BZ208" s="143"/>
      <c r="CA208" s="143"/>
      <c r="CB208" s="150"/>
      <c r="CC208" s="161"/>
      <c r="CD208" s="143"/>
      <c r="CE208" s="143"/>
      <c r="CF208" s="143"/>
      <c r="CG208" s="150"/>
      <c r="CH208" s="161"/>
      <c r="CI208" s="143"/>
      <c r="CJ208" s="143"/>
      <c r="CK208" s="143"/>
      <c r="CL208" s="143"/>
      <c r="CM208" s="143"/>
      <c r="CN208" s="143"/>
      <c r="CO208" s="150"/>
      <c r="CP208" s="142"/>
      <c r="CQ208" s="143"/>
      <c r="CR208" s="143"/>
      <c r="CS208" s="143"/>
      <c r="CT208" s="143"/>
      <c r="CU208" s="143"/>
      <c r="CW208" s="103"/>
      <c r="CX208" s="403"/>
      <c r="CY208" s="402"/>
      <c r="CZ208" s="66"/>
      <c r="DA208" s="66"/>
      <c r="DB208" s="66"/>
      <c r="DC208" s="66"/>
      <c r="DD208" s="146"/>
      <c r="DE208" s="402"/>
      <c r="DF208" s="66"/>
      <c r="DG208" s="66"/>
      <c r="DH208" s="66"/>
      <c r="DI208" s="66"/>
      <c r="DJ208" s="146"/>
      <c r="DK208" s="402"/>
      <c r="DL208" s="66"/>
      <c r="DM208" s="66"/>
      <c r="DN208" s="66"/>
      <c r="DO208" s="146"/>
      <c r="DP208" s="402"/>
      <c r="DQ208" s="66"/>
      <c r="DR208" s="66"/>
      <c r="DS208" s="66"/>
      <c r="DT208" s="66"/>
      <c r="DU208" s="66"/>
      <c r="DV208" s="66"/>
      <c r="DW208" s="146"/>
      <c r="DX208" s="139"/>
      <c r="DY208" s="66"/>
      <c r="DZ208" s="66"/>
      <c r="EA208" s="66"/>
      <c r="EB208" s="66"/>
      <c r="EC208" s="66"/>
    </row>
    <row r="209" spans="16:133" ht="16.5" x14ac:dyDescent="0.35"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D209" s="166"/>
      <c r="AE209" s="401"/>
      <c r="AG209" s="103"/>
      <c r="AH209" s="167"/>
      <c r="AI209" s="161"/>
      <c r="AJ209" s="143"/>
      <c r="AK209" s="143"/>
      <c r="AL209" s="143"/>
      <c r="AM209" s="143"/>
      <c r="AN209" s="150"/>
      <c r="AO209" s="161"/>
      <c r="AP209" s="143"/>
      <c r="AQ209" s="143"/>
      <c r="AR209" s="143"/>
      <c r="AS209" s="143"/>
      <c r="AT209" s="150"/>
      <c r="AU209" s="161"/>
      <c r="AV209" s="143"/>
      <c r="AW209" s="143"/>
      <c r="AX209" s="143"/>
      <c r="AY209" s="150"/>
      <c r="AZ209" s="161"/>
      <c r="BA209" s="143"/>
      <c r="BB209" s="143"/>
      <c r="BC209" s="143"/>
      <c r="BD209" s="143"/>
      <c r="BE209" s="143"/>
      <c r="BF209" s="143"/>
      <c r="BG209" s="150"/>
      <c r="BH209" s="142"/>
      <c r="BI209" s="143"/>
      <c r="BJ209" s="143"/>
      <c r="BK209" s="143"/>
      <c r="BL209" s="143"/>
      <c r="BM209" s="143"/>
      <c r="BO209" s="103"/>
      <c r="BP209" s="167"/>
      <c r="BQ209" s="161"/>
      <c r="BR209" s="143"/>
      <c r="BS209" s="143"/>
      <c r="BT209" s="143"/>
      <c r="BU209" s="143"/>
      <c r="BV209" s="150"/>
      <c r="BW209" s="161"/>
      <c r="BX209" s="143"/>
      <c r="BY209" s="143"/>
      <c r="BZ209" s="143"/>
      <c r="CA209" s="143"/>
      <c r="CB209" s="150"/>
      <c r="CC209" s="161"/>
      <c r="CD209" s="143"/>
      <c r="CE209" s="143"/>
      <c r="CF209" s="143"/>
      <c r="CG209" s="150"/>
      <c r="CH209" s="161"/>
      <c r="CI209" s="143"/>
      <c r="CJ209" s="143"/>
      <c r="CK209" s="143"/>
      <c r="CL209" s="143"/>
      <c r="CM209" s="143"/>
      <c r="CN209" s="143"/>
      <c r="CO209" s="150"/>
      <c r="CP209" s="142"/>
      <c r="CQ209" s="143"/>
      <c r="CR209" s="143"/>
      <c r="CS209" s="143"/>
      <c r="CT209" s="143"/>
      <c r="CU209" s="143"/>
      <c r="CW209" s="103"/>
      <c r="CX209" s="403"/>
      <c r="CY209" s="402"/>
      <c r="CZ209" s="66"/>
      <c r="DA209" s="66"/>
      <c r="DB209" s="66"/>
      <c r="DC209" s="66"/>
      <c r="DD209" s="146"/>
      <c r="DE209" s="402"/>
      <c r="DF209" s="66"/>
      <c r="DG209" s="66"/>
      <c r="DH209" s="66"/>
      <c r="DI209" s="66"/>
      <c r="DJ209" s="146"/>
      <c r="DK209" s="402"/>
      <c r="DL209" s="66"/>
      <c r="DM209" s="66"/>
      <c r="DN209" s="66"/>
      <c r="DO209" s="146"/>
      <c r="DP209" s="402"/>
      <c r="DQ209" s="66"/>
      <c r="DR209" s="66"/>
      <c r="DS209" s="66"/>
      <c r="DT209" s="66"/>
      <c r="DU209" s="66"/>
      <c r="DV209" s="66"/>
      <c r="DW209" s="146"/>
      <c r="DX209" s="139"/>
      <c r="DY209" s="66"/>
      <c r="DZ209" s="66"/>
      <c r="EA209" s="66"/>
      <c r="EB209" s="66"/>
      <c r="EC209" s="66"/>
    </row>
    <row r="210" spans="16:133" ht="16.5" x14ac:dyDescent="0.35"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D210" s="166"/>
      <c r="AE210" s="401"/>
      <c r="AG210" s="103"/>
      <c r="AH210" s="167"/>
      <c r="AI210" s="161"/>
      <c r="AJ210" s="143"/>
      <c r="AK210" s="143"/>
      <c r="AL210" s="143"/>
      <c r="AM210" s="143"/>
      <c r="AN210" s="150"/>
      <c r="AO210" s="161"/>
      <c r="AP210" s="143"/>
      <c r="AQ210" s="143"/>
      <c r="AR210" s="143"/>
      <c r="AS210" s="143"/>
      <c r="AT210" s="150"/>
      <c r="AU210" s="161"/>
      <c r="AV210" s="143"/>
      <c r="AW210" s="143"/>
      <c r="AX210" s="143"/>
      <c r="AY210" s="150"/>
      <c r="AZ210" s="161"/>
      <c r="BA210" s="143"/>
      <c r="BB210" s="143"/>
      <c r="BC210" s="143"/>
      <c r="BD210" s="143"/>
      <c r="BE210" s="143"/>
      <c r="BF210" s="143"/>
      <c r="BG210" s="150"/>
      <c r="BH210" s="142"/>
      <c r="BI210" s="143"/>
      <c r="BJ210" s="143"/>
      <c r="BK210" s="143"/>
      <c r="BL210" s="143"/>
      <c r="BM210" s="143"/>
      <c r="BO210" s="103"/>
      <c r="BP210" s="167"/>
      <c r="BQ210" s="161"/>
      <c r="BR210" s="143"/>
      <c r="BS210" s="143"/>
      <c r="BT210" s="143"/>
      <c r="BU210" s="143"/>
      <c r="BV210" s="150"/>
      <c r="BW210" s="161"/>
      <c r="BX210" s="143"/>
      <c r="BY210" s="143"/>
      <c r="BZ210" s="143"/>
      <c r="CA210" s="143"/>
      <c r="CB210" s="150"/>
      <c r="CC210" s="161"/>
      <c r="CD210" s="143"/>
      <c r="CE210" s="143"/>
      <c r="CF210" s="143"/>
      <c r="CG210" s="150"/>
      <c r="CH210" s="161"/>
      <c r="CI210" s="143"/>
      <c r="CJ210" s="143"/>
      <c r="CK210" s="143"/>
      <c r="CL210" s="143"/>
      <c r="CM210" s="143"/>
      <c r="CN210" s="143"/>
      <c r="CO210" s="150"/>
      <c r="CP210" s="142"/>
      <c r="CQ210" s="143"/>
      <c r="CR210" s="143"/>
      <c r="CS210" s="143"/>
      <c r="CT210" s="143"/>
      <c r="CU210" s="143"/>
      <c r="CW210" s="103"/>
      <c r="CX210" s="403"/>
      <c r="CY210" s="402"/>
      <c r="CZ210" s="66"/>
      <c r="DA210" s="66"/>
      <c r="DB210" s="66"/>
      <c r="DC210" s="66"/>
      <c r="DD210" s="146"/>
      <c r="DE210" s="402"/>
      <c r="DF210" s="66"/>
      <c r="DG210" s="66"/>
      <c r="DH210" s="66"/>
      <c r="DI210" s="66"/>
      <c r="DJ210" s="146"/>
      <c r="DK210" s="402"/>
      <c r="DL210" s="66"/>
      <c r="DM210" s="66"/>
      <c r="DN210" s="66"/>
      <c r="DO210" s="146"/>
      <c r="DP210" s="402"/>
      <c r="DQ210" s="66"/>
      <c r="DR210" s="66"/>
      <c r="DS210" s="66"/>
      <c r="DT210" s="66"/>
      <c r="DU210" s="66"/>
      <c r="DV210" s="66"/>
      <c r="DW210" s="146"/>
      <c r="DX210" s="139"/>
      <c r="DY210" s="66"/>
      <c r="DZ210" s="66"/>
      <c r="EA210" s="66"/>
      <c r="EB210" s="66"/>
      <c r="EC210" s="66"/>
    </row>
    <row r="211" spans="16:133" ht="16.5" x14ac:dyDescent="0.35"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D211" s="166"/>
      <c r="AE211" s="401"/>
      <c r="AG211" s="103"/>
      <c r="AH211" s="167"/>
      <c r="AI211" s="161"/>
      <c r="AJ211" s="143"/>
      <c r="AK211" s="143"/>
      <c r="AL211" s="143"/>
      <c r="AM211" s="143"/>
      <c r="AN211" s="150"/>
      <c r="AO211" s="161"/>
      <c r="AP211" s="143"/>
      <c r="AQ211" s="143"/>
      <c r="AR211" s="143"/>
      <c r="AS211" s="143"/>
      <c r="AT211" s="150"/>
      <c r="AU211" s="161"/>
      <c r="AV211" s="143"/>
      <c r="AW211" s="143"/>
      <c r="AX211" s="143"/>
      <c r="AY211" s="150"/>
      <c r="AZ211" s="161"/>
      <c r="BA211" s="143"/>
      <c r="BB211" s="143"/>
      <c r="BC211" s="143"/>
      <c r="BD211" s="143"/>
      <c r="BE211" s="143"/>
      <c r="BF211" s="143"/>
      <c r="BG211" s="150"/>
      <c r="BH211" s="142"/>
      <c r="BI211" s="143"/>
      <c r="BJ211" s="143"/>
      <c r="BK211" s="143"/>
      <c r="BL211" s="143"/>
      <c r="BM211" s="143"/>
      <c r="BO211" s="103"/>
      <c r="BP211" s="167"/>
      <c r="BQ211" s="161"/>
      <c r="BR211" s="143"/>
      <c r="BS211" s="143"/>
      <c r="BT211" s="143"/>
      <c r="BU211" s="143"/>
      <c r="BV211" s="150"/>
      <c r="BW211" s="161"/>
      <c r="BX211" s="143"/>
      <c r="BY211" s="143"/>
      <c r="BZ211" s="143"/>
      <c r="CA211" s="143"/>
      <c r="CB211" s="150"/>
      <c r="CC211" s="161"/>
      <c r="CD211" s="143"/>
      <c r="CE211" s="143"/>
      <c r="CF211" s="143"/>
      <c r="CG211" s="150"/>
      <c r="CH211" s="161"/>
      <c r="CI211" s="143"/>
      <c r="CJ211" s="143"/>
      <c r="CK211" s="143"/>
      <c r="CL211" s="143"/>
      <c r="CM211" s="143"/>
      <c r="CN211" s="143"/>
      <c r="CO211" s="150"/>
      <c r="CP211" s="142"/>
      <c r="CQ211" s="143"/>
      <c r="CR211" s="143"/>
      <c r="CS211" s="143"/>
      <c r="CT211" s="143"/>
      <c r="CU211" s="143"/>
      <c r="CW211" s="103"/>
      <c r="CX211" s="403"/>
      <c r="CY211" s="402"/>
      <c r="CZ211" s="66"/>
      <c r="DA211" s="66"/>
      <c r="DB211" s="66"/>
      <c r="DC211" s="66"/>
      <c r="DD211" s="146"/>
      <c r="DE211" s="402"/>
      <c r="DF211" s="66"/>
      <c r="DG211" s="66"/>
      <c r="DH211" s="66"/>
      <c r="DI211" s="66"/>
      <c r="DJ211" s="146"/>
      <c r="DK211" s="402"/>
      <c r="DL211" s="66"/>
      <c r="DM211" s="66"/>
      <c r="DN211" s="66"/>
      <c r="DO211" s="146"/>
      <c r="DP211" s="402"/>
      <c r="DQ211" s="66"/>
      <c r="DR211" s="66"/>
      <c r="DS211" s="66"/>
      <c r="DT211" s="66"/>
      <c r="DU211" s="66"/>
      <c r="DV211" s="66"/>
      <c r="DW211" s="146"/>
      <c r="DX211" s="139"/>
      <c r="DY211" s="66"/>
      <c r="DZ211" s="66"/>
      <c r="EA211" s="66"/>
      <c r="EB211" s="66"/>
      <c r="EC211" s="66"/>
    </row>
    <row r="212" spans="16:133" ht="16.5" x14ac:dyDescent="0.35"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D212" s="166"/>
      <c r="AE212" s="401"/>
      <c r="AG212" s="103"/>
      <c r="AH212" s="167"/>
      <c r="AI212" s="161"/>
      <c r="AJ212" s="143"/>
      <c r="AK212" s="143"/>
      <c r="AL212" s="143"/>
      <c r="AM212" s="143"/>
      <c r="AN212" s="150"/>
      <c r="AO212" s="161"/>
      <c r="AP212" s="143"/>
      <c r="AQ212" s="143"/>
      <c r="AR212" s="143"/>
      <c r="AS212" s="143"/>
      <c r="AT212" s="150"/>
      <c r="AU212" s="161"/>
      <c r="AV212" s="143"/>
      <c r="AW212" s="143"/>
      <c r="AX212" s="143"/>
      <c r="AY212" s="150"/>
      <c r="AZ212" s="161"/>
      <c r="BA212" s="143"/>
      <c r="BB212" s="143"/>
      <c r="BC212" s="143"/>
      <c r="BD212" s="143"/>
      <c r="BE212" s="143"/>
      <c r="BF212" s="143"/>
      <c r="BG212" s="150"/>
      <c r="BH212" s="142"/>
      <c r="BI212" s="143"/>
      <c r="BJ212" s="143"/>
      <c r="BK212" s="143"/>
      <c r="BL212" s="143"/>
      <c r="BM212" s="143"/>
      <c r="BO212" s="103"/>
      <c r="BP212" s="167"/>
      <c r="BQ212" s="161"/>
      <c r="BR212" s="143"/>
      <c r="BS212" s="143"/>
      <c r="BT212" s="143"/>
      <c r="BU212" s="143"/>
      <c r="BV212" s="150"/>
      <c r="BW212" s="161"/>
      <c r="BX212" s="143"/>
      <c r="BY212" s="143"/>
      <c r="BZ212" s="143"/>
      <c r="CA212" s="143"/>
      <c r="CB212" s="150"/>
      <c r="CC212" s="161"/>
      <c r="CD212" s="143"/>
      <c r="CE212" s="143"/>
      <c r="CF212" s="143"/>
      <c r="CG212" s="150"/>
      <c r="CH212" s="161"/>
      <c r="CI212" s="143"/>
      <c r="CJ212" s="143"/>
      <c r="CK212" s="143"/>
      <c r="CL212" s="143"/>
      <c r="CM212" s="143"/>
      <c r="CN212" s="143"/>
      <c r="CO212" s="150"/>
      <c r="CP212" s="142"/>
      <c r="CQ212" s="143"/>
      <c r="CR212" s="143"/>
      <c r="CS212" s="143"/>
      <c r="CT212" s="143"/>
      <c r="CU212" s="143"/>
      <c r="CW212" s="103"/>
      <c r="CX212" s="403"/>
      <c r="CY212" s="402"/>
      <c r="CZ212" s="66"/>
      <c r="DA212" s="66"/>
      <c r="DB212" s="66"/>
      <c r="DC212" s="66"/>
      <c r="DD212" s="146"/>
      <c r="DE212" s="402"/>
      <c r="DF212" s="66"/>
      <c r="DG212" s="66"/>
      <c r="DH212" s="66"/>
      <c r="DI212" s="66"/>
      <c r="DJ212" s="146"/>
      <c r="DK212" s="402"/>
      <c r="DL212" s="66"/>
      <c r="DM212" s="66"/>
      <c r="DN212" s="66"/>
      <c r="DO212" s="146"/>
      <c r="DP212" s="402"/>
      <c r="DQ212" s="66"/>
      <c r="DR212" s="66"/>
      <c r="DS212" s="66"/>
      <c r="DT212" s="66"/>
      <c r="DU212" s="66"/>
      <c r="DV212" s="66"/>
      <c r="DW212" s="146"/>
      <c r="DX212" s="139"/>
      <c r="DY212" s="66"/>
      <c r="DZ212" s="66"/>
      <c r="EA212" s="66"/>
      <c r="EB212" s="66"/>
      <c r="EC212" s="66"/>
    </row>
    <row r="213" spans="16:133" ht="16.5" x14ac:dyDescent="0.35"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D213" s="166"/>
      <c r="AE213" s="401"/>
      <c r="AG213" s="103"/>
      <c r="AH213" s="167"/>
      <c r="AI213" s="161"/>
      <c r="AJ213" s="143"/>
      <c r="AK213" s="143"/>
      <c r="AL213" s="143"/>
      <c r="AM213" s="143"/>
      <c r="AN213" s="150"/>
      <c r="AO213" s="161"/>
      <c r="AP213" s="143"/>
      <c r="AQ213" s="143"/>
      <c r="AR213" s="143"/>
      <c r="AS213" s="143"/>
      <c r="AT213" s="150"/>
      <c r="AU213" s="161"/>
      <c r="AV213" s="143"/>
      <c r="AW213" s="143"/>
      <c r="AX213" s="143"/>
      <c r="AY213" s="150"/>
      <c r="AZ213" s="161"/>
      <c r="BA213" s="143"/>
      <c r="BB213" s="143"/>
      <c r="BC213" s="143"/>
      <c r="BD213" s="143"/>
      <c r="BE213" s="143"/>
      <c r="BF213" s="143"/>
      <c r="BG213" s="150"/>
      <c r="BH213" s="142"/>
      <c r="BI213" s="143"/>
      <c r="BJ213" s="143"/>
      <c r="BK213" s="143"/>
      <c r="BL213" s="143"/>
      <c r="BM213" s="143"/>
      <c r="BO213" s="103"/>
      <c r="BP213" s="167"/>
      <c r="BQ213" s="161"/>
      <c r="BR213" s="143"/>
      <c r="BS213" s="143"/>
      <c r="BT213" s="143"/>
      <c r="BU213" s="143"/>
      <c r="BV213" s="150"/>
      <c r="BW213" s="161"/>
      <c r="BX213" s="143"/>
      <c r="BY213" s="143"/>
      <c r="BZ213" s="143"/>
      <c r="CA213" s="143"/>
      <c r="CB213" s="150"/>
      <c r="CC213" s="161"/>
      <c r="CD213" s="143"/>
      <c r="CE213" s="143"/>
      <c r="CF213" s="143"/>
      <c r="CG213" s="150"/>
      <c r="CH213" s="161"/>
      <c r="CI213" s="143"/>
      <c r="CJ213" s="143"/>
      <c r="CK213" s="143"/>
      <c r="CL213" s="143"/>
      <c r="CM213" s="143"/>
      <c r="CN213" s="143"/>
      <c r="CO213" s="150"/>
      <c r="CP213" s="142"/>
      <c r="CQ213" s="143"/>
      <c r="CR213" s="143"/>
      <c r="CS213" s="143"/>
      <c r="CT213" s="143"/>
      <c r="CU213" s="143"/>
      <c r="CW213" s="103"/>
      <c r="CX213" s="403"/>
      <c r="CY213" s="402"/>
      <c r="CZ213" s="66"/>
      <c r="DA213" s="66"/>
      <c r="DB213" s="66"/>
      <c r="DC213" s="66"/>
      <c r="DD213" s="146"/>
      <c r="DE213" s="402"/>
      <c r="DF213" s="66"/>
      <c r="DG213" s="66"/>
      <c r="DH213" s="66"/>
      <c r="DI213" s="66"/>
      <c r="DJ213" s="146"/>
      <c r="DK213" s="402"/>
      <c r="DL213" s="66"/>
      <c r="DM213" s="66"/>
      <c r="DN213" s="66"/>
      <c r="DO213" s="146"/>
      <c r="DP213" s="402"/>
      <c r="DQ213" s="66"/>
      <c r="DR213" s="66"/>
      <c r="DS213" s="66"/>
      <c r="DT213" s="66"/>
      <c r="DU213" s="66"/>
      <c r="DV213" s="66"/>
      <c r="DW213" s="146"/>
      <c r="DX213" s="139"/>
      <c r="DY213" s="66"/>
      <c r="DZ213" s="66"/>
      <c r="EA213" s="66"/>
      <c r="EB213" s="66"/>
      <c r="EC213" s="66"/>
    </row>
    <row r="214" spans="16:133" ht="16.5" x14ac:dyDescent="0.35"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D214" s="166"/>
      <c r="AE214" s="401"/>
      <c r="AG214" s="103"/>
      <c r="AH214" s="167"/>
      <c r="AI214" s="161"/>
      <c r="AJ214" s="143"/>
      <c r="AK214" s="143"/>
      <c r="AL214" s="143"/>
      <c r="AM214" s="143"/>
      <c r="AN214" s="150"/>
      <c r="AO214" s="161"/>
      <c r="AP214" s="143"/>
      <c r="AQ214" s="143"/>
      <c r="AR214" s="143"/>
      <c r="AS214" s="143"/>
      <c r="AT214" s="150"/>
      <c r="AU214" s="161"/>
      <c r="AV214" s="143"/>
      <c r="AW214" s="143"/>
      <c r="AX214" s="143"/>
      <c r="AY214" s="150"/>
      <c r="AZ214" s="161"/>
      <c r="BA214" s="143"/>
      <c r="BB214" s="143"/>
      <c r="BC214" s="143"/>
      <c r="BD214" s="143"/>
      <c r="BE214" s="143"/>
      <c r="BF214" s="143"/>
      <c r="BG214" s="150"/>
      <c r="BH214" s="142"/>
      <c r="BI214" s="143"/>
      <c r="BJ214" s="143"/>
      <c r="BK214" s="143"/>
      <c r="BL214" s="143"/>
      <c r="BM214" s="143"/>
      <c r="BO214" s="103"/>
      <c r="BP214" s="167"/>
      <c r="BQ214" s="161"/>
      <c r="BR214" s="143"/>
      <c r="BS214" s="143"/>
      <c r="BT214" s="143"/>
      <c r="BU214" s="143"/>
      <c r="BV214" s="150"/>
      <c r="BW214" s="161"/>
      <c r="BX214" s="143"/>
      <c r="BY214" s="143"/>
      <c r="BZ214" s="143"/>
      <c r="CA214" s="143"/>
      <c r="CB214" s="150"/>
      <c r="CC214" s="161"/>
      <c r="CD214" s="143"/>
      <c r="CE214" s="143"/>
      <c r="CF214" s="143"/>
      <c r="CG214" s="150"/>
      <c r="CH214" s="161"/>
      <c r="CI214" s="143"/>
      <c r="CJ214" s="143"/>
      <c r="CK214" s="143"/>
      <c r="CL214" s="143"/>
      <c r="CM214" s="143"/>
      <c r="CN214" s="143"/>
      <c r="CO214" s="150"/>
      <c r="CP214" s="142"/>
      <c r="CQ214" s="143"/>
      <c r="CR214" s="143"/>
      <c r="CS214" s="143"/>
      <c r="CT214" s="143"/>
      <c r="CU214" s="143"/>
      <c r="CW214" s="103"/>
      <c r="CX214" s="403"/>
      <c r="CY214" s="402"/>
      <c r="CZ214" s="66"/>
      <c r="DA214" s="66"/>
      <c r="DB214" s="66"/>
      <c r="DC214" s="66"/>
      <c r="DD214" s="146"/>
      <c r="DE214" s="402"/>
      <c r="DF214" s="66"/>
      <c r="DG214" s="66"/>
      <c r="DH214" s="66"/>
      <c r="DI214" s="66"/>
      <c r="DJ214" s="146"/>
      <c r="DK214" s="402"/>
      <c r="DL214" s="66"/>
      <c r="DM214" s="66"/>
      <c r="DN214" s="66"/>
      <c r="DO214" s="146"/>
      <c r="DP214" s="402"/>
      <c r="DQ214" s="66"/>
      <c r="DR214" s="66"/>
      <c r="DS214" s="66"/>
      <c r="DT214" s="66"/>
      <c r="DU214" s="66"/>
      <c r="DV214" s="66"/>
      <c r="DW214" s="146"/>
      <c r="DX214" s="139"/>
      <c r="DY214" s="66"/>
      <c r="DZ214" s="66"/>
      <c r="EA214" s="66"/>
      <c r="EB214" s="66"/>
      <c r="EC214" s="66"/>
    </row>
    <row r="215" spans="16:133" ht="16.5" x14ac:dyDescent="0.35"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D215" s="166"/>
      <c r="AE215" s="401"/>
      <c r="AG215" s="103"/>
      <c r="AH215" s="167"/>
      <c r="AI215" s="161"/>
      <c r="AJ215" s="143"/>
      <c r="AK215" s="143"/>
      <c r="AL215" s="143"/>
      <c r="AM215" s="143"/>
      <c r="AN215" s="150"/>
      <c r="AO215" s="161"/>
      <c r="AP215" s="143"/>
      <c r="AQ215" s="143"/>
      <c r="AR215" s="143"/>
      <c r="AS215" s="143"/>
      <c r="AT215" s="150"/>
      <c r="AU215" s="161"/>
      <c r="AV215" s="143"/>
      <c r="AW215" s="143"/>
      <c r="AX215" s="143"/>
      <c r="AY215" s="150"/>
      <c r="AZ215" s="161"/>
      <c r="BA215" s="143"/>
      <c r="BB215" s="143"/>
      <c r="BC215" s="143"/>
      <c r="BD215" s="143"/>
      <c r="BE215" s="143"/>
      <c r="BF215" s="143"/>
      <c r="BG215" s="150"/>
      <c r="BH215" s="142"/>
      <c r="BI215" s="143"/>
      <c r="BJ215" s="143"/>
      <c r="BK215" s="143"/>
      <c r="BL215" s="143"/>
      <c r="BM215" s="143"/>
      <c r="BO215" s="103"/>
      <c r="BP215" s="167"/>
      <c r="BQ215" s="161"/>
      <c r="BR215" s="143"/>
      <c r="BS215" s="143"/>
      <c r="BT215" s="143"/>
      <c r="BU215" s="143"/>
      <c r="BV215" s="150"/>
      <c r="BW215" s="161"/>
      <c r="BX215" s="143"/>
      <c r="BY215" s="143"/>
      <c r="BZ215" s="143"/>
      <c r="CA215" s="143"/>
      <c r="CB215" s="150"/>
      <c r="CC215" s="161"/>
      <c r="CD215" s="143"/>
      <c r="CE215" s="143"/>
      <c r="CF215" s="143"/>
      <c r="CG215" s="150"/>
      <c r="CH215" s="161"/>
      <c r="CI215" s="143"/>
      <c r="CJ215" s="143"/>
      <c r="CK215" s="143"/>
      <c r="CL215" s="143"/>
      <c r="CM215" s="143"/>
      <c r="CN215" s="143"/>
      <c r="CO215" s="150"/>
      <c r="CP215" s="142"/>
      <c r="CQ215" s="143"/>
      <c r="CR215" s="143"/>
      <c r="CS215" s="143"/>
      <c r="CT215" s="143"/>
      <c r="CU215" s="143"/>
      <c r="CW215" s="103"/>
      <c r="CX215" s="403"/>
      <c r="CY215" s="402"/>
      <c r="CZ215" s="66"/>
      <c r="DA215" s="66"/>
      <c r="DB215" s="66"/>
      <c r="DC215" s="66"/>
      <c r="DD215" s="146"/>
      <c r="DE215" s="402"/>
      <c r="DF215" s="66"/>
      <c r="DG215" s="66"/>
      <c r="DH215" s="66"/>
      <c r="DI215" s="66"/>
      <c r="DJ215" s="146"/>
      <c r="DK215" s="402"/>
      <c r="DL215" s="66"/>
      <c r="DM215" s="66"/>
      <c r="DN215" s="66"/>
      <c r="DO215" s="146"/>
      <c r="DP215" s="402"/>
      <c r="DQ215" s="66"/>
      <c r="DR215" s="66"/>
      <c r="DS215" s="66"/>
      <c r="DT215" s="66"/>
      <c r="DU215" s="66"/>
      <c r="DV215" s="66"/>
      <c r="DW215" s="146"/>
      <c r="DX215" s="139"/>
      <c r="DY215" s="66"/>
      <c r="DZ215" s="66"/>
      <c r="EA215" s="66"/>
      <c r="EB215" s="66"/>
      <c r="EC215" s="66"/>
    </row>
    <row r="216" spans="16:133" ht="16.5" x14ac:dyDescent="0.35">
      <c r="P216" s="405"/>
      <c r="Q216" s="405"/>
      <c r="R216" s="405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D216" s="166"/>
      <c r="AE216" s="401"/>
      <c r="AG216" s="103"/>
      <c r="AH216" s="167"/>
      <c r="AI216" s="161"/>
      <c r="AJ216" s="143"/>
      <c r="AK216" s="143"/>
      <c r="AL216" s="143"/>
      <c r="AM216" s="143"/>
      <c r="AN216" s="150"/>
      <c r="AO216" s="161"/>
      <c r="AP216" s="143"/>
      <c r="AQ216" s="143"/>
      <c r="AR216" s="143"/>
      <c r="AS216" s="143"/>
      <c r="AT216" s="150"/>
      <c r="AU216" s="161"/>
      <c r="AV216" s="143"/>
      <c r="AW216" s="143"/>
      <c r="AX216" s="143"/>
      <c r="AY216" s="150"/>
      <c r="AZ216" s="161"/>
      <c r="BA216" s="143"/>
      <c r="BB216" s="143"/>
      <c r="BC216" s="143"/>
      <c r="BD216" s="143"/>
      <c r="BE216" s="143"/>
      <c r="BF216" s="143"/>
      <c r="BG216" s="150"/>
      <c r="BH216" s="142"/>
      <c r="BI216" s="143"/>
      <c r="BJ216" s="177"/>
      <c r="BK216" s="177"/>
      <c r="BL216" s="177"/>
      <c r="BM216" s="177"/>
      <c r="BO216" s="103"/>
      <c r="BP216" s="167"/>
      <c r="BQ216" s="161"/>
      <c r="BR216" s="143"/>
      <c r="BS216" s="143"/>
      <c r="BT216" s="143"/>
      <c r="BU216" s="143"/>
      <c r="BV216" s="150"/>
      <c r="BW216" s="161"/>
      <c r="BX216" s="143"/>
      <c r="BY216" s="143"/>
      <c r="BZ216" s="143"/>
      <c r="CA216" s="143"/>
      <c r="CB216" s="150"/>
      <c r="CC216" s="161"/>
      <c r="CD216" s="143"/>
      <c r="CE216" s="143"/>
      <c r="CF216" s="143"/>
      <c r="CG216" s="150"/>
      <c r="CH216" s="161"/>
      <c r="CI216" s="143"/>
      <c r="CJ216" s="143"/>
      <c r="CK216" s="143"/>
      <c r="CL216" s="143"/>
      <c r="CM216" s="143"/>
      <c r="CN216" s="143"/>
      <c r="CO216" s="150"/>
      <c r="CP216" s="142"/>
      <c r="CQ216" s="143"/>
      <c r="CR216" s="143"/>
      <c r="CS216" s="143"/>
      <c r="CT216" s="143"/>
      <c r="CU216" s="143"/>
      <c r="CW216" s="103"/>
      <c r="CX216" s="403"/>
      <c r="CY216" s="402"/>
      <c r="CZ216" s="66"/>
      <c r="DA216" s="66"/>
      <c r="DB216" s="66"/>
      <c r="DC216" s="66"/>
      <c r="DD216" s="146"/>
      <c r="DE216" s="402"/>
      <c r="DF216" s="66"/>
      <c r="DG216" s="66"/>
      <c r="DH216" s="66"/>
      <c r="DI216" s="66"/>
      <c r="DJ216" s="146"/>
      <c r="DK216" s="402"/>
      <c r="DL216" s="66"/>
      <c r="DM216" s="66"/>
      <c r="DN216" s="66"/>
      <c r="DO216" s="146"/>
      <c r="DP216" s="402"/>
      <c r="DQ216" s="66"/>
      <c r="DR216" s="66"/>
      <c r="DS216" s="66"/>
      <c r="DT216" s="66"/>
      <c r="DU216" s="66"/>
      <c r="DV216" s="66"/>
      <c r="DW216" s="146"/>
      <c r="DX216" s="139"/>
      <c r="DY216" s="66"/>
      <c r="DZ216" s="66"/>
      <c r="EA216" s="66"/>
      <c r="EB216" s="66"/>
      <c r="EC216" s="66"/>
    </row>
    <row r="217" spans="16:133" ht="16.5" x14ac:dyDescent="0.35">
      <c r="P217" s="405"/>
      <c r="Q217" s="405"/>
      <c r="R217" s="405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D217" s="166"/>
      <c r="AE217" s="401"/>
      <c r="AG217" s="103"/>
      <c r="AH217" s="167"/>
      <c r="AI217" s="161"/>
      <c r="AJ217" s="143"/>
      <c r="AK217" s="143"/>
      <c r="AL217" s="143"/>
      <c r="AM217" s="143"/>
      <c r="AN217" s="150"/>
      <c r="AO217" s="161"/>
      <c r="AP217" s="143"/>
      <c r="AQ217" s="143"/>
      <c r="AR217" s="143"/>
      <c r="AS217" s="143"/>
      <c r="AT217" s="150"/>
      <c r="AU217" s="161"/>
      <c r="AV217" s="143"/>
      <c r="AW217" s="143"/>
      <c r="AX217" s="143"/>
      <c r="AY217" s="150"/>
      <c r="AZ217" s="161"/>
      <c r="BA217" s="143"/>
      <c r="BB217" s="143"/>
      <c r="BC217" s="143"/>
      <c r="BD217" s="143"/>
      <c r="BE217" s="143"/>
      <c r="BF217" s="143"/>
      <c r="BG217" s="150"/>
      <c r="BH217" s="142"/>
      <c r="BI217" s="143"/>
      <c r="BJ217" s="177"/>
      <c r="BK217" s="177"/>
      <c r="BL217" s="177"/>
      <c r="BM217" s="177"/>
      <c r="BO217" s="103"/>
      <c r="BP217" s="167"/>
      <c r="BQ217" s="161"/>
      <c r="BR217" s="143"/>
      <c r="BS217" s="143"/>
      <c r="BT217" s="143"/>
      <c r="BU217" s="143"/>
      <c r="BV217" s="150"/>
      <c r="BW217" s="161"/>
      <c r="BX217" s="143"/>
      <c r="BY217" s="143"/>
      <c r="BZ217" s="143"/>
      <c r="CA217" s="143"/>
      <c r="CB217" s="150"/>
      <c r="CC217" s="161"/>
      <c r="CD217" s="143"/>
      <c r="CE217" s="143"/>
      <c r="CF217" s="143"/>
      <c r="CG217" s="150"/>
      <c r="CH217" s="161"/>
      <c r="CI217" s="143"/>
      <c r="CJ217" s="143"/>
      <c r="CK217" s="143"/>
      <c r="CL217" s="143"/>
      <c r="CM217" s="143"/>
      <c r="CN217" s="143"/>
      <c r="CO217" s="150"/>
      <c r="CP217" s="142"/>
      <c r="CQ217" s="143"/>
      <c r="CR217" s="177"/>
      <c r="CS217" s="177"/>
      <c r="CT217" s="177"/>
      <c r="CU217" s="177"/>
      <c r="CW217" s="103"/>
      <c r="CX217" s="403"/>
      <c r="CY217" s="402"/>
      <c r="CZ217" s="66"/>
      <c r="DA217" s="66"/>
      <c r="DB217" s="66"/>
      <c r="DC217" s="66"/>
      <c r="DD217" s="146"/>
      <c r="DE217" s="402"/>
      <c r="DF217" s="66"/>
      <c r="DG217" s="66"/>
      <c r="DH217" s="66"/>
      <c r="DI217" s="66"/>
      <c r="DJ217" s="146"/>
      <c r="DK217" s="402"/>
      <c r="DL217" s="66"/>
      <c r="DM217" s="66"/>
      <c r="DN217" s="66"/>
      <c r="DO217" s="146"/>
      <c r="DP217" s="402"/>
      <c r="DQ217" s="66"/>
      <c r="DR217" s="66"/>
      <c r="DS217" s="66"/>
      <c r="DT217" s="66"/>
      <c r="DU217" s="66"/>
      <c r="DV217" s="66"/>
      <c r="DW217" s="146"/>
      <c r="DX217" s="139"/>
      <c r="DY217" s="66"/>
      <c r="DZ217" s="408"/>
      <c r="EA217" s="408"/>
      <c r="EB217" s="408"/>
      <c r="EC217" s="408"/>
    </row>
    <row r="218" spans="16:133" ht="16.5" x14ac:dyDescent="0.35">
      <c r="P218" s="405"/>
      <c r="Q218" s="405"/>
      <c r="R218" s="405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D218" s="166"/>
      <c r="AE218" s="401"/>
      <c r="AG218" s="103"/>
      <c r="AH218" s="167"/>
      <c r="AI218" s="161"/>
      <c r="AJ218" s="143"/>
      <c r="AK218" s="143"/>
      <c r="AL218" s="143"/>
      <c r="AM218" s="143"/>
      <c r="AN218" s="150"/>
      <c r="AO218" s="161"/>
      <c r="AP218" s="143"/>
      <c r="AQ218" s="143"/>
      <c r="AR218" s="143"/>
      <c r="AS218" s="143"/>
      <c r="AT218" s="150"/>
      <c r="AU218" s="161"/>
      <c r="AV218" s="143"/>
      <c r="AW218" s="143"/>
      <c r="AX218" s="143"/>
      <c r="AY218" s="150"/>
      <c r="AZ218" s="161"/>
      <c r="BA218" s="143"/>
      <c r="BB218" s="143"/>
      <c r="BC218" s="143"/>
      <c r="BD218" s="143"/>
      <c r="BE218" s="143"/>
      <c r="BF218" s="143"/>
      <c r="BG218" s="150"/>
      <c r="BH218" s="142"/>
      <c r="BI218" s="143"/>
      <c r="BJ218" s="177"/>
      <c r="BK218" s="177"/>
      <c r="BL218" s="177"/>
      <c r="BM218" s="177"/>
      <c r="BO218" s="103"/>
      <c r="BP218" s="167"/>
      <c r="BQ218" s="161"/>
      <c r="BR218" s="143"/>
      <c r="BS218" s="143"/>
      <c r="BT218" s="143"/>
      <c r="BU218" s="143"/>
      <c r="BV218" s="150"/>
      <c r="BW218" s="161"/>
      <c r="BX218" s="143"/>
      <c r="BY218" s="143"/>
      <c r="BZ218" s="143"/>
      <c r="CA218" s="143"/>
      <c r="CB218" s="150"/>
      <c r="CC218" s="161"/>
      <c r="CD218" s="143"/>
      <c r="CE218" s="143"/>
      <c r="CF218" s="143"/>
      <c r="CG218" s="150"/>
      <c r="CH218" s="161"/>
      <c r="CI218" s="143"/>
      <c r="CJ218" s="143"/>
      <c r="CK218" s="143"/>
      <c r="CL218" s="143"/>
      <c r="CM218" s="143"/>
      <c r="CN218" s="143"/>
      <c r="CO218" s="150"/>
      <c r="CP218" s="142"/>
      <c r="CQ218" s="143"/>
      <c r="CR218" s="177"/>
      <c r="CS218" s="177"/>
      <c r="CT218" s="177"/>
      <c r="CU218" s="177"/>
      <c r="CW218" s="103"/>
      <c r="CX218" s="403"/>
      <c r="CY218" s="402"/>
      <c r="CZ218" s="66"/>
      <c r="DA218" s="66"/>
      <c r="DB218" s="66"/>
      <c r="DC218" s="66"/>
      <c r="DD218" s="146"/>
      <c r="DE218" s="402"/>
      <c r="DF218" s="66"/>
      <c r="DG218" s="66"/>
      <c r="DH218" s="66"/>
      <c r="DI218" s="66"/>
      <c r="DJ218" s="146"/>
      <c r="DK218" s="402"/>
      <c r="DL218" s="66"/>
      <c r="DM218" s="66"/>
      <c r="DN218" s="66"/>
      <c r="DO218" s="146"/>
      <c r="DP218" s="402"/>
      <c r="DQ218" s="66"/>
      <c r="DR218" s="66"/>
      <c r="DS218" s="66"/>
      <c r="DT218" s="66"/>
      <c r="DU218" s="66"/>
      <c r="DV218" s="66"/>
      <c r="DW218" s="146"/>
      <c r="DX218" s="139"/>
      <c r="DY218" s="66"/>
      <c r="DZ218" s="408"/>
      <c r="EA218" s="408"/>
      <c r="EB218" s="408"/>
      <c r="EC218" s="408"/>
    </row>
    <row r="219" spans="16:133" ht="16.5" x14ac:dyDescent="0.35">
      <c r="P219" s="405"/>
      <c r="Q219" s="405"/>
      <c r="R219" s="405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D219" s="166"/>
      <c r="AE219" s="401"/>
      <c r="AG219" s="103"/>
      <c r="AH219" s="167"/>
      <c r="AI219" s="161"/>
      <c r="AJ219" s="143"/>
      <c r="AK219" s="143"/>
      <c r="AL219" s="143"/>
      <c r="AM219" s="143"/>
      <c r="AN219" s="150"/>
      <c r="AO219" s="161"/>
      <c r="AP219" s="143"/>
      <c r="AQ219" s="143"/>
      <c r="AR219" s="143"/>
      <c r="AS219" s="143"/>
      <c r="AT219" s="150"/>
      <c r="AU219" s="161"/>
      <c r="AV219" s="143"/>
      <c r="AW219" s="143"/>
      <c r="AX219" s="143"/>
      <c r="AY219" s="150"/>
      <c r="AZ219" s="161"/>
      <c r="BA219" s="143"/>
      <c r="BB219" s="143"/>
      <c r="BC219" s="143"/>
      <c r="BD219" s="143"/>
      <c r="BE219" s="143"/>
      <c r="BF219" s="143"/>
      <c r="BG219" s="150"/>
      <c r="BH219" s="142"/>
      <c r="BI219" s="143"/>
      <c r="BJ219" s="177"/>
      <c r="BK219" s="177"/>
      <c r="BL219" s="177"/>
      <c r="BM219" s="177"/>
      <c r="BO219" s="103"/>
      <c r="BP219" s="167"/>
      <c r="BQ219" s="161"/>
      <c r="BR219" s="143"/>
      <c r="BS219" s="143"/>
      <c r="BT219" s="143"/>
      <c r="BU219" s="143"/>
      <c r="BV219" s="150"/>
      <c r="BW219" s="161"/>
      <c r="BX219" s="143"/>
      <c r="BY219" s="143"/>
      <c r="BZ219" s="143"/>
      <c r="CA219" s="143"/>
      <c r="CB219" s="150"/>
      <c r="CC219" s="161"/>
      <c r="CD219" s="143"/>
      <c r="CE219" s="143"/>
      <c r="CF219" s="143"/>
      <c r="CG219" s="150"/>
      <c r="CH219" s="161"/>
      <c r="CI219" s="143"/>
      <c r="CJ219" s="143"/>
      <c r="CK219" s="143"/>
      <c r="CL219" s="143"/>
      <c r="CM219" s="143"/>
      <c r="CN219" s="143"/>
      <c r="CO219" s="150"/>
      <c r="CP219" s="142"/>
      <c r="CQ219" s="143"/>
      <c r="CR219" s="177"/>
      <c r="CS219" s="177"/>
      <c r="CT219" s="177"/>
      <c r="CU219" s="177"/>
      <c r="CW219" s="103"/>
      <c r="CX219" s="403"/>
      <c r="CY219" s="402"/>
      <c r="CZ219" s="66"/>
      <c r="DA219" s="66"/>
      <c r="DB219" s="66"/>
      <c r="DC219" s="66"/>
      <c r="DD219" s="146"/>
      <c r="DE219" s="402"/>
      <c r="DF219" s="66"/>
      <c r="DG219" s="66"/>
      <c r="DH219" s="66"/>
      <c r="DI219" s="66"/>
      <c r="DJ219" s="146"/>
      <c r="DK219" s="402"/>
      <c r="DL219" s="66"/>
      <c r="DM219" s="66"/>
      <c r="DN219" s="66"/>
      <c r="DO219" s="146"/>
      <c r="DP219" s="402"/>
      <c r="DQ219" s="66"/>
      <c r="DR219" s="66"/>
      <c r="DS219" s="66"/>
      <c r="DT219" s="66"/>
      <c r="DU219" s="66"/>
      <c r="DV219" s="66"/>
      <c r="DW219" s="146"/>
      <c r="DX219" s="139"/>
      <c r="DY219" s="66"/>
      <c r="DZ219" s="408"/>
      <c r="EA219" s="408"/>
      <c r="EB219" s="408"/>
      <c r="EC219" s="408"/>
    </row>
    <row r="220" spans="16:133" ht="16.5" x14ac:dyDescent="0.35">
      <c r="P220" s="405"/>
      <c r="Q220" s="405"/>
      <c r="R220" s="405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D220" s="166"/>
      <c r="AE220" s="401"/>
      <c r="AG220" s="103"/>
      <c r="AH220" s="175"/>
      <c r="AI220" s="176"/>
      <c r="AJ220" s="177"/>
      <c r="AK220" s="177"/>
      <c r="AL220" s="177"/>
      <c r="AM220" s="177"/>
      <c r="AN220" s="184"/>
      <c r="AO220" s="176"/>
      <c r="AP220" s="177"/>
      <c r="AQ220" s="177"/>
      <c r="AR220" s="177"/>
      <c r="AS220" s="177"/>
      <c r="AT220" s="184"/>
      <c r="AU220" s="176"/>
      <c r="AV220" s="177"/>
      <c r="AW220" s="177"/>
      <c r="AX220" s="177"/>
      <c r="AY220" s="184"/>
      <c r="AZ220" s="176"/>
      <c r="BA220" s="177"/>
      <c r="BB220" s="177"/>
      <c r="BC220" s="177"/>
      <c r="BD220" s="177"/>
      <c r="BE220" s="177"/>
      <c r="BF220" s="177"/>
      <c r="BG220" s="184"/>
      <c r="BH220" s="181"/>
      <c r="BI220" s="177"/>
      <c r="BJ220" s="177"/>
      <c r="BK220" s="177"/>
      <c r="BL220" s="177"/>
      <c r="BM220" s="177"/>
      <c r="BO220" s="103"/>
      <c r="BP220" s="167"/>
      <c r="BQ220" s="161"/>
      <c r="BR220" s="143"/>
      <c r="BS220" s="143"/>
      <c r="BT220" s="143"/>
      <c r="BU220" s="143"/>
      <c r="BV220" s="150"/>
      <c r="BW220" s="161"/>
      <c r="BX220" s="143"/>
      <c r="BY220" s="143"/>
      <c r="BZ220" s="143"/>
      <c r="CA220" s="143"/>
      <c r="CB220" s="150"/>
      <c r="CC220" s="161"/>
      <c r="CD220" s="143"/>
      <c r="CE220" s="143"/>
      <c r="CF220" s="143"/>
      <c r="CG220" s="150"/>
      <c r="CH220" s="161"/>
      <c r="CI220" s="143"/>
      <c r="CJ220" s="143"/>
      <c r="CK220" s="143"/>
      <c r="CL220" s="143"/>
      <c r="CM220" s="143"/>
      <c r="CN220" s="143"/>
      <c r="CO220" s="150"/>
      <c r="CP220" s="142"/>
      <c r="CQ220" s="143"/>
      <c r="CR220" s="177"/>
      <c r="CS220" s="177"/>
      <c r="CT220" s="177"/>
      <c r="CU220" s="177"/>
      <c r="CW220" s="103"/>
      <c r="CX220" s="403"/>
      <c r="CY220" s="402"/>
      <c r="CZ220" s="66"/>
      <c r="DA220" s="66"/>
      <c r="DB220" s="66"/>
      <c r="DC220" s="66"/>
      <c r="DD220" s="146"/>
      <c r="DE220" s="402"/>
      <c r="DF220" s="66"/>
      <c r="DG220" s="66"/>
      <c r="DH220" s="66"/>
      <c r="DI220" s="66"/>
      <c r="DJ220" s="146"/>
      <c r="DK220" s="402"/>
      <c r="DL220" s="66"/>
      <c r="DM220" s="66"/>
      <c r="DN220" s="66"/>
      <c r="DO220" s="146"/>
      <c r="DP220" s="402"/>
      <c r="DQ220" s="66"/>
      <c r="DR220" s="66"/>
      <c r="DS220" s="66"/>
      <c r="DT220" s="66"/>
      <c r="DU220" s="66"/>
      <c r="DV220" s="66"/>
      <c r="DW220" s="146"/>
      <c r="DX220" s="139"/>
      <c r="DY220" s="66"/>
      <c r="DZ220" s="408"/>
      <c r="EA220" s="408"/>
      <c r="EB220" s="408"/>
      <c r="EC220" s="408"/>
    </row>
    <row r="221" spans="16:133" ht="16.5" x14ac:dyDescent="0.35">
      <c r="P221" s="405"/>
      <c r="Q221" s="405"/>
      <c r="R221" s="405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D221" s="166"/>
      <c r="AE221" s="401"/>
      <c r="AG221" s="103"/>
      <c r="AH221" s="175"/>
      <c r="AI221" s="176"/>
      <c r="AJ221" s="177"/>
      <c r="AK221" s="177"/>
      <c r="AL221" s="177"/>
      <c r="AM221" s="177"/>
      <c r="AN221" s="184"/>
      <c r="AO221" s="176"/>
      <c r="AP221" s="177"/>
      <c r="AQ221" s="177"/>
      <c r="AR221" s="177"/>
      <c r="AS221" s="177"/>
      <c r="AT221" s="184"/>
      <c r="AU221" s="176"/>
      <c r="AV221" s="177"/>
      <c r="AW221" s="177"/>
      <c r="AX221" s="177"/>
      <c r="AY221" s="184"/>
      <c r="AZ221" s="176"/>
      <c r="BA221" s="177"/>
      <c r="BB221" s="177"/>
      <c r="BC221" s="177"/>
      <c r="BD221" s="177"/>
      <c r="BE221" s="177"/>
      <c r="BF221" s="177"/>
      <c r="BG221" s="184"/>
      <c r="BH221" s="181"/>
      <c r="BI221" s="177"/>
      <c r="BJ221" s="177"/>
      <c r="BK221" s="177"/>
      <c r="BL221" s="177"/>
      <c r="BM221" s="177"/>
      <c r="BO221" s="103"/>
      <c r="BP221" s="175"/>
      <c r="BQ221" s="176"/>
      <c r="BR221" s="177"/>
      <c r="BS221" s="177"/>
      <c r="BT221" s="177"/>
      <c r="BU221" s="177"/>
      <c r="BV221" s="184"/>
      <c r="BW221" s="176"/>
      <c r="BX221" s="177"/>
      <c r="BY221" s="177"/>
      <c r="BZ221" s="177"/>
      <c r="CA221" s="177"/>
      <c r="CB221" s="184"/>
      <c r="CC221" s="176"/>
      <c r="CD221" s="177"/>
      <c r="CE221" s="177"/>
      <c r="CF221" s="177"/>
      <c r="CG221" s="184"/>
      <c r="CH221" s="176"/>
      <c r="CI221" s="177"/>
      <c r="CJ221" s="177"/>
      <c r="CK221" s="177"/>
      <c r="CL221" s="177"/>
      <c r="CM221" s="177"/>
      <c r="CN221" s="177"/>
      <c r="CO221" s="184"/>
      <c r="CP221" s="181"/>
      <c r="CQ221" s="177"/>
      <c r="CR221" s="177"/>
      <c r="CS221" s="177"/>
      <c r="CT221" s="177"/>
      <c r="CU221" s="177"/>
      <c r="CW221" s="103"/>
      <c r="CX221" s="406"/>
      <c r="CY221" s="407"/>
      <c r="CZ221" s="408"/>
      <c r="DA221" s="408"/>
      <c r="DB221" s="408"/>
      <c r="DC221" s="408"/>
      <c r="DD221" s="409"/>
      <c r="DE221" s="407"/>
      <c r="DF221" s="408"/>
      <c r="DG221" s="408"/>
      <c r="DH221" s="408"/>
      <c r="DI221" s="408"/>
      <c r="DJ221" s="409"/>
      <c r="DK221" s="407"/>
      <c r="DL221" s="408"/>
      <c r="DM221" s="408"/>
      <c r="DN221" s="408"/>
      <c r="DO221" s="409"/>
      <c r="DP221" s="407"/>
      <c r="DQ221" s="408"/>
      <c r="DR221" s="408"/>
      <c r="DS221" s="408"/>
      <c r="DT221" s="408"/>
      <c r="DU221" s="408"/>
      <c r="DV221" s="408"/>
      <c r="DW221" s="409"/>
      <c r="DX221" s="410"/>
      <c r="DY221" s="408"/>
      <c r="DZ221" s="408"/>
      <c r="EA221" s="408"/>
      <c r="EB221" s="408"/>
      <c r="EC221" s="408"/>
    </row>
    <row r="222" spans="16:133" ht="16.5" x14ac:dyDescent="0.35">
      <c r="P222" s="405"/>
      <c r="Q222" s="405"/>
      <c r="R222" s="405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D222" s="166"/>
      <c r="AE222" s="401"/>
      <c r="AG222" s="103"/>
      <c r="AH222" s="175"/>
      <c r="AI222" s="176"/>
      <c r="AJ222" s="177"/>
      <c r="AK222" s="177"/>
      <c r="AL222" s="177"/>
      <c r="AM222" s="177"/>
      <c r="AN222" s="184"/>
      <c r="AO222" s="176"/>
      <c r="AP222" s="177"/>
      <c r="AQ222" s="177"/>
      <c r="AR222" s="177"/>
      <c r="AS222" s="177"/>
      <c r="AT222" s="184"/>
      <c r="AU222" s="176"/>
      <c r="AV222" s="177"/>
      <c r="AW222" s="177"/>
      <c r="AX222" s="177"/>
      <c r="AY222" s="184"/>
      <c r="AZ222" s="176"/>
      <c r="BA222" s="177"/>
      <c r="BB222" s="177"/>
      <c r="BC222" s="177"/>
      <c r="BD222" s="177"/>
      <c r="BE222" s="177"/>
      <c r="BF222" s="177"/>
      <c r="BG222" s="184"/>
      <c r="BH222" s="181"/>
      <c r="BI222" s="177"/>
      <c r="BJ222" s="177"/>
      <c r="BK222" s="177"/>
      <c r="BL222" s="177"/>
      <c r="BM222" s="177"/>
      <c r="BO222" s="103"/>
      <c r="BP222" s="175"/>
      <c r="BQ222" s="176"/>
      <c r="BR222" s="177"/>
      <c r="BS222" s="177"/>
      <c r="BT222" s="177"/>
      <c r="BU222" s="177"/>
      <c r="BV222" s="184"/>
      <c r="BW222" s="176"/>
      <c r="BX222" s="177"/>
      <c r="BY222" s="177"/>
      <c r="BZ222" s="177"/>
      <c r="CA222" s="177"/>
      <c r="CB222" s="184"/>
      <c r="CC222" s="176"/>
      <c r="CD222" s="177"/>
      <c r="CE222" s="177"/>
      <c r="CF222" s="177"/>
      <c r="CG222" s="184"/>
      <c r="CH222" s="176"/>
      <c r="CI222" s="177"/>
      <c r="CJ222" s="177"/>
      <c r="CK222" s="177"/>
      <c r="CL222" s="177"/>
      <c r="CM222" s="177"/>
      <c r="CN222" s="177"/>
      <c r="CO222" s="184"/>
      <c r="CP222" s="181"/>
      <c r="CQ222" s="177"/>
      <c r="CR222" s="177"/>
      <c r="CS222" s="177"/>
      <c r="CT222" s="177"/>
      <c r="CU222" s="177"/>
      <c r="CW222" s="103"/>
      <c r="CX222" s="406"/>
      <c r="CY222" s="407"/>
      <c r="CZ222" s="408"/>
      <c r="DA222" s="408"/>
      <c r="DB222" s="408"/>
      <c r="DC222" s="408"/>
      <c r="DD222" s="409"/>
      <c r="DE222" s="407"/>
      <c r="DF222" s="408"/>
      <c r="DG222" s="408"/>
      <c r="DH222" s="408"/>
      <c r="DI222" s="408"/>
      <c r="DJ222" s="409"/>
      <c r="DK222" s="407"/>
      <c r="DL222" s="408"/>
      <c r="DM222" s="408"/>
      <c r="DN222" s="408"/>
      <c r="DO222" s="409"/>
      <c r="DP222" s="407"/>
      <c r="DQ222" s="408"/>
      <c r="DR222" s="408"/>
      <c r="DS222" s="408"/>
      <c r="DT222" s="408"/>
      <c r="DU222" s="408"/>
      <c r="DV222" s="408"/>
      <c r="DW222" s="409"/>
      <c r="DX222" s="410"/>
      <c r="DY222" s="408"/>
      <c r="DZ222" s="408"/>
      <c r="EA222" s="408"/>
      <c r="EB222" s="408"/>
      <c r="EC222" s="408"/>
    </row>
    <row r="223" spans="16:133" ht="16.5" x14ac:dyDescent="0.35"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D223" s="166"/>
      <c r="AE223" s="401"/>
      <c r="AG223" s="103"/>
      <c r="AH223" s="175"/>
      <c r="AI223" s="176"/>
      <c r="AJ223" s="177"/>
      <c r="AK223" s="177"/>
      <c r="AL223" s="177"/>
      <c r="AM223" s="177"/>
      <c r="AN223" s="184"/>
      <c r="AO223" s="176"/>
      <c r="AP223" s="177"/>
      <c r="AQ223" s="177"/>
      <c r="AR223" s="177"/>
      <c r="AS223" s="177"/>
      <c r="AT223" s="184"/>
      <c r="AU223" s="176"/>
      <c r="AV223" s="177"/>
      <c r="AW223" s="177"/>
      <c r="AX223" s="177"/>
      <c r="AY223" s="184"/>
      <c r="AZ223" s="176"/>
      <c r="BA223" s="177"/>
      <c r="BB223" s="177"/>
      <c r="BC223" s="177"/>
      <c r="BD223" s="177"/>
      <c r="BE223" s="177"/>
      <c r="BF223" s="177"/>
      <c r="BG223" s="184"/>
      <c r="BH223" s="181"/>
      <c r="BI223" s="177"/>
      <c r="BJ223" s="177"/>
      <c r="BK223" s="177"/>
      <c r="BL223" s="177"/>
      <c r="BM223" s="177"/>
      <c r="BO223" s="103"/>
      <c r="BP223" s="175"/>
      <c r="BQ223" s="176"/>
      <c r="BR223" s="177"/>
      <c r="BS223" s="177"/>
      <c r="BT223" s="177"/>
      <c r="BU223" s="177"/>
      <c r="BV223" s="184"/>
      <c r="BW223" s="176"/>
      <c r="BX223" s="177"/>
      <c r="BY223" s="177"/>
      <c r="BZ223" s="177"/>
      <c r="CA223" s="177"/>
      <c r="CB223" s="184"/>
      <c r="CC223" s="176"/>
      <c r="CD223" s="177"/>
      <c r="CE223" s="177"/>
      <c r="CF223" s="177"/>
      <c r="CG223" s="184"/>
      <c r="CH223" s="176"/>
      <c r="CI223" s="177"/>
      <c r="CJ223" s="177"/>
      <c r="CK223" s="177"/>
      <c r="CL223" s="177"/>
      <c r="CM223" s="177"/>
      <c r="CN223" s="177"/>
      <c r="CO223" s="184"/>
      <c r="CP223" s="181"/>
      <c r="CQ223" s="177"/>
      <c r="CR223" s="177"/>
      <c r="CS223" s="177"/>
      <c r="CT223" s="177"/>
      <c r="CU223" s="177"/>
      <c r="CW223" s="103"/>
      <c r="CX223" s="406"/>
      <c r="CY223" s="407"/>
      <c r="CZ223" s="408"/>
      <c r="DA223" s="408"/>
      <c r="DB223" s="408"/>
      <c r="DC223" s="408"/>
      <c r="DD223" s="409"/>
      <c r="DE223" s="407"/>
      <c r="DF223" s="408"/>
      <c r="DG223" s="408"/>
      <c r="DH223" s="408"/>
      <c r="DI223" s="408"/>
      <c r="DJ223" s="409"/>
      <c r="DK223" s="407"/>
      <c r="DL223" s="408"/>
      <c r="DM223" s="408"/>
      <c r="DN223" s="408"/>
      <c r="DO223" s="409"/>
      <c r="DP223" s="407"/>
      <c r="DQ223" s="408"/>
      <c r="DR223" s="408"/>
      <c r="DS223" s="408"/>
      <c r="DT223" s="408"/>
      <c r="DU223" s="408"/>
      <c r="DV223" s="408"/>
      <c r="DW223" s="409"/>
      <c r="DX223" s="410"/>
      <c r="DY223" s="408"/>
      <c r="DZ223" s="408"/>
      <c r="EA223" s="408"/>
      <c r="EB223" s="408"/>
      <c r="EC223" s="408"/>
    </row>
    <row r="224" spans="16:133" ht="16.5" x14ac:dyDescent="0.35"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D224" s="166"/>
      <c r="AE224" s="401"/>
      <c r="AG224" s="103"/>
      <c r="AH224" s="175"/>
      <c r="AI224" s="176"/>
      <c r="AJ224" s="177"/>
      <c r="AK224" s="177"/>
      <c r="AL224" s="177"/>
      <c r="AM224" s="177"/>
      <c r="AN224" s="184"/>
      <c r="AO224" s="176"/>
      <c r="AP224" s="177"/>
      <c r="AQ224" s="177"/>
      <c r="AR224" s="177"/>
      <c r="AS224" s="177"/>
      <c r="AT224" s="184"/>
      <c r="AU224" s="176"/>
      <c r="AV224" s="177"/>
      <c r="AW224" s="177"/>
      <c r="AX224" s="177"/>
      <c r="AY224" s="184"/>
      <c r="AZ224" s="176"/>
      <c r="BA224" s="177"/>
      <c r="BB224" s="177"/>
      <c r="BC224" s="177"/>
      <c r="BD224" s="177"/>
      <c r="BE224" s="177"/>
      <c r="BF224" s="177"/>
      <c r="BG224" s="184"/>
      <c r="BH224" s="181"/>
      <c r="BI224" s="177"/>
      <c r="BJ224" s="177"/>
      <c r="BK224" s="177"/>
      <c r="BL224" s="177"/>
      <c r="BM224" s="177"/>
      <c r="BO224" s="103"/>
      <c r="BP224" s="175"/>
      <c r="BQ224" s="176"/>
      <c r="BR224" s="177"/>
      <c r="BS224" s="177"/>
      <c r="BT224" s="177"/>
      <c r="BU224" s="177"/>
      <c r="BV224" s="184"/>
      <c r="BW224" s="176"/>
      <c r="BX224" s="177"/>
      <c r="BY224" s="177"/>
      <c r="BZ224" s="177"/>
      <c r="CA224" s="177"/>
      <c r="CB224" s="184"/>
      <c r="CC224" s="176"/>
      <c r="CD224" s="177"/>
      <c r="CE224" s="177"/>
      <c r="CF224" s="177"/>
      <c r="CG224" s="184"/>
      <c r="CH224" s="176"/>
      <c r="CI224" s="177"/>
      <c r="CJ224" s="177"/>
      <c r="CK224" s="177"/>
      <c r="CL224" s="177"/>
      <c r="CM224" s="177"/>
      <c r="CN224" s="177"/>
      <c r="CO224" s="184"/>
      <c r="CP224" s="181"/>
      <c r="CQ224" s="177"/>
      <c r="CR224" s="177"/>
      <c r="CS224" s="177"/>
      <c r="CT224" s="177"/>
      <c r="CU224" s="177"/>
      <c r="CW224" s="103"/>
      <c r="CX224" s="406"/>
      <c r="CY224" s="407"/>
      <c r="CZ224" s="408"/>
      <c r="DA224" s="408"/>
      <c r="DB224" s="408"/>
      <c r="DC224" s="408"/>
      <c r="DD224" s="409"/>
      <c r="DE224" s="407"/>
      <c r="DF224" s="408"/>
      <c r="DG224" s="408"/>
      <c r="DH224" s="408"/>
      <c r="DI224" s="408"/>
      <c r="DJ224" s="409"/>
      <c r="DK224" s="407"/>
      <c r="DL224" s="408"/>
      <c r="DM224" s="408"/>
      <c r="DN224" s="408"/>
      <c r="DO224" s="409"/>
      <c r="DP224" s="407"/>
      <c r="DQ224" s="408"/>
      <c r="DR224" s="408"/>
      <c r="DS224" s="408"/>
      <c r="DT224" s="408"/>
      <c r="DU224" s="408"/>
      <c r="DV224" s="408"/>
      <c r="DW224" s="409"/>
      <c r="DX224" s="410"/>
      <c r="DY224" s="408"/>
      <c r="DZ224" s="408"/>
      <c r="EA224" s="408"/>
      <c r="EB224" s="408"/>
      <c r="EC224" s="408"/>
    </row>
    <row r="225" spans="16:133" ht="16.5" x14ac:dyDescent="0.35"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D225" s="166"/>
      <c r="AE225" s="401"/>
      <c r="AG225" s="103"/>
      <c r="AH225" s="175"/>
      <c r="AI225" s="176"/>
      <c r="AJ225" s="177"/>
      <c r="AK225" s="177"/>
      <c r="AL225" s="177"/>
      <c r="AM225" s="177"/>
      <c r="AN225" s="184"/>
      <c r="AO225" s="176"/>
      <c r="AP225" s="177"/>
      <c r="AQ225" s="177"/>
      <c r="AR225" s="177"/>
      <c r="AS225" s="177"/>
      <c r="AT225" s="184"/>
      <c r="AU225" s="176"/>
      <c r="AV225" s="177"/>
      <c r="AW225" s="177"/>
      <c r="AX225" s="177"/>
      <c r="AY225" s="184"/>
      <c r="AZ225" s="176"/>
      <c r="BA225" s="177"/>
      <c r="BB225" s="177"/>
      <c r="BC225" s="177"/>
      <c r="BD225" s="177"/>
      <c r="BE225" s="177"/>
      <c r="BF225" s="177"/>
      <c r="BG225" s="184"/>
      <c r="BH225" s="181"/>
      <c r="BI225" s="177"/>
      <c r="BJ225" s="177"/>
      <c r="BK225" s="177"/>
      <c r="BL225" s="177"/>
      <c r="BM225" s="177"/>
      <c r="BO225" s="103"/>
      <c r="BP225" s="175"/>
      <c r="BQ225" s="176"/>
      <c r="BR225" s="177"/>
      <c r="BS225" s="177"/>
      <c r="BT225" s="177"/>
      <c r="BU225" s="177"/>
      <c r="BV225" s="184"/>
      <c r="BW225" s="176"/>
      <c r="BX225" s="177"/>
      <c r="BY225" s="177"/>
      <c r="BZ225" s="177"/>
      <c r="CA225" s="177"/>
      <c r="CB225" s="184"/>
      <c r="CC225" s="176"/>
      <c r="CD225" s="177"/>
      <c r="CE225" s="177"/>
      <c r="CF225" s="177"/>
      <c r="CG225" s="184"/>
      <c r="CH225" s="176"/>
      <c r="CI225" s="177"/>
      <c r="CJ225" s="177"/>
      <c r="CK225" s="177"/>
      <c r="CL225" s="177"/>
      <c r="CM225" s="177"/>
      <c r="CN225" s="177"/>
      <c r="CO225" s="184"/>
      <c r="CP225" s="181"/>
      <c r="CQ225" s="177"/>
      <c r="CR225" s="177"/>
      <c r="CS225" s="177"/>
      <c r="CT225" s="177"/>
      <c r="CU225" s="177"/>
      <c r="CW225" s="103"/>
      <c r="CX225" s="406"/>
      <c r="CY225" s="407"/>
      <c r="CZ225" s="408"/>
      <c r="DA225" s="408"/>
      <c r="DB225" s="408"/>
      <c r="DC225" s="408"/>
      <c r="DD225" s="409"/>
      <c r="DE225" s="407"/>
      <c r="DF225" s="408"/>
      <c r="DG225" s="408"/>
      <c r="DH225" s="408"/>
      <c r="DI225" s="408"/>
      <c r="DJ225" s="409"/>
      <c r="DK225" s="407"/>
      <c r="DL225" s="408"/>
      <c r="DM225" s="408"/>
      <c r="DN225" s="408"/>
      <c r="DO225" s="409"/>
      <c r="DP225" s="407"/>
      <c r="DQ225" s="408"/>
      <c r="DR225" s="408"/>
      <c r="DS225" s="408"/>
      <c r="DT225" s="408"/>
      <c r="DU225" s="408"/>
      <c r="DV225" s="408"/>
      <c r="DW225" s="409"/>
      <c r="DX225" s="410"/>
      <c r="DY225" s="408"/>
      <c r="DZ225" s="408"/>
      <c r="EA225" s="408"/>
      <c r="EB225" s="408"/>
      <c r="EC225" s="408"/>
    </row>
    <row r="226" spans="16:133" ht="16.5" x14ac:dyDescent="0.35"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D226" s="166"/>
      <c r="AE226" s="401"/>
      <c r="AG226" s="103"/>
      <c r="AH226" s="175"/>
      <c r="AI226" s="176"/>
      <c r="AJ226" s="177"/>
      <c r="AK226" s="177"/>
      <c r="AL226" s="177"/>
      <c r="AM226" s="177"/>
      <c r="AN226" s="184"/>
      <c r="AO226" s="176"/>
      <c r="AP226" s="177"/>
      <c r="AQ226" s="177"/>
      <c r="AR226" s="177"/>
      <c r="AS226" s="177"/>
      <c r="AT226" s="184"/>
      <c r="AU226" s="176"/>
      <c r="AV226" s="177"/>
      <c r="AW226" s="177"/>
      <c r="AX226" s="177"/>
      <c r="AY226" s="184"/>
      <c r="AZ226" s="176"/>
      <c r="BA226" s="177"/>
      <c r="BB226" s="177"/>
      <c r="BC226" s="177"/>
      <c r="BD226" s="177"/>
      <c r="BE226" s="177"/>
      <c r="BF226" s="177"/>
      <c r="BG226" s="184"/>
      <c r="BH226" s="181"/>
      <c r="BI226" s="177"/>
      <c r="BJ226" s="177"/>
      <c r="BK226" s="177"/>
      <c r="BL226" s="177"/>
      <c r="BM226" s="177"/>
      <c r="BO226" s="103"/>
      <c r="BP226" s="175"/>
      <c r="BQ226" s="176"/>
      <c r="BR226" s="177"/>
      <c r="BS226" s="177"/>
      <c r="BT226" s="177"/>
      <c r="BU226" s="177"/>
      <c r="BV226" s="184"/>
      <c r="BW226" s="176"/>
      <c r="BX226" s="177"/>
      <c r="BY226" s="177"/>
      <c r="BZ226" s="177"/>
      <c r="CA226" s="177"/>
      <c r="CB226" s="184"/>
      <c r="CC226" s="176"/>
      <c r="CD226" s="177"/>
      <c r="CE226" s="177"/>
      <c r="CF226" s="177"/>
      <c r="CG226" s="184"/>
      <c r="CH226" s="176"/>
      <c r="CI226" s="177"/>
      <c r="CJ226" s="177"/>
      <c r="CK226" s="177"/>
      <c r="CL226" s="177"/>
      <c r="CM226" s="177"/>
      <c r="CN226" s="177"/>
      <c r="CO226" s="184"/>
      <c r="CP226" s="181"/>
      <c r="CQ226" s="177"/>
      <c r="CR226" s="177"/>
      <c r="CS226" s="177"/>
      <c r="CT226" s="177"/>
      <c r="CU226" s="177"/>
      <c r="CW226" s="103"/>
      <c r="CX226" s="406"/>
      <c r="CY226" s="407"/>
      <c r="CZ226" s="408"/>
      <c r="DA226" s="408"/>
      <c r="DB226" s="408"/>
      <c r="DC226" s="408"/>
      <c r="DD226" s="409"/>
      <c r="DE226" s="407"/>
      <c r="DF226" s="408"/>
      <c r="DG226" s="408"/>
      <c r="DH226" s="408"/>
      <c r="DI226" s="408"/>
      <c r="DJ226" s="409"/>
      <c r="DK226" s="407"/>
      <c r="DL226" s="408"/>
      <c r="DM226" s="408"/>
      <c r="DN226" s="408"/>
      <c r="DO226" s="409"/>
      <c r="DP226" s="407"/>
      <c r="DQ226" s="408"/>
      <c r="DR226" s="408"/>
      <c r="DS226" s="408"/>
      <c r="DT226" s="408"/>
      <c r="DU226" s="408"/>
      <c r="DV226" s="408"/>
      <c r="DW226" s="409"/>
      <c r="DX226" s="410"/>
      <c r="DY226" s="408"/>
      <c r="DZ226" s="408"/>
      <c r="EA226" s="408"/>
      <c r="EB226" s="408"/>
      <c r="EC226" s="408"/>
    </row>
    <row r="227" spans="16:133" ht="16.5" x14ac:dyDescent="0.35"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D227" s="166"/>
      <c r="AE227" s="401"/>
      <c r="AG227" s="103"/>
      <c r="AH227" s="175"/>
      <c r="AI227" s="176"/>
      <c r="AJ227" s="177"/>
      <c r="AK227" s="177"/>
      <c r="AL227" s="177"/>
      <c r="AM227" s="177"/>
      <c r="AN227" s="184"/>
      <c r="AO227" s="176"/>
      <c r="AP227" s="177"/>
      <c r="AQ227" s="177"/>
      <c r="AR227" s="177"/>
      <c r="AS227" s="177"/>
      <c r="AT227" s="184"/>
      <c r="AU227" s="176"/>
      <c r="AV227" s="177"/>
      <c r="AW227" s="177"/>
      <c r="AX227" s="177"/>
      <c r="AY227" s="184"/>
      <c r="AZ227" s="176"/>
      <c r="BA227" s="177"/>
      <c r="BB227" s="177"/>
      <c r="BC227" s="177"/>
      <c r="BD227" s="177"/>
      <c r="BE227" s="177"/>
      <c r="BF227" s="177"/>
      <c r="BG227" s="184"/>
      <c r="BH227" s="181"/>
      <c r="BI227" s="177"/>
      <c r="BJ227" s="177"/>
      <c r="BK227" s="177"/>
      <c r="BL227" s="177"/>
      <c r="BM227" s="177"/>
      <c r="BO227" s="103"/>
      <c r="BP227" s="175"/>
      <c r="BQ227" s="176"/>
      <c r="BR227" s="177"/>
      <c r="BS227" s="177"/>
      <c r="BT227" s="177"/>
      <c r="BU227" s="177"/>
      <c r="BV227" s="184"/>
      <c r="BW227" s="176"/>
      <c r="BX227" s="177"/>
      <c r="BY227" s="177"/>
      <c r="BZ227" s="177"/>
      <c r="CA227" s="177"/>
      <c r="CB227" s="184"/>
      <c r="CC227" s="176"/>
      <c r="CD227" s="177"/>
      <c r="CE227" s="177"/>
      <c r="CF227" s="177"/>
      <c r="CG227" s="184"/>
      <c r="CH227" s="176"/>
      <c r="CI227" s="177"/>
      <c r="CJ227" s="177"/>
      <c r="CK227" s="177"/>
      <c r="CL227" s="177"/>
      <c r="CM227" s="177"/>
      <c r="CN227" s="177"/>
      <c r="CO227" s="184"/>
      <c r="CP227" s="181"/>
      <c r="CQ227" s="177"/>
      <c r="CR227" s="177"/>
      <c r="CS227" s="177"/>
      <c r="CT227" s="177"/>
      <c r="CU227" s="177"/>
      <c r="CW227" s="103"/>
      <c r="CX227" s="406"/>
      <c r="CY227" s="407"/>
      <c r="CZ227" s="408"/>
      <c r="DA227" s="408"/>
      <c r="DB227" s="408"/>
      <c r="DC227" s="408"/>
      <c r="DD227" s="409"/>
      <c r="DE227" s="407"/>
      <c r="DF227" s="408"/>
      <c r="DG227" s="408"/>
      <c r="DH227" s="408"/>
      <c r="DI227" s="408"/>
      <c r="DJ227" s="409"/>
      <c r="DK227" s="407"/>
      <c r="DL227" s="408"/>
      <c r="DM227" s="408"/>
      <c r="DN227" s="408"/>
      <c r="DO227" s="409"/>
      <c r="DP227" s="407"/>
      <c r="DQ227" s="408"/>
      <c r="DR227" s="408"/>
      <c r="DS227" s="408"/>
      <c r="DT227" s="408"/>
      <c r="DU227" s="408"/>
      <c r="DV227" s="408"/>
      <c r="DW227" s="409"/>
      <c r="DX227" s="410"/>
      <c r="DY227" s="408"/>
      <c r="DZ227" s="408"/>
      <c r="EA227" s="408"/>
      <c r="EB227" s="408"/>
      <c r="EC227" s="408"/>
    </row>
    <row r="228" spans="16:133" ht="16.5" x14ac:dyDescent="0.35"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D228" s="166"/>
      <c r="AE228" s="401"/>
      <c r="AG228" s="103"/>
      <c r="AH228" s="175"/>
      <c r="AI228" s="176"/>
      <c r="AJ228" s="177"/>
      <c r="AK228" s="177"/>
      <c r="AL228" s="177"/>
      <c r="AM228" s="177"/>
      <c r="AN228" s="184"/>
      <c r="AO228" s="176"/>
      <c r="AP228" s="177"/>
      <c r="AQ228" s="177"/>
      <c r="AR228" s="177"/>
      <c r="AS228" s="177"/>
      <c r="AT228" s="184"/>
      <c r="AU228" s="176"/>
      <c r="AV228" s="177"/>
      <c r="AW228" s="177"/>
      <c r="AX228" s="177"/>
      <c r="AY228" s="184"/>
      <c r="AZ228" s="176"/>
      <c r="BA228" s="177"/>
      <c r="BB228" s="177"/>
      <c r="BC228" s="177"/>
      <c r="BD228" s="177"/>
      <c r="BE228" s="177"/>
      <c r="BF228" s="177"/>
      <c r="BG228" s="184"/>
      <c r="BH228" s="181"/>
      <c r="BI228" s="177"/>
      <c r="BJ228" s="177"/>
      <c r="BK228" s="177"/>
      <c r="BL228" s="177"/>
      <c r="BM228" s="177"/>
      <c r="BO228" s="103"/>
      <c r="BP228" s="175"/>
      <c r="BQ228" s="176"/>
      <c r="BR228" s="177"/>
      <c r="BS228" s="177"/>
      <c r="BT228" s="177"/>
      <c r="BU228" s="177"/>
      <c r="BV228" s="184"/>
      <c r="BW228" s="176"/>
      <c r="BX228" s="177"/>
      <c r="BY228" s="177"/>
      <c r="BZ228" s="177"/>
      <c r="CA228" s="177"/>
      <c r="CB228" s="184"/>
      <c r="CC228" s="176"/>
      <c r="CD228" s="177"/>
      <c r="CE228" s="177"/>
      <c r="CF228" s="177"/>
      <c r="CG228" s="184"/>
      <c r="CH228" s="176"/>
      <c r="CI228" s="177"/>
      <c r="CJ228" s="177"/>
      <c r="CK228" s="177"/>
      <c r="CL228" s="177"/>
      <c r="CM228" s="177"/>
      <c r="CN228" s="177"/>
      <c r="CO228" s="184"/>
      <c r="CP228" s="181"/>
      <c r="CQ228" s="177"/>
      <c r="CR228" s="177"/>
      <c r="CS228" s="177"/>
      <c r="CT228" s="177"/>
      <c r="CU228" s="177"/>
      <c r="CW228" s="103"/>
      <c r="CX228" s="406"/>
      <c r="CY228" s="407"/>
      <c r="CZ228" s="408"/>
      <c r="DA228" s="408"/>
      <c r="DB228" s="408"/>
      <c r="DC228" s="408"/>
      <c r="DD228" s="409"/>
      <c r="DE228" s="407"/>
      <c r="DF228" s="408"/>
      <c r="DG228" s="408"/>
      <c r="DH228" s="408"/>
      <c r="DI228" s="408"/>
      <c r="DJ228" s="409"/>
      <c r="DK228" s="407"/>
      <c r="DL228" s="408"/>
      <c r="DM228" s="408"/>
      <c r="DN228" s="408"/>
      <c r="DO228" s="409"/>
      <c r="DP228" s="407"/>
      <c r="DQ228" s="408"/>
      <c r="DR228" s="408"/>
      <c r="DS228" s="408"/>
      <c r="DT228" s="408"/>
      <c r="DU228" s="408"/>
      <c r="DV228" s="408"/>
      <c r="DW228" s="409"/>
      <c r="DX228" s="410"/>
      <c r="DY228" s="408"/>
      <c r="DZ228" s="408"/>
      <c r="EA228" s="408"/>
      <c r="EB228" s="408"/>
      <c r="EC228" s="408"/>
    </row>
    <row r="229" spans="16:133" ht="16.5" x14ac:dyDescent="0.35"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D229" s="166"/>
      <c r="AE229" s="401"/>
      <c r="AG229" s="103"/>
      <c r="AH229" s="175"/>
      <c r="AI229" s="178"/>
      <c r="AJ229" s="179"/>
      <c r="AK229" s="179"/>
      <c r="AL229" s="179"/>
      <c r="AM229" s="179"/>
      <c r="AN229" s="185"/>
      <c r="AO229" s="178"/>
      <c r="AP229" s="179"/>
      <c r="AQ229" s="179"/>
      <c r="AR229" s="179"/>
      <c r="AS229" s="179"/>
      <c r="AT229" s="185"/>
      <c r="AU229" s="178"/>
      <c r="AV229" s="179"/>
      <c r="AW229" s="179"/>
      <c r="AX229" s="179"/>
      <c r="AY229" s="185"/>
      <c r="AZ229" s="178"/>
      <c r="BA229" s="179"/>
      <c r="BB229" s="179"/>
      <c r="BC229" s="179"/>
      <c r="BD229" s="179"/>
      <c r="BE229" s="179"/>
      <c r="BF229" s="179"/>
      <c r="BG229" s="185"/>
      <c r="BH229" s="183"/>
      <c r="BI229" s="179"/>
      <c r="BJ229" s="179"/>
      <c r="BK229" s="179"/>
      <c r="BL229" s="179"/>
      <c r="BM229" s="179"/>
      <c r="BO229" s="103"/>
      <c r="BP229" s="175"/>
      <c r="BQ229" s="176"/>
      <c r="BR229" s="177"/>
      <c r="BS229" s="177"/>
      <c r="BT229" s="177"/>
      <c r="BU229" s="177"/>
      <c r="BV229" s="184"/>
      <c r="BW229" s="176"/>
      <c r="BX229" s="177"/>
      <c r="BY229" s="177"/>
      <c r="BZ229" s="177"/>
      <c r="CA229" s="177"/>
      <c r="CB229" s="184"/>
      <c r="CC229" s="176"/>
      <c r="CD229" s="177"/>
      <c r="CE229" s="177"/>
      <c r="CF229" s="177"/>
      <c r="CG229" s="184"/>
      <c r="CH229" s="176"/>
      <c r="CI229" s="177"/>
      <c r="CJ229" s="177"/>
      <c r="CK229" s="177"/>
      <c r="CL229" s="177"/>
      <c r="CM229" s="177"/>
      <c r="CN229" s="177"/>
      <c r="CO229" s="184"/>
      <c r="CP229" s="181"/>
      <c r="CQ229" s="177"/>
      <c r="CR229" s="177"/>
      <c r="CS229" s="177"/>
      <c r="CT229" s="177"/>
      <c r="CU229" s="177"/>
      <c r="CW229" s="103"/>
      <c r="CX229" s="406"/>
      <c r="CY229" s="407"/>
      <c r="CZ229" s="408"/>
      <c r="DA229" s="408"/>
      <c r="DB229" s="408"/>
      <c r="DC229" s="408"/>
      <c r="DD229" s="409"/>
      <c r="DE229" s="407"/>
      <c r="DF229" s="408"/>
      <c r="DG229" s="408"/>
      <c r="DH229" s="408"/>
      <c r="DI229" s="408"/>
      <c r="DJ229" s="409"/>
      <c r="DK229" s="407"/>
      <c r="DL229" s="408"/>
      <c r="DM229" s="408"/>
      <c r="DN229" s="408"/>
      <c r="DO229" s="409"/>
      <c r="DP229" s="407"/>
      <c r="DQ229" s="408"/>
      <c r="DR229" s="408"/>
      <c r="DS229" s="408"/>
      <c r="DT229" s="408"/>
      <c r="DU229" s="408"/>
      <c r="DV229" s="408"/>
      <c r="DW229" s="409"/>
      <c r="DX229" s="410"/>
      <c r="DY229" s="408"/>
      <c r="DZ229" s="408"/>
      <c r="EA229" s="408"/>
      <c r="EB229" s="408"/>
      <c r="EC229" s="408"/>
    </row>
    <row r="230" spans="16:133" ht="16.5" x14ac:dyDescent="0.35"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D230" s="166"/>
      <c r="AE230" s="401"/>
      <c r="AG230" s="103"/>
      <c r="AH230" s="175"/>
      <c r="AI230" s="178"/>
      <c r="AJ230" s="179"/>
      <c r="AK230" s="179"/>
      <c r="AL230" s="179"/>
      <c r="AM230" s="179"/>
      <c r="AN230" s="185"/>
      <c r="AO230" s="178"/>
      <c r="AP230" s="179"/>
      <c r="AQ230" s="179"/>
      <c r="AR230" s="179"/>
      <c r="AS230" s="179"/>
      <c r="AT230" s="185"/>
      <c r="AU230" s="178"/>
      <c r="AV230" s="179"/>
      <c r="AW230" s="179"/>
      <c r="AX230" s="179"/>
      <c r="AY230" s="185"/>
      <c r="AZ230" s="178"/>
      <c r="BA230" s="179"/>
      <c r="BB230" s="179"/>
      <c r="BC230" s="179"/>
      <c r="BD230" s="179"/>
      <c r="BE230" s="179"/>
      <c r="BF230" s="179"/>
      <c r="BG230" s="185"/>
      <c r="BH230" s="183"/>
      <c r="BI230" s="179"/>
      <c r="BJ230" s="179"/>
      <c r="BK230" s="179"/>
      <c r="BL230" s="179"/>
      <c r="BM230" s="179"/>
      <c r="BO230" s="103"/>
      <c r="BP230" s="175"/>
      <c r="BQ230" s="178"/>
      <c r="BR230" s="179"/>
      <c r="BS230" s="179"/>
      <c r="BT230" s="179"/>
      <c r="BU230" s="179"/>
      <c r="BV230" s="185"/>
      <c r="BW230" s="178"/>
      <c r="BX230" s="179"/>
      <c r="BY230" s="179"/>
      <c r="BZ230" s="179"/>
      <c r="CA230" s="179"/>
      <c r="CB230" s="185"/>
      <c r="CC230" s="178"/>
      <c r="CD230" s="179"/>
      <c r="CE230" s="179"/>
      <c r="CF230" s="179"/>
      <c r="CG230" s="185"/>
      <c r="CH230" s="178"/>
      <c r="CI230" s="179"/>
      <c r="CJ230" s="179"/>
      <c r="CK230" s="179"/>
      <c r="CL230" s="179"/>
      <c r="CM230" s="179"/>
      <c r="CN230" s="179"/>
      <c r="CO230" s="185"/>
      <c r="CP230" s="183"/>
      <c r="CQ230" s="179"/>
      <c r="CR230" s="179"/>
      <c r="CS230" s="179"/>
      <c r="CT230" s="179"/>
      <c r="CU230" s="179"/>
      <c r="CW230" s="103"/>
      <c r="CX230" s="406"/>
      <c r="CY230" s="407"/>
      <c r="CZ230" s="408"/>
      <c r="DA230" s="408"/>
      <c r="DB230" s="408"/>
      <c r="DC230" s="408"/>
      <c r="DD230" s="409"/>
      <c r="DE230" s="407"/>
      <c r="DF230" s="408"/>
      <c r="DG230" s="408"/>
      <c r="DH230" s="408"/>
      <c r="DI230" s="408"/>
      <c r="DJ230" s="409"/>
      <c r="DK230" s="407"/>
      <c r="DL230" s="408"/>
      <c r="DM230" s="408"/>
      <c r="DN230" s="408"/>
      <c r="DO230" s="409"/>
      <c r="DP230" s="407"/>
      <c r="DQ230" s="408"/>
      <c r="DR230" s="408"/>
      <c r="DS230" s="408"/>
      <c r="DT230" s="408"/>
      <c r="DU230" s="408"/>
      <c r="DV230" s="408"/>
      <c r="DW230" s="409"/>
      <c r="DX230" s="410"/>
      <c r="DY230" s="408"/>
      <c r="DZ230" s="408"/>
      <c r="EA230" s="408"/>
      <c r="EB230" s="408"/>
      <c r="EC230" s="408"/>
    </row>
    <row r="231" spans="16:133" ht="16.5" x14ac:dyDescent="0.35"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D231" s="166"/>
      <c r="AE231" s="401"/>
      <c r="AG231" s="103"/>
      <c r="AH231" s="175"/>
      <c r="AI231" s="178"/>
      <c r="AJ231" s="179"/>
      <c r="AK231" s="179"/>
      <c r="AL231" s="179"/>
      <c r="AM231" s="179"/>
      <c r="AN231" s="185"/>
      <c r="AO231" s="178"/>
      <c r="AP231" s="179"/>
      <c r="AQ231" s="179"/>
      <c r="AR231" s="179"/>
      <c r="AS231" s="179"/>
      <c r="AT231" s="185"/>
      <c r="AU231" s="178"/>
      <c r="AV231" s="179"/>
      <c r="AW231" s="179"/>
      <c r="AX231" s="179"/>
      <c r="AY231" s="185"/>
      <c r="AZ231" s="178"/>
      <c r="BA231" s="179"/>
      <c r="BB231" s="179"/>
      <c r="BC231" s="179"/>
      <c r="BD231" s="179"/>
      <c r="BE231" s="179"/>
      <c r="BF231" s="179"/>
      <c r="BG231" s="185"/>
      <c r="BH231" s="183"/>
      <c r="BI231" s="179"/>
      <c r="BJ231" s="179"/>
      <c r="BK231" s="179"/>
      <c r="BL231" s="179"/>
      <c r="BM231" s="179"/>
      <c r="BO231" s="103"/>
      <c r="BP231" s="175"/>
      <c r="BQ231" s="178"/>
      <c r="BR231" s="179"/>
      <c r="BS231" s="179"/>
      <c r="BT231" s="179"/>
      <c r="BU231" s="179"/>
      <c r="BV231" s="185"/>
      <c r="BW231" s="178"/>
      <c r="BX231" s="179"/>
      <c r="BY231" s="179"/>
      <c r="BZ231" s="179"/>
      <c r="CA231" s="179"/>
      <c r="CB231" s="185"/>
      <c r="CC231" s="178"/>
      <c r="CD231" s="179"/>
      <c r="CE231" s="179"/>
      <c r="CF231" s="179"/>
      <c r="CG231" s="185"/>
      <c r="CH231" s="178"/>
      <c r="CI231" s="179"/>
      <c r="CJ231" s="179"/>
      <c r="CK231" s="179"/>
      <c r="CL231" s="179"/>
      <c r="CM231" s="179"/>
      <c r="CN231" s="179"/>
      <c r="CO231" s="185"/>
      <c r="CP231" s="183"/>
      <c r="CQ231" s="179"/>
      <c r="CR231" s="179"/>
      <c r="CS231" s="179"/>
      <c r="CT231" s="179"/>
      <c r="CU231" s="179"/>
      <c r="CW231" s="103"/>
      <c r="CX231" s="406"/>
      <c r="CY231" s="407"/>
      <c r="CZ231" s="408"/>
      <c r="DA231" s="408"/>
      <c r="DB231" s="408"/>
      <c r="DC231" s="408"/>
      <c r="DD231" s="409"/>
      <c r="DE231" s="407"/>
      <c r="DF231" s="408"/>
      <c r="DG231" s="408"/>
      <c r="DH231" s="408"/>
      <c r="DI231" s="408"/>
      <c r="DJ231" s="409"/>
      <c r="DK231" s="407"/>
      <c r="DL231" s="408"/>
      <c r="DM231" s="408"/>
      <c r="DN231" s="408"/>
      <c r="DO231" s="409"/>
      <c r="DP231" s="407"/>
      <c r="DQ231" s="408"/>
      <c r="DR231" s="408"/>
      <c r="DS231" s="408"/>
      <c r="DT231" s="408"/>
      <c r="DU231" s="408"/>
      <c r="DV231" s="408"/>
      <c r="DW231" s="409"/>
      <c r="DX231" s="410"/>
      <c r="DY231" s="408"/>
      <c r="DZ231" s="408"/>
      <c r="EA231" s="408"/>
      <c r="EB231" s="408"/>
      <c r="EC231" s="408"/>
    </row>
    <row r="232" spans="16:133" ht="16.5" x14ac:dyDescent="0.35"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D232" s="166"/>
      <c r="AE232" s="401"/>
      <c r="AG232" s="103"/>
      <c r="AH232" s="175"/>
      <c r="AI232" s="178"/>
      <c r="AJ232" s="179"/>
      <c r="AK232" s="179"/>
      <c r="AL232" s="179"/>
      <c r="AM232" s="179"/>
      <c r="AN232" s="185"/>
      <c r="AO232" s="178"/>
      <c r="AP232" s="179"/>
      <c r="AQ232" s="179"/>
      <c r="AR232" s="179"/>
      <c r="AS232" s="179"/>
      <c r="AT232" s="185"/>
      <c r="AU232" s="178"/>
      <c r="AV232" s="179"/>
      <c r="AW232" s="179"/>
      <c r="AX232" s="179"/>
      <c r="AY232" s="185"/>
      <c r="AZ232" s="178"/>
      <c r="BA232" s="179"/>
      <c r="BB232" s="179"/>
      <c r="BC232" s="179"/>
      <c r="BD232" s="179"/>
      <c r="BE232" s="179"/>
      <c r="BF232" s="179"/>
      <c r="BG232" s="185"/>
      <c r="BH232" s="183"/>
      <c r="BI232" s="179"/>
      <c r="BJ232" s="179"/>
      <c r="BK232" s="179"/>
      <c r="BL232" s="179"/>
      <c r="BM232" s="179"/>
      <c r="BO232" s="103"/>
      <c r="BP232" s="175"/>
      <c r="BQ232" s="178"/>
      <c r="BR232" s="179"/>
      <c r="BS232" s="179"/>
      <c r="BT232" s="179"/>
      <c r="BU232" s="179"/>
      <c r="BV232" s="185"/>
      <c r="BW232" s="178"/>
      <c r="BX232" s="179"/>
      <c r="BY232" s="179"/>
      <c r="BZ232" s="179"/>
      <c r="CA232" s="179"/>
      <c r="CB232" s="185"/>
      <c r="CC232" s="178"/>
      <c r="CD232" s="179"/>
      <c r="CE232" s="179"/>
      <c r="CF232" s="179"/>
      <c r="CG232" s="185"/>
      <c r="CH232" s="178"/>
      <c r="CI232" s="179"/>
      <c r="CJ232" s="179"/>
      <c r="CK232" s="179"/>
      <c r="CL232" s="179"/>
      <c r="CM232" s="179"/>
      <c r="CN232" s="179"/>
      <c r="CO232" s="185"/>
      <c r="CP232" s="183"/>
      <c r="CQ232" s="179"/>
      <c r="CR232" s="179"/>
      <c r="CS232" s="179"/>
      <c r="CT232" s="179"/>
      <c r="CU232" s="179"/>
      <c r="CW232" s="103"/>
      <c r="CX232" s="406"/>
      <c r="CY232" s="407"/>
      <c r="CZ232" s="408"/>
      <c r="DA232" s="408"/>
      <c r="DB232" s="408"/>
      <c r="DC232" s="408"/>
      <c r="DD232" s="409"/>
      <c r="DE232" s="407"/>
      <c r="DF232" s="408"/>
      <c r="DG232" s="408"/>
      <c r="DH232" s="408"/>
      <c r="DI232" s="408"/>
      <c r="DJ232" s="409"/>
      <c r="DK232" s="407"/>
      <c r="DL232" s="408"/>
      <c r="DM232" s="408"/>
      <c r="DN232" s="408"/>
      <c r="DO232" s="409"/>
      <c r="DP232" s="407"/>
      <c r="DQ232" s="408"/>
      <c r="DR232" s="408"/>
      <c r="DS232" s="408"/>
      <c r="DT232" s="408"/>
      <c r="DU232" s="408"/>
      <c r="DV232" s="408"/>
      <c r="DW232" s="409"/>
      <c r="DX232" s="410"/>
      <c r="DY232" s="408"/>
      <c r="DZ232" s="408"/>
      <c r="EA232" s="408"/>
      <c r="EB232" s="408"/>
      <c r="EC232" s="408"/>
    </row>
    <row r="233" spans="16:133" ht="16.5" x14ac:dyDescent="0.35">
      <c r="P233" s="405"/>
      <c r="Q233" s="405"/>
      <c r="R233" s="405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D233" s="166"/>
      <c r="AE233" s="401"/>
      <c r="AG233" s="103"/>
      <c r="AH233" s="175"/>
      <c r="AI233" s="178"/>
      <c r="AJ233" s="179"/>
      <c r="AK233" s="179"/>
      <c r="AL233" s="179"/>
      <c r="AM233" s="179"/>
      <c r="AN233" s="185"/>
      <c r="AO233" s="178"/>
      <c r="AP233" s="179"/>
      <c r="AQ233" s="179"/>
      <c r="AR233" s="179"/>
      <c r="AS233" s="179"/>
      <c r="AT233" s="185"/>
      <c r="AU233" s="178"/>
      <c r="AV233" s="179"/>
      <c r="AW233" s="179"/>
      <c r="AX233" s="179"/>
      <c r="AY233" s="185"/>
      <c r="AZ233" s="178"/>
      <c r="BA233" s="179"/>
      <c r="BB233" s="179"/>
      <c r="BC233" s="179"/>
      <c r="BD233" s="179"/>
      <c r="BE233" s="179"/>
      <c r="BF233" s="179"/>
      <c r="BG233" s="185"/>
      <c r="BH233" s="183"/>
      <c r="BI233" s="179"/>
      <c r="BJ233" s="179"/>
      <c r="BK233" s="179"/>
      <c r="BL233" s="179"/>
      <c r="BM233" s="179"/>
      <c r="BO233" s="103"/>
      <c r="BP233" s="175"/>
      <c r="BQ233" s="178"/>
      <c r="BR233" s="179"/>
      <c r="BS233" s="179"/>
      <c r="BT233" s="179"/>
      <c r="BU233" s="179"/>
      <c r="BV233" s="185"/>
      <c r="BW233" s="178"/>
      <c r="BX233" s="179"/>
      <c r="BY233" s="179"/>
      <c r="BZ233" s="179"/>
      <c r="CA233" s="179"/>
      <c r="CB233" s="185"/>
      <c r="CC233" s="178"/>
      <c r="CD233" s="179"/>
      <c r="CE233" s="179"/>
      <c r="CF233" s="179"/>
      <c r="CG233" s="185"/>
      <c r="CH233" s="178"/>
      <c r="CI233" s="179"/>
      <c r="CJ233" s="179"/>
      <c r="CK233" s="179"/>
      <c r="CL233" s="179"/>
      <c r="CM233" s="179"/>
      <c r="CN233" s="179"/>
      <c r="CO233" s="185"/>
      <c r="CP233" s="183"/>
      <c r="CQ233" s="179"/>
      <c r="CR233" s="179"/>
      <c r="CS233" s="179"/>
      <c r="CT233" s="179"/>
      <c r="CU233" s="179"/>
      <c r="CW233" s="103"/>
      <c r="CX233" s="406"/>
      <c r="CY233" s="407"/>
      <c r="CZ233" s="408"/>
      <c r="DA233" s="408"/>
      <c r="DB233" s="408"/>
      <c r="DC233" s="408"/>
      <c r="DD233" s="409"/>
      <c r="DE233" s="407"/>
      <c r="DF233" s="408"/>
      <c r="DG233" s="408"/>
      <c r="DH233" s="408"/>
      <c r="DI233" s="408"/>
      <c r="DJ233" s="409"/>
      <c r="DK233" s="407"/>
      <c r="DL233" s="408"/>
      <c r="DM233" s="408"/>
      <c r="DN233" s="408"/>
      <c r="DO233" s="409"/>
      <c r="DP233" s="407"/>
      <c r="DQ233" s="408"/>
      <c r="DR233" s="408"/>
      <c r="DS233" s="408"/>
      <c r="DT233" s="408"/>
      <c r="DU233" s="408"/>
      <c r="DV233" s="408"/>
      <c r="DW233" s="409"/>
      <c r="DX233" s="410"/>
      <c r="DY233" s="408"/>
      <c r="DZ233" s="408"/>
      <c r="EA233" s="408"/>
      <c r="EB233" s="408"/>
      <c r="EC233" s="408"/>
    </row>
    <row r="234" spans="16:133" ht="16.5" x14ac:dyDescent="0.35"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D234" s="166"/>
      <c r="AE234" s="401"/>
      <c r="AG234" s="103"/>
      <c r="AH234" s="175"/>
      <c r="AI234" s="178"/>
      <c r="AJ234" s="179"/>
      <c r="AK234" s="179"/>
      <c r="AL234" s="179"/>
      <c r="AM234" s="179"/>
      <c r="AN234" s="185"/>
      <c r="AO234" s="178"/>
      <c r="AP234" s="179"/>
      <c r="AQ234" s="179"/>
      <c r="AR234" s="179"/>
      <c r="AS234" s="179"/>
      <c r="AT234" s="185"/>
      <c r="AU234" s="178"/>
      <c r="AV234" s="179"/>
      <c r="AW234" s="179"/>
      <c r="AX234" s="179"/>
      <c r="AY234" s="185"/>
      <c r="AZ234" s="178"/>
      <c r="BA234" s="179"/>
      <c r="BB234" s="179"/>
      <c r="BC234" s="179"/>
      <c r="BD234" s="179"/>
      <c r="BE234" s="179"/>
      <c r="BF234" s="179"/>
      <c r="BG234" s="185"/>
      <c r="BH234" s="183"/>
      <c r="BI234" s="179"/>
      <c r="BJ234" s="179"/>
      <c r="BK234" s="179"/>
      <c r="BL234" s="179"/>
      <c r="BM234" s="179"/>
      <c r="BO234" s="103"/>
      <c r="BP234" s="175"/>
      <c r="BQ234" s="178"/>
      <c r="BR234" s="179"/>
      <c r="BS234" s="179"/>
      <c r="BT234" s="179"/>
      <c r="BU234" s="179"/>
      <c r="BV234" s="185"/>
      <c r="BW234" s="178"/>
      <c r="BX234" s="179"/>
      <c r="BY234" s="179"/>
      <c r="BZ234" s="179"/>
      <c r="CA234" s="179"/>
      <c r="CB234" s="185"/>
      <c r="CC234" s="178"/>
      <c r="CD234" s="179"/>
      <c r="CE234" s="179"/>
      <c r="CF234" s="179"/>
      <c r="CG234" s="185"/>
      <c r="CH234" s="178"/>
      <c r="CI234" s="179"/>
      <c r="CJ234" s="179"/>
      <c r="CK234" s="179"/>
      <c r="CL234" s="179"/>
      <c r="CM234" s="179"/>
      <c r="CN234" s="179"/>
      <c r="CO234" s="185"/>
      <c r="CP234" s="183"/>
      <c r="CQ234" s="179"/>
      <c r="CR234" s="179"/>
      <c r="CS234" s="179"/>
      <c r="CT234" s="179"/>
      <c r="CU234" s="179"/>
      <c r="CW234" s="103"/>
      <c r="CX234" s="406"/>
      <c r="CY234" s="407"/>
      <c r="CZ234" s="408"/>
      <c r="DA234" s="408"/>
      <c r="DB234" s="408"/>
      <c r="DC234" s="408"/>
      <c r="DD234" s="409"/>
      <c r="DE234" s="407"/>
      <c r="DF234" s="408"/>
      <c r="DG234" s="408"/>
      <c r="DH234" s="408"/>
      <c r="DI234" s="408"/>
      <c r="DJ234" s="409"/>
      <c r="DK234" s="407"/>
      <c r="DL234" s="408"/>
      <c r="DM234" s="408"/>
      <c r="DN234" s="408"/>
      <c r="DO234" s="409"/>
      <c r="DP234" s="407"/>
      <c r="DQ234" s="408"/>
      <c r="DR234" s="408"/>
      <c r="DS234" s="408"/>
      <c r="DT234" s="408"/>
      <c r="DU234" s="408"/>
      <c r="DV234" s="408"/>
      <c r="DW234" s="409"/>
      <c r="DX234" s="410"/>
      <c r="DY234" s="408"/>
      <c r="DZ234" s="408"/>
      <c r="EA234" s="408"/>
      <c r="EB234" s="408"/>
      <c r="EC234" s="408"/>
    </row>
    <row r="235" spans="16:133" ht="16.5" x14ac:dyDescent="0.35"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D235" s="166"/>
      <c r="AE235" s="401"/>
      <c r="AG235" s="103"/>
      <c r="AH235" s="175"/>
      <c r="AI235" s="178"/>
      <c r="AJ235" s="179"/>
      <c r="AK235" s="179"/>
      <c r="AL235" s="179"/>
      <c r="AM235" s="179"/>
      <c r="AN235" s="185"/>
      <c r="AO235" s="178"/>
      <c r="AP235" s="179"/>
      <c r="AQ235" s="179"/>
      <c r="AR235" s="179"/>
      <c r="AS235" s="179"/>
      <c r="AT235" s="185"/>
      <c r="AU235" s="178"/>
      <c r="AV235" s="179"/>
      <c r="AW235" s="179"/>
      <c r="AX235" s="179"/>
      <c r="AY235" s="185"/>
      <c r="AZ235" s="178"/>
      <c r="BA235" s="179"/>
      <c r="BB235" s="179"/>
      <c r="BC235" s="179"/>
      <c r="BD235" s="179"/>
      <c r="BE235" s="179"/>
      <c r="BF235" s="179"/>
      <c r="BG235" s="185"/>
      <c r="BH235" s="183"/>
      <c r="BI235" s="179"/>
      <c r="BJ235" s="179"/>
      <c r="BK235" s="179"/>
      <c r="BL235" s="179"/>
      <c r="BM235" s="179"/>
      <c r="BO235" s="103"/>
      <c r="BP235" s="175"/>
      <c r="BQ235" s="178"/>
      <c r="BR235" s="179"/>
      <c r="BS235" s="179"/>
      <c r="BT235" s="179"/>
      <c r="BU235" s="179"/>
      <c r="BV235" s="185"/>
      <c r="BW235" s="178"/>
      <c r="BX235" s="179"/>
      <c r="BY235" s="179"/>
      <c r="BZ235" s="179"/>
      <c r="CA235" s="179"/>
      <c r="CB235" s="185"/>
      <c r="CC235" s="178"/>
      <c r="CD235" s="179"/>
      <c r="CE235" s="179"/>
      <c r="CF235" s="179"/>
      <c r="CG235" s="185"/>
      <c r="CH235" s="178"/>
      <c r="CI235" s="179"/>
      <c r="CJ235" s="179"/>
      <c r="CK235" s="179"/>
      <c r="CL235" s="179"/>
      <c r="CM235" s="179"/>
      <c r="CN235" s="179"/>
      <c r="CO235" s="185"/>
      <c r="CP235" s="183"/>
      <c r="CQ235" s="179"/>
      <c r="CR235" s="179"/>
      <c r="CS235" s="179"/>
      <c r="CT235" s="179"/>
      <c r="CU235" s="179"/>
      <c r="CW235" s="103"/>
      <c r="CX235" s="406"/>
      <c r="CY235" s="407"/>
      <c r="CZ235" s="408"/>
      <c r="DA235" s="408"/>
      <c r="DB235" s="408"/>
      <c r="DC235" s="408"/>
      <c r="DD235" s="409"/>
      <c r="DE235" s="407"/>
      <c r="DF235" s="408"/>
      <c r="DG235" s="408"/>
      <c r="DH235" s="408"/>
      <c r="DI235" s="408"/>
      <c r="DJ235" s="409"/>
      <c r="DK235" s="407"/>
      <c r="DL235" s="408"/>
      <c r="DM235" s="408"/>
      <c r="DN235" s="408"/>
      <c r="DO235" s="409"/>
      <c r="DP235" s="407"/>
      <c r="DQ235" s="408"/>
      <c r="DR235" s="408"/>
      <c r="DS235" s="408"/>
      <c r="DT235" s="408"/>
      <c r="DU235" s="408"/>
      <c r="DV235" s="408"/>
      <c r="DW235" s="409"/>
      <c r="DX235" s="410"/>
      <c r="DY235" s="408"/>
      <c r="DZ235" s="408"/>
      <c r="EA235" s="408"/>
      <c r="EB235" s="408"/>
      <c r="EC235" s="408"/>
    </row>
    <row r="236" spans="16:133" ht="16.5" x14ac:dyDescent="0.35">
      <c r="P236" s="405"/>
      <c r="Q236" s="405"/>
      <c r="R236" s="405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D236" s="166"/>
      <c r="AE236" s="401"/>
      <c r="AG236" s="103"/>
      <c r="AH236" s="175"/>
      <c r="AI236" s="178"/>
      <c r="AJ236" s="179"/>
      <c r="AK236" s="179"/>
      <c r="AL236" s="179"/>
      <c r="AM236" s="179"/>
      <c r="AN236" s="185"/>
      <c r="AO236" s="178"/>
      <c r="AP236" s="179"/>
      <c r="AQ236" s="179"/>
      <c r="AR236" s="179"/>
      <c r="AS236" s="179"/>
      <c r="AT236" s="185"/>
      <c r="AU236" s="178"/>
      <c r="AV236" s="179"/>
      <c r="AW236" s="179"/>
      <c r="AX236" s="179"/>
      <c r="AY236" s="185"/>
      <c r="AZ236" s="178"/>
      <c r="BA236" s="179"/>
      <c r="BB236" s="179"/>
      <c r="BC236" s="179"/>
      <c r="BD236" s="179"/>
      <c r="BE236" s="179"/>
      <c r="BF236" s="179"/>
      <c r="BG236" s="185"/>
      <c r="BH236" s="183"/>
      <c r="BI236" s="179"/>
      <c r="BJ236" s="179"/>
      <c r="BK236" s="179"/>
      <c r="BL236" s="179"/>
      <c r="BM236" s="179"/>
      <c r="BO236" s="103"/>
      <c r="BP236" s="175"/>
      <c r="BQ236" s="178"/>
      <c r="BR236" s="179"/>
      <c r="BS236" s="179"/>
      <c r="BT236" s="179"/>
      <c r="BU236" s="179"/>
      <c r="BV236" s="185"/>
      <c r="BW236" s="178"/>
      <c r="BX236" s="179"/>
      <c r="BY236" s="179"/>
      <c r="BZ236" s="179"/>
      <c r="CA236" s="179"/>
      <c r="CB236" s="185"/>
      <c r="CC236" s="178"/>
      <c r="CD236" s="179"/>
      <c r="CE236" s="179"/>
      <c r="CF236" s="179"/>
      <c r="CG236" s="185"/>
      <c r="CH236" s="178"/>
      <c r="CI236" s="179"/>
      <c r="CJ236" s="179"/>
      <c r="CK236" s="179"/>
      <c r="CL236" s="179"/>
      <c r="CM236" s="179"/>
      <c r="CN236" s="179"/>
      <c r="CO236" s="185"/>
      <c r="CP236" s="183"/>
      <c r="CQ236" s="179"/>
      <c r="CR236" s="179"/>
      <c r="CS236" s="179"/>
      <c r="CT236" s="179"/>
      <c r="CU236" s="179"/>
      <c r="CW236" s="103"/>
      <c r="CX236" s="406"/>
      <c r="CY236" s="407"/>
      <c r="CZ236" s="408"/>
      <c r="DA236" s="408"/>
      <c r="DB236" s="408"/>
      <c r="DC236" s="408"/>
      <c r="DD236" s="409"/>
      <c r="DE236" s="407"/>
      <c r="DF236" s="408"/>
      <c r="DG236" s="408"/>
      <c r="DH236" s="408"/>
      <c r="DI236" s="408"/>
      <c r="DJ236" s="409"/>
      <c r="DK236" s="407"/>
      <c r="DL236" s="408"/>
      <c r="DM236" s="408"/>
      <c r="DN236" s="408"/>
      <c r="DO236" s="409"/>
      <c r="DP236" s="407"/>
      <c r="DQ236" s="408"/>
      <c r="DR236" s="408"/>
      <c r="DS236" s="408"/>
      <c r="DT236" s="408"/>
      <c r="DU236" s="408"/>
      <c r="DV236" s="408"/>
      <c r="DW236" s="409"/>
      <c r="DX236" s="410"/>
      <c r="DY236" s="408"/>
      <c r="DZ236" s="408"/>
      <c r="EA236" s="408"/>
      <c r="EB236" s="408"/>
      <c r="EC236" s="408"/>
    </row>
    <row r="237" spans="16:133" ht="16.5" x14ac:dyDescent="0.35">
      <c r="P237" s="405"/>
      <c r="Q237" s="405"/>
      <c r="R237" s="405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D237" s="166"/>
      <c r="AE237" s="401"/>
      <c r="AG237" s="103"/>
      <c r="AH237" s="175"/>
      <c r="AI237" s="178"/>
      <c r="AJ237" s="179"/>
      <c r="AK237" s="179"/>
      <c r="AL237" s="179"/>
      <c r="AM237" s="179"/>
      <c r="AN237" s="185"/>
      <c r="AO237" s="178"/>
      <c r="AP237" s="179"/>
      <c r="AQ237" s="179"/>
      <c r="AR237" s="179"/>
      <c r="AS237" s="179"/>
      <c r="AT237" s="185"/>
      <c r="AU237" s="178"/>
      <c r="AV237" s="179"/>
      <c r="AW237" s="179"/>
      <c r="AX237" s="179"/>
      <c r="AY237" s="185"/>
      <c r="AZ237" s="178"/>
      <c r="BA237" s="179"/>
      <c r="BB237" s="179"/>
      <c r="BC237" s="179"/>
      <c r="BD237" s="179"/>
      <c r="BE237" s="179"/>
      <c r="BF237" s="179"/>
      <c r="BG237" s="185"/>
      <c r="BH237" s="183"/>
      <c r="BI237" s="179"/>
      <c r="BJ237" s="179"/>
      <c r="BK237" s="179"/>
      <c r="BL237" s="179"/>
      <c r="BM237" s="179"/>
      <c r="BO237" s="103"/>
      <c r="BP237" s="175"/>
      <c r="BQ237" s="178"/>
      <c r="BR237" s="179"/>
      <c r="BS237" s="179"/>
      <c r="BT237" s="179"/>
      <c r="BU237" s="179"/>
      <c r="BV237" s="185"/>
      <c r="BW237" s="178"/>
      <c r="BX237" s="179"/>
      <c r="BY237" s="179"/>
      <c r="BZ237" s="179"/>
      <c r="CA237" s="179"/>
      <c r="CB237" s="185"/>
      <c r="CC237" s="178"/>
      <c r="CD237" s="179"/>
      <c r="CE237" s="179"/>
      <c r="CF237" s="179"/>
      <c r="CG237" s="185"/>
      <c r="CH237" s="178"/>
      <c r="CI237" s="179"/>
      <c r="CJ237" s="179"/>
      <c r="CK237" s="179"/>
      <c r="CL237" s="179"/>
      <c r="CM237" s="179"/>
      <c r="CN237" s="179"/>
      <c r="CO237" s="185"/>
      <c r="CP237" s="183"/>
      <c r="CQ237" s="179"/>
      <c r="CR237" s="179"/>
      <c r="CS237" s="179"/>
      <c r="CT237" s="179"/>
      <c r="CU237" s="179"/>
      <c r="CW237" s="103"/>
      <c r="CX237" s="406"/>
      <c r="CY237" s="407"/>
      <c r="CZ237" s="408"/>
      <c r="DA237" s="408"/>
      <c r="DB237" s="408"/>
      <c r="DC237" s="408"/>
      <c r="DD237" s="409"/>
      <c r="DE237" s="407"/>
      <c r="DF237" s="408"/>
      <c r="DG237" s="408"/>
      <c r="DH237" s="408"/>
      <c r="DI237" s="408"/>
      <c r="DJ237" s="409"/>
      <c r="DK237" s="407"/>
      <c r="DL237" s="408"/>
      <c r="DM237" s="408"/>
      <c r="DN237" s="408"/>
      <c r="DO237" s="409"/>
      <c r="DP237" s="407"/>
      <c r="DQ237" s="408"/>
      <c r="DR237" s="408"/>
      <c r="DS237" s="408"/>
      <c r="DT237" s="408"/>
      <c r="DU237" s="408"/>
      <c r="DV237" s="408"/>
      <c r="DW237" s="409"/>
      <c r="DX237" s="410"/>
      <c r="DY237" s="408"/>
      <c r="DZ237" s="408"/>
      <c r="EA237" s="408"/>
      <c r="EB237" s="408"/>
      <c r="EC237" s="408"/>
    </row>
    <row r="238" spans="16:133" ht="16.5" x14ac:dyDescent="0.35">
      <c r="P238" s="405"/>
      <c r="Q238" s="405"/>
      <c r="R238" s="405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D238" s="166"/>
      <c r="AE238" s="401"/>
      <c r="AG238" s="103"/>
      <c r="AH238" s="175"/>
      <c r="AI238" s="178"/>
      <c r="AJ238" s="179"/>
      <c r="AK238" s="179"/>
      <c r="AL238" s="179"/>
      <c r="AM238" s="179"/>
      <c r="AN238" s="185"/>
      <c r="AO238" s="178"/>
      <c r="AP238" s="179"/>
      <c r="AQ238" s="179"/>
      <c r="AR238" s="179"/>
      <c r="AS238" s="179"/>
      <c r="AT238" s="185"/>
      <c r="AU238" s="178"/>
      <c r="AV238" s="179"/>
      <c r="AW238" s="179"/>
      <c r="AX238" s="179"/>
      <c r="AY238" s="185"/>
      <c r="AZ238" s="178"/>
      <c r="BA238" s="179"/>
      <c r="BB238" s="179"/>
      <c r="BC238" s="179"/>
      <c r="BD238" s="179"/>
      <c r="BE238" s="179"/>
      <c r="BF238" s="179"/>
      <c r="BG238" s="185"/>
      <c r="BH238" s="183"/>
      <c r="BI238" s="179"/>
      <c r="BJ238" s="179"/>
      <c r="BK238" s="179"/>
      <c r="BL238" s="179"/>
      <c r="BM238" s="179"/>
      <c r="BO238" s="103"/>
      <c r="BP238" s="175"/>
      <c r="BQ238" s="178"/>
      <c r="BR238" s="179"/>
      <c r="BS238" s="179"/>
      <c r="BT238" s="179"/>
      <c r="BU238" s="179"/>
      <c r="BV238" s="185"/>
      <c r="BW238" s="178"/>
      <c r="BX238" s="179"/>
      <c r="BY238" s="179"/>
      <c r="BZ238" s="179"/>
      <c r="CA238" s="179"/>
      <c r="CB238" s="185"/>
      <c r="CC238" s="178"/>
      <c r="CD238" s="179"/>
      <c r="CE238" s="179"/>
      <c r="CF238" s="179"/>
      <c r="CG238" s="185"/>
      <c r="CH238" s="178"/>
      <c r="CI238" s="179"/>
      <c r="CJ238" s="179"/>
      <c r="CK238" s="179"/>
      <c r="CL238" s="179"/>
      <c r="CM238" s="179"/>
      <c r="CN238" s="179"/>
      <c r="CO238" s="185"/>
      <c r="CP238" s="183"/>
      <c r="CQ238" s="179"/>
      <c r="CR238" s="179"/>
      <c r="CS238" s="179"/>
      <c r="CT238" s="179"/>
      <c r="CU238" s="179"/>
      <c r="CW238" s="103"/>
      <c r="CX238" s="406"/>
      <c r="CY238" s="407"/>
      <c r="CZ238" s="408"/>
      <c r="DA238" s="408"/>
      <c r="DB238" s="408"/>
      <c r="DC238" s="408"/>
      <c r="DD238" s="409"/>
      <c r="DE238" s="407"/>
      <c r="DF238" s="408"/>
      <c r="DG238" s="408"/>
      <c r="DH238" s="408"/>
      <c r="DI238" s="408"/>
      <c r="DJ238" s="409"/>
      <c r="DK238" s="407"/>
      <c r="DL238" s="408"/>
      <c r="DM238" s="408"/>
      <c r="DN238" s="408"/>
      <c r="DO238" s="409"/>
      <c r="DP238" s="407"/>
      <c r="DQ238" s="408"/>
      <c r="DR238" s="408"/>
      <c r="DS238" s="408"/>
      <c r="DT238" s="408"/>
      <c r="DU238" s="408"/>
      <c r="DV238" s="408"/>
      <c r="DW238" s="409"/>
      <c r="DX238" s="410"/>
      <c r="DY238" s="408"/>
      <c r="DZ238" s="408"/>
      <c r="EA238" s="408"/>
      <c r="EB238" s="408"/>
      <c r="EC238" s="408"/>
    </row>
    <row r="239" spans="16:133" ht="16.5" x14ac:dyDescent="0.35">
      <c r="P239" s="405"/>
      <c r="Q239" s="405"/>
      <c r="R239" s="405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D239" s="166"/>
      <c r="AE239" s="401"/>
      <c r="AG239" s="103"/>
      <c r="AH239" s="175"/>
      <c r="AI239" s="178"/>
      <c r="AJ239" s="179"/>
      <c r="AK239" s="179"/>
      <c r="AL239" s="179"/>
      <c r="AM239" s="179"/>
      <c r="AN239" s="185"/>
      <c r="AO239" s="178"/>
      <c r="AP239" s="179"/>
      <c r="AQ239" s="179"/>
      <c r="AR239" s="179"/>
      <c r="AS239" s="179"/>
      <c r="AT239" s="185"/>
      <c r="AU239" s="178"/>
      <c r="AV239" s="179"/>
      <c r="AW239" s="179"/>
      <c r="AX239" s="179"/>
      <c r="AY239" s="185"/>
      <c r="AZ239" s="178"/>
      <c r="BA239" s="179"/>
      <c r="BB239" s="179"/>
      <c r="BC239" s="179"/>
      <c r="BD239" s="179"/>
      <c r="BE239" s="179"/>
      <c r="BF239" s="179"/>
      <c r="BG239" s="185"/>
      <c r="BH239" s="183"/>
      <c r="BI239" s="179"/>
      <c r="BJ239" s="179"/>
      <c r="BK239" s="179"/>
      <c r="BL239" s="179"/>
      <c r="BM239" s="179"/>
      <c r="BO239" s="103"/>
      <c r="BP239" s="175"/>
      <c r="BQ239" s="178"/>
      <c r="BR239" s="179"/>
      <c r="BS239" s="179"/>
      <c r="BT239" s="179"/>
      <c r="BU239" s="179"/>
      <c r="BV239" s="185"/>
      <c r="BW239" s="178"/>
      <c r="BX239" s="179"/>
      <c r="BY239" s="179"/>
      <c r="BZ239" s="179"/>
      <c r="CA239" s="179"/>
      <c r="CB239" s="185"/>
      <c r="CC239" s="178"/>
      <c r="CD239" s="179"/>
      <c r="CE239" s="179"/>
      <c r="CF239" s="179"/>
      <c r="CG239" s="185"/>
      <c r="CH239" s="178"/>
      <c r="CI239" s="179"/>
      <c r="CJ239" s="179"/>
      <c r="CK239" s="179"/>
      <c r="CL239" s="179"/>
      <c r="CM239" s="179"/>
      <c r="CN239" s="179"/>
      <c r="CO239" s="185"/>
      <c r="CP239" s="183"/>
      <c r="CQ239" s="179"/>
      <c r="CR239" s="179"/>
      <c r="CS239" s="179"/>
      <c r="CT239" s="179"/>
      <c r="CU239" s="179"/>
      <c r="CW239" s="103"/>
      <c r="CX239" s="406"/>
      <c r="CY239" s="407"/>
      <c r="CZ239" s="408"/>
      <c r="DA239" s="408"/>
      <c r="DB239" s="408"/>
      <c r="DC239" s="408"/>
      <c r="DD239" s="409"/>
      <c r="DE239" s="407"/>
      <c r="DF239" s="408"/>
      <c r="DG239" s="408"/>
      <c r="DH239" s="408"/>
      <c r="DI239" s="408"/>
      <c r="DJ239" s="409"/>
      <c r="DK239" s="407"/>
      <c r="DL239" s="408"/>
      <c r="DM239" s="408"/>
      <c r="DN239" s="408"/>
      <c r="DO239" s="409"/>
      <c r="DP239" s="407"/>
      <c r="DQ239" s="408"/>
      <c r="DR239" s="408"/>
      <c r="DS239" s="408"/>
      <c r="DT239" s="408"/>
      <c r="DU239" s="408"/>
      <c r="DV239" s="408"/>
      <c r="DW239" s="409"/>
      <c r="DX239" s="410"/>
      <c r="DY239" s="408"/>
      <c r="DZ239" s="408"/>
      <c r="EA239" s="408"/>
      <c r="EB239" s="408"/>
      <c r="EC239" s="408"/>
    </row>
    <row r="240" spans="16:133" ht="16.5" x14ac:dyDescent="0.35">
      <c r="P240" s="405"/>
      <c r="Q240" s="405"/>
      <c r="R240" s="405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D240" s="166"/>
      <c r="AE240" s="401"/>
      <c r="AG240" s="103"/>
      <c r="AH240" s="175"/>
      <c r="AI240" s="178"/>
      <c r="AJ240" s="179"/>
      <c r="AK240" s="179"/>
      <c r="AL240" s="179"/>
      <c r="AM240" s="179"/>
      <c r="AN240" s="185"/>
      <c r="AO240" s="178"/>
      <c r="AP240" s="179"/>
      <c r="AQ240" s="179"/>
      <c r="AR240" s="179"/>
      <c r="AS240" s="179"/>
      <c r="AT240" s="185"/>
      <c r="AU240" s="178"/>
      <c r="AV240" s="179"/>
      <c r="AW240" s="179"/>
      <c r="AX240" s="179"/>
      <c r="AY240" s="185"/>
      <c r="AZ240" s="178"/>
      <c r="BA240" s="179"/>
      <c r="BB240" s="179"/>
      <c r="BC240" s="179"/>
      <c r="BD240" s="179"/>
      <c r="BE240" s="179"/>
      <c r="BF240" s="179"/>
      <c r="BG240" s="185"/>
      <c r="BH240" s="183"/>
      <c r="BI240" s="179"/>
      <c r="BJ240" s="179"/>
      <c r="BK240" s="179"/>
      <c r="BL240" s="179"/>
      <c r="BM240" s="179"/>
      <c r="BO240" s="103"/>
      <c r="BP240" s="175"/>
      <c r="BQ240" s="178"/>
      <c r="BR240" s="179"/>
      <c r="BS240" s="179"/>
      <c r="BT240" s="179"/>
      <c r="BU240" s="179"/>
      <c r="BV240" s="185"/>
      <c r="BW240" s="178"/>
      <c r="BX240" s="179"/>
      <c r="BY240" s="179"/>
      <c r="BZ240" s="179"/>
      <c r="CA240" s="179"/>
      <c r="CB240" s="185"/>
      <c r="CC240" s="178"/>
      <c r="CD240" s="179"/>
      <c r="CE240" s="179"/>
      <c r="CF240" s="179"/>
      <c r="CG240" s="185"/>
      <c r="CH240" s="178"/>
      <c r="CI240" s="179"/>
      <c r="CJ240" s="179"/>
      <c r="CK240" s="179"/>
      <c r="CL240" s="179"/>
      <c r="CM240" s="179"/>
      <c r="CN240" s="179"/>
      <c r="CO240" s="185"/>
      <c r="CP240" s="183"/>
      <c r="CQ240" s="179"/>
      <c r="CR240" s="179"/>
      <c r="CS240" s="179"/>
      <c r="CT240" s="179"/>
      <c r="CU240" s="179"/>
      <c r="CW240" s="103"/>
      <c r="CX240" s="406"/>
      <c r="CY240" s="407"/>
      <c r="CZ240" s="408"/>
      <c r="DA240" s="408"/>
      <c r="DB240" s="408"/>
      <c r="DC240" s="408"/>
      <c r="DD240" s="409"/>
      <c r="DE240" s="407"/>
      <c r="DF240" s="408"/>
      <c r="DG240" s="408"/>
      <c r="DH240" s="408"/>
      <c r="DI240" s="408"/>
      <c r="DJ240" s="409"/>
      <c r="DK240" s="407"/>
      <c r="DL240" s="408"/>
      <c r="DM240" s="408"/>
      <c r="DN240" s="408"/>
      <c r="DO240" s="409"/>
      <c r="DP240" s="407"/>
      <c r="DQ240" s="408"/>
      <c r="DR240" s="408"/>
      <c r="DS240" s="408"/>
      <c r="DT240" s="408"/>
      <c r="DU240" s="408"/>
      <c r="DV240" s="408"/>
      <c r="DW240" s="409"/>
      <c r="DX240" s="410"/>
      <c r="DY240" s="408"/>
      <c r="DZ240" s="408"/>
      <c r="EA240" s="408"/>
      <c r="EB240" s="408"/>
      <c r="EC240" s="408"/>
    </row>
    <row r="241" spans="16:133" ht="16.5" x14ac:dyDescent="0.35">
      <c r="P241" s="405"/>
      <c r="Q241" s="405"/>
      <c r="R241" s="405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D241" s="166"/>
      <c r="AE241" s="401"/>
      <c r="AG241" s="103"/>
      <c r="AH241" s="175"/>
      <c r="AI241" s="178"/>
      <c r="AJ241" s="179"/>
      <c r="AK241" s="179"/>
      <c r="AL241" s="179"/>
      <c r="AM241" s="179"/>
      <c r="AN241" s="185"/>
      <c r="AO241" s="178"/>
      <c r="AP241" s="179"/>
      <c r="AQ241" s="179"/>
      <c r="AR241" s="179"/>
      <c r="AS241" s="179"/>
      <c r="AT241" s="185"/>
      <c r="AU241" s="178"/>
      <c r="AV241" s="179"/>
      <c r="AW241" s="179"/>
      <c r="AX241" s="179"/>
      <c r="AY241" s="185"/>
      <c r="AZ241" s="178"/>
      <c r="BA241" s="179"/>
      <c r="BB241" s="179"/>
      <c r="BC241" s="179"/>
      <c r="BD241" s="179"/>
      <c r="BE241" s="179"/>
      <c r="BF241" s="179"/>
      <c r="BG241" s="185"/>
      <c r="BH241" s="183"/>
      <c r="BI241" s="179"/>
      <c r="BJ241" s="179"/>
      <c r="BK241" s="179"/>
      <c r="BL241" s="179"/>
      <c r="BM241" s="179"/>
      <c r="BO241" s="103"/>
      <c r="BP241" s="175"/>
      <c r="BQ241" s="178"/>
      <c r="BR241" s="179"/>
      <c r="BS241" s="179"/>
      <c r="BT241" s="179"/>
      <c r="BU241" s="179"/>
      <c r="BV241" s="185"/>
      <c r="BW241" s="178"/>
      <c r="BX241" s="179"/>
      <c r="BY241" s="179"/>
      <c r="BZ241" s="179"/>
      <c r="CA241" s="179"/>
      <c r="CB241" s="185"/>
      <c r="CC241" s="178"/>
      <c r="CD241" s="179"/>
      <c r="CE241" s="179"/>
      <c r="CF241" s="179"/>
      <c r="CG241" s="185"/>
      <c r="CH241" s="178"/>
      <c r="CI241" s="179"/>
      <c r="CJ241" s="179"/>
      <c r="CK241" s="179"/>
      <c r="CL241" s="179"/>
      <c r="CM241" s="179"/>
      <c r="CN241" s="179"/>
      <c r="CO241" s="185"/>
      <c r="CP241" s="183"/>
      <c r="CQ241" s="179"/>
      <c r="CR241" s="179"/>
      <c r="CS241" s="179"/>
      <c r="CT241" s="179"/>
      <c r="CU241" s="179"/>
      <c r="CW241" s="103"/>
      <c r="CX241" s="406"/>
      <c r="CY241" s="407"/>
      <c r="CZ241" s="408"/>
      <c r="DA241" s="408"/>
      <c r="DB241" s="408"/>
      <c r="DC241" s="408"/>
      <c r="DD241" s="409"/>
      <c r="DE241" s="407"/>
      <c r="DF241" s="408"/>
      <c r="DG241" s="408"/>
      <c r="DH241" s="408"/>
      <c r="DI241" s="408"/>
      <c r="DJ241" s="409"/>
      <c r="DK241" s="407"/>
      <c r="DL241" s="408"/>
      <c r="DM241" s="408"/>
      <c r="DN241" s="408"/>
      <c r="DO241" s="409"/>
      <c r="DP241" s="407"/>
      <c r="DQ241" s="408"/>
      <c r="DR241" s="408"/>
      <c r="DS241" s="408"/>
      <c r="DT241" s="408"/>
      <c r="DU241" s="408"/>
      <c r="DV241" s="408"/>
      <c r="DW241" s="409"/>
      <c r="DX241" s="410"/>
      <c r="DY241" s="408"/>
      <c r="DZ241" s="408"/>
      <c r="EA241" s="408"/>
      <c r="EB241" s="408"/>
      <c r="EC241" s="408"/>
    </row>
    <row r="242" spans="16:133" ht="16.5" x14ac:dyDescent="0.35">
      <c r="P242" s="405"/>
      <c r="Q242" s="405"/>
      <c r="R242" s="405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D242" s="166"/>
      <c r="AE242" s="401"/>
      <c r="AG242" s="103"/>
      <c r="AH242" s="175"/>
      <c r="AI242" s="178"/>
      <c r="AJ242" s="179"/>
      <c r="AK242" s="179"/>
      <c r="AL242" s="179"/>
      <c r="AM242" s="179"/>
      <c r="AN242" s="185"/>
      <c r="AO242" s="178"/>
      <c r="AP242" s="179"/>
      <c r="AQ242" s="179"/>
      <c r="AR242" s="179"/>
      <c r="AS242" s="179"/>
      <c r="AT242" s="185"/>
      <c r="AU242" s="178"/>
      <c r="AV242" s="179"/>
      <c r="AW242" s="179"/>
      <c r="AX242" s="179"/>
      <c r="AY242" s="185"/>
      <c r="AZ242" s="178"/>
      <c r="BA242" s="179"/>
      <c r="BB242" s="179"/>
      <c r="BC242" s="179"/>
      <c r="BD242" s="179"/>
      <c r="BE242" s="179"/>
      <c r="BF242" s="179"/>
      <c r="BG242" s="185"/>
      <c r="BH242" s="183"/>
      <c r="BI242" s="179"/>
      <c r="BJ242" s="179"/>
      <c r="BK242" s="179"/>
      <c r="BL242" s="179"/>
      <c r="BM242" s="179"/>
      <c r="BO242" s="103"/>
      <c r="BP242" s="175"/>
      <c r="BQ242" s="178"/>
      <c r="BR242" s="179"/>
      <c r="BS242" s="179"/>
      <c r="BT242" s="179"/>
      <c r="BU242" s="179"/>
      <c r="BV242" s="185"/>
      <c r="BW242" s="178"/>
      <c r="BX242" s="179"/>
      <c r="BY242" s="179"/>
      <c r="BZ242" s="179"/>
      <c r="CA242" s="179"/>
      <c r="CB242" s="185"/>
      <c r="CC242" s="178"/>
      <c r="CD242" s="179"/>
      <c r="CE242" s="179"/>
      <c r="CF242" s="179"/>
      <c r="CG242" s="185"/>
      <c r="CH242" s="178"/>
      <c r="CI242" s="179"/>
      <c r="CJ242" s="179"/>
      <c r="CK242" s="179"/>
      <c r="CL242" s="179"/>
      <c r="CM242" s="179"/>
      <c r="CN242" s="179"/>
      <c r="CO242" s="185"/>
      <c r="CP242" s="183"/>
      <c r="CQ242" s="179"/>
      <c r="CR242" s="179"/>
      <c r="CS242" s="179"/>
      <c r="CT242" s="179"/>
      <c r="CU242" s="179"/>
      <c r="CW242" s="103"/>
      <c r="CX242" s="406"/>
      <c r="CY242" s="407"/>
      <c r="CZ242" s="408"/>
      <c r="DA242" s="408"/>
      <c r="DB242" s="408"/>
      <c r="DC242" s="408"/>
      <c r="DD242" s="409"/>
      <c r="DE242" s="407"/>
      <c r="DF242" s="408"/>
      <c r="DG242" s="408"/>
      <c r="DH242" s="408"/>
      <c r="DI242" s="408"/>
      <c r="DJ242" s="409"/>
      <c r="DK242" s="407"/>
      <c r="DL242" s="408"/>
      <c r="DM242" s="408"/>
      <c r="DN242" s="408"/>
      <c r="DO242" s="409"/>
      <c r="DP242" s="407"/>
      <c r="DQ242" s="408"/>
      <c r="DR242" s="408"/>
      <c r="DS242" s="408"/>
      <c r="DT242" s="408"/>
      <c r="DU242" s="408"/>
      <c r="DV242" s="408"/>
      <c r="DW242" s="409"/>
      <c r="DX242" s="410"/>
      <c r="DY242" s="408"/>
      <c r="DZ242" s="408"/>
      <c r="EA242" s="408"/>
      <c r="EB242" s="408"/>
      <c r="EC242" s="408"/>
    </row>
    <row r="243" spans="16:133" ht="16.5" x14ac:dyDescent="0.35">
      <c r="P243" s="405"/>
      <c r="Q243" s="405"/>
      <c r="R243" s="405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D243" s="166"/>
      <c r="AE243" s="401"/>
      <c r="AG243" s="103"/>
      <c r="AH243" s="175"/>
      <c r="AI243" s="178"/>
      <c r="AJ243" s="179"/>
      <c r="AK243" s="179"/>
      <c r="AL243" s="179"/>
      <c r="AM243" s="179"/>
      <c r="AN243" s="185"/>
      <c r="AO243" s="178"/>
      <c r="AP243" s="179"/>
      <c r="AQ243" s="179"/>
      <c r="AR243" s="179"/>
      <c r="AS243" s="179"/>
      <c r="AT243" s="185"/>
      <c r="AU243" s="178"/>
      <c r="AV243" s="179"/>
      <c r="AW243" s="179"/>
      <c r="AX243" s="179"/>
      <c r="AY243" s="185"/>
      <c r="AZ243" s="178"/>
      <c r="BA243" s="179"/>
      <c r="BB243" s="179"/>
      <c r="BC243" s="179"/>
      <c r="BD243" s="179"/>
      <c r="BE243" s="179"/>
      <c r="BF243" s="179"/>
      <c r="BG243" s="185"/>
      <c r="BH243" s="183"/>
      <c r="BI243" s="179"/>
      <c r="BJ243" s="179"/>
      <c r="BK243" s="179"/>
      <c r="BL243" s="179"/>
      <c r="BM243" s="179"/>
      <c r="BO243" s="103"/>
      <c r="BP243" s="175"/>
      <c r="BQ243" s="178"/>
      <c r="BR243" s="179"/>
      <c r="BS243" s="179"/>
      <c r="BT243" s="179"/>
      <c r="BU243" s="179"/>
      <c r="BV243" s="185"/>
      <c r="BW243" s="178"/>
      <c r="BX243" s="179"/>
      <c r="BY243" s="179"/>
      <c r="BZ243" s="179"/>
      <c r="CA243" s="179"/>
      <c r="CB243" s="185"/>
      <c r="CC243" s="178"/>
      <c r="CD243" s="179"/>
      <c r="CE243" s="179"/>
      <c r="CF243" s="179"/>
      <c r="CG243" s="185"/>
      <c r="CH243" s="178"/>
      <c r="CI243" s="179"/>
      <c r="CJ243" s="179"/>
      <c r="CK243" s="179"/>
      <c r="CL243" s="179"/>
      <c r="CM243" s="179"/>
      <c r="CN243" s="179"/>
      <c r="CO243" s="185"/>
      <c r="CP243" s="183"/>
      <c r="CQ243" s="179"/>
      <c r="CR243" s="179"/>
      <c r="CS243" s="179"/>
      <c r="CT243" s="179"/>
      <c r="CU243" s="179"/>
      <c r="CW243" s="103"/>
      <c r="CX243" s="406"/>
      <c r="CY243" s="407"/>
      <c r="CZ243" s="408"/>
      <c r="DA243" s="408"/>
      <c r="DB243" s="408"/>
      <c r="DC243" s="408"/>
      <c r="DD243" s="409"/>
      <c r="DE243" s="407"/>
      <c r="DF243" s="408"/>
      <c r="DG243" s="408"/>
      <c r="DH243" s="408"/>
      <c r="DI243" s="408"/>
      <c r="DJ243" s="409"/>
      <c r="DK243" s="407"/>
      <c r="DL243" s="408"/>
      <c r="DM243" s="408"/>
      <c r="DN243" s="408"/>
      <c r="DO243" s="409"/>
      <c r="DP243" s="407"/>
      <c r="DQ243" s="408"/>
      <c r="DR243" s="408"/>
      <c r="DS243" s="408"/>
      <c r="DT243" s="408"/>
      <c r="DU243" s="408"/>
      <c r="DV243" s="408"/>
      <c r="DW243" s="409"/>
      <c r="DX243" s="410"/>
      <c r="DY243" s="408"/>
      <c r="DZ243" s="408"/>
      <c r="EA243" s="408"/>
      <c r="EB243" s="408"/>
      <c r="EC243" s="408"/>
    </row>
    <row r="244" spans="16:133" ht="16.5" x14ac:dyDescent="0.35">
      <c r="P244" s="405"/>
      <c r="Q244" s="405"/>
      <c r="R244" s="405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D244" s="166"/>
      <c r="AE244" s="401"/>
      <c r="AG244" s="103"/>
      <c r="AH244" s="175"/>
      <c r="AI244" s="178"/>
      <c r="AJ244" s="179"/>
      <c r="AK244" s="179"/>
      <c r="AL244" s="179"/>
      <c r="AM244" s="179"/>
      <c r="AN244" s="185"/>
      <c r="AO244" s="178"/>
      <c r="AP244" s="179"/>
      <c r="AQ244" s="179"/>
      <c r="AR244" s="179"/>
      <c r="AS244" s="179"/>
      <c r="AT244" s="185"/>
      <c r="AU244" s="178"/>
      <c r="AV244" s="179"/>
      <c r="AW244" s="179"/>
      <c r="AX244" s="179"/>
      <c r="AY244" s="185"/>
      <c r="AZ244" s="178"/>
      <c r="BA244" s="179"/>
      <c r="BB244" s="179"/>
      <c r="BC244" s="179"/>
      <c r="BD244" s="179"/>
      <c r="BE244" s="179"/>
      <c r="BF244" s="179"/>
      <c r="BG244" s="185"/>
      <c r="BH244" s="183"/>
      <c r="BI244" s="179"/>
      <c r="BJ244" s="179"/>
      <c r="BK244" s="179"/>
      <c r="BL244" s="179"/>
      <c r="BM244" s="179"/>
      <c r="BO244" s="103"/>
      <c r="BP244" s="175"/>
      <c r="BQ244" s="178"/>
      <c r="BR244" s="179"/>
      <c r="BS244" s="179"/>
      <c r="BT244" s="179"/>
      <c r="BU244" s="179"/>
      <c r="BV244" s="185"/>
      <c r="BW244" s="178"/>
      <c r="BX244" s="179"/>
      <c r="BY244" s="179"/>
      <c r="BZ244" s="179"/>
      <c r="CA244" s="179"/>
      <c r="CB244" s="185"/>
      <c r="CC244" s="178"/>
      <c r="CD244" s="179"/>
      <c r="CE244" s="179"/>
      <c r="CF244" s="179"/>
      <c r="CG244" s="185"/>
      <c r="CH244" s="178"/>
      <c r="CI244" s="179"/>
      <c r="CJ244" s="179"/>
      <c r="CK244" s="179"/>
      <c r="CL244" s="179"/>
      <c r="CM244" s="179"/>
      <c r="CN244" s="179"/>
      <c r="CO244" s="185"/>
      <c r="CP244" s="183"/>
      <c r="CQ244" s="179"/>
      <c r="CR244" s="179"/>
      <c r="CS244" s="179"/>
      <c r="CT244" s="179"/>
      <c r="CU244" s="179"/>
      <c r="CW244" s="103"/>
      <c r="CX244" s="406"/>
      <c r="CY244" s="407"/>
      <c r="CZ244" s="408"/>
      <c r="DA244" s="408"/>
      <c r="DB244" s="408"/>
      <c r="DC244" s="408"/>
      <c r="DD244" s="409"/>
      <c r="DE244" s="407"/>
      <c r="DF244" s="408"/>
      <c r="DG244" s="408"/>
      <c r="DH244" s="408"/>
      <c r="DI244" s="408"/>
      <c r="DJ244" s="409"/>
      <c r="DK244" s="407"/>
      <c r="DL244" s="408"/>
      <c r="DM244" s="408"/>
      <c r="DN244" s="408"/>
      <c r="DO244" s="409"/>
      <c r="DP244" s="407"/>
      <c r="DQ244" s="408"/>
      <c r="DR244" s="408"/>
      <c r="DS244" s="408"/>
      <c r="DT244" s="408"/>
      <c r="DU244" s="408"/>
      <c r="DV244" s="408"/>
      <c r="DW244" s="409"/>
      <c r="DX244" s="410"/>
      <c r="DY244" s="408"/>
      <c r="DZ244" s="408"/>
      <c r="EA244" s="408"/>
      <c r="EB244" s="408"/>
      <c r="EC244" s="408"/>
    </row>
    <row r="245" spans="16:133" ht="16.5" x14ac:dyDescent="0.35">
      <c r="P245" s="405"/>
      <c r="Q245" s="405"/>
      <c r="R245" s="405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D245" s="166"/>
      <c r="AE245" s="401"/>
      <c r="AG245" s="103"/>
      <c r="AH245" s="175"/>
      <c r="AI245" s="178"/>
      <c r="AJ245" s="179"/>
      <c r="AK245" s="179"/>
      <c r="AL245" s="179"/>
      <c r="AM245" s="179"/>
      <c r="AN245" s="185"/>
      <c r="AO245" s="178"/>
      <c r="AP245" s="179"/>
      <c r="AQ245" s="179"/>
      <c r="AR245" s="179"/>
      <c r="AS245" s="179"/>
      <c r="AT245" s="185"/>
      <c r="AU245" s="178"/>
      <c r="AV245" s="179"/>
      <c r="AW245" s="179"/>
      <c r="AX245" s="179"/>
      <c r="AY245" s="185"/>
      <c r="AZ245" s="178"/>
      <c r="BA245" s="179"/>
      <c r="BB245" s="179"/>
      <c r="BC245" s="179"/>
      <c r="BD245" s="179"/>
      <c r="BE245" s="179"/>
      <c r="BF245" s="179"/>
      <c r="BG245" s="185"/>
      <c r="BH245" s="183"/>
      <c r="BI245" s="179"/>
      <c r="BJ245" s="179"/>
      <c r="BK245" s="179"/>
      <c r="BL245" s="179"/>
      <c r="BM245" s="179"/>
      <c r="BO245" s="103"/>
      <c r="BP245" s="175"/>
      <c r="BQ245" s="178"/>
      <c r="BR245" s="179"/>
      <c r="BS245" s="179"/>
      <c r="BT245" s="179"/>
      <c r="BU245" s="179"/>
      <c r="BV245" s="185"/>
      <c r="BW245" s="178"/>
      <c r="BX245" s="179"/>
      <c r="BY245" s="179"/>
      <c r="BZ245" s="179"/>
      <c r="CA245" s="179"/>
      <c r="CB245" s="185"/>
      <c r="CC245" s="178"/>
      <c r="CD245" s="179"/>
      <c r="CE245" s="179"/>
      <c r="CF245" s="179"/>
      <c r="CG245" s="185"/>
      <c r="CH245" s="178"/>
      <c r="CI245" s="179"/>
      <c r="CJ245" s="179"/>
      <c r="CK245" s="179"/>
      <c r="CL245" s="179"/>
      <c r="CM245" s="179"/>
      <c r="CN245" s="179"/>
      <c r="CO245" s="185"/>
      <c r="CP245" s="183"/>
      <c r="CQ245" s="179"/>
      <c r="CR245" s="179"/>
      <c r="CS245" s="179"/>
      <c r="CT245" s="179"/>
      <c r="CU245" s="179"/>
      <c r="CW245" s="103"/>
      <c r="CX245" s="406"/>
      <c r="CY245" s="407"/>
      <c r="CZ245" s="408"/>
      <c r="DA245" s="408"/>
      <c r="DB245" s="408"/>
      <c r="DC245" s="408"/>
      <c r="DD245" s="409"/>
      <c r="DE245" s="407"/>
      <c r="DF245" s="408"/>
      <c r="DG245" s="408"/>
      <c r="DH245" s="408"/>
      <c r="DI245" s="408"/>
      <c r="DJ245" s="409"/>
      <c r="DK245" s="407"/>
      <c r="DL245" s="408"/>
      <c r="DM245" s="408"/>
      <c r="DN245" s="408"/>
      <c r="DO245" s="409"/>
      <c r="DP245" s="407"/>
      <c r="DQ245" s="408"/>
      <c r="DR245" s="408"/>
      <c r="DS245" s="408"/>
      <c r="DT245" s="408"/>
      <c r="DU245" s="408"/>
      <c r="DV245" s="408"/>
      <c r="DW245" s="409"/>
      <c r="DX245" s="410"/>
      <c r="DY245" s="408"/>
      <c r="DZ245" s="408"/>
      <c r="EA245" s="408"/>
      <c r="EB245" s="408"/>
      <c r="EC245" s="408"/>
    </row>
    <row r="246" spans="16:133" ht="16.5" x14ac:dyDescent="0.35">
      <c r="P246" s="405"/>
      <c r="Q246" s="405"/>
      <c r="R246" s="405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D246" s="166"/>
      <c r="AE246" s="401"/>
      <c r="AG246" s="103"/>
      <c r="AH246" s="175"/>
      <c r="AI246" s="178"/>
      <c r="AJ246" s="179"/>
      <c r="AK246" s="179"/>
      <c r="AL246" s="179"/>
      <c r="AM246" s="179"/>
      <c r="AN246" s="185"/>
      <c r="AO246" s="178"/>
      <c r="AP246" s="179"/>
      <c r="AQ246" s="179"/>
      <c r="AR246" s="179"/>
      <c r="AS246" s="179"/>
      <c r="AT246" s="185"/>
      <c r="AU246" s="178"/>
      <c r="AV246" s="179"/>
      <c r="AW246" s="179"/>
      <c r="AX246" s="179"/>
      <c r="AY246" s="185"/>
      <c r="AZ246" s="178"/>
      <c r="BA246" s="179"/>
      <c r="BB246" s="179"/>
      <c r="BC246" s="179"/>
      <c r="BD246" s="179"/>
      <c r="BE246" s="179"/>
      <c r="BF246" s="179"/>
      <c r="BG246" s="185"/>
      <c r="BH246" s="183"/>
      <c r="BI246" s="179"/>
      <c r="BJ246" s="179"/>
      <c r="BK246" s="179"/>
      <c r="BL246" s="179"/>
      <c r="BM246" s="179"/>
      <c r="BO246" s="103"/>
      <c r="BP246" s="175"/>
      <c r="BQ246" s="178"/>
      <c r="BR246" s="179"/>
      <c r="BS246" s="179"/>
      <c r="BT246" s="179"/>
      <c r="BU246" s="179"/>
      <c r="BV246" s="185"/>
      <c r="BW246" s="178"/>
      <c r="BX246" s="179"/>
      <c r="BY246" s="179"/>
      <c r="BZ246" s="179"/>
      <c r="CA246" s="179"/>
      <c r="CB246" s="185"/>
      <c r="CC246" s="178"/>
      <c r="CD246" s="179"/>
      <c r="CE246" s="179"/>
      <c r="CF246" s="179"/>
      <c r="CG246" s="185"/>
      <c r="CH246" s="178"/>
      <c r="CI246" s="179"/>
      <c r="CJ246" s="179"/>
      <c r="CK246" s="179"/>
      <c r="CL246" s="179"/>
      <c r="CM246" s="179"/>
      <c r="CN246" s="179"/>
      <c r="CO246" s="185"/>
      <c r="CP246" s="183"/>
      <c r="CQ246" s="179"/>
      <c r="CR246" s="179"/>
      <c r="CS246" s="179"/>
      <c r="CT246" s="179"/>
      <c r="CU246" s="179"/>
      <c r="CW246" s="103"/>
      <c r="CX246" s="406"/>
      <c r="CY246" s="407"/>
      <c r="CZ246" s="408"/>
      <c r="DA246" s="408"/>
      <c r="DB246" s="408"/>
      <c r="DC246" s="408"/>
      <c r="DD246" s="409"/>
      <c r="DE246" s="407"/>
      <c r="DF246" s="408"/>
      <c r="DG246" s="408"/>
      <c r="DH246" s="408"/>
      <c r="DI246" s="408"/>
      <c r="DJ246" s="409"/>
      <c r="DK246" s="407"/>
      <c r="DL246" s="408"/>
      <c r="DM246" s="408"/>
      <c r="DN246" s="408"/>
      <c r="DO246" s="409"/>
      <c r="DP246" s="407"/>
      <c r="DQ246" s="408"/>
      <c r="DR246" s="408"/>
      <c r="DS246" s="408"/>
      <c r="DT246" s="408"/>
      <c r="DU246" s="408"/>
      <c r="DV246" s="408"/>
      <c r="DW246" s="409"/>
      <c r="DX246" s="410"/>
      <c r="DY246" s="408"/>
      <c r="DZ246" s="408"/>
      <c r="EA246" s="408"/>
      <c r="EB246" s="408"/>
      <c r="EC246" s="408"/>
    </row>
    <row r="247" spans="16:133" ht="16.5" x14ac:dyDescent="0.35">
      <c r="P247" s="405"/>
      <c r="Q247" s="405"/>
      <c r="R247" s="405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D247" s="166"/>
      <c r="AE247" s="401"/>
      <c r="AG247" s="103"/>
      <c r="AH247" s="175"/>
      <c r="AI247" s="178"/>
      <c r="AJ247" s="179"/>
      <c r="AK247" s="179"/>
      <c r="AL247" s="179"/>
      <c r="AM247" s="179"/>
      <c r="AN247" s="185"/>
      <c r="AO247" s="178"/>
      <c r="AP247" s="179"/>
      <c r="AQ247" s="179"/>
      <c r="AR247" s="179"/>
      <c r="AS247" s="179"/>
      <c r="AT247" s="185"/>
      <c r="AU247" s="178"/>
      <c r="AV247" s="179"/>
      <c r="AW247" s="179"/>
      <c r="AX247" s="179"/>
      <c r="AY247" s="185"/>
      <c r="AZ247" s="178"/>
      <c r="BA247" s="179"/>
      <c r="BB247" s="179"/>
      <c r="BC247" s="179"/>
      <c r="BD247" s="179"/>
      <c r="BE247" s="179"/>
      <c r="BF247" s="179"/>
      <c r="BG247" s="185"/>
      <c r="BH247" s="183"/>
      <c r="BI247" s="179"/>
      <c r="BJ247" s="179"/>
      <c r="BK247" s="179"/>
      <c r="BL247" s="179"/>
      <c r="BM247" s="179"/>
      <c r="BO247" s="103"/>
      <c r="BP247" s="175"/>
      <c r="BQ247" s="178"/>
      <c r="BR247" s="179"/>
      <c r="BS247" s="179"/>
      <c r="BT247" s="179"/>
      <c r="BU247" s="179"/>
      <c r="BV247" s="185"/>
      <c r="BW247" s="178"/>
      <c r="BX247" s="179"/>
      <c r="BY247" s="179"/>
      <c r="BZ247" s="179"/>
      <c r="CA247" s="179"/>
      <c r="CB247" s="185"/>
      <c r="CC247" s="178"/>
      <c r="CD247" s="179"/>
      <c r="CE247" s="179"/>
      <c r="CF247" s="179"/>
      <c r="CG247" s="185"/>
      <c r="CH247" s="178"/>
      <c r="CI247" s="179"/>
      <c r="CJ247" s="179"/>
      <c r="CK247" s="179"/>
      <c r="CL247" s="179"/>
      <c r="CM247" s="179"/>
      <c r="CN247" s="179"/>
      <c r="CO247" s="185"/>
      <c r="CP247" s="183"/>
      <c r="CQ247" s="179"/>
      <c r="CR247" s="179"/>
      <c r="CS247" s="179"/>
      <c r="CT247" s="179"/>
      <c r="CU247" s="179"/>
      <c r="CW247" s="103"/>
      <c r="CX247" s="406"/>
      <c r="CY247" s="407"/>
      <c r="CZ247" s="408"/>
      <c r="DA247" s="408"/>
      <c r="DB247" s="408"/>
      <c r="DC247" s="408"/>
      <c r="DD247" s="409"/>
      <c r="DE247" s="407"/>
      <c r="DF247" s="408"/>
      <c r="DG247" s="408"/>
      <c r="DH247" s="408"/>
      <c r="DI247" s="408"/>
      <c r="DJ247" s="409"/>
      <c r="DK247" s="407"/>
      <c r="DL247" s="408"/>
      <c r="DM247" s="408"/>
      <c r="DN247" s="408"/>
      <c r="DO247" s="409"/>
      <c r="DP247" s="407"/>
      <c r="DQ247" s="408"/>
      <c r="DR247" s="408"/>
      <c r="DS247" s="408"/>
      <c r="DT247" s="408"/>
      <c r="DU247" s="408"/>
      <c r="DV247" s="408"/>
      <c r="DW247" s="409"/>
      <c r="DX247" s="410"/>
      <c r="DY247" s="408"/>
      <c r="DZ247" s="408"/>
      <c r="EA247" s="408"/>
      <c r="EB247" s="408"/>
      <c r="EC247" s="408"/>
    </row>
    <row r="248" spans="16:133" ht="16.5" x14ac:dyDescent="0.35">
      <c r="P248" s="405"/>
      <c r="Q248" s="405"/>
      <c r="R248" s="405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D248" s="166"/>
      <c r="AE248" s="401"/>
      <c r="AG248" s="103"/>
      <c r="AH248" s="175"/>
      <c r="AI248" s="178"/>
      <c r="AJ248" s="179"/>
      <c r="AK248" s="179"/>
      <c r="AL248" s="179"/>
      <c r="AM248" s="179"/>
      <c r="AN248" s="185"/>
      <c r="AO248" s="178"/>
      <c r="AP248" s="179"/>
      <c r="AQ248" s="179"/>
      <c r="AR248" s="179"/>
      <c r="AS248" s="179"/>
      <c r="AT248" s="185"/>
      <c r="AU248" s="178"/>
      <c r="AV248" s="179"/>
      <c r="AW248" s="179"/>
      <c r="AX248" s="179"/>
      <c r="AY248" s="185"/>
      <c r="AZ248" s="178"/>
      <c r="BA248" s="179"/>
      <c r="BB248" s="179"/>
      <c r="BC248" s="179"/>
      <c r="BD248" s="179"/>
      <c r="BE248" s="179"/>
      <c r="BF248" s="179"/>
      <c r="BG248" s="185"/>
      <c r="BH248" s="183"/>
      <c r="BI248" s="179"/>
      <c r="BJ248" s="179"/>
      <c r="BK248" s="179"/>
      <c r="BL248" s="179"/>
      <c r="BM248" s="179"/>
      <c r="BO248" s="103"/>
      <c r="BP248" s="175"/>
      <c r="BQ248" s="178"/>
      <c r="BR248" s="179"/>
      <c r="BS248" s="179"/>
      <c r="BT248" s="179"/>
      <c r="BU248" s="179"/>
      <c r="BV248" s="185"/>
      <c r="BW248" s="178"/>
      <c r="BX248" s="179"/>
      <c r="BY248" s="179"/>
      <c r="BZ248" s="179"/>
      <c r="CA248" s="179"/>
      <c r="CB248" s="185"/>
      <c r="CC248" s="178"/>
      <c r="CD248" s="179"/>
      <c r="CE248" s="179"/>
      <c r="CF248" s="179"/>
      <c r="CG248" s="185"/>
      <c r="CH248" s="178"/>
      <c r="CI248" s="179"/>
      <c r="CJ248" s="179"/>
      <c r="CK248" s="179"/>
      <c r="CL248" s="179"/>
      <c r="CM248" s="179"/>
      <c r="CN248" s="179"/>
      <c r="CO248" s="185"/>
      <c r="CP248" s="183"/>
      <c r="CQ248" s="179"/>
      <c r="CR248" s="179"/>
      <c r="CS248" s="179"/>
      <c r="CT248" s="179"/>
      <c r="CU248" s="179"/>
      <c r="CW248" s="103"/>
      <c r="CX248" s="406"/>
      <c r="CY248" s="407"/>
      <c r="CZ248" s="408"/>
      <c r="DA248" s="408"/>
      <c r="DB248" s="408"/>
      <c r="DC248" s="408"/>
      <c r="DD248" s="409"/>
      <c r="DE248" s="407"/>
      <c r="DF248" s="408"/>
      <c r="DG248" s="408"/>
      <c r="DH248" s="408"/>
      <c r="DI248" s="408"/>
      <c r="DJ248" s="409"/>
      <c r="DK248" s="407"/>
      <c r="DL248" s="408"/>
      <c r="DM248" s="408"/>
      <c r="DN248" s="408"/>
      <c r="DO248" s="409"/>
      <c r="DP248" s="407"/>
      <c r="DQ248" s="408"/>
      <c r="DR248" s="408"/>
      <c r="DS248" s="408"/>
      <c r="DT248" s="408"/>
      <c r="DU248" s="408"/>
      <c r="DV248" s="408"/>
      <c r="DW248" s="409"/>
      <c r="DX248" s="410"/>
      <c r="DY248" s="408"/>
      <c r="DZ248" s="408"/>
      <c r="EA248" s="408"/>
      <c r="EB248" s="408"/>
      <c r="EC248" s="408"/>
    </row>
    <row r="249" spans="16:133" ht="16.5" x14ac:dyDescent="0.35">
      <c r="P249" s="405"/>
      <c r="Q249" s="405"/>
      <c r="R249" s="405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D249" s="166"/>
      <c r="AE249" s="401"/>
      <c r="AG249" s="103"/>
      <c r="AH249" s="175"/>
      <c r="AI249" s="178"/>
      <c r="AJ249" s="179"/>
      <c r="AK249" s="179"/>
      <c r="AL249" s="179"/>
      <c r="AM249" s="179"/>
      <c r="AN249" s="185"/>
      <c r="AO249" s="178"/>
      <c r="AP249" s="179"/>
      <c r="AQ249" s="179"/>
      <c r="AR249" s="179"/>
      <c r="AS249" s="179"/>
      <c r="AT249" s="185"/>
      <c r="AU249" s="178"/>
      <c r="AV249" s="179"/>
      <c r="AW249" s="179"/>
      <c r="AX249" s="179"/>
      <c r="AY249" s="185"/>
      <c r="AZ249" s="178"/>
      <c r="BA249" s="179"/>
      <c r="BB249" s="179"/>
      <c r="BC249" s="179"/>
      <c r="BD249" s="179"/>
      <c r="BE249" s="179"/>
      <c r="BF249" s="179"/>
      <c r="BG249" s="185"/>
      <c r="BH249" s="183"/>
      <c r="BI249" s="179"/>
      <c r="BJ249" s="179"/>
      <c r="BK249" s="179"/>
      <c r="BL249" s="179"/>
      <c r="BM249" s="179"/>
      <c r="BO249" s="103"/>
      <c r="BP249" s="175"/>
      <c r="BQ249" s="178"/>
      <c r="BR249" s="179"/>
      <c r="BS249" s="179"/>
      <c r="BT249" s="179"/>
      <c r="BU249" s="179"/>
      <c r="BV249" s="185"/>
      <c r="BW249" s="178"/>
      <c r="BX249" s="179"/>
      <c r="BY249" s="179"/>
      <c r="BZ249" s="179"/>
      <c r="CA249" s="179"/>
      <c r="CB249" s="185"/>
      <c r="CC249" s="178"/>
      <c r="CD249" s="179"/>
      <c r="CE249" s="179"/>
      <c r="CF249" s="179"/>
      <c r="CG249" s="185"/>
      <c r="CH249" s="178"/>
      <c r="CI249" s="179"/>
      <c r="CJ249" s="179"/>
      <c r="CK249" s="179"/>
      <c r="CL249" s="179"/>
      <c r="CM249" s="179"/>
      <c r="CN249" s="179"/>
      <c r="CO249" s="185"/>
      <c r="CP249" s="183"/>
      <c r="CQ249" s="179"/>
      <c r="CR249" s="179"/>
      <c r="CS249" s="179"/>
      <c r="CT249" s="179"/>
      <c r="CU249" s="179"/>
      <c r="CW249" s="103"/>
      <c r="CX249" s="406"/>
      <c r="CY249" s="407"/>
      <c r="CZ249" s="408"/>
      <c r="DA249" s="408"/>
      <c r="DB249" s="408"/>
      <c r="DC249" s="408"/>
      <c r="DD249" s="409"/>
      <c r="DE249" s="407"/>
      <c r="DF249" s="408"/>
      <c r="DG249" s="408"/>
      <c r="DH249" s="408"/>
      <c r="DI249" s="408"/>
      <c r="DJ249" s="409"/>
      <c r="DK249" s="407"/>
      <c r="DL249" s="408"/>
      <c r="DM249" s="408"/>
      <c r="DN249" s="408"/>
      <c r="DO249" s="409"/>
      <c r="DP249" s="407"/>
      <c r="DQ249" s="408"/>
      <c r="DR249" s="408"/>
      <c r="DS249" s="408"/>
      <c r="DT249" s="408"/>
      <c r="DU249" s="408"/>
      <c r="DV249" s="408"/>
      <c r="DW249" s="409"/>
      <c r="DX249" s="410"/>
      <c r="DY249" s="408"/>
      <c r="DZ249" s="408"/>
      <c r="EA249" s="408"/>
      <c r="EB249" s="408"/>
      <c r="EC249" s="408"/>
    </row>
    <row r="250" spans="16:133" ht="16.5" x14ac:dyDescent="0.35">
      <c r="P250" s="405"/>
      <c r="Q250" s="405"/>
      <c r="R250" s="405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D250" s="166"/>
      <c r="AE250" s="401"/>
      <c r="AG250" s="103"/>
      <c r="AH250" s="175"/>
      <c r="AI250" s="178"/>
      <c r="AJ250" s="179"/>
      <c r="AK250" s="179"/>
      <c r="AL250" s="179"/>
      <c r="AM250" s="179"/>
      <c r="AN250" s="185"/>
      <c r="AO250" s="178"/>
      <c r="AP250" s="179"/>
      <c r="AQ250" s="179"/>
      <c r="AR250" s="179"/>
      <c r="AS250" s="179"/>
      <c r="AT250" s="185"/>
      <c r="AU250" s="178"/>
      <c r="AV250" s="179"/>
      <c r="AW250" s="179"/>
      <c r="AX250" s="179"/>
      <c r="AY250" s="185"/>
      <c r="AZ250" s="178"/>
      <c r="BA250" s="179"/>
      <c r="BB250" s="179"/>
      <c r="BC250" s="179"/>
      <c r="BD250" s="179"/>
      <c r="BE250" s="179"/>
      <c r="BF250" s="179"/>
      <c r="BG250" s="185"/>
      <c r="BH250" s="183"/>
      <c r="BI250" s="179"/>
      <c r="BJ250" s="179"/>
      <c r="BK250" s="179"/>
      <c r="BL250" s="179"/>
      <c r="BM250" s="179"/>
      <c r="BO250" s="103"/>
      <c r="BP250" s="175"/>
      <c r="BQ250" s="178"/>
      <c r="BR250" s="179"/>
      <c r="BS250" s="179"/>
      <c r="BT250" s="179"/>
      <c r="BU250" s="179"/>
      <c r="BV250" s="185"/>
      <c r="BW250" s="178"/>
      <c r="BX250" s="179"/>
      <c r="BY250" s="179"/>
      <c r="BZ250" s="179"/>
      <c r="CA250" s="179"/>
      <c r="CB250" s="185"/>
      <c r="CC250" s="178"/>
      <c r="CD250" s="179"/>
      <c r="CE250" s="179"/>
      <c r="CF250" s="179"/>
      <c r="CG250" s="185"/>
      <c r="CH250" s="178"/>
      <c r="CI250" s="179"/>
      <c r="CJ250" s="179"/>
      <c r="CK250" s="179"/>
      <c r="CL250" s="179"/>
      <c r="CM250" s="179"/>
      <c r="CN250" s="179"/>
      <c r="CO250" s="185"/>
      <c r="CP250" s="183"/>
      <c r="CQ250" s="179"/>
      <c r="CR250" s="179"/>
      <c r="CS250" s="179"/>
      <c r="CT250" s="179"/>
      <c r="CU250" s="179"/>
      <c r="CW250" s="103"/>
      <c r="CX250" s="406"/>
      <c r="CY250" s="407"/>
      <c r="CZ250" s="408"/>
      <c r="DA250" s="408"/>
      <c r="DB250" s="408"/>
      <c r="DC250" s="408"/>
      <c r="DD250" s="409"/>
      <c r="DE250" s="407"/>
      <c r="DF250" s="408"/>
      <c r="DG250" s="408"/>
      <c r="DH250" s="408"/>
      <c r="DI250" s="408"/>
      <c r="DJ250" s="409"/>
      <c r="DK250" s="407"/>
      <c r="DL250" s="408"/>
      <c r="DM250" s="408"/>
      <c r="DN250" s="408"/>
      <c r="DO250" s="409"/>
      <c r="DP250" s="407"/>
      <c r="DQ250" s="408"/>
      <c r="DR250" s="408"/>
      <c r="DS250" s="408"/>
      <c r="DT250" s="408"/>
      <c r="DU250" s="408"/>
      <c r="DV250" s="408"/>
      <c r="DW250" s="409"/>
      <c r="DX250" s="410"/>
      <c r="DY250" s="408"/>
      <c r="DZ250" s="408"/>
      <c r="EA250" s="408"/>
      <c r="EB250" s="408"/>
      <c r="EC250" s="408"/>
    </row>
    <row r="251" spans="16:133" ht="16.5" x14ac:dyDescent="0.35">
      <c r="P251" s="405"/>
      <c r="Q251" s="405"/>
      <c r="R251" s="405"/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D251" s="166"/>
      <c r="AE251" s="401"/>
      <c r="AG251" s="103"/>
      <c r="AH251" s="175"/>
      <c r="AI251" s="178"/>
      <c r="AJ251" s="179"/>
      <c r="AK251" s="179"/>
      <c r="AL251" s="179"/>
      <c r="AM251" s="179"/>
      <c r="AN251" s="185"/>
      <c r="AO251" s="178"/>
      <c r="AP251" s="179"/>
      <c r="AQ251" s="179"/>
      <c r="AR251" s="179"/>
      <c r="AS251" s="179"/>
      <c r="AT251" s="185"/>
      <c r="AU251" s="178"/>
      <c r="AV251" s="179"/>
      <c r="AW251" s="179"/>
      <c r="AX251" s="179"/>
      <c r="AY251" s="185"/>
      <c r="AZ251" s="178"/>
      <c r="BA251" s="179"/>
      <c r="BB251" s="179"/>
      <c r="BC251" s="179"/>
      <c r="BD251" s="179"/>
      <c r="BE251" s="179"/>
      <c r="BF251" s="179"/>
      <c r="BG251" s="185"/>
      <c r="BH251" s="183"/>
      <c r="BI251" s="179"/>
      <c r="BJ251" s="179"/>
      <c r="BK251" s="179"/>
      <c r="BL251" s="179"/>
      <c r="BM251" s="179"/>
      <c r="BO251" s="103"/>
      <c r="BP251" s="175"/>
      <c r="BQ251" s="178"/>
      <c r="BR251" s="179"/>
      <c r="BS251" s="179"/>
      <c r="BT251" s="179"/>
      <c r="BU251" s="179"/>
      <c r="BV251" s="185"/>
      <c r="BW251" s="178"/>
      <c r="BX251" s="179"/>
      <c r="BY251" s="179"/>
      <c r="BZ251" s="179"/>
      <c r="CA251" s="179"/>
      <c r="CB251" s="185"/>
      <c r="CC251" s="178"/>
      <c r="CD251" s="179"/>
      <c r="CE251" s="179"/>
      <c r="CF251" s="179"/>
      <c r="CG251" s="185"/>
      <c r="CH251" s="178"/>
      <c r="CI251" s="179"/>
      <c r="CJ251" s="179"/>
      <c r="CK251" s="179"/>
      <c r="CL251" s="179"/>
      <c r="CM251" s="179"/>
      <c r="CN251" s="179"/>
      <c r="CO251" s="185"/>
      <c r="CP251" s="183"/>
      <c r="CQ251" s="179"/>
      <c r="CR251" s="179"/>
      <c r="CS251" s="179"/>
      <c r="CT251" s="179"/>
      <c r="CU251" s="179"/>
      <c r="CW251" s="103"/>
      <c r="CX251" s="406"/>
      <c r="CY251" s="407"/>
      <c r="CZ251" s="408"/>
      <c r="DA251" s="408"/>
      <c r="DB251" s="408"/>
      <c r="DC251" s="408"/>
      <c r="DD251" s="409"/>
      <c r="DE251" s="407"/>
      <c r="DF251" s="408"/>
      <c r="DG251" s="408"/>
      <c r="DH251" s="408"/>
      <c r="DI251" s="408"/>
      <c r="DJ251" s="409"/>
      <c r="DK251" s="407"/>
      <c r="DL251" s="408"/>
      <c r="DM251" s="408"/>
      <c r="DN251" s="408"/>
      <c r="DO251" s="409"/>
      <c r="DP251" s="407"/>
      <c r="DQ251" s="408"/>
      <c r="DR251" s="408"/>
      <c r="DS251" s="408"/>
      <c r="DT251" s="408"/>
      <c r="DU251" s="408"/>
      <c r="DV251" s="408"/>
      <c r="DW251" s="409"/>
      <c r="DX251" s="410"/>
      <c r="DY251" s="408"/>
      <c r="DZ251" s="408"/>
      <c r="EA251" s="408"/>
      <c r="EB251" s="408"/>
      <c r="EC251" s="408"/>
    </row>
    <row r="252" spans="16:133" ht="16.5" x14ac:dyDescent="0.35">
      <c r="P252" s="405"/>
      <c r="Q252" s="405"/>
      <c r="R252" s="405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D252" s="166"/>
      <c r="AE252" s="401"/>
      <c r="AG252" s="103"/>
      <c r="AH252" s="175"/>
      <c r="AI252" s="178"/>
      <c r="AJ252" s="179"/>
      <c r="AK252" s="179"/>
      <c r="AL252" s="179"/>
      <c r="AM252" s="179"/>
      <c r="AN252" s="185"/>
      <c r="AO252" s="178"/>
      <c r="AP252" s="179"/>
      <c r="AQ252" s="179"/>
      <c r="AR252" s="179"/>
      <c r="AS252" s="179"/>
      <c r="AT252" s="185"/>
      <c r="AU252" s="178"/>
      <c r="AV252" s="179"/>
      <c r="AW252" s="179"/>
      <c r="AX252" s="179"/>
      <c r="AY252" s="185"/>
      <c r="AZ252" s="178"/>
      <c r="BA252" s="179"/>
      <c r="BB252" s="179"/>
      <c r="BC252" s="179"/>
      <c r="BD252" s="179"/>
      <c r="BE252" s="179"/>
      <c r="BF252" s="179"/>
      <c r="BG252" s="185"/>
      <c r="BH252" s="183"/>
      <c r="BI252" s="179"/>
      <c r="BJ252" s="179"/>
      <c r="BK252" s="179"/>
      <c r="BL252" s="179"/>
      <c r="BM252" s="179"/>
      <c r="BO252" s="103"/>
      <c r="BP252" s="175"/>
      <c r="BQ252" s="178"/>
      <c r="BR252" s="179"/>
      <c r="BS252" s="179"/>
      <c r="BT252" s="179"/>
      <c r="BU252" s="179"/>
      <c r="BV252" s="185"/>
      <c r="BW252" s="178"/>
      <c r="BX252" s="179"/>
      <c r="BY252" s="179"/>
      <c r="BZ252" s="179"/>
      <c r="CA252" s="179"/>
      <c r="CB252" s="185"/>
      <c r="CC252" s="178"/>
      <c r="CD252" s="179"/>
      <c r="CE252" s="179"/>
      <c r="CF252" s="179"/>
      <c r="CG252" s="185"/>
      <c r="CH252" s="178"/>
      <c r="CI252" s="179"/>
      <c r="CJ252" s="179"/>
      <c r="CK252" s="179"/>
      <c r="CL252" s="179"/>
      <c r="CM252" s="179"/>
      <c r="CN252" s="179"/>
      <c r="CO252" s="185"/>
      <c r="CP252" s="183"/>
      <c r="CQ252" s="179"/>
      <c r="CR252" s="179"/>
      <c r="CS252" s="179"/>
      <c r="CT252" s="179"/>
      <c r="CU252" s="179"/>
      <c r="CW252" s="103"/>
      <c r="CX252" s="406"/>
      <c r="CY252" s="407"/>
      <c r="CZ252" s="408"/>
      <c r="DA252" s="408"/>
      <c r="DB252" s="408"/>
      <c r="DC252" s="408"/>
      <c r="DD252" s="409"/>
      <c r="DE252" s="407"/>
      <c r="DF252" s="408"/>
      <c r="DG252" s="408"/>
      <c r="DH252" s="408"/>
      <c r="DI252" s="408"/>
      <c r="DJ252" s="409"/>
      <c r="DK252" s="407"/>
      <c r="DL252" s="408"/>
      <c r="DM252" s="408"/>
      <c r="DN252" s="408"/>
      <c r="DO252" s="409"/>
      <c r="DP252" s="407"/>
      <c r="DQ252" s="408"/>
      <c r="DR252" s="408"/>
      <c r="DS252" s="408"/>
      <c r="DT252" s="408"/>
      <c r="DU252" s="408"/>
      <c r="DV252" s="408"/>
      <c r="DW252" s="409"/>
      <c r="DX252" s="410"/>
      <c r="DY252" s="408"/>
      <c r="DZ252" s="408"/>
      <c r="EA252" s="408"/>
      <c r="EB252" s="408"/>
      <c r="EC252" s="408"/>
    </row>
    <row r="253" spans="16:133" ht="16.5" x14ac:dyDescent="0.35">
      <c r="P253" s="405"/>
      <c r="Q253" s="405"/>
      <c r="R253" s="405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D253" s="166"/>
      <c r="AE253" s="401"/>
      <c r="AG253" s="103"/>
      <c r="AH253" s="175"/>
      <c r="AI253" s="178"/>
      <c r="AJ253" s="179"/>
      <c r="AK253" s="179"/>
      <c r="AL253" s="179"/>
      <c r="AM253" s="179"/>
      <c r="AN253" s="185"/>
      <c r="AO253" s="178"/>
      <c r="AP253" s="179"/>
      <c r="AQ253" s="179"/>
      <c r="AR253" s="179"/>
      <c r="AS253" s="179"/>
      <c r="AT253" s="185"/>
      <c r="AU253" s="178"/>
      <c r="AV253" s="179"/>
      <c r="AW253" s="179"/>
      <c r="AX253" s="179"/>
      <c r="AY253" s="185"/>
      <c r="AZ253" s="178"/>
      <c r="BA253" s="179"/>
      <c r="BB253" s="179"/>
      <c r="BC253" s="179"/>
      <c r="BD253" s="179"/>
      <c r="BE253" s="179"/>
      <c r="BF253" s="179"/>
      <c r="BG253" s="185"/>
      <c r="BH253" s="183"/>
      <c r="BI253" s="179"/>
      <c r="BJ253" s="179"/>
      <c r="BK253" s="179"/>
      <c r="BL253" s="179"/>
      <c r="BM253" s="179"/>
      <c r="BO253" s="103"/>
      <c r="BP253" s="175"/>
      <c r="BQ253" s="178"/>
      <c r="BR253" s="179"/>
      <c r="BS253" s="179"/>
      <c r="BT253" s="179"/>
      <c r="BU253" s="179"/>
      <c r="BV253" s="185"/>
      <c r="BW253" s="178"/>
      <c r="BX253" s="179"/>
      <c r="BY253" s="179"/>
      <c r="BZ253" s="179"/>
      <c r="CA253" s="179"/>
      <c r="CB253" s="185"/>
      <c r="CC253" s="178"/>
      <c r="CD253" s="179"/>
      <c r="CE253" s="179"/>
      <c r="CF253" s="179"/>
      <c r="CG253" s="185"/>
      <c r="CH253" s="178"/>
      <c r="CI253" s="179"/>
      <c r="CJ253" s="179"/>
      <c r="CK253" s="179"/>
      <c r="CL253" s="179"/>
      <c r="CM253" s="179"/>
      <c r="CN253" s="179"/>
      <c r="CO253" s="185"/>
      <c r="CP253" s="183"/>
      <c r="CQ253" s="179"/>
      <c r="CR253" s="179"/>
      <c r="CS253" s="179"/>
      <c r="CT253" s="179"/>
      <c r="CU253" s="179"/>
      <c r="CW253" s="103"/>
      <c r="CX253" s="406"/>
      <c r="CY253" s="407"/>
      <c r="CZ253" s="408"/>
      <c r="DA253" s="408"/>
      <c r="DB253" s="408"/>
      <c r="DC253" s="408"/>
      <c r="DD253" s="409"/>
      <c r="DE253" s="407"/>
      <c r="DF253" s="408"/>
      <c r="DG253" s="408"/>
      <c r="DH253" s="408"/>
      <c r="DI253" s="408"/>
      <c r="DJ253" s="409"/>
      <c r="DK253" s="407"/>
      <c r="DL253" s="408"/>
      <c r="DM253" s="408"/>
      <c r="DN253" s="408"/>
      <c r="DO253" s="409"/>
      <c r="DP253" s="407"/>
      <c r="DQ253" s="408"/>
      <c r="DR253" s="408"/>
      <c r="DS253" s="408"/>
      <c r="DT253" s="408"/>
      <c r="DU253" s="408"/>
      <c r="DV253" s="408"/>
      <c r="DW253" s="409"/>
      <c r="DX253" s="410"/>
      <c r="DY253" s="408"/>
      <c r="DZ253" s="408"/>
      <c r="EA253" s="408"/>
      <c r="EB253" s="408"/>
      <c r="EC253" s="408"/>
    </row>
    <row r="254" spans="16:133" ht="16.5" x14ac:dyDescent="0.35">
      <c r="P254" s="405"/>
      <c r="Q254" s="405"/>
      <c r="R254" s="405"/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D254" s="166"/>
      <c r="AE254" s="401"/>
      <c r="AG254" s="103"/>
      <c r="AH254" s="175"/>
      <c r="AI254" s="178"/>
      <c r="AJ254" s="179"/>
      <c r="AK254" s="179"/>
      <c r="AL254" s="179"/>
      <c r="AM254" s="179"/>
      <c r="AN254" s="185"/>
      <c r="AO254" s="178"/>
      <c r="AP254" s="179"/>
      <c r="AQ254" s="179"/>
      <c r="AR254" s="179"/>
      <c r="AS254" s="179"/>
      <c r="AT254" s="185"/>
      <c r="AU254" s="178"/>
      <c r="AV254" s="179"/>
      <c r="AW254" s="179"/>
      <c r="AX254" s="179"/>
      <c r="AY254" s="185"/>
      <c r="AZ254" s="178"/>
      <c r="BA254" s="179"/>
      <c r="BB254" s="179"/>
      <c r="BC254" s="179"/>
      <c r="BD254" s="179"/>
      <c r="BE254" s="179"/>
      <c r="BF254" s="179"/>
      <c r="BG254" s="185"/>
      <c r="BH254" s="183"/>
      <c r="BI254" s="179"/>
      <c r="BJ254" s="179"/>
      <c r="BK254" s="179"/>
      <c r="BL254" s="179"/>
      <c r="BM254" s="179"/>
      <c r="BO254" s="103"/>
      <c r="BP254" s="175"/>
      <c r="BQ254" s="178"/>
      <c r="BR254" s="179"/>
      <c r="BS254" s="179"/>
      <c r="BT254" s="179"/>
      <c r="BU254" s="179"/>
      <c r="BV254" s="185"/>
      <c r="BW254" s="178"/>
      <c r="BX254" s="179"/>
      <c r="BY254" s="179"/>
      <c r="BZ254" s="179"/>
      <c r="CA254" s="179"/>
      <c r="CB254" s="185"/>
      <c r="CC254" s="178"/>
      <c r="CD254" s="179"/>
      <c r="CE254" s="179"/>
      <c r="CF254" s="179"/>
      <c r="CG254" s="185"/>
      <c r="CH254" s="178"/>
      <c r="CI254" s="179"/>
      <c r="CJ254" s="179"/>
      <c r="CK254" s="179"/>
      <c r="CL254" s="179"/>
      <c r="CM254" s="179"/>
      <c r="CN254" s="179"/>
      <c r="CO254" s="185"/>
      <c r="CP254" s="183"/>
      <c r="CQ254" s="179"/>
      <c r="CR254" s="179"/>
      <c r="CS254" s="179"/>
      <c r="CT254" s="179"/>
      <c r="CU254" s="179"/>
      <c r="CW254" s="103"/>
      <c r="CX254" s="406"/>
      <c r="CY254" s="407"/>
      <c r="CZ254" s="408"/>
      <c r="DA254" s="408"/>
      <c r="DB254" s="408"/>
      <c r="DC254" s="408"/>
      <c r="DD254" s="409"/>
      <c r="DE254" s="407"/>
      <c r="DF254" s="408"/>
      <c r="DG254" s="408"/>
      <c r="DH254" s="408"/>
      <c r="DI254" s="408"/>
      <c r="DJ254" s="409"/>
      <c r="DK254" s="407"/>
      <c r="DL254" s="408"/>
      <c r="DM254" s="408"/>
      <c r="DN254" s="408"/>
      <c r="DO254" s="409"/>
      <c r="DP254" s="407"/>
      <c r="DQ254" s="408"/>
      <c r="DR254" s="408"/>
      <c r="DS254" s="408"/>
      <c r="DT254" s="408"/>
      <c r="DU254" s="408"/>
      <c r="DV254" s="408"/>
      <c r="DW254" s="409"/>
      <c r="DX254" s="410"/>
      <c r="DY254" s="408"/>
      <c r="DZ254" s="408"/>
      <c r="EA254" s="408"/>
      <c r="EB254" s="408"/>
      <c r="EC254" s="408"/>
    </row>
    <row r="255" spans="16:133" ht="16.5" x14ac:dyDescent="0.35">
      <c r="P255" s="405"/>
      <c r="Q255" s="405"/>
      <c r="R255" s="405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D255" s="166"/>
      <c r="AE255" s="401"/>
      <c r="AG255" s="103"/>
      <c r="AH255" s="175"/>
      <c r="AI255" s="178"/>
      <c r="AJ255" s="179"/>
      <c r="AK255" s="179"/>
      <c r="AL255" s="179"/>
      <c r="AM255" s="179"/>
      <c r="AN255" s="185"/>
      <c r="AO255" s="178"/>
      <c r="AP255" s="179"/>
      <c r="AQ255" s="179"/>
      <c r="AR255" s="179"/>
      <c r="AS255" s="179"/>
      <c r="AT255" s="185"/>
      <c r="AU255" s="178"/>
      <c r="AV255" s="179"/>
      <c r="AW255" s="179"/>
      <c r="AX255" s="179"/>
      <c r="AY255" s="185"/>
      <c r="AZ255" s="178"/>
      <c r="BA255" s="179"/>
      <c r="BB255" s="179"/>
      <c r="BC255" s="179"/>
      <c r="BD255" s="179"/>
      <c r="BE255" s="179"/>
      <c r="BF255" s="179"/>
      <c r="BG255" s="185"/>
      <c r="BH255" s="183"/>
      <c r="BI255" s="179"/>
      <c r="BJ255" s="179"/>
      <c r="BK255" s="179"/>
      <c r="BL255" s="179"/>
      <c r="BM255" s="179"/>
      <c r="BO255" s="103"/>
      <c r="BP255" s="175"/>
      <c r="BQ255" s="178"/>
      <c r="BR255" s="179"/>
      <c r="BS255" s="179"/>
      <c r="BT255" s="179"/>
      <c r="BU255" s="179"/>
      <c r="BV255" s="185"/>
      <c r="BW255" s="178"/>
      <c r="BX255" s="179"/>
      <c r="BY255" s="179"/>
      <c r="BZ255" s="179"/>
      <c r="CA255" s="179"/>
      <c r="CB255" s="185"/>
      <c r="CC255" s="178"/>
      <c r="CD255" s="179"/>
      <c r="CE255" s="179"/>
      <c r="CF255" s="179"/>
      <c r="CG255" s="185"/>
      <c r="CH255" s="178"/>
      <c r="CI255" s="179"/>
      <c r="CJ255" s="179"/>
      <c r="CK255" s="179"/>
      <c r="CL255" s="179"/>
      <c r="CM255" s="179"/>
      <c r="CN255" s="179"/>
      <c r="CO255" s="185"/>
      <c r="CP255" s="183"/>
      <c r="CQ255" s="179"/>
      <c r="CR255" s="179"/>
      <c r="CS255" s="179"/>
      <c r="CT255" s="179"/>
      <c r="CU255" s="179"/>
      <c r="CW255" s="103"/>
      <c r="CX255" s="406"/>
      <c r="CY255" s="407"/>
      <c r="CZ255" s="408"/>
      <c r="DA255" s="408"/>
      <c r="DB255" s="408"/>
      <c r="DC255" s="408"/>
      <c r="DD255" s="409"/>
      <c r="DE255" s="407"/>
      <c r="DF255" s="408"/>
      <c r="DG255" s="408"/>
      <c r="DH255" s="408"/>
      <c r="DI255" s="408"/>
      <c r="DJ255" s="409"/>
      <c r="DK255" s="407"/>
      <c r="DL255" s="408"/>
      <c r="DM255" s="408"/>
      <c r="DN255" s="408"/>
      <c r="DO255" s="409"/>
      <c r="DP255" s="407"/>
      <c r="DQ255" s="408"/>
      <c r="DR255" s="408"/>
      <c r="DS255" s="408"/>
      <c r="DT255" s="408"/>
      <c r="DU255" s="408"/>
      <c r="DV255" s="408"/>
      <c r="DW255" s="409"/>
      <c r="DX255" s="410"/>
      <c r="DY255" s="408"/>
      <c r="DZ255" s="408"/>
      <c r="EA255" s="408"/>
      <c r="EB255" s="408"/>
      <c r="EC255" s="408"/>
    </row>
    <row r="256" spans="16:133" ht="16.5" x14ac:dyDescent="0.35">
      <c r="P256" s="405"/>
      <c r="Q256" s="405"/>
      <c r="R256" s="405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D256" s="166"/>
      <c r="AE256" s="401"/>
      <c r="AG256" s="103"/>
      <c r="AH256" s="175"/>
      <c r="AI256" s="178"/>
      <c r="AJ256" s="179"/>
      <c r="AK256" s="179"/>
      <c r="AL256" s="179"/>
      <c r="AM256" s="179"/>
      <c r="AN256" s="185"/>
      <c r="AO256" s="178"/>
      <c r="AP256" s="179"/>
      <c r="AQ256" s="179"/>
      <c r="AR256" s="179"/>
      <c r="AS256" s="179"/>
      <c r="AT256" s="185"/>
      <c r="AU256" s="178"/>
      <c r="AV256" s="179"/>
      <c r="AW256" s="179"/>
      <c r="AX256" s="179"/>
      <c r="AY256" s="185"/>
      <c r="AZ256" s="178"/>
      <c r="BA256" s="179"/>
      <c r="BB256" s="179"/>
      <c r="BC256" s="179"/>
      <c r="BD256" s="179"/>
      <c r="BE256" s="179"/>
      <c r="BF256" s="179"/>
      <c r="BG256" s="185"/>
      <c r="BH256" s="183"/>
      <c r="BI256" s="179"/>
      <c r="BJ256" s="179"/>
      <c r="BK256" s="179"/>
      <c r="BL256" s="179"/>
      <c r="BM256" s="179"/>
      <c r="BO256" s="103"/>
      <c r="BP256" s="175"/>
      <c r="BQ256" s="178"/>
      <c r="BR256" s="179"/>
      <c r="BS256" s="179"/>
      <c r="BT256" s="179"/>
      <c r="BU256" s="179"/>
      <c r="BV256" s="185"/>
      <c r="BW256" s="178"/>
      <c r="BX256" s="179"/>
      <c r="BY256" s="179"/>
      <c r="BZ256" s="179"/>
      <c r="CA256" s="179"/>
      <c r="CB256" s="185"/>
      <c r="CC256" s="178"/>
      <c r="CD256" s="179"/>
      <c r="CE256" s="179"/>
      <c r="CF256" s="179"/>
      <c r="CG256" s="185"/>
      <c r="CH256" s="178"/>
      <c r="CI256" s="179"/>
      <c r="CJ256" s="179"/>
      <c r="CK256" s="179"/>
      <c r="CL256" s="179"/>
      <c r="CM256" s="179"/>
      <c r="CN256" s="179"/>
      <c r="CO256" s="185"/>
      <c r="CP256" s="183"/>
      <c r="CQ256" s="179"/>
      <c r="CR256" s="179"/>
      <c r="CS256" s="179"/>
      <c r="CT256" s="179"/>
      <c r="CU256" s="179"/>
      <c r="CW256" s="103"/>
      <c r="CX256" s="406"/>
      <c r="CY256" s="407"/>
      <c r="CZ256" s="408"/>
      <c r="DA256" s="408"/>
      <c r="DB256" s="408"/>
      <c r="DC256" s="408"/>
      <c r="DD256" s="409"/>
      <c r="DE256" s="407"/>
      <c r="DF256" s="408"/>
      <c r="DG256" s="408"/>
      <c r="DH256" s="408"/>
      <c r="DI256" s="408"/>
      <c r="DJ256" s="409"/>
      <c r="DK256" s="407"/>
      <c r="DL256" s="408"/>
      <c r="DM256" s="408"/>
      <c r="DN256" s="408"/>
      <c r="DO256" s="409"/>
      <c r="DP256" s="407"/>
      <c r="DQ256" s="408"/>
      <c r="DR256" s="408"/>
      <c r="DS256" s="408"/>
      <c r="DT256" s="408"/>
      <c r="DU256" s="408"/>
      <c r="DV256" s="408"/>
      <c r="DW256" s="409"/>
      <c r="DX256" s="410"/>
      <c r="DY256" s="408"/>
      <c r="DZ256" s="408"/>
      <c r="EA256" s="408"/>
      <c r="EB256" s="408"/>
      <c r="EC256" s="408"/>
    </row>
    <row r="257" spans="16:133" ht="16.5" x14ac:dyDescent="0.35">
      <c r="P257" s="405"/>
      <c r="Q257" s="405"/>
      <c r="R257" s="405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D257" s="166"/>
      <c r="AE257" s="401"/>
      <c r="AG257" s="103"/>
      <c r="AH257" s="175"/>
      <c r="AI257" s="178"/>
      <c r="AJ257" s="179"/>
      <c r="AK257" s="179"/>
      <c r="AL257" s="179"/>
      <c r="AM257" s="179"/>
      <c r="AN257" s="185"/>
      <c r="AO257" s="178"/>
      <c r="AP257" s="179"/>
      <c r="AQ257" s="179"/>
      <c r="AR257" s="179"/>
      <c r="AS257" s="179"/>
      <c r="AT257" s="185"/>
      <c r="AU257" s="178"/>
      <c r="AV257" s="179"/>
      <c r="AW257" s="179"/>
      <c r="AX257" s="179"/>
      <c r="AY257" s="185"/>
      <c r="AZ257" s="178"/>
      <c r="BA257" s="179"/>
      <c r="BB257" s="179"/>
      <c r="BC257" s="179"/>
      <c r="BD257" s="179"/>
      <c r="BE257" s="179"/>
      <c r="BF257" s="179"/>
      <c r="BG257" s="185"/>
      <c r="BH257" s="183"/>
      <c r="BI257" s="179"/>
      <c r="BJ257" s="179"/>
      <c r="BK257" s="179"/>
      <c r="BL257" s="179"/>
      <c r="BM257" s="179"/>
      <c r="BO257" s="103"/>
      <c r="BP257" s="175"/>
      <c r="BQ257" s="178"/>
      <c r="BR257" s="179"/>
      <c r="BS257" s="179"/>
      <c r="BT257" s="179"/>
      <c r="BU257" s="179"/>
      <c r="BV257" s="185"/>
      <c r="BW257" s="178"/>
      <c r="BX257" s="179"/>
      <c r="BY257" s="179"/>
      <c r="BZ257" s="179"/>
      <c r="CA257" s="179"/>
      <c r="CB257" s="185"/>
      <c r="CC257" s="178"/>
      <c r="CD257" s="179"/>
      <c r="CE257" s="179"/>
      <c r="CF257" s="179"/>
      <c r="CG257" s="185"/>
      <c r="CH257" s="178"/>
      <c r="CI257" s="179"/>
      <c r="CJ257" s="179"/>
      <c r="CK257" s="179"/>
      <c r="CL257" s="179"/>
      <c r="CM257" s="179"/>
      <c r="CN257" s="179"/>
      <c r="CO257" s="185"/>
      <c r="CP257" s="183"/>
      <c r="CQ257" s="179"/>
      <c r="CR257" s="179"/>
      <c r="CS257" s="179"/>
      <c r="CT257" s="179"/>
      <c r="CU257" s="179"/>
      <c r="CW257" s="103"/>
      <c r="CX257" s="406"/>
      <c r="CY257" s="407"/>
      <c r="CZ257" s="408"/>
      <c r="DA257" s="408"/>
      <c r="DB257" s="408"/>
      <c r="DC257" s="408"/>
      <c r="DD257" s="409"/>
      <c r="DE257" s="407"/>
      <c r="DF257" s="408"/>
      <c r="DG257" s="408"/>
      <c r="DH257" s="408"/>
      <c r="DI257" s="408"/>
      <c r="DJ257" s="409"/>
      <c r="DK257" s="407"/>
      <c r="DL257" s="408"/>
      <c r="DM257" s="408"/>
      <c r="DN257" s="408"/>
      <c r="DO257" s="409"/>
      <c r="DP257" s="407"/>
      <c r="DQ257" s="408"/>
      <c r="DR257" s="408"/>
      <c r="DS257" s="408"/>
      <c r="DT257" s="408"/>
      <c r="DU257" s="408"/>
      <c r="DV257" s="408"/>
      <c r="DW257" s="409"/>
      <c r="DX257" s="410"/>
      <c r="DY257" s="408"/>
      <c r="DZ257" s="408"/>
      <c r="EA257" s="408"/>
      <c r="EB257" s="408"/>
      <c r="EC257" s="408"/>
    </row>
    <row r="258" spans="16:133" ht="16.5" x14ac:dyDescent="0.35">
      <c r="P258" s="405"/>
      <c r="Q258" s="405"/>
      <c r="R258" s="405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D258" s="166"/>
      <c r="AE258" s="401"/>
      <c r="AG258" s="103"/>
      <c r="AH258" s="175"/>
      <c r="AI258" s="178"/>
      <c r="AJ258" s="179"/>
      <c r="AK258" s="179"/>
      <c r="AL258" s="179"/>
      <c r="AM258" s="179"/>
      <c r="AN258" s="185"/>
      <c r="AO258" s="178"/>
      <c r="AP258" s="179"/>
      <c r="AQ258" s="179"/>
      <c r="AR258" s="179"/>
      <c r="AS258" s="179"/>
      <c r="AT258" s="185"/>
      <c r="AU258" s="178"/>
      <c r="AV258" s="179"/>
      <c r="AW258" s="179"/>
      <c r="AX258" s="179"/>
      <c r="AY258" s="185"/>
      <c r="AZ258" s="178"/>
      <c r="BA258" s="179"/>
      <c r="BB258" s="179"/>
      <c r="BC258" s="179"/>
      <c r="BD258" s="179"/>
      <c r="BE258" s="179"/>
      <c r="BF258" s="179"/>
      <c r="BG258" s="185"/>
      <c r="BH258" s="183"/>
      <c r="BI258" s="179"/>
      <c r="BJ258" s="179"/>
      <c r="BK258" s="179"/>
      <c r="BL258" s="179"/>
      <c r="BM258" s="179"/>
      <c r="BO258" s="103"/>
      <c r="BP258" s="175"/>
      <c r="BQ258" s="178"/>
      <c r="BR258" s="179"/>
      <c r="BS258" s="179"/>
      <c r="BT258" s="179"/>
      <c r="BU258" s="179"/>
      <c r="BV258" s="185"/>
      <c r="BW258" s="178"/>
      <c r="BX258" s="179"/>
      <c r="BY258" s="179"/>
      <c r="BZ258" s="179"/>
      <c r="CA258" s="179"/>
      <c r="CB258" s="185"/>
      <c r="CC258" s="178"/>
      <c r="CD258" s="179"/>
      <c r="CE258" s="179"/>
      <c r="CF258" s="179"/>
      <c r="CG258" s="185"/>
      <c r="CH258" s="178"/>
      <c r="CI258" s="179"/>
      <c r="CJ258" s="179"/>
      <c r="CK258" s="179"/>
      <c r="CL258" s="179"/>
      <c r="CM258" s="179"/>
      <c r="CN258" s="179"/>
      <c r="CO258" s="185"/>
      <c r="CP258" s="183"/>
      <c r="CQ258" s="179"/>
      <c r="CR258" s="179"/>
      <c r="CS258" s="179"/>
      <c r="CT258" s="179"/>
      <c r="CU258" s="179"/>
      <c r="CW258" s="103"/>
      <c r="CX258" s="406"/>
      <c r="CY258" s="407"/>
      <c r="CZ258" s="408"/>
      <c r="DA258" s="408"/>
      <c r="DB258" s="408"/>
      <c r="DC258" s="408"/>
      <c r="DD258" s="409"/>
      <c r="DE258" s="407"/>
      <c r="DF258" s="408"/>
      <c r="DG258" s="408"/>
      <c r="DH258" s="408"/>
      <c r="DI258" s="408"/>
      <c r="DJ258" s="409"/>
      <c r="DK258" s="407"/>
      <c r="DL258" s="408"/>
      <c r="DM258" s="408"/>
      <c r="DN258" s="408"/>
      <c r="DO258" s="409"/>
      <c r="DP258" s="407"/>
      <c r="DQ258" s="408"/>
      <c r="DR258" s="408"/>
      <c r="DS258" s="408"/>
      <c r="DT258" s="408"/>
      <c r="DU258" s="408"/>
      <c r="DV258" s="408"/>
      <c r="DW258" s="409"/>
      <c r="DX258" s="410"/>
      <c r="DY258" s="408"/>
      <c r="DZ258" s="408"/>
      <c r="EA258" s="408"/>
      <c r="EB258" s="408"/>
      <c r="EC258" s="408"/>
    </row>
    <row r="259" spans="16:133" ht="16.5" x14ac:dyDescent="0.35">
      <c r="P259" s="405"/>
      <c r="Q259" s="405"/>
      <c r="R259" s="405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D259" s="166"/>
      <c r="AE259" s="401"/>
      <c r="AG259" s="103"/>
      <c r="AH259" s="175"/>
      <c r="AI259" s="178"/>
      <c r="AJ259" s="179"/>
      <c r="AK259" s="179"/>
      <c r="AL259" s="179"/>
      <c r="AM259" s="179"/>
      <c r="AN259" s="185"/>
      <c r="AO259" s="178"/>
      <c r="AP259" s="179"/>
      <c r="AQ259" s="179"/>
      <c r="AR259" s="179"/>
      <c r="AS259" s="179"/>
      <c r="AT259" s="185"/>
      <c r="AU259" s="178"/>
      <c r="AV259" s="179"/>
      <c r="AW259" s="179"/>
      <c r="AX259" s="179"/>
      <c r="AY259" s="185"/>
      <c r="AZ259" s="178"/>
      <c r="BA259" s="179"/>
      <c r="BB259" s="179"/>
      <c r="BC259" s="179"/>
      <c r="BD259" s="179"/>
      <c r="BE259" s="179"/>
      <c r="BF259" s="179"/>
      <c r="BG259" s="185"/>
      <c r="BH259" s="183"/>
      <c r="BI259" s="179"/>
      <c r="BJ259" s="179"/>
      <c r="BK259" s="179"/>
      <c r="BL259" s="179"/>
      <c r="BM259" s="179"/>
      <c r="BO259" s="103"/>
      <c r="BP259" s="175"/>
      <c r="BQ259" s="178"/>
      <c r="BR259" s="179"/>
      <c r="BS259" s="179"/>
      <c r="BT259" s="179"/>
      <c r="BU259" s="179"/>
      <c r="BV259" s="185"/>
      <c r="BW259" s="178"/>
      <c r="BX259" s="179"/>
      <c r="BY259" s="179"/>
      <c r="BZ259" s="179"/>
      <c r="CA259" s="179"/>
      <c r="CB259" s="185"/>
      <c r="CC259" s="178"/>
      <c r="CD259" s="179"/>
      <c r="CE259" s="179"/>
      <c r="CF259" s="179"/>
      <c r="CG259" s="185"/>
      <c r="CH259" s="178"/>
      <c r="CI259" s="179"/>
      <c r="CJ259" s="179"/>
      <c r="CK259" s="179"/>
      <c r="CL259" s="179"/>
      <c r="CM259" s="179"/>
      <c r="CN259" s="179"/>
      <c r="CO259" s="185"/>
      <c r="CP259" s="183"/>
      <c r="CQ259" s="179"/>
      <c r="CR259" s="179"/>
      <c r="CS259" s="179"/>
      <c r="CT259" s="179"/>
      <c r="CU259" s="179"/>
      <c r="CW259" s="103"/>
      <c r="CX259" s="406"/>
      <c r="CY259" s="407"/>
      <c r="CZ259" s="408"/>
      <c r="DA259" s="408"/>
      <c r="DB259" s="408"/>
      <c r="DC259" s="408"/>
      <c r="DD259" s="409"/>
      <c r="DE259" s="407"/>
      <c r="DF259" s="408"/>
      <c r="DG259" s="408"/>
      <c r="DH259" s="408"/>
      <c r="DI259" s="408"/>
      <c r="DJ259" s="409"/>
      <c r="DK259" s="407"/>
      <c r="DL259" s="408"/>
      <c r="DM259" s="408"/>
      <c r="DN259" s="408"/>
      <c r="DO259" s="409"/>
      <c r="DP259" s="407"/>
      <c r="DQ259" s="408"/>
      <c r="DR259" s="408"/>
      <c r="DS259" s="408"/>
      <c r="DT259" s="408"/>
      <c r="DU259" s="408"/>
      <c r="DV259" s="408"/>
      <c r="DW259" s="409"/>
      <c r="DX259" s="410"/>
      <c r="DY259" s="408"/>
      <c r="DZ259" s="408"/>
      <c r="EA259" s="408"/>
      <c r="EB259" s="408"/>
      <c r="EC259" s="408"/>
    </row>
    <row r="260" spans="16:133" ht="16.5" x14ac:dyDescent="0.35">
      <c r="P260" s="405"/>
      <c r="Q260" s="405"/>
      <c r="R260" s="405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D260" s="166"/>
      <c r="AE260" s="401"/>
      <c r="AG260" s="103"/>
      <c r="AH260" s="175"/>
      <c r="AI260" s="178"/>
      <c r="AJ260" s="179"/>
      <c r="AK260" s="179"/>
      <c r="AL260" s="179"/>
      <c r="AM260" s="179"/>
      <c r="AN260" s="185"/>
      <c r="AO260" s="178"/>
      <c r="AP260" s="179"/>
      <c r="AQ260" s="179"/>
      <c r="AR260" s="179"/>
      <c r="AS260" s="179"/>
      <c r="AT260" s="185"/>
      <c r="AU260" s="178"/>
      <c r="AV260" s="179"/>
      <c r="AW260" s="179"/>
      <c r="AX260" s="179"/>
      <c r="AY260" s="185"/>
      <c r="AZ260" s="178"/>
      <c r="BA260" s="179"/>
      <c r="BB260" s="179"/>
      <c r="BC260" s="179"/>
      <c r="BD260" s="179"/>
      <c r="BE260" s="179"/>
      <c r="BF260" s="179"/>
      <c r="BG260" s="185"/>
      <c r="BH260" s="183"/>
      <c r="BI260" s="179"/>
      <c r="BJ260" s="179"/>
      <c r="BK260" s="179"/>
      <c r="BL260" s="179"/>
      <c r="BM260" s="179"/>
      <c r="BO260" s="103"/>
      <c r="BP260" s="175"/>
      <c r="BQ260" s="178"/>
      <c r="BR260" s="179"/>
      <c r="BS260" s="179"/>
      <c r="BT260" s="179"/>
      <c r="BU260" s="179"/>
      <c r="BV260" s="185"/>
      <c r="BW260" s="178"/>
      <c r="BX260" s="179"/>
      <c r="BY260" s="179"/>
      <c r="BZ260" s="179"/>
      <c r="CA260" s="179"/>
      <c r="CB260" s="185"/>
      <c r="CC260" s="178"/>
      <c r="CD260" s="179"/>
      <c r="CE260" s="179"/>
      <c r="CF260" s="179"/>
      <c r="CG260" s="185"/>
      <c r="CH260" s="178"/>
      <c r="CI260" s="179"/>
      <c r="CJ260" s="179"/>
      <c r="CK260" s="179"/>
      <c r="CL260" s="179"/>
      <c r="CM260" s="179"/>
      <c r="CN260" s="179"/>
      <c r="CO260" s="185"/>
      <c r="CP260" s="183"/>
      <c r="CQ260" s="179"/>
      <c r="CR260" s="179"/>
      <c r="CS260" s="179"/>
      <c r="CT260" s="179"/>
      <c r="CU260" s="179"/>
      <c r="CW260" s="103"/>
      <c r="CX260" s="406"/>
      <c r="CY260" s="407"/>
      <c r="CZ260" s="408"/>
      <c r="DA260" s="408"/>
      <c r="DB260" s="408"/>
      <c r="DC260" s="408"/>
      <c r="DD260" s="409"/>
      <c r="DE260" s="407"/>
      <c r="DF260" s="408"/>
      <c r="DG260" s="408"/>
      <c r="DH260" s="408"/>
      <c r="DI260" s="408"/>
      <c r="DJ260" s="409"/>
      <c r="DK260" s="407"/>
      <c r="DL260" s="408"/>
      <c r="DM260" s="408"/>
      <c r="DN260" s="408"/>
      <c r="DO260" s="409"/>
      <c r="DP260" s="407"/>
      <c r="DQ260" s="408"/>
      <c r="DR260" s="408"/>
      <c r="DS260" s="408"/>
      <c r="DT260" s="408"/>
      <c r="DU260" s="408"/>
      <c r="DV260" s="408"/>
      <c r="DW260" s="409"/>
      <c r="DX260" s="410"/>
      <c r="DY260" s="408"/>
      <c r="DZ260" s="408"/>
      <c r="EA260" s="408"/>
      <c r="EB260" s="408"/>
      <c r="EC260" s="408"/>
    </row>
    <row r="261" spans="16:133" ht="16.5" x14ac:dyDescent="0.35">
      <c r="P261" s="405"/>
      <c r="Q261" s="405"/>
      <c r="R261" s="405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D261" s="166"/>
      <c r="AE261" s="401"/>
      <c r="AG261" s="103"/>
      <c r="AH261" s="175"/>
      <c r="AI261" s="178"/>
      <c r="AJ261" s="179"/>
      <c r="AK261" s="179"/>
      <c r="AL261" s="179"/>
      <c r="AM261" s="179"/>
      <c r="AN261" s="185"/>
      <c r="AO261" s="178"/>
      <c r="AP261" s="179"/>
      <c r="AQ261" s="179"/>
      <c r="AR261" s="179"/>
      <c r="AS261" s="179"/>
      <c r="AT261" s="185"/>
      <c r="AU261" s="178"/>
      <c r="AV261" s="179"/>
      <c r="AW261" s="179"/>
      <c r="AX261" s="179"/>
      <c r="AY261" s="185"/>
      <c r="AZ261" s="178"/>
      <c r="BA261" s="179"/>
      <c r="BB261" s="179"/>
      <c r="BC261" s="179"/>
      <c r="BD261" s="179"/>
      <c r="BE261" s="179"/>
      <c r="BF261" s="179"/>
      <c r="BG261" s="185"/>
      <c r="BH261" s="183"/>
      <c r="BI261" s="179"/>
      <c r="BJ261" s="179"/>
      <c r="BK261" s="179"/>
      <c r="BL261" s="179"/>
      <c r="BM261" s="179"/>
      <c r="BO261" s="103"/>
      <c r="BP261" s="175"/>
      <c r="BQ261" s="178"/>
      <c r="BR261" s="179"/>
      <c r="BS261" s="179"/>
      <c r="BT261" s="179"/>
      <c r="BU261" s="179"/>
      <c r="BV261" s="185"/>
      <c r="BW261" s="178"/>
      <c r="BX261" s="179"/>
      <c r="BY261" s="179"/>
      <c r="BZ261" s="179"/>
      <c r="CA261" s="179"/>
      <c r="CB261" s="185"/>
      <c r="CC261" s="178"/>
      <c r="CD261" s="179"/>
      <c r="CE261" s="179"/>
      <c r="CF261" s="179"/>
      <c r="CG261" s="185"/>
      <c r="CH261" s="178"/>
      <c r="CI261" s="179"/>
      <c r="CJ261" s="179"/>
      <c r="CK261" s="179"/>
      <c r="CL261" s="179"/>
      <c r="CM261" s="179"/>
      <c r="CN261" s="179"/>
      <c r="CO261" s="185"/>
      <c r="CP261" s="183"/>
      <c r="CQ261" s="179"/>
      <c r="CR261" s="179"/>
      <c r="CS261" s="179"/>
      <c r="CT261" s="179"/>
      <c r="CU261" s="179"/>
      <c r="CW261" s="103"/>
      <c r="CX261" s="406"/>
      <c r="CY261" s="407"/>
      <c r="CZ261" s="408"/>
      <c r="DA261" s="408"/>
      <c r="DB261" s="408"/>
      <c r="DC261" s="408"/>
      <c r="DD261" s="409"/>
      <c r="DE261" s="407"/>
      <c r="DF261" s="408"/>
      <c r="DG261" s="408"/>
      <c r="DH261" s="408"/>
      <c r="DI261" s="408"/>
      <c r="DJ261" s="409"/>
      <c r="DK261" s="407"/>
      <c r="DL261" s="408"/>
      <c r="DM261" s="408"/>
      <c r="DN261" s="408"/>
      <c r="DO261" s="409"/>
      <c r="DP261" s="407"/>
      <c r="DQ261" s="408"/>
      <c r="DR261" s="408"/>
      <c r="DS261" s="408"/>
      <c r="DT261" s="408"/>
      <c r="DU261" s="408"/>
      <c r="DV261" s="408"/>
      <c r="DW261" s="409"/>
      <c r="DX261" s="410"/>
      <c r="DY261" s="408"/>
      <c r="DZ261" s="408"/>
      <c r="EA261" s="408"/>
      <c r="EB261" s="408"/>
      <c r="EC261" s="408"/>
    </row>
    <row r="262" spans="16:133" ht="16.5" x14ac:dyDescent="0.35">
      <c r="P262" s="405"/>
      <c r="Q262" s="405"/>
      <c r="R262" s="405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D262" s="166"/>
      <c r="AE262" s="401"/>
      <c r="AG262" s="103"/>
      <c r="AH262" s="175"/>
      <c r="AI262" s="178"/>
      <c r="AJ262" s="179"/>
      <c r="AK262" s="179"/>
      <c r="AL262" s="179"/>
      <c r="AM262" s="179"/>
      <c r="AN262" s="185"/>
      <c r="AO262" s="178"/>
      <c r="AP262" s="179"/>
      <c r="AQ262" s="179"/>
      <c r="AR262" s="179"/>
      <c r="AS262" s="179"/>
      <c r="AT262" s="185"/>
      <c r="AU262" s="178"/>
      <c r="AV262" s="179"/>
      <c r="AW262" s="179"/>
      <c r="AX262" s="179"/>
      <c r="AY262" s="185"/>
      <c r="AZ262" s="178"/>
      <c r="BA262" s="179"/>
      <c r="BB262" s="179"/>
      <c r="BC262" s="179"/>
      <c r="BD262" s="179"/>
      <c r="BE262" s="179"/>
      <c r="BF262" s="179"/>
      <c r="BG262" s="185"/>
      <c r="BH262" s="183"/>
      <c r="BI262" s="179"/>
      <c r="BJ262" s="179"/>
      <c r="BK262" s="179"/>
      <c r="BL262" s="179"/>
      <c r="BM262" s="179"/>
      <c r="BO262" s="103"/>
      <c r="BP262" s="175"/>
      <c r="BQ262" s="178"/>
      <c r="BR262" s="179"/>
      <c r="BS262" s="179"/>
      <c r="BT262" s="179"/>
      <c r="BU262" s="179"/>
      <c r="BV262" s="185"/>
      <c r="BW262" s="178"/>
      <c r="BX262" s="179"/>
      <c r="BY262" s="179"/>
      <c r="BZ262" s="179"/>
      <c r="CA262" s="179"/>
      <c r="CB262" s="185"/>
      <c r="CC262" s="178"/>
      <c r="CD262" s="179"/>
      <c r="CE262" s="179"/>
      <c r="CF262" s="179"/>
      <c r="CG262" s="185"/>
      <c r="CH262" s="178"/>
      <c r="CI262" s="179"/>
      <c r="CJ262" s="179"/>
      <c r="CK262" s="179"/>
      <c r="CL262" s="179"/>
      <c r="CM262" s="179"/>
      <c r="CN262" s="179"/>
      <c r="CO262" s="185"/>
      <c r="CP262" s="183"/>
      <c r="CQ262" s="179"/>
      <c r="CR262" s="179"/>
      <c r="CS262" s="179"/>
      <c r="CT262" s="179"/>
      <c r="CU262" s="179"/>
      <c r="CW262" s="103"/>
      <c r="CX262" s="406"/>
      <c r="CY262" s="407"/>
      <c r="CZ262" s="408"/>
      <c r="DA262" s="408"/>
      <c r="DB262" s="408"/>
      <c r="DC262" s="408"/>
      <c r="DD262" s="409"/>
      <c r="DE262" s="407"/>
      <c r="DF262" s="408"/>
      <c r="DG262" s="408"/>
      <c r="DH262" s="408"/>
      <c r="DI262" s="408"/>
      <c r="DJ262" s="409"/>
      <c r="DK262" s="407"/>
      <c r="DL262" s="408"/>
      <c r="DM262" s="408"/>
      <c r="DN262" s="408"/>
      <c r="DO262" s="409"/>
      <c r="DP262" s="407"/>
      <c r="DQ262" s="408"/>
      <c r="DR262" s="408"/>
      <c r="DS262" s="408"/>
      <c r="DT262" s="408"/>
      <c r="DU262" s="408"/>
      <c r="DV262" s="408"/>
      <c r="DW262" s="409"/>
      <c r="DX262" s="410"/>
      <c r="DY262" s="408"/>
      <c r="DZ262" s="408"/>
      <c r="EA262" s="408"/>
      <c r="EB262" s="408"/>
      <c r="EC262" s="408"/>
    </row>
    <row r="263" spans="16:133" ht="16.5" x14ac:dyDescent="0.35">
      <c r="P263" s="405"/>
      <c r="Q263" s="405"/>
      <c r="R263" s="405"/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D263" s="166"/>
      <c r="AE263" s="401"/>
      <c r="AG263" s="103"/>
      <c r="AH263" s="175"/>
      <c r="AI263" s="178"/>
      <c r="AJ263" s="179"/>
      <c r="AK263" s="179"/>
      <c r="AL263" s="179"/>
      <c r="AM263" s="179"/>
      <c r="AN263" s="185"/>
      <c r="AO263" s="178"/>
      <c r="AP263" s="179"/>
      <c r="AQ263" s="179"/>
      <c r="AR263" s="179"/>
      <c r="AS263" s="179"/>
      <c r="AT263" s="185"/>
      <c r="AU263" s="178"/>
      <c r="AV263" s="179"/>
      <c r="AW263" s="179"/>
      <c r="AX263" s="179"/>
      <c r="AY263" s="185"/>
      <c r="AZ263" s="178"/>
      <c r="BA263" s="179"/>
      <c r="BB263" s="179"/>
      <c r="BC263" s="179"/>
      <c r="BD263" s="179"/>
      <c r="BE263" s="179"/>
      <c r="BF263" s="179"/>
      <c r="BG263" s="185"/>
      <c r="BH263" s="183"/>
      <c r="BI263" s="179"/>
      <c r="BJ263" s="179"/>
      <c r="BK263" s="179"/>
      <c r="BL263" s="179"/>
      <c r="BM263" s="179"/>
      <c r="BO263" s="103"/>
      <c r="BP263" s="175"/>
      <c r="BQ263" s="178"/>
      <c r="BR263" s="179"/>
      <c r="BS263" s="179"/>
      <c r="BT263" s="179"/>
      <c r="BU263" s="179"/>
      <c r="BV263" s="185"/>
      <c r="BW263" s="178"/>
      <c r="BX263" s="179"/>
      <c r="BY263" s="179"/>
      <c r="BZ263" s="179"/>
      <c r="CA263" s="179"/>
      <c r="CB263" s="185"/>
      <c r="CC263" s="178"/>
      <c r="CD263" s="179"/>
      <c r="CE263" s="179"/>
      <c r="CF263" s="179"/>
      <c r="CG263" s="185"/>
      <c r="CH263" s="178"/>
      <c r="CI263" s="179"/>
      <c r="CJ263" s="179"/>
      <c r="CK263" s="179"/>
      <c r="CL263" s="179"/>
      <c r="CM263" s="179"/>
      <c r="CN263" s="179"/>
      <c r="CO263" s="185"/>
      <c r="CP263" s="183"/>
      <c r="CQ263" s="179"/>
      <c r="CR263" s="179"/>
      <c r="CS263" s="179"/>
      <c r="CT263" s="179"/>
      <c r="CU263" s="179"/>
      <c r="CW263" s="103"/>
      <c r="CX263" s="406"/>
      <c r="CY263" s="407"/>
      <c r="CZ263" s="408"/>
      <c r="DA263" s="408"/>
      <c r="DB263" s="408"/>
      <c r="DC263" s="408"/>
      <c r="DD263" s="409"/>
      <c r="DE263" s="407"/>
      <c r="DF263" s="408"/>
      <c r="DG263" s="408"/>
      <c r="DH263" s="408"/>
      <c r="DI263" s="408"/>
      <c r="DJ263" s="409"/>
      <c r="DK263" s="407"/>
      <c r="DL263" s="408"/>
      <c r="DM263" s="408"/>
      <c r="DN263" s="408"/>
      <c r="DO263" s="409"/>
      <c r="DP263" s="407"/>
      <c r="DQ263" s="408"/>
      <c r="DR263" s="408"/>
      <c r="DS263" s="408"/>
      <c r="DT263" s="408"/>
      <c r="DU263" s="408"/>
      <c r="DV263" s="408"/>
      <c r="DW263" s="409"/>
      <c r="DX263" s="410"/>
      <c r="DY263" s="408"/>
      <c r="DZ263" s="408"/>
      <c r="EA263" s="408"/>
      <c r="EB263" s="408"/>
      <c r="EC263" s="408"/>
    </row>
    <row r="264" spans="16:133" ht="16.5" x14ac:dyDescent="0.35">
      <c r="P264" s="405"/>
      <c r="Q264" s="405"/>
      <c r="R264" s="405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D264" s="166"/>
      <c r="AE264" s="401"/>
      <c r="AG264" s="103"/>
      <c r="AH264" s="175"/>
      <c r="AI264" s="178"/>
      <c r="AJ264" s="179"/>
      <c r="AK264" s="179"/>
      <c r="AL264" s="179"/>
      <c r="AM264" s="179"/>
      <c r="AN264" s="185"/>
      <c r="AO264" s="178"/>
      <c r="AP264" s="179"/>
      <c r="AQ264" s="179"/>
      <c r="AR264" s="179"/>
      <c r="AS264" s="179"/>
      <c r="AT264" s="185"/>
      <c r="AU264" s="178"/>
      <c r="AV264" s="179"/>
      <c r="AW264" s="179"/>
      <c r="AX264" s="179"/>
      <c r="AY264" s="185"/>
      <c r="AZ264" s="178"/>
      <c r="BA264" s="179"/>
      <c r="BB264" s="179"/>
      <c r="BC264" s="179"/>
      <c r="BD264" s="179"/>
      <c r="BE264" s="179"/>
      <c r="BF264" s="179"/>
      <c r="BG264" s="185"/>
      <c r="BH264" s="183"/>
      <c r="BI264" s="179"/>
      <c r="BJ264" s="179"/>
      <c r="BK264" s="179"/>
      <c r="BL264" s="179"/>
      <c r="BM264" s="179"/>
      <c r="BO264" s="103"/>
      <c r="BP264" s="175"/>
      <c r="BQ264" s="178"/>
      <c r="BR264" s="179"/>
      <c r="BS264" s="179"/>
      <c r="BT264" s="179"/>
      <c r="BU264" s="179"/>
      <c r="BV264" s="185"/>
      <c r="BW264" s="178"/>
      <c r="BX264" s="179"/>
      <c r="BY264" s="179"/>
      <c r="BZ264" s="179"/>
      <c r="CA264" s="179"/>
      <c r="CB264" s="185"/>
      <c r="CC264" s="178"/>
      <c r="CD264" s="179"/>
      <c r="CE264" s="179"/>
      <c r="CF264" s="179"/>
      <c r="CG264" s="185"/>
      <c r="CH264" s="178"/>
      <c r="CI264" s="179"/>
      <c r="CJ264" s="179"/>
      <c r="CK264" s="179"/>
      <c r="CL264" s="179"/>
      <c r="CM264" s="179"/>
      <c r="CN264" s="179"/>
      <c r="CO264" s="185"/>
      <c r="CP264" s="183"/>
      <c r="CQ264" s="179"/>
      <c r="CR264" s="179"/>
      <c r="CS264" s="179"/>
      <c r="CT264" s="179"/>
      <c r="CU264" s="179"/>
      <c r="CW264" s="103"/>
      <c r="CX264" s="406"/>
      <c r="CY264" s="407"/>
      <c r="CZ264" s="408"/>
      <c r="DA264" s="408"/>
      <c r="DB264" s="408"/>
      <c r="DC264" s="408"/>
      <c r="DD264" s="409"/>
      <c r="DE264" s="407"/>
      <c r="DF264" s="408"/>
      <c r="DG264" s="408"/>
      <c r="DH264" s="408"/>
      <c r="DI264" s="408"/>
      <c r="DJ264" s="409"/>
      <c r="DK264" s="407"/>
      <c r="DL264" s="408"/>
      <c r="DM264" s="408"/>
      <c r="DN264" s="408"/>
      <c r="DO264" s="409"/>
      <c r="DP264" s="407"/>
      <c r="DQ264" s="408"/>
      <c r="DR264" s="408"/>
      <c r="DS264" s="408"/>
      <c r="DT264" s="408"/>
      <c r="DU264" s="408"/>
      <c r="DV264" s="408"/>
      <c r="DW264" s="409"/>
      <c r="DX264" s="410"/>
      <c r="DY264" s="408"/>
      <c r="DZ264" s="408"/>
      <c r="EA264" s="408"/>
      <c r="EB264" s="408"/>
      <c r="EC264" s="408"/>
    </row>
    <row r="265" spans="16:133" ht="16.5" x14ac:dyDescent="0.35">
      <c r="P265" s="405"/>
      <c r="Q265" s="405"/>
      <c r="R265" s="405"/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D265" s="166"/>
      <c r="AE265" s="401"/>
      <c r="AG265" s="103"/>
      <c r="AH265" s="175"/>
      <c r="AI265" s="178"/>
      <c r="AJ265" s="179"/>
      <c r="AK265" s="179"/>
      <c r="AL265" s="179"/>
      <c r="AM265" s="179"/>
      <c r="AN265" s="185"/>
      <c r="AO265" s="178"/>
      <c r="AP265" s="179"/>
      <c r="AQ265" s="179"/>
      <c r="AR265" s="179"/>
      <c r="AS265" s="179"/>
      <c r="AT265" s="185"/>
      <c r="AU265" s="178"/>
      <c r="AV265" s="179"/>
      <c r="AW265" s="179"/>
      <c r="AX265" s="179"/>
      <c r="AY265" s="185"/>
      <c r="AZ265" s="178"/>
      <c r="BA265" s="179"/>
      <c r="BB265" s="179"/>
      <c r="BC265" s="179"/>
      <c r="BD265" s="179"/>
      <c r="BE265" s="179"/>
      <c r="BF265" s="179"/>
      <c r="BG265" s="185"/>
      <c r="BH265" s="183"/>
      <c r="BI265" s="179"/>
      <c r="BJ265" s="179"/>
      <c r="BK265" s="179"/>
      <c r="BL265" s="179"/>
      <c r="BM265" s="179"/>
      <c r="BO265" s="103"/>
      <c r="BP265" s="175"/>
      <c r="BQ265" s="178"/>
      <c r="BR265" s="179"/>
      <c r="BS265" s="179"/>
      <c r="BT265" s="179"/>
      <c r="BU265" s="179"/>
      <c r="BV265" s="185"/>
      <c r="BW265" s="178"/>
      <c r="BX265" s="179"/>
      <c r="BY265" s="179"/>
      <c r="BZ265" s="179"/>
      <c r="CA265" s="179"/>
      <c r="CB265" s="185"/>
      <c r="CC265" s="178"/>
      <c r="CD265" s="179"/>
      <c r="CE265" s="179"/>
      <c r="CF265" s="179"/>
      <c r="CG265" s="185"/>
      <c r="CH265" s="178"/>
      <c r="CI265" s="179"/>
      <c r="CJ265" s="179"/>
      <c r="CK265" s="179"/>
      <c r="CL265" s="179"/>
      <c r="CM265" s="179"/>
      <c r="CN265" s="179"/>
      <c r="CO265" s="185"/>
      <c r="CP265" s="183"/>
      <c r="CQ265" s="179"/>
      <c r="CR265" s="179"/>
      <c r="CS265" s="179"/>
      <c r="CT265" s="179"/>
      <c r="CU265" s="179"/>
      <c r="CW265" s="103"/>
      <c r="CX265" s="406"/>
      <c r="CY265" s="407"/>
      <c r="CZ265" s="408"/>
      <c r="DA265" s="408"/>
      <c r="DB265" s="408"/>
      <c r="DC265" s="408"/>
      <c r="DD265" s="409"/>
      <c r="DE265" s="407"/>
      <c r="DF265" s="408"/>
      <c r="DG265" s="408"/>
      <c r="DH265" s="408"/>
      <c r="DI265" s="408"/>
      <c r="DJ265" s="409"/>
      <c r="DK265" s="407"/>
      <c r="DL265" s="408"/>
      <c r="DM265" s="408"/>
      <c r="DN265" s="408"/>
      <c r="DO265" s="409"/>
      <c r="DP265" s="407"/>
      <c r="DQ265" s="408"/>
      <c r="DR265" s="408"/>
      <c r="DS265" s="408"/>
      <c r="DT265" s="408"/>
      <c r="DU265" s="408"/>
      <c r="DV265" s="408"/>
      <c r="DW265" s="409"/>
      <c r="DX265" s="410"/>
      <c r="DY265" s="408"/>
      <c r="DZ265" s="408"/>
      <c r="EA265" s="408"/>
      <c r="EB265" s="408"/>
      <c r="EC265" s="408"/>
    </row>
    <row r="266" spans="16:133" ht="16.5" x14ac:dyDescent="0.35">
      <c r="P266" s="405"/>
      <c r="Q266" s="405"/>
      <c r="R266" s="405"/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D266" s="166"/>
      <c r="AE266" s="401"/>
      <c r="AG266" s="103"/>
      <c r="AH266" s="175"/>
      <c r="AI266" s="178"/>
      <c r="AJ266" s="179"/>
      <c r="AK266" s="179"/>
      <c r="AL266" s="179"/>
      <c r="AM266" s="179"/>
      <c r="AN266" s="185"/>
      <c r="AO266" s="178"/>
      <c r="AP266" s="179"/>
      <c r="AQ266" s="179"/>
      <c r="AR266" s="179"/>
      <c r="AS266" s="179"/>
      <c r="AT266" s="185"/>
      <c r="AU266" s="178"/>
      <c r="AV266" s="179"/>
      <c r="AW266" s="179"/>
      <c r="AX266" s="179"/>
      <c r="AY266" s="185"/>
      <c r="AZ266" s="178"/>
      <c r="BA266" s="179"/>
      <c r="BB266" s="179"/>
      <c r="BC266" s="179"/>
      <c r="BD266" s="179"/>
      <c r="BE266" s="179"/>
      <c r="BF266" s="179"/>
      <c r="BG266" s="185"/>
      <c r="BH266" s="183"/>
      <c r="BI266" s="179"/>
      <c r="BJ266" s="179"/>
      <c r="BK266" s="179"/>
      <c r="BL266" s="179"/>
      <c r="BM266" s="179"/>
      <c r="BO266" s="103"/>
      <c r="BP266" s="175"/>
      <c r="BQ266" s="178"/>
      <c r="BR266" s="179"/>
      <c r="BS266" s="179"/>
      <c r="BT266" s="179"/>
      <c r="BU266" s="179"/>
      <c r="BV266" s="185"/>
      <c r="BW266" s="178"/>
      <c r="BX266" s="179"/>
      <c r="BY266" s="179"/>
      <c r="BZ266" s="179"/>
      <c r="CA266" s="179"/>
      <c r="CB266" s="185"/>
      <c r="CC266" s="178"/>
      <c r="CD266" s="179"/>
      <c r="CE266" s="179"/>
      <c r="CF266" s="179"/>
      <c r="CG266" s="185"/>
      <c r="CH266" s="178"/>
      <c r="CI266" s="179"/>
      <c r="CJ266" s="179"/>
      <c r="CK266" s="179"/>
      <c r="CL266" s="179"/>
      <c r="CM266" s="179"/>
      <c r="CN266" s="179"/>
      <c r="CO266" s="185"/>
      <c r="CP266" s="183"/>
      <c r="CQ266" s="179"/>
      <c r="CR266" s="179"/>
      <c r="CS266" s="179"/>
      <c r="CT266" s="179"/>
      <c r="CU266" s="179"/>
      <c r="CW266" s="103"/>
      <c r="CX266" s="406"/>
      <c r="CY266" s="407"/>
      <c r="CZ266" s="408"/>
      <c r="DA266" s="408"/>
      <c r="DB266" s="408"/>
      <c r="DC266" s="408"/>
      <c r="DD266" s="409"/>
      <c r="DE266" s="407"/>
      <c r="DF266" s="408"/>
      <c r="DG266" s="408"/>
      <c r="DH266" s="408"/>
      <c r="DI266" s="408"/>
      <c r="DJ266" s="409"/>
      <c r="DK266" s="407"/>
      <c r="DL266" s="408"/>
      <c r="DM266" s="408"/>
      <c r="DN266" s="408"/>
      <c r="DO266" s="409"/>
      <c r="DP266" s="407"/>
      <c r="DQ266" s="408"/>
      <c r="DR266" s="408"/>
      <c r="DS266" s="408"/>
      <c r="DT266" s="408"/>
      <c r="DU266" s="408"/>
      <c r="DV266" s="408"/>
      <c r="DW266" s="409"/>
      <c r="DX266" s="410"/>
      <c r="DY266" s="408"/>
      <c r="DZ266" s="408"/>
      <c r="EA266" s="408"/>
      <c r="EB266" s="408"/>
      <c r="EC266" s="408"/>
    </row>
    <row r="267" spans="16:133" ht="16.5" x14ac:dyDescent="0.35">
      <c r="P267" s="405"/>
      <c r="Q267" s="405"/>
      <c r="R267" s="405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D267" s="166"/>
      <c r="AE267" s="401"/>
      <c r="AG267" s="103"/>
      <c r="AH267" s="175"/>
      <c r="AI267" s="178"/>
      <c r="AJ267" s="179"/>
      <c r="AK267" s="179"/>
      <c r="AL267" s="179"/>
      <c r="AM267" s="179"/>
      <c r="AN267" s="185"/>
      <c r="AO267" s="178"/>
      <c r="AP267" s="179"/>
      <c r="AQ267" s="179"/>
      <c r="AR267" s="179"/>
      <c r="AS267" s="179"/>
      <c r="AT267" s="185"/>
      <c r="AU267" s="178"/>
      <c r="AV267" s="179"/>
      <c r="AW267" s="179"/>
      <c r="AX267" s="179"/>
      <c r="AY267" s="185"/>
      <c r="AZ267" s="178"/>
      <c r="BA267" s="179"/>
      <c r="BB267" s="179"/>
      <c r="BC267" s="179"/>
      <c r="BD267" s="179"/>
      <c r="BE267" s="179"/>
      <c r="BF267" s="179"/>
      <c r="BG267" s="185"/>
      <c r="BH267" s="183"/>
      <c r="BI267" s="179"/>
      <c r="BJ267" s="179"/>
      <c r="BK267" s="179"/>
      <c r="BL267" s="179"/>
      <c r="BM267" s="179"/>
      <c r="BO267" s="103"/>
      <c r="BP267" s="175"/>
      <c r="BQ267" s="178"/>
      <c r="BR267" s="179"/>
      <c r="BS267" s="179"/>
      <c r="BT267" s="179"/>
      <c r="BU267" s="179"/>
      <c r="BV267" s="185"/>
      <c r="BW267" s="178"/>
      <c r="BX267" s="179"/>
      <c r="BY267" s="179"/>
      <c r="BZ267" s="179"/>
      <c r="CA267" s="179"/>
      <c r="CB267" s="185"/>
      <c r="CC267" s="178"/>
      <c r="CD267" s="179"/>
      <c r="CE267" s="179"/>
      <c r="CF267" s="179"/>
      <c r="CG267" s="185"/>
      <c r="CH267" s="178"/>
      <c r="CI267" s="179"/>
      <c r="CJ267" s="179"/>
      <c r="CK267" s="179"/>
      <c r="CL267" s="179"/>
      <c r="CM267" s="179"/>
      <c r="CN267" s="179"/>
      <c r="CO267" s="185"/>
      <c r="CP267" s="183"/>
      <c r="CQ267" s="179"/>
      <c r="CR267" s="179"/>
      <c r="CS267" s="179"/>
      <c r="CT267" s="179"/>
      <c r="CU267" s="179"/>
      <c r="CW267" s="103"/>
      <c r="CX267" s="406"/>
      <c r="CY267" s="407"/>
      <c r="CZ267" s="408"/>
      <c r="DA267" s="408"/>
      <c r="DB267" s="408"/>
      <c r="DC267" s="408"/>
      <c r="DD267" s="409"/>
      <c r="DE267" s="407"/>
      <c r="DF267" s="408"/>
      <c r="DG267" s="408"/>
      <c r="DH267" s="408"/>
      <c r="DI267" s="408"/>
      <c r="DJ267" s="409"/>
      <c r="DK267" s="407"/>
      <c r="DL267" s="408"/>
      <c r="DM267" s="408"/>
      <c r="DN267" s="408"/>
      <c r="DO267" s="409"/>
      <c r="DP267" s="407"/>
      <c r="DQ267" s="408"/>
      <c r="DR267" s="408"/>
      <c r="DS267" s="408"/>
      <c r="DT267" s="408"/>
      <c r="DU267" s="408"/>
      <c r="DV267" s="408"/>
      <c r="DW267" s="409"/>
      <c r="DX267" s="410"/>
      <c r="DY267" s="408"/>
      <c r="DZ267" s="408"/>
      <c r="EA267" s="408"/>
      <c r="EB267" s="408"/>
      <c r="EC267" s="408"/>
    </row>
    <row r="268" spans="16:133" ht="16.5" x14ac:dyDescent="0.35">
      <c r="P268" s="405"/>
      <c r="Q268" s="405"/>
      <c r="R268" s="405"/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D268" s="166"/>
      <c r="AE268" s="401"/>
      <c r="AG268" s="103"/>
      <c r="AH268" s="175"/>
      <c r="AI268" s="178"/>
      <c r="AJ268" s="179"/>
      <c r="AK268" s="179"/>
      <c r="AL268" s="179"/>
      <c r="AM268" s="179"/>
      <c r="AN268" s="185"/>
      <c r="AO268" s="178"/>
      <c r="AP268" s="179"/>
      <c r="AQ268" s="179"/>
      <c r="AR268" s="179"/>
      <c r="AS268" s="179"/>
      <c r="AT268" s="185"/>
      <c r="AU268" s="178"/>
      <c r="AV268" s="179"/>
      <c r="AW268" s="179"/>
      <c r="AX268" s="179"/>
      <c r="AY268" s="185"/>
      <c r="AZ268" s="178"/>
      <c r="BA268" s="179"/>
      <c r="BB268" s="179"/>
      <c r="BC268" s="179"/>
      <c r="BD268" s="179"/>
      <c r="BE268" s="179"/>
      <c r="BF268" s="179"/>
      <c r="BG268" s="185"/>
      <c r="BH268" s="183"/>
      <c r="BI268" s="179"/>
      <c r="BJ268" s="179"/>
      <c r="BK268" s="179"/>
      <c r="BL268" s="179"/>
      <c r="BM268" s="179"/>
      <c r="BO268" s="103"/>
      <c r="BP268" s="175"/>
      <c r="BQ268" s="178"/>
      <c r="BR268" s="179"/>
      <c r="BS268" s="179"/>
      <c r="BT268" s="179"/>
      <c r="BU268" s="179"/>
      <c r="BV268" s="185"/>
      <c r="BW268" s="178"/>
      <c r="BX268" s="179"/>
      <c r="BY268" s="179"/>
      <c r="BZ268" s="179"/>
      <c r="CA268" s="179"/>
      <c r="CB268" s="185"/>
      <c r="CC268" s="178"/>
      <c r="CD268" s="179"/>
      <c r="CE268" s="179"/>
      <c r="CF268" s="179"/>
      <c r="CG268" s="185"/>
      <c r="CH268" s="178"/>
      <c r="CI268" s="179"/>
      <c r="CJ268" s="179"/>
      <c r="CK268" s="179"/>
      <c r="CL268" s="179"/>
      <c r="CM268" s="179"/>
      <c r="CN268" s="179"/>
      <c r="CO268" s="185"/>
      <c r="CP268" s="183"/>
      <c r="CQ268" s="179"/>
      <c r="CR268" s="179"/>
      <c r="CS268" s="179"/>
      <c r="CT268" s="179"/>
      <c r="CU268" s="179"/>
      <c r="CW268" s="103"/>
      <c r="CX268" s="406"/>
      <c r="CY268" s="407"/>
      <c r="CZ268" s="408"/>
      <c r="DA268" s="408"/>
      <c r="DB268" s="408"/>
      <c r="DC268" s="408"/>
      <c r="DD268" s="409"/>
      <c r="DE268" s="407"/>
      <c r="DF268" s="408"/>
      <c r="DG268" s="408"/>
      <c r="DH268" s="408"/>
      <c r="DI268" s="408"/>
      <c r="DJ268" s="409"/>
      <c r="DK268" s="407"/>
      <c r="DL268" s="408"/>
      <c r="DM268" s="408"/>
      <c r="DN268" s="408"/>
      <c r="DO268" s="409"/>
      <c r="DP268" s="407"/>
      <c r="DQ268" s="408"/>
      <c r="DR268" s="408"/>
      <c r="DS268" s="408"/>
      <c r="DT268" s="408"/>
      <c r="DU268" s="408"/>
      <c r="DV268" s="408"/>
      <c r="DW268" s="409"/>
      <c r="DX268" s="410"/>
      <c r="DY268" s="408"/>
      <c r="DZ268" s="408"/>
      <c r="EA268" s="408"/>
      <c r="EB268" s="408"/>
      <c r="EC268" s="408"/>
    </row>
    <row r="269" spans="16:133" ht="16.5" x14ac:dyDescent="0.35">
      <c r="P269" s="405"/>
      <c r="Q269" s="405"/>
      <c r="R269" s="405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D269" s="166"/>
      <c r="AE269" s="401"/>
      <c r="AG269" s="103"/>
      <c r="AH269" s="175"/>
      <c r="AI269" s="178"/>
      <c r="AJ269" s="179"/>
      <c r="AK269" s="179"/>
      <c r="AL269" s="179"/>
      <c r="AM269" s="179"/>
      <c r="AN269" s="185"/>
      <c r="AO269" s="178"/>
      <c r="AP269" s="179"/>
      <c r="AQ269" s="179"/>
      <c r="AR269" s="179"/>
      <c r="AS269" s="179"/>
      <c r="AT269" s="185"/>
      <c r="AU269" s="178"/>
      <c r="AV269" s="179"/>
      <c r="AW269" s="179"/>
      <c r="AX269" s="179"/>
      <c r="AY269" s="185"/>
      <c r="AZ269" s="178"/>
      <c r="BA269" s="179"/>
      <c r="BB269" s="179"/>
      <c r="BC269" s="179"/>
      <c r="BD269" s="179"/>
      <c r="BE269" s="179"/>
      <c r="BF269" s="179"/>
      <c r="BG269" s="185"/>
      <c r="BH269" s="183"/>
      <c r="BI269" s="179"/>
      <c r="BJ269" s="179"/>
      <c r="BK269" s="179"/>
      <c r="BL269" s="179"/>
      <c r="BM269" s="179"/>
      <c r="BO269" s="103"/>
      <c r="BP269" s="175"/>
      <c r="BQ269" s="178"/>
      <c r="BR269" s="179"/>
      <c r="BS269" s="179"/>
      <c r="BT269" s="179"/>
      <c r="BU269" s="179"/>
      <c r="BV269" s="185"/>
      <c r="BW269" s="178"/>
      <c r="BX269" s="179"/>
      <c r="BY269" s="179"/>
      <c r="BZ269" s="179"/>
      <c r="CA269" s="179"/>
      <c r="CB269" s="185"/>
      <c r="CC269" s="178"/>
      <c r="CD269" s="179"/>
      <c r="CE269" s="179"/>
      <c r="CF269" s="179"/>
      <c r="CG269" s="185"/>
      <c r="CH269" s="178"/>
      <c r="CI269" s="179"/>
      <c r="CJ269" s="179"/>
      <c r="CK269" s="179"/>
      <c r="CL269" s="179"/>
      <c r="CM269" s="179"/>
      <c r="CN269" s="179"/>
      <c r="CO269" s="185"/>
      <c r="CP269" s="183"/>
      <c r="CQ269" s="179"/>
      <c r="CR269" s="179"/>
      <c r="CS269" s="179"/>
      <c r="CT269" s="179"/>
      <c r="CU269" s="179"/>
      <c r="CW269" s="103"/>
      <c r="CX269" s="406"/>
      <c r="CY269" s="407"/>
      <c r="CZ269" s="408"/>
      <c r="DA269" s="408"/>
      <c r="DB269" s="408"/>
      <c r="DC269" s="408"/>
      <c r="DD269" s="409"/>
      <c r="DE269" s="407"/>
      <c r="DF269" s="408"/>
      <c r="DG269" s="408"/>
      <c r="DH269" s="408"/>
      <c r="DI269" s="408"/>
      <c r="DJ269" s="409"/>
      <c r="DK269" s="407"/>
      <c r="DL269" s="408"/>
      <c r="DM269" s="408"/>
      <c r="DN269" s="408"/>
      <c r="DO269" s="409"/>
      <c r="DP269" s="407"/>
      <c r="DQ269" s="408"/>
      <c r="DR269" s="408"/>
      <c r="DS269" s="408"/>
      <c r="DT269" s="408"/>
      <c r="DU269" s="408"/>
      <c r="DV269" s="408"/>
      <c r="DW269" s="409"/>
      <c r="DX269" s="410"/>
      <c r="DY269" s="408"/>
      <c r="DZ269" s="408"/>
      <c r="EA269" s="408"/>
      <c r="EB269" s="408"/>
      <c r="EC269" s="408"/>
    </row>
    <row r="270" spans="16:133" ht="16.5" x14ac:dyDescent="0.35">
      <c r="P270" s="189"/>
      <c r="Q270" s="189"/>
      <c r="R270" s="189"/>
      <c r="S270" s="189"/>
      <c r="T270" s="189"/>
      <c r="U270" s="189"/>
      <c r="V270" s="189"/>
      <c r="W270" s="189"/>
      <c r="X270" s="189"/>
      <c r="Y270" s="189"/>
      <c r="Z270" s="189"/>
      <c r="AA270" s="189"/>
      <c r="AB270" s="189"/>
      <c r="AD270" s="166"/>
      <c r="AE270" s="401"/>
      <c r="AG270" s="103"/>
      <c r="AH270" s="175"/>
      <c r="AI270" s="178"/>
      <c r="AJ270" s="179"/>
      <c r="AK270" s="179"/>
      <c r="AL270" s="179"/>
      <c r="AM270" s="179"/>
      <c r="AN270" s="185"/>
      <c r="AO270" s="178"/>
      <c r="AP270" s="179"/>
      <c r="AQ270" s="179"/>
      <c r="AR270" s="179"/>
      <c r="AS270" s="179"/>
      <c r="AT270" s="185"/>
      <c r="AU270" s="178"/>
      <c r="AV270" s="179"/>
      <c r="AW270" s="179"/>
      <c r="AX270" s="179"/>
      <c r="AY270" s="185"/>
      <c r="AZ270" s="178"/>
      <c r="BA270" s="179"/>
      <c r="BB270" s="179"/>
      <c r="BC270" s="179"/>
      <c r="BD270" s="179"/>
      <c r="BE270" s="179"/>
      <c r="BF270" s="179"/>
      <c r="BG270" s="185"/>
      <c r="BH270" s="183"/>
      <c r="BI270" s="179"/>
      <c r="BJ270" s="179"/>
      <c r="BK270" s="179"/>
      <c r="BL270" s="179"/>
      <c r="BM270" s="179"/>
      <c r="BO270" s="103"/>
      <c r="BP270" s="175"/>
      <c r="BQ270" s="178"/>
      <c r="BR270" s="179"/>
      <c r="BS270" s="179"/>
      <c r="BT270" s="179"/>
      <c r="BU270" s="179"/>
      <c r="BV270" s="185"/>
      <c r="BW270" s="178"/>
      <c r="BX270" s="179"/>
      <c r="BY270" s="179"/>
      <c r="BZ270" s="179"/>
      <c r="CA270" s="179"/>
      <c r="CB270" s="185"/>
      <c r="CC270" s="178"/>
      <c r="CD270" s="179"/>
      <c r="CE270" s="179"/>
      <c r="CF270" s="179"/>
      <c r="CG270" s="185"/>
      <c r="CH270" s="178"/>
      <c r="CI270" s="179"/>
      <c r="CJ270" s="179"/>
      <c r="CK270" s="179"/>
      <c r="CL270" s="179"/>
      <c r="CM270" s="179"/>
      <c r="CN270" s="179"/>
      <c r="CO270" s="185"/>
      <c r="CP270" s="183"/>
      <c r="CQ270" s="179"/>
      <c r="CR270" s="179"/>
      <c r="CS270" s="179"/>
      <c r="CT270" s="179"/>
      <c r="CU270" s="179"/>
      <c r="CW270" s="103"/>
      <c r="CX270" s="406"/>
      <c r="CY270" s="407"/>
      <c r="CZ270" s="408"/>
      <c r="DA270" s="408"/>
      <c r="DB270" s="408"/>
      <c r="DC270" s="408"/>
      <c r="DD270" s="409"/>
      <c r="DE270" s="407"/>
      <c r="DF270" s="408"/>
      <c r="DG270" s="408"/>
      <c r="DH270" s="408"/>
      <c r="DI270" s="408"/>
      <c r="DJ270" s="409"/>
      <c r="DK270" s="407"/>
      <c r="DL270" s="408"/>
      <c r="DM270" s="408"/>
      <c r="DN270" s="408"/>
      <c r="DO270" s="409"/>
      <c r="DP270" s="407"/>
      <c r="DQ270" s="408"/>
      <c r="DR270" s="408"/>
      <c r="DS270" s="408"/>
      <c r="DT270" s="408"/>
      <c r="DU270" s="408"/>
      <c r="DV270" s="408"/>
      <c r="DW270" s="409"/>
      <c r="DX270" s="410"/>
      <c r="DY270" s="408"/>
      <c r="DZ270" s="408"/>
      <c r="EA270" s="408"/>
      <c r="EB270" s="408"/>
      <c r="EC270" s="408"/>
    </row>
    <row r="271" spans="16:133" ht="16.5" x14ac:dyDescent="0.35">
      <c r="AD271" s="166"/>
      <c r="AE271" s="401"/>
      <c r="AG271" s="103"/>
      <c r="AH271" s="175"/>
      <c r="AI271" s="178"/>
      <c r="AJ271" s="179"/>
      <c r="AK271" s="179"/>
      <c r="AL271" s="179"/>
      <c r="AM271" s="179"/>
      <c r="AN271" s="185"/>
      <c r="AO271" s="178"/>
      <c r="AP271" s="179"/>
      <c r="AQ271" s="179"/>
      <c r="AR271" s="179"/>
      <c r="AS271" s="179"/>
      <c r="AT271" s="185"/>
      <c r="AU271" s="178"/>
      <c r="AV271" s="179"/>
      <c r="AW271" s="179"/>
      <c r="AX271" s="179"/>
      <c r="AY271" s="185"/>
      <c r="AZ271" s="178"/>
      <c r="BA271" s="179"/>
      <c r="BB271" s="179"/>
      <c r="BC271" s="179"/>
      <c r="BD271" s="179"/>
      <c r="BE271" s="179"/>
      <c r="BF271" s="179"/>
      <c r="BG271" s="185"/>
      <c r="BH271" s="183"/>
      <c r="BI271" s="179"/>
      <c r="BJ271" s="179"/>
      <c r="BK271" s="179"/>
      <c r="BL271" s="179"/>
      <c r="BM271" s="179"/>
      <c r="BO271" s="103"/>
      <c r="BP271" s="175"/>
      <c r="BQ271" s="178"/>
      <c r="BR271" s="179"/>
      <c r="BS271" s="179"/>
      <c r="BT271" s="179"/>
      <c r="BU271" s="179"/>
      <c r="BV271" s="185"/>
      <c r="BW271" s="178"/>
      <c r="BX271" s="179"/>
      <c r="BY271" s="179"/>
      <c r="BZ271" s="179"/>
      <c r="CA271" s="179"/>
      <c r="CB271" s="185"/>
      <c r="CC271" s="178"/>
      <c r="CD271" s="179"/>
      <c r="CE271" s="179"/>
      <c r="CF271" s="179"/>
      <c r="CG271" s="185"/>
      <c r="CH271" s="178"/>
      <c r="CI271" s="179"/>
      <c r="CJ271" s="179"/>
      <c r="CK271" s="179"/>
      <c r="CL271" s="179"/>
      <c r="CM271" s="179"/>
      <c r="CN271" s="179"/>
      <c r="CO271" s="185"/>
      <c r="CP271" s="183"/>
      <c r="CQ271" s="179"/>
      <c r="CR271" s="179"/>
      <c r="CS271" s="179"/>
      <c r="CT271" s="179"/>
      <c r="CU271" s="179"/>
      <c r="CW271" s="103"/>
      <c r="CX271" s="406"/>
      <c r="CY271" s="407"/>
      <c r="CZ271" s="408"/>
      <c r="DA271" s="408"/>
      <c r="DB271" s="408"/>
      <c r="DC271" s="408"/>
      <c r="DD271" s="409"/>
      <c r="DE271" s="407"/>
      <c r="DF271" s="408"/>
      <c r="DG271" s="408"/>
      <c r="DH271" s="408"/>
      <c r="DI271" s="408"/>
      <c r="DJ271" s="409"/>
      <c r="DK271" s="407"/>
      <c r="DL271" s="408"/>
      <c r="DM271" s="408"/>
      <c r="DN271" s="408"/>
      <c r="DO271" s="409"/>
      <c r="DP271" s="407"/>
      <c r="DQ271" s="408"/>
      <c r="DR271" s="408"/>
      <c r="DS271" s="408"/>
      <c r="DT271" s="408"/>
      <c r="DU271" s="408"/>
      <c r="DV271" s="408"/>
      <c r="DW271" s="409"/>
      <c r="DX271" s="410"/>
      <c r="DY271" s="408"/>
      <c r="DZ271" s="408"/>
      <c r="EA271" s="408"/>
      <c r="EB271" s="408"/>
      <c r="EC271" s="408"/>
    </row>
    <row r="272" spans="16:133" ht="16.5" x14ac:dyDescent="0.35">
      <c r="AD272" s="166"/>
      <c r="AE272" s="401"/>
      <c r="AG272" s="103"/>
      <c r="AH272" s="175"/>
      <c r="AI272" s="178"/>
      <c r="AJ272" s="179"/>
      <c r="AK272" s="179"/>
      <c r="AL272" s="179"/>
      <c r="AM272" s="179"/>
      <c r="AN272" s="185"/>
      <c r="AO272" s="178"/>
      <c r="AP272" s="179"/>
      <c r="AQ272" s="179"/>
      <c r="AR272" s="179"/>
      <c r="AS272" s="179"/>
      <c r="AT272" s="185"/>
      <c r="AU272" s="178"/>
      <c r="AV272" s="179"/>
      <c r="AW272" s="179"/>
      <c r="AX272" s="179"/>
      <c r="AY272" s="185"/>
      <c r="AZ272" s="178"/>
      <c r="BA272" s="179"/>
      <c r="BB272" s="179"/>
      <c r="BC272" s="179"/>
      <c r="BD272" s="179"/>
      <c r="BE272" s="179"/>
      <c r="BF272" s="179"/>
      <c r="BG272" s="185"/>
      <c r="BH272" s="183"/>
      <c r="BI272" s="179"/>
      <c r="BJ272" s="179"/>
      <c r="BK272" s="179"/>
      <c r="BL272" s="179"/>
      <c r="BM272" s="179"/>
      <c r="BO272" s="103"/>
      <c r="BP272" s="175"/>
      <c r="BQ272" s="178"/>
      <c r="BR272" s="179"/>
      <c r="BS272" s="179"/>
      <c r="BT272" s="179"/>
      <c r="BU272" s="179"/>
      <c r="BV272" s="185"/>
      <c r="BW272" s="178"/>
      <c r="BX272" s="179"/>
      <c r="BY272" s="179"/>
      <c r="BZ272" s="179"/>
      <c r="CA272" s="179"/>
      <c r="CB272" s="185"/>
      <c r="CC272" s="178"/>
      <c r="CD272" s="179"/>
      <c r="CE272" s="179"/>
      <c r="CF272" s="179"/>
      <c r="CG272" s="185"/>
      <c r="CH272" s="178"/>
      <c r="CI272" s="179"/>
      <c r="CJ272" s="179"/>
      <c r="CK272" s="179"/>
      <c r="CL272" s="179"/>
      <c r="CM272" s="179"/>
      <c r="CN272" s="179"/>
      <c r="CO272" s="185"/>
      <c r="CP272" s="183"/>
      <c r="CQ272" s="179"/>
      <c r="CR272" s="179"/>
      <c r="CS272" s="179"/>
      <c r="CT272" s="179"/>
      <c r="CU272" s="179"/>
      <c r="CW272" s="103"/>
      <c r="CX272" s="406"/>
      <c r="CY272" s="407"/>
      <c r="CZ272" s="408"/>
      <c r="DA272" s="408"/>
      <c r="DB272" s="408"/>
      <c r="DC272" s="408"/>
      <c r="DD272" s="409"/>
      <c r="DE272" s="407"/>
      <c r="DF272" s="408"/>
      <c r="DG272" s="408"/>
      <c r="DH272" s="408"/>
      <c r="DI272" s="408"/>
      <c r="DJ272" s="409"/>
      <c r="DK272" s="407"/>
      <c r="DL272" s="408"/>
      <c r="DM272" s="408"/>
      <c r="DN272" s="408"/>
      <c r="DO272" s="409"/>
      <c r="DP272" s="407"/>
      <c r="DQ272" s="408"/>
      <c r="DR272" s="408"/>
      <c r="DS272" s="408"/>
      <c r="DT272" s="408"/>
      <c r="DU272" s="408"/>
      <c r="DV272" s="408"/>
      <c r="DW272" s="409"/>
      <c r="DX272" s="410"/>
      <c r="DY272" s="408"/>
      <c r="DZ272" s="408"/>
      <c r="EA272" s="408"/>
      <c r="EB272" s="408"/>
      <c r="EC272" s="408"/>
    </row>
    <row r="273" spans="30:133" ht="16.5" x14ac:dyDescent="0.35">
      <c r="AD273" s="166"/>
      <c r="AE273" s="401"/>
      <c r="AG273" s="103"/>
      <c r="AH273" s="175"/>
      <c r="AI273" s="178"/>
      <c r="AJ273" s="179"/>
      <c r="AK273" s="179"/>
      <c r="AL273" s="179"/>
      <c r="AM273" s="179"/>
      <c r="AN273" s="185"/>
      <c r="AO273" s="178"/>
      <c r="AP273" s="179"/>
      <c r="AQ273" s="179"/>
      <c r="AR273" s="179"/>
      <c r="AS273" s="179"/>
      <c r="AT273" s="185"/>
      <c r="AU273" s="178"/>
      <c r="AV273" s="179"/>
      <c r="AW273" s="179"/>
      <c r="AX273" s="179"/>
      <c r="AY273" s="185"/>
      <c r="AZ273" s="178"/>
      <c r="BA273" s="179"/>
      <c r="BB273" s="179"/>
      <c r="BC273" s="179"/>
      <c r="BD273" s="179"/>
      <c r="BE273" s="179"/>
      <c r="BF273" s="179"/>
      <c r="BG273" s="185"/>
      <c r="BH273" s="183"/>
      <c r="BI273" s="179"/>
      <c r="BJ273" s="179"/>
      <c r="BK273" s="179"/>
      <c r="BL273" s="179"/>
      <c r="BM273" s="179"/>
      <c r="BO273" s="103"/>
      <c r="BP273" s="175"/>
      <c r="BQ273" s="178"/>
      <c r="BR273" s="179"/>
      <c r="BS273" s="179"/>
      <c r="BT273" s="179"/>
      <c r="BU273" s="179"/>
      <c r="BV273" s="185"/>
      <c r="BW273" s="178"/>
      <c r="BX273" s="179"/>
      <c r="BY273" s="179"/>
      <c r="BZ273" s="179"/>
      <c r="CA273" s="179"/>
      <c r="CB273" s="185"/>
      <c r="CC273" s="178"/>
      <c r="CD273" s="179"/>
      <c r="CE273" s="179"/>
      <c r="CF273" s="179"/>
      <c r="CG273" s="185"/>
      <c r="CH273" s="178"/>
      <c r="CI273" s="179"/>
      <c r="CJ273" s="179"/>
      <c r="CK273" s="179"/>
      <c r="CL273" s="179"/>
      <c r="CM273" s="179"/>
      <c r="CN273" s="179"/>
      <c r="CO273" s="185"/>
      <c r="CP273" s="183"/>
      <c r="CQ273" s="179"/>
      <c r="CR273" s="179"/>
      <c r="CS273" s="179"/>
      <c r="CT273" s="179"/>
      <c r="CU273" s="179"/>
      <c r="CW273" s="103"/>
      <c r="CX273" s="406"/>
      <c r="CY273" s="407"/>
      <c r="CZ273" s="408"/>
      <c r="DA273" s="408"/>
      <c r="DB273" s="408"/>
      <c r="DC273" s="408"/>
      <c r="DD273" s="409"/>
      <c r="DE273" s="407"/>
      <c r="DF273" s="408"/>
      <c r="DG273" s="408"/>
      <c r="DH273" s="408"/>
      <c r="DI273" s="408"/>
      <c r="DJ273" s="409"/>
      <c r="DK273" s="407"/>
      <c r="DL273" s="408"/>
      <c r="DM273" s="408"/>
      <c r="DN273" s="408"/>
      <c r="DO273" s="409"/>
      <c r="DP273" s="407"/>
      <c r="DQ273" s="408"/>
      <c r="DR273" s="408"/>
      <c r="DS273" s="408"/>
      <c r="DT273" s="408"/>
      <c r="DU273" s="408"/>
      <c r="DV273" s="408"/>
      <c r="DW273" s="409"/>
      <c r="DX273" s="410"/>
      <c r="DY273" s="408"/>
      <c r="DZ273" s="408"/>
      <c r="EA273" s="408"/>
      <c r="EB273" s="408"/>
      <c r="EC273" s="408"/>
    </row>
    <row r="274" spans="30:133" ht="16.5" x14ac:dyDescent="0.35">
      <c r="AD274" s="166"/>
      <c r="AE274" s="401"/>
      <c r="AG274" s="103"/>
      <c r="AH274" s="175"/>
      <c r="AI274" s="178"/>
      <c r="AJ274" s="179"/>
      <c r="AK274" s="179"/>
      <c r="AL274" s="179"/>
      <c r="AM274" s="179"/>
      <c r="AN274" s="185"/>
      <c r="AO274" s="178"/>
      <c r="AP274" s="179"/>
      <c r="AQ274" s="179"/>
      <c r="AR274" s="179"/>
      <c r="AS274" s="179"/>
      <c r="AT274" s="185"/>
      <c r="AU274" s="178"/>
      <c r="AV274" s="179"/>
      <c r="AW274" s="179"/>
      <c r="AX274" s="179"/>
      <c r="AY274" s="185"/>
      <c r="AZ274" s="178"/>
      <c r="BA274" s="179"/>
      <c r="BB274" s="179"/>
      <c r="BC274" s="179"/>
      <c r="BD274" s="179"/>
      <c r="BE274" s="179"/>
      <c r="BF274" s="179"/>
      <c r="BG274" s="185"/>
      <c r="BH274" s="183"/>
      <c r="BI274" s="179"/>
      <c r="BJ274" s="179"/>
      <c r="BK274" s="179"/>
      <c r="BL274" s="179"/>
      <c r="BM274" s="179"/>
      <c r="BO274" s="103"/>
      <c r="BP274" s="175"/>
      <c r="BQ274" s="178"/>
      <c r="BR274" s="179"/>
      <c r="BS274" s="179"/>
      <c r="BT274" s="179"/>
      <c r="BU274" s="179"/>
      <c r="BV274" s="185"/>
      <c r="BW274" s="178"/>
      <c r="BX274" s="179"/>
      <c r="BY274" s="179"/>
      <c r="BZ274" s="179"/>
      <c r="CA274" s="179"/>
      <c r="CB274" s="185"/>
      <c r="CC274" s="178"/>
      <c r="CD274" s="179"/>
      <c r="CE274" s="179"/>
      <c r="CF274" s="179"/>
      <c r="CG274" s="185"/>
      <c r="CH274" s="178"/>
      <c r="CI274" s="179"/>
      <c r="CJ274" s="179"/>
      <c r="CK274" s="179"/>
      <c r="CL274" s="179"/>
      <c r="CM274" s="179"/>
      <c r="CN274" s="179"/>
      <c r="CO274" s="185"/>
      <c r="CP274" s="183"/>
      <c r="CQ274" s="179"/>
      <c r="CR274" s="179"/>
      <c r="CS274" s="179"/>
      <c r="CT274" s="179"/>
      <c r="CU274" s="179"/>
      <c r="CW274" s="103"/>
      <c r="CX274" s="406"/>
      <c r="CY274" s="407"/>
      <c r="CZ274" s="408"/>
      <c r="DA274" s="408"/>
      <c r="DB274" s="408"/>
      <c r="DC274" s="408"/>
      <c r="DD274" s="409"/>
      <c r="DE274" s="407"/>
      <c r="DF274" s="408"/>
      <c r="DG274" s="408"/>
      <c r="DH274" s="408"/>
      <c r="DI274" s="408"/>
      <c r="DJ274" s="409"/>
      <c r="DK274" s="407"/>
      <c r="DL274" s="408"/>
      <c r="DM274" s="408"/>
      <c r="DN274" s="408"/>
      <c r="DO274" s="409"/>
      <c r="DP274" s="407"/>
      <c r="DQ274" s="408"/>
      <c r="DR274" s="408"/>
      <c r="DS274" s="408"/>
      <c r="DT274" s="408"/>
      <c r="DU274" s="408"/>
      <c r="DV274" s="408"/>
      <c r="DW274" s="409"/>
      <c r="DX274" s="410"/>
      <c r="DY274" s="408"/>
      <c r="DZ274" s="408"/>
      <c r="EA274" s="408"/>
      <c r="EB274" s="408"/>
      <c r="EC274" s="408"/>
    </row>
    <row r="275" spans="30:133" ht="16.5" x14ac:dyDescent="0.35">
      <c r="AD275" s="166"/>
      <c r="AE275" s="401"/>
      <c r="AG275" s="103"/>
      <c r="AH275" s="175"/>
      <c r="AI275" s="178"/>
      <c r="AJ275" s="179"/>
      <c r="AK275" s="179"/>
      <c r="AL275" s="179"/>
      <c r="AM275" s="179"/>
      <c r="AN275" s="185"/>
      <c r="AO275" s="178"/>
      <c r="AP275" s="179"/>
      <c r="AQ275" s="179"/>
      <c r="AR275" s="179"/>
      <c r="AS275" s="179"/>
      <c r="AT275" s="185"/>
      <c r="AU275" s="178"/>
      <c r="AV275" s="179"/>
      <c r="AW275" s="179"/>
      <c r="AX275" s="179"/>
      <c r="AY275" s="185"/>
      <c r="AZ275" s="178"/>
      <c r="BA275" s="179"/>
      <c r="BB275" s="179"/>
      <c r="BC275" s="179"/>
      <c r="BD275" s="179"/>
      <c r="BE275" s="179"/>
      <c r="BF275" s="179"/>
      <c r="BG275" s="185"/>
      <c r="BH275" s="183"/>
      <c r="BI275" s="179"/>
      <c r="BJ275" s="179"/>
      <c r="BK275" s="179"/>
      <c r="BL275" s="179"/>
      <c r="BM275" s="179"/>
      <c r="BO275" s="103"/>
      <c r="BP275" s="175"/>
      <c r="BQ275" s="178"/>
      <c r="BR275" s="179"/>
      <c r="BS275" s="179"/>
      <c r="BT275" s="179"/>
      <c r="BU275" s="179"/>
      <c r="BV275" s="185"/>
      <c r="BW275" s="178"/>
      <c r="BX275" s="179"/>
      <c r="BY275" s="179"/>
      <c r="BZ275" s="179"/>
      <c r="CA275" s="179"/>
      <c r="CB275" s="185"/>
      <c r="CC275" s="178"/>
      <c r="CD275" s="179"/>
      <c r="CE275" s="179"/>
      <c r="CF275" s="179"/>
      <c r="CG275" s="185"/>
      <c r="CH275" s="178"/>
      <c r="CI275" s="179"/>
      <c r="CJ275" s="179"/>
      <c r="CK275" s="179"/>
      <c r="CL275" s="179"/>
      <c r="CM275" s="179"/>
      <c r="CN275" s="179"/>
      <c r="CO275" s="185"/>
      <c r="CP275" s="183"/>
      <c r="CQ275" s="179"/>
      <c r="CR275" s="179"/>
      <c r="CS275" s="179"/>
      <c r="CT275" s="179"/>
      <c r="CU275" s="179"/>
      <c r="CW275" s="103"/>
      <c r="CX275" s="406"/>
      <c r="CY275" s="407"/>
      <c r="CZ275" s="408"/>
      <c r="DA275" s="408"/>
      <c r="DB275" s="408"/>
      <c r="DC275" s="408"/>
      <c r="DD275" s="409"/>
      <c r="DE275" s="407"/>
      <c r="DF275" s="408"/>
      <c r="DG275" s="408"/>
      <c r="DH275" s="408"/>
      <c r="DI275" s="408"/>
      <c r="DJ275" s="409"/>
      <c r="DK275" s="407"/>
      <c r="DL275" s="408"/>
      <c r="DM275" s="408"/>
      <c r="DN275" s="408"/>
      <c r="DO275" s="409"/>
      <c r="DP275" s="407"/>
      <c r="DQ275" s="408"/>
      <c r="DR275" s="408"/>
      <c r="DS275" s="408"/>
      <c r="DT275" s="408"/>
      <c r="DU275" s="408"/>
      <c r="DV275" s="408"/>
      <c r="DW275" s="409"/>
      <c r="DX275" s="410"/>
      <c r="DY275" s="408"/>
      <c r="DZ275" s="408"/>
      <c r="EA275" s="408"/>
      <c r="EB275" s="408"/>
      <c r="EC275" s="408"/>
    </row>
    <row r="276" spans="30:133" ht="16.5" x14ac:dyDescent="0.35">
      <c r="AD276" s="166"/>
      <c r="AE276" s="401"/>
      <c r="AG276" s="103"/>
      <c r="AH276" s="175"/>
      <c r="AI276" s="178"/>
      <c r="AJ276" s="179"/>
      <c r="AK276" s="179"/>
      <c r="AL276" s="179"/>
      <c r="AM276" s="179"/>
      <c r="AN276" s="185"/>
      <c r="AO276" s="178"/>
      <c r="AP276" s="179"/>
      <c r="AQ276" s="179"/>
      <c r="AR276" s="179"/>
      <c r="AS276" s="179"/>
      <c r="AT276" s="185"/>
      <c r="AU276" s="178"/>
      <c r="AV276" s="179"/>
      <c r="AW276" s="179"/>
      <c r="AX276" s="179"/>
      <c r="AY276" s="185"/>
      <c r="AZ276" s="178"/>
      <c r="BA276" s="179"/>
      <c r="BB276" s="179"/>
      <c r="BC276" s="179"/>
      <c r="BD276" s="179"/>
      <c r="BE276" s="179"/>
      <c r="BF276" s="179"/>
      <c r="BG276" s="185"/>
      <c r="BH276" s="183"/>
      <c r="BI276" s="179"/>
      <c r="BJ276" s="179"/>
      <c r="BK276" s="179"/>
      <c r="BL276" s="179"/>
      <c r="BM276" s="179"/>
      <c r="BO276" s="103"/>
      <c r="BP276" s="175"/>
      <c r="BQ276" s="178"/>
      <c r="BR276" s="179"/>
      <c r="BS276" s="179"/>
      <c r="BT276" s="179"/>
      <c r="BU276" s="179"/>
      <c r="BV276" s="185"/>
      <c r="BW276" s="178"/>
      <c r="BX276" s="179"/>
      <c r="BY276" s="179"/>
      <c r="BZ276" s="179"/>
      <c r="CA276" s="179"/>
      <c r="CB276" s="185"/>
      <c r="CC276" s="178"/>
      <c r="CD276" s="179"/>
      <c r="CE276" s="179"/>
      <c r="CF276" s="179"/>
      <c r="CG276" s="185"/>
      <c r="CH276" s="178"/>
      <c r="CI276" s="179"/>
      <c r="CJ276" s="179"/>
      <c r="CK276" s="179"/>
      <c r="CL276" s="179"/>
      <c r="CM276" s="179"/>
      <c r="CN276" s="179"/>
      <c r="CO276" s="185"/>
      <c r="CP276" s="183"/>
      <c r="CQ276" s="179"/>
      <c r="CR276" s="179"/>
      <c r="CS276" s="179"/>
      <c r="CT276" s="179"/>
      <c r="CU276" s="179"/>
      <c r="CW276" s="103"/>
      <c r="CX276" s="406"/>
      <c r="CY276" s="407"/>
      <c r="CZ276" s="408"/>
      <c r="DA276" s="408"/>
      <c r="DB276" s="408"/>
      <c r="DC276" s="408"/>
      <c r="DD276" s="409"/>
      <c r="DE276" s="407"/>
      <c r="DF276" s="408"/>
      <c r="DG276" s="408"/>
      <c r="DH276" s="408"/>
      <c r="DI276" s="408"/>
      <c r="DJ276" s="409"/>
      <c r="DK276" s="407"/>
      <c r="DL276" s="408"/>
      <c r="DM276" s="408"/>
      <c r="DN276" s="408"/>
      <c r="DO276" s="409"/>
      <c r="DP276" s="407"/>
      <c r="DQ276" s="408"/>
      <c r="DR276" s="408"/>
      <c r="DS276" s="408"/>
      <c r="DT276" s="408"/>
      <c r="DU276" s="408"/>
      <c r="DV276" s="408"/>
      <c r="DW276" s="409"/>
      <c r="DX276" s="410"/>
      <c r="DY276" s="408"/>
      <c r="DZ276" s="408"/>
      <c r="EA276" s="408"/>
      <c r="EB276" s="408"/>
      <c r="EC276" s="408"/>
    </row>
    <row r="277" spans="30:133" ht="16.5" x14ac:dyDescent="0.35">
      <c r="AD277" s="166"/>
      <c r="AE277" s="401"/>
      <c r="AG277" s="103"/>
      <c r="AH277" s="175"/>
      <c r="AI277" s="178"/>
      <c r="AJ277" s="179"/>
      <c r="AK277" s="179"/>
      <c r="AL277" s="179"/>
      <c r="AM277" s="179"/>
      <c r="AN277" s="185"/>
      <c r="AO277" s="178"/>
      <c r="AP277" s="179"/>
      <c r="AQ277" s="179"/>
      <c r="AR277" s="179"/>
      <c r="AS277" s="179"/>
      <c r="AT277" s="185"/>
      <c r="AU277" s="178"/>
      <c r="AV277" s="179"/>
      <c r="AW277" s="179"/>
      <c r="AX277" s="179"/>
      <c r="AY277" s="185"/>
      <c r="AZ277" s="178"/>
      <c r="BA277" s="179"/>
      <c r="BB277" s="179"/>
      <c r="BC277" s="179"/>
      <c r="BD277" s="179"/>
      <c r="BE277" s="179"/>
      <c r="BF277" s="179"/>
      <c r="BG277" s="185"/>
      <c r="BH277" s="183"/>
      <c r="BI277" s="179"/>
      <c r="BJ277" s="179"/>
      <c r="BK277" s="179"/>
      <c r="BL277" s="179"/>
      <c r="BM277" s="179"/>
      <c r="BO277" s="103"/>
      <c r="BP277" s="175"/>
      <c r="BQ277" s="178"/>
      <c r="BR277" s="179"/>
      <c r="BS277" s="179"/>
      <c r="BT277" s="179"/>
      <c r="BU277" s="179"/>
      <c r="BV277" s="185"/>
      <c r="BW277" s="178"/>
      <c r="BX277" s="179"/>
      <c r="BY277" s="179"/>
      <c r="BZ277" s="179"/>
      <c r="CA277" s="179"/>
      <c r="CB277" s="185"/>
      <c r="CC277" s="178"/>
      <c r="CD277" s="179"/>
      <c r="CE277" s="179"/>
      <c r="CF277" s="179"/>
      <c r="CG277" s="185"/>
      <c r="CH277" s="178"/>
      <c r="CI277" s="179"/>
      <c r="CJ277" s="179"/>
      <c r="CK277" s="179"/>
      <c r="CL277" s="179"/>
      <c r="CM277" s="179"/>
      <c r="CN277" s="179"/>
      <c r="CO277" s="185"/>
      <c r="CP277" s="183"/>
      <c r="CQ277" s="179"/>
      <c r="CR277" s="179"/>
      <c r="CS277" s="179"/>
      <c r="CT277" s="179"/>
      <c r="CU277" s="179"/>
      <c r="CW277" s="103"/>
      <c r="CX277" s="406"/>
      <c r="CY277" s="407"/>
      <c r="CZ277" s="408"/>
      <c r="DA277" s="408"/>
      <c r="DB277" s="408"/>
      <c r="DC277" s="408"/>
      <c r="DD277" s="409"/>
      <c r="DE277" s="407"/>
      <c r="DF277" s="408"/>
      <c r="DG277" s="408"/>
      <c r="DH277" s="408"/>
      <c r="DI277" s="408"/>
      <c r="DJ277" s="409"/>
      <c r="DK277" s="407"/>
      <c r="DL277" s="408"/>
      <c r="DM277" s="408"/>
      <c r="DN277" s="408"/>
      <c r="DO277" s="409"/>
      <c r="DP277" s="407"/>
      <c r="DQ277" s="408"/>
      <c r="DR277" s="408"/>
      <c r="DS277" s="408"/>
      <c r="DT277" s="408"/>
      <c r="DU277" s="408"/>
      <c r="DV277" s="408"/>
      <c r="DW277" s="409"/>
      <c r="DX277" s="410"/>
      <c r="DY277" s="408"/>
      <c r="DZ277" s="408"/>
      <c r="EA277" s="408"/>
      <c r="EB277" s="408"/>
      <c r="EC277" s="408"/>
    </row>
    <row r="278" spans="30:133" ht="16.5" x14ac:dyDescent="0.35">
      <c r="AD278" s="166"/>
      <c r="AE278" s="401"/>
      <c r="AG278" s="103"/>
      <c r="AH278" s="175"/>
      <c r="AI278" s="178"/>
      <c r="AJ278" s="179"/>
      <c r="AK278" s="179"/>
      <c r="AL278" s="179"/>
      <c r="AM278" s="179"/>
      <c r="AN278" s="185"/>
      <c r="AO278" s="178"/>
      <c r="AP278" s="179"/>
      <c r="AQ278" s="179"/>
      <c r="AR278" s="179"/>
      <c r="AS278" s="179"/>
      <c r="AT278" s="185"/>
      <c r="AU278" s="178"/>
      <c r="AV278" s="179"/>
      <c r="AW278" s="179"/>
      <c r="AX278" s="179"/>
      <c r="AY278" s="185"/>
      <c r="AZ278" s="178"/>
      <c r="BA278" s="179"/>
      <c r="BB278" s="179"/>
      <c r="BC278" s="179"/>
      <c r="BD278" s="179"/>
      <c r="BE278" s="179"/>
      <c r="BF278" s="179"/>
      <c r="BG278" s="185"/>
      <c r="BH278" s="183"/>
      <c r="BI278" s="179"/>
      <c r="BJ278" s="179"/>
      <c r="BK278" s="179"/>
      <c r="BL278" s="179"/>
      <c r="BM278" s="179"/>
      <c r="BO278" s="103"/>
      <c r="BP278" s="175"/>
      <c r="BQ278" s="178"/>
      <c r="BR278" s="179"/>
      <c r="BS278" s="179"/>
      <c r="BT278" s="179"/>
      <c r="BU278" s="179"/>
      <c r="BV278" s="185"/>
      <c r="BW278" s="178"/>
      <c r="BX278" s="179"/>
      <c r="BY278" s="179"/>
      <c r="BZ278" s="179"/>
      <c r="CA278" s="179"/>
      <c r="CB278" s="185"/>
      <c r="CC278" s="178"/>
      <c r="CD278" s="179"/>
      <c r="CE278" s="179"/>
      <c r="CF278" s="179"/>
      <c r="CG278" s="185"/>
      <c r="CH278" s="178"/>
      <c r="CI278" s="179"/>
      <c r="CJ278" s="179"/>
      <c r="CK278" s="179"/>
      <c r="CL278" s="179"/>
      <c r="CM278" s="179"/>
      <c r="CN278" s="179"/>
      <c r="CO278" s="185"/>
      <c r="CP278" s="183"/>
      <c r="CQ278" s="179"/>
      <c r="CR278" s="179"/>
      <c r="CS278" s="179"/>
      <c r="CT278" s="179"/>
      <c r="CU278" s="179"/>
      <c r="CW278" s="103"/>
      <c r="CX278" s="406"/>
      <c r="CY278" s="407"/>
      <c r="CZ278" s="408"/>
      <c r="DA278" s="408"/>
      <c r="DB278" s="408"/>
      <c r="DC278" s="408"/>
      <c r="DD278" s="409"/>
      <c r="DE278" s="407"/>
      <c r="DF278" s="408"/>
      <c r="DG278" s="408"/>
      <c r="DH278" s="408"/>
      <c r="DI278" s="408"/>
      <c r="DJ278" s="409"/>
      <c r="DK278" s="407"/>
      <c r="DL278" s="408"/>
      <c r="DM278" s="408"/>
      <c r="DN278" s="408"/>
      <c r="DO278" s="409"/>
      <c r="DP278" s="407"/>
      <c r="DQ278" s="408"/>
      <c r="DR278" s="408"/>
      <c r="DS278" s="408"/>
      <c r="DT278" s="408"/>
      <c r="DU278" s="408"/>
      <c r="DV278" s="408"/>
      <c r="DW278" s="409"/>
      <c r="DX278" s="410"/>
      <c r="DY278" s="408"/>
      <c r="DZ278" s="408"/>
      <c r="EA278" s="408"/>
      <c r="EB278" s="408"/>
      <c r="EC278" s="408"/>
    </row>
    <row r="279" spans="30:133" ht="16.5" x14ac:dyDescent="0.35">
      <c r="AD279" s="166"/>
      <c r="AE279" s="401"/>
      <c r="AG279" s="103"/>
      <c r="AH279" s="175"/>
      <c r="AI279" s="178"/>
      <c r="AJ279" s="179"/>
      <c r="AK279" s="179"/>
      <c r="AL279" s="179"/>
      <c r="AM279" s="179"/>
      <c r="AN279" s="185"/>
      <c r="AO279" s="178"/>
      <c r="AP279" s="179"/>
      <c r="AQ279" s="179"/>
      <c r="AR279" s="179"/>
      <c r="AS279" s="179"/>
      <c r="AT279" s="185"/>
      <c r="AU279" s="178"/>
      <c r="AV279" s="179"/>
      <c r="AW279" s="179"/>
      <c r="AX279" s="179"/>
      <c r="AY279" s="185"/>
      <c r="AZ279" s="178"/>
      <c r="BA279" s="179"/>
      <c r="BB279" s="179"/>
      <c r="BC279" s="179"/>
      <c r="BD279" s="179"/>
      <c r="BE279" s="179"/>
      <c r="BF279" s="179"/>
      <c r="BG279" s="185"/>
      <c r="BH279" s="183"/>
      <c r="BI279" s="179"/>
      <c r="BJ279" s="179"/>
      <c r="BK279" s="179"/>
      <c r="BL279" s="179"/>
      <c r="BM279" s="179"/>
      <c r="BO279" s="103"/>
      <c r="BP279" s="175"/>
      <c r="BQ279" s="178"/>
      <c r="BR279" s="179"/>
      <c r="BS279" s="179"/>
      <c r="BT279" s="179"/>
      <c r="BU279" s="179"/>
      <c r="BV279" s="185"/>
      <c r="BW279" s="178"/>
      <c r="BX279" s="179"/>
      <c r="BY279" s="179"/>
      <c r="BZ279" s="179"/>
      <c r="CA279" s="179"/>
      <c r="CB279" s="185"/>
      <c r="CC279" s="178"/>
      <c r="CD279" s="179"/>
      <c r="CE279" s="179"/>
      <c r="CF279" s="179"/>
      <c r="CG279" s="185"/>
      <c r="CH279" s="178"/>
      <c r="CI279" s="179"/>
      <c r="CJ279" s="179"/>
      <c r="CK279" s="179"/>
      <c r="CL279" s="179"/>
      <c r="CM279" s="179"/>
      <c r="CN279" s="179"/>
      <c r="CO279" s="185"/>
      <c r="CP279" s="183"/>
      <c r="CQ279" s="179"/>
      <c r="CR279" s="179"/>
      <c r="CS279" s="179"/>
      <c r="CT279" s="179"/>
      <c r="CU279" s="179"/>
      <c r="CW279" s="103"/>
      <c r="CX279" s="406"/>
      <c r="CY279" s="407"/>
      <c r="CZ279" s="408"/>
      <c r="DA279" s="408"/>
      <c r="DB279" s="408"/>
      <c r="DC279" s="408"/>
      <c r="DD279" s="409"/>
      <c r="DE279" s="407"/>
      <c r="DF279" s="408"/>
      <c r="DG279" s="408"/>
      <c r="DH279" s="408"/>
      <c r="DI279" s="408"/>
      <c r="DJ279" s="409"/>
      <c r="DK279" s="407"/>
      <c r="DL279" s="408"/>
      <c r="DM279" s="408"/>
      <c r="DN279" s="408"/>
      <c r="DO279" s="409"/>
      <c r="DP279" s="407"/>
      <c r="DQ279" s="408"/>
      <c r="DR279" s="408"/>
      <c r="DS279" s="408"/>
      <c r="DT279" s="408"/>
      <c r="DU279" s="408"/>
      <c r="DV279" s="408"/>
      <c r="DW279" s="409"/>
      <c r="DX279" s="410"/>
      <c r="DY279" s="408"/>
      <c r="DZ279" s="408"/>
      <c r="EA279" s="408"/>
      <c r="EB279" s="408"/>
      <c r="EC279" s="408"/>
    </row>
    <row r="280" spans="30:133" ht="16.5" x14ac:dyDescent="0.35">
      <c r="AD280" s="189"/>
      <c r="AE280" s="411"/>
      <c r="AG280" s="189"/>
      <c r="BO280" s="103"/>
      <c r="BP280" s="175"/>
      <c r="BQ280" s="178"/>
      <c r="BR280" s="179"/>
      <c r="BS280" s="179"/>
      <c r="BT280" s="179"/>
      <c r="BU280" s="179"/>
      <c r="BV280" s="185"/>
      <c r="BW280" s="178"/>
      <c r="BX280" s="179"/>
      <c r="BY280" s="179"/>
      <c r="BZ280" s="179"/>
      <c r="CA280" s="179"/>
      <c r="CB280" s="185"/>
      <c r="CC280" s="178"/>
      <c r="CD280" s="179"/>
      <c r="CE280" s="179"/>
      <c r="CF280" s="179"/>
      <c r="CG280" s="185"/>
      <c r="CH280" s="178"/>
      <c r="CI280" s="179"/>
      <c r="CJ280" s="179"/>
      <c r="CK280" s="179"/>
      <c r="CL280" s="179"/>
      <c r="CM280" s="179"/>
      <c r="CN280" s="179"/>
      <c r="CO280" s="185"/>
      <c r="CP280" s="183"/>
      <c r="CQ280" s="179"/>
      <c r="CR280" s="179"/>
      <c r="CS280" s="179"/>
      <c r="CT280" s="179"/>
      <c r="CU280" s="179"/>
      <c r="CW280" s="103"/>
      <c r="CX280" s="406"/>
      <c r="CY280" s="407"/>
      <c r="CZ280" s="408"/>
      <c r="DA280" s="408"/>
      <c r="DB280" s="408"/>
      <c r="DC280" s="408"/>
      <c r="DD280" s="409"/>
      <c r="DE280" s="407"/>
      <c r="DF280" s="408"/>
      <c r="DG280" s="408"/>
      <c r="DH280" s="408"/>
      <c r="DI280" s="408"/>
      <c r="DJ280" s="409"/>
      <c r="DK280" s="407"/>
      <c r="DL280" s="408"/>
      <c r="DM280" s="408"/>
      <c r="DN280" s="408"/>
      <c r="DO280" s="409"/>
      <c r="DP280" s="407"/>
      <c r="DQ280" s="408"/>
      <c r="DR280" s="408"/>
      <c r="DS280" s="408"/>
      <c r="DT280" s="408"/>
      <c r="DU280" s="408"/>
      <c r="DV280" s="408"/>
      <c r="DW280" s="409"/>
      <c r="DX280" s="410"/>
      <c r="DY280" s="408"/>
      <c r="DZ280" s="408"/>
      <c r="EA280" s="408"/>
      <c r="EB280" s="408"/>
      <c r="EC280" s="408"/>
    </row>
    <row r="281" spans="30:133" x14ac:dyDescent="0.35">
      <c r="BO281" s="189"/>
      <c r="CW281" s="189"/>
      <c r="CX281" s="412"/>
      <c r="CY281" s="413"/>
      <c r="CZ281" s="414"/>
      <c r="DA281" s="414"/>
      <c r="DB281" s="414"/>
      <c r="DC281" s="414"/>
      <c r="DD281" s="415"/>
      <c r="DE281" s="413"/>
      <c r="DF281" s="414"/>
      <c r="DG281" s="414"/>
      <c r="DH281" s="414"/>
      <c r="DI281" s="414"/>
      <c r="DJ281" s="415"/>
      <c r="DK281" s="413"/>
      <c r="DL281" s="414"/>
      <c r="DM281" s="414"/>
      <c r="DN281" s="414"/>
      <c r="DO281" s="415"/>
      <c r="DP281" s="413"/>
      <c r="DQ281" s="414"/>
      <c r="DR281" s="414"/>
      <c r="DS281" s="414"/>
      <c r="DT281" s="414"/>
      <c r="DU281" s="414"/>
      <c r="DV281" s="414"/>
      <c r="DW281" s="415"/>
      <c r="DX281" s="414"/>
      <c r="DY281" s="414"/>
      <c r="DZ281" s="414"/>
      <c r="EA281" s="414"/>
      <c r="EB281" s="414"/>
      <c r="EC281" s="414"/>
    </row>
    <row r="282" spans="30:133" x14ac:dyDescent="0.35">
      <c r="CX282" s="412"/>
      <c r="CY282" s="413"/>
      <c r="CZ282" s="414"/>
      <c r="DA282" s="414"/>
      <c r="DB282" s="414"/>
      <c r="DC282" s="414"/>
      <c r="DD282" s="415"/>
      <c r="DE282" s="413"/>
      <c r="DF282" s="414"/>
      <c r="DG282" s="414"/>
      <c r="DH282" s="414"/>
      <c r="DI282" s="414"/>
      <c r="DJ282" s="415"/>
      <c r="DK282" s="413"/>
      <c r="DL282" s="414"/>
      <c r="DM282" s="414"/>
      <c r="DN282" s="414"/>
      <c r="DO282" s="415"/>
      <c r="DP282" s="413"/>
      <c r="DQ282" s="414"/>
      <c r="DR282" s="414"/>
      <c r="DS282" s="414"/>
      <c r="DT282" s="414"/>
      <c r="DU282" s="414"/>
      <c r="DV282" s="414"/>
      <c r="DW282" s="415"/>
      <c r="DX282" s="414"/>
      <c r="DY282" s="414"/>
      <c r="DZ282" s="414"/>
      <c r="EA282" s="414"/>
      <c r="EB282" s="414"/>
      <c r="EC282" s="414"/>
    </row>
    <row r="283" spans="30:133" x14ac:dyDescent="0.35">
      <c r="CX283" s="412"/>
      <c r="CY283" s="413"/>
      <c r="CZ283" s="414"/>
      <c r="DA283" s="414"/>
      <c r="DB283" s="414"/>
      <c r="DC283" s="414"/>
      <c r="DD283" s="415"/>
      <c r="DE283" s="413"/>
      <c r="DF283" s="414"/>
      <c r="DG283" s="414"/>
      <c r="DH283" s="414"/>
      <c r="DI283" s="414"/>
      <c r="DJ283" s="415"/>
      <c r="DK283" s="413"/>
      <c r="DL283" s="414"/>
      <c r="DM283" s="414"/>
      <c r="DN283" s="414"/>
      <c r="DO283" s="415"/>
      <c r="DP283" s="413"/>
      <c r="DQ283" s="414"/>
      <c r="DR283" s="414"/>
      <c r="DS283" s="414"/>
      <c r="DT283" s="414"/>
      <c r="DU283" s="414"/>
      <c r="DV283" s="414"/>
      <c r="DW283" s="415"/>
      <c r="DX283" s="414"/>
      <c r="DY283" s="414"/>
      <c r="DZ283" s="414"/>
      <c r="EA283" s="414"/>
      <c r="EB283" s="414"/>
      <c r="EC283" s="414"/>
    </row>
    <row r="284" spans="30:133" x14ac:dyDescent="0.35">
      <c r="CX284" s="412"/>
      <c r="CY284" s="413"/>
      <c r="CZ284" s="414"/>
      <c r="DA284" s="414"/>
      <c r="DB284" s="414"/>
      <c r="DC284" s="414"/>
      <c r="DD284" s="415"/>
      <c r="DE284" s="413"/>
      <c r="DF284" s="414"/>
      <c r="DG284" s="414"/>
      <c r="DH284" s="414"/>
      <c r="DI284" s="414"/>
      <c r="DJ284" s="415"/>
      <c r="DK284" s="413"/>
      <c r="DL284" s="414"/>
      <c r="DM284" s="414"/>
      <c r="DN284" s="414"/>
      <c r="DO284" s="415"/>
      <c r="DP284" s="413"/>
      <c r="DQ284" s="414"/>
      <c r="DR284" s="414"/>
      <c r="DS284" s="414"/>
      <c r="DT284" s="414"/>
      <c r="DU284" s="414"/>
      <c r="DV284" s="414"/>
      <c r="DW284" s="415"/>
      <c r="DX284" s="414"/>
      <c r="DY284" s="414"/>
      <c r="DZ284" s="414"/>
      <c r="EA284" s="414"/>
      <c r="EB284" s="414"/>
      <c r="EC284" s="414"/>
    </row>
    <row r="285" spans="30:133" x14ac:dyDescent="0.35">
      <c r="CX285" s="412"/>
      <c r="CY285" s="413"/>
      <c r="CZ285" s="414"/>
      <c r="DA285" s="414"/>
      <c r="DB285" s="414"/>
      <c r="DC285" s="414"/>
      <c r="DD285" s="415"/>
      <c r="DE285" s="413"/>
      <c r="DF285" s="414"/>
      <c r="DG285" s="414"/>
      <c r="DH285" s="414"/>
      <c r="DI285" s="414"/>
      <c r="DJ285" s="415"/>
      <c r="DK285" s="413"/>
      <c r="DL285" s="414"/>
      <c r="DM285" s="414"/>
      <c r="DN285" s="414"/>
      <c r="DO285" s="415"/>
      <c r="DP285" s="413"/>
      <c r="DQ285" s="414"/>
      <c r="DR285" s="414"/>
      <c r="DS285" s="414"/>
      <c r="DT285" s="414"/>
      <c r="DU285" s="414"/>
      <c r="DV285" s="414"/>
      <c r="DW285" s="415"/>
      <c r="DX285" s="414"/>
      <c r="DY285" s="414"/>
      <c r="DZ285" s="414"/>
      <c r="EA285" s="414"/>
      <c r="EB285" s="414"/>
      <c r="EC285" s="414"/>
    </row>
    <row r="286" spans="30:133" x14ac:dyDescent="0.35">
      <c r="CX286" s="412"/>
      <c r="CY286" s="413"/>
      <c r="CZ286" s="414"/>
      <c r="DA286" s="414"/>
      <c r="DB286" s="414"/>
      <c r="DC286" s="414"/>
      <c r="DD286" s="415"/>
      <c r="DE286" s="413"/>
      <c r="DF286" s="414"/>
      <c r="DG286" s="414"/>
      <c r="DH286" s="414"/>
      <c r="DI286" s="414"/>
      <c r="DJ286" s="415"/>
      <c r="DK286" s="413"/>
      <c r="DL286" s="414"/>
      <c r="DM286" s="414"/>
      <c r="DN286" s="414"/>
      <c r="DO286" s="415"/>
      <c r="DP286" s="413"/>
      <c r="DQ286" s="414"/>
      <c r="DR286" s="414"/>
      <c r="DS286" s="414"/>
      <c r="DT286" s="414"/>
      <c r="DU286" s="414"/>
      <c r="DV286" s="414"/>
      <c r="DW286" s="415"/>
      <c r="DX286" s="414"/>
      <c r="DY286" s="414"/>
      <c r="DZ286" s="414"/>
      <c r="EA286" s="414"/>
      <c r="EB286" s="414"/>
      <c r="EC286" s="414"/>
    </row>
    <row r="287" spans="30:133" x14ac:dyDescent="0.35">
      <c r="CX287" s="412"/>
      <c r="CY287" s="413"/>
      <c r="CZ287" s="414"/>
      <c r="DA287" s="414"/>
      <c r="DB287" s="414"/>
      <c r="DC287" s="414"/>
      <c r="DD287" s="415"/>
      <c r="DE287" s="413"/>
      <c r="DF287" s="414"/>
      <c r="DG287" s="414"/>
      <c r="DH287" s="414"/>
      <c r="DI287" s="414"/>
      <c r="DJ287" s="415"/>
      <c r="DK287" s="413"/>
      <c r="DL287" s="414"/>
      <c r="DM287" s="414"/>
      <c r="DN287" s="414"/>
      <c r="DO287" s="415"/>
      <c r="DP287" s="413"/>
      <c r="DQ287" s="414"/>
      <c r="DR287" s="414"/>
      <c r="DS287" s="414"/>
      <c r="DT287" s="414"/>
      <c r="DU287" s="414"/>
      <c r="DV287" s="414"/>
      <c r="DW287" s="415"/>
      <c r="DX287" s="414"/>
      <c r="DY287" s="414"/>
      <c r="DZ287" s="414"/>
      <c r="EA287" s="414"/>
      <c r="EB287" s="414"/>
      <c r="EC287" s="414"/>
    </row>
    <row r="288" spans="30:133" x14ac:dyDescent="0.35">
      <c r="CX288" s="412"/>
      <c r="CY288" s="413"/>
      <c r="CZ288" s="414"/>
      <c r="DA288" s="414"/>
      <c r="DB288" s="414"/>
      <c r="DC288" s="414"/>
      <c r="DD288" s="415"/>
      <c r="DE288" s="413"/>
      <c r="DF288" s="414"/>
      <c r="DG288" s="414"/>
      <c r="DH288" s="414"/>
      <c r="DI288" s="414"/>
      <c r="DJ288" s="415"/>
      <c r="DK288" s="413"/>
      <c r="DL288" s="414"/>
      <c r="DM288" s="414"/>
      <c r="DN288" s="414"/>
      <c r="DO288" s="415"/>
      <c r="DP288" s="413"/>
      <c r="DQ288" s="414"/>
      <c r="DR288" s="414"/>
      <c r="DS288" s="414"/>
      <c r="DT288" s="414"/>
      <c r="DU288" s="414"/>
      <c r="DV288" s="414"/>
      <c r="DW288" s="415"/>
      <c r="DX288" s="414"/>
      <c r="DY288" s="414"/>
      <c r="DZ288" s="414"/>
      <c r="EA288" s="414"/>
      <c r="EB288" s="414"/>
      <c r="EC288" s="414"/>
    </row>
    <row r="289" spans="102:133" x14ac:dyDescent="0.35">
      <c r="CX289" s="412"/>
      <c r="CY289" s="413"/>
      <c r="CZ289" s="414"/>
      <c r="DA289" s="414"/>
      <c r="DB289" s="414"/>
      <c r="DC289" s="414"/>
      <c r="DD289" s="415"/>
      <c r="DE289" s="413"/>
      <c r="DF289" s="414"/>
      <c r="DG289" s="414"/>
      <c r="DH289" s="414"/>
      <c r="DI289" s="414"/>
      <c r="DJ289" s="415"/>
      <c r="DK289" s="413"/>
      <c r="DL289" s="414"/>
      <c r="DM289" s="414"/>
      <c r="DN289" s="414"/>
      <c r="DO289" s="415"/>
      <c r="DP289" s="413"/>
      <c r="DQ289" s="414"/>
      <c r="DR289" s="414"/>
      <c r="DS289" s="414"/>
      <c r="DT289" s="414"/>
      <c r="DU289" s="414"/>
      <c r="DV289" s="414"/>
      <c r="DW289" s="415"/>
      <c r="DX289" s="414"/>
      <c r="DY289" s="414"/>
      <c r="DZ289" s="414"/>
      <c r="EA289" s="414"/>
      <c r="EB289" s="414"/>
      <c r="EC289" s="414"/>
    </row>
    <row r="290" spans="102:133" x14ac:dyDescent="0.35">
      <c r="CX290" s="412"/>
      <c r="CY290" s="413"/>
      <c r="CZ290" s="414"/>
      <c r="DA290" s="414"/>
      <c r="DB290" s="414"/>
      <c r="DC290" s="414"/>
      <c r="DD290" s="415"/>
      <c r="DE290" s="413"/>
      <c r="DF290" s="414"/>
      <c r="DG290" s="414"/>
      <c r="DH290" s="414"/>
      <c r="DI290" s="414"/>
      <c r="DJ290" s="415"/>
      <c r="DK290" s="413"/>
      <c r="DL290" s="414"/>
      <c r="DM290" s="414"/>
      <c r="DN290" s="414"/>
      <c r="DO290" s="415"/>
      <c r="DP290" s="413"/>
      <c r="DQ290" s="414"/>
      <c r="DR290" s="414"/>
      <c r="DS290" s="414"/>
      <c r="DT290" s="414"/>
      <c r="DU290" s="414"/>
      <c r="DV290" s="414"/>
      <c r="DW290" s="415"/>
      <c r="DX290" s="414"/>
      <c r="DY290" s="414"/>
      <c r="DZ290" s="414"/>
      <c r="EA290" s="414"/>
      <c r="EB290" s="414"/>
      <c r="EC290" s="414"/>
    </row>
    <row r="291" spans="102:133" x14ac:dyDescent="0.35">
      <c r="CX291" s="412"/>
      <c r="CY291" s="413"/>
      <c r="CZ291" s="414"/>
      <c r="DA291" s="414"/>
      <c r="DB291" s="414"/>
      <c r="DC291" s="414"/>
      <c r="DD291" s="415"/>
      <c r="DE291" s="413"/>
      <c r="DF291" s="414"/>
      <c r="DG291" s="414"/>
      <c r="DH291" s="414"/>
      <c r="DI291" s="414"/>
      <c r="DJ291" s="415"/>
      <c r="DK291" s="413"/>
      <c r="DL291" s="414"/>
      <c r="DM291" s="414"/>
      <c r="DN291" s="414"/>
      <c r="DO291" s="415"/>
      <c r="DP291" s="413"/>
      <c r="DQ291" s="414"/>
      <c r="DR291" s="414"/>
      <c r="DS291" s="414"/>
      <c r="DT291" s="414"/>
      <c r="DU291" s="414"/>
      <c r="DV291" s="414"/>
      <c r="DW291" s="415"/>
      <c r="DX291" s="414"/>
      <c r="DY291" s="414"/>
      <c r="DZ291" s="414"/>
      <c r="EA291" s="414"/>
      <c r="EB291" s="414"/>
      <c r="EC291" s="414"/>
    </row>
    <row r="292" spans="102:133" x14ac:dyDescent="0.35">
      <c r="CX292" s="412"/>
      <c r="CY292" s="413"/>
      <c r="CZ292" s="414"/>
      <c r="DA292" s="414"/>
      <c r="DB292" s="414"/>
      <c r="DC292" s="414"/>
      <c r="DD292" s="415"/>
      <c r="DE292" s="413"/>
      <c r="DF292" s="414"/>
      <c r="DG292" s="414"/>
      <c r="DH292" s="414"/>
      <c r="DI292" s="414"/>
      <c r="DJ292" s="415"/>
      <c r="DK292" s="413"/>
      <c r="DL292" s="414"/>
      <c r="DM292" s="414"/>
      <c r="DN292" s="414"/>
      <c r="DO292" s="415"/>
      <c r="DP292" s="413"/>
      <c r="DQ292" s="414"/>
      <c r="DR292" s="414"/>
      <c r="DS292" s="414"/>
      <c r="DT292" s="414"/>
      <c r="DU292" s="414"/>
      <c r="DV292" s="414"/>
      <c r="DW292" s="415"/>
      <c r="DX292" s="414"/>
      <c r="DY292" s="414"/>
      <c r="DZ292" s="414"/>
      <c r="EA292" s="414"/>
      <c r="EB292" s="414"/>
      <c r="EC292" s="414"/>
    </row>
    <row r="293" spans="102:133" x14ac:dyDescent="0.35">
      <c r="CX293" s="412"/>
      <c r="CY293" s="413"/>
      <c r="CZ293" s="414"/>
      <c r="DA293" s="414"/>
      <c r="DB293" s="414"/>
      <c r="DC293" s="414"/>
      <c r="DD293" s="415"/>
      <c r="DE293" s="413"/>
      <c r="DF293" s="414"/>
      <c r="DG293" s="414"/>
      <c r="DH293" s="414"/>
      <c r="DI293" s="414"/>
      <c r="DJ293" s="415"/>
      <c r="DK293" s="413"/>
      <c r="DL293" s="414"/>
      <c r="DM293" s="414"/>
      <c r="DN293" s="414"/>
      <c r="DO293" s="415"/>
      <c r="DP293" s="413"/>
      <c r="DQ293" s="414"/>
      <c r="DR293" s="414"/>
      <c r="DS293" s="414"/>
      <c r="DT293" s="414"/>
      <c r="DU293" s="414"/>
      <c r="DV293" s="414"/>
      <c r="DW293" s="415"/>
      <c r="DX293" s="414"/>
      <c r="DY293" s="414"/>
      <c r="DZ293" s="414"/>
      <c r="EA293" s="414"/>
      <c r="EB293" s="414"/>
      <c r="EC293" s="414"/>
    </row>
    <row r="294" spans="102:133" x14ac:dyDescent="0.35">
      <c r="CX294" s="412"/>
      <c r="CY294" s="413"/>
      <c r="CZ294" s="414"/>
      <c r="DA294" s="414"/>
      <c r="DB294" s="414"/>
      <c r="DC294" s="414"/>
      <c r="DD294" s="415"/>
      <c r="DE294" s="413"/>
      <c r="DF294" s="414"/>
      <c r="DG294" s="414"/>
      <c r="DH294" s="414"/>
      <c r="DI294" s="414"/>
      <c r="DJ294" s="415"/>
      <c r="DK294" s="413"/>
      <c r="DL294" s="414"/>
      <c r="DM294" s="414"/>
      <c r="DN294" s="414"/>
      <c r="DO294" s="415"/>
      <c r="DP294" s="413"/>
      <c r="DQ294" s="414"/>
      <c r="DR294" s="414"/>
      <c r="DS294" s="414"/>
      <c r="DT294" s="414"/>
      <c r="DU294" s="414"/>
      <c r="DV294" s="414"/>
      <c r="DW294" s="415"/>
      <c r="DX294" s="414"/>
      <c r="DY294" s="414"/>
      <c r="DZ294" s="414"/>
      <c r="EA294" s="414"/>
      <c r="EB294" s="414"/>
      <c r="EC294" s="414"/>
    </row>
    <row r="295" spans="102:133" x14ac:dyDescent="0.35">
      <c r="CX295" s="412"/>
      <c r="CY295" s="413"/>
      <c r="CZ295" s="414"/>
      <c r="DA295" s="414"/>
      <c r="DB295" s="414"/>
      <c r="DC295" s="414"/>
      <c r="DD295" s="415"/>
      <c r="DE295" s="413"/>
      <c r="DF295" s="414"/>
      <c r="DG295" s="414"/>
      <c r="DH295" s="414"/>
      <c r="DI295" s="414"/>
      <c r="DJ295" s="415"/>
      <c r="DK295" s="413"/>
      <c r="DL295" s="414"/>
      <c r="DM295" s="414"/>
      <c r="DN295" s="414"/>
      <c r="DO295" s="415"/>
      <c r="DP295" s="413"/>
      <c r="DQ295" s="414"/>
      <c r="DR295" s="414"/>
      <c r="DS295" s="414"/>
      <c r="DT295" s="414"/>
      <c r="DU295" s="414"/>
      <c r="DV295" s="414"/>
      <c r="DW295" s="415"/>
      <c r="DX295" s="414"/>
      <c r="DY295" s="414"/>
      <c r="DZ295" s="414"/>
      <c r="EA295" s="414"/>
      <c r="EB295" s="414"/>
      <c r="EC295" s="414"/>
    </row>
    <row r="296" spans="102:133" x14ac:dyDescent="0.35">
      <c r="CX296" s="412"/>
      <c r="CY296" s="413"/>
      <c r="CZ296" s="414"/>
      <c r="DA296" s="414"/>
      <c r="DB296" s="414"/>
      <c r="DC296" s="414"/>
      <c r="DD296" s="415"/>
      <c r="DE296" s="413"/>
      <c r="DF296" s="414"/>
      <c r="DG296" s="414"/>
      <c r="DH296" s="414"/>
      <c r="DI296" s="414"/>
      <c r="DJ296" s="415"/>
      <c r="DK296" s="413"/>
      <c r="DL296" s="414"/>
      <c r="DM296" s="414"/>
      <c r="DN296" s="414"/>
      <c r="DO296" s="415"/>
      <c r="DP296" s="413"/>
      <c r="DQ296" s="414"/>
      <c r="DR296" s="414"/>
      <c r="DS296" s="414"/>
      <c r="DT296" s="414"/>
      <c r="DU296" s="414"/>
      <c r="DV296" s="414"/>
      <c r="DW296" s="415"/>
      <c r="DX296" s="414"/>
      <c r="DY296" s="414"/>
      <c r="DZ296" s="414"/>
      <c r="EA296" s="414"/>
      <c r="EB296" s="414"/>
      <c r="EC296" s="414"/>
    </row>
    <row r="297" spans="102:133" x14ac:dyDescent="0.35">
      <c r="CX297" s="412"/>
      <c r="CY297" s="413"/>
      <c r="CZ297" s="414"/>
      <c r="DA297" s="414"/>
      <c r="DB297" s="414"/>
      <c r="DC297" s="414"/>
      <c r="DD297" s="415"/>
      <c r="DE297" s="413"/>
      <c r="DF297" s="414"/>
      <c r="DG297" s="414"/>
      <c r="DH297" s="414"/>
      <c r="DI297" s="414"/>
      <c r="DJ297" s="415"/>
      <c r="DK297" s="413"/>
      <c r="DL297" s="414"/>
      <c r="DM297" s="414"/>
      <c r="DN297" s="414"/>
      <c r="DO297" s="415"/>
      <c r="DP297" s="413"/>
      <c r="DQ297" s="414"/>
      <c r="DR297" s="414"/>
      <c r="DS297" s="414"/>
      <c r="DT297" s="414"/>
      <c r="DU297" s="414"/>
      <c r="DV297" s="414"/>
      <c r="DW297" s="415"/>
      <c r="DX297" s="414"/>
      <c r="DY297" s="414"/>
      <c r="DZ297" s="414"/>
      <c r="EA297" s="414"/>
      <c r="EB297" s="414"/>
      <c r="EC297" s="414"/>
    </row>
    <row r="298" spans="102:133" x14ac:dyDescent="0.35">
      <c r="CX298" s="412"/>
      <c r="CY298" s="413"/>
      <c r="CZ298" s="414"/>
      <c r="DA298" s="414"/>
      <c r="DB298" s="414"/>
      <c r="DC298" s="414"/>
      <c r="DD298" s="415"/>
      <c r="DE298" s="413"/>
      <c r="DF298" s="414"/>
      <c r="DG298" s="414"/>
      <c r="DH298" s="414"/>
      <c r="DI298" s="414"/>
      <c r="DJ298" s="415"/>
      <c r="DK298" s="413"/>
      <c r="DL298" s="414"/>
      <c r="DM298" s="414"/>
      <c r="DN298" s="414"/>
      <c r="DO298" s="415"/>
      <c r="DP298" s="413"/>
      <c r="DQ298" s="414"/>
      <c r="DR298" s="414"/>
      <c r="DS298" s="414"/>
      <c r="DT298" s="414"/>
      <c r="DU298" s="414"/>
      <c r="DV298" s="414"/>
      <c r="DW298" s="415"/>
      <c r="DX298" s="414"/>
      <c r="DY298" s="414"/>
      <c r="DZ298" s="414"/>
      <c r="EA298" s="414"/>
      <c r="EB298" s="414"/>
      <c r="EC298" s="414"/>
    </row>
    <row r="299" spans="102:133" x14ac:dyDescent="0.35">
      <c r="CX299" s="412"/>
      <c r="CY299" s="413"/>
      <c r="CZ299" s="414"/>
      <c r="DA299" s="414"/>
      <c r="DB299" s="414"/>
      <c r="DC299" s="414"/>
      <c r="DD299" s="415"/>
      <c r="DE299" s="413"/>
      <c r="DF299" s="414"/>
      <c r="DG299" s="414"/>
      <c r="DH299" s="414"/>
      <c r="DI299" s="414"/>
      <c r="DJ299" s="415"/>
      <c r="DK299" s="413"/>
      <c r="DL299" s="414"/>
      <c r="DM299" s="414"/>
      <c r="DN299" s="414"/>
      <c r="DO299" s="415"/>
      <c r="DP299" s="413"/>
      <c r="DQ299" s="414"/>
      <c r="DR299" s="414"/>
      <c r="DS299" s="414"/>
      <c r="DT299" s="414"/>
      <c r="DU299" s="414"/>
      <c r="DV299" s="414"/>
      <c r="DW299" s="415"/>
      <c r="DX299" s="414"/>
      <c r="DY299" s="414"/>
      <c r="DZ299" s="414"/>
      <c r="EA299" s="414"/>
      <c r="EB299" s="414"/>
      <c r="EC299" s="414"/>
    </row>
    <row r="300" spans="102:133" x14ac:dyDescent="0.35">
      <c r="CX300" s="412"/>
      <c r="CY300" s="413"/>
      <c r="CZ300" s="414"/>
      <c r="DA300" s="414"/>
      <c r="DB300" s="414"/>
      <c r="DC300" s="414"/>
      <c r="DD300" s="415"/>
      <c r="DE300" s="413"/>
      <c r="DF300" s="414"/>
      <c r="DG300" s="414"/>
      <c r="DH300" s="414"/>
      <c r="DI300" s="414"/>
      <c r="DJ300" s="415"/>
      <c r="DK300" s="413"/>
      <c r="DL300" s="414"/>
      <c r="DM300" s="414"/>
      <c r="DN300" s="414"/>
      <c r="DO300" s="415"/>
      <c r="DP300" s="413"/>
      <c r="DQ300" s="414"/>
      <c r="DR300" s="414"/>
      <c r="DS300" s="414"/>
      <c r="DT300" s="414"/>
      <c r="DU300" s="414"/>
      <c r="DV300" s="414"/>
      <c r="DW300" s="415"/>
      <c r="DX300" s="414"/>
      <c r="DY300" s="414"/>
      <c r="DZ300" s="414"/>
      <c r="EA300" s="414"/>
      <c r="EB300" s="414"/>
      <c r="EC300" s="414"/>
    </row>
    <row r="301" spans="102:133" x14ac:dyDescent="0.35">
      <c r="CX301" s="412"/>
      <c r="CY301" s="413"/>
      <c r="CZ301" s="414"/>
      <c r="DA301" s="414"/>
      <c r="DB301" s="414"/>
      <c r="DC301" s="414"/>
      <c r="DD301" s="415"/>
      <c r="DE301" s="413"/>
      <c r="DF301" s="414"/>
      <c r="DG301" s="414"/>
      <c r="DH301" s="414"/>
      <c r="DI301" s="414"/>
      <c r="DJ301" s="415"/>
      <c r="DK301" s="413"/>
      <c r="DL301" s="414"/>
      <c r="DM301" s="414"/>
      <c r="DN301" s="414"/>
      <c r="DO301" s="415"/>
      <c r="DP301" s="413"/>
      <c r="DQ301" s="414"/>
      <c r="DR301" s="414"/>
      <c r="DS301" s="414"/>
      <c r="DT301" s="414"/>
      <c r="DU301" s="414"/>
      <c r="DV301" s="414"/>
      <c r="DW301" s="415"/>
      <c r="DX301" s="414"/>
      <c r="DY301" s="414"/>
      <c r="DZ301" s="414"/>
      <c r="EA301" s="414"/>
      <c r="EB301" s="414"/>
      <c r="EC301" s="414"/>
    </row>
    <row r="302" spans="102:133" x14ac:dyDescent="0.35">
      <c r="CX302" s="412"/>
      <c r="CY302" s="413"/>
      <c r="CZ302" s="414"/>
      <c r="DA302" s="414"/>
      <c r="DB302" s="414"/>
      <c r="DC302" s="414"/>
      <c r="DD302" s="415"/>
      <c r="DE302" s="413"/>
      <c r="DF302" s="414"/>
      <c r="DG302" s="414"/>
      <c r="DH302" s="414"/>
      <c r="DI302" s="414"/>
      <c r="DJ302" s="415"/>
      <c r="DK302" s="413"/>
      <c r="DL302" s="414"/>
      <c r="DM302" s="414"/>
      <c r="DN302" s="414"/>
      <c r="DO302" s="415"/>
      <c r="DP302" s="413"/>
      <c r="DQ302" s="414"/>
      <c r="DR302" s="414"/>
      <c r="DS302" s="414"/>
      <c r="DT302" s="414"/>
      <c r="DU302" s="414"/>
      <c r="DV302" s="414"/>
      <c r="DW302" s="415"/>
      <c r="DX302" s="414"/>
      <c r="DY302" s="414"/>
      <c r="DZ302" s="414"/>
      <c r="EA302" s="414"/>
      <c r="EB302" s="414"/>
      <c r="EC302" s="414"/>
    </row>
    <row r="303" spans="102:133" x14ac:dyDescent="0.35">
      <c r="CX303" s="412"/>
      <c r="CY303" s="413"/>
      <c r="CZ303" s="414"/>
      <c r="DA303" s="414"/>
      <c r="DB303" s="414"/>
      <c r="DC303" s="414"/>
      <c r="DD303" s="415"/>
      <c r="DE303" s="413"/>
      <c r="DF303" s="414"/>
      <c r="DG303" s="414"/>
      <c r="DH303" s="414"/>
      <c r="DI303" s="414"/>
      <c r="DJ303" s="415"/>
      <c r="DK303" s="413"/>
      <c r="DL303" s="414"/>
      <c r="DM303" s="414"/>
      <c r="DN303" s="414"/>
      <c r="DO303" s="415"/>
      <c r="DP303" s="413"/>
      <c r="DQ303" s="414"/>
      <c r="DR303" s="414"/>
      <c r="DS303" s="414"/>
      <c r="DT303" s="414"/>
      <c r="DU303" s="414"/>
      <c r="DV303" s="414"/>
      <c r="DW303" s="415"/>
      <c r="DX303" s="414"/>
      <c r="DY303" s="414"/>
      <c r="DZ303" s="414"/>
      <c r="EA303" s="414"/>
      <c r="EB303" s="414"/>
      <c r="EC303" s="414"/>
    </row>
    <row r="304" spans="102:133" x14ac:dyDescent="0.35">
      <c r="CX304" s="412"/>
      <c r="CY304" s="413"/>
      <c r="CZ304" s="414"/>
      <c r="DA304" s="414"/>
      <c r="DB304" s="414"/>
      <c r="DC304" s="414"/>
      <c r="DD304" s="415"/>
      <c r="DE304" s="413"/>
      <c r="DF304" s="414"/>
      <c r="DG304" s="414"/>
      <c r="DH304" s="414"/>
      <c r="DI304" s="414"/>
      <c r="DJ304" s="415"/>
      <c r="DK304" s="413"/>
      <c r="DL304" s="414"/>
      <c r="DM304" s="414"/>
      <c r="DN304" s="414"/>
      <c r="DO304" s="415"/>
      <c r="DP304" s="413"/>
      <c r="DQ304" s="414"/>
      <c r="DR304" s="414"/>
      <c r="DS304" s="414"/>
      <c r="DT304" s="414"/>
      <c r="DU304" s="414"/>
      <c r="DV304" s="414"/>
      <c r="DW304" s="415"/>
      <c r="DX304" s="414"/>
      <c r="DY304" s="414"/>
      <c r="DZ304" s="414"/>
      <c r="EA304" s="414"/>
      <c r="EB304" s="414"/>
      <c r="EC304" s="414"/>
    </row>
    <row r="305" spans="102:133" x14ac:dyDescent="0.35">
      <c r="CX305" s="412"/>
      <c r="CY305" s="413"/>
      <c r="CZ305" s="414"/>
      <c r="DA305" s="414"/>
      <c r="DB305" s="414"/>
      <c r="DC305" s="414"/>
      <c r="DD305" s="415"/>
      <c r="DE305" s="413"/>
      <c r="DF305" s="414"/>
      <c r="DG305" s="414"/>
      <c r="DH305" s="414"/>
      <c r="DI305" s="414"/>
      <c r="DJ305" s="415"/>
      <c r="DK305" s="413"/>
      <c r="DL305" s="414"/>
      <c r="DM305" s="414"/>
      <c r="DN305" s="414"/>
      <c r="DO305" s="415"/>
      <c r="DP305" s="413"/>
      <c r="DQ305" s="414"/>
      <c r="DR305" s="414"/>
      <c r="DS305" s="414"/>
      <c r="DT305" s="414"/>
      <c r="DU305" s="414"/>
      <c r="DV305" s="414"/>
      <c r="DW305" s="415"/>
      <c r="DX305" s="414"/>
      <c r="DY305" s="414"/>
      <c r="DZ305" s="414"/>
      <c r="EA305" s="414"/>
      <c r="EB305" s="414"/>
      <c r="EC305" s="414"/>
    </row>
    <row r="306" spans="102:133" x14ac:dyDescent="0.35">
      <c r="CX306" s="412"/>
      <c r="CY306" s="413"/>
      <c r="CZ306" s="414"/>
      <c r="DA306" s="414"/>
      <c r="DB306" s="414"/>
      <c r="DC306" s="414"/>
      <c r="DD306" s="415"/>
      <c r="DE306" s="413"/>
      <c r="DF306" s="414"/>
      <c r="DG306" s="414"/>
      <c r="DH306" s="414"/>
      <c r="DI306" s="414"/>
      <c r="DJ306" s="415"/>
      <c r="DK306" s="413"/>
      <c r="DL306" s="414"/>
      <c r="DM306" s="414"/>
      <c r="DN306" s="414"/>
      <c r="DO306" s="415"/>
      <c r="DP306" s="413"/>
      <c r="DQ306" s="414"/>
      <c r="DR306" s="414"/>
      <c r="DS306" s="414"/>
      <c r="DT306" s="414"/>
      <c r="DU306" s="414"/>
      <c r="DV306" s="414"/>
      <c r="DW306" s="415"/>
      <c r="DX306" s="414"/>
      <c r="DY306" s="414"/>
      <c r="DZ306" s="414"/>
      <c r="EA306" s="414"/>
      <c r="EB306" s="414"/>
      <c r="EC306" s="414"/>
    </row>
    <row r="307" spans="102:133" x14ac:dyDescent="0.35">
      <c r="CX307" s="412"/>
      <c r="CY307" s="413"/>
      <c r="CZ307" s="414"/>
      <c r="DA307" s="414"/>
      <c r="DB307" s="414"/>
      <c r="DC307" s="414"/>
      <c r="DD307" s="415"/>
      <c r="DE307" s="413"/>
      <c r="DF307" s="414"/>
      <c r="DG307" s="414"/>
      <c r="DH307" s="414"/>
      <c r="DI307" s="414"/>
      <c r="DJ307" s="415"/>
      <c r="DK307" s="413"/>
      <c r="DL307" s="414"/>
      <c r="DM307" s="414"/>
      <c r="DN307" s="414"/>
      <c r="DO307" s="415"/>
      <c r="DP307" s="413"/>
      <c r="DQ307" s="414"/>
      <c r="DR307" s="414"/>
      <c r="DS307" s="414"/>
      <c r="DT307" s="414"/>
      <c r="DU307" s="414"/>
      <c r="DV307" s="414"/>
      <c r="DW307" s="415"/>
      <c r="DX307" s="414"/>
      <c r="DY307" s="414"/>
      <c r="DZ307" s="414"/>
      <c r="EA307" s="414"/>
      <c r="EB307" s="414"/>
      <c r="EC307" s="414"/>
    </row>
    <row r="308" spans="102:133" x14ac:dyDescent="0.35">
      <c r="CX308" s="412"/>
      <c r="CY308" s="413"/>
      <c r="CZ308" s="414"/>
      <c r="DA308" s="414"/>
      <c r="DB308" s="414"/>
      <c r="DC308" s="414"/>
      <c r="DD308" s="415"/>
      <c r="DE308" s="413"/>
      <c r="DF308" s="414"/>
      <c r="DG308" s="414"/>
      <c r="DH308" s="414"/>
      <c r="DI308" s="414"/>
      <c r="DJ308" s="415"/>
      <c r="DK308" s="413"/>
      <c r="DL308" s="414"/>
      <c r="DM308" s="414"/>
      <c r="DN308" s="414"/>
      <c r="DO308" s="415"/>
      <c r="DP308" s="413"/>
      <c r="DQ308" s="414"/>
      <c r="DR308" s="414"/>
      <c r="DS308" s="414"/>
      <c r="DT308" s="414"/>
      <c r="DU308" s="414"/>
      <c r="DV308" s="414"/>
      <c r="DW308" s="415"/>
      <c r="DX308" s="414"/>
      <c r="DY308" s="414"/>
      <c r="DZ308" s="414"/>
      <c r="EA308" s="414"/>
      <c r="EB308" s="414"/>
      <c r="EC308" s="414"/>
    </row>
    <row r="309" spans="102:133" x14ac:dyDescent="0.35">
      <c r="CX309" s="412"/>
      <c r="CY309" s="413"/>
      <c r="CZ309" s="414"/>
      <c r="DA309" s="414"/>
      <c r="DB309" s="414"/>
      <c r="DC309" s="414"/>
      <c r="DD309" s="415"/>
      <c r="DE309" s="413"/>
      <c r="DF309" s="414"/>
      <c r="DG309" s="414"/>
      <c r="DH309" s="414"/>
      <c r="DI309" s="414"/>
      <c r="DJ309" s="415"/>
      <c r="DK309" s="413"/>
      <c r="DL309" s="414"/>
      <c r="DM309" s="414"/>
      <c r="DN309" s="414"/>
      <c r="DO309" s="415"/>
      <c r="DP309" s="413"/>
      <c r="DQ309" s="414"/>
      <c r="DR309" s="414"/>
      <c r="DS309" s="414"/>
      <c r="DT309" s="414"/>
      <c r="DU309" s="414"/>
      <c r="DV309" s="414"/>
      <c r="DW309" s="415"/>
      <c r="DX309" s="414"/>
      <c r="DY309" s="414"/>
      <c r="DZ309" s="414"/>
      <c r="EA309" s="414"/>
      <c r="EB309" s="414"/>
      <c r="EC309" s="414"/>
    </row>
    <row r="310" spans="102:133" x14ac:dyDescent="0.35">
      <c r="CX310" s="412"/>
      <c r="CY310" s="413"/>
      <c r="CZ310" s="414"/>
      <c r="DA310" s="414"/>
      <c r="DB310" s="414"/>
      <c r="DC310" s="414"/>
      <c r="DD310" s="415"/>
      <c r="DE310" s="413"/>
      <c r="DF310" s="414"/>
      <c r="DG310" s="414"/>
      <c r="DH310" s="414"/>
      <c r="DI310" s="414"/>
      <c r="DJ310" s="415"/>
      <c r="DK310" s="413"/>
      <c r="DL310" s="414"/>
      <c r="DM310" s="414"/>
      <c r="DN310" s="414"/>
      <c r="DO310" s="415"/>
      <c r="DP310" s="413"/>
      <c r="DQ310" s="414"/>
      <c r="DR310" s="414"/>
      <c r="DS310" s="414"/>
      <c r="DT310" s="414"/>
      <c r="DU310" s="414"/>
      <c r="DV310" s="414"/>
      <c r="DW310" s="415"/>
      <c r="DX310" s="414"/>
      <c r="DY310" s="414"/>
      <c r="DZ310" s="414"/>
      <c r="EA310" s="414"/>
      <c r="EB310" s="414"/>
      <c r="EC310" s="414"/>
    </row>
    <row r="311" spans="102:133" x14ac:dyDescent="0.35">
      <c r="CX311" s="412"/>
      <c r="CY311" s="413"/>
      <c r="CZ311" s="414"/>
      <c r="DA311" s="414"/>
      <c r="DB311" s="414"/>
      <c r="DC311" s="414"/>
      <c r="DD311" s="415"/>
      <c r="DE311" s="413"/>
      <c r="DF311" s="414"/>
      <c r="DG311" s="414"/>
      <c r="DH311" s="414"/>
      <c r="DI311" s="414"/>
      <c r="DJ311" s="415"/>
      <c r="DK311" s="413"/>
      <c r="DL311" s="414"/>
      <c r="DM311" s="414"/>
      <c r="DN311" s="414"/>
      <c r="DO311" s="415"/>
      <c r="DP311" s="413"/>
      <c r="DQ311" s="414"/>
      <c r="DR311" s="414"/>
      <c r="DS311" s="414"/>
      <c r="DT311" s="414"/>
      <c r="DU311" s="414"/>
      <c r="DV311" s="414"/>
      <c r="DW311" s="415"/>
      <c r="DX311" s="414"/>
      <c r="DY311" s="414"/>
      <c r="DZ311" s="414"/>
      <c r="EA311" s="414"/>
      <c r="EB311" s="414"/>
      <c r="EC311" s="414"/>
    </row>
    <row r="312" spans="102:133" x14ac:dyDescent="0.35">
      <c r="CX312" s="412"/>
      <c r="CY312" s="413"/>
      <c r="CZ312" s="414"/>
      <c r="DA312" s="414"/>
      <c r="DB312" s="414"/>
      <c r="DC312" s="414"/>
      <c r="DD312" s="415"/>
      <c r="DE312" s="413"/>
      <c r="DF312" s="414"/>
      <c r="DG312" s="414"/>
      <c r="DH312" s="414"/>
      <c r="DI312" s="414"/>
      <c r="DJ312" s="415"/>
      <c r="DK312" s="413"/>
      <c r="DL312" s="414"/>
      <c r="DM312" s="414"/>
      <c r="DN312" s="414"/>
      <c r="DO312" s="415"/>
      <c r="DP312" s="413"/>
      <c r="DQ312" s="414"/>
      <c r="DR312" s="414"/>
      <c r="DS312" s="414"/>
      <c r="DT312" s="414"/>
      <c r="DU312" s="414"/>
      <c r="DV312" s="414"/>
      <c r="DW312" s="415"/>
      <c r="DX312" s="414"/>
      <c r="DY312" s="414"/>
      <c r="DZ312" s="414"/>
      <c r="EA312" s="414"/>
      <c r="EB312" s="414"/>
      <c r="EC312" s="414"/>
    </row>
    <row r="313" spans="102:133" x14ac:dyDescent="0.35">
      <c r="CX313" s="412"/>
      <c r="CY313" s="413"/>
      <c r="CZ313" s="414"/>
      <c r="DA313" s="414"/>
      <c r="DB313" s="414"/>
      <c r="DC313" s="414"/>
      <c r="DD313" s="415"/>
      <c r="DE313" s="413"/>
      <c r="DF313" s="414"/>
      <c r="DG313" s="414"/>
      <c r="DH313" s="414"/>
      <c r="DI313" s="414"/>
      <c r="DJ313" s="415"/>
      <c r="DK313" s="413"/>
      <c r="DL313" s="414"/>
      <c r="DM313" s="414"/>
      <c r="DN313" s="414"/>
      <c r="DO313" s="415"/>
      <c r="DP313" s="413"/>
      <c r="DQ313" s="414"/>
      <c r="DR313" s="414"/>
      <c r="DS313" s="414"/>
      <c r="DT313" s="414"/>
      <c r="DU313" s="414"/>
      <c r="DV313" s="414"/>
      <c r="DW313" s="415"/>
      <c r="DX313" s="414"/>
      <c r="DY313" s="414"/>
      <c r="DZ313" s="414"/>
      <c r="EA313" s="414"/>
      <c r="EB313" s="414"/>
      <c r="EC313" s="414"/>
    </row>
    <row r="314" spans="102:133" x14ac:dyDescent="0.35">
      <c r="CX314" s="412"/>
      <c r="CY314" s="413"/>
      <c r="CZ314" s="414"/>
      <c r="DA314" s="414"/>
      <c r="DB314" s="414"/>
      <c r="DC314" s="414"/>
      <c r="DD314" s="415"/>
      <c r="DE314" s="413"/>
      <c r="DF314" s="414"/>
      <c r="DG314" s="414"/>
      <c r="DH314" s="414"/>
      <c r="DI314" s="414"/>
      <c r="DJ314" s="415"/>
      <c r="DK314" s="413"/>
      <c r="DL314" s="414"/>
      <c r="DM314" s="414"/>
      <c r="DN314" s="414"/>
      <c r="DO314" s="415"/>
      <c r="DP314" s="413"/>
      <c r="DQ314" s="414"/>
      <c r="DR314" s="414"/>
      <c r="DS314" s="414"/>
      <c r="DT314" s="414"/>
      <c r="DU314" s="414"/>
      <c r="DV314" s="414"/>
      <c r="DW314" s="415"/>
      <c r="DX314" s="414"/>
      <c r="DY314" s="414"/>
      <c r="DZ314" s="414"/>
      <c r="EA314" s="414"/>
      <c r="EB314" s="414"/>
      <c r="EC314" s="414"/>
    </row>
    <row r="315" spans="102:133" x14ac:dyDescent="0.35">
      <c r="CX315" s="412"/>
      <c r="CY315" s="413"/>
      <c r="CZ315" s="414"/>
      <c r="DA315" s="414"/>
      <c r="DB315" s="414"/>
      <c r="DC315" s="414"/>
      <c r="DD315" s="415"/>
      <c r="DE315" s="413"/>
      <c r="DF315" s="414"/>
      <c r="DG315" s="414"/>
      <c r="DH315" s="414"/>
      <c r="DI315" s="414"/>
      <c r="DJ315" s="415"/>
      <c r="DK315" s="413"/>
      <c r="DL315" s="414"/>
      <c r="DM315" s="414"/>
      <c r="DN315" s="414"/>
      <c r="DO315" s="415"/>
      <c r="DP315" s="413"/>
      <c r="DQ315" s="414"/>
      <c r="DR315" s="414"/>
      <c r="DS315" s="414"/>
      <c r="DT315" s="414"/>
      <c r="DU315" s="414"/>
      <c r="DV315" s="414"/>
      <c r="DW315" s="415"/>
      <c r="DX315" s="414"/>
      <c r="DY315" s="414"/>
      <c r="DZ315" s="414"/>
      <c r="EA315" s="414"/>
      <c r="EB315" s="414"/>
      <c r="EC315" s="414"/>
    </row>
    <row r="316" spans="102:133" x14ac:dyDescent="0.35">
      <c r="CX316" s="412"/>
      <c r="CY316" s="413"/>
      <c r="CZ316" s="414"/>
      <c r="DA316" s="414"/>
      <c r="DB316" s="414"/>
      <c r="DC316" s="414"/>
      <c r="DD316" s="415"/>
      <c r="DE316" s="413"/>
      <c r="DF316" s="414"/>
      <c r="DG316" s="414"/>
      <c r="DH316" s="414"/>
      <c r="DI316" s="414"/>
      <c r="DJ316" s="415"/>
      <c r="DK316" s="413"/>
      <c r="DL316" s="414"/>
      <c r="DM316" s="414"/>
      <c r="DN316" s="414"/>
      <c r="DO316" s="415"/>
      <c r="DP316" s="413"/>
      <c r="DQ316" s="414"/>
      <c r="DR316" s="414"/>
      <c r="DS316" s="414"/>
      <c r="DT316" s="414"/>
      <c r="DU316" s="414"/>
      <c r="DV316" s="414"/>
      <c r="DW316" s="415"/>
      <c r="DX316" s="414"/>
      <c r="DY316" s="414"/>
      <c r="DZ316" s="414"/>
      <c r="EA316" s="414"/>
      <c r="EB316" s="414"/>
      <c r="EC316" s="414"/>
    </row>
    <row r="317" spans="102:133" x14ac:dyDescent="0.35">
      <c r="CX317" s="412"/>
      <c r="CY317" s="413"/>
      <c r="CZ317" s="414"/>
      <c r="DA317" s="414"/>
      <c r="DB317" s="414"/>
      <c r="DC317" s="414"/>
      <c r="DD317" s="415"/>
      <c r="DE317" s="413"/>
      <c r="DF317" s="414"/>
      <c r="DG317" s="414"/>
      <c r="DH317" s="414"/>
      <c r="DI317" s="414"/>
      <c r="DJ317" s="415"/>
      <c r="DK317" s="413"/>
      <c r="DL317" s="414"/>
      <c r="DM317" s="414"/>
      <c r="DN317" s="414"/>
      <c r="DO317" s="415"/>
      <c r="DP317" s="413"/>
      <c r="DQ317" s="414"/>
      <c r="DR317" s="414"/>
      <c r="DS317" s="414"/>
      <c r="DT317" s="414"/>
      <c r="DU317" s="414"/>
      <c r="DV317" s="414"/>
      <c r="DW317" s="415"/>
      <c r="DX317" s="414"/>
      <c r="DY317" s="414"/>
      <c r="DZ317" s="414"/>
      <c r="EA317" s="414"/>
      <c r="EB317" s="414"/>
      <c r="EC317" s="414"/>
    </row>
    <row r="318" spans="102:133" x14ac:dyDescent="0.35">
      <c r="CX318" s="412"/>
      <c r="CY318" s="413"/>
      <c r="CZ318" s="414"/>
      <c r="DA318" s="414"/>
      <c r="DB318" s="414"/>
      <c r="DC318" s="414"/>
      <c r="DD318" s="415"/>
      <c r="DE318" s="413"/>
      <c r="DF318" s="414"/>
      <c r="DG318" s="414"/>
      <c r="DH318" s="414"/>
      <c r="DI318" s="414"/>
      <c r="DJ318" s="415"/>
      <c r="DK318" s="413"/>
      <c r="DL318" s="414"/>
      <c r="DM318" s="414"/>
      <c r="DN318" s="414"/>
      <c r="DO318" s="415"/>
      <c r="DP318" s="413"/>
      <c r="DQ318" s="414"/>
      <c r="DR318" s="414"/>
      <c r="DS318" s="414"/>
      <c r="DT318" s="414"/>
      <c r="DU318" s="414"/>
      <c r="DV318" s="414"/>
      <c r="DW318" s="415"/>
      <c r="DX318" s="414"/>
      <c r="DY318" s="414"/>
      <c r="DZ318" s="414"/>
      <c r="EA318" s="414"/>
      <c r="EB318" s="414"/>
      <c r="EC318" s="414"/>
    </row>
    <row r="319" spans="102:133" x14ac:dyDescent="0.35">
      <c r="CX319" s="412"/>
      <c r="CY319" s="413"/>
      <c r="CZ319" s="414"/>
      <c r="DA319" s="414"/>
      <c r="DB319" s="414"/>
      <c r="DC319" s="414"/>
      <c r="DD319" s="415"/>
      <c r="DE319" s="413"/>
      <c r="DF319" s="414"/>
      <c r="DG319" s="414"/>
      <c r="DH319" s="414"/>
      <c r="DI319" s="414"/>
      <c r="DJ319" s="415"/>
      <c r="DK319" s="413"/>
      <c r="DL319" s="414"/>
      <c r="DM319" s="414"/>
      <c r="DN319" s="414"/>
      <c r="DO319" s="415"/>
      <c r="DP319" s="413"/>
      <c r="DQ319" s="414"/>
      <c r="DR319" s="414"/>
      <c r="DS319" s="414"/>
      <c r="DT319" s="414"/>
      <c r="DU319" s="414"/>
      <c r="DV319" s="414"/>
      <c r="DW319" s="415"/>
      <c r="DX319" s="414"/>
      <c r="DY319" s="414"/>
      <c r="DZ319" s="414"/>
      <c r="EA319" s="414"/>
      <c r="EB319" s="414"/>
      <c r="EC319" s="414"/>
    </row>
    <row r="320" spans="102:133" x14ac:dyDescent="0.35">
      <c r="CX320" s="412"/>
      <c r="CY320" s="413"/>
      <c r="CZ320" s="414"/>
      <c r="DA320" s="414"/>
      <c r="DB320" s="414"/>
      <c r="DC320" s="414"/>
      <c r="DD320" s="415"/>
      <c r="DE320" s="413"/>
      <c r="DF320" s="414"/>
      <c r="DG320" s="414"/>
      <c r="DH320" s="414"/>
      <c r="DI320" s="414"/>
      <c r="DJ320" s="415"/>
      <c r="DK320" s="413"/>
      <c r="DL320" s="414"/>
      <c r="DM320" s="414"/>
      <c r="DN320" s="414"/>
      <c r="DO320" s="415"/>
      <c r="DP320" s="413"/>
      <c r="DQ320" s="414"/>
      <c r="DR320" s="414"/>
      <c r="DS320" s="414"/>
      <c r="DT320" s="414"/>
      <c r="DU320" s="414"/>
      <c r="DV320" s="414"/>
      <c r="DW320" s="415"/>
      <c r="DX320" s="414"/>
      <c r="DY320" s="414"/>
      <c r="DZ320" s="414"/>
      <c r="EA320" s="414"/>
      <c r="EB320" s="414"/>
      <c r="EC320" s="414"/>
    </row>
    <row r="321" spans="102:133" x14ac:dyDescent="0.35">
      <c r="CX321" s="412"/>
      <c r="CY321" s="413"/>
      <c r="CZ321" s="414"/>
      <c r="DA321" s="414"/>
      <c r="DB321" s="414"/>
      <c r="DC321" s="414"/>
      <c r="DD321" s="415"/>
      <c r="DE321" s="413"/>
      <c r="DF321" s="414"/>
      <c r="DG321" s="414"/>
      <c r="DH321" s="414"/>
      <c r="DI321" s="414"/>
      <c r="DJ321" s="415"/>
      <c r="DK321" s="413"/>
      <c r="DL321" s="414"/>
      <c r="DM321" s="414"/>
      <c r="DN321" s="414"/>
      <c r="DO321" s="415"/>
      <c r="DP321" s="413"/>
      <c r="DQ321" s="414"/>
      <c r="DR321" s="414"/>
      <c r="DS321" s="414"/>
      <c r="DT321" s="414"/>
      <c r="DU321" s="414"/>
      <c r="DV321" s="414"/>
      <c r="DW321" s="415"/>
      <c r="DX321" s="414"/>
      <c r="DY321" s="414"/>
      <c r="DZ321" s="414"/>
      <c r="EA321" s="414"/>
      <c r="EB321" s="414"/>
      <c r="EC321" s="414"/>
    </row>
    <row r="322" spans="102:133" x14ac:dyDescent="0.35">
      <c r="CX322" s="412"/>
      <c r="CY322" s="413"/>
      <c r="CZ322" s="414"/>
      <c r="DA322" s="414"/>
      <c r="DB322" s="414"/>
      <c r="DC322" s="414"/>
      <c r="DD322" s="415"/>
      <c r="DE322" s="413"/>
      <c r="DF322" s="414"/>
      <c r="DG322" s="414"/>
      <c r="DH322" s="414"/>
      <c r="DI322" s="414"/>
      <c r="DJ322" s="415"/>
      <c r="DK322" s="413"/>
      <c r="DL322" s="414"/>
      <c r="DM322" s="414"/>
      <c r="DN322" s="414"/>
      <c r="DO322" s="415"/>
      <c r="DP322" s="413"/>
      <c r="DQ322" s="414"/>
      <c r="DR322" s="414"/>
      <c r="DS322" s="414"/>
      <c r="DT322" s="414"/>
      <c r="DU322" s="414"/>
      <c r="DV322" s="414"/>
      <c r="DW322" s="415"/>
      <c r="DX322" s="414"/>
      <c r="DY322" s="414"/>
      <c r="DZ322" s="414"/>
      <c r="EA322" s="414"/>
      <c r="EB322" s="414"/>
      <c r="EC322" s="414"/>
    </row>
    <row r="323" spans="102:133" x14ac:dyDescent="0.35">
      <c r="CX323" s="412"/>
      <c r="CY323" s="413"/>
      <c r="CZ323" s="414"/>
      <c r="DA323" s="414"/>
      <c r="DB323" s="414"/>
      <c r="DC323" s="414"/>
      <c r="DD323" s="415"/>
      <c r="DE323" s="413"/>
      <c r="DF323" s="414"/>
      <c r="DG323" s="414"/>
      <c r="DH323" s="414"/>
      <c r="DI323" s="414"/>
      <c r="DJ323" s="415"/>
      <c r="DK323" s="413"/>
      <c r="DL323" s="414"/>
      <c r="DM323" s="414"/>
      <c r="DN323" s="414"/>
      <c r="DO323" s="415"/>
      <c r="DP323" s="413"/>
      <c r="DQ323" s="414"/>
      <c r="DR323" s="414"/>
      <c r="DS323" s="414"/>
      <c r="DT323" s="414"/>
      <c r="DU323" s="414"/>
      <c r="DV323" s="414"/>
      <c r="DW323" s="415"/>
      <c r="DX323" s="414"/>
      <c r="DY323" s="414"/>
      <c r="DZ323" s="414"/>
      <c r="EA323" s="414"/>
      <c r="EB323" s="414"/>
      <c r="EC323" s="414"/>
    </row>
    <row r="324" spans="102:133" x14ac:dyDescent="0.35">
      <c r="CX324" s="412"/>
      <c r="CY324" s="413"/>
      <c r="CZ324" s="414"/>
      <c r="DA324" s="414"/>
      <c r="DB324" s="414"/>
      <c r="DC324" s="414"/>
      <c r="DD324" s="415"/>
      <c r="DE324" s="413"/>
      <c r="DF324" s="414"/>
      <c r="DG324" s="414"/>
      <c r="DH324" s="414"/>
      <c r="DI324" s="414"/>
      <c r="DJ324" s="415"/>
      <c r="DK324" s="413"/>
      <c r="DL324" s="414"/>
      <c r="DM324" s="414"/>
      <c r="DN324" s="414"/>
      <c r="DO324" s="415"/>
      <c r="DP324" s="413"/>
      <c r="DQ324" s="414"/>
      <c r="DR324" s="414"/>
      <c r="DS324" s="414"/>
      <c r="DT324" s="414"/>
      <c r="DU324" s="414"/>
      <c r="DV324" s="414"/>
      <c r="DW324" s="415"/>
      <c r="DX324" s="414"/>
      <c r="DY324" s="414"/>
      <c r="DZ324" s="414"/>
      <c r="EA324" s="414"/>
      <c r="EB324" s="414"/>
      <c r="EC324" s="414"/>
    </row>
    <row r="325" spans="102:133" x14ac:dyDescent="0.35">
      <c r="CX325" s="412"/>
      <c r="CY325" s="413"/>
      <c r="CZ325" s="414"/>
      <c r="DA325" s="414"/>
      <c r="DB325" s="414"/>
      <c r="DC325" s="414"/>
      <c r="DD325" s="415"/>
      <c r="DE325" s="413"/>
      <c r="DF325" s="414"/>
      <c r="DG325" s="414"/>
      <c r="DH325" s="414"/>
      <c r="DI325" s="414"/>
      <c r="DJ325" s="415"/>
      <c r="DK325" s="413"/>
      <c r="DL325" s="414"/>
      <c r="DM325" s="414"/>
      <c r="DN325" s="414"/>
      <c r="DO325" s="415"/>
      <c r="DP325" s="413"/>
      <c r="DQ325" s="414"/>
      <c r="DR325" s="414"/>
      <c r="DS325" s="414"/>
      <c r="DT325" s="414"/>
      <c r="DU325" s="414"/>
      <c r="DV325" s="414"/>
      <c r="DW325" s="415"/>
      <c r="DX325" s="414"/>
      <c r="DY325" s="414"/>
      <c r="DZ325" s="414"/>
      <c r="EA325" s="414"/>
      <c r="EB325" s="414"/>
      <c r="EC325" s="414"/>
    </row>
    <row r="326" spans="102:133" x14ac:dyDescent="0.35">
      <c r="CX326" s="412"/>
      <c r="CY326" s="413"/>
      <c r="CZ326" s="414"/>
      <c r="DA326" s="414"/>
      <c r="DB326" s="414"/>
      <c r="DC326" s="414"/>
      <c r="DD326" s="415"/>
      <c r="DE326" s="413"/>
      <c r="DF326" s="414"/>
      <c r="DG326" s="414"/>
      <c r="DH326" s="414"/>
      <c r="DI326" s="414"/>
      <c r="DJ326" s="415"/>
      <c r="DK326" s="413"/>
      <c r="DL326" s="414"/>
      <c r="DM326" s="414"/>
      <c r="DN326" s="414"/>
      <c r="DO326" s="415"/>
      <c r="DP326" s="413"/>
      <c r="DQ326" s="414"/>
      <c r="DR326" s="414"/>
      <c r="DS326" s="414"/>
      <c r="DT326" s="414"/>
      <c r="DU326" s="414"/>
      <c r="DV326" s="414"/>
      <c r="DW326" s="415"/>
      <c r="DX326" s="414"/>
      <c r="DY326" s="414"/>
      <c r="DZ326" s="414"/>
      <c r="EA326" s="414"/>
      <c r="EB326" s="414"/>
      <c r="EC326" s="414"/>
    </row>
    <row r="327" spans="102:133" x14ac:dyDescent="0.35">
      <c r="CX327" s="412"/>
      <c r="CY327" s="413"/>
      <c r="CZ327" s="414"/>
      <c r="DA327" s="414"/>
      <c r="DB327" s="414"/>
      <c r="DC327" s="414"/>
      <c r="DD327" s="415"/>
      <c r="DE327" s="413"/>
      <c r="DF327" s="414"/>
      <c r="DG327" s="414"/>
      <c r="DH327" s="414"/>
      <c r="DI327" s="414"/>
      <c r="DJ327" s="415"/>
      <c r="DK327" s="413"/>
      <c r="DL327" s="414"/>
      <c r="DM327" s="414"/>
      <c r="DN327" s="414"/>
      <c r="DO327" s="415"/>
      <c r="DP327" s="413"/>
      <c r="DQ327" s="414"/>
      <c r="DR327" s="414"/>
      <c r="DS327" s="414"/>
      <c r="DT327" s="414"/>
      <c r="DU327" s="414"/>
      <c r="DV327" s="414"/>
      <c r="DW327" s="415"/>
      <c r="DX327" s="414"/>
      <c r="DY327" s="414"/>
      <c r="DZ327" s="414"/>
      <c r="EA327" s="414"/>
      <c r="EB327" s="414"/>
      <c r="EC327" s="414"/>
    </row>
    <row r="328" spans="102:133" x14ac:dyDescent="0.35">
      <c r="CX328" s="412"/>
      <c r="CY328" s="413"/>
      <c r="CZ328" s="414"/>
      <c r="DA328" s="414"/>
      <c r="DB328" s="414"/>
      <c r="DC328" s="414"/>
      <c r="DD328" s="415"/>
      <c r="DE328" s="413"/>
      <c r="DF328" s="414"/>
      <c r="DG328" s="414"/>
      <c r="DH328" s="414"/>
      <c r="DI328" s="414"/>
      <c r="DJ328" s="415"/>
      <c r="DK328" s="413"/>
      <c r="DL328" s="414"/>
      <c r="DM328" s="414"/>
      <c r="DN328" s="414"/>
      <c r="DO328" s="415"/>
      <c r="DP328" s="413"/>
      <c r="DQ328" s="414"/>
      <c r="DR328" s="414"/>
      <c r="DS328" s="414"/>
      <c r="DT328" s="414"/>
      <c r="DU328" s="414"/>
      <c r="DV328" s="414"/>
      <c r="DW328" s="415"/>
      <c r="DX328" s="414"/>
      <c r="DY328" s="414"/>
      <c r="DZ328" s="414"/>
      <c r="EA328" s="414"/>
      <c r="EB328" s="414"/>
      <c r="EC328" s="414"/>
    </row>
    <row r="329" spans="102:133" x14ac:dyDescent="0.35">
      <c r="CX329" s="412"/>
      <c r="CY329" s="413"/>
      <c r="CZ329" s="414"/>
      <c r="DA329" s="414"/>
      <c r="DB329" s="414"/>
      <c r="DC329" s="414"/>
      <c r="DD329" s="415"/>
      <c r="DE329" s="413"/>
      <c r="DF329" s="414"/>
      <c r="DG329" s="414"/>
      <c r="DH329" s="414"/>
      <c r="DI329" s="414"/>
      <c r="DJ329" s="415"/>
      <c r="DK329" s="413"/>
      <c r="DL329" s="414"/>
      <c r="DM329" s="414"/>
      <c r="DN329" s="414"/>
      <c r="DO329" s="415"/>
      <c r="DP329" s="413"/>
      <c r="DQ329" s="414"/>
      <c r="DR329" s="414"/>
      <c r="DS329" s="414"/>
      <c r="DT329" s="414"/>
      <c r="DU329" s="414"/>
      <c r="DV329" s="414"/>
      <c r="DW329" s="415"/>
      <c r="DX329" s="414"/>
      <c r="DY329" s="414"/>
      <c r="DZ329" s="414"/>
      <c r="EA329" s="414"/>
      <c r="EB329" s="414"/>
      <c r="EC329" s="414"/>
    </row>
    <row r="330" spans="102:133" x14ac:dyDescent="0.35">
      <c r="CX330" s="412"/>
      <c r="CY330" s="413"/>
      <c r="CZ330" s="414"/>
      <c r="DA330" s="414"/>
      <c r="DB330" s="414"/>
      <c r="DC330" s="414"/>
      <c r="DD330" s="415"/>
      <c r="DE330" s="413"/>
      <c r="DF330" s="414"/>
      <c r="DG330" s="414"/>
      <c r="DH330" s="414"/>
      <c r="DI330" s="414"/>
      <c r="DJ330" s="415"/>
      <c r="DK330" s="413"/>
      <c r="DL330" s="414"/>
      <c r="DM330" s="414"/>
      <c r="DN330" s="414"/>
      <c r="DO330" s="415"/>
      <c r="DP330" s="413"/>
      <c r="DQ330" s="414"/>
      <c r="DR330" s="414"/>
      <c r="DS330" s="414"/>
      <c r="DT330" s="414"/>
      <c r="DU330" s="414"/>
      <c r="DV330" s="414"/>
      <c r="DW330" s="415"/>
      <c r="DX330" s="414"/>
      <c r="DY330" s="414"/>
      <c r="DZ330" s="414"/>
      <c r="EA330" s="414"/>
      <c r="EB330" s="414"/>
      <c r="EC330" s="414"/>
    </row>
    <row r="331" spans="102:133" x14ac:dyDescent="0.35">
      <c r="CX331" s="412"/>
      <c r="CY331" s="413"/>
      <c r="CZ331" s="414"/>
      <c r="DA331" s="414"/>
      <c r="DB331" s="414"/>
      <c r="DC331" s="414"/>
      <c r="DD331" s="415"/>
      <c r="DE331" s="413"/>
      <c r="DF331" s="414"/>
      <c r="DG331" s="414"/>
      <c r="DH331" s="414"/>
      <c r="DI331" s="414"/>
      <c r="DJ331" s="415"/>
      <c r="DK331" s="413"/>
      <c r="DL331" s="414"/>
      <c r="DM331" s="414"/>
      <c r="DN331" s="414"/>
      <c r="DO331" s="415"/>
      <c r="DP331" s="413"/>
      <c r="DQ331" s="414"/>
      <c r="DR331" s="414"/>
      <c r="DS331" s="414"/>
      <c r="DT331" s="414"/>
      <c r="DU331" s="414"/>
      <c r="DV331" s="414"/>
      <c r="DW331" s="415"/>
      <c r="DX331" s="414"/>
      <c r="DY331" s="414"/>
      <c r="DZ331" s="414"/>
      <c r="EA331" s="414"/>
      <c r="EB331" s="414"/>
      <c r="EC331" s="414"/>
    </row>
    <row r="332" spans="102:133" x14ac:dyDescent="0.35">
      <c r="CX332" s="412"/>
      <c r="CY332" s="413"/>
      <c r="CZ332" s="414"/>
      <c r="DA332" s="414"/>
      <c r="DB332" s="414"/>
      <c r="DC332" s="414"/>
      <c r="DD332" s="415"/>
      <c r="DE332" s="413"/>
      <c r="DF332" s="414"/>
      <c r="DG332" s="414"/>
      <c r="DH332" s="414"/>
      <c r="DI332" s="414"/>
      <c r="DJ332" s="415"/>
      <c r="DK332" s="413"/>
      <c r="DL332" s="414"/>
      <c r="DM332" s="414"/>
      <c r="DN332" s="414"/>
      <c r="DO332" s="415"/>
      <c r="DP332" s="413"/>
      <c r="DQ332" s="414"/>
      <c r="DR332" s="414"/>
      <c r="DS332" s="414"/>
      <c r="DT332" s="414"/>
      <c r="DU332" s="414"/>
      <c r="DV332" s="414"/>
      <c r="DW332" s="415"/>
      <c r="DX332" s="414"/>
      <c r="DY332" s="414"/>
      <c r="DZ332" s="414"/>
      <c r="EA332" s="414"/>
      <c r="EB332" s="414"/>
      <c r="EC332" s="414"/>
    </row>
    <row r="333" spans="102:133" x14ac:dyDescent="0.35">
      <c r="CX333" s="412"/>
      <c r="CY333" s="413"/>
      <c r="CZ333" s="414"/>
      <c r="DA333" s="414"/>
      <c r="DB333" s="414"/>
      <c r="DC333" s="414"/>
      <c r="DD333" s="415"/>
      <c r="DE333" s="413"/>
      <c r="DF333" s="414"/>
      <c r="DG333" s="414"/>
      <c r="DH333" s="414"/>
      <c r="DI333" s="414"/>
      <c r="DJ333" s="415"/>
      <c r="DK333" s="413"/>
      <c r="DL333" s="414"/>
      <c r="DM333" s="414"/>
      <c r="DN333" s="414"/>
      <c r="DO333" s="415"/>
      <c r="DP333" s="413"/>
      <c r="DQ333" s="414"/>
      <c r="DR333" s="414"/>
      <c r="DS333" s="414"/>
      <c r="DT333" s="414"/>
      <c r="DU333" s="414"/>
      <c r="DV333" s="414"/>
      <c r="DW333" s="415"/>
      <c r="DX333" s="414"/>
      <c r="DY333" s="414"/>
      <c r="DZ333" s="414"/>
      <c r="EA333" s="414"/>
      <c r="EB333" s="414"/>
      <c r="EC333" s="414"/>
    </row>
    <row r="334" spans="102:133" x14ac:dyDescent="0.35">
      <c r="CX334" s="412"/>
      <c r="CY334" s="413"/>
      <c r="CZ334" s="414"/>
      <c r="DA334" s="414"/>
      <c r="DB334" s="414"/>
      <c r="DC334" s="414"/>
      <c r="DD334" s="415"/>
      <c r="DE334" s="413"/>
      <c r="DF334" s="414"/>
      <c r="DG334" s="414"/>
      <c r="DH334" s="414"/>
      <c r="DI334" s="414"/>
      <c r="DJ334" s="415"/>
      <c r="DK334" s="413"/>
      <c r="DL334" s="414"/>
      <c r="DM334" s="414"/>
      <c r="DN334" s="414"/>
      <c r="DO334" s="415"/>
      <c r="DP334" s="413"/>
      <c r="DQ334" s="414"/>
      <c r="DR334" s="414"/>
      <c r="DS334" s="414"/>
      <c r="DT334" s="414"/>
      <c r="DU334" s="414"/>
      <c r="DV334" s="414"/>
      <c r="DW334" s="415"/>
      <c r="DX334" s="414"/>
      <c r="DY334" s="414"/>
      <c r="DZ334" s="414"/>
      <c r="EA334" s="414"/>
      <c r="EB334" s="414"/>
      <c r="EC334" s="414"/>
    </row>
    <row r="335" spans="102:133" x14ac:dyDescent="0.35">
      <c r="CX335" s="412"/>
      <c r="CY335" s="413"/>
      <c r="CZ335" s="414"/>
      <c r="DA335" s="414"/>
      <c r="DB335" s="414"/>
      <c r="DC335" s="414"/>
      <c r="DD335" s="415"/>
      <c r="DE335" s="413"/>
      <c r="DF335" s="414"/>
      <c r="DG335" s="414"/>
      <c r="DH335" s="414"/>
      <c r="DI335" s="414"/>
      <c r="DJ335" s="415"/>
      <c r="DK335" s="413"/>
      <c r="DL335" s="414"/>
      <c r="DM335" s="414"/>
      <c r="DN335" s="414"/>
      <c r="DO335" s="415"/>
      <c r="DP335" s="413"/>
      <c r="DQ335" s="414"/>
      <c r="DR335" s="414"/>
      <c r="DS335" s="414"/>
      <c r="DT335" s="414"/>
      <c r="DU335" s="414"/>
      <c r="DV335" s="414"/>
      <c r="DW335" s="415"/>
      <c r="DX335" s="414"/>
      <c r="DY335" s="414"/>
      <c r="DZ335" s="414"/>
      <c r="EA335" s="414"/>
      <c r="EB335" s="414"/>
      <c r="EC335" s="414"/>
    </row>
  </sheetData>
  <sortState xmlns:xlrd2="http://schemas.microsoft.com/office/spreadsheetml/2017/richdata2" ref="ED4:EF33">
    <sortCondition descending="1" ref="ED4:ED33"/>
  </sortState>
  <mergeCells count="17">
    <mergeCell ref="DX2:EC2"/>
    <mergeCell ref="P1:AB2"/>
    <mergeCell ref="CP2:CU2"/>
    <mergeCell ref="CY2:DD2"/>
    <mergeCell ref="DE2:DJ2"/>
    <mergeCell ref="DK2:DO2"/>
    <mergeCell ref="DP2:DW2"/>
    <mergeCell ref="BH2:BM2"/>
    <mergeCell ref="BQ2:BV2"/>
    <mergeCell ref="BW2:CB2"/>
    <mergeCell ref="CC2:CG2"/>
    <mergeCell ref="CH2:CO2"/>
    <mergeCell ref="A1:N1"/>
    <mergeCell ref="AI2:AN2"/>
    <mergeCell ref="AO2:AT2"/>
    <mergeCell ref="AU2:AY2"/>
    <mergeCell ref="AZ2:BG2"/>
  </mergeCells>
  <phoneticPr fontId="47" type="noConversion"/>
  <conditionalFormatting sqref="Q33:AB33">
    <cfRule type="colorScale" priority="3">
      <colorScale>
        <cfvo type="min"/>
        <cfvo type="percentile" val="50"/>
        <cfvo type="max"/>
        <color theme="9"/>
        <color rgb="FFFFEB84"/>
        <color rgb="FFC00000"/>
      </colorScale>
    </cfRule>
  </conditionalFormatting>
  <conditionalFormatting sqref="Q20:AB32">
    <cfRule type="colorScale" priority="4">
      <colorScale>
        <cfvo type="min"/>
        <cfvo type="percentile" val="50"/>
        <cfvo type="max"/>
        <color theme="9"/>
        <color rgb="FFFFEB84"/>
        <color rgb="FFC00000"/>
      </colorScale>
    </cfRule>
  </conditionalFormatting>
  <conditionalFormatting sqref="Q37:AB49">
    <cfRule type="colorScale" priority="2">
      <colorScale>
        <cfvo type="min"/>
        <cfvo type="percentile" val="50"/>
        <cfvo type="max"/>
        <color theme="9"/>
        <color rgb="FFFFEB84"/>
        <color rgb="FFC00000"/>
      </colorScale>
    </cfRule>
  </conditionalFormatting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Q4428"/>
  <sheetViews>
    <sheetView topLeftCell="K31" zoomScale="55" zoomScaleNormal="55" workbookViewId="0">
      <selection activeCell="AD56" sqref="AD56"/>
    </sheetView>
  </sheetViews>
  <sheetFormatPr defaultColWidth="8.84375" defaultRowHeight="15.5" x14ac:dyDescent="0.35"/>
  <cols>
    <col min="1" max="4" width="8.84375" style="2"/>
    <col min="5" max="8" width="14.69140625" style="2" customWidth="1"/>
    <col min="9" max="9" width="2.4609375" style="313" customWidth="1"/>
    <col min="10" max="10" width="13.3828125" style="314" customWidth="1"/>
    <col min="11" max="11" width="9.69140625" style="315" customWidth="1"/>
    <col min="12" max="12" width="12.61328125" style="315" customWidth="1"/>
    <col min="13" max="13" width="8.3828125" style="315" customWidth="1"/>
    <col min="14" max="15" width="12.61328125" style="315" customWidth="1"/>
    <col min="16" max="16" width="2.4609375" style="3" customWidth="1"/>
    <col min="17" max="17" width="7.15234375" style="316"/>
    <col min="18" max="29" width="7.15234375" style="235"/>
    <col min="30" max="30" width="7.69140625" style="235" customWidth="1"/>
    <col min="31" max="31" width="6.53515625" style="317" customWidth="1"/>
    <col min="32" max="32" width="2.4609375" style="313" customWidth="1"/>
    <col min="33" max="47" width="8.84375" style="81"/>
    <col min="48" max="48" width="2.4609375" style="318" customWidth="1"/>
    <col min="49" max="63" width="8.84375" style="81"/>
    <col min="64" max="64" width="2.4609375" style="318" customWidth="1"/>
    <col min="65" max="79" width="8.84375" style="81"/>
    <col min="80" max="80" width="2.4609375" style="318" customWidth="1"/>
    <col min="81" max="95" width="8.84375" style="81"/>
  </cols>
  <sheetData>
    <row r="1" spans="1:95" ht="22.5" x14ac:dyDescent="0.35">
      <c r="A1" s="546" t="s">
        <v>177</v>
      </c>
      <c r="B1" s="546"/>
      <c r="C1" s="546"/>
      <c r="D1" s="546"/>
      <c r="E1" s="546"/>
      <c r="F1" s="546"/>
      <c r="G1" s="546"/>
      <c r="H1" s="547"/>
      <c r="I1" s="52"/>
      <c r="J1" s="548" t="s">
        <v>178</v>
      </c>
      <c r="K1" s="550"/>
      <c r="L1" s="550"/>
      <c r="M1" s="550"/>
      <c r="N1" s="550"/>
      <c r="O1" s="568"/>
      <c r="P1" s="32"/>
      <c r="Q1" s="545" t="s">
        <v>179</v>
      </c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  <c r="AE1" s="544"/>
      <c r="AF1" s="52"/>
      <c r="AG1" s="544" t="s">
        <v>180</v>
      </c>
      <c r="AH1" s="544"/>
      <c r="AI1" s="544"/>
      <c r="AJ1" s="544"/>
      <c r="AK1" s="544"/>
      <c r="AL1" s="544"/>
      <c r="AM1" s="544"/>
      <c r="AN1" s="544"/>
      <c r="AO1" s="544"/>
      <c r="AP1" s="544"/>
      <c r="AQ1" s="544"/>
      <c r="AR1" s="544"/>
      <c r="AS1" s="544"/>
      <c r="AT1" s="544"/>
      <c r="AU1" s="544"/>
      <c r="AV1" s="341"/>
      <c r="AW1" s="544" t="s">
        <v>181</v>
      </c>
      <c r="AX1" s="544"/>
      <c r="AY1" s="544"/>
      <c r="AZ1" s="544"/>
      <c r="BA1" s="544"/>
      <c r="BB1" s="544"/>
      <c r="BC1" s="544"/>
      <c r="BD1" s="544"/>
      <c r="BE1" s="544"/>
      <c r="BF1" s="544"/>
      <c r="BG1" s="544"/>
      <c r="BH1" s="544"/>
      <c r="BI1" s="544"/>
      <c r="BJ1" s="544"/>
      <c r="BK1" s="544"/>
      <c r="BL1" s="341"/>
      <c r="BM1" s="544" t="s">
        <v>182</v>
      </c>
      <c r="BN1" s="544"/>
      <c r="BO1" s="544"/>
      <c r="BP1" s="544"/>
      <c r="BQ1" s="544"/>
      <c r="BR1" s="544"/>
      <c r="BS1" s="544"/>
      <c r="BT1" s="544"/>
      <c r="BU1" s="544"/>
      <c r="BV1" s="544"/>
      <c r="BW1" s="544"/>
      <c r="BX1" s="544"/>
      <c r="BY1" s="544"/>
      <c r="BZ1" s="544"/>
      <c r="CA1" s="544"/>
      <c r="CB1" s="341"/>
      <c r="CC1" s="544" t="s">
        <v>183</v>
      </c>
      <c r="CD1" s="544"/>
      <c r="CE1" s="544"/>
      <c r="CF1" s="544"/>
      <c r="CG1" s="544"/>
      <c r="CH1" s="544"/>
      <c r="CI1" s="544"/>
      <c r="CJ1" s="544"/>
      <c r="CK1" s="544"/>
      <c r="CL1" s="544"/>
      <c r="CM1" s="544"/>
      <c r="CN1" s="544"/>
      <c r="CO1" s="544"/>
      <c r="CP1" s="544"/>
      <c r="CQ1" s="544"/>
    </row>
    <row r="2" spans="1:95" ht="16.5" x14ac:dyDescent="0.4">
      <c r="E2" s="10"/>
      <c r="F2" s="319"/>
      <c r="G2" s="12"/>
      <c r="H2" s="12"/>
      <c r="I2" s="320"/>
      <c r="J2" s="321"/>
      <c r="K2" s="322" t="s">
        <v>184</v>
      </c>
      <c r="L2" s="322" t="s">
        <v>185</v>
      </c>
      <c r="M2" s="322" t="s">
        <v>186</v>
      </c>
      <c r="N2" s="322" t="s">
        <v>187</v>
      </c>
      <c r="O2" s="322" t="s">
        <v>188</v>
      </c>
      <c r="P2" s="14"/>
      <c r="Q2" s="327"/>
      <c r="R2" s="327">
        <v>2011</v>
      </c>
      <c r="S2" s="327">
        <v>2012</v>
      </c>
      <c r="T2" s="327">
        <v>2013</v>
      </c>
      <c r="U2" s="327">
        <v>2014</v>
      </c>
      <c r="V2" s="327">
        <v>2015</v>
      </c>
      <c r="W2" s="327">
        <v>2016</v>
      </c>
      <c r="X2" s="327">
        <v>2017</v>
      </c>
      <c r="Y2" s="327">
        <v>2018</v>
      </c>
      <c r="Z2" s="327">
        <v>2019</v>
      </c>
      <c r="AA2" s="327">
        <v>2020</v>
      </c>
      <c r="AB2" s="327">
        <v>2021</v>
      </c>
      <c r="AC2" s="331">
        <v>2022</v>
      </c>
      <c r="AD2" s="327">
        <v>2023</v>
      </c>
      <c r="AE2" s="332" t="s">
        <v>92</v>
      </c>
      <c r="AF2" s="320"/>
      <c r="AG2" s="336"/>
      <c r="AH2" s="327">
        <v>2011</v>
      </c>
      <c r="AI2" s="327">
        <v>2012</v>
      </c>
      <c r="AJ2" s="327">
        <v>2013</v>
      </c>
      <c r="AK2" s="327">
        <v>2014</v>
      </c>
      <c r="AL2" s="337">
        <v>2015</v>
      </c>
      <c r="AM2" s="327">
        <v>2016</v>
      </c>
      <c r="AN2" s="327">
        <v>2017</v>
      </c>
      <c r="AO2" s="327">
        <v>2018</v>
      </c>
      <c r="AP2" s="327">
        <v>2019</v>
      </c>
      <c r="AQ2" s="327">
        <v>2020</v>
      </c>
      <c r="AR2" s="327">
        <v>2021</v>
      </c>
      <c r="AS2" s="327">
        <v>2022</v>
      </c>
      <c r="AT2" s="327">
        <v>2023</v>
      </c>
      <c r="AU2" s="336" t="s">
        <v>92</v>
      </c>
      <c r="AV2" s="342"/>
      <c r="AW2" s="336" t="s">
        <v>189</v>
      </c>
      <c r="AX2" s="327">
        <v>2011</v>
      </c>
      <c r="AY2" s="327">
        <v>2012</v>
      </c>
      <c r="AZ2" s="327">
        <v>2013</v>
      </c>
      <c r="BA2" s="327">
        <v>2014</v>
      </c>
      <c r="BB2" s="327">
        <v>2015</v>
      </c>
      <c r="BC2" s="327">
        <v>2016</v>
      </c>
      <c r="BD2" s="327">
        <v>2017</v>
      </c>
      <c r="BE2" s="327">
        <v>2018</v>
      </c>
      <c r="BF2" s="327">
        <v>2019</v>
      </c>
      <c r="BG2" s="327">
        <v>2020</v>
      </c>
      <c r="BH2" s="327">
        <v>2021</v>
      </c>
      <c r="BI2" s="327">
        <v>2022</v>
      </c>
      <c r="BJ2" s="327">
        <v>2023</v>
      </c>
      <c r="BK2" s="315" t="s">
        <v>92</v>
      </c>
      <c r="BL2" s="342"/>
      <c r="BM2" s="338"/>
      <c r="BN2" s="336">
        <v>2011</v>
      </c>
      <c r="BO2" s="336">
        <v>2012</v>
      </c>
      <c r="BP2" s="336">
        <v>2013</v>
      </c>
      <c r="BQ2" s="336">
        <v>2014</v>
      </c>
      <c r="BR2" s="336">
        <v>2015</v>
      </c>
      <c r="BS2" s="336">
        <v>2016</v>
      </c>
      <c r="BT2" s="336">
        <v>2017</v>
      </c>
      <c r="BU2" s="336">
        <v>2018</v>
      </c>
      <c r="BV2" s="336">
        <v>2019</v>
      </c>
      <c r="BW2" s="336">
        <v>2020</v>
      </c>
      <c r="BX2" s="336">
        <v>2021</v>
      </c>
      <c r="BY2" s="336">
        <v>2022</v>
      </c>
      <c r="BZ2" s="336">
        <v>2023</v>
      </c>
      <c r="CA2" s="336" t="s">
        <v>92</v>
      </c>
      <c r="CB2" s="342"/>
      <c r="CC2" s="327" t="s">
        <v>190</v>
      </c>
      <c r="CD2" s="327">
        <v>2011</v>
      </c>
      <c r="CE2" s="327">
        <v>2012</v>
      </c>
      <c r="CF2" s="327">
        <v>2013</v>
      </c>
      <c r="CG2" s="327">
        <v>2014</v>
      </c>
      <c r="CH2" s="327">
        <v>2015</v>
      </c>
      <c r="CI2" s="327">
        <v>2016</v>
      </c>
      <c r="CJ2" s="327">
        <v>2017</v>
      </c>
      <c r="CK2" s="327">
        <v>2018</v>
      </c>
      <c r="CL2" s="327">
        <v>2019</v>
      </c>
      <c r="CM2" s="327">
        <v>2020</v>
      </c>
      <c r="CN2" s="327">
        <v>2021</v>
      </c>
      <c r="CO2" s="327">
        <v>2022</v>
      </c>
      <c r="CP2" s="327">
        <v>2023</v>
      </c>
      <c r="CQ2" s="315" t="s">
        <v>92</v>
      </c>
    </row>
    <row r="3" spans="1:95" ht="16.5" x14ac:dyDescent="0.4">
      <c r="A3" s="17" t="s">
        <v>178</v>
      </c>
      <c r="B3" s="27"/>
      <c r="C3" s="27"/>
      <c r="D3" s="27"/>
      <c r="E3" s="91"/>
      <c r="F3" s="27"/>
      <c r="G3" s="27"/>
      <c r="H3" s="93"/>
      <c r="I3" s="320"/>
      <c r="J3" s="323">
        <v>44979</v>
      </c>
      <c r="K3" s="324">
        <v>15.83</v>
      </c>
      <c r="L3" s="324">
        <v>21.23</v>
      </c>
      <c r="M3" s="325">
        <f t="shared" ref="M3" si="0">L3-K3</f>
        <v>5.4</v>
      </c>
      <c r="N3" s="325">
        <f t="shared" ref="N3" si="1">K3-K4</f>
        <v>0.5</v>
      </c>
      <c r="O3" s="325">
        <f t="shared" ref="O3" si="2">L3-L4</f>
        <v>0.40000000000000213</v>
      </c>
      <c r="P3" s="14"/>
      <c r="Q3" s="327">
        <v>1.1000000000000001</v>
      </c>
      <c r="R3" s="328">
        <v>18.32</v>
      </c>
      <c r="S3" s="329">
        <v>23.68</v>
      </c>
      <c r="T3" s="329">
        <v>22.51</v>
      </c>
      <c r="U3" s="329">
        <v>21.61</v>
      </c>
      <c r="V3" s="328">
        <v>18.71</v>
      </c>
      <c r="W3" s="329">
        <v>22.63</v>
      </c>
      <c r="X3" s="329">
        <v>23.81</v>
      </c>
      <c r="Y3" s="328">
        <v>20.77</v>
      </c>
      <c r="Z3" s="329">
        <v>19.350000000000001</v>
      </c>
      <c r="AA3" s="329">
        <v>43.83</v>
      </c>
      <c r="AB3" s="329">
        <v>45.55</v>
      </c>
      <c r="AC3" s="333">
        <v>23.11</v>
      </c>
      <c r="AD3" s="333">
        <v>25.65</v>
      </c>
      <c r="AE3" s="334">
        <f>AVERAGE(R3:AD3)</f>
        <v>25.348461538461542</v>
      </c>
      <c r="AF3" s="320"/>
      <c r="AG3" s="338" t="s">
        <v>191</v>
      </c>
      <c r="AH3" s="338">
        <v>5.16</v>
      </c>
      <c r="AI3" s="338">
        <v>6.84</v>
      </c>
      <c r="AJ3" s="338">
        <v>6.02</v>
      </c>
      <c r="AK3" s="338">
        <v>6.28</v>
      </c>
      <c r="AL3" s="339">
        <v>5.64</v>
      </c>
      <c r="AM3" s="338">
        <v>5.97</v>
      </c>
      <c r="AN3" s="338">
        <v>5.85</v>
      </c>
      <c r="AO3" s="338">
        <v>6.01</v>
      </c>
      <c r="AP3" s="338">
        <v>6.13</v>
      </c>
      <c r="AQ3" s="338">
        <v>10.08</v>
      </c>
      <c r="AR3" s="338">
        <v>9.43</v>
      </c>
      <c r="AS3" s="338">
        <v>7.42</v>
      </c>
      <c r="AT3" s="338">
        <v>9.7799999999999994</v>
      </c>
      <c r="AU3" s="343">
        <f>AVERAGE(AH3:AT3)</f>
        <v>6.97</v>
      </c>
      <c r="AV3" s="342"/>
      <c r="AW3" s="338" t="s">
        <v>191</v>
      </c>
      <c r="AX3" s="344"/>
      <c r="AY3" s="344">
        <f>AI3/AH54-1</f>
        <v>1.4836795252225476E-2</v>
      </c>
      <c r="AZ3" s="344"/>
      <c r="BA3" s="344"/>
      <c r="BB3" s="344"/>
      <c r="BC3" s="344"/>
      <c r="BD3" s="344"/>
      <c r="BE3" s="344"/>
      <c r="BF3" s="344"/>
      <c r="BG3" s="344"/>
      <c r="BH3" s="344"/>
      <c r="BI3" s="346"/>
      <c r="BJ3" s="346">
        <v>7.4700000000000003E-2</v>
      </c>
      <c r="BK3" s="347">
        <f>AVERAGE(AX3:BJ3)</f>
        <v>4.4768397626112739E-2</v>
      </c>
      <c r="BL3" s="342"/>
      <c r="BM3" s="348" t="s">
        <v>192</v>
      </c>
      <c r="BN3" s="338">
        <v>5.14</v>
      </c>
      <c r="BO3" s="338">
        <v>7.12</v>
      </c>
      <c r="BP3" s="338">
        <v>6.3</v>
      </c>
      <c r="BQ3" s="338">
        <v>7.37</v>
      </c>
      <c r="BR3" s="338">
        <v>5.64</v>
      </c>
      <c r="BS3" s="338">
        <v>6.16</v>
      </c>
      <c r="BT3" s="338">
        <v>6.09</v>
      </c>
      <c r="BU3" s="338">
        <v>6.08</v>
      </c>
      <c r="BV3" s="338">
        <v>6.5</v>
      </c>
      <c r="BW3" s="338">
        <v>10.72</v>
      </c>
      <c r="BX3" s="338">
        <v>10.79</v>
      </c>
      <c r="BY3" s="338">
        <v>7.73</v>
      </c>
      <c r="BZ3" s="338"/>
      <c r="CA3" s="343">
        <f>AVERAGE(BN3:BZ3)</f>
        <v>7.1366666666666667</v>
      </c>
      <c r="CB3" s="342"/>
      <c r="CC3" s="350" t="s">
        <v>192</v>
      </c>
      <c r="CD3" s="315"/>
      <c r="CE3" s="344">
        <f t="shared" ref="CE3:CO3" si="3">BO3/BN14-1</f>
        <v>3.488372093023262E-2</v>
      </c>
      <c r="CF3" s="344">
        <f t="shared" si="3"/>
        <v>1.9417475728155331E-2</v>
      </c>
      <c r="CG3" s="344">
        <f t="shared" si="3"/>
        <v>0.16429699842022116</v>
      </c>
      <c r="CH3" s="344">
        <f t="shared" si="3"/>
        <v>5.3475935828874999E-3</v>
      </c>
      <c r="CI3" s="344">
        <f t="shared" si="3"/>
        <v>3.7037037037036979E-2</v>
      </c>
      <c r="CJ3" s="344">
        <f t="shared" si="3"/>
        <v>-6.525285481239762E-3</v>
      </c>
      <c r="CK3" s="344">
        <f t="shared" si="3"/>
        <v>3.4013605442176909E-2</v>
      </c>
      <c r="CL3" s="344">
        <f t="shared" si="3"/>
        <v>5.3484602917341917E-2</v>
      </c>
      <c r="CM3" s="344">
        <f t="shared" si="3"/>
        <v>0.10401647785787849</v>
      </c>
      <c r="CN3" s="344">
        <f t="shared" si="3"/>
        <v>0.10327198364008172</v>
      </c>
      <c r="CO3" s="344">
        <f t="shared" si="3"/>
        <v>6.6206896551724181E-2</v>
      </c>
      <c r="CP3" s="344"/>
      <c r="CQ3" s="347">
        <f>AVERAGE(CD3:CP3)</f>
        <v>5.595010060240882E-2</v>
      </c>
    </row>
    <row r="4" spans="1:95" ht="16.5" x14ac:dyDescent="0.4">
      <c r="E4" s="22"/>
      <c r="F4" s="22"/>
      <c r="G4" s="22"/>
      <c r="H4" s="13"/>
      <c r="I4" s="320"/>
      <c r="J4" s="323">
        <v>44978</v>
      </c>
      <c r="K4" s="324">
        <v>15.33</v>
      </c>
      <c r="L4" s="324">
        <v>20.83</v>
      </c>
      <c r="M4" s="325">
        <f t="shared" ref="M4" si="4">L4-K4</f>
        <v>5.4999999999999982</v>
      </c>
      <c r="N4" s="325">
        <f t="shared" ref="N4" si="5">K4-K5</f>
        <v>-0.14000000000000057</v>
      </c>
      <c r="O4" s="325">
        <f t="shared" ref="O4" si="6">L4-L5</f>
        <v>0.18999999999999773</v>
      </c>
      <c r="P4" s="14"/>
      <c r="Q4" s="327">
        <v>1.2</v>
      </c>
      <c r="R4" s="329">
        <v>18.72</v>
      </c>
      <c r="S4" s="328">
        <v>23.57</v>
      </c>
      <c r="T4" s="328">
        <v>22.65</v>
      </c>
      <c r="U4" s="328">
        <v>21.68</v>
      </c>
      <c r="V4" s="329">
        <v>18.71</v>
      </c>
      <c r="W4" s="328">
        <v>22.52</v>
      </c>
      <c r="X4" s="328">
        <v>23.78</v>
      </c>
      <c r="Y4" s="329">
        <v>20.93</v>
      </c>
      <c r="Z4" s="328">
        <v>19.149999999999999</v>
      </c>
      <c r="AA4" s="328">
        <v>43.97</v>
      </c>
      <c r="AB4" s="328">
        <v>45.73</v>
      </c>
      <c r="AC4" s="335">
        <v>23.08</v>
      </c>
      <c r="AD4" s="335">
        <v>25.12</v>
      </c>
      <c r="AE4" s="334">
        <f>AVERAGE(R4:AD4)</f>
        <v>25.354615384615386</v>
      </c>
      <c r="AF4" s="320"/>
      <c r="AG4" s="338" t="s">
        <v>193</v>
      </c>
      <c r="AH4" s="338">
        <v>5.01</v>
      </c>
      <c r="AI4" s="338">
        <v>7.18</v>
      </c>
      <c r="AJ4" s="338">
        <v>5.85</v>
      </c>
      <c r="AK4" s="338">
        <v>6.85</v>
      </c>
      <c r="AL4" s="340">
        <v>5.44</v>
      </c>
      <c r="AM4" s="338">
        <v>5.92</v>
      </c>
      <c r="AN4" s="338">
        <v>6.16</v>
      </c>
      <c r="AO4" s="338">
        <v>5.85</v>
      </c>
      <c r="AP4" s="338">
        <v>6.09</v>
      </c>
      <c r="AQ4" s="338">
        <v>10.48</v>
      </c>
      <c r="AR4" s="338">
        <v>10.35</v>
      </c>
      <c r="AS4" s="338">
        <v>8.02</v>
      </c>
      <c r="AT4" s="338">
        <v>9.14</v>
      </c>
      <c r="AU4" s="343">
        <f>AVERAGE(AH4:AT4)</f>
        <v>7.1030769230769222</v>
      </c>
      <c r="AV4" s="342"/>
      <c r="AW4" s="338" t="s">
        <v>193</v>
      </c>
      <c r="AX4" s="344">
        <f t="shared" ref="AX4:BJ4" si="7">AH4/AH3-1</f>
        <v>-2.9069767441860517E-2</v>
      </c>
      <c r="AY4" s="344">
        <f t="shared" si="7"/>
        <v>4.9707602339181367E-2</v>
      </c>
      <c r="AZ4" s="344">
        <f t="shared" si="7"/>
        <v>-2.8239202657807327E-2</v>
      </c>
      <c r="BA4" s="344">
        <f t="shared" si="7"/>
        <v>9.0764331210190896E-2</v>
      </c>
      <c r="BB4" s="344">
        <f t="shared" si="7"/>
        <v>-3.5460992907801248E-2</v>
      </c>
      <c r="BC4" s="344">
        <f t="shared" si="7"/>
        <v>-8.3752093802345051E-3</v>
      </c>
      <c r="BD4" s="344">
        <f t="shared" si="7"/>
        <v>5.2991452991453025E-2</v>
      </c>
      <c r="BE4" s="344">
        <f t="shared" si="7"/>
        <v>-2.6622296173044901E-2</v>
      </c>
      <c r="BF4" s="344">
        <f t="shared" si="7"/>
        <v>-6.525285481239762E-3</v>
      </c>
      <c r="BG4" s="344">
        <f t="shared" si="7"/>
        <v>3.9682539682539764E-2</v>
      </c>
      <c r="BH4" s="344">
        <f t="shared" si="7"/>
        <v>9.7560975609756184E-2</v>
      </c>
      <c r="BI4" s="344">
        <f t="shared" si="7"/>
        <v>8.0862533692722227E-2</v>
      </c>
      <c r="BJ4" s="344">
        <f t="shared" si="7"/>
        <v>-6.5439672801635873E-2</v>
      </c>
      <c r="BK4" s="347">
        <f>AVERAGE(AX4:BJ4)</f>
        <v>1.629515451401687E-2</v>
      </c>
      <c r="BL4" s="342"/>
      <c r="BM4" s="348" t="s">
        <v>194</v>
      </c>
      <c r="BN4" s="338">
        <v>5.19</v>
      </c>
      <c r="BO4" s="338">
        <v>6.88</v>
      </c>
      <c r="BP4" s="338">
        <v>7.8</v>
      </c>
      <c r="BQ4" s="338">
        <v>6.93</v>
      </c>
      <c r="BR4" s="338">
        <v>6.32</v>
      </c>
      <c r="BS4" s="338">
        <v>6.43</v>
      </c>
      <c r="BT4" s="338">
        <v>6.18</v>
      </c>
      <c r="BU4" s="338">
        <v>7.31</v>
      </c>
      <c r="BV4" s="338">
        <v>6.1</v>
      </c>
      <c r="BW4" s="338">
        <v>11.71</v>
      </c>
      <c r="BX4" s="338">
        <v>13.38</v>
      </c>
      <c r="BY4" s="338">
        <v>7.59</v>
      </c>
      <c r="BZ4" s="338"/>
      <c r="CA4" s="343">
        <f t="shared" ref="CA4:CA14" si="8">AVERAGE(BN4:BZ4)</f>
        <v>7.6516666666666673</v>
      </c>
      <c r="CB4" s="342"/>
      <c r="CC4" s="350" t="s">
        <v>194</v>
      </c>
      <c r="CD4" s="344">
        <f t="shared" ref="CD4:CO4" si="9">BN4/BN3-1</f>
        <v>9.7276264591441564E-3</v>
      </c>
      <c r="CE4" s="344">
        <f t="shared" si="9"/>
        <v>-3.3707865168539408E-2</v>
      </c>
      <c r="CF4" s="344">
        <f t="shared" si="9"/>
        <v>0.23809523809523814</v>
      </c>
      <c r="CG4" s="344">
        <f t="shared" si="9"/>
        <v>-5.9701492537313494E-2</v>
      </c>
      <c r="CH4" s="344">
        <f t="shared" si="9"/>
        <v>0.12056737588652489</v>
      </c>
      <c r="CI4" s="344">
        <f t="shared" si="9"/>
        <v>4.3831168831168776E-2</v>
      </c>
      <c r="CJ4" s="344">
        <f t="shared" si="9"/>
        <v>1.477832512315258E-2</v>
      </c>
      <c r="CK4" s="344">
        <f t="shared" si="9"/>
        <v>0.20230263157894735</v>
      </c>
      <c r="CL4" s="344">
        <f t="shared" si="9"/>
        <v>-6.1538461538461542E-2</v>
      </c>
      <c r="CM4" s="344">
        <f t="shared" si="9"/>
        <v>9.2350746268656803E-2</v>
      </c>
      <c r="CN4" s="344">
        <f t="shared" si="9"/>
        <v>0.24003707136237273</v>
      </c>
      <c r="CO4" s="344">
        <f t="shared" si="9"/>
        <v>-1.8111254851228997E-2</v>
      </c>
      <c r="CP4" s="344"/>
      <c r="CQ4" s="347">
        <f>AVERAGE(CD4:CP4)</f>
        <v>6.571925912580516E-2</v>
      </c>
    </row>
    <row r="5" spans="1:95" ht="16.5" x14ac:dyDescent="0.4">
      <c r="E5" s="22"/>
      <c r="F5" s="22"/>
      <c r="G5" s="22"/>
      <c r="H5" s="12"/>
      <c r="I5" s="320"/>
      <c r="J5" s="323">
        <v>44977</v>
      </c>
      <c r="K5" s="324">
        <v>15.47</v>
      </c>
      <c r="L5" s="324">
        <v>20.64</v>
      </c>
      <c r="M5" s="325">
        <f t="shared" ref="M5:M7" si="10">L5-K5</f>
        <v>5.17</v>
      </c>
      <c r="N5" s="325">
        <f t="shared" ref="N5:N7" si="11">K5-K6</f>
        <v>-2.9999999999999361E-2</v>
      </c>
      <c r="O5" s="325">
        <f t="shared" ref="O5:O7" si="12">L5-L6</f>
        <v>0.37000000000000099</v>
      </c>
      <c r="P5" s="14"/>
      <c r="Q5" s="327">
        <v>1.3</v>
      </c>
      <c r="R5" s="328">
        <v>18.5</v>
      </c>
      <c r="S5" s="329">
        <v>23.67</v>
      </c>
      <c r="T5" s="329">
        <v>22.34</v>
      </c>
      <c r="U5" s="329">
        <v>21.87</v>
      </c>
      <c r="V5" s="328">
        <v>18.63</v>
      </c>
      <c r="W5" s="329">
        <v>22.63</v>
      </c>
      <c r="X5" s="329">
        <v>23.71</v>
      </c>
      <c r="Y5" s="328">
        <v>20.89</v>
      </c>
      <c r="Z5" s="329">
        <v>19.350000000000001</v>
      </c>
      <c r="AA5" s="329">
        <v>44.62</v>
      </c>
      <c r="AB5" s="329">
        <v>45.94</v>
      </c>
      <c r="AC5" s="333">
        <v>23.16</v>
      </c>
      <c r="AD5" s="333">
        <v>26.01</v>
      </c>
      <c r="AE5" s="334">
        <f t="shared" ref="AE5:AE68" si="13">AVERAGE(R5:AD5)</f>
        <v>25.486153846153847</v>
      </c>
      <c r="AF5" s="320"/>
      <c r="AG5" s="338" t="s">
        <v>195</v>
      </c>
      <c r="AH5" s="338">
        <v>5.16</v>
      </c>
      <c r="AI5" s="338">
        <v>7.56</v>
      </c>
      <c r="AJ5" s="338">
        <v>5.94</v>
      </c>
      <c r="AK5" s="338">
        <v>7.22</v>
      </c>
      <c r="AL5" s="339">
        <v>5.62</v>
      </c>
      <c r="AM5" s="338">
        <v>6.19</v>
      </c>
      <c r="AN5" s="338">
        <v>6.31</v>
      </c>
      <c r="AO5" s="338">
        <v>6.02</v>
      </c>
      <c r="AP5" s="338">
        <v>6</v>
      </c>
      <c r="AQ5" s="338">
        <v>10.67</v>
      </c>
      <c r="AR5" s="338">
        <v>11.29</v>
      </c>
      <c r="AS5" s="338">
        <v>7.69</v>
      </c>
      <c r="AT5" s="338">
        <v>9.14</v>
      </c>
      <c r="AU5" s="343">
        <f t="shared" ref="AU5:AU55" si="14">AVERAGE(AH5:AT5)</f>
        <v>7.2930769230769226</v>
      </c>
      <c r="AV5" s="342"/>
      <c r="AW5" s="338" t="s">
        <v>195</v>
      </c>
      <c r="AX5" s="344">
        <f t="shared" ref="AX5:AX51" si="15">AH5/AH4-1</f>
        <v>2.9940119760479167E-2</v>
      </c>
      <c r="AY5" s="344">
        <f t="shared" ref="AY5:AY51" si="16">AI5/AI4-1</f>
        <v>5.2924791086351064E-2</v>
      </c>
      <c r="AZ5" s="344">
        <f t="shared" ref="AZ5:AZ51" si="17">AJ5/AJ4-1</f>
        <v>1.5384615384615552E-2</v>
      </c>
      <c r="BA5" s="344">
        <f t="shared" ref="BA5:BA51" si="18">AK5/AK4-1</f>
        <v>5.4014598540145897E-2</v>
      </c>
      <c r="BB5" s="344">
        <f t="shared" ref="BB5:BB51" si="19">AL5/AL4-1</f>
        <v>3.308823529411753E-2</v>
      </c>
      <c r="BC5" s="344">
        <f t="shared" ref="BC5:BC51" si="20">AM5/AM4-1</f>
        <v>4.5608108108108114E-2</v>
      </c>
      <c r="BD5" s="344">
        <f t="shared" ref="BD5:BD51" si="21">AN5/AN4-1</f>
        <v>2.4350649350649345E-2</v>
      </c>
      <c r="BE5" s="344">
        <f t="shared" ref="BE5:BE51" si="22">AO5/AO4-1</f>
        <v>2.9059829059828957E-2</v>
      </c>
      <c r="BF5" s="344">
        <f t="shared" ref="BF5:BF51" si="23">AP5/AP4-1</f>
        <v>-1.4778325123152691E-2</v>
      </c>
      <c r="BG5" s="344">
        <f t="shared" ref="BG5:BG51" si="24">AQ5/AQ4-1</f>
        <v>1.8129770992366456E-2</v>
      </c>
      <c r="BH5" s="344">
        <f t="shared" ref="BH5:BH51" si="25">AR5/AR4-1</f>
        <v>9.0821256038647213E-2</v>
      </c>
      <c r="BI5" s="344">
        <f t="shared" ref="BI5:BJ5" si="26">AS5/AS4-1</f>
        <v>-4.1147132169575995E-2</v>
      </c>
      <c r="BJ5" s="344">
        <f t="shared" si="26"/>
        <v>0</v>
      </c>
      <c r="BK5" s="347">
        <f>AVERAGE(AX5:BJ5)</f>
        <v>2.5953578178660047E-2</v>
      </c>
      <c r="BL5" s="342"/>
      <c r="BM5" s="348" t="s">
        <v>196</v>
      </c>
      <c r="BN5" s="338">
        <v>4.92</v>
      </c>
      <c r="BO5" s="338">
        <v>6.49</v>
      </c>
      <c r="BP5" s="338">
        <v>7.14</v>
      </c>
      <c r="BQ5" s="338">
        <v>6.49</v>
      </c>
      <c r="BR5" s="338">
        <v>5.48</v>
      </c>
      <c r="BS5" s="338">
        <v>5.85</v>
      </c>
      <c r="BT5" s="338">
        <v>6.19</v>
      </c>
      <c r="BU5" s="338">
        <v>7.3</v>
      </c>
      <c r="BV5" s="338">
        <v>5.64</v>
      </c>
      <c r="BW5" s="338">
        <v>11.4</v>
      </c>
      <c r="BX5" s="338">
        <v>8.99</v>
      </c>
      <c r="BY5" s="338">
        <v>6</v>
      </c>
      <c r="BZ5" s="338"/>
      <c r="CA5" s="343">
        <f t="shared" si="8"/>
        <v>6.8241666666666658</v>
      </c>
      <c r="CB5" s="342"/>
      <c r="CC5" s="350" t="s">
        <v>196</v>
      </c>
      <c r="CD5" s="344">
        <f t="shared" ref="CD5:CO5" si="27">BN5/BN4-1</f>
        <v>-5.2023121387283378E-2</v>
      </c>
      <c r="CE5" s="344">
        <f t="shared" si="27"/>
        <v>-5.6686046511627897E-2</v>
      </c>
      <c r="CF5" s="344">
        <f t="shared" si="27"/>
        <v>-8.4615384615384648E-2</v>
      </c>
      <c r="CG5" s="344">
        <f t="shared" si="27"/>
        <v>-6.3492063492063378E-2</v>
      </c>
      <c r="CH5" s="344">
        <f t="shared" si="27"/>
        <v>-0.13291139240506322</v>
      </c>
      <c r="CI5" s="344">
        <f t="shared" si="27"/>
        <v>-9.0202177293934649E-2</v>
      </c>
      <c r="CJ5" s="344">
        <f t="shared" si="27"/>
        <v>1.6181229773464256E-3</v>
      </c>
      <c r="CK5" s="344">
        <f t="shared" si="27"/>
        <v>-1.3679890560874819E-3</v>
      </c>
      <c r="CL5" s="344">
        <f t="shared" si="27"/>
        <v>-7.5409836065573721E-2</v>
      </c>
      <c r="CM5" s="344">
        <f t="shared" si="27"/>
        <v>-2.6473099914602893E-2</v>
      </c>
      <c r="CN5" s="344">
        <f t="shared" si="27"/>
        <v>-0.32810164424514199</v>
      </c>
      <c r="CO5" s="344">
        <f t="shared" si="27"/>
        <v>-0.20948616600790515</v>
      </c>
      <c r="CP5" s="344"/>
      <c r="CQ5" s="347">
        <f t="shared" ref="CQ5:CQ14" si="28">AVERAGE(CD5:CP5)</f>
        <v>-9.3262566501443489E-2</v>
      </c>
    </row>
    <row r="6" spans="1:95" ht="16.5" x14ac:dyDescent="0.4">
      <c r="E6" s="22"/>
      <c r="F6" s="22"/>
      <c r="G6" s="22"/>
      <c r="H6" s="24"/>
      <c r="I6" s="320"/>
      <c r="J6" s="323">
        <v>44976</v>
      </c>
      <c r="K6" s="324">
        <v>15.5</v>
      </c>
      <c r="L6" s="324">
        <v>20.27</v>
      </c>
      <c r="M6" s="325">
        <f t="shared" si="10"/>
        <v>4.7699999999999996</v>
      </c>
      <c r="N6" s="325">
        <f t="shared" si="11"/>
        <v>0.17999999999999972</v>
      </c>
      <c r="O6" s="325">
        <f t="shared" si="12"/>
        <v>0.12000000000000099</v>
      </c>
      <c r="P6" s="14"/>
      <c r="Q6" s="327">
        <v>1.4</v>
      </c>
      <c r="R6" s="329">
        <v>18.86</v>
      </c>
      <c r="S6" s="328">
        <v>24.1</v>
      </c>
      <c r="T6" s="328">
        <v>22.71</v>
      </c>
      <c r="U6" s="328">
        <v>21.58</v>
      </c>
      <c r="V6" s="329">
        <v>18.88</v>
      </c>
      <c r="W6" s="328">
        <v>22.85</v>
      </c>
      <c r="X6" s="328">
        <v>23.77</v>
      </c>
      <c r="Y6" s="329">
        <v>20.94</v>
      </c>
      <c r="Z6" s="328">
        <v>19.350000000000001</v>
      </c>
      <c r="AA6" s="328">
        <v>44.67</v>
      </c>
      <c r="AB6" s="328">
        <v>45.92</v>
      </c>
      <c r="AC6" s="335">
        <v>23.35</v>
      </c>
      <c r="AD6" s="335">
        <v>25.38</v>
      </c>
      <c r="AE6" s="334">
        <f t="shared" si="13"/>
        <v>25.566153846153846</v>
      </c>
      <c r="AF6" s="320"/>
      <c r="AG6" s="338" t="s">
        <v>197</v>
      </c>
      <c r="AH6" s="338">
        <v>5.22</v>
      </c>
      <c r="AI6" s="338">
        <v>7.27</v>
      </c>
      <c r="AJ6" s="338">
        <v>6.36</v>
      </c>
      <c r="AK6" s="338">
        <v>7.73</v>
      </c>
      <c r="AL6" s="340">
        <v>5.85</v>
      </c>
      <c r="AM6" s="338">
        <v>6.54</v>
      </c>
      <c r="AN6" s="338">
        <v>6.32</v>
      </c>
      <c r="AO6" s="338">
        <v>6.12</v>
      </c>
      <c r="AP6" s="338">
        <v>6.71</v>
      </c>
      <c r="AQ6" s="338">
        <v>11.65</v>
      </c>
      <c r="AR6" s="338">
        <v>12.1</v>
      </c>
      <c r="AS6" s="338">
        <v>7.79</v>
      </c>
      <c r="AT6" s="338">
        <v>8.4499999999999993</v>
      </c>
      <c r="AU6" s="343">
        <f t="shared" si="14"/>
        <v>7.5469230769230773</v>
      </c>
      <c r="AV6" s="342"/>
      <c r="AW6" s="338" t="s">
        <v>197</v>
      </c>
      <c r="AX6" s="344">
        <f t="shared" si="15"/>
        <v>1.1627906976744207E-2</v>
      </c>
      <c r="AY6" s="344">
        <f t="shared" si="16"/>
        <v>-3.8359788359788372E-2</v>
      </c>
      <c r="AZ6" s="344">
        <f t="shared" si="17"/>
        <v>7.0707070707070718E-2</v>
      </c>
      <c r="BA6" s="344">
        <f t="shared" si="18"/>
        <v>7.063711911357351E-2</v>
      </c>
      <c r="BB6" s="344">
        <f t="shared" si="19"/>
        <v>4.0925266903914403E-2</v>
      </c>
      <c r="BC6" s="344">
        <f t="shared" si="20"/>
        <v>5.6542810985460434E-2</v>
      </c>
      <c r="BD6" s="344">
        <f t="shared" si="21"/>
        <v>1.5847860538829028E-3</v>
      </c>
      <c r="BE6" s="344">
        <f t="shared" si="22"/>
        <v>1.6611295681063121E-2</v>
      </c>
      <c r="BF6" s="344">
        <f t="shared" si="23"/>
        <v>0.1183333333333334</v>
      </c>
      <c r="BG6" s="344">
        <f t="shared" si="24"/>
        <v>9.1846298031865059E-2</v>
      </c>
      <c r="BH6" s="344">
        <f t="shared" si="25"/>
        <v>7.1744906997342817E-2</v>
      </c>
      <c r="BI6" s="344">
        <f t="shared" ref="BI6" si="29">AS6/AS5-1</f>
        <v>1.3003901170351106E-2</v>
      </c>
      <c r="BJ6" s="344">
        <f>AT6/AT5-1</f>
        <v>-7.5492341356674042E-2</v>
      </c>
      <c r="BK6" s="347">
        <f>AVERAGE(AX6:BJ6)</f>
        <v>3.4593274326010712E-2</v>
      </c>
      <c r="BL6" s="342"/>
      <c r="BM6" s="348" t="s">
        <v>198</v>
      </c>
      <c r="BN6" s="338">
        <v>4.9000000000000004</v>
      </c>
      <c r="BO6" s="338">
        <v>6.32</v>
      </c>
      <c r="BP6" s="338">
        <v>6.51</v>
      </c>
      <c r="BQ6" s="338">
        <v>5.95</v>
      </c>
      <c r="BR6" s="338">
        <v>4.84</v>
      </c>
      <c r="BS6" s="338">
        <v>6.02</v>
      </c>
      <c r="BT6" s="338">
        <v>6.37</v>
      </c>
      <c r="BU6" s="338">
        <v>6.38</v>
      </c>
      <c r="BV6" s="338">
        <v>5.28</v>
      </c>
      <c r="BW6" s="338">
        <v>11.1</v>
      </c>
      <c r="BX6" s="338">
        <v>8.1</v>
      </c>
      <c r="BY6" s="338">
        <v>5.25</v>
      </c>
      <c r="BZ6" s="338"/>
      <c r="CA6" s="343">
        <f t="shared" si="8"/>
        <v>6.418333333333333</v>
      </c>
      <c r="CB6" s="342"/>
      <c r="CC6" s="350" t="s">
        <v>198</v>
      </c>
      <c r="CD6" s="344">
        <f t="shared" ref="CD6:CO6" si="30">BN6/BN5-1</f>
        <v>-4.0650406504064707E-3</v>
      </c>
      <c r="CE6" s="344">
        <f t="shared" si="30"/>
        <v>-2.6194144838212585E-2</v>
      </c>
      <c r="CF6" s="344">
        <f t="shared" si="30"/>
        <v>-8.8235294117647078E-2</v>
      </c>
      <c r="CG6" s="344">
        <f t="shared" si="30"/>
        <v>-8.3204930662557741E-2</v>
      </c>
      <c r="CH6" s="344">
        <f t="shared" si="30"/>
        <v>-0.11678832116788329</v>
      </c>
      <c r="CI6" s="344">
        <f t="shared" si="30"/>
        <v>2.9059829059828957E-2</v>
      </c>
      <c r="CJ6" s="344">
        <f t="shared" si="30"/>
        <v>2.9079159935379684E-2</v>
      </c>
      <c r="CK6" s="344">
        <f t="shared" si="30"/>
        <v>-0.12602739726027401</v>
      </c>
      <c r="CL6" s="344">
        <f t="shared" si="30"/>
        <v>-6.3829787234042423E-2</v>
      </c>
      <c r="CM6" s="344">
        <f t="shared" si="30"/>
        <v>-2.6315789473684292E-2</v>
      </c>
      <c r="CN6" s="344">
        <f t="shared" si="30"/>
        <v>-9.8998887652947731E-2</v>
      </c>
      <c r="CO6" s="344">
        <f t="shared" si="30"/>
        <v>-0.125</v>
      </c>
      <c r="CP6" s="344"/>
      <c r="CQ6" s="347">
        <f t="shared" si="28"/>
        <v>-5.8376717005203915E-2</v>
      </c>
    </row>
    <row r="7" spans="1:95" ht="16.5" x14ac:dyDescent="0.4">
      <c r="I7" s="320"/>
      <c r="J7" s="323">
        <v>44975</v>
      </c>
      <c r="K7" s="324">
        <v>15.32</v>
      </c>
      <c r="L7" s="324">
        <v>20.149999999999999</v>
      </c>
      <c r="M7" s="325">
        <f t="shared" si="10"/>
        <v>4.8299999999999983</v>
      </c>
      <c r="N7" s="325">
        <f t="shared" si="11"/>
        <v>0.66000000000000014</v>
      </c>
      <c r="O7" s="325">
        <f t="shared" si="12"/>
        <v>-0.82000000000000028</v>
      </c>
      <c r="P7" s="14"/>
      <c r="Q7" s="327">
        <v>1.5</v>
      </c>
      <c r="R7" s="328">
        <v>18.73</v>
      </c>
      <c r="S7" s="329">
        <v>24.14</v>
      </c>
      <c r="T7" s="329">
        <v>22.82</v>
      </c>
      <c r="U7" s="329">
        <v>21.41</v>
      </c>
      <c r="V7" s="328">
        <v>18.86</v>
      </c>
      <c r="W7" s="329">
        <v>22.79</v>
      </c>
      <c r="X7" s="329">
        <v>23.73</v>
      </c>
      <c r="Y7" s="328">
        <v>21</v>
      </c>
      <c r="Z7" s="329">
        <v>18.89</v>
      </c>
      <c r="AA7" s="329">
        <v>44.68</v>
      </c>
      <c r="AB7" s="329">
        <v>45.98</v>
      </c>
      <c r="AC7" s="333">
        <v>22.98</v>
      </c>
      <c r="AD7" s="333">
        <v>24.87</v>
      </c>
      <c r="AE7" s="334">
        <f t="shared" si="13"/>
        <v>25.452307692307695</v>
      </c>
      <c r="AF7" s="320"/>
      <c r="AG7" s="338" t="s">
        <v>199</v>
      </c>
      <c r="AH7" s="338">
        <v>5.34</v>
      </c>
      <c r="AI7" s="338">
        <v>6.74</v>
      </c>
      <c r="AJ7" s="338">
        <v>7.32</v>
      </c>
      <c r="AK7" s="338">
        <v>7.69</v>
      </c>
      <c r="AL7" s="339">
        <v>5.86</v>
      </c>
      <c r="AM7" s="338">
        <v>6.65</v>
      </c>
      <c r="AN7" s="338">
        <v>5.8</v>
      </c>
      <c r="AO7" s="338">
        <v>6.41</v>
      </c>
      <c r="AP7" s="338">
        <v>7.56</v>
      </c>
      <c r="AQ7" s="338">
        <v>11.96</v>
      </c>
      <c r="AR7" s="338">
        <v>12.87</v>
      </c>
      <c r="AS7" s="338">
        <v>7.75</v>
      </c>
      <c r="AT7" s="338"/>
      <c r="AU7" s="343">
        <f t="shared" si="14"/>
        <v>7.6625000000000014</v>
      </c>
      <c r="AV7" s="342"/>
      <c r="AW7" s="338" t="s">
        <v>199</v>
      </c>
      <c r="AX7" s="344">
        <f t="shared" si="15"/>
        <v>2.2988505747126409E-2</v>
      </c>
      <c r="AY7" s="344">
        <f t="shared" si="16"/>
        <v>-7.2902338376891196E-2</v>
      </c>
      <c r="AZ7" s="344">
        <f t="shared" si="17"/>
        <v>0.15094339622641506</v>
      </c>
      <c r="BA7" s="344">
        <f t="shared" si="18"/>
        <v>-5.1746442432082373E-3</v>
      </c>
      <c r="BB7" s="344">
        <f t="shared" si="19"/>
        <v>1.7094017094019254E-3</v>
      </c>
      <c r="BC7" s="344">
        <f t="shared" si="20"/>
        <v>1.6819571865443583E-2</v>
      </c>
      <c r="BD7" s="344">
        <f t="shared" si="21"/>
        <v>-8.2278481012658333E-2</v>
      </c>
      <c r="BE7" s="344">
        <f t="shared" si="22"/>
        <v>4.7385620915032733E-2</v>
      </c>
      <c r="BF7" s="344">
        <f t="shared" si="23"/>
        <v>0.12667660208643805</v>
      </c>
      <c r="BG7" s="344">
        <f t="shared" si="24"/>
        <v>2.6609442060085975E-2</v>
      </c>
      <c r="BH7" s="344">
        <f t="shared" si="25"/>
        <v>6.3636363636363713E-2</v>
      </c>
      <c r="BI7" s="344">
        <f t="shared" ref="BI7" si="31">AS7/AS6-1</f>
        <v>-5.1347881899871384E-3</v>
      </c>
      <c r="BJ7" s="344"/>
      <c r="BK7" s="347">
        <f t="shared" ref="BK7:BK55" si="32">AVERAGE(AX7:BJ7)</f>
        <v>2.4273221035296878E-2</v>
      </c>
      <c r="BL7" s="342"/>
      <c r="BM7" s="348" t="s">
        <v>200</v>
      </c>
      <c r="BN7" s="338">
        <v>4.5999999999999996</v>
      </c>
      <c r="BO7" s="338">
        <v>6.07</v>
      </c>
      <c r="BP7" s="338">
        <v>6.02</v>
      </c>
      <c r="BQ7" s="338">
        <v>5.76</v>
      </c>
      <c r="BR7" s="338">
        <v>4.87</v>
      </c>
      <c r="BS7" s="338">
        <v>5.77</v>
      </c>
      <c r="BT7" s="349">
        <v>6.8</v>
      </c>
      <c r="BU7" s="338">
        <v>5.62</v>
      </c>
      <c r="BV7" s="338">
        <v>5.59</v>
      </c>
      <c r="BW7" s="338">
        <v>10.83</v>
      </c>
      <c r="BX7" s="338">
        <v>7.59</v>
      </c>
      <c r="BY7" s="338">
        <v>5.33</v>
      </c>
      <c r="BZ7" s="338"/>
      <c r="CA7" s="343">
        <f t="shared" si="8"/>
        <v>6.2374999999999998</v>
      </c>
      <c r="CB7" s="342"/>
      <c r="CC7" s="350" t="s">
        <v>200</v>
      </c>
      <c r="CD7" s="344">
        <f t="shared" ref="CD7:CO7" si="33">BN7/BN6-1</f>
        <v>-6.1224489795918546E-2</v>
      </c>
      <c r="CE7" s="344">
        <f t="shared" si="33"/>
        <v>-3.9556962025316444E-2</v>
      </c>
      <c r="CF7" s="344">
        <f t="shared" si="33"/>
        <v>-7.5268817204301119E-2</v>
      </c>
      <c r="CG7" s="344">
        <f t="shared" si="33"/>
        <v>-3.1932773109243806E-2</v>
      </c>
      <c r="CH7" s="344">
        <f t="shared" si="33"/>
        <v>6.1983471074380514E-3</v>
      </c>
      <c r="CI7" s="344">
        <f t="shared" si="33"/>
        <v>-4.1528239202657802E-2</v>
      </c>
      <c r="CJ7" s="344">
        <f t="shared" si="33"/>
        <v>6.7503924646781677E-2</v>
      </c>
      <c r="CK7" s="344">
        <f t="shared" si="33"/>
        <v>-0.11912225705329149</v>
      </c>
      <c r="CL7" s="344">
        <f t="shared" si="33"/>
        <v>5.8712121212121104E-2</v>
      </c>
      <c r="CM7" s="344">
        <f t="shared" si="33"/>
        <v>-2.4324324324324298E-2</v>
      </c>
      <c r="CN7" s="344">
        <f t="shared" si="33"/>
        <v>-6.2962962962962887E-2</v>
      </c>
      <c r="CO7" s="344">
        <f t="shared" si="33"/>
        <v>1.5238095238095273E-2</v>
      </c>
      <c r="CP7" s="344"/>
      <c r="CQ7" s="347">
        <f t="shared" si="28"/>
        <v>-2.5689028122798357E-2</v>
      </c>
    </row>
    <row r="8" spans="1:95" ht="16.5" x14ac:dyDescent="0.4">
      <c r="E8" s="26"/>
      <c r="F8" s="26"/>
      <c r="G8" s="26"/>
      <c r="I8" s="320"/>
      <c r="J8" s="323">
        <v>44974</v>
      </c>
      <c r="K8" s="324">
        <v>14.66</v>
      </c>
      <c r="L8" s="324">
        <v>20.97</v>
      </c>
      <c r="M8" s="325">
        <f t="shared" ref="M8" si="34">L8-K8</f>
        <v>6.3099999999999987</v>
      </c>
      <c r="N8" s="325">
        <f t="shared" ref="N8" si="35">K8-K9</f>
        <v>9.9999999999997868E-3</v>
      </c>
      <c r="O8" s="325">
        <f t="shared" ref="O8" si="36">L8-L9</f>
        <v>0.39999999999999858</v>
      </c>
      <c r="P8" s="14"/>
      <c r="Q8" s="327">
        <v>1.6</v>
      </c>
      <c r="R8" s="329">
        <v>18.75</v>
      </c>
      <c r="S8" s="328">
        <v>23.99</v>
      </c>
      <c r="T8" s="328">
        <v>22.74</v>
      </c>
      <c r="U8" s="328">
        <v>21.61</v>
      </c>
      <c r="V8" s="329">
        <v>18.829999999999998</v>
      </c>
      <c r="W8" s="328">
        <v>22.94</v>
      </c>
      <c r="X8" s="328">
        <v>23.72</v>
      </c>
      <c r="Y8" s="329">
        <v>20.79</v>
      </c>
      <c r="Z8" s="328">
        <v>19.079999999999998</v>
      </c>
      <c r="AA8" s="328">
        <v>45.02</v>
      </c>
      <c r="AB8" s="328">
        <v>45.99</v>
      </c>
      <c r="AC8" s="335">
        <v>22.94</v>
      </c>
      <c r="AD8" s="335">
        <v>25.13</v>
      </c>
      <c r="AE8" s="334">
        <f t="shared" si="13"/>
        <v>25.502307692307689</v>
      </c>
      <c r="AF8" s="320"/>
      <c r="AG8" s="338" t="s">
        <v>201</v>
      </c>
      <c r="AH8" s="338">
        <v>5.28</v>
      </c>
      <c r="AI8" s="338">
        <v>6.87</v>
      </c>
      <c r="AJ8" s="338">
        <v>7.38</v>
      </c>
      <c r="AK8" s="338">
        <v>7.31</v>
      </c>
      <c r="AL8" s="340">
        <v>6.33</v>
      </c>
      <c r="AM8" s="338">
        <v>6.75</v>
      </c>
      <c r="AN8" s="338">
        <v>6.41</v>
      </c>
      <c r="AO8" s="338">
        <v>7.27</v>
      </c>
      <c r="AP8" s="338">
        <v>6.46</v>
      </c>
      <c r="AQ8" s="338">
        <v>11.92</v>
      </c>
      <c r="AR8" s="338">
        <v>16.29</v>
      </c>
      <c r="AS8" s="338">
        <v>8.4499999999999993</v>
      </c>
      <c r="AT8" s="338"/>
      <c r="AU8" s="343">
        <f t="shared" si="14"/>
        <v>8.0599999999999987</v>
      </c>
      <c r="AV8" s="342"/>
      <c r="AW8" s="338" t="s">
        <v>201</v>
      </c>
      <c r="AX8" s="344">
        <f t="shared" si="15"/>
        <v>-1.1235955056179692E-2</v>
      </c>
      <c r="AY8" s="344">
        <f t="shared" si="16"/>
        <v>1.928783382789323E-2</v>
      </c>
      <c r="AZ8" s="344">
        <f t="shared" si="17"/>
        <v>8.1967213114753079E-3</v>
      </c>
      <c r="BA8" s="344">
        <f t="shared" si="18"/>
        <v>-4.9414824447334249E-2</v>
      </c>
      <c r="BB8" s="344">
        <f t="shared" si="19"/>
        <v>8.0204778156996559E-2</v>
      </c>
      <c r="BC8" s="344">
        <f t="shared" si="20"/>
        <v>1.5037593984962294E-2</v>
      </c>
      <c r="BD8" s="344">
        <f t="shared" si="21"/>
        <v>0.1051724137931036</v>
      </c>
      <c r="BE8" s="344">
        <f t="shared" si="22"/>
        <v>0.13416536661466449</v>
      </c>
      <c r="BF8" s="344">
        <f t="shared" si="23"/>
        <v>-0.14550264550264547</v>
      </c>
      <c r="BG8" s="344">
        <f t="shared" si="24"/>
        <v>-3.3444816053512794E-3</v>
      </c>
      <c r="BH8" s="344">
        <f t="shared" si="25"/>
        <v>0.26573426573426584</v>
      </c>
      <c r="BI8" s="344">
        <f t="shared" ref="BI8" si="37">AS8/AS7-1</f>
        <v>9.0322580645161299E-2</v>
      </c>
      <c r="BJ8" s="344"/>
      <c r="BK8" s="347">
        <f t="shared" si="32"/>
        <v>4.2385303954750993E-2</v>
      </c>
      <c r="BL8" s="342"/>
      <c r="BM8" s="348" t="s">
        <v>202</v>
      </c>
      <c r="BN8" s="338">
        <v>5.07</v>
      </c>
      <c r="BO8" s="338">
        <v>5.86</v>
      </c>
      <c r="BP8" s="338">
        <v>5.9</v>
      </c>
      <c r="BQ8" s="338">
        <v>5.49</v>
      </c>
      <c r="BR8" s="338">
        <v>4.82</v>
      </c>
      <c r="BS8" s="338">
        <v>6.55</v>
      </c>
      <c r="BT8" s="338">
        <v>6.18</v>
      </c>
      <c r="BU8" s="338">
        <v>5.19</v>
      </c>
      <c r="BV8" s="338">
        <v>5.37</v>
      </c>
      <c r="BW8" s="338">
        <v>9.56</v>
      </c>
      <c r="BX8" s="338">
        <v>8.23</v>
      </c>
      <c r="BY8" s="338">
        <v>4.8600000000000003</v>
      </c>
      <c r="BZ8" s="338"/>
      <c r="CA8" s="343">
        <f t="shared" si="8"/>
        <v>6.09</v>
      </c>
      <c r="CB8" s="342"/>
      <c r="CC8" s="350" t="s">
        <v>202</v>
      </c>
      <c r="CD8" s="344">
        <f t="shared" ref="CD8:CO8" si="38">BN8/BN7-1</f>
        <v>0.10217391304347845</v>
      </c>
      <c r="CE8" s="344">
        <f t="shared" si="38"/>
        <v>-3.4596375617792385E-2</v>
      </c>
      <c r="CF8" s="344">
        <f t="shared" si="38"/>
        <v>-1.9933554817275656E-2</v>
      </c>
      <c r="CG8" s="344">
        <f t="shared" si="38"/>
        <v>-4.6874999999999889E-2</v>
      </c>
      <c r="CH8" s="344">
        <f t="shared" si="38"/>
        <v>-1.0266940451745366E-2</v>
      </c>
      <c r="CI8" s="344">
        <f t="shared" si="38"/>
        <v>0.13518197573656843</v>
      </c>
      <c r="CJ8" s="344">
        <f t="shared" si="38"/>
        <v>-9.1176470588235303E-2</v>
      </c>
      <c r="CK8" s="344">
        <f t="shared" si="38"/>
        <v>-7.6512455516014155E-2</v>
      </c>
      <c r="CL8" s="344">
        <f t="shared" si="38"/>
        <v>-3.9355992844364862E-2</v>
      </c>
      <c r="CM8" s="344">
        <f t="shared" si="38"/>
        <v>-0.11726685133887349</v>
      </c>
      <c r="CN8" s="344">
        <f t="shared" si="38"/>
        <v>8.4321475625823483E-2</v>
      </c>
      <c r="CO8" s="344">
        <f t="shared" si="38"/>
        <v>-8.8180112570356406E-2</v>
      </c>
      <c r="CP8" s="344"/>
      <c r="CQ8" s="347">
        <f t="shared" si="28"/>
        <v>-1.6873865778232262E-2</v>
      </c>
    </row>
    <row r="9" spans="1:95" ht="16.5" x14ac:dyDescent="0.4">
      <c r="E9" s="26"/>
      <c r="F9" s="26"/>
      <c r="G9" s="26"/>
      <c r="I9" s="320"/>
      <c r="J9" s="323">
        <v>44973</v>
      </c>
      <c r="K9" s="324">
        <v>14.65</v>
      </c>
      <c r="L9" s="324">
        <v>20.57</v>
      </c>
      <c r="M9" s="325">
        <f t="shared" ref="M9" si="39">L9-K9</f>
        <v>5.92</v>
      </c>
      <c r="N9" s="325">
        <f t="shared" ref="N9" si="40">K9-K10</f>
        <v>-4.9999999999998934E-2</v>
      </c>
      <c r="O9" s="325">
        <f t="shared" ref="O9" si="41">L9-L10</f>
        <v>-0.23999999999999844</v>
      </c>
      <c r="P9" s="14"/>
      <c r="Q9" s="327">
        <v>1.7</v>
      </c>
      <c r="R9" s="328">
        <v>18.75</v>
      </c>
      <c r="S9" s="329">
        <v>23.85</v>
      </c>
      <c r="T9" s="329">
        <v>22.79</v>
      </c>
      <c r="U9" s="329">
        <v>21.58</v>
      </c>
      <c r="V9" s="328">
        <v>18.850000000000001</v>
      </c>
      <c r="W9" s="329">
        <v>22.87</v>
      </c>
      <c r="X9" s="329">
        <v>23.92</v>
      </c>
      <c r="Y9" s="328">
        <v>20.85</v>
      </c>
      <c r="Z9" s="329">
        <v>19.27</v>
      </c>
      <c r="AA9" s="329">
        <v>45.89</v>
      </c>
      <c r="AB9" s="329">
        <v>46.33</v>
      </c>
      <c r="AC9" s="333">
        <v>22.74</v>
      </c>
      <c r="AD9" s="333">
        <v>24.63</v>
      </c>
      <c r="AE9" s="334">
        <f t="shared" si="13"/>
        <v>25.563076923076924</v>
      </c>
      <c r="AF9" s="320"/>
      <c r="AG9" s="338" t="s">
        <v>203</v>
      </c>
      <c r="AH9" s="338">
        <v>5.25</v>
      </c>
      <c r="AI9" s="338">
        <v>6.97</v>
      </c>
      <c r="AJ9" s="338">
        <v>8.39</v>
      </c>
      <c r="AK9" s="338">
        <v>6.99</v>
      </c>
      <c r="AL9" s="339">
        <v>6.55</v>
      </c>
      <c r="AM9" s="338">
        <v>6.14</v>
      </c>
      <c r="AN9" s="338">
        <v>6.29</v>
      </c>
      <c r="AO9" s="338">
        <v>7.28</v>
      </c>
      <c r="AP9" s="338">
        <v>5.95</v>
      </c>
      <c r="AQ9" s="338">
        <v>11.46</v>
      </c>
      <c r="AR9" s="338">
        <v>13.29</v>
      </c>
      <c r="AS9" s="338">
        <v>7.55</v>
      </c>
      <c r="AT9" s="338"/>
      <c r="AU9" s="343">
        <f t="shared" si="14"/>
        <v>7.6758333333333333</v>
      </c>
      <c r="AV9" s="342"/>
      <c r="AW9" s="338" t="s">
        <v>203</v>
      </c>
      <c r="AX9" s="344">
        <f t="shared" si="15"/>
        <v>-5.6818181818182323E-3</v>
      </c>
      <c r="AY9" s="344">
        <f t="shared" si="16"/>
        <v>1.4556040756914079E-2</v>
      </c>
      <c r="AZ9" s="344">
        <f t="shared" si="17"/>
        <v>0.13685636856368566</v>
      </c>
      <c r="BA9" s="344">
        <f t="shared" si="18"/>
        <v>-4.377564979480153E-2</v>
      </c>
      <c r="BB9" s="344">
        <f t="shared" si="19"/>
        <v>3.4755134281200695E-2</v>
      </c>
      <c r="BC9" s="344">
        <f t="shared" si="20"/>
        <v>-9.0370370370370434E-2</v>
      </c>
      <c r="BD9" s="344">
        <f t="shared" si="21"/>
        <v>-1.8720748829953227E-2</v>
      </c>
      <c r="BE9" s="344">
        <f t="shared" si="22"/>
        <v>1.3755158184320937E-3</v>
      </c>
      <c r="BF9" s="344">
        <f t="shared" si="23"/>
        <v>-7.8947368421052544E-2</v>
      </c>
      <c r="BG9" s="344">
        <f t="shared" si="24"/>
        <v>-3.8590604026845554E-2</v>
      </c>
      <c r="BH9" s="344">
        <f t="shared" si="25"/>
        <v>-0.18416206261510126</v>
      </c>
      <c r="BI9" s="344">
        <f t="shared" ref="BI9" si="42">AS9/AS8-1</f>
        <v>-0.10650887573964496</v>
      </c>
      <c r="BJ9" s="344"/>
      <c r="BK9" s="347">
        <f t="shared" si="32"/>
        <v>-3.1601203213279604E-2</v>
      </c>
      <c r="BL9" s="342"/>
      <c r="BM9" s="348" t="s">
        <v>204</v>
      </c>
      <c r="BN9" s="338">
        <v>6.57</v>
      </c>
      <c r="BO9" s="338">
        <v>5.96</v>
      </c>
      <c r="BP9" s="338">
        <v>6.1</v>
      </c>
      <c r="BQ9" s="338">
        <v>5.39</v>
      </c>
      <c r="BR9" s="338">
        <v>5.1100000000000003</v>
      </c>
      <c r="BS9" s="338">
        <v>6.95</v>
      </c>
      <c r="BT9" s="338">
        <v>5.89</v>
      </c>
      <c r="BU9" s="338">
        <v>4.84</v>
      </c>
      <c r="BV9" s="338">
        <v>5.57</v>
      </c>
      <c r="BW9" s="338">
        <v>11.02</v>
      </c>
      <c r="BX9" s="338">
        <v>6.19</v>
      </c>
      <c r="BY9" s="338">
        <v>7.1</v>
      </c>
      <c r="BZ9" s="338"/>
      <c r="CA9" s="343">
        <f t="shared" si="8"/>
        <v>6.3908333333333331</v>
      </c>
      <c r="CB9" s="342"/>
      <c r="CC9" s="350" t="s">
        <v>204</v>
      </c>
      <c r="CD9" s="344">
        <f t="shared" ref="CD9:CO9" si="43">BN9/BN8-1</f>
        <v>0.29585798816568043</v>
      </c>
      <c r="CE9" s="344">
        <f t="shared" si="43"/>
        <v>1.7064846416382284E-2</v>
      </c>
      <c r="CF9" s="344">
        <f t="shared" si="43"/>
        <v>3.3898305084745672E-2</v>
      </c>
      <c r="CG9" s="344">
        <f t="shared" si="43"/>
        <v>-1.821493624772319E-2</v>
      </c>
      <c r="CH9" s="344">
        <f t="shared" si="43"/>
        <v>6.0165975103734448E-2</v>
      </c>
      <c r="CI9" s="344">
        <f t="shared" si="43"/>
        <v>6.1068702290076438E-2</v>
      </c>
      <c r="CJ9" s="344">
        <f t="shared" si="43"/>
        <v>-4.6925566343042124E-2</v>
      </c>
      <c r="CK9" s="344">
        <f t="shared" si="43"/>
        <v>-6.7437379576107959E-2</v>
      </c>
      <c r="CL9" s="344">
        <f t="shared" si="43"/>
        <v>3.7243947858472959E-2</v>
      </c>
      <c r="CM9" s="344">
        <f t="shared" si="43"/>
        <v>0.15271966527196645</v>
      </c>
      <c r="CN9" s="344">
        <f t="shared" si="43"/>
        <v>-0.24787363304981769</v>
      </c>
      <c r="CO9" s="344">
        <f t="shared" si="43"/>
        <v>0.46090534979423858</v>
      </c>
      <c r="CP9" s="344"/>
      <c r="CQ9" s="347">
        <f t="shared" si="28"/>
        <v>6.153943873071719E-2</v>
      </c>
    </row>
    <row r="10" spans="1:95" ht="16.5" x14ac:dyDescent="0.4">
      <c r="E10" s="26"/>
      <c r="F10" s="26"/>
      <c r="G10" s="26"/>
      <c r="I10" s="320"/>
      <c r="J10" s="323">
        <v>44972</v>
      </c>
      <c r="K10" s="324">
        <v>14.7</v>
      </c>
      <c r="L10" s="324">
        <v>20.81</v>
      </c>
      <c r="M10" s="325">
        <f t="shared" ref="M10" si="44">L10-K10</f>
        <v>6.1099999999999994</v>
      </c>
      <c r="N10" s="325">
        <f t="shared" ref="N10" si="45">K10-K11</f>
        <v>-1.0000000000001563E-2</v>
      </c>
      <c r="O10" s="325">
        <f t="shared" ref="O10" si="46">L10-L11</f>
        <v>0.55999999999999872</v>
      </c>
      <c r="P10" s="14"/>
      <c r="Q10" s="327">
        <v>1.8</v>
      </c>
      <c r="R10" s="329">
        <v>18.739999999999998</v>
      </c>
      <c r="S10" s="328">
        <v>23.83</v>
      </c>
      <c r="T10" s="328">
        <v>22.93</v>
      </c>
      <c r="U10" s="328">
        <v>21.47</v>
      </c>
      <c r="V10" s="329">
        <v>18.77</v>
      </c>
      <c r="W10" s="328">
        <v>22.94</v>
      </c>
      <c r="X10" s="328">
        <v>23.89</v>
      </c>
      <c r="Y10" s="329">
        <v>21.12</v>
      </c>
      <c r="Z10" s="328">
        <v>18.989999999999998</v>
      </c>
      <c r="AA10" s="328">
        <v>45.97</v>
      </c>
      <c r="AB10" s="328">
        <v>46.29</v>
      </c>
      <c r="AC10" s="335">
        <v>22.44</v>
      </c>
      <c r="AD10" s="335">
        <v>24.28</v>
      </c>
      <c r="AE10" s="334">
        <f t="shared" si="13"/>
        <v>25.51230769230769</v>
      </c>
      <c r="AF10" s="320"/>
      <c r="AG10" s="338" t="s">
        <v>205</v>
      </c>
      <c r="AH10" s="338">
        <v>4.9000000000000004</v>
      </c>
      <c r="AI10" s="338">
        <v>6.92</v>
      </c>
      <c r="AJ10" s="338">
        <v>7.76</v>
      </c>
      <c r="AK10" s="338">
        <v>6.73</v>
      </c>
      <c r="AL10" s="340">
        <v>6.53</v>
      </c>
      <c r="AM10" s="338">
        <v>6.17</v>
      </c>
      <c r="AN10" s="338">
        <v>5.9</v>
      </c>
      <c r="AO10" s="338">
        <v>6.9</v>
      </c>
      <c r="AP10" s="338">
        <v>5.73</v>
      </c>
      <c r="AQ10" s="338">
        <v>11.51</v>
      </c>
      <c r="AR10" s="338">
        <v>11.08</v>
      </c>
      <c r="AS10" s="338">
        <v>6.61</v>
      </c>
      <c r="AT10" s="338"/>
      <c r="AU10" s="343">
        <f t="shared" si="14"/>
        <v>7.2283333333333326</v>
      </c>
      <c r="AV10" s="342"/>
      <c r="AW10" s="338" t="s">
        <v>205</v>
      </c>
      <c r="AX10" s="344">
        <f t="shared" si="15"/>
        <v>-6.6666666666666652E-2</v>
      </c>
      <c r="AY10" s="344">
        <f t="shared" si="16"/>
        <v>-7.1736011477762096E-3</v>
      </c>
      <c r="AZ10" s="344">
        <f t="shared" si="17"/>
        <v>-7.5089392133492305E-2</v>
      </c>
      <c r="BA10" s="344">
        <f t="shared" si="18"/>
        <v>-3.7195994277539279E-2</v>
      </c>
      <c r="BB10" s="344">
        <f t="shared" si="19"/>
        <v>-3.0534351145037331E-3</v>
      </c>
      <c r="BC10" s="344">
        <f t="shared" si="20"/>
        <v>4.8859934853420217E-3</v>
      </c>
      <c r="BD10" s="344">
        <f t="shared" si="21"/>
        <v>-6.2003179650238383E-2</v>
      </c>
      <c r="BE10" s="344">
        <f t="shared" si="22"/>
        <v>-5.2197802197802234E-2</v>
      </c>
      <c r="BF10" s="344">
        <f t="shared" si="23"/>
        <v>-3.6974789915966366E-2</v>
      </c>
      <c r="BG10" s="344">
        <f t="shared" si="24"/>
        <v>4.3630017452005454E-3</v>
      </c>
      <c r="BH10" s="344">
        <f t="shared" si="25"/>
        <v>-0.16629044394281411</v>
      </c>
      <c r="BI10" s="344">
        <f t="shared" ref="BI10" si="47">AS10/AS9-1</f>
        <v>-0.12450331125827807</v>
      </c>
      <c r="BJ10" s="344"/>
      <c r="BK10" s="347">
        <f t="shared" si="32"/>
        <v>-5.1824968422877898E-2</v>
      </c>
      <c r="BL10" s="342"/>
      <c r="BM10" s="348" t="s">
        <v>206</v>
      </c>
      <c r="BN10" s="338">
        <v>6.57</v>
      </c>
      <c r="BO10" s="338">
        <v>5.95</v>
      </c>
      <c r="BP10" s="338">
        <v>6.08</v>
      </c>
      <c r="BQ10" s="338">
        <v>4.9800000000000004</v>
      </c>
      <c r="BR10" s="338">
        <v>6.07</v>
      </c>
      <c r="BS10" s="338">
        <v>6.59</v>
      </c>
      <c r="BT10" s="338">
        <v>5.86</v>
      </c>
      <c r="BU10" s="338">
        <v>5.52</v>
      </c>
      <c r="BV10" s="338">
        <v>8.07</v>
      </c>
      <c r="BW10" s="338">
        <v>10.81</v>
      </c>
      <c r="BX10" s="338">
        <v>6.24</v>
      </c>
      <c r="BY10" s="338">
        <v>7.48</v>
      </c>
      <c r="BZ10" s="338"/>
      <c r="CA10" s="343">
        <f t="shared" si="8"/>
        <v>6.6849999999999996</v>
      </c>
      <c r="CB10" s="342"/>
      <c r="CC10" s="350" t="s">
        <v>206</v>
      </c>
      <c r="CD10" s="344">
        <f t="shared" ref="CD10:CO10" si="48">BN10/BN9-1</f>
        <v>0</v>
      </c>
      <c r="CE10" s="344">
        <f t="shared" si="48"/>
        <v>-1.6778523489932029E-3</v>
      </c>
      <c r="CF10" s="344">
        <f t="shared" si="48"/>
        <v>-3.2786885245901232E-3</v>
      </c>
      <c r="CG10" s="344">
        <f t="shared" si="48"/>
        <v>-7.6066790352504521E-2</v>
      </c>
      <c r="CH10" s="344">
        <f t="shared" si="48"/>
        <v>0.18786692759295498</v>
      </c>
      <c r="CI10" s="344">
        <f t="shared" si="48"/>
        <v>-5.179856115107917E-2</v>
      </c>
      <c r="CJ10" s="344">
        <f t="shared" si="48"/>
        <v>-5.0933786078097842E-3</v>
      </c>
      <c r="CK10" s="344">
        <f t="shared" si="48"/>
        <v>0.14049586776859502</v>
      </c>
      <c r="CL10" s="344">
        <f t="shared" si="48"/>
        <v>0.44883303411131048</v>
      </c>
      <c r="CM10" s="344">
        <f t="shared" si="48"/>
        <v>-1.9056261343012637E-2</v>
      </c>
      <c r="CN10" s="344">
        <f t="shared" si="48"/>
        <v>8.0775444264942209E-3</v>
      </c>
      <c r="CO10" s="344">
        <f t="shared" si="48"/>
        <v>5.3521126760563531E-2</v>
      </c>
      <c r="CP10" s="344"/>
      <c r="CQ10" s="347">
        <f t="shared" si="28"/>
        <v>5.6818580694327402E-2</v>
      </c>
    </row>
    <row r="11" spans="1:95" ht="16.5" x14ac:dyDescent="0.4">
      <c r="E11" s="26"/>
      <c r="F11" s="26"/>
      <c r="G11" s="26"/>
      <c r="I11" s="320"/>
      <c r="J11" s="323">
        <v>44971</v>
      </c>
      <c r="K11" s="324">
        <v>14.71</v>
      </c>
      <c r="L11" s="324">
        <v>20.25</v>
      </c>
      <c r="M11" s="325">
        <f t="shared" ref="M11" si="49">L11-K11</f>
        <v>5.5399999999999991</v>
      </c>
      <c r="N11" s="325">
        <f t="shared" ref="N11:O13" si="50">K11-K12</f>
        <v>0.14000000000000057</v>
      </c>
      <c r="O11" s="325">
        <f t="shared" si="50"/>
        <v>-5.9999999999998721E-2</v>
      </c>
      <c r="P11" s="14"/>
      <c r="Q11" s="327">
        <v>1.9</v>
      </c>
      <c r="R11" s="328">
        <v>18.420000000000002</v>
      </c>
      <c r="S11" s="329">
        <v>24.16</v>
      </c>
      <c r="T11" s="329">
        <v>23.18</v>
      </c>
      <c r="U11" s="329">
        <v>21.32</v>
      </c>
      <c r="V11" s="328">
        <v>18.84</v>
      </c>
      <c r="W11" s="329">
        <v>23.04</v>
      </c>
      <c r="X11" s="329">
        <v>23.98</v>
      </c>
      <c r="Y11" s="328">
        <v>21.07</v>
      </c>
      <c r="Z11" s="329">
        <v>18.940000000000001</v>
      </c>
      <c r="AA11" s="329">
        <v>45.86</v>
      </c>
      <c r="AB11" s="329">
        <v>46.5</v>
      </c>
      <c r="AC11" s="333">
        <v>22.44</v>
      </c>
      <c r="AD11" s="333">
        <v>24.44</v>
      </c>
      <c r="AE11" s="334">
        <f t="shared" si="13"/>
        <v>25.553076923076919</v>
      </c>
      <c r="AF11" s="320"/>
      <c r="AG11" s="338" t="s">
        <v>207</v>
      </c>
      <c r="AH11" s="338">
        <v>4.8099999999999996</v>
      </c>
      <c r="AI11" s="338">
        <v>6.77</v>
      </c>
      <c r="AJ11" s="338">
        <v>7.66</v>
      </c>
      <c r="AK11" s="338">
        <v>6.68</v>
      </c>
      <c r="AL11" s="339">
        <v>6.04</v>
      </c>
      <c r="AM11" s="338">
        <v>5.9</v>
      </c>
      <c r="AN11" s="338">
        <v>6.13</v>
      </c>
      <c r="AO11" s="338">
        <v>7.77</v>
      </c>
      <c r="AP11" s="338">
        <v>6.24</v>
      </c>
      <c r="AQ11" s="338">
        <v>11.64</v>
      </c>
      <c r="AR11" s="338">
        <v>8.9499999999999993</v>
      </c>
      <c r="AS11" s="338">
        <v>5.82</v>
      </c>
      <c r="AT11" s="338"/>
      <c r="AU11" s="343">
        <f t="shared" si="14"/>
        <v>7.0341666666666685</v>
      </c>
      <c r="AV11" s="342"/>
      <c r="AW11" s="338" t="s">
        <v>207</v>
      </c>
      <c r="AX11" s="344">
        <f t="shared" si="15"/>
        <v>-1.8367346938775619E-2</v>
      </c>
      <c r="AY11" s="344">
        <f t="shared" si="16"/>
        <v>-2.1676300578034713E-2</v>
      </c>
      <c r="AZ11" s="344">
        <f t="shared" si="17"/>
        <v>-1.2886597938144284E-2</v>
      </c>
      <c r="BA11" s="344">
        <f t="shared" si="18"/>
        <v>-7.429420505200679E-3</v>
      </c>
      <c r="BB11" s="344">
        <f t="shared" si="19"/>
        <v>-7.5038284839203717E-2</v>
      </c>
      <c r="BC11" s="344">
        <f t="shared" si="20"/>
        <v>-4.3760129659643376E-2</v>
      </c>
      <c r="BD11" s="344">
        <f t="shared" si="21"/>
        <v>3.8983050847457568E-2</v>
      </c>
      <c r="BE11" s="344">
        <f t="shared" si="22"/>
        <v>0.12608695652173907</v>
      </c>
      <c r="BF11" s="344">
        <f t="shared" si="23"/>
        <v>8.9005235602094279E-2</v>
      </c>
      <c r="BG11" s="344">
        <f t="shared" si="24"/>
        <v>1.1294526498696777E-2</v>
      </c>
      <c r="BH11" s="344">
        <f t="shared" si="25"/>
        <v>-0.19223826714801451</v>
      </c>
      <c r="BI11" s="344">
        <f t="shared" ref="BI11" si="51">AS11/AS10-1</f>
        <v>-0.11951588502269284</v>
      </c>
      <c r="BJ11" s="344"/>
      <c r="BK11" s="347">
        <f t="shared" si="32"/>
        <v>-1.8795205263310171E-2</v>
      </c>
      <c r="BL11" s="342"/>
      <c r="BM11" s="348" t="s">
        <v>208</v>
      </c>
      <c r="BN11" s="338">
        <v>6.87</v>
      </c>
      <c r="BO11" s="338">
        <v>5.94</v>
      </c>
      <c r="BP11" s="338">
        <v>6.27</v>
      </c>
      <c r="BQ11" s="338">
        <v>5.22</v>
      </c>
      <c r="BR11" s="338">
        <v>6.49</v>
      </c>
      <c r="BS11" s="338">
        <v>6.59</v>
      </c>
      <c r="BT11" s="338">
        <v>6.05</v>
      </c>
      <c r="BU11" s="338">
        <v>5.92</v>
      </c>
      <c r="BV11" s="338">
        <v>8.42</v>
      </c>
      <c r="BW11" s="338">
        <v>11.85</v>
      </c>
      <c r="BX11" s="338">
        <v>6.76</v>
      </c>
      <c r="BY11" s="338">
        <v>7.17</v>
      </c>
      <c r="BZ11" s="338"/>
      <c r="CA11" s="343">
        <f t="shared" si="8"/>
        <v>6.9624999999999995</v>
      </c>
      <c r="CB11" s="342"/>
      <c r="CC11" s="350" t="s">
        <v>208</v>
      </c>
      <c r="CD11" s="344">
        <f t="shared" ref="CD11:CO11" si="52">BN11/BN10-1</f>
        <v>4.5662100456620891E-2</v>
      </c>
      <c r="CE11" s="344">
        <f t="shared" si="52"/>
        <v>-1.6806722689075571E-3</v>
      </c>
      <c r="CF11" s="344">
        <f t="shared" si="52"/>
        <v>3.125E-2</v>
      </c>
      <c r="CG11" s="344">
        <f t="shared" si="52"/>
        <v>4.8192771084337283E-2</v>
      </c>
      <c r="CH11" s="344">
        <f t="shared" si="52"/>
        <v>6.9192751235584771E-2</v>
      </c>
      <c r="CI11" s="344">
        <f t="shared" si="52"/>
        <v>0</v>
      </c>
      <c r="CJ11" s="344">
        <f t="shared" si="52"/>
        <v>3.2423208191126207E-2</v>
      </c>
      <c r="CK11" s="344">
        <f t="shared" si="52"/>
        <v>7.2463768115942129E-2</v>
      </c>
      <c r="CL11" s="344">
        <f t="shared" si="52"/>
        <v>4.3370508054522805E-2</v>
      </c>
      <c r="CM11" s="344">
        <f t="shared" si="52"/>
        <v>9.6207215541165514E-2</v>
      </c>
      <c r="CN11" s="344">
        <f t="shared" si="52"/>
        <v>8.3333333333333259E-2</v>
      </c>
      <c r="CO11" s="344">
        <f t="shared" si="52"/>
        <v>-4.1443850267379734E-2</v>
      </c>
      <c r="CP11" s="344"/>
      <c r="CQ11" s="347">
        <f t="shared" si="28"/>
        <v>3.9914261123028795E-2</v>
      </c>
    </row>
    <row r="12" spans="1:95" ht="16.5" x14ac:dyDescent="0.4">
      <c r="E12" s="26"/>
      <c r="F12" s="26"/>
      <c r="G12" s="26"/>
      <c r="I12" s="320"/>
      <c r="J12" s="323">
        <v>44970</v>
      </c>
      <c r="K12" s="324">
        <v>14.57</v>
      </c>
      <c r="L12" s="324">
        <v>20.309999999999999</v>
      </c>
      <c r="M12" s="325">
        <f t="shared" ref="M12:M14" si="53">L12-K12</f>
        <v>5.7399999999999984</v>
      </c>
      <c r="N12" s="325">
        <f t="shared" si="50"/>
        <v>0.26999999999999957</v>
      </c>
      <c r="O12" s="325">
        <f t="shared" si="50"/>
        <v>0.2099999999999973</v>
      </c>
      <c r="P12" s="14"/>
      <c r="Q12" s="330">
        <v>1.1000000000000001</v>
      </c>
      <c r="R12" s="329">
        <v>18.79</v>
      </c>
      <c r="S12" s="328">
        <v>24.18</v>
      </c>
      <c r="T12" s="328">
        <v>23.1</v>
      </c>
      <c r="U12" s="328">
        <v>21.27</v>
      </c>
      <c r="V12" s="329">
        <v>18.37</v>
      </c>
      <c r="W12" s="328">
        <v>23.11</v>
      </c>
      <c r="X12" s="328">
        <v>24.11</v>
      </c>
      <c r="Y12" s="329">
        <v>20.99</v>
      </c>
      <c r="Z12" s="328">
        <v>18.93</v>
      </c>
      <c r="AA12" s="328">
        <v>46.07</v>
      </c>
      <c r="AB12" s="328">
        <v>46.79</v>
      </c>
      <c r="AC12" s="335">
        <v>22.84</v>
      </c>
      <c r="AD12" s="335">
        <v>24.48</v>
      </c>
      <c r="AE12" s="334">
        <f t="shared" si="13"/>
        <v>25.617692307692309</v>
      </c>
      <c r="AF12" s="320"/>
      <c r="AG12" s="338" t="s">
        <v>209</v>
      </c>
      <c r="AH12" s="338">
        <v>4.8600000000000003</v>
      </c>
      <c r="AI12" s="338">
        <v>6.57</v>
      </c>
      <c r="AJ12" s="338">
        <v>7.49</v>
      </c>
      <c r="AK12" s="338">
        <v>6.72</v>
      </c>
      <c r="AL12" s="340">
        <v>5.93</v>
      </c>
      <c r="AM12" s="338">
        <v>5.72</v>
      </c>
      <c r="AN12" s="338">
        <v>6.12</v>
      </c>
      <c r="AO12" s="338">
        <v>7.43</v>
      </c>
      <c r="AP12" s="338">
        <v>6.96</v>
      </c>
      <c r="AQ12" s="338">
        <v>11.01</v>
      </c>
      <c r="AR12" s="338">
        <v>9.56</v>
      </c>
      <c r="AS12" s="338">
        <v>5.96</v>
      </c>
      <c r="AT12" s="338"/>
      <c r="AU12" s="343">
        <f t="shared" si="14"/>
        <v>7.0274999999999999</v>
      </c>
      <c r="AV12" s="342"/>
      <c r="AW12" s="338" t="s">
        <v>209</v>
      </c>
      <c r="AX12" s="344">
        <f t="shared" si="15"/>
        <v>1.0395010395010562E-2</v>
      </c>
      <c r="AY12" s="344">
        <f t="shared" si="16"/>
        <v>-2.9542097488921559E-2</v>
      </c>
      <c r="AZ12" s="344">
        <f t="shared" si="17"/>
        <v>-2.2193211488250597E-2</v>
      </c>
      <c r="BA12" s="344">
        <f t="shared" si="18"/>
        <v>5.9880239520957446E-3</v>
      </c>
      <c r="BB12" s="344">
        <f t="shared" si="19"/>
        <v>-1.8211920529801362E-2</v>
      </c>
      <c r="BC12" s="344">
        <f t="shared" si="20"/>
        <v>-3.0508474576271261E-2</v>
      </c>
      <c r="BD12" s="344">
        <f t="shared" si="21"/>
        <v>-1.6313213703099683E-3</v>
      </c>
      <c r="BE12" s="344">
        <f t="shared" si="22"/>
        <v>-4.3758043758043708E-2</v>
      </c>
      <c r="BF12" s="344">
        <f t="shared" si="23"/>
        <v>0.11538461538461542</v>
      </c>
      <c r="BG12" s="344">
        <f t="shared" si="24"/>
        <v>-5.4123711340206215E-2</v>
      </c>
      <c r="BH12" s="344">
        <f t="shared" si="25"/>
        <v>6.8156424581005792E-2</v>
      </c>
      <c r="BI12" s="344">
        <f t="shared" ref="BI12" si="54">AS12/AS11-1</f>
        <v>2.405498281786933E-2</v>
      </c>
      <c r="BJ12" s="344"/>
      <c r="BK12" s="347">
        <f t="shared" si="32"/>
        <v>2.000856381566015E-3</v>
      </c>
      <c r="BL12" s="342"/>
      <c r="BM12" s="348" t="s">
        <v>210</v>
      </c>
      <c r="BN12" s="338">
        <v>7.33</v>
      </c>
      <c r="BO12" s="338">
        <v>6.15</v>
      </c>
      <c r="BP12" s="338">
        <v>6.54</v>
      </c>
      <c r="BQ12" s="338">
        <v>5.46</v>
      </c>
      <c r="BR12" s="338">
        <v>6.27</v>
      </c>
      <c r="BS12" s="338">
        <v>6.99</v>
      </c>
      <c r="BT12" s="338">
        <v>6.11</v>
      </c>
      <c r="BU12" s="338">
        <v>6.11</v>
      </c>
      <c r="BV12" s="338">
        <v>10.199999999999999</v>
      </c>
      <c r="BW12" s="338">
        <v>11.31</v>
      </c>
      <c r="BX12" s="338">
        <v>7.54</v>
      </c>
      <c r="BY12" s="338">
        <v>7.46</v>
      </c>
      <c r="BZ12" s="338"/>
      <c r="CA12" s="343">
        <f t="shared" si="8"/>
        <v>7.2891666666666666</v>
      </c>
      <c r="CB12" s="342"/>
      <c r="CC12" s="350" t="s">
        <v>210</v>
      </c>
      <c r="CD12" s="344">
        <f t="shared" ref="CD12:CO12" si="55">BN12/BN11-1</f>
        <v>6.6957787481805031E-2</v>
      </c>
      <c r="CE12" s="344">
        <f t="shared" si="55"/>
        <v>3.5353535353535248E-2</v>
      </c>
      <c r="CF12" s="344">
        <f t="shared" si="55"/>
        <v>4.3062200956937913E-2</v>
      </c>
      <c r="CG12" s="344">
        <f t="shared" si="55"/>
        <v>4.5977011494252817E-2</v>
      </c>
      <c r="CH12" s="344">
        <f t="shared" si="55"/>
        <v>-3.3898305084745894E-2</v>
      </c>
      <c r="CI12" s="344">
        <f t="shared" si="55"/>
        <v>6.0698027314112446E-2</v>
      </c>
      <c r="CJ12" s="344">
        <f t="shared" si="55"/>
        <v>9.9173553719009711E-3</v>
      </c>
      <c r="CK12" s="344">
        <f t="shared" si="55"/>
        <v>3.2094594594594739E-2</v>
      </c>
      <c r="CL12" s="344">
        <f t="shared" si="55"/>
        <v>0.21140142517814708</v>
      </c>
      <c r="CM12" s="344">
        <f t="shared" si="55"/>
        <v>-4.5569620253164467E-2</v>
      </c>
      <c r="CN12" s="344">
        <f t="shared" si="55"/>
        <v>0.11538461538461542</v>
      </c>
      <c r="CO12" s="344">
        <f t="shared" si="55"/>
        <v>4.0446304044630343E-2</v>
      </c>
      <c r="CP12" s="344"/>
      <c r="CQ12" s="347">
        <f t="shared" si="28"/>
        <v>4.848541098638514E-2</v>
      </c>
    </row>
    <row r="13" spans="1:95" ht="16.5" x14ac:dyDescent="0.4">
      <c r="E13" s="26"/>
      <c r="F13" s="26"/>
      <c r="G13" s="26"/>
      <c r="I13" s="320"/>
      <c r="J13" s="323">
        <v>44969</v>
      </c>
      <c r="K13" s="324">
        <v>14.3</v>
      </c>
      <c r="L13" s="324">
        <v>20.100000000000001</v>
      </c>
      <c r="M13" s="325">
        <f t="shared" si="53"/>
        <v>5.8000000000000007</v>
      </c>
      <c r="N13" s="325">
        <f t="shared" si="50"/>
        <v>0.15000000000000036</v>
      </c>
      <c r="O13" s="325">
        <f t="shared" si="50"/>
        <v>-0.11999999999999744</v>
      </c>
      <c r="P13" s="14"/>
      <c r="Q13" s="327">
        <v>1.1100000000000001</v>
      </c>
      <c r="R13" s="328">
        <v>18.77</v>
      </c>
      <c r="S13" s="329">
        <v>24.17</v>
      </c>
      <c r="T13" s="329">
        <v>23.08</v>
      </c>
      <c r="U13" s="329">
        <v>21.06</v>
      </c>
      <c r="V13" s="328">
        <v>18.43</v>
      </c>
      <c r="W13" s="329">
        <v>23.43</v>
      </c>
      <c r="X13" s="329">
        <v>23.92</v>
      </c>
      <c r="Y13" s="328">
        <v>20.97</v>
      </c>
      <c r="Z13" s="329">
        <v>19.11</v>
      </c>
      <c r="AA13" s="329">
        <v>46.1</v>
      </c>
      <c r="AB13" s="329">
        <v>46.75</v>
      </c>
      <c r="AC13" s="333">
        <v>22.2</v>
      </c>
      <c r="AD13" s="333">
        <v>23.92</v>
      </c>
      <c r="AE13" s="334">
        <f t="shared" si="13"/>
        <v>25.53153846153846</v>
      </c>
      <c r="AF13" s="320"/>
      <c r="AG13" s="338" t="s">
        <v>211</v>
      </c>
      <c r="AH13" s="338">
        <v>4.87</v>
      </c>
      <c r="AI13" s="338">
        <v>6.42</v>
      </c>
      <c r="AJ13" s="338">
        <v>7.35</v>
      </c>
      <c r="AK13" s="338">
        <v>6.71</v>
      </c>
      <c r="AL13" s="339">
        <v>5.48</v>
      </c>
      <c r="AM13" s="338">
        <v>6.01</v>
      </c>
      <c r="AN13" s="338">
        <v>6.27</v>
      </c>
      <c r="AO13" s="338">
        <v>7.43</v>
      </c>
      <c r="AP13" s="338">
        <v>5.54</v>
      </c>
      <c r="AQ13" s="338">
        <v>11.03</v>
      </c>
      <c r="AR13" s="338">
        <v>8.6300000000000008</v>
      </c>
      <c r="AS13" s="338">
        <v>6.08</v>
      </c>
      <c r="AT13" s="338"/>
      <c r="AU13" s="343">
        <f t="shared" si="14"/>
        <v>6.8183333333333325</v>
      </c>
      <c r="AV13" s="342"/>
      <c r="AW13" s="338" t="s">
        <v>211</v>
      </c>
      <c r="AX13" s="344">
        <f t="shared" si="15"/>
        <v>2.057613168724215E-3</v>
      </c>
      <c r="AY13" s="344">
        <f t="shared" si="16"/>
        <v>-2.2831050228310557E-2</v>
      </c>
      <c r="AZ13" s="344">
        <f t="shared" si="17"/>
        <v>-1.8691588785046842E-2</v>
      </c>
      <c r="BA13" s="344">
        <f t="shared" si="18"/>
        <v>-1.4880952380952328E-3</v>
      </c>
      <c r="BB13" s="344">
        <f t="shared" si="19"/>
        <v>-7.5885328836424848E-2</v>
      </c>
      <c r="BC13" s="344">
        <f t="shared" si="20"/>
        <v>5.069930069930062E-2</v>
      </c>
      <c r="BD13" s="344">
        <f t="shared" si="21"/>
        <v>2.450980392156854E-2</v>
      </c>
      <c r="BE13" s="344">
        <f t="shared" si="22"/>
        <v>0</v>
      </c>
      <c r="BF13" s="344">
        <f t="shared" si="23"/>
        <v>-0.20402298850574707</v>
      </c>
      <c r="BG13" s="344">
        <f t="shared" si="24"/>
        <v>1.8165304268846771E-3</v>
      </c>
      <c r="BH13" s="344">
        <f t="shared" si="25"/>
        <v>-9.7280334728033435E-2</v>
      </c>
      <c r="BI13" s="344">
        <f t="shared" ref="BI13" si="56">AS13/AS12-1</f>
        <v>2.0134228187919545E-2</v>
      </c>
      <c r="BJ13" s="344"/>
      <c r="BK13" s="347">
        <f t="shared" si="32"/>
        <v>-2.6748492493105031E-2</v>
      </c>
      <c r="BL13" s="342"/>
      <c r="BM13" s="348" t="s">
        <v>212</v>
      </c>
      <c r="BN13" s="349">
        <v>7.5</v>
      </c>
      <c r="BO13" s="338">
        <v>6.12</v>
      </c>
      <c r="BP13" s="338">
        <v>6.52</v>
      </c>
      <c r="BQ13" s="338">
        <v>5.39</v>
      </c>
      <c r="BR13" s="338">
        <v>6.31</v>
      </c>
      <c r="BS13" s="338">
        <v>6.29</v>
      </c>
      <c r="BT13" s="338">
        <v>6.03</v>
      </c>
      <c r="BU13" s="338">
        <v>6</v>
      </c>
      <c r="BV13" s="338">
        <v>11.18</v>
      </c>
      <c r="BW13" s="338">
        <v>10</v>
      </c>
      <c r="BX13" s="338">
        <v>7.08</v>
      </c>
      <c r="BY13" s="338">
        <v>9.73</v>
      </c>
      <c r="BZ13" s="338"/>
      <c r="CA13" s="343">
        <f t="shared" si="8"/>
        <v>7.3458333333333341</v>
      </c>
      <c r="CB13" s="342"/>
      <c r="CC13" s="350" t="s">
        <v>212</v>
      </c>
      <c r="CD13" s="344">
        <f t="shared" ref="CD13:CO14" si="57">BN13/BN12-1</f>
        <v>2.3192360163710735E-2</v>
      </c>
      <c r="CE13" s="344">
        <f t="shared" si="57"/>
        <v>-4.8780487804878092E-3</v>
      </c>
      <c r="CF13" s="344">
        <f t="shared" si="57"/>
        <v>-3.0581039755351869E-3</v>
      </c>
      <c r="CG13" s="344">
        <f t="shared" si="57"/>
        <v>-1.2820512820512886E-2</v>
      </c>
      <c r="CH13" s="344">
        <f t="shared" si="57"/>
        <v>6.3795853269537073E-3</v>
      </c>
      <c r="CI13" s="344">
        <f t="shared" si="57"/>
        <v>-0.10014306151645214</v>
      </c>
      <c r="CJ13" s="344">
        <f t="shared" si="57"/>
        <v>-1.3093289689034338E-2</v>
      </c>
      <c r="CK13" s="344">
        <f t="shared" si="57"/>
        <v>-1.8003273322422353E-2</v>
      </c>
      <c r="CL13" s="344">
        <f t="shared" si="57"/>
        <v>9.6078431372549122E-2</v>
      </c>
      <c r="CM13" s="344">
        <f t="shared" si="57"/>
        <v>-0.11582670203359857</v>
      </c>
      <c r="CN13" s="344">
        <f t="shared" si="57"/>
        <v>-6.1007957559681691E-2</v>
      </c>
      <c r="CO13" s="344">
        <f t="shared" si="57"/>
        <v>0.30428954423592502</v>
      </c>
      <c r="CP13" s="344"/>
      <c r="CQ13" s="347">
        <f t="shared" si="28"/>
        <v>8.425747616784468E-3</v>
      </c>
    </row>
    <row r="14" spans="1:95" ht="16.5" x14ac:dyDescent="0.4">
      <c r="E14" s="26"/>
      <c r="F14" s="26"/>
      <c r="G14" s="26"/>
      <c r="I14" s="320"/>
      <c r="J14" s="323">
        <v>44968</v>
      </c>
      <c r="K14" s="324">
        <v>14.15</v>
      </c>
      <c r="L14" s="324">
        <v>20.22</v>
      </c>
      <c r="M14" s="325">
        <f t="shared" si="53"/>
        <v>6.0699999999999985</v>
      </c>
      <c r="N14" s="325">
        <f t="shared" ref="N14:N19" si="58">K14-K15</f>
        <v>6.0000000000000497E-2</v>
      </c>
      <c r="O14" s="325">
        <f t="shared" ref="O14" si="59">L14-L15</f>
        <v>-0.26999999999999957</v>
      </c>
      <c r="P14" s="14"/>
      <c r="Q14" s="327">
        <v>1.1200000000000001</v>
      </c>
      <c r="R14" s="329">
        <v>18.98</v>
      </c>
      <c r="S14" s="328">
        <v>24.24</v>
      </c>
      <c r="T14" s="328">
        <v>23.14</v>
      </c>
      <c r="U14" s="328">
        <v>20.86</v>
      </c>
      <c r="V14" s="329">
        <v>18.649999999999999</v>
      </c>
      <c r="W14" s="328">
        <v>23.48</v>
      </c>
      <c r="X14" s="328">
        <v>23.97</v>
      </c>
      <c r="Y14" s="329">
        <v>20.98</v>
      </c>
      <c r="Z14" s="328">
        <v>19.079999999999998</v>
      </c>
      <c r="AA14" s="328">
        <v>46.38</v>
      </c>
      <c r="AB14" s="328">
        <v>46.68</v>
      </c>
      <c r="AC14" s="335">
        <v>22.13</v>
      </c>
      <c r="AD14" s="335">
        <v>23.98</v>
      </c>
      <c r="AE14" s="334">
        <f t="shared" si="13"/>
        <v>25.580769230769231</v>
      </c>
      <c r="AF14" s="320"/>
      <c r="AG14" s="338" t="s">
        <v>213</v>
      </c>
      <c r="AH14" s="338">
        <v>5</v>
      </c>
      <c r="AI14" s="338">
        <v>6.42</v>
      </c>
      <c r="AJ14" s="338">
        <v>6.95</v>
      </c>
      <c r="AK14" s="338">
        <v>6.33</v>
      </c>
      <c r="AL14" s="340">
        <v>5.1100000000000003</v>
      </c>
      <c r="AM14" s="338">
        <v>5.79</v>
      </c>
      <c r="AN14" s="338">
        <v>6.06</v>
      </c>
      <c r="AO14" s="338">
        <v>7.53</v>
      </c>
      <c r="AP14" s="338">
        <v>4.93</v>
      </c>
      <c r="AQ14" s="338">
        <v>11.74</v>
      </c>
      <c r="AR14" s="338">
        <v>8.8699999999999992</v>
      </c>
      <c r="AS14" s="338">
        <v>6.16</v>
      </c>
      <c r="AT14" s="338"/>
      <c r="AU14" s="343">
        <f t="shared" si="14"/>
        <v>6.7408333333333337</v>
      </c>
      <c r="AV14" s="342"/>
      <c r="AW14" s="338" t="s">
        <v>213</v>
      </c>
      <c r="AX14" s="344">
        <f t="shared" si="15"/>
        <v>2.6694045174537884E-2</v>
      </c>
      <c r="AY14" s="344">
        <f t="shared" si="16"/>
        <v>0</v>
      </c>
      <c r="AZ14" s="344">
        <f t="shared" si="17"/>
        <v>-5.4421768707482943E-2</v>
      </c>
      <c r="BA14" s="344">
        <f t="shared" si="18"/>
        <v>-5.663189269746649E-2</v>
      </c>
      <c r="BB14" s="344">
        <f t="shared" si="19"/>
        <v>-6.7518248175182483E-2</v>
      </c>
      <c r="BC14" s="344">
        <f t="shared" si="20"/>
        <v>-3.660565723793674E-2</v>
      </c>
      <c r="BD14" s="344">
        <f t="shared" si="21"/>
        <v>-3.349282296650713E-2</v>
      </c>
      <c r="BE14" s="344">
        <f t="shared" si="22"/>
        <v>1.3458950201884257E-2</v>
      </c>
      <c r="BF14" s="344">
        <f t="shared" si="23"/>
        <v>-0.11010830324909748</v>
      </c>
      <c r="BG14" s="344">
        <f t="shared" si="24"/>
        <v>6.4369900271985525E-2</v>
      </c>
      <c r="BH14" s="344">
        <f t="shared" si="25"/>
        <v>2.7809965237543199E-2</v>
      </c>
      <c r="BI14" s="344">
        <f t="shared" ref="BI14" si="60">AS14/AS13-1</f>
        <v>1.3157894736842035E-2</v>
      </c>
      <c r="BJ14" s="344"/>
      <c r="BK14" s="347">
        <f t="shared" si="32"/>
        <v>-1.7773994784240032E-2</v>
      </c>
      <c r="BL14" s="342"/>
      <c r="BM14" s="348" t="s">
        <v>214</v>
      </c>
      <c r="BN14" s="338">
        <v>6.88</v>
      </c>
      <c r="BO14" s="338">
        <v>6.18</v>
      </c>
      <c r="BP14" s="338">
        <v>6.33</v>
      </c>
      <c r="BQ14" s="338">
        <v>5.61</v>
      </c>
      <c r="BR14" s="338">
        <v>5.94</v>
      </c>
      <c r="BS14" s="338">
        <v>6.13</v>
      </c>
      <c r="BT14" s="338">
        <v>5.88</v>
      </c>
      <c r="BU14" s="338">
        <v>6.17</v>
      </c>
      <c r="BV14" s="338">
        <v>9.7100000000000009</v>
      </c>
      <c r="BW14" s="338">
        <v>9.7799999999999994</v>
      </c>
      <c r="BX14" s="338">
        <v>7.25</v>
      </c>
      <c r="BY14" s="338">
        <v>10.3</v>
      </c>
      <c r="BZ14" s="338"/>
      <c r="CA14" s="343">
        <f t="shared" si="8"/>
        <v>7.18</v>
      </c>
      <c r="CB14" s="342"/>
      <c r="CC14" s="350" t="s">
        <v>214</v>
      </c>
      <c r="CD14" s="344">
        <f t="shared" ref="CD14:CN14" si="61">BN14/BN13-1</f>
        <v>-8.2666666666666666E-2</v>
      </c>
      <c r="CE14" s="344">
        <f t="shared" si="61"/>
        <v>9.8039215686274161E-3</v>
      </c>
      <c r="CF14" s="344">
        <f t="shared" si="61"/>
        <v>-2.914110429447847E-2</v>
      </c>
      <c r="CG14" s="344">
        <f t="shared" si="61"/>
        <v>4.081632653061229E-2</v>
      </c>
      <c r="CH14" s="344">
        <f t="shared" si="61"/>
        <v>-5.8637083993660744E-2</v>
      </c>
      <c r="CI14" s="344">
        <f t="shared" si="61"/>
        <v>-2.5437201907790197E-2</v>
      </c>
      <c r="CJ14" s="344">
        <f t="shared" si="61"/>
        <v>-2.4875621890547372E-2</v>
      </c>
      <c r="CK14" s="344">
        <f t="shared" si="61"/>
        <v>2.8333333333333321E-2</v>
      </c>
      <c r="CL14" s="344">
        <f t="shared" si="61"/>
        <v>-0.13148479427549187</v>
      </c>
      <c r="CM14" s="344">
        <f t="shared" si="61"/>
        <v>-2.200000000000002E-2</v>
      </c>
      <c r="CN14" s="344">
        <f t="shared" si="61"/>
        <v>2.4011299435028333E-2</v>
      </c>
      <c r="CO14" s="344">
        <f t="shared" si="57"/>
        <v>5.8581706063720373E-2</v>
      </c>
      <c r="CP14" s="344"/>
      <c r="CQ14" s="347">
        <f t="shared" si="28"/>
        <v>-1.7724657174776132E-2</v>
      </c>
    </row>
    <row r="15" spans="1:95" ht="16.5" x14ac:dyDescent="0.4">
      <c r="E15" s="26"/>
      <c r="F15" s="26"/>
      <c r="G15" s="26"/>
      <c r="I15" s="320"/>
      <c r="J15" s="323">
        <v>44967</v>
      </c>
      <c r="K15" s="324">
        <v>14.09</v>
      </c>
      <c r="L15" s="324">
        <v>20.49</v>
      </c>
      <c r="M15" s="325">
        <f t="shared" ref="M15" si="62">L15-K15</f>
        <v>6.3999999999999986</v>
      </c>
      <c r="N15" s="325">
        <f t="shared" si="58"/>
        <v>9.9999999999997868E-3</v>
      </c>
      <c r="O15" s="325">
        <f>L15-L16</f>
        <v>-0.20000000000000284</v>
      </c>
      <c r="P15" s="14"/>
      <c r="Q15" s="327">
        <v>1.1299999999999999</v>
      </c>
      <c r="R15" s="328">
        <v>18.899999999999999</v>
      </c>
      <c r="S15" s="329">
        <v>24.3</v>
      </c>
      <c r="T15" s="329">
        <v>23.3</v>
      </c>
      <c r="U15" s="329">
        <v>21.16</v>
      </c>
      <c r="V15" s="328">
        <v>18.68</v>
      </c>
      <c r="W15" s="329">
        <v>23.62</v>
      </c>
      <c r="X15" s="329">
        <v>24</v>
      </c>
      <c r="Y15" s="328">
        <v>20.84</v>
      </c>
      <c r="Z15" s="329">
        <v>18.940000000000001</v>
      </c>
      <c r="AA15" s="329">
        <v>46.8</v>
      </c>
      <c r="AB15" s="329">
        <v>47.17</v>
      </c>
      <c r="AC15" s="333">
        <v>21.82</v>
      </c>
      <c r="AD15" s="333">
        <v>23.12</v>
      </c>
      <c r="AE15" s="334">
        <f t="shared" si="13"/>
        <v>25.588461538461541</v>
      </c>
      <c r="AF15" s="320"/>
      <c r="AG15" s="338" t="s">
        <v>215</v>
      </c>
      <c r="AH15" s="338">
        <v>5.04</v>
      </c>
      <c r="AI15" s="338">
        <v>6.54</v>
      </c>
      <c r="AJ15" s="338">
        <v>6.78</v>
      </c>
      <c r="AK15" s="338">
        <v>6.19</v>
      </c>
      <c r="AL15" s="339">
        <v>4.84</v>
      </c>
      <c r="AM15" s="338">
        <v>5.81</v>
      </c>
      <c r="AN15" s="338">
        <v>6.31</v>
      </c>
      <c r="AO15" s="338">
        <v>6.81</v>
      </c>
      <c r="AP15" s="338">
        <v>5.13</v>
      </c>
      <c r="AQ15" s="338">
        <v>11.6</v>
      </c>
      <c r="AR15" s="338">
        <v>8.9499999999999993</v>
      </c>
      <c r="AS15" s="338">
        <v>5.99</v>
      </c>
      <c r="AT15" s="338"/>
      <c r="AU15" s="343">
        <f t="shared" si="14"/>
        <v>6.6658333333333344</v>
      </c>
      <c r="AV15" s="342"/>
      <c r="AW15" s="338" t="s">
        <v>215</v>
      </c>
      <c r="AX15" s="344">
        <f t="shared" si="15"/>
        <v>8.0000000000000071E-3</v>
      </c>
      <c r="AY15" s="344">
        <f t="shared" si="16"/>
        <v>1.8691588785046731E-2</v>
      </c>
      <c r="AZ15" s="344">
        <f t="shared" si="17"/>
        <v>-2.4460431654676262E-2</v>
      </c>
      <c r="BA15" s="344">
        <f t="shared" si="18"/>
        <v>-2.2116903633491281E-2</v>
      </c>
      <c r="BB15" s="344">
        <f t="shared" si="19"/>
        <v>-5.2837573385518644E-2</v>
      </c>
      <c r="BC15" s="344">
        <f t="shared" si="20"/>
        <v>3.4542314335059832E-3</v>
      </c>
      <c r="BD15" s="344">
        <f t="shared" si="21"/>
        <v>4.1254125412541365E-2</v>
      </c>
      <c r="BE15" s="344">
        <f t="shared" si="22"/>
        <v>-9.5617529880478225E-2</v>
      </c>
      <c r="BF15" s="344">
        <f t="shared" si="23"/>
        <v>4.0567951318458473E-2</v>
      </c>
      <c r="BG15" s="344">
        <f t="shared" si="24"/>
        <v>-1.1925042589437829E-2</v>
      </c>
      <c r="BH15" s="344">
        <f t="shared" si="25"/>
        <v>9.0191657271703196E-3</v>
      </c>
      <c r="BI15" s="344">
        <f t="shared" ref="BI15" si="63">AS15/AS14-1</f>
        <v>-2.759740259740262E-2</v>
      </c>
      <c r="BJ15" s="344"/>
      <c r="BK15" s="347">
        <f t="shared" si="32"/>
        <v>-9.4639850886901657E-3</v>
      </c>
      <c r="BL15" s="342"/>
      <c r="CB15" s="342"/>
    </row>
    <row r="16" spans="1:95" ht="16.5" x14ac:dyDescent="0.4">
      <c r="E16" s="26"/>
      <c r="F16" s="26"/>
      <c r="G16" s="26"/>
      <c r="I16" s="320"/>
      <c r="J16" s="323">
        <v>44966</v>
      </c>
      <c r="K16" s="324">
        <v>14.08</v>
      </c>
      <c r="L16" s="324">
        <v>20.69</v>
      </c>
      <c r="M16" s="325">
        <f t="shared" ref="M16" si="64">L16-K16</f>
        <v>6.6100000000000012</v>
      </c>
      <c r="N16" s="325">
        <f t="shared" si="58"/>
        <v>-3.9999999999999147E-2</v>
      </c>
      <c r="O16" s="325">
        <f>L16-L17</f>
        <v>-0.82000000000000028</v>
      </c>
      <c r="P16" s="14"/>
      <c r="Q16" s="327">
        <v>1.1399999999999999</v>
      </c>
      <c r="R16" s="329">
        <v>18.97</v>
      </c>
      <c r="S16" s="328">
        <v>24.21</v>
      </c>
      <c r="T16" s="328">
        <v>23.28</v>
      </c>
      <c r="U16" s="328">
        <v>21.02</v>
      </c>
      <c r="V16" s="329">
        <v>18.75</v>
      </c>
      <c r="W16" s="328">
        <v>23.45</v>
      </c>
      <c r="X16" s="328">
        <v>24.18</v>
      </c>
      <c r="Y16" s="329">
        <v>20.79</v>
      </c>
      <c r="Z16" s="328">
        <v>19.14</v>
      </c>
      <c r="AA16" s="328">
        <v>46.73</v>
      </c>
      <c r="AB16" s="328">
        <v>47.17</v>
      </c>
      <c r="AC16" s="335">
        <v>22.26</v>
      </c>
      <c r="AD16" s="335">
        <v>23.56</v>
      </c>
      <c r="AE16" s="334">
        <f t="shared" si="13"/>
        <v>25.654615384615383</v>
      </c>
      <c r="AF16" s="320"/>
      <c r="AG16" s="338" t="s">
        <v>216</v>
      </c>
      <c r="AH16" s="338">
        <v>4.88</v>
      </c>
      <c r="AI16" s="338">
        <v>6.71</v>
      </c>
      <c r="AJ16" s="338">
        <v>6.78</v>
      </c>
      <c r="AK16" s="338">
        <v>6.02</v>
      </c>
      <c r="AL16" s="340">
        <v>4.96</v>
      </c>
      <c r="AM16" s="338">
        <v>5.98</v>
      </c>
      <c r="AN16" s="338">
        <v>5.99</v>
      </c>
      <c r="AO16" s="338">
        <v>6.57</v>
      </c>
      <c r="AP16" s="338">
        <v>4.75</v>
      </c>
      <c r="AQ16" s="338">
        <v>11.16</v>
      </c>
      <c r="AR16" s="338">
        <v>9.82</v>
      </c>
      <c r="AS16" s="338">
        <v>5.76</v>
      </c>
      <c r="AT16" s="338"/>
      <c r="AU16" s="343">
        <f t="shared" si="14"/>
        <v>6.6150000000000011</v>
      </c>
      <c r="AV16" s="342"/>
      <c r="AW16" s="338" t="s">
        <v>216</v>
      </c>
      <c r="AX16" s="344">
        <f t="shared" si="15"/>
        <v>-3.1746031746031744E-2</v>
      </c>
      <c r="AY16" s="344">
        <f t="shared" si="16"/>
        <v>2.5993883792048811E-2</v>
      </c>
      <c r="AZ16" s="344">
        <f t="shared" si="17"/>
        <v>0</v>
      </c>
      <c r="BA16" s="344">
        <f t="shared" si="18"/>
        <v>-2.7463651050080862E-2</v>
      </c>
      <c r="BB16" s="344">
        <f t="shared" si="19"/>
        <v>2.4793388429751984E-2</v>
      </c>
      <c r="BC16" s="344">
        <f t="shared" si="20"/>
        <v>2.9259896729776358E-2</v>
      </c>
      <c r="BD16" s="344">
        <f t="shared" si="21"/>
        <v>-5.0713153724247118E-2</v>
      </c>
      <c r="BE16" s="344">
        <f t="shared" si="22"/>
        <v>-3.5242290748898619E-2</v>
      </c>
      <c r="BF16" s="344">
        <f t="shared" si="23"/>
        <v>-7.407407407407407E-2</v>
      </c>
      <c r="BG16" s="344">
        <f t="shared" si="24"/>
        <v>-3.7931034482758585E-2</v>
      </c>
      <c r="BH16" s="344">
        <f t="shared" si="25"/>
        <v>9.7206703910614589E-2</v>
      </c>
      <c r="BI16" s="344">
        <f t="shared" ref="BI16" si="65">AS16/AS15-1</f>
        <v>-3.8397328881469184E-2</v>
      </c>
      <c r="BJ16" s="344"/>
      <c r="BK16" s="347">
        <f t="shared" si="32"/>
        <v>-9.85947432044737E-3</v>
      </c>
      <c r="BL16" s="342"/>
      <c r="CB16" s="342"/>
    </row>
    <row r="17" spans="1:80" ht="16.5" x14ac:dyDescent="0.4">
      <c r="E17" s="26"/>
      <c r="F17" s="26"/>
      <c r="G17" s="26"/>
      <c r="I17" s="320"/>
      <c r="J17" s="323">
        <v>44965</v>
      </c>
      <c r="K17" s="324">
        <v>14.12</v>
      </c>
      <c r="L17" s="324">
        <v>21.51</v>
      </c>
      <c r="M17" s="325">
        <f t="shared" ref="M17" si="66">L17-K17</f>
        <v>7.3900000000000023</v>
      </c>
      <c r="N17" s="325">
        <f t="shared" si="58"/>
        <v>-0.12000000000000099</v>
      </c>
      <c r="O17" s="325">
        <f t="shared" ref="O17" si="67">L17-L18</f>
        <v>-0.12999999999999901</v>
      </c>
      <c r="P17" s="14"/>
      <c r="Q17" s="327">
        <v>1.1499999999999999</v>
      </c>
      <c r="R17" s="328">
        <v>18.73</v>
      </c>
      <c r="S17" s="329">
        <v>24.22</v>
      </c>
      <c r="T17" s="329">
        <v>23.33</v>
      </c>
      <c r="U17" s="329">
        <v>21.19</v>
      </c>
      <c r="V17" s="328">
        <v>18.670000000000002</v>
      </c>
      <c r="W17" s="329">
        <v>23.83</v>
      </c>
      <c r="X17" s="329">
        <v>24.15</v>
      </c>
      <c r="Y17" s="328">
        <v>21.05</v>
      </c>
      <c r="Z17" s="329">
        <v>18.829999999999998</v>
      </c>
      <c r="AA17" s="329">
        <v>47.18</v>
      </c>
      <c r="AB17" s="329">
        <v>47.57</v>
      </c>
      <c r="AC17" s="333">
        <v>21.74</v>
      </c>
      <c r="AD17" s="333">
        <v>23.56</v>
      </c>
      <c r="AE17" s="334">
        <f t="shared" si="13"/>
        <v>25.696153846153848</v>
      </c>
      <c r="AF17" s="320"/>
      <c r="AG17" s="338" t="s">
        <v>217</v>
      </c>
      <c r="AH17" s="338">
        <v>4.87</v>
      </c>
      <c r="AI17" s="338">
        <v>6.57</v>
      </c>
      <c r="AJ17" s="338">
        <v>6.65</v>
      </c>
      <c r="AK17" s="338">
        <v>5.93</v>
      </c>
      <c r="AL17" s="339">
        <v>4.87</v>
      </c>
      <c r="AM17" s="338">
        <v>6.12</v>
      </c>
      <c r="AN17" s="338">
        <v>6.4</v>
      </c>
      <c r="AO17" s="338">
        <v>6.38</v>
      </c>
      <c r="AP17" s="338">
        <v>4.8899999999999997</v>
      </c>
      <c r="AQ17" s="338">
        <v>10.94</v>
      </c>
      <c r="AR17" s="338">
        <v>7.77</v>
      </c>
      <c r="AS17" s="338">
        <v>5.71</v>
      </c>
      <c r="AT17" s="338"/>
      <c r="AU17" s="343">
        <f t="shared" si="14"/>
        <v>6.4249999999999998</v>
      </c>
      <c r="AV17" s="342"/>
      <c r="AW17" s="338" t="s">
        <v>217</v>
      </c>
      <c r="AX17" s="344">
        <f t="shared" si="15"/>
        <v>-2.049180327868827E-3</v>
      </c>
      <c r="AY17" s="344">
        <f t="shared" si="16"/>
        <v>-2.0864381520119157E-2</v>
      </c>
      <c r="AZ17" s="344">
        <f t="shared" si="17"/>
        <v>-1.9174041297935096E-2</v>
      </c>
      <c r="BA17" s="344">
        <f t="shared" si="18"/>
        <v>-1.4950166112956742E-2</v>
      </c>
      <c r="BB17" s="344">
        <f t="shared" si="19"/>
        <v>-1.8145161290322509E-2</v>
      </c>
      <c r="BC17" s="344">
        <f t="shared" si="20"/>
        <v>2.3411371237458178E-2</v>
      </c>
      <c r="BD17" s="344">
        <f t="shared" si="21"/>
        <v>6.8447412353923154E-2</v>
      </c>
      <c r="BE17" s="344">
        <f t="shared" si="22"/>
        <v>-2.8919330289193357E-2</v>
      </c>
      <c r="BF17" s="344">
        <f t="shared" si="23"/>
        <v>2.9473684210526319E-2</v>
      </c>
      <c r="BG17" s="344">
        <f t="shared" si="24"/>
        <v>-1.9713261648745539E-2</v>
      </c>
      <c r="BH17" s="344">
        <f t="shared" si="25"/>
        <v>-0.20875763747454179</v>
      </c>
      <c r="BI17" s="344">
        <f t="shared" ref="BI17" si="68">AS17/AS16-1</f>
        <v>-8.6805555555555802E-3</v>
      </c>
      <c r="BJ17" s="344"/>
      <c r="BK17" s="347">
        <f t="shared" si="32"/>
        <v>-1.8326770642944246E-2</v>
      </c>
      <c r="BL17" s="342"/>
      <c r="CB17" s="342"/>
    </row>
    <row r="18" spans="1:80" ht="16.5" x14ac:dyDescent="0.4">
      <c r="E18" s="26"/>
      <c r="F18" s="26"/>
      <c r="G18" s="26"/>
      <c r="I18" s="320"/>
      <c r="J18" s="323">
        <v>44964</v>
      </c>
      <c r="K18" s="324">
        <v>14.24</v>
      </c>
      <c r="L18" s="324">
        <v>21.64</v>
      </c>
      <c r="M18" s="325">
        <f t="shared" ref="M18" si="69">L18-K18</f>
        <v>7.4</v>
      </c>
      <c r="N18" s="325">
        <f t="shared" si="58"/>
        <v>0.10999999999999943</v>
      </c>
      <c r="O18" s="325">
        <f t="shared" ref="O18" si="70">L18-L19</f>
        <v>-0.14000000000000057</v>
      </c>
      <c r="P18" s="14"/>
      <c r="Q18" s="327">
        <v>1.1599999999999999</v>
      </c>
      <c r="R18" s="329">
        <v>18.71</v>
      </c>
      <c r="S18" s="328">
        <v>24.52</v>
      </c>
      <c r="T18" s="328">
        <v>23.46</v>
      </c>
      <c r="U18" s="328">
        <v>20.9</v>
      </c>
      <c r="V18" s="329">
        <v>18.66</v>
      </c>
      <c r="W18" s="328">
        <v>23.49</v>
      </c>
      <c r="X18" s="328">
        <v>24.34</v>
      </c>
      <c r="Y18" s="329">
        <v>21.05</v>
      </c>
      <c r="Z18" s="328">
        <v>19</v>
      </c>
      <c r="AA18" s="328">
        <v>46.86</v>
      </c>
      <c r="AB18" s="328">
        <v>47.63</v>
      </c>
      <c r="AC18" s="335">
        <v>21.54</v>
      </c>
      <c r="AD18" s="335">
        <v>22.96</v>
      </c>
      <c r="AE18" s="334">
        <f t="shared" si="13"/>
        <v>25.624615384615385</v>
      </c>
      <c r="AF18" s="320"/>
      <c r="AG18" s="338" t="s">
        <v>218</v>
      </c>
      <c r="AH18" s="338">
        <v>4.91</v>
      </c>
      <c r="AI18" s="338">
        <v>6.14</v>
      </c>
      <c r="AJ18" s="338">
        <v>6.48</v>
      </c>
      <c r="AK18" s="338">
        <v>5.84</v>
      </c>
      <c r="AL18" s="340">
        <v>4.6399999999999997</v>
      </c>
      <c r="AM18" s="338">
        <v>6.01</v>
      </c>
      <c r="AN18" s="338">
        <v>6.48</v>
      </c>
      <c r="AO18" s="338">
        <v>6.38</v>
      </c>
      <c r="AP18" s="338">
        <v>5.61</v>
      </c>
      <c r="AQ18" s="338">
        <v>11.08</v>
      </c>
      <c r="AR18" s="338">
        <v>7.48</v>
      </c>
      <c r="AS18" s="338">
        <v>4.55</v>
      </c>
      <c r="AT18" s="338"/>
      <c r="AU18" s="343">
        <f t="shared" si="14"/>
        <v>6.3</v>
      </c>
      <c r="AV18" s="342"/>
      <c r="AW18" s="338" t="s">
        <v>218</v>
      </c>
      <c r="AX18" s="344">
        <f t="shared" si="15"/>
        <v>8.2135523613962036E-3</v>
      </c>
      <c r="AY18" s="344">
        <f t="shared" si="16"/>
        <v>-6.5449010654490158E-2</v>
      </c>
      <c r="AZ18" s="344">
        <f t="shared" si="17"/>
        <v>-2.5563909774436122E-2</v>
      </c>
      <c r="BA18" s="344">
        <f t="shared" si="18"/>
        <v>-1.5177065767284947E-2</v>
      </c>
      <c r="BB18" s="344">
        <f t="shared" si="19"/>
        <v>-4.7227926078028837E-2</v>
      </c>
      <c r="BC18" s="344">
        <f t="shared" si="20"/>
        <v>-1.7973856209150374E-2</v>
      </c>
      <c r="BD18" s="344">
        <f t="shared" si="21"/>
        <v>1.2499999999999956E-2</v>
      </c>
      <c r="BE18" s="344">
        <f t="shared" si="22"/>
        <v>0</v>
      </c>
      <c r="BF18" s="344">
        <f t="shared" si="23"/>
        <v>0.14723926380368102</v>
      </c>
      <c r="BG18" s="344">
        <f t="shared" si="24"/>
        <v>1.2797074954296273E-2</v>
      </c>
      <c r="BH18" s="344">
        <f t="shared" si="25"/>
        <v>-3.7323037323037211E-2</v>
      </c>
      <c r="BI18" s="344">
        <f t="shared" ref="BI18" si="71">AS18/AS17-1</f>
        <v>-0.20315236427320493</v>
      </c>
      <c r="BJ18" s="344"/>
      <c r="BK18" s="347">
        <f t="shared" si="32"/>
        <v>-1.9259773246688261E-2</v>
      </c>
      <c r="BL18" s="342"/>
      <c r="CB18" s="342"/>
    </row>
    <row r="19" spans="1:80" ht="16.5" x14ac:dyDescent="0.4">
      <c r="I19" s="320"/>
      <c r="J19" s="323">
        <v>44963</v>
      </c>
      <c r="K19" s="324">
        <v>14.13</v>
      </c>
      <c r="L19" s="324">
        <v>21.78</v>
      </c>
      <c r="M19" s="325">
        <f t="shared" ref="M19:M21" si="72">L19-K19</f>
        <v>7.65</v>
      </c>
      <c r="N19" s="325">
        <f t="shared" si="58"/>
        <v>0.10000000000000142</v>
      </c>
      <c r="O19" s="325">
        <f t="shared" ref="O19:O21" si="73">L19-L20</f>
        <v>0.60999999999999943</v>
      </c>
      <c r="P19" s="14"/>
      <c r="Q19" s="327">
        <v>1.17</v>
      </c>
      <c r="R19" s="328">
        <v>19.02</v>
      </c>
      <c r="S19" s="329">
        <v>24.63</v>
      </c>
      <c r="T19" s="329">
        <v>23.4</v>
      </c>
      <c r="U19" s="329">
        <v>20.77</v>
      </c>
      <c r="V19" s="328">
        <v>18.440000000000001</v>
      </c>
      <c r="W19" s="329">
        <v>23.65</v>
      </c>
      <c r="X19" s="329">
        <v>24.17</v>
      </c>
      <c r="Y19" s="328">
        <v>20.86</v>
      </c>
      <c r="Z19" s="329">
        <v>18.59</v>
      </c>
      <c r="AA19" s="329">
        <v>46.86</v>
      </c>
      <c r="AB19" s="329">
        <v>47.5</v>
      </c>
      <c r="AC19" s="333">
        <v>21.82</v>
      </c>
      <c r="AD19" s="333">
        <v>22.53</v>
      </c>
      <c r="AE19" s="334">
        <f t="shared" si="13"/>
        <v>25.556923076923077</v>
      </c>
      <c r="AF19" s="320"/>
      <c r="AG19" s="338" t="s">
        <v>219</v>
      </c>
      <c r="AH19" s="338">
        <v>4.93</v>
      </c>
      <c r="AI19" s="338">
        <v>5.86</v>
      </c>
      <c r="AJ19" s="338">
        <v>6.29</v>
      </c>
      <c r="AK19" s="338">
        <v>5.56</v>
      </c>
      <c r="AL19" s="339">
        <v>4.8899999999999997</v>
      </c>
      <c r="AM19" s="338">
        <v>5.96</v>
      </c>
      <c r="AN19" s="338">
        <v>6.6</v>
      </c>
      <c r="AO19" s="338">
        <v>6.2</v>
      </c>
      <c r="AP19" s="338">
        <v>5.54</v>
      </c>
      <c r="AQ19" s="338">
        <v>11.22</v>
      </c>
      <c r="AR19" s="338">
        <v>7.32</v>
      </c>
      <c r="AS19" s="338">
        <v>4.8899999999999997</v>
      </c>
      <c r="AT19" s="338"/>
      <c r="AU19" s="343">
        <f t="shared" si="14"/>
        <v>6.2716666666666674</v>
      </c>
      <c r="AV19" s="342"/>
      <c r="AW19" s="338" t="s">
        <v>219</v>
      </c>
      <c r="AX19" s="344">
        <f t="shared" si="15"/>
        <v>4.0733197556006573E-3</v>
      </c>
      <c r="AY19" s="344">
        <f t="shared" si="16"/>
        <v>-4.5602605863192092E-2</v>
      </c>
      <c r="AZ19" s="344">
        <f t="shared" si="17"/>
        <v>-2.9320987654321007E-2</v>
      </c>
      <c r="BA19" s="344">
        <f t="shared" si="18"/>
        <v>-4.7945205479452135E-2</v>
      </c>
      <c r="BB19" s="344">
        <f t="shared" si="19"/>
        <v>5.3879310344827624E-2</v>
      </c>
      <c r="BC19" s="344">
        <f t="shared" si="20"/>
        <v>-8.3194675540765317E-3</v>
      </c>
      <c r="BD19" s="344">
        <f t="shared" si="21"/>
        <v>1.8518518518518379E-2</v>
      </c>
      <c r="BE19" s="344">
        <f t="shared" si="22"/>
        <v>-2.8213166144200552E-2</v>
      </c>
      <c r="BF19" s="344">
        <f t="shared" si="23"/>
        <v>-1.2477718360071388E-2</v>
      </c>
      <c r="BG19" s="344">
        <f t="shared" si="24"/>
        <v>1.2635379061371799E-2</v>
      </c>
      <c r="BH19" s="344">
        <f t="shared" si="25"/>
        <v>-2.1390374331550777E-2</v>
      </c>
      <c r="BI19" s="344">
        <f t="shared" ref="BI19" si="74">AS19/AS18-1</f>
        <v>7.4725274725274682E-2</v>
      </c>
      <c r="BJ19" s="344"/>
      <c r="BK19" s="347">
        <f t="shared" si="32"/>
        <v>-2.4531435817726119E-3</v>
      </c>
      <c r="BL19" s="342"/>
      <c r="CB19" s="342"/>
    </row>
    <row r="20" spans="1:80" ht="16.5" x14ac:dyDescent="0.4">
      <c r="A20" s="17" t="s">
        <v>220</v>
      </c>
      <c r="B20" s="27"/>
      <c r="C20" s="27"/>
      <c r="D20" s="27"/>
      <c r="E20" s="91"/>
      <c r="F20" s="27"/>
      <c r="G20" s="27"/>
      <c r="H20" s="93"/>
      <c r="I20" s="320"/>
      <c r="J20" s="323">
        <v>44962</v>
      </c>
      <c r="K20" s="324">
        <v>14.03</v>
      </c>
      <c r="L20" s="324">
        <v>21.17</v>
      </c>
      <c r="M20" s="325">
        <f t="shared" si="72"/>
        <v>7.1400000000000023</v>
      </c>
      <c r="N20" s="325">
        <f t="shared" ref="N20:N21" si="75">K20-K21</f>
        <v>9.9999999999999645E-2</v>
      </c>
      <c r="O20" s="325">
        <f t="shared" si="73"/>
        <v>-0.31999999999999673</v>
      </c>
      <c r="P20" s="14"/>
      <c r="Q20" s="327">
        <v>1.18</v>
      </c>
      <c r="R20" s="329">
        <v>18.93</v>
      </c>
      <c r="S20" s="328">
        <v>24.77</v>
      </c>
      <c r="T20" s="328">
        <v>23.39</v>
      </c>
      <c r="U20" s="328">
        <v>20.100000000000001</v>
      </c>
      <c r="V20" s="329">
        <v>18.239999999999998</v>
      </c>
      <c r="W20" s="328">
        <v>23.68</v>
      </c>
      <c r="X20" s="328">
        <v>24.32</v>
      </c>
      <c r="Y20" s="329">
        <v>20.93</v>
      </c>
      <c r="Z20" s="328">
        <v>18.43</v>
      </c>
      <c r="AA20" s="328">
        <v>46.83</v>
      </c>
      <c r="AB20" s="328">
        <v>47.47</v>
      </c>
      <c r="AC20" s="335">
        <v>21.76</v>
      </c>
      <c r="AD20" s="335">
        <v>22.96</v>
      </c>
      <c r="AE20" s="334">
        <f t="shared" si="13"/>
        <v>25.523846153846154</v>
      </c>
      <c r="AF20" s="320"/>
      <c r="AG20" s="338" t="s">
        <v>221</v>
      </c>
      <c r="AH20" s="338">
        <v>4.84</v>
      </c>
      <c r="AI20" s="338">
        <v>5.86</v>
      </c>
      <c r="AJ20" s="338">
        <v>6.34</v>
      </c>
      <c r="AK20" s="338">
        <v>6.4</v>
      </c>
      <c r="AL20" s="340">
        <v>4.93</v>
      </c>
      <c r="AM20" s="338">
        <v>5.64</v>
      </c>
      <c r="AN20" s="338">
        <v>6.43</v>
      </c>
      <c r="AO20" s="338">
        <v>5.9</v>
      </c>
      <c r="AP20" s="338">
        <v>5.6</v>
      </c>
      <c r="AQ20" s="338">
        <v>10.77</v>
      </c>
      <c r="AR20" s="338">
        <v>7.28</v>
      </c>
      <c r="AS20" s="338">
        <v>5.08</v>
      </c>
      <c r="AT20" s="338"/>
      <c r="AU20" s="343">
        <f t="shared" si="14"/>
        <v>6.2558333333333325</v>
      </c>
      <c r="AV20" s="342"/>
      <c r="AW20" s="338" t="s">
        <v>221</v>
      </c>
      <c r="AX20" s="344">
        <f t="shared" si="15"/>
        <v>-1.8255578093306246E-2</v>
      </c>
      <c r="AY20" s="344">
        <f t="shared" si="16"/>
        <v>0</v>
      </c>
      <c r="AZ20" s="344">
        <f t="shared" si="17"/>
        <v>7.9491255961843255E-3</v>
      </c>
      <c r="BA20" s="344">
        <f t="shared" si="18"/>
        <v>0.15107913669064765</v>
      </c>
      <c r="BB20" s="344">
        <f t="shared" si="19"/>
        <v>8.1799591002045258E-3</v>
      </c>
      <c r="BC20" s="344">
        <f t="shared" si="20"/>
        <v>-5.3691275167785268E-2</v>
      </c>
      <c r="BD20" s="344">
        <f t="shared" si="21"/>
        <v>-2.5757575757575757E-2</v>
      </c>
      <c r="BE20" s="344">
        <f t="shared" si="22"/>
        <v>-4.8387096774193505E-2</v>
      </c>
      <c r="BF20" s="344">
        <f t="shared" si="23"/>
        <v>1.0830324909747224E-2</v>
      </c>
      <c r="BG20" s="344">
        <f t="shared" si="24"/>
        <v>-4.0106951871657803E-2</v>
      </c>
      <c r="BH20" s="344">
        <f t="shared" si="25"/>
        <v>-5.464480874316946E-3</v>
      </c>
      <c r="BI20" s="344">
        <f t="shared" ref="BI20" si="76">AS20/AS19-1</f>
        <v>3.8854805725971442E-2</v>
      </c>
      <c r="BJ20" s="344"/>
      <c r="BK20" s="347">
        <f t="shared" si="32"/>
        <v>2.1025327903266369E-3</v>
      </c>
      <c r="BL20" s="342"/>
      <c r="CB20" s="342"/>
    </row>
    <row r="21" spans="1:80" ht="16.5" x14ac:dyDescent="0.4">
      <c r="E21" s="22"/>
      <c r="F21" s="22"/>
      <c r="G21" s="22"/>
      <c r="H21" s="13"/>
      <c r="I21" s="320"/>
      <c r="J21" s="323">
        <v>44961</v>
      </c>
      <c r="K21" s="324">
        <v>13.93</v>
      </c>
      <c r="L21" s="324">
        <v>21.49</v>
      </c>
      <c r="M21" s="325">
        <f t="shared" si="72"/>
        <v>7.5599999999999987</v>
      </c>
      <c r="N21" s="325">
        <f t="shared" si="75"/>
        <v>2.9999999999999361E-2</v>
      </c>
      <c r="O21" s="325">
        <f t="shared" si="73"/>
        <v>-1.2200000000000024</v>
      </c>
      <c r="P21" s="14"/>
      <c r="Q21" s="327">
        <v>1.19</v>
      </c>
      <c r="R21" s="328">
        <v>19.11</v>
      </c>
      <c r="S21" s="329">
        <v>24.8</v>
      </c>
      <c r="T21" s="329">
        <v>23.52</v>
      </c>
      <c r="U21" s="329">
        <v>20.3</v>
      </c>
      <c r="V21" s="328">
        <v>18.62</v>
      </c>
      <c r="W21" s="329">
        <v>23.72</v>
      </c>
      <c r="X21" s="329">
        <v>24.36</v>
      </c>
      <c r="Y21" s="328">
        <v>21.02</v>
      </c>
      <c r="Z21" s="329">
        <v>18.37</v>
      </c>
      <c r="AA21" s="329">
        <v>47.31</v>
      </c>
      <c r="AB21" s="329">
        <v>47.49</v>
      </c>
      <c r="AC21" s="333">
        <v>21.61</v>
      </c>
      <c r="AD21" s="333">
        <v>23.04</v>
      </c>
      <c r="AE21" s="334">
        <f t="shared" si="13"/>
        <v>25.636153846153849</v>
      </c>
      <c r="AF21" s="320"/>
      <c r="AG21" s="338" t="s">
        <v>222</v>
      </c>
      <c r="AH21" s="338">
        <v>4.57</v>
      </c>
      <c r="AI21" s="338">
        <v>5.95</v>
      </c>
      <c r="AJ21" s="338">
        <v>6.33</v>
      </c>
      <c r="AK21" s="338">
        <v>5.22</v>
      </c>
      <c r="AL21" s="339">
        <v>5.01</v>
      </c>
      <c r="AM21" s="338">
        <v>5.83</v>
      </c>
      <c r="AN21" s="338">
        <v>6.59</v>
      </c>
      <c r="AO21" s="338">
        <v>5.85</v>
      </c>
      <c r="AP21" s="338">
        <v>5.72</v>
      </c>
      <c r="AQ21" s="338">
        <v>11.22</v>
      </c>
      <c r="AR21" s="338">
        <v>8.3000000000000007</v>
      </c>
      <c r="AS21" s="338">
        <v>5.26</v>
      </c>
      <c r="AT21" s="338"/>
      <c r="AU21" s="343">
        <f t="shared" si="14"/>
        <v>6.3208333333333337</v>
      </c>
      <c r="AV21" s="342"/>
      <c r="AW21" s="338" t="s">
        <v>222</v>
      </c>
      <c r="AX21" s="344">
        <f t="shared" si="15"/>
        <v>-5.5785123966942018E-2</v>
      </c>
      <c r="AY21" s="344">
        <f t="shared" si="16"/>
        <v>1.5358361774743923E-2</v>
      </c>
      <c r="AZ21" s="344">
        <f t="shared" si="17"/>
        <v>-1.577287066246047E-3</v>
      </c>
      <c r="BA21" s="344">
        <f t="shared" si="18"/>
        <v>-0.18437500000000007</v>
      </c>
      <c r="BB21" s="344">
        <f t="shared" si="19"/>
        <v>1.6227180527383478E-2</v>
      </c>
      <c r="BC21" s="344">
        <f t="shared" si="20"/>
        <v>3.3687943262411313E-2</v>
      </c>
      <c r="BD21" s="344">
        <f t="shared" si="21"/>
        <v>2.488335925349916E-2</v>
      </c>
      <c r="BE21" s="344">
        <f t="shared" si="22"/>
        <v>-8.4745762711865291E-3</v>
      </c>
      <c r="BF21" s="344">
        <f t="shared" si="23"/>
        <v>2.1428571428571352E-2</v>
      </c>
      <c r="BG21" s="344">
        <f t="shared" si="24"/>
        <v>4.1782729805013963E-2</v>
      </c>
      <c r="BH21" s="344">
        <f t="shared" si="25"/>
        <v>0.14010989010989028</v>
      </c>
      <c r="BI21" s="344">
        <f t="shared" ref="BI21" si="77">AS21/AS20-1</f>
        <v>3.5433070866141669E-2</v>
      </c>
      <c r="BJ21" s="344"/>
      <c r="BK21" s="347">
        <f t="shared" si="32"/>
        <v>6.5582599769400396E-3</v>
      </c>
      <c r="BL21" s="342"/>
      <c r="CB21" s="342"/>
    </row>
    <row r="22" spans="1:80" ht="16.5" x14ac:dyDescent="0.4">
      <c r="E22" s="22"/>
      <c r="F22" s="22"/>
      <c r="G22" s="22"/>
      <c r="H22" s="12"/>
      <c r="I22" s="320"/>
      <c r="J22" s="323">
        <v>44960</v>
      </c>
      <c r="K22" s="324">
        <v>13.9</v>
      </c>
      <c r="L22" s="324">
        <v>22.71</v>
      </c>
      <c r="M22" s="325">
        <f t="shared" ref="M22:M27" si="78">L22-K22</f>
        <v>8.81</v>
      </c>
      <c r="N22" s="325">
        <f>K22-K23</f>
        <v>-0.12999999999999901</v>
      </c>
      <c r="O22" s="325">
        <f>L22-L23</f>
        <v>0.76999999999999957</v>
      </c>
      <c r="P22" s="14"/>
      <c r="Q22" s="330">
        <v>1.2</v>
      </c>
      <c r="R22" s="329">
        <v>19</v>
      </c>
      <c r="S22" s="328">
        <v>24.73</v>
      </c>
      <c r="T22" s="328">
        <v>23.37</v>
      </c>
      <c r="U22" s="328">
        <v>20.309999999999999</v>
      </c>
      <c r="V22" s="329">
        <v>18.510000000000002</v>
      </c>
      <c r="W22" s="328">
        <v>23.65</v>
      </c>
      <c r="X22" s="328">
        <v>24.28</v>
      </c>
      <c r="Y22" s="329">
        <v>20.83</v>
      </c>
      <c r="Z22" s="328">
        <v>18.350000000000001</v>
      </c>
      <c r="AA22" s="328">
        <v>47.47</v>
      </c>
      <c r="AB22" s="328">
        <v>47.35</v>
      </c>
      <c r="AC22" s="335">
        <v>21.81</v>
      </c>
      <c r="AD22" s="335">
        <v>23.25</v>
      </c>
      <c r="AE22" s="334">
        <f t="shared" si="13"/>
        <v>25.60846153846154</v>
      </c>
      <c r="AF22" s="320"/>
      <c r="AG22" s="338" t="s">
        <v>223</v>
      </c>
      <c r="AH22" s="338">
        <v>4.54</v>
      </c>
      <c r="AI22" s="338">
        <v>6.07</v>
      </c>
      <c r="AJ22" s="338">
        <v>6.29</v>
      </c>
      <c r="AK22" s="338">
        <v>6.2</v>
      </c>
      <c r="AL22" s="340">
        <v>4.7300000000000004</v>
      </c>
      <c r="AM22" s="338">
        <v>5.79</v>
      </c>
      <c r="AN22" s="338">
        <v>6.8</v>
      </c>
      <c r="AO22" s="338">
        <v>5.87</v>
      </c>
      <c r="AP22" s="338">
        <v>5.65</v>
      </c>
      <c r="AQ22" s="338">
        <v>11.52</v>
      </c>
      <c r="AR22" s="338">
        <v>7.67</v>
      </c>
      <c r="AS22" s="338">
        <v>5.38</v>
      </c>
      <c r="AT22" s="338"/>
      <c r="AU22" s="343">
        <f t="shared" si="14"/>
        <v>6.3758333333333326</v>
      </c>
      <c r="AV22" s="342"/>
      <c r="AW22" s="338" t="s">
        <v>223</v>
      </c>
      <c r="AX22" s="344">
        <f t="shared" si="15"/>
        <v>-6.5645514223194867E-3</v>
      </c>
      <c r="AY22" s="344">
        <f t="shared" si="16"/>
        <v>2.0168067226890685E-2</v>
      </c>
      <c r="AZ22" s="344">
        <f t="shared" si="17"/>
        <v>-6.3191153238546516E-3</v>
      </c>
      <c r="BA22" s="344">
        <f t="shared" si="18"/>
        <v>0.1877394636015326</v>
      </c>
      <c r="BB22" s="344">
        <f t="shared" si="19"/>
        <v>-5.5888223552894134E-2</v>
      </c>
      <c r="BC22" s="344">
        <f t="shared" si="20"/>
        <v>-6.8610634648370583E-3</v>
      </c>
      <c r="BD22" s="344">
        <f t="shared" si="21"/>
        <v>3.1866464339908918E-2</v>
      </c>
      <c r="BE22" s="344">
        <f t="shared" si="22"/>
        <v>3.4188034188034067E-3</v>
      </c>
      <c r="BF22" s="344">
        <f t="shared" si="23"/>
        <v>-1.2237762237762184E-2</v>
      </c>
      <c r="BG22" s="344">
        <f t="shared" si="24"/>
        <v>2.6737967914438387E-2</v>
      </c>
      <c r="BH22" s="344">
        <f t="shared" si="25"/>
        <v>-7.5903614457831448E-2</v>
      </c>
      <c r="BI22" s="344">
        <f t="shared" ref="BI22" si="79">AS22/AS21-1</f>
        <v>2.281368821292773E-2</v>
      </c>
      <c r="BJ22" s="344"/>
      <c r="BK22" s="347">
        <f t="shared" si="32"/>
        <v>1.0747510354583564E-2</v>
      </c>
      <c r="BL22" s="342"/>
      <c r="CB22" s="342"/>
    </row>
    <row r="23" spans="1:80" ht="16.5" x14ac:dyDescent="0.4">
      <c r="E23" s="22"/>
      <c r="F23" s="22"/>
      <c r="G23" s="22"/>
      <c r="H23" s="24"/>
      <c r="I23" s="320"/>
      <c r="J23" s="323">
        <v>44959</v>
      </c>
      <c r="K23" s="324">
        <v>14.03</v>
      </c>
      <c r="L23" s="324">
        <v>21.94</v>
      </c>
      <c r="M23" s="325">
        <f t="shared" si="78"/>
        <v>7.9100000000000019</v>
      </c>
      <c r="N23" s="325">
        <f>K23-K24</f>
        <v>-0.11000000000000121</v>
      </c>
      <c r="O23" s="325">
        <f t="shared" ref="O23" si="80">L23-L24</f>
        <v>-0.68999999999999773</v>
      </c>
      <c r="P23" s="14"/>
      <c r="Q23" s="327">
        <v>1.21</v>
      </c>
      <c r="R23" s="328">
        <v>18.989999999999998</v>
      </c>
      <c r="S23" s="329">
        <v>24.77</v>
      </c>
      <c r="T23" s="329">
        <v>23.4</v>
      </c>
      <c r="U23" s="329">
        <v>20.350000000000001</v>
      </c>
      <c r="V23" s="328">
        <v>18.5</v>
      </c>
      <c r="W23" s="329">
        <v>23.69</v>
      </c>
      <c r="X23" s="329">
        <v>24.45</v>
      </c>
      <c r="Y23" s="328">
        <v>21.05</v>
      </c>
      <c r="Z23" s="329">
        <v>18.399999999999999</v>
      </c>
      <c r="AA23" s="329">
        <v>47.35</v>
      </c>
      <c r="AB23" s="329">
        <v>47.35</v>
      </c>
      <c r="AC23" s="333">
        <v>21.95</v>
      </c>
      <c r="AD23" s="333">
        <v>22.72</v>
      </c>
      <c r="AE23" s="334">
        <f t="shared" si="13"/>
        <v>25.613076923076925</v>
      </c>
      <c r="AF23" s="320"/>
      <c r="AG23" s="338" t="s">
        <v>224</v>
      </c>
      <c r="AH23" s="338">
        <v>4.55</v>
      </c>
      <c r="AI23" s="338">
        <v>6.27</v>
      </c>
      <c r="AJ23" s="338">
        <v>5.78</v>
      </c>
      <c r="AK23" s="338">
        <v>6.06</v>
      </c>
      <c r="AL23" s="339">
        <v>4.8</v>
      </c>
      <c r="AM23" s="338">
        <v>5.78</v>
      </c>
      <c r="AN23" s="338">
        <v>6.92</v>
      </c>
      <c r="AO23" s="338">
        <v>5.35</v>
      </c>
      <c r="AP23" s="338">
        <v>5.36</v>
      </c>
      <c r="AQ23" s="338">
        <v>9.81</v>
      </c>
      <c r="AR23" s="338">
        <v>7.11</v>
      </c>
      <c r="AS23" s="338">
        <v>5.38</v>
      </c>
      <c r="AT23" s="338"/>
      <c r="AU23" s="343">
        <f t="shared" si="14"/>
        <v>6.0975000000000001</v>
      </c>
      <c r="AV23" s="342"/>
      <c r="AW23" s="338" t="s">
        <v>224</v>
      </c>
      <c r="AX23" s="344">
        <f t="shared" si="15"/>
        <v>2.2026431718060735E-3</v>
      </c>
      <c r="AY23" s="344">
        <f t="shared" si="16"/>
        <v>3.2948929159802187E-2</v>
      </c>
      <c r="AZ23" s="344">
        <f t="shared" si="17"/>
        <v>-8.108108108108103E-2</v>
      </c>
      <c r="BA23" s="344">
        <f t="shared" si="18"/>
        <v>-2.2580645161290436E-2</v>
      </c>
      <c r="BB23" s="344">
        <f t="shared" si="19"/>
        <v>1.4799154334038001E-2</v>
      </c>
      <c r="BC23" s="344">
        <f t="shared" si="20"/>
        <v>-1.7271157167529916E-3</v>
      </c>
      <c r="BD23" s="344">
        <f t="shared" si="21"/>
        <v>1.7647058823529349E-2</v>
      </c>
      <c r="BE23" s="344">
        <f t="shared" si="22"/>
        <v>-8.8586030664395299E-2</v>
      </c>
      <c r="BF23" s="344">
        <f t="shared" si="23"/>
        <v>-5.1327433628318597E-2</v>
      </c>
      <c r="BG23" s="344">
        <f t="shared" si="24"/>
        <v>-0.14843749999999989</v>
      </c>
      <c r="BH23" s="344">
        <f t="shared" si="25"/>
        <v>-7.3011734028683106E-2</v>
      </c>
      <c r="BI23" s="344">
        <f t="shared" ref="BI23" si="81">AS23/AS22-1</f>
        <v>0</v>
      </c>
      <c r="BJ23" s="344"/>
      <c r="BK23" s="347">
        <f t="shared" si="32"/>
        <v>-3.3262812899278814E-2</v>
      </c>
      <c r="BL23" s="342"/>
      <c r="CB23" s="342"/>
    </row>
    <row r="24" spans="1:80" ht="16.5" x14ac:dyDescent="0.4">
      <c r="I24" s="320"/>
      <c r="J24" s="323">
        <v>44958</v>
      </c>
      <c r="K24" s="324">
        <v>14.14</v>
      </c>
      <c r="L24" s="325">
        <v>22.63</v>
      </c>
      <c r="M24" s="325">
        <f t="shared" si="78"/>
        <v>8.4899999999999984</v>
      </c>
      <c r="N24" s="325">
        <f t="shared" ref="N24:O27" si="82">K24-K25</f>
        <v>8.0000000000000071E-2</v>
      </c>
      <c r="O24" s="325">
        <f t="shared" si="82"/>
        <v>-1.9999999999999574E-2</v>
      </c>
      <c r="P24" s="14"/>
      <c r="Q24" s="327">
        <v>1.22</v>
      </c>
      <c r="R24" s="329">
        <v>18.64</v>
      </c>
      <c r="S24" s="328">
        <v>25.25</v>
      </c>
      <c r="T24" s="328">
        <v>23.34</v>
      </c>
      <c r="U24" s="328">
        <v>20.3</v>
      </c>
      <c r="V24" s="329">
        <v>18.63</v>
      </c>
      <c r="W24" s="328">
        <v>23.83</v>
      </c>
      <c r="X24" s="328">
        <v>24.39</v>
      </c>
      <c r="Y24" s="329">
        <v>21.03</v>
      </c>
      <c r="Z24" s="328">
        <v>18.28</v>
      </c>
      <c r="AA24" s="328">
        <v>47.32</v>
      </c>
      <c r="AB24" s="328">
        <v>46.88</v>
      </c>
      <c r="AC24" s="335">
        <v>21.9</v>
      </c>
      <c r="AD24" s="335">
        <v>22.73</v>
      </c>
      <c r="AE24" s="334">
        <f t="shared" si="13"/>
        <v>25.578461538461536</v>
      </c>
      <c r="AF24" s="320"/>
      <c r="AG24" s="338" t="s">
        <v>225</v>
      </c>
      <c r="AH24" s="338">
        <v>4.5199999999999996</v>
      </c>
      <c r="AI24" s="338">
        <v>6.22</v>
      </c>
      <c r="AJ24" s="338">
        <v>5.66</v>
      </c>
      <c r="AK24" s="338">
        <v>5.55</v>
      </c>
      <c r="AL24" s="340">
        <v>4.83</v>
      </c>
      <c r="AM24" s="338">
        <v>5.83</v>
      </c>
      <c r="AN24" s="338">
        <v>7.27</v>
      </c>
      <c r="AO24" s="338">
        <v>5.13</v>
      </c>
      <c r="AP24" s="338">
        <v>5.64</v>
      </c>
      <c r="AQ24" s="338">
        <v>8.9700000000000006</v>
      </c>
      <c r="AR24" s="338">
        <v>7.56</v>
      </c>
      <c r="AS24" s="338">
        <v>5.59</v>
      </c>
      <c r="AT24" s="338"/>
      <c r="AU24" s="343">
        <f t="shared" si="14"/>
        <v>6.064166666666666</v>
      </c>
      <c r="AV24" s="342"/>
      <c r="AW24" s="338" t="s">
        <v>225</v>
      </c>
      <c r="AX24" s="344">
        <f t="shared" si="15"/>
        <v>-6.593406593406681E-3</v>
      </c>
      <c r="AY24" s="344">
        <f t="shared" si="16"/>
        <v>-7.9744816586921896E-3</v>
      </c>
      <c r="AZ24" s="344">
        <f t="shared" si="17"/>
        <v>-2.0761245674740469E-2</v>
      </c>
      <c r="BA24" s="344">
        <f t="shared" si="18"/>
        <v>-8.4158415841584122E-2</v>
      </c>
      <c r="BB24" s="344">
        <f t="shared" si="19"/>
        <v>6.2500000000000888E-3</v>
      </c>
      <c r="BC24" s="344">
        <f t="shared" si="20"/>
        <v>8.65051903114189E-3</v>
      </c>
      <c r="BD24" s="344">
        <f t="shared" si="21"/>
        <v>5.0578034682080775E-2</v>
      </c>
      <c r="BE24" s="344">
        <f t="shared" si="22"/>
        <v>-4.1121495327102742E-2</v>
      </c>
      <c r="BF24" s="344">
        <f t="shared" si="23"/>
        <v>5.2238805970149071E-2</v>
      </c>
      <c r="BG24" s="344">
        <f t="shared" si="24"/>
        <v>-8.5626911314984677E-2</v>
      </c>
      <c r="BH24" s="344">
        <f t="shared" si="25"/>
        <v>6.3291139240506222E-2</v>
      </c>
      <c r="BI24" s="344">
        <f t="shared" ref="BI24" si="83">AS24/AS23-1</f>
        <v>3.9033457249070702E-2</v>
      </c>
      <c r="BJ24" s="344"/>
      <c r="BK24" s="347">
        <f t="shared" si="32"/>
        <v>-2.1828333531301778E-3</v>
      </c>
      <c r="BL24" s="342"/>
      <c r="CB24" s="342"/>
    </row>
    <row r="25" spans="1:80" ht="16.5" x14ac:dyDescent="0.4">
      <c r="E25" s="26"/>
      <c r="F25" s="26"/>
      <c r="G25" s="26"/>
      <c r="I25" s="320"/>
      <c r="J25" s="323">
        <v>44957</v>
      </c>
      <c r="K25" s="325">
        <v>14.06</v>
      </c>
      <c r="L25" s="325">
        <v>22.65</v>
      </c>
      <c r="M25" s="325">
        <f t="shared" si="78"/>
        <v>8.5899999999999981</v>
      </c>
      <c r="N25" s="325">
        <f t="shared" si="82"/>
        <v>-2.9999999999999361E-2</v>
      </c>
      <c r="O25" s="325">
        <f t="shared" si="82"/>
        <v>-0.52000000000000313</v>
      </c>
      <c r="P25" s="14"/>
      <c r="Q25" s="327">
        <v>1.23</v>
      </c>
      <c r="R25" s="328">
        <v>18.62</v>
      </c>
      <c r="S25" s="329">
        <v>24.92</v>
      </c>
      <c r="T25" s="329">
        <v>23.53</v>
      </c>
      <c r="U25" s="329">
        <v>20.12</v>
      </c>
      <c r="V25" s="328">
        <v>18.600000000000001</v>
      </c>
      <c r="W25" s="329">
        <v>23.71</v>
      </c>
      <c r="X25" s="329">
        <v>24.37</v>
      </c>
      <c r="Y25" s="328">
        <v>21.01</v>
      </c>
      <c r="Z25" s="329">
        <v>17.91</v>
      </c>
      <c r="AA25" s="329">
        <v>47.15</v>
      </c>
      <c r="AB25" s="329">
        <v>46.93</v>
      </c>
      <c r="AC25" s="333">
        <v>21.89</v>
      </c>
      <c r="AD25" s="333">
        <v>22.65</v>
      </c>
      <c r="AE25" s="334">
        <f t="shared" si="13"/>
        <v>25.49307692307692</v>
      </c>
      <c r="AF25" s="320"/>
      <c r="AG25" s="338" t="s">
        <v>226</v>
      </c>
      <c r="AH25" s="338">
        <v>5.0599999999999996</v>
      </c>
      <c r="AI25" s="338">
        <v>6</v>
      </c>
      <c r="AJ25" s="338">
        <v>5.65</v>
      </c>
      <c r="AK25" s="338">
        <v>5.46</v>
      </c>
      <c r="AL25" s="339">
        <v>4.71</v>
      </c>
      <c r="AM25" s="338">
        <v>6.07</v>
      </c>
      <c r="AN25" s="338">
        <v>6.73</v>
      </c>
      <c r="AO25" s="338">
        <v>5.31</v>
      </c>
      <c r="AP25" s="338">
        <v>5.0999999999999996</v>
      </c>
      <c r="AQ25" s="338">
        <v>8.7799999999999994</v>
      </c>
      <c r="AR25" s="338">
        <v>8.2200000000000006</v>
      </c>
      <c r="AS25" s="338">
        <v>5.41</v>
      </c>
      <c r="AT25" s="338"/>
      <c r="AU25" s="343">
        <f t="shared" si="14"/>
        <v>6.0416666666666679</v>
      </c>
      <c r="AV25" s="342"/>
      <c r="AW25" s="338" t="s">
        <v>226</v>
      </c>
      <c r="AX25" s="344">
        <f t="shared" si="15"/>
        <v>0.11946902654867264</v>
      </c>
      <c r="AY25" s="344">
        <f t="shared" si="16"/>
        <v>-3.5369774919614128E-2</v>
      </c>
      <c r="AZ25" s="344">
        <f t="shared" si="17"/>
        <v>-1.7667844522968323E-3</v>
      </c>
      <c r="BA25" s="344">
        <f t="shared" si="18"/>
        <v>-1.6216216216216162E-2</v>
      </c>
      <c r="BB25" s="344">
        <f t="shared" si="19"/>
        <v>-2.4844720496894457E-2</v>
      </c>
      <c r="BC25" s="344">
        <f t="shared" si="20"/>
        <v>4.116638078902235E-2</v>
      </c>
      <c r="BD25" s="344">
        <f t="shared" si="21"/>
        <v>-7.4277854195323179E-2</v>
      </c>
      <c r="BE25" s="344">
        <f t="shared" si="22"/>
        <v>3.5087719298245501E-2</v>
      </c>
      <c r="BF25" s="344">
        <f t="shared" si="23"/>
        <v>-9.5744680851063801E-2</v>
      </c>
      <c r="BG25" s="344">
        <f t="shared" si="24"/>
        <v>-2.1181716833890918E-2</v>
      </c>
      <c r="BH25" s="344">
        <f t="shared" si="25"/>
        <v>8.7301587301587436E-2</v>
      </c>
      <c r="BI25" s="344">
        <f t="shared" ref="BI25" si="84">AS25/AS24-1</f>
        <v>-3.2200357781753119E-2</v>
      </c>
      <c r="BJ25" s="344"/>
      <c r="BK25" s="347">
        <f t="shared" si="32"/>
        <v>-1.5481159841270558E-3</v>
      </c>
      <c r="BL25" s="342"/>
      <c r="CB25" s="342"/>
    </row>
    <row r="26" spans="1:80" ht="16.5" x14ac:dyDescent="0.4">
      <c r="E26" s="26"/>
      <c r="F26" s="26"/>
      <c r="G26" s="26"/>
      <c r="I26" s="320"/>
      <c r="J26" s="323">
        <v>44956</v>
      </c>
      <c r="K26" s="325">
        <v>14.09</v>
      </c>
      <c r="L26" s="325">
        <v>23.17</v>
      </c>
      <c r="M26" s="325">
        <f t="shared" si="78"/>
        <v>9.0800000000000018</v>
      </c>
      <c r="N26" s="325">
        <f t="shared" si="82"/>
        <v>-0.72000000000000064</v>
      </c>
      <c r="O26" s="325">
        <f t="shared" si="82"/>
        <v>-0.2099999999999973</v>
      </c>
      <c r="P26" s="14"/>
      <c r="Q26" s="327">
        <v>1.24</v>
      </c>
      <c r="R26" s="329">
        <v>18.899999999999999</v>
      </c>
      <c r="S26" s="328">
        <v>24.86</v>
      </c>
      <c r="T26" s="328">
        <v>23.44</v>
      </c>
      <c r="U26" s="328">
        <v>20.100000000000001</v>
      </c>
      <c r="V26" s="329">
        <v>18.18</v>
      </c>
      <c r="W26" s="328">
        <v>23.95</v>
      </c>
      <c r="X26" s="328">
        <v>24.53</v>
      </c>
      <c r="Y26" s="329">
        <v>21.1</v>
      </c>
      <c r="Z26" s="328">
        <v>17.98</v>
      </c>
      <c r="AA26" s="328">
        <v>48.12</v>
      </c>
      <c r="AB26" s="328">
        <v>46.81</v>
      </c>
      <c r="AC26" s="335">
        <v>21.83</v>
      </c>
      <c r="AD26" s="335">
        <v>23.91</v>
      </c>
      <c r="AE26" s="334">
        <f t="shared" si="13"/>
        <v>25.67</v>
      </c>
      <c r="AF26" s="320"/>
      <c r="AG26" s="338" t="s">
        <v>227</v>
      </c>
      <c r="AH26" s="338">
        <v>4.74</v>
      </c>
      <c r="AI26" s="338">
        <v>5.88</v>
      </c>
      <c r="AJ26" s="338">
        <v>5.93</v>
      </c>
      <c r="AK26" s="338">
        <v>5.39</v>
      </c>
      <c r="AL26" s="340">
        <v>4.72</v>
      </c>
      <c r="AM26" s="338">
        <v>6.72</v>
      </c>
      <c r="AN26" s="338">
        <v>6.03</v>
      </c>
      <c r="AO26" s="338">
        <v>5.07</v>
      </c>
      <c r="AP26" s="338">
        <v>5.56</v>
      </c>
      <c r="AQ26" s="338">
        <v>9.56</v>
      </c>
      <c r="AR26" s="338">
        <v>8.5</v>
      </c>
      <c r="AS26" s="338">
        <v>4.99</v>
      </c>
      <c r="AT26" s="338"/>
      <c r="AU26" s="343">
        <f t="shared" si="14"/>
        <v>6.0908333333333333</v>
      </c>
      <c r="AV26" s="342"/>
      <c r="AW26" s="338" t="s">
        <v>227</v>
      </c>
      <c r="AX26" s="344">
        <f t="shared" si="15"/>
        <v>-6.3241106719367446E-2</v>
      </c>
      <c r="AY26" s="344">
        <f t="shared" si="16"/>
        <v>-2.0000000000000018E-2</v>
      </c>
      <c r="AZ26" s="344">
        <f t="shared" si="17"/>
        <v>4.9557522123893749E-2</v>
      </c>
      <c r="BA26" s="344">
        <f t="shared" si="18"/>
        <v>-1.2820512820512886E-2</v>
      </c>
      <c r="BB26" s="344">
        <f t="shared" si="19"/>
        <v>2.1231422505307851E-3</v>
      </c>
      <c r="BC26" s="344">
        <f t="shared" si="20"/>
        <v>0.10708401976935744</v>
      </c>
      <c r="BD26" s="344">
        <f t="shared" si="21"/>
        <v>-0.1040118870728084</v>
      </c>
      <c r="BE26" s="344">
        <f t="shared" si="22"/>
        <v>-4.5197740112994267E-2</v>
      </c>
      <c r="BF26" s="344">
        <f t="shared" si="23"/>
        <v>9.0196078431372451E-2</v>
      </c>
      <c r="BG26" s="344">
        <f t="shared" si="24"/>
        <v>8.883826879271095E-2</v>
      </c>
      <c r="BH26" s="344">
        <f t="shared" si="25"/>
        <v>3.4063260340632562E-2</v>
      </c>
      <c r="BI26" s="344">
        <f t="shared" ref="BI26" si="85">AS26/AS25-1</f>
        <v>-7.7634011090572996E-2</v>
      </c>
      <c r="BJ26" s="344"/>
      <c r="BK26" s="347">
        <f t="shared" si="32"/>
        <v>4.0797528243534942E-3</v>
      </c>
      <c r="BL26" s="342"/>
      <c r="CB26" s="342"/>
    </row>
    <row r="27" spans="1:80" ht="16.5" x14ac:dyDescent="0.4">
      <c r="E27" s="26"/>
      <c r="F27" s="26"/>
      <c r="G27" s="26"/>
      <c r="I27" s="320"/>
      <c r="J27" s="323">
        <v>44955</v>
      </c>
      <c r="K27" s="325">
        <v>14.81</v>
      </c>
      <c r="L27" s="325">
        <v>23.38</v>
      </c>
      <c r="M27" s="325">
        <f t="shared" si="78"/>
        <v>8.5699999999999985</v>
      </c>
      <c r="N27" s="325">
        <f t="shared" si="82"/>
        <v>-0.4399999999999995</v>
      </c>
      <c r="O27" s="325">
        <f t="shared" si="82"/>
        <v>0.41999999999999815</v>
      </c>
      <c r="P27" s="14"/>
      <c r="Q27" s="327">
        <v>1.25</v>
      </c>
      <c r="R27" s="328">
        <v>19.18</v>
      </c>
      <c r="S27" s="329">
        <v>24.98</v>
      </c>
      <c r="T27" s="329">
        <v>23.28</v>
      </c>
      <c r="U27" s="329">
        <v>19.96</v>
      </c>
      <c r="V27" s="328">
        <v>18.329999999999998</v>
      </c>
      <c r="W27" s="329">
        <v>23.76</v>
      </c>
      <c r="X27" s="329">
        <v>24.54</v>
      </c>
      <c r="Y27" s="328">
        <v>21.01</v>
      </c>
      <c r="Z27" s="329">
        <v>17.78</v>
      </c>
      <c r="AA27" s="329">
        <v>48.76</v>
      </c>
      <c r="AB27" s="329">
        <v>46.78</v>
      </c>
      <c r="AC27" s="333">
        <v>21.96</v>
      </c>
      <c r="AD27" s="333">
        <v>22.88</v>
      </c>
      <c r="AE27" s="334">
        <f t="shared" si="13"/>
        <v>25.630769230769229</v>
      </c>
      <c r="AF27" s="320"/>
      <c r="AG27" s="338" t="s">
        <v>228</v>
      </c>
      <c r="AH27" s="338">
        <v>4.8899999999999997</v>
      </c>
      <c r="AI27" s="338">
        <v>5.73</v>
      </c>
      <c r="AJ27" s="338">
        <v>5.91</v>
      </c>
      <c r="AK27" s="338">
        <v>5.54</v>
      </c>
      <c r="AL27" s="339">
        <v>4.8499999999999996</v>
      </c>
      <c r="AM27" s="338">
        <v>6.54</v>
      </c>
      <c r="AN27" s="338">
        <v>6.1</v>
      </c>
      <c r="AO27" s="338">
        <v>5.26</v>
      </c>
      <c r="AP27" s="338">
        <v>5.73</v>
      </c>
      <c r="AQ27" s="338">
        <v>10.3</v>
      </c>
      <c r="AR27" s="338">
        <v>10.15</v>
      </c>
      <c r="AS27" s="338">
        <v>4.49</v>
      </c>
      <c r="AT27" s="338"/>
      <c r="AU27" s="343">
        <f t="shared" si="14"/>
        <v>6.2908333333333326</v>
      </c>
      <c r="AV27" s="342"/>
      <c r="AW27" s="338" t="s">
        <v>228</v>
      </c>
      <c r="AX27" s="344">
        <f t="shared" si="15"/>
        <v>3.1645569620253111E-2</v>
      </c>
      <c r="AY27" s="344">
        <f t="shared" si="16"/>
        <v>-2.5510204081632515E-2</v>
      </c>
      <c r="AZ27" s="344">
        <f t="shared" si="17"/>
        <v>-3.3726812816188279E-3</v>
      </c>
      <c r="BA27" s="344">
        <f t="shared" si="18"/>
        <v>2.782931354359941E-2</v>
      </c>
      <c r="BB27" s="344">
        <f t="shared" si="19"/>
        <v>2.754237288135597E-2</v>
      </c>
      <c r="BC27" s="344">
        <f t="shared" si="20"/>
        <v>-2.6785714285714191E-2</v>
      </c>
      <c r="BD27" s="344">
        <f t="shared" si="21"/>
        <v>1.1608623548921893E-2</v>
      </c>
      <c r="BE27" s="344">
        <f t="shared" si="22"/>
        <v>3.7475345167652829E-2</v>
      </c>
      <c r="BF27" s="344">
        <f t="shared" si="23"/>
        <v>3.0575539568345578E-2</v>
      </c>
      <c r="BG27" s="344">
        <f t="shared" si="24"/>
        <v>7.7405857740585837E-2</v>
      </c>
      <c r="BH27" s="344">
        <f t="shared" si="25"/>
        <v>0.19411764705882351</v>
      </c>
      <c r="BI27" s="344">
        <f t="shared" ref="BI27" si="86">AS27/AS26-1</f>
        <v>-0.1002004008016032</v>
      </c>
      <c r="BJ27" s="344"/>
      <c r="BK27" s="347">
        <f t="shared" si="32"/>
        <v>2.3527605723247452E-2</v>
      </c>
      <c r="BL27" s="342"/>
      <c r="CB27" s="342"/>
    </row>
    <row r="28" spans="1:80" ht="16.5" x14ac:dyDescent="0.4">
      <c r="E28" s="26"/>
      <c r="F28" s="26"/>
      <c r="G28" s="26"/>
      <c r="I28" s="320"/>
      <c r="J28" s="323">
        <v>44944</v>
      </c>
      <c r="K28" s="325">
        <v>15.25</v>
      </c>
      <c r="L28" s="325">
        <v>22.96</v>
      </c>
      <c r="M28" s="325">
        <f t="shared" ref="M28:M33" si="87">L28-K28</f>
        <v>7.7100000000000009</v>
      </c>
      <c r="N28" s="325">
        <f t="shared" ref="N28:N33" si="88">K28-K29</f>
        <v>8.9999999999999858E-2</v>
      </c>
      <c r="O28" s="325">
        <f t="shared" ref="O28:O33" si="89">L28-L29</f>
        <v>0.42999999999999972</v>
      </c>
      <c r="P28" s="14"/>
      <c r="Q28" s="327">
        <v>1.26</v>
      </c>
      <c r="R28" s="329">
        <v>19.170000000000002</v>
      </c>
      <c r="S28" s="328">
        <v>25.3</v>
      </c>
      <c r="T28" s="328">
        <v>23.31</v>
      </c>
      <c r="U28" s="328">
        <v>19.64</v>
      </c>
      <c r="V28" s="329">
        <v>18.559999999999999</v>
      </c>
      <c r="W28" s="328">
        <v>23.99</v>
      </c>
      <c r="X28" s="328">
        <v>24.59</v>
      </c>
      <c r="Y28" s="329">
        <v>21.1</v>
      </c>
      <c r="Z28" s="328">
        <v>17.77</v>
      </c>
      <c r="AA28" s="328">
        <v>48.11</v>
      </c>
      <c r="AB28" s="328">
        <v>46.76</v>
      </c>
      <c r="AC28" s="335">
        <v>21.8</v>
      </c>
      <c r="AD28" s="335">
        <v>22.75</v>
      </c>
      <c r="AE28" s="334">
        <f t="shared" si="13"/>
        <v>25.603846153846156</v>
      </c>
      <c r="AF28" s="320"/>
      <c r="AG28" s="338" t="s">
        <v>229</v>
      </c>
      <c r="AH28" s="338">
        <v>5.59</v>
      </c>
      <c r="AI28" s="338">
        <v>5.84</v>
      </c>
      <c r="AJ28" s="338">
        <v>6.1</v>
      </c>
      <c r="AK28" s="338">
        <v>5.58</v>
      </c>
      <c r="AL28" s="340">
        <v>5.01</v>
      </c>
      <c r="AM28" s="338">
        <v>6.88</v>
      </c>
      <c r="AN28" s="338">
        <v>5.86</v>
      </c>
      <c r="AO28" s="338">
        <v>5.13</v>
      </c>
      <c r="AP28" s="338">
        <v>5.07</v>
      </c>
      <c r="AQ28" s="338">
        <v>10.19</v>
      </c>
      <c r="AR28" s="338">
        <v>6.7</v>
      </c>
      <c r="AS28" s="338">
        <v>4</v>
      </c>
      <c r="AT28" s="338"/>
      <c r="AU28" s="343">
        <f t="shared" si="14"/>
        <v>5.9958333333333336</v>
      </c>
      <c r="AV28" s="342"/>
      <c r="AW28" s="338" t="s">
        <v>229</v>
      </c>
      <c r="AX28" s="344">
        <f t="shared" si="15"/>
        <v>0.14314928425357887</v>
      </c>
      <c r="AY28" s="344">
        <f t="shared" si="16"/>
        <v>1.9197207678882888E-2</v>
      </c>
      <c r="AZ28" s="344">
        <f t="shared" si="17"/>
        <v>3.2148900169204575E-2</v>
      </c>
      <c r="BA28" s="344">
        <f t="shared" si="18"/>
        <v>7.2202166064982976E-3</v>
      </c>
      <c r="BB28" s="344">
        <f t="shared" si="19"/>
        <v>3.2989690721649589E-2</v>
      </c>
      <c r="BC28" s="344">
        <f t="shared" si="20"/>
        <v>5.1987767584097844E-2</v>
      </c>
      <c r="BD28" s="344">
        <f t="shared" si="21"/>
        <v>-3.9344262295081811E-2</v>
      </c>
      <c r="BE28" s="344">
        <f t="shared" si="22"/>
        <v>-2.4714828897338337E-2</v>
      </c>
      <c r="BF28" s="344">
        <f t="shared" si="23"/>
        <v>-0.11518324607329844</v>
      </c>
      <c r="BG28" s="344">
        <f t="shared" si="24"/>
        <v>-1.0679611650485588E-2</v>
      </c>
      <c r="BH28" s="344">
        <f t="shared" si="25"/>
        <v>-0.33990147783251234</v>
      </c>
      <c r="BI28" s="344">
        <f t="shared" ref="BI28" si="90">AS28/AS27-1</f>
        <v>-0.10913140311804015</v>
      </c>
      <c r="BJ28" s="344"/>
      <c r="BK28" s="347">
        <f t="shared" si="32"/>
        <v>-2.9355146904403717E-2</v>
      </c>
      <c r="BL28" s="342"/>
      <c r="CB28" s="342"/>
    </row>
    <row r="29" spans="1:80" ht="16.5" x14ac:dyDescent="0.4">
      <c r="E29" s="26"/>
      <c r="F29" s="26"/>
      <c r="G29" s="26"/>
      <c r="I29" s="320"/>
      <c r="J29" s="323">
        <v>44943</v>
      </c>
      <c r="K29" s="325">
        <v>15.16</v>
      </c>
      <c r="L29" s="325">
        <v>22.53</v>
      </c>
      <c r="M29" s="325">
        <f t="shared" si="87"/>
        <v>7.370000000000001</v>
      </c>
      <c r="N29" s="325">
        <f t="shared" si="88"/>
        <v>0.5</v>
      </c>
      <c r="O29" s="325">
        <f t="shared" si="89"/>
        <v>-0.42999999999999972</v>
      </c>
      <c r="P29" s="14"/>
      <c r="Q29" s="327">
        <v>1.27</v>
      </c>
      <c r="R29" s="328">
        <v>19.27</v>
      </c>
      <c r="S29" s="329">
        <v>25.26</v>
      </c>
      <c r="T29" s="329">
        <v>23.55</v>
      </c>
      <c r="U29" s="329">
        <v>19.850000000000001</v>
      </c>
      <c r="V29" s="328">
        <v>18.489999999999998</v>
      </c>
      <c r="W29" s="329">
        <v>24.17</v>
      </c>
      <c r="X29" s="329">
        <v>25.04</v>
      </c>
      <c r="Y29" s="328">
        <v>20.92</v>
      </c>
      <c r="Z29" s="329">
        <v>17.96</v>
      </c>
      <c r="AA29" s="329">
        <v>49.1</v>
      </c>
      <c r="AB29" s="329">
        <v>46.9</v>
      </c>
      <c r="AC29" s="333">
        <v>21.65</v>
      </c>
      <c r="AD29" s="333">
        <v>22.71</v>
      </c>
      <c r="AE29" s="334">
        <f t="shared" si="13"/>
        <v>25.759230769230765</v>
      </c>
      <c r="AF29" s="320"/>
      <c r="AG29" s="338" t="s">
        <v>230</v>
      </c>
      <c r="AH29" s="338">
        <v>6.2</v>
      </c>
      <c r="AI29" s="338">
        <v>5.77</v>
      </c>
      <c r="AJ29" s="338">
        <v>6.19</v>
      </c>
      <c r="AK29" s="338">
        <v>5.74</v>
      </c>
      <c r="AL29" s="339">
        <v>4.75</v>
      </c>
      <c r="AM29" s="338">
        <v>6.91</v>
      </c>
      <c r="AN29" s="338">
        <v>5.78</v>
      </c>
      <c r="AO29" s="338">
        <v>5.0199999999999996</v>
      </c>
      <c r="AP29" s="338">
        <v>5.68</v>
      </c>
      <c r="AQ29" s="338">
        <v>10.48</v>
      </c>
      <c r="AR29" s="338">
        <v>6.33</v>
      </c>
      <c r="AS29" s="338">
        <v>5.12</v>
      </c>
      <c r="AT29" s="338"/>
      <c r="AU29" s="343">
        <f t="shared" si="14"/>
        <v>6.1641666666666666</v>
      </c>
      <c r="AV29" s="342"/>
      <c r="AW29" s="338" t="s">
        <v>230</v>
      </c>
      <c r="AX29" s="344">
        <f t="shared" si="15"/>
        <v>0.10912343470483021</v>
      </c>
      <c r="AY29" s="344">
        <f t="shared" si="16"/>
        <v>-1.1986301369863117E-2</v>
      </c>
      <c r="AZ29" s="344">
        <f t="shared" si="17"/>
        <v>1.4754098360655776E-2</v>
      </c>
      <c r="BA29" s="344">
        <f t="shared" si="18"/>
        <v>2.8673835125448077E-2</v>
      </c>
      <c r="BB29" s="344">
        <f t="shared" si="19"/>
        <v>-5.1896207584830267E-2</v>
      </c>
      <c r="BC29" s="344">
        <f t="shared" si="20"/>
        <v>4.3604651162791885E-3</v>
      </c>
      <c r="BD29" s="344">
        <f t="shared" si="21"/>
        <v>-1.3651877133105783E-2</v>
      </c>
      <c r="BE29" s="344">
        <f t="shared" si="22"/>
        <v>-2.1442495126705707E-2</v>
      </c>
      <c r="BF29" s="344">
        <f t="shared" si="23"/>
        <v>0.12031558185404334</v>
      </c>
      <c r="BG29" s="344">
        <f t="shared" si="24"/>
        <v>2.8459273797841078E-2</v>
      </c>
      <c r="BH29" s="344">
        <f t="shared" si="25"/>
        <v>-5.5223880597014885E-2</v>
      </c>
      <c r="BI29" s="344">
        <f t="shared" ref="BI29" si="91">AS29/AS28-1</f>
        <v>0.28000000000000003</v>
      </c>
      <c r="BJ29" s="344"/>
      <c r="BK29" s="347">
        <f t="shared" si="32"/>
        <v>3.5957160595631497E-2</v>
      </c>
      <c r="BL29" s="342"/>
      <c r="CB29" s="342"/>
    </row>
    <row r="30" spans="1:80" ht="16.5" x14ac:dyDescent="0.4">
      <c r="E30" s="26"/>
      <c r="F30" s="26"/>
      <c r="G30" s="26"/>
      <c r="I30" s="320"/>
      <c r="J30" s="323">
        <v>44942</v>
      </c>
      <c r="K30" s="325">
        <v>14.66</v>
      </c>
      <c r="L30" s="325">
        <v>22.96</v>
      </c>
      <c r="M30" s="325">
        <f t="shared" si="87"/>
        <v>8.3000000000000007</v>
      </c>
      <c r="N30" s="325">
        <f t="shared" si="88"/>
        <v>0.41999999999999993</v>
      </c>
      <c r="O30" s="325">
        <f t="shared" si="89"/>
        <v>-0.59999999999999787</v>
      </c>
      <c r="P30" s="14"/>
      <c r="Q30" s="327">
        <v>1.28</v>
      </c>
      <c r="R30" s="329">
        <v>19.41</v>
      </c>
      <c r="S30" s="328">
        <v>24.89</v>
      </c>
      <c r="T30" s="328">
        <v>23.41</v>
      </c>
      <c r="U30" s="328">
        <v>19.739999999999998</v>
      </c>
      <c r="V30" s="329">
        <v>18.309999999999999</v>
      </c>
      <c r="W30" s="328">
        <v>24.13</v>
      </c>
      <c r="X30" s="328">
        <v>24.86</v>
      </c>
      <c r="Y30" s="329">
        <v>20.92</v>
      </c>
      <c r="Z30" s="328">
        <v>17.73</v>
      </c>
      <c r="AA30" s="328">
        <v>49.19</v>
      </c>
      <c r="AB30" s="328">
        <v>46.42</v>
      </c>
      <c r="AC30" s="335">
        <v>21.94</v>
      </c>
      <c r="AD30" s="335">
        <v>23.24</v>
      </c>
      <c r="AE30" s="334">
        <f t="shared" si="13"/>
        <v>25.706923076923076</v>
      </c>
      <c r="AF30" s="320"/>
      <c r="AG30" s="338" t="s">
        <v>231</v>
      </c>
      <c r="AH30" s="338">
        <v>6.55</v>
      </c>
      <c r="AI30" s="338">
        <v>5.8</v>
      </c>
      <c r="AJ30" s="338">
        <v>6.22</v>
      </c>
      <c r="AK30" s="338">
        <v>5.56</v>
      </c>
      <c r="AL30" s="340">
        <v>4.96</v>
      </c>
      <c r="AM30" s="338">
        <v>7</v>
      </c>
      <c r="AN30" s="338">
        <v>5.92</v>
      </c>
      <c r="AO30" s="338">
        <v>4.4800000000000004</v>
      </c>
      <c r="AP30" s="338">
        <v>5.59</v>
      </c>
      <c r="AQ30" s="338">
        <v>11.02</v>
      </c>
      <c r="AR30" s="338">
        <v>6.11</v>
      </c>
      <c r="AS30" s="338">
        <v>7.04</v>
      </c>
      <c r="AT30" s="338"/>
      <c r="AU30" s="343">
        <f t="shared" si="14"/>
        <v>6.3541666666666679</v>
      </c>
      <c r="AV30" s="342"/>
      <c r="AW30" s="338" t="s">
        <v>231</v>
      </c>
      <c r="AX30" s="344">
        <f t="shared" si="15"/>
        <v>5.6451612903225756E-2</v>
      </c>
      <c r="AY30" s="344">
        <f t="shared" si="16"/>
        <v>5.199306759098743E-3</v>
      </c>
      <c r="AZ30" s="344">
        <f t="shared" si="17"/>
        <v>4.8465266558965769E-3</v>
      </c>
      <c r="BA30" s="344">
        <f t="shared" si="18"/>
        <v>-3.1358885017421678E-2</v>
      </c>
      <c r="BB30" s="344">
        <f t="shared" si="19"/>
        <v>4.4210526315789478E-2</v>
      </c>
      <c r="BC30" s="344">
        <f t="shared" si="20"/>
        <v>1.3024602026049159E-2</v>
      </c>
      <c r="BD30" s="344">
        <f t="shared" si="21"/>
        <v>2.4221453287197159E-2</v>
      </c>
      <c r="BE30" s="344">
        <f t="shared" si="22"/>
        <v>-0.10756972111553764</v>
      </c>
      <c r="BF30" s="344">
        <f t="shared" si="23"/>
        <v>-1.5845070422535135E-2</v>
      </c>
      <c r="BG30" s="344">
        <f t="shared" si="24"/>
        <v>5.15267175572518E-2</v>
      </c>
      <c r="BH30" s="344">
        <f t="shared" si="25"/>
        <v>-3.4755134281200584E-2</v>
      </c>
      <c r="BI30" s="344">
        <f t="shared" ref="BI30" si="92">AS30/AS29-1</f>
        <v>0.375</v>
      </c>
      <c r="BJ30" s="344"/>
      <c r="BK30" s="347">
        <f t="shared" si="32"/>
        <v>3.2079327888984467E-2</v>
      </c>
      <c r="BL30" s="342"/>
      <c r="CB30" s="342"/>
    </row>
    <row r="31" spans="1:80" ht="16.5" x14ac:dyDescent="0.4">
      <c r="E31" s="26"/>
      <c r="F31" s="26"/>
      <c r="G31" s="26"/>
      <c r="I31" s="320"/>
      <c r="J31" s="323">
        <v>44941</v>
      </c>
      <c r="K31" s="325">
        <v>14.24</v>
      </c>
      <c r="L31" s="325">
        <v>23.56</v>
      </c>
      <c r="M31" s="325">
        <f t="shared" si="87"/>
        <v>9.3199999999999985</v>
      </c>
      <c r="N31" s="325">
        <f t="shared" si="88"/>
        <v>-2.9999999999999361E-2</v>
      </c>
      <c r="O31" s="325">
        <f t="shared" si="89"/>
        <v>0</v>
      </c>
      <c r="P31" s="14"/>
      <c r="Q31" s="327">
        <v>1.29</v>
      </c>
      <c r="R31" s="328">
        <v>19.18</v>
      </c>
      <c r="S31" s="329">
        <v>24.78</v>
      </c>
      <c r="T31" s="329">
        <v>23.46</v>
      </c>
      <c r="U31" s="329">
        <v>20.11</v>
      </c>
      <c r="V31" s="328">
        <v>18.350000000000001</v>
      </c>
      <c r="W31" s="329">
        <v>24.12</v>
      </c>
      <c r="X31" s="329">
        <v>25.04</v>
      </c>
      <c r="Y31" s="328">
        <v>20.84</v>
      </c>
      <c r="Z31" s="329">
        <v>17.84</v>
      </c>
      <c r="AA31" s="329">
        <v>49.36</v>
      </c>
      <c r="AB31" s="329">
        <v>46.31</v>
      </c>
      <c r="AC31" s="333">
        <v>21.75</v>
      </c>
      <c r="AD31" s="333">
        <v>23.38</v>
      </c>
      <c r="AE31" s="334">
        <f t="shared" si="13"/>
        <v>25.732307692307693</v>
      </c>
      <c r="AF31" s="320"/>
      <c r="AG31" s="338" t="s">
        <v>232</v>
      </c>
      <c r="AH31" s="338">
        <v>6.82</v>
      </c>
      <c r="AI31" s="338">
        <v>6.01</v>
      </c>
      <c r="AJ31" s="338">
        <v>6.21</v>
      </c>
      <c r="AK31" s="338">
        <v>5.27</v>
      </c>
      <c r="AL31" s="339">
        <v>5.34</v>
      </c>
      <c r="AM31" s="338">
        <v>6.91</v>
      </c>
      <c r="AN31" s="338">
        <v>5.88</v>
      </c>
      <c r="AO31" s="338">
        <v>4.9400000000000004</v>
      </c>
      <c r="AP31" s="338">
        <v>5.15</v>
      </c>
      <c r="AQ31" s="338">
        <v>11.53</v>
      </c>
      <c r="AR31" s="338">
        <v>5.88</v>
      </c>
      <c r="AS31" s="338">
        <v>7.77</v>
      </c>
      <c r="AT31" s="338"/>
      <c r="AU31" s="343">
        <f t="shared" si="14"/>
        <v>6.4758333333333331</v>
      </c>
      <c r="AV31" s="342"/>
      <c r="AW31" s="338" t="s">
        <v>232</v>
      </c>
      <c r="AX31" s="344">
        <f t="shared" si="15"/>
        <v>4.1221374045801618E-2</v>
      </c>
      <c r="AY31" s="344">
        <f t="shared" si="16"/>
        <v>3.6206896551724155E-2</v>
      </c>
      <c r="AZ31" s="344">
        <f t="shared" si="17"/>
        <v>-1.607717041800627E-3</v>
      </c>
      <c r="BA31" s="344">
        <f t="shared" si="18"/>
        <v>-5.2158273381294973E-2</v>
      </c>
      <c r="BB31" s="344">
        <f t="shared" si="19"/>
        <v>7.6612903225806495E-2</v>
      </c>
      <c r="BC31" s="344">
        <f t="shared" si="20"/>
        <v>-1.2857142857142789E-2</v>
      </c>
      <c r="BD31" s="344">
        <f t="shared" si="21"/>
        <v>-6.7567567567567988E-3</v>
      </c>
      <c r="BE31" s="344">
        <f t="shared" si="22"/>
        <v>0.1026785714285714</v>
      </c>
      <c r="BF31" s="344">
        <f t="shared" si="23"/>
        <v>-7.8711985688729835E-2</v>
      </c>
      <c r="BG31" s="344">
        <f t="shared" si="24"/>
        <v>4.6279491833030928E-2</v>
      </c>
      <c r="BH31" s="344">
        <f t="shared" si="25"/>
        <v>-3.7643207855973859E-2</v>
      </c>
      <c r="BI31" s="344">
        <f t="shared" ref="BI31" si="93">AS31/AS30-1</f>
        <v>0.10369318181818166</v>
      </c>
      <c r="BJ31" s="344"/>
      <c r="BK31" s="347">
        <f t="shared" si="32"/>
        <v>1.8079777943451447E-2</v>
      </c>
      <c r="BL31" s="342"/>
      <c r="CB31" s="342"/>
    </row>
    <row r="32" spans="1:80" ht="16.5" x14ac:dyDescent="0.4">
      <c r="E32" s="26"/>
      <c r="F32" s="26"/>
      <c r="G32" s="26"/>
      <c r="I32" s="320"/>
      <c r="J32" s="323">
        <v>44940</v>
      </c>
      <c r="K32" s="325">
        <v>14.27</v>
      </c>
      <c r="L32" s="325">
        <v>23.56</v>
      </c>
      <c r="M32" s="325">
        <f t="shared" si="87"/>
        <v>9.2899999999999991</v>
      </c>
      <c r="N32" s="325">
        <f t="shared" si="88"/>
        <v>-0.17999999999999972</v>
      </c>
      <c r="O32" s="325">
        <f t="shared" si="89"/>
        <v>0.43999999999999773</v>
      </c>
      <c r="P32" s="14"/>
      <c r="Q32" s="330">
        <v>1.3</v>
      </c>
      <c r="R32" s="329">
        <v>19.57</v>
      </c>
      <c r="S32" s="328">
        <v>24.65</v>
      </c>
      <c r="T32" s="328">
        <v>23.75</v>
      </c>
      <c r="U32" s="328">
        <v>19.84</v>
      </c>
      <c r="V32" s="329">
        <v>18.489999999999998</v>
      </c>
      <c r="W32" s="328">
        <v>24.12</v>
      </c>
      <c r="X32" s="328">
        <v>25.24</v>
      </c>
      <c r="Y32" s="329">
        <v>20.79</v>
      </c>
      <c r="Z32" s="328">
        <v>17.59</v>
      </c>
      <c r="AA32" s="328">
        <v>49.29</v>
      </c>
      <c r="AB32" s="328">
        <v>46.1</v>
      </c>
      <c r="AC32" s="335">
        <v>22.08</v>
      </c>
      <c r="AD32" s="335">
        <v>23.17</v>
      </c>
      <c r="AE32" s="334">
        <f t="shared" si="13"/>
        <v>25.744615384615386</v>
      </c>
      <c r="AF32" s="320"/>
      <c r="AG32" s="338" t="s">
        <v>233</v>
      </c>
      <c r="AH32" s="338">
        <v>6.71</v>
      </c>
      <c r="AI32" s="338">
        <v>6.07</v>
      </c>
      <c r="AJ32" s="338">
        <v>6</v>
      </c>
      <c r="AK32" s="338">
        <v>5.27</v>
      </c>
      <c r="AL32" s="340">
        <v>5.4</v>
      </c>
      <c r="AM32" s="338">
        <v>6.98</v>
      </c>
      <c r="AN32" s="338">
        <v>5.97</v>
      </c>
      <c r="AO32" s="338">
        <v>4.7699999999999996</v>
      </c>
      <c r="AP32" s="338">
        <v>5.33</v>
      </c>
      <c r="AQ32" s="338">
        <v>11.04</v>
      </c>
      <c r="AR32" s="338">
        <v>6.44</v>
      </c>
      <c r="AS32" s="338">
        <v>8.4600000000000009</v>
      </c>
      <c r="AT32" s="338"/>
      <c r="AU32" s="343">
        <f t="shared" si="14"/>
        <v>6.5366666666666662</v>
      </c>
      <c r="AV32" s="342"/>
      <c r="AW32" s="338" t="s">
        <v>233</v>
      </c>
      <c r="AX32" s="344">
        <f t="shared" si="15"/>
        <v>-1.6129032258064613E-2</v>
      </c>
      <c r="AY32" s="344">
        <f t="shared" si="16"/>
        <v>9.9833610648918381E-3</v>
      </c>
      <c r="AZ32" s="344">
        <f t="shared" si="17"/>
        <v>-3.3816425120772986E-2</v>
      </c>
      <c r="BA32" s="344">
        <f t="shared" si="18"/>
        <v>0</v>
      </c>
      <c r="BB32" s="344">
        <f t="shared" si="19"/>
        <v>1.1235955056179803E-2</v>
      </c>
      <c r="BC32" s="344">
        <f t="shared" si="20"/>
        <v>1.013024602026058E-2</v>
      </c>
      <c r="BD32" s="344">
        <f t="shared" si="21"/>
        <v>1.5306122448979664E-2</v>
      </c>
      <c r="BE32" s="344">
        <f t="shared" si="22"/>
        <v>-3.4412955465587203E-2</v>
      </c>
      <c r="BF32" s="344">
        <f t="shared" si="23"/>
        <v>3.4951456310679641E-2</v>
      </c>
      <c r="BG32" s="344">
        <f t="shared" si="24"/>
        <v>-4.249783174327848E-2</v>
      </c>
      <c r="BH32" s="344">
        <f t="shared" si="25"/>
        <v>9.5238095238095344E-2</v>
      </c>
      <c r="BI32" s="344">
        <f t="shared" ref="BI32" si="94">AS32/AS31-1</f>
        <v>8.880308880308907E-2</v>
      </c>
      <c r="BJ32" s="344"/>
      <c r="BK32" s="347">
        <f t="shared" si="32"/>
        <v>1.1566006696206055E-2</v>
      </c>
      <c r="BL32" s="342"/>
      <c r="CB32" s="342"/>
    </row>
    <row r="33" spans="1:80" ht="16.5" x14ac:dyDescent="0.4">
      <c r="E33" s="26"/>
      <c r="F33" s="26"/>
      <c r="G33" s="26"/>
      <c r="I33" s="320"/>
      <c r="J33" s="323">
        <v>44939</v>
      </c>
      <c r="K33" s="325">
        <v>14.45</v>
      </c>
      <c r="L33" s="325">
        <v>23.12</v>
      </c>
      <c r="M33" s="325">
        <f t="shared" si="87"/>
        <v>8.6700000000000017</v>
      </c>
      <c r="N33" s="325">
        <f t="shared" si="88"/>
        <v>0.25</v>
      </c>
      <c r="O33" s="325">
        <f t="shared" si="89"/>
        <v>-0.85999999999999943</v>
      </c>
      <c r="P33" s="14"/>
      <c r="Q33" s="327">
        <v>1.31</v>
      </c>
      <c r="R33" s="328">
        <v>19.43</v>
      </c>
      <c r="S33" s="329">
        <v>24.7</v>
      </c>
      <c r="T33" s="329">
        <v>23.55</v>
      </c>
      <c r="U33" s="329">
        <v>19.75</v>
      </c>
      <c r="V33" s="328">
        <v>18.13</v>
      </c>
      <c r="W33" s="329">
        <v>24.23</v>
      </c>
      <c r="X33" s="329">
        <v>25.25</v>
      </c>
      <c r="Y33" s="328">
        <v>20.98</v>
      </c>
      <c r="Z33" s="329">
        <v>17.760000000000002</v>
      </c>
      <c r="AA33" s="329">
        <v>49.04</v>
      </c>
      <c r="AB33" s="329">
        <v>46.22</v>
      </c>
      <c r="AC33" s="333">
        <v>22.03</v>
      </c>
      <c r="AD33" s="333">
        <v>22.65</v>
      </c>
      <c r="AE33" s="334">
        <f t="shared" si="13"/>
        <v>25.670769230769224</v>
      </c>
      <c r="AF33" s="320"/>
      <c r="AG33" s="338" t="s">
        <v>234</v>
      </c>
      <c r="AH33" s="338">
        <v>6.77</v>
      </c>
      <c r="AI33" s="338">
        <v>6.13</v>
      </c>
      <c r="AJ33" s="338">
        <v>5.89</v>
      </c>
      <c r="AK33" s="338">
        <v>5.09</v>
      </c>
      <c r="AL33" s="339">
        <v>5.56</v>
      </c>
      <c r="AM33" s="338">
        <v>7</v>
      </c>
      <c r="AN33" s="338">
        <v>5.99</v>
      </c>
      <c r="AO33" s="338">
        <v>4.97</v>
      </c>
      <c r="AP33" s="338">
        <v>6.09</v>
      </c>
      <c r="AQ33" s="338">
        <v>10.7</v>
      </c>
      <c r="AR33" s="338">
        <v>5.88</v>
      </c>
      <c r="AS33" s="338">
        <v>7.94</v>
      </c>
      <c r="AT33" s="338"/>
      <c r="AU33" s="343">
        <f t="shared" si="14"/>
        <v>6.5008333333333326</v>
      </c>
      <c r="AV33" s="342"/>
      <c r="AW33" s="338" t="s">
        <v>234</v>
      </c>
      <c r="AX33" s="344">
        <f t="shared" si="15"/>
        <v>8.941877794336861E-3</v>
      </c>
      <c r="AY33" s="344">
        <f t="shared" si="16"/>
        <v>9.8846787479405229E-3</v>
      </c>
      <c r="AZ33" s="344">
        <f t="shared" si="17"/>
        <v>-1.8333333333333424E-2</v>
      </c>
      <c r="BA33" s="344">
        <f t="shared" si="18"/>
        <v>-3.4155597722960063E-2</v>
      </c>
      <c r="BB33" s="344">
        <f t="shared" si="19"/>
        <v>2.962962962962945E-2</v>
      </c>
      <c r="BC33" s="344">
        <f t="shared" si="20"/>
        <v>2.8653295128939771E-3</v>
      </c>
      <c r="BD33" s="344">
        <f t="shared" si="21"/>
        <v>3.3500837520938909E-3</v>
      </c>
      <c r="BE33" s="344">
        <f t="shared" si="22"/>
        <v>4.1928721174004258E-2</v>
      </c>
      <c r="BF33" s="344">
        <f t="shared" si="23"/>
        <v>0.14258911819887432</v>
      </c>
      <c r="BG33" s="344">
        <f t="shared" si="24"/>
        <v>-3.0797101449275388E-2</v>
      </c>
      <c r="BH33" s="344">
        <f t="shared" si="25"/>
        <v>-8.6956521739130488E-2</v>
      </c>
      <c r="BI33" s="344">
        <f t="shared" ref="BI33" si="95">AS33/AS32-1</f>
        <v>-6.1465721040189214E-2</v>
      </c>
      <c r="BJ33" s="344"/>
      <c r="BK33" s="347">
        <f t="shared" si="32"/>
        <v>6.2343029374039205E-4</v>
      </c>
      <c r="BL33" s="342"/>
      <c r="CB33" s="342"/>
    </row>
    <row r="34" spans="1:80" ht="16.5" x14ac:dyDescent="0.4">
      <c r="E34" s="26"/>
      <c r="F34" s="26"/>
      <c r="G34" s="26"/>
      <c r="I34" s="320"/>
      <c r="J34" s="323">
        <v>44938</v>
      </c>
      <c r="K34" s="325">
        <v>14.2</v>
      </c>
      <c r="L34" s="325">
        <v>23.98</v>
      </c>
      <c r="M34" s="325">
        <f t="shared" ref="M34" si="96">L34-K34</f>
        <v>9.7800000000000011</v>
      </c>
      <c r="N34" s="325">
        <f t="shared" ref="N34" si="97">K34-K35</f>
        <v>-0.27000000000000135</v>
      </c>
      <c r="O34" s="325">
        <f t="shared" ref="O34" si="98">L34-L35</f>
        <v>5.9999999999998721E-2</v>
      </c>
      <c r="P34" s="14"/>
      <c r="Q34" s="327">
        <v>2.1</v>
      </c>
      <c r="R34" s="329">
        <v>19.53</v>
      </c>
      <c r="S34" s="328">
        <v>24.73</v>
      </c>
      <c r="T34" s="328">
        <v>23.39</v>
      </c>
      <c r="U34" s="328">
        <v>20.21</v>
      </c>
      <c r="V34" s="329">
        <v>18</v>
      </c>
      <c r="W34" s="328">
        <v>24.68</v>
      </c>
      <c r="X34" s="328">
        <v>25.29</v>
      </c>
      <c r="Y34" s="329">
        <v>20.69</v>
      </c>
      <c r="Z34" s="328">
        <v>17.98</v>
      </c>
      <c r="AA34" s="328">
        <v>48.68</v>
      </c>
      <c r="AB34" s="328">
        <v>46.01</v>
      </c>
      <c r="AC34" s="335">
        <v>21.49</v>
      </c>
      <c r="AD34" s="335">
        <v>22.63</v>
      </c>
      <c r="AE34" s="334">
        <f t="shared" si="13"/>
        <v>25.639230769230771</v>
      </c>
      <c r="AF34" s="320"/>
      <c r="AG34" s="338" t="s">
        <v>235</v>
      </c>
      <c r="AH34" s="338">
        <v>6.32</v>
      </c>
      <c r="AI34" s="338">
        <v>6.06</v>
      </c>
      <c r="AJ34" s="338">
        <v>5.88</v>
      </c>
      <c r="AK34" s="338">
        <v>5.0199999999999996</v>
      </c>
      <c r="AL34" s="340">
        <v>6.2</v>
      </c>
      <c r="AM34" s="338">
        <v>6.55</v>
      </c>
      <c r="AN34" s="338">
        <v>5.8</v>
      </c>
      <c r="AO34" s="338">
        <v>4.95</v>
      </c>
      <c r="AP34" s="338">
        <v>7.35</v>
      </c>
      <c r="AQ34" s="338">
        <v>10.9</v>
      </c>
      <c r="AR34" s="338">
        <v>6.12</v>
      </c>
      <c r="AS34" s="338">
        <v>7.9</v>
      </c>
      <c r="AT34" s="338"/>
      <c r="AU34" s="343">
        <f t="shared" si="14"/>
        <v>6.5875000000000012</v>
      </c>
      <c r="AV34" s="342"/>
      <c r="AW34" s="338" t="s">
        <v>235</v>
      </c>
      <c r="AX34" s="344">
        <f t="shared" si="15"/>
        <v>-6.646971935007373E-2</v>
      </c>
      <c r="AY34" s="344">
        <f t="shared" si="16"/>
        <v>-1.1419249592169667E-2</v>
      </c>
      <c r="AZ34" s="344">
        <f t="shared" si="17"/>
        <v>-1.6977928692699651E-3</v>
      </c>
      <c r="BA34" s="344">
        <f t="shared" si="18"/>
        <v>-1.3752455795677854E-2</v>
      </c>
      <c r="BB34" s="344">
        <f t="shared" si="19"/>
        <v>0.11510791366906492</v>
      </c>
      <c r="BC34" s="344">
        <f t="shared" si="20"/>
        <v>-6.4285714285714279E-2</v>
      </c>
      <c r="BD34" s="344">
        <f t="shared" si="21"/>
        <v>-3.171953255425719E-2</v>
      </c>
      <c r="BE34" s="344">
        <f t="shared" si="22"/>
        <v>-4.0241448692152071E-3</v>
      </c>
      <c r="BF34" s="344">
        <f t="shared" si="23"/>
        <v>0.2068965517241379</v>
      </c>
      <c r="BG34" s="344">
        <f t="shared" si="24"/>
        <v>1.8691588785046731E-2</v>
      </c>
      <c r="BH34" s="344">
        <f t="shared" si="25"/>
        <v>4.081632653061229E-2</v>
      </c>
      <c r="BI34" s="344">
        <f t="shared" ref="BI34" si="99">AS34/AS33-1</f>
        <v>-5.0377833753149082E-3</v>
      </c>
      <c r="BJ34" s="344"/>
      <c r="BK34" s="347">
        <f t="shared" si="32"/>
        <v>1.5258832334764086E-2</v>
      </c>
      <c r="BL34" s="342"/>
      <c r="CB34" s="342"/>
    </row>
    <row r="35" spans="1:80" ht="16.5" x14ac:dyDescent="0.4">
      <c r="E35" s="26"/>
      <c r="F35" s="26"/>
      <c r="G35" s="26"/>
      <c r="I35" s="320"/>
      <c r="J35" s="323">
        <v>44937</v>
      </c>
      <c r="K35" s="325">
        <v>14.47</v>
      </c>
      <c r="L35" s="325">
        <v>23.92</v>
      </c>
      <c r="M35" s="325">
        <f t="shared" ref="M35" si="100">L35-K35</f>
        <v>9.4500000000000011</v>
      </c>
      <c r="N35" s="325">
        <f t="shared" ref="N35" si="101">K35-K36</f>
        <v>-0.91000000000000014</v>
      </c>
      <c r="O35" s="325">
        <f t="shared" ref="O35" si="102">L35-L36</f>
        <v>-0.55999999999999872</v>
      </c>
      <c r="P35" s="14"/>
      <c r="Q35" s="327">
        <v>2.2000000000000002</v>
      </c>
      <c r="R35" s="328">
        <v>19.39</v>
      </c>
      <c r="S35" s="329">
        <v>24.73</v>
      </c>
      <c r="T35" s="329">
        <v>23.66</v>
      </c>
      <c r="U35" s="329">
        <v>20.05</v>
      </c>
      <c r="V35" s="328">
        <v>18.45</v>
      </c>
      <c r="W35" s="329">
        <v>24.85</v>
      </c>
      <c r="X35" s="329">
        <v>24.99</v>
      </c>
      <c r="Y35" s="328">
        <v>20.82</v>
      </c>
      <c r="Z35" s="329">
        <v>18.18</v>
      </c>
      <c r="AA35" s="329">
        <v>49.11</v>
      </c>
      <c r="AB35" s="329">
        <v>45.42</v>
      </c>
      <c r="AC35" s="333">
        <v>21.63</v>
      </c>
      <c r="AD35" s="333">
        <v>21.94</v>
      </c>
      <c r="AE35" s="334">
        <f t="shared" si="13"/>
        <v>25.632307692307695</v>
      </c>
      <c r="AF35" s="320"/>
      <c r="AG35" s="338" t="s">
        <v>236</v>
      </c>
      <c r="AH35" s="338">
        <v>6.6</v>
      </c>
      <c r="AI35" s="338">
        <v>5.98</v>
      </c>
      <c r="AJ35" s="338">
        <v>5.93</v>
      </c>
      <c r="AK35" s="338">
        <v>5</v>
      </c>
      <c r="AL35" s="339">
        <v>6.33</v>
      </c>
      <c r="AM35" s="338">
        <v>6.49</v>
      </c>
      <c r="AN35" s="338">
        <v>5.96</v>
      </c>
      <c r="AO35" s="338">
        <v>5.23</v>
      </c>
      <c r="AP35" s="338">
        <v>7.75</v>
      </c>
      <c r="AQ35" s="338">
        <v>10.81</v>
      </c>
      <c r="AR35" s="338">
        <v>6.3</v>
      </c>
      <c r="AS35" s="338">
        <v>7.72</v>
      </c>
      <c r="AT35" s="338"/>
      <c r="AU35" s="343">
        <f t="shared" si="14"/>
        <v>6.6749999999999998</v>
      </c>
      <c r="AV35" s="342"/>
      <c r="AW35" s="338" t="s">
        <v>236</v>
      </c>
      <c r="AX35" s="344">
        <f t="shared" si="15"/>
        <v>4.4303797468354222E-2</v>
      </c>
      <c r="AY35" s="344">
        <f t="shared" si="16"/>
        <v>-1.3201320132013028E-2</v>
      </c>
      <c r="AZ35" s="344">
        <f t="shared" si="17"/>
        <v>8.5034013605442826E-3</v>
      </c>
      <c r="BA35" s="344">
        <f t="shared" si="18"/>
        <v>-3.9840637450198058E-3</v>
      </c>
      <c r="BB35" s="344">
        <f t="shared" si="19"/>
        <v>2.0967741935483897E-2</v>
      </c>
      <c r="BC35" s="344">
        <f t="shared" si="20"/>
        <v>-9.1603053435114212E-3</v>
      </c>
      <c r="BD35" s="344">
        <f t="shared" si="21"/>
        <v>2.7586206896551779E-2</v>
      </c>
      <c r="BE35" s="344">
        <f t="shared" si="22"/>
        <v>5.6565656565656708E-2</v>
      </c>
      <c r="BF35" s="344">
        <f t="shared" si="23"/>
        <v>5.4421768707483054E-2</v>
      </c>
      <c r="BG35" s="344">
        <f t="shared" si="24"/>
        <v>-8.2568807339449268E-3</v>
      </c>
      <c r="BH35" s="344">
        <f t="shared" si="25"/>
        <v>2.9411764705882248E-2</v>
      </c>
      <c r="BI35" s="344">
        <f t="shared" ref="BI35" si="103">AS35/AS34-1</f>
        <v>-2.27848101265824E-2</v>
      </c>
      <c r="BJ35" s="344"/>
      <c r="BK35" s="347">
        <f t="shared" si="32"/>
        <v>1.5364413129907051E-2</v>
      </c>
      <c r="BL35" s="342"/>
      <c r="CB35" s="342"/>
    </row>
    <row r="36" spans="1:80" ht="16.5" x14ac:dyDescent="0.4">
      <c r="I36" s="320"/>
      <c r="J36" s="323">
        <v>44936</v>
      </c>
      <c r="K36" s="325">
        <v>15.38</v>
      </c>
      <c r="L36" s="325">
        <v>24.48</v>
      </c>
      <c r="M36" s="325">
        <f t="shared" ref="M36" si="104">L36-K36</f>
        <v>9.1</v>
      </c>
      <c r="N36" s="325">
        <f t="shared" ref="N36" si="105">K36-K37</f>
        <v>0.16000000000000014</v>
      </c>
      <c r="O36" s="325">
        <f t="shared" ref="O36" si="106">L36-L37</f>
        <v>3.9999999999999147E-2</v>
      </c>
      <c r="P36" s="14"/>
      <c r="Q36" s="327">
        <v>2.2999999999999998</v>
      </c>
      <c r="R36" s="329">
        <v>19.760000000000002</v>
      </c>
      <c r="S36" s="328">
        <v>24.48</v>
      </c>
      <c r="T36" s="328">
        <v>23.52</v>
      </c>
      <c r="U36" s="328">
        <v>20.49</v>
      </c>
      <c r="V36" s="329">
        <v>18.39</v>
      </c>
      <c r="W36" s="328">
        <v>24.7</v>
      </c>
      <c r="X36" s="328">
        <v>24.55</v>
      </c>
      <c r="Y36" s="329">
        <v>21.09</v>
      </c>
      <c r="Z36" s="328">
        <v>18.739999999999998</v>
      </c>
      <c r="AA36" s="328">
        <v>48.71</v>
      </c>
      <c r="AB36" s="328">
        <v>45.2</v>
      </c>
      <c r="AC36" s="335">
        <v>22</v>
      </c>
      <c r="AD36" s="335">
        <v>22.71</v>
      </c>
      <c r="AE36" s="334">
        <f t="shared" si="13"/>
        <v>25.71846153846154</v>
      </c>
      <c r="AF36" s="320"/>
      <c r="AG36" s="338" t="s">
        <v>237</v>
      </c>
      <c r="AH36" s="338">
        <v>6.61</v>
      </c>
      <c r="AI36" s="338">
        <v>5.85</v>
      </c>
      <c r="AJ36" s="338">
        <v>6.26</v>
      </c>
      <c r="AK36" s="338">
        <v>4.87</v>
      </c>
      <c r="AL36" s="340">
        <v>6.2</v>
      </c>
      <c r="AM36" s="338">
        <v>6.52</v>
      </c>
      <c r="AN36" s="338">
        <v>5.76</v>
      </c>
      <c r="AO36" s="338">
        <v>5.78</v>
      </c>
      <c r="AP36" s="338">
        <v>8.6999999999999993</v>
      </c>
      <c r="AQ36" s="338">
        <v>10.84</v>
      </c>
      <c r="AR36" s="338">
        <v>6.43</v>
      </c>
      <c r="AS36" s="338">
        <v>7.16</v>
      </c>
      <c r="AT36" s="338"/>
      <c r="AU36" s="343">
        <f t="shared" si="14"/>
        <v>6.7483333333333322</v>
      </c>
      <c r="AV36" s="342"/>
      <c r="AW36" s="338" t="s">
        <v>237</v>
      </c>
      <c r="AX36" s="344">
        <f t="shared" si="15"/>
        <v>1.5151515151516914E-3</v>
      </c>
      <c r="AY36" s="344">
        <f t="shared" si="16"/>
        <v>-2.1739130434782705E-2</v>
      </c>
      <c r="AZ36" s="344">
        <f t="shared" si="17"/>
        <v>5.5649241146711548E-2</v>
      </c>
      <c r="BA36" s="344">
        <f t="shared" si="18"/>
        <v>-2.6000000000000023E-2</v>
      </c>
      <c r="BB36" s="344">
        <f t="shared" si="19"/>
        <v>-2.0537124802527673E-2</v>
      </c>
      <c r="BC36" s="344">
        <f t="shared" si="20"/>
        <v>4.6224961479197635E-3</v>
      </c>
      <c r="BD36" s="344">
        <f t="shared" si="21"/>
        <v>-3.3557046979865834E-2</v>
      </c>
      <c r="BE36" s="344">
        <f t="shared" si="22"/>
        <v>0.10516252390057357</v>
      </c>
      <c r="BF36" s="344">
        <f t="shared" si="23"/>
        <v>0.1225806451612903</v>
      </c>
      <c r="BG36" s="344">
        <f t="shared" si="24"/>
        <v>2.7752081406104967E-3</v>
      </c>
      <c r="BH36" s="344">
        <f t="shared" si="25"/>
        <v>2.0634920634920562E-2</v>
      </c>
      <c r="BI36" s="344">
        <f t="shared" ref="BI36" si="107">AS36/AS35-1</f>
        <v>-7.2538860103626868E-2</v>
      </c>
      <c r="BJ36" s="344"/>
      <c r="BK36" s="347">
        <f t="shared" si="32"/>
        <v>1.1547335360531236E-2</v>
      </c>
      <c r="BL36" s="342"/>
      <c r="CB36" s="342"/>
    </row>
    <row r="37" spans="1:80" ht="16.5" x14ac:dyDescent="0.4">
      <c r="A37" s="17" t="s">
        <v>180</v>
      </c>
      <c r="B37" s="27"/>
      <c r="C37" s="27"/>
      <c r="D37" s="27"/>
      <c r="E37" s="91"/>
      <c r="F37" s="27"/>
      <c r="G37" s="27"/>
      <c r="H37" s="93"/>
      <c r="I37" s="320"/>
      <c r="J37" s="323">
        <v>44935</v>
      </c>
      <c r="K37" s="325">
        <v>15.22</v>
      </c>
      <c r="L37" s="325">
        <v>24.44</v>
      </c>
      <c r="M37" s="325">
        <f t="shared" ref="M37:M39" si="108">L37-K37</f>
        <v>9.2200000000000006</v>
      </c>
      <c r="N37" s="325">
        <f t="shared" ref="N37:N39" si="109">K37-K38</f>
        <v>-0.34999999999999964</v>
      </c>
      <c r="O37" s="325">
        <f t="shared" ref="O37:O39" si="110">L37-L38</f>
        <v>0.16000000000000014</v>
      </c>
      <c r="P37" s="14"/>
      <c r="Q37" s="327">
        <v>2.4</v>
      </c>
      <c r="R37" s="328">
        <v>19.39</v>
      </c>
      <c r="S37" s="329">
        <v>24.25</v>
      </c>
      <c r="T37" s="329">
        <v>23.45</v>
      </c>
      <c r="U37" s="329">
        <v>20.25</v>
      </c>
      <c r="V37" s="328">
        <v>18.3</v>
      </c>
      <c r="W37" s="329">
        <v>25.25</v>
      </c>
      <c r="X37" s="329">
        <v>24.68</v>
      </c>
      <c r="Y37" s="328">
        <v>20.94</v>
      </c>
      <c r="Z37" s="329">
        <v>18.64</v>
      </c>
      <c r="AA37" s="329">
        <v>49.37</v>
      </c>
      <c r="AB37" s="329">
        <v>45.19</v>
      </c>
      <c r="AC37" s="333">
        <v>21.45</v>
      </c>
      <c r="AD37" s="333">
        <v>21.49</v>
      </c>
      <c r="AE37" s="334">
        <f t="shared" si="13"/>
        <v>25.588461538461537</v>
      </c>
      <c r="AF37" s="320"/>
      <c r="AG37" s="338" t="s">
        <v>238</v>
      </c>
      <c r="AH37" s="338">
        <v>6.53</v>
      </c>
      <c r="AI37" s="338">
        <v>5.91</v>
      </c>
      <c r="AJ37" s="338">
        <v>6.26</v>
      </c>
      <c r="AK37" s="338">
        <v>5.01</v>
      </c>
      <c r="AL37" s="339">
        <v>6.35</v>
      </c>
      <c r="AM37" s="338">
        <v>6.39</v>
      </c>
      <c r="AN37" s="338">
        <v>5.81</v>
      </c>
      <c r="AO37" s="338">
        <v>6.1</v>
      </c>
      <c r="AP37" s="338">
        <v>8.49</v>
      </c>
      <c r="AQ37" s="338">
        <v>11.18</v>
      </c>
      <c r="AR37" s="338">
        <v>6.49</v>
      </c>
      <c r="AS37" s="338">
        <v>6.59</v>
      </c>
      <c r="AT37" s="338"/>
      <c r="AU37" s="343">
        <f t="shared" si="14"/>
        <v>6.7591666666666663</v>
      </c>
      <c r="AV37" s="342"/>
      <c r="AW37" s="338" t="s">
        <v>238</v>
      </c>
      <c r="AX37" s="344">
        <f t="shared" si="15"/>
        <v>-1.2102874432677768E-2</v>
      </c>
      <c r="AY37" s="344">
        <f t="shared" si="16"/>
        <v>1.0256410256410442E-2</v>
      </c>
      <c r="AZ37" s="344">
        <f t="shared" si="17"/>
        <v>0</v>
      </c>
      <c r="BA37" s="344">
        <f t="shared" si="18"/>
        <v>2.8747433264886935E-2</v>
      </c>
      <c r="BB37" s="344">
        <f t="shared" si="19"/>
        <v>2.4193548387096753E-2</v>
      </c>
      <c r="BC37" s="344">
        <f t="shared" si="20"/>
        <v>-1.9938650306748462E-2</v>
      </c>
      <c r="BD37" s="344">
        <f t="shared" si="21"/>
        <v>8.6805555555555802E-3</v>
      </c>
      <c r="BE37" s="344">
        <f t="shared" si="22"/>
        <v>5.5363321799307919E-2</v>
      </c>
      <c r="BF37" s="344">
        <f t="shared" si="23"/>
        <v>-2.4137931034482696E-2</v>
      </c>
      <c r="BG37" s="344">
        <f t="shared" si="24"/>
        <v>3.136531365313644E-2</v>
      </c>
      <c r="BH37" s="344">
        <f t="shared" si="25"/>
        <v>9.3312597200623237E-3</v>
      </c>
      <c r="BI37" s="344">
        <f t="shared" ref="BI37" si="111">AS37/AS36-1</f>
        <v>-7.9608938547486074E-2</v>
      </c>
      <c r="BJ37" s="344"/>
      <c r="BK37" s="347">
        <f t="shared" si="32"/>
        <v>2.6791206929217826E-3</v>
      </c>
      <c r="BL37" s="342"/>
      <c r="CB37" s="342"/>
    </row>
    <row r="38" spans="1:80" ht="16.5" x14ac:dyDescent="0.4">
      <c r="E38" s="22"/>
      <c r="F38" s="22"/>
      <c r="G38" s="22"/>
      <c r="H38" s="13"/>
      <c r="I38" s="320"/>
      <c r="J38" s="323">
        <v>44934</v>
      </c>
      <c r="K38" s="325">
        <v>15.57</v>
      </c>
      <c r="L38" s="325">
        <v>24.28</v>
      </c>
      <c r="M38" s="325">
        <f t="shared" si="108"/>
        <v>8.7100000000000009</v>
      </c>
      <c r="N38" s="325">
        <f t="shared" si="109"/>
        <v>-2.9999999999999361E-2</v>
      </c>
      <c r="O38" s="325">
        <f t="shared" si="110"/>
        <v>-0.34999999999999787</v>
      </c>
      <c r="P38" s="14"/>
      <c r="Q38" s="327">
        <v>2.5</v>
      </c>
      <c r="R38" s="329">
        <v>19.55</v>
      </c>
      <c r="S38" s="328">
        <v>24.32</v>
      </c>
      <c r="T38" s="328">
        <v>23.09</v>
      </c>
      <c r="U38" s="328">
        <v>20.420000000000002</v>
      </c>
      <c r="V38" s="329">
        <v>18.16</v>
      </c>
      <c r="W38" s="328">
        <v>25</v>
      </c>
      <c r="X38" s="328">
        <v>24.67</v>
      </c>
      <c r="Y38" s="329">
        <v>20.77</v>
      </c>
      <c r="Z38" s="328">
        <v>18.3</v>
      </c>
      <c r="AA38" s="328">
        <v>49.64</v>
      </c>
      <c r="AB38" s="328">
        <v>45.13</v>
      </c>
      <c r="AC38" s="335">
        <v>21.98</v>
      </c>
      <c r="AD38" s="335">
        <v>21.17</v>
      </c>
      <c r="AE38" s="334">
        <f t="shared" si="13"/>
        <v>25.553846153846163</v>
      </c>
      <c r="AF38" s="320"/>
      <c r="AG38" s="338" t="s">
        <v>239</v>
      </c>
      <c r="AH38" s="338">
        <v>6.56</v>
      </c>
      <c r="AI38" s="338">
        <v>5.97</v>
      </c>
      <c r="AJ38" s="338">
        <v>6.18</v>
      </c>
      <c r="AK38" s="338">
        <v>4.97</v>
      </c>
      <c r="AL38" s="340">
        <v>6.34</v>
      </c>
      <c r="AM38" s="338">
        <v>6.48</v>
      </c>
      <c r="AN38" s="338">
        <v>5.87</v>
      </c>
      <c r="AO38" s="338">
        <v>5.62</v>
      </c>
      <c r="AP38" s="338">
        <v>8.7100000000000009</v>
      </c>
      <c r="AQ38" s="338">
        <v>11.33</v>
      </c>
      <c r="AR38" s="338">
        <v>6.3</v>
      </c>
      <c r="AS38" s="338">
        <v>7.02</v>
      </c>
      <c r="AT38" s="338"/>
      <c r="AU38" s="343">
        <f t="shared" si="14"/>
        <v>6.7791666666666659</v>
      </c>
      <c r="AV38" s="342"/>
      <c r="AW38" s="338" t="s">
        <v>239</v>
      </c>
      <c r="AX38" s="344">
        <f t="shared" si="15"/>
        <v>4.5941807044409533E-3</v>
      </c>
      <c r="AY38" s="344">
        <f t="shared" si="16"/>
        <v>1.0152284263959421E-2</v>
      </c>
      <c r="AZ38" s="344">
        <f t="shared" si="17"/>
        <v>-1.2779552715655007E-2</v>
      </c>
      <c r="BA38" s="344">
        <f t="shared" si="18"/>
        <v>-7.9840319361277334E-3</v>
      </c>
      <c r="BB38" s="344">
        <f t="shared" si="19"/>
        <v>-1.5748031496062298E-3</v>
      </c>
      <c r="BC38" s="344">
        <f t="shared" si="20"/>
        <v>1.4084507042253724E-2</v>
      </c>
      <c r="BD38" s="344">
        <f t="shared" si="21"/>
        <v>1.0327022375215211E-2</v>
      </c>
      <c r="BE38" s="344">
        <f t="shared" si="22"/>
        <v>-7.8688524590163844E-2</v>
      </c>
      <c r="BF38" s="344">
        <f t="shared" si="23"/>
        <v>2.5912838633686874E-2</v>
      </c>
      <c r="BG38" s="344">
        <f t="shared" si="24"/>
        <v>1.3416815742397059E-2</v>
      </c>
      <c r="BH38" s="344">
        <f t="shared" si="25"/>
        <v>-2.9275808936825909E-2</v>
      </c>
      <c r="BI38" s="344">
        <f t="shared" ref="BI38" si="112">AS38/AS37-1</f>
        <v>6.5250379362670641E-2</v>
      </c>
      <c r="BJ38" s="344"/>
      <c r="BK38" s="347">
        <f t="shared" si="32"/>
        <v>1.1196088996870968E-3</v>
      </c>
      <c r="BL38" s="342"/>
      <c r="CB38" s="342"/>
    </row>
    <row r="39" spans="1:80" ht="16.5" x14ac:dyDescent="0.4">
      <c r="E39" s="22"/>
      <c r="F39" s="22"/>
      <c r="G39" s="22"/>
      <c r="H39" s="12"/>
      <c r="I39" s="320"/>
      <c r="J39" s="323">
        <v>44933</v>
      </c>
      <c r="K39" s="325">
        <v>15.6</v>
      </c>
      <c r="L39" s="325">
        <v>24.63</v>
      </c>
      <c r="M39" s="325">
        <f t="shared" si="108"/>
        <v>9.0299999999999994</v>
      </c>
      <c r="N39" s="325">
        <f t="shared" si="109"/>
        <v>0.34999999999999964</v>
      </c>
      <c r="O39" s="325">
        <f t="shared" si="110"/>
        <v>-0.5</v>
      </c>
      <c r="P39" s="14"/>
      <c r="Q39" s="327">
        <v>2.6</v>
      </c>
      <c r="R39" s="328">
        <v>19.38</v>
      </c>
      <c r="S39" s="329">
        <v>24.06</v>
      </c>
      <c r="T39" s="329">
        <v>23.48</v>
      </c>
      <c r="U39" s="329">
        <v>20.3</v>
      </c>
      <c r="V39" s="328">
        <v>18.11</v>
      </c>
      <c r="W39" s="329">
        <v>25.18</v>
      </c>
      <c r="X39" s="329">
        <v>24.44</v>
      </c>
      <c r="Y39" s="328">
        <v>20.78</v>
      </c>
      <c r="Z39" s="329">
        <v>17.97</v>
      </c>
      <c r="AA39" s="329">
        <v>49.56</v>
      </c>
      <c r="AB39" s="329">
        <v>44.19</v>
      </c>
      <c r="AC39" s="333">
        <v>22.32</v>
      </c>
      <c r="AD39" s="333">
        <v>21.78</v>
      </c>
      <c r="AE39" s="334">
        <f t="shared" si="13"/>
        <v>25.503846153846151</v>
      </c>
      <c r="AF39" s="320"/>
      <c r="AG39" s="338" t="s">
        <v>240</v>
      </c>
      <c r="AH39" s="338">
        <v>6.83</v>
      </c>
      <c r="AI39" s="338">
        <v>5.88</v>
      </c>
      <c r="AJ39" s="338">
        <v>6.24</v>
      </c>
      <c r="AK39" s="338">
        <v>5.08</v>
      </c>
      <c r="AL39" s="339">
        <v>6.81</v>
      </c>
      <c r="AM39" s="338">
        <v>6.46</v>
      </c>
      <c r="AN39" s="338">
        <v>6.07</v>
      </c>
      <c r="AO39" s="338">
        <v>5.67</v>
      </c>
      <c r="AP39" s="338">
        <v>8.31</v>
      </c>
      <c r="AQ39" s="338">
        <v>12.12</v>
      </c>
      <c r="AR39" s="338">
        <v>7.03</v>
      </c>
      <c r="AS39" s="338">
        <v>7.41</v>
      </c>
      <c r="AT39" s="338"/>
      <c r="AU39" s="343">
        <f t="shared" si="14"/>
        <v>6.9924999999999997</v>
      </c>
      <c r="AV39" s="342"/>
      <c r="AW39" s="338" t="s">
        <v>240</v>
      </c>
      <c r="AX39" s="344">
        <f t="shared" si="15"/>
        <v>4.1158536585365946E-2</v>
      </c>
      <c r="AY39" s="344">
        <f t="shared" si="16"/>
        <v>-1.5075376884422065E-2</v>
      </c>
      <c r="AZ39" s="344">
        <f t="shared" si="17"/>
        <v>9.7087378640776656E-3</v>
      </c>
      <c r="BA39" s="344">
        <f t="shared" si="18"/>
        <v>2.2132796780684139E-2</v>
      </c>
      <c r="BB39" s="344">
        <f t="shared" si="19"/>
        <v>7.4132492113564652E-2</v>
      </c>
      <c r="BC39" s="344">
        <f t="shared" si="20"/>
        <v>-3.0864197530865445E-3</v>
      </c>
      <c r="BD39" s="344">
        <f t="shared" si="21"/>
        <v>3.4071550255536653E-2</v>
      </c>
      <c r="BE39" s="344">
        <f t="shared" si="22"/>
        <v>8.8967971530249379E-3</v>
      </c>
      <c r="BF39" s="344">
        <f t="shared" si="23"/>
        <v>-4.5924225028702637E-2</v>
      </c>
      <c r="BG39" s="344">
        <f t="shared" si="24"/>
        <v>6.9726390114739578E-2</v>
      </c>
      <c r="BH39" s="344">
        <f t="shared" si="25"/>
        <v>0.11587301587301591</v>
      </c>
      <c r="BI39" s="344">
        <f t="shared" ref="BI39" si="113">AS39/AS38-1</f>
        <v>5.555555555555558E-2</v>
      </c>
      <c r="BJ39" s="344"/>
      <c r="BK39" s="347">
        <f t="shared" si="32"/>
        <v>3.0597487552446151E-2</v>
      </c>
      <c r="BL39" s="342"/>
      <c r="CB39" s="342"/>
    </row>
    <row r="40" spans="1:80" ht="16.5" x14ac:dyDescent="0.4">
      <c r="E40" s="22"/>
      <c r="F40" s="22"/>
      <c r="G40" s="22"/>
      <c r="H40" s="24"/>
      <c r="I40" s="320"/>
      <c r="J40" s="323">
        <v>44932</v>
      </c>
      <c r="K40" s="325">
        <v>15.25</v>
      </c>
      <c r="L40" s="325">
        <v>25.13</v>
      </c>
      <c r="M40" s="325">
        <f t="shared" ref="M40" si="114">L40-K40</f>
        <v>9.879999999999999</v>
      </c>
      <c r="N40" s="325">
        <f t="shared" ref="N40" si="115">K40-K41</f>
        <v>0.41999999999999993</v>
      </c>
      <c r="O40" s="325">
        <f t="shared" ref="O40" si="116">L40-L41</f>
        <v>0.25999999999999801</v>
      </c>
      <c r="P40" s="14"/>
      <c r="Q40" s="327">
        <v>2.7</v>
      </c>
      <c r="R40" s="329">
        <v>19.61</v>
      </c>
      <c r="S40" s="328">
        <v>24.12</v>
      </c>
      <c r="T40" s="328">
        <v>23.61</v>
      </c>
      <c r="U40" s="328">
        <v>19.86</v>
      </c>
      <c r="V40" s="329">
        <v>17.91</v>
      </c>
      <c r="W40" s="328">
        <v>25.59</v>
      </c>
      <c r="X40" s="328">
        <v>23.95</v>
      </c>
      <c r="Y40" s="329">
        <v>20.76</v>
      </c>
      <c r="Z40" s="328">
        <v>17.64</v>
      </c>
      <c r="AA40" s="328">
        <v>50.06</v>
      </c>
      <c r="AB40" s="328">
        <v>44.53</v>
      </c>
      <c r="AC40" s="335">
        <v>22.38</v>
      </c>
      <c r="AD40" s="335">
        <v>21.64</v>
      </c>
      <c r="AE40" s="334">
        <f t="shared" si="13"/>
        <v>25.51230769230769</v>
      </c>
      <c r="AF40" s="320"/>
      <c r="AG40" s="338" t="s">
        <v>241</v>
      </c>
      <c r="AH40" s="338">
        <v>6.91</v>
      </c>
      <c r="AI40" s="338">
        <v>5.92</v>
      </c>
      <c r="AJ40" s="338">
        <v>6.31</v>
      </c>
      <c r="AK40" s="338">
        <v>5.31</v>
      </c>
      <c r="AL40" s="340">
        <v>6.6</v>
      </c>
      <c r="AM40" s="338">
        <v>6.56</v>
      </c>
      <c r="AN40" s="338">
        <v>6.1</v>
      </c>
      <c r="AO40" s="338">
        <v>6.12</v>
      </c>
      <c r="AP40" s="338">
        <v>7.99</v>
      </c>
      <c r="AQ40" s="338">
        <v>12.53</v>
      </c>
      <c r="AR40" s="338">
        <v>6.8</v>
      </c>
      <c r="AS40" s="338">
        <v>7.12</v>
      </c>
      <c r="AT40" s="338"/>
      <c r="AU40" s="343">
        <f t="shared" si="14"/>
        <v>7.0225</v>
      </c>
      <c r="AV40" s="342"/>
      <c r="AW40" s="338" t="s">
        <v>241</v>
      </c>
      <c r="AX40" s="344">
        <f t="shared" si="15"/>
        <v>1.171303074670571E-2</v>
      </c>
      <c r="AY40" s="344">
        <f t="shared" si="16"/>
        <v>6.8027210884353817E-3</v>
      </c>
      <c r="AZ40" s="344">
        <f t="shared" si="17"/>
        <v>1.1217948717948678E-2</v>
      </c>
      <c r="BA40" s="344">
        <f t="shared" si="18"/>
        <v>4.5275590551181022E-2</v>
      </c>
      <c r="BB40" s="344">
        <f t="shared" si="19"/>
        <v>-3.0837004405286361E-2</v>
      </c>
      <c r="BC40" s="344">
        <f t="shared" si="20"/>
        <v>1.5479876160990669E-2</v>
      </c>
      <c r="BD40" s="344">
        <f t="shared" si="21"/>
        <v>4.9423393739702615E-3</v>
      </c>
      <c r="BE40" s="344">
        <f t="shared" si="22"/>
        <v>7.9365079365079305E-2</v>
      </c>
      <c r="BF40" s="344">
        <f t="shared" si="23"/>
        <v>-3.8507821901323736E-2</v>
      </c>
      <c r="BG40" s="344">
        <f t="shared" si="24"/>
        <v>3.3828382838283932E-2</v>
      </c>
      <c r="BH40" s="344">
        <f t="shared" si="25"/>
        <v>-3.271692745376964E-2</v>
      </c>
      <c r="BI40" s="344">
        <f t="shared" ref="BI40" si="117">AS40/AS39-1</f>
        <v>-3.9136302294197067E-2</v>
      </c>
      <c r="BJ40" s="344"/>
      <c r="BK40" s="347">
        <f t="shared" si="32"/>
        <v>5.6189093990015133E-3</v>
      </c>
      <c r="BL40" s="342"/>
      <c r="CB40" s="342"/>
    </row>
    <row r="41" spans="1:80" ht="16.5" x14ac:dyDescent="0.4">
      <c r="I41" s="320"/>
      <c r="J41" s="323">
        <v>44931</v>
      </c>
      <c r="K41" s="325">
        <v>14.83</v>
      </c>
      <c r="L41" s="325">
        <v>24.87</v>
      </c>
      <c r="M41" s="325">
        <f t="shared" ref="M41" si="118">L41-K41</f>
        <v>10.040000000000001</v>
      </c>
      <c r="N41" s="325">
        <f t="shared" ref="N41" si="119">K41-K42</f>
        <v>-0.14000000000000057</v>
      </c>
      <c r="O41" s="325">
        <f t="shared" ref="O41" si="120">L41-L42</f>
        <v>-0.50999999999999801</v>
      </c>
      <c r="P41" s="14"/>
      <c r="Q41" s="327">
        <v>2.8</v>
      </c>
      <c r="R41" s="328">
        <v>20.2</v>
      </c>
      <c r="S41" s="329">
        <v>24.09</v>
      </c>
      <c r="T41" s="329">
        <v>23.46</v>
      </c>
      <c r="U41" s="329">
        <v>20.03</v>
      </c>
      <c r="V41" s="328">
        <v>18.11</v>
      </c>
      <c r="W41" s="329">
        <v>25.09</v>
      </c>
      <c r="X41" s="329">
        <v>23.87</v>
      </c>
      <c r="Y41" s="328">
        <v>20.74</v>
      </c>
      <c r="Z41" s="329">
        <v>18.53</v>
      </c>
      <c r="AA41" s="329">
        <v>49.97</v>
      </c>
      <c r="AB41" s="329">
        <v>44.97</v>
      </c>
      <c r="AC41" s="333">
        <v>21.88</v>
      </c>
      <c r="AD41" s="333">
        <v>21.51</v>
      </c>
      <c r="AE41" s="334">
        <f t="shared" si="13"/>
        <v>25.573076923076922</v>
      </c>
      <c r="AF41" s="320"/>
      <c r="AG41" s="338" t="s">
        <v>242</v>
      </c>
      <c r="AH41" s="338">
        <v>7.18</v>
      </c>
      <c r="AI41" s="338">
        <v>5.97</v>
      </c>
      <c r="AJ41" s="338">
        <v>6.34</v>
      </c>
      <c r="AK41" s="338">
        <v>5.38</v>
      </c>
      <c r="AL41" s="339">
        <v>6.36</v>
      </c>
      <c r="AM41" s="338">
        <v>6.85</v>
      </c>
      <c r="AN41" s="338">
        <v>6.17</v>
      </c>
      <c r="AO41" s="338">
        <v>6.25</v>
      </c>
      <c r="AP41" s="338">
        <v>8.65</v>
      </c>
      <c r="AQ41" s="338">
        <v>12.1</v>
      </c>
      <c r="AR41" s="338">
        <v>7.17</v>
      </c>
      <c r="AS41" s="338">
        <v>7.35</v>
      </c>
      <c r="AT41" s="338"/>
      <c r="AU41" s="343">
        <f t="shared" si="14"/>
        <v>7.1475</v>
      </c>
      <c r="AV41" s="342"/>
      <c r="AW41" s="338" t="s">
        <v>242</v>
      </c>
      <c r="AX41" s="344">
        <f t="shared" si="15"/>
        <v>3.9073806078147477E-2</v>
      </c>
      <c r="AY41" s="344">
        <f t="shared" si="16"/>
        <v>8.4459459459458319E-3</v>
      </c>
      <c r="AZ41" s="344">
        <f t="shared" si="17"/>
        <v>4.7543581616482644E-3</v>
      </c>
      <c r="BA41" s="344">
        <f t="shared" si="18"/>
        <v>1.318267419962349E-2</v>
      </c>
      <c r="BB41" s="344">
        <f t="shared" si="19"/>
        <v>-3.6363636363636265E-2</v>
      </c>
      <c r="BC41" s="344">
        <f t="shared" si="20"/>
        <v>4.4207317073170715E-2</v>
      </c>
      <c r="BD41" s="344">
        <f t="shared" si="21"/>
        <v>1.1475409836065653E-2</v>
      </c>
      <c r="BE41" s="344">
        <f t="shared" si="22"/>
        <v>2.1241830065359402E-2</v>
      </c>
      <c r="BF41" s="344">
        <f t="shared" si="23"/>
        <v>8.2603254067584508E-2</v>
      </c>
      <c r="BG41" s="344">
        <f t="shared" si="24"/>
        <v>-3.4317637669592949E-2</v>
      </c>
      <c r="BH41" s="344">
        <f t="shared" si="25"/>
        <v>5.4411764705882382E-2</v>
      </c>
      <c r="BI41" s="344">
        <f t="shared" ref="BI41" si="121">AS41/AS40-1</f>
        <v>3.2303370786516794E-2</v>
      </c>
      <c r="BJ41" s="344"/>
      <c r="BK41" s="347">
        <f t="shared" si="32"/>
        <v>2.0084871407226274E-2</v>
      </c>
      <c r="BL41" s="342"/>
      <c r="CB41" s="342"/>
    </row>
    <row r="42" spans="1:80" ht="16.5" x14ac:dyDescent="0.4">
      <c r="E42" s="26"/>
      <c r="F42" s="26"/>
      <c r="G42" s="26"/>
      <c r="I42" s="320"/>
      <c r="J42" s="323">
        <v>44930</v>
      </c>
      <c r="K42" s="325">
        <v>14.97</v>
      </c>
      <c r="L42" s="325">
        <v>25.38</v>
      </c>
      <c r="M42" s="325">
        <f t="shared" ref="M42" si="122">L42-K42</f>
        <v>10.409999999999998</v>
      </c>
      <c r="N42" s="325">
        <f t="shared" ref="N42" si="123">K42-K43</f>
        <v>-0.41000000000000014</v>
      </c>
      <c r="O42" s="325">
        <f t="shared" ref="O42" si="124">L42-L43</f>
        <v>-0.63000000000000256</v>
      </c>
      <c r="P42" s="14"/>
      <c r="Q42" s="327">
        <v>2.9</v>
      </c>
      <c r="R42" s="329">
        <v>19.84</v>
      </c>
      <c r="S42" s="328">
        <v>23.91</v>
      </c>
      <c r="T42" s="328">
        <v>23.83</v>
      </c>
      <c r="U42" s="328">
        <v>19.690000000000001</v>
      </c>
      <c r="V42" s="329">
        <v>18.149999999999999</v>
      </c>
      <c r="W42" s="328">
        <v>25.14</v>
      </c>
      <c r="X42" s="328">
        <v>23.74</v>
      </c>
      <c r="Y42" s="329">
        <v>20.59</v>
      </c>
      <c r="Z42" s="328">
        <v>18.29</v>
      </c>
      <c r="AA42" s="328">
        <v>49.55</v>
      </c>
      <c r="AB42" s="328">
        <v>45.06</v>
      </c>
      <c r="AC42" s="335">
        <v>21.26</v>
      </c>
      <c r="AD42" s="335">
        <v>20.69</v>
      </c>
      <c r="AE42" s="334">
        <f t="shared" si="13"/>
        <v>25.364615384615384</v>
      </c>
      <c r="AF42" s="320"/>
      <c r="AG42" s="338" t="s">
        <v>243</v>
      </c>
      <c r="AH42" s="338">
        <v>6.94</v>
      </c>
      <c r="AI42" s="338">
        <v>5.94</v>
      </c>
      <c r="AJ42" s="338">
        <v>6.48</v>
      </c>
      <c r="AK42" s="338">
        <v>5.38</v>
      </c>
      <c r="AL42" s="340">
        <v>6.16</v>
      </c>
      <c r="AM42" s="338">
        <v>7.07</v>
      </c>
      <c r="AN42" s="338">
        <v>6.16</v>
      </c>
      <c r="AO42" s="338">
        <v>6.1</v>
      </c>
      <c r="AP42" s="338">
        <v>8.99</v>
      </c>
      <c r="AQ42" s="338">
        <v>11.46</v>
      </c>
      <c r="AR42" s="338">
        <v>7.43</v>
      </c>
      <c r="AS42" s="338">
        <v>7.17</v>
      </c>
      <c r="AT42" s="338"/>
      <c r="AU42" s="343">
        <f t="shared" si="14"/>
        <v>7.1066666666666682</v>
      </c>
      <c r="AV42" s="342"/>
      <c r="AW42" s="338" t="s">
        <v>243</v>
      </c>
      <c r="AX42" s="344">
        <f t="shared" si="15"/>
        <v>-3.3426183844011081E-2</v>
      </c>
      <c r="AY42" s="344">
        <f t="shared" si="16"/>
        <v>-5.0251256281406143E-3</v>
      </c>
      <c r="AZ42" s="344">
        <f t="shared" si="17"/>
        <v>2.208201892744488E-2</v>
      </c>
      <c r="BA42" s="344">
        <f t="shared" si="18"/>
        <v>0</v>
      </c>
      <c r="BB42" s="344">
        <f t="shared" si="19"/>
        <v>-3.1446540880503138E-2</v>
      </c>
      <c r="BC42" s="344">
        <f t="shared" si="20"/>
        <v>3.2116788321167933E-2</v>
      </c>
      <c r="BD42" s="344">
        <f t="shared" si="21"/>
        <v>-1.6207455429497752E-3</v>
      </c>
      <c r="BE42" s="344">
        <f t="shared" si="22"/>
        <v>-2.4000000000000021E-2</v>
      </c>
      <c r="BF42" s="344">
        <f t="shared" si="23"/>
        <v>3.9306358381502982E-2</v>
      </c>
      <c r="BG42" s="344">
        <f t="shared" si="24"/>
        <v>-5.2892561983471031E-2</v>
      </c>
      <c r="BH42" s="344">
        <f t="shared" si="25"/>
        <v>3.6262203626220346E-2</v>
      </c>
      <c r="BI42" s="344">
        <f t="shared" ref="BI42" si="125">AS42/AS41-1</f>
        <v>-2.4489795918367308E-2</v>
      </c>
      <c r="BJ42" s="344"/>
      <c r="BK42" s="347">
        <f t="shared" si="32"/>
        <v>-3.5944653784255689E-3</v>
      </c>
      <c r="BL42" s="342"/>
      <c r="CB42" s="342"/>
    </row>
    <row r="43" spans="1:80" ht="16.5" x14ac:dyDescent="0.4">
      <c r="E43" s="26"/>
      <c r="F43" s="26"/>
      <c r="G43" s="26"/>
      <c r="I43" s="320"/>
      <c r="J43" s="323">
        <v>44929</v>
      </c>
      <c r="K43" s="325">
        <v>15.38</v>
      </c>
      <c r="L43" s="325">
        <v>26.01</v>
      </c>
      <c r="M43" s="325">
        <f t="shared" ref="M43" si="126">L43-K43</f>
        <v>10.63</v>
      </c>
      <c r="N43" s="325">
        <f t="shared" ref="N43" si="127">K43-K44</f>
        <v>-0.5</v>
      </c>
      <c r="O43" s="325">
        <f t="shared" ref="O43" si="128">L43-L44</f>
        <v>0.89000000000000057</v>
      </c>
      <c r="P43" s="14"/>
      <c r="Q43" s="330">
        <v>2.1</v>
      </c>
      <c r="R43" s="328">
        <v>19.940000000000001</v>
      </c>
      <c r="S43" s="329">
        <v>23.92</v>
      </c>
      <c r="T43" s="329">
        <v>23.91</v>
      </c>
      <c r="U43" s="329">
        <v>19.899999999999999</v>
      </c>
      <c r="V43" s="328">
        <v>18.190000000000001</v>
      </c>
      <c r="W43" s="329">
        <v>25.81</v>
      </c>
      <c r="X43" s="329">
        <v>23.52</v>
      </c>
      <c r="Y43" s="328">
        <v>20.62</v>
      </c>
      <c r="Z43" s="329">
        <v>19.12</v>
      </c>
      <c r="AA43" s="329">
        <v>49.93</v>
      </c>
      <c r="AB43" s="329">
        <v>45.46</v>
      </c>
      <c r="AC43" s="333">
        <v>21.04</v>
      </c>
      <c r="AD43" s="333">
        <v>20.49</v>
      </c>
      <c r="AE43" s="334">
        <f t="shared" si="13"/>
        <v>25.526923076923079</v>
      </c>
      <c r="AF43" s="320"/>
      <c r="AG43" s="338" t="s">
        <v>244</v>
      </c>
      <c r="AH43" s="338">
        <v>7.04</v>
      </c>
      <c r="AI43" s="338">
        <v>6.17</v>
      </c>
      <c r="AJ43" s="338">
        <v>6.64</v>
      </c>
      <c r="AK43" s="338">
        <v>5.35</v>
      </c>
      <c r="AL43" s="339">
        <v>6.22</v>
      </c>
      <c r="AM43" s="338">
        <v>7.23</v>
      </c>
      <c r="AN43" s="338">
        <v>6.17</v>
      </c>
      <c r="AO43" s="338">
        <v>5.95</v>
      </c>
      <c r="AP43" s="338">
        <v>10.029999999999999</v>
      </c>
      <c r="AQ43" s="338">
        <v>12.49</v>
      </c>
      <c r="AR43" s="338">
        <v>8.0399999999999991</v>
      </c>
      <c r="AS43" s="338">
        <v>6.59</v>
      </c>
      <c r="AT43" s="338"/>
      <c r="AU43" s="343">
        <f t="shared" si="14"/>
        <v>7.326666666666668</v>
      </c>
      <c r="AV43" s="342"/>
      <c r="AW43" s="338" t="s">
        <v>244</v>
      </c>
      <c r="AX43" s="344">
        <f t="shared" si="15"/>
        <v>1.4409221902017322E-2</v>
      </c>
      <c r="AY43" s="344">
        <f t="shared" si="16"/>
        <v>3.8720538720538711E-2</v>
      </c>
      <c r="AZ43" s="344">
        <f t="shared" si="17"/>
        <v>2.4691358024691246E-2</v>
      </c>
      <c r="BA43" s="344">
        <f t="shared" si="18"/>
        <v>-5.5762081784387352E-3</v>
      </c>
      <c r="BB43" s="344">
        <f t="shared" si="19"/>
        <v>9.7402597402596047E-3</v>
      </c>
      <c r="BC43" s="344">
        <f t="shared" si="20"/>
        <v>2.2630834512022746E-2</v>
      </c>
      <c r="BD43" s="344">
        <f t="shared" si="21"/>
        <v>1.6233766233766378E-3</v>
      </c>
      <c r="BE43" s="344">
        <f t="shared" si="22"/>
        <v>-2.4590163934426146E-2</v>
      </c>
      <c r="BF43" s="344">
        <f t="shared" si="23"/>
        <v>0.11568409343715236</v>
      </c>
      <c r="BG43" s="344">
        <f t="shared" si="24"/>
        <v>8.9877835951134299E-2</v>
      </c>
      <c r="BH43" s="344">
        <f t="shared" si="25"/>
        <v>8.2099596231493877E-2</v>
      </c>
      <c r="BI43" s="344">
        <f t="shared" ref="BI43" si="129">AS43/AS42-1</f>
        <v>-8.0892608089260798E-2</v>
      </c>
      <c r="BJ43" s="344"/>
      <c r="BK43" s="347">
        <f t="shared" si="32"/>
        <v>2.4034844578380093E-2</v>
      </c>
      <c r="BL43" s="342"/>
      <c r="CB43" s="342"/>
    </row>
    <row r="44" spans="1:80" ht="16.5" x14ac:dyDescent="0.4">
      <c r="E44" s="26"/>
      <c r="F44" s="26"/>
      <c r="G44" s="26"/>
      <c r="I44" s="320"/>
      <c r="J44" s="323">
        <v>44928</v>
      </c>
      <c r="K44" s="325">
        <v>15.88</v>
      </c>
      <c r="L44" s="325">
        <v>25.12</v>
      </c>
      <c r="M44" s="325">
        <f t="shared" ref="M44:M46" si="130">L44-K44</f>
        <v>9.24</v>
      </c>
      <c r="N44" s="325">
        <f t="shared" ref="N44:N46" si="131">K44-K45</f>
        <v>-0.58999999999999808</v>
      </c>
      <c r="O44" s="325">
        <f t="shared" ref="O44:O46" si="132">L44-L45</f>
        <v>-0.52999999999999758</v>
      </c>
      <c r="P44" s="14"/>
      <c r="Q44" s="327">
        <v>2.11</v>
      </c>
      <c r="R44" s="329">
        <v>19.940000000000001</v>
      </c>
      <c r="S44" s="328">
        <v>23.69</v>
      </c>
      <c r="T44" s="328">
        <v>23.32</v>
      </c>
      <c r="U44" s="328">
        <v>19.84</v>
      </c>
      <c r="V44" s="329">
        <v>17.98</v>
      </c>
      <c r="W44" s="328">
        <v>25.39</v>
      </c>
      <c r="X44" s="328">
        <v>23.91</v>
      </c>
      <c r="Y44" s="329">
        <v>20.5</v>
      </c>
      <c r="Z44" s="328">
        <v>18.760000000000002</v>
      </c>
      <c r="AA44" s="328">
        <v>50.43</v>
      </c>
      <c r="AB44" s="328">
        <v>44.67</v>
      </c>
      <c r="AC44" s="335">
        <v>20.95</v>
      </c>
      <c r="AD44" s="335">
        <v>20.22</v>
      </c>
      <c r="AE44" s="334">
        <f t="shared" si="13"/>
        <v>25.353846153846156</v>
      </c>
      <c r="AF44" s="320"/>
      <c r="AG44" s="338" t="s">
        <v>245</v>
      </c>
      <c r="AH44" s="338">
        <v>7.68</v>
      </c>
      <c r="AI44" s="338">
        <v>6.17</v>
      </c>
      <c r="AJ44" s="338">
        <v>6.61</v>
      </c>
      <c r="AK44" s="338">
        <v>5.35</v>
      </c>
      <c r="AL44" s="340">
        <v>6.32</v>
      </c>
      <c r="AM44" s="338">
        <v>7.04</v>
      </c>
      <c r="AN44" s="338">
        <v>6.16</v>
      </c>
      <c r="AO44" s="338">
        <v>6.25</v>
      </c>
      <c r="AP44" s="338">
        <v>10.62</v>
      </c>
      <c r="AQ44" s="338">
        <v>10.8</v>
      </c>
      <c r="AR44" s="338">
        <v>7.87</v>
      </c>
      <c r="AS44" s="338">
        <v>7.29</v>
      </c>
      <c r="AT44" s="338"/>
      <c r="AU44" s="343">
        <f t="shared" si="14"/>
        <v>7.3466666666666676</v>
      </c>
      <c r="AV44" s="342"/>
      <c r="AW44" s="338" t="s">
        <v>245</v>
      </c>
      <c r="AX44" s="344">
        <f t="shared" si="15"/>
        <v>9.0909090909090828E-2</v>
      </c>
      <c r="AY44" s="344">
        <f t="shared" si="16"/>
        <v>0</v>
      </c>
      <c r="AZ44" s="344">
        <f t="shared" si="17"/>
        <v>-4.5180722891565717E-3</v>
      </c>
      <c r="BA44" s="344">
        <f t="shared" si="18"/>
        <v>0</v>
      </c>
      <c r="BB44" s="344">
        <f t="shared" si="19"/>
        <v>1.6077170418006492E-2</v>
      </c>
      <c r="BC44" s="344">
        <f t="shared" si="20"/>
        <v>-2.6279391424619658E-2</v>
      </c>
      <c r="BD44" s="344">
        <f t="shared" si="21"/>
        <v>-1.6207455429497752E-3</v>
      </c>
      <c r="BE44" s="344">
        <f t="shared" si="22"/>
        <v>5.0420168067226934E-2</v>
      </c>
      <c r="BF44" s="344">
        <f t="shared" si="23"/>
        <v>5.8823529411764719E-2</v>
      </c>
      <c r="BG44" s="344">
        <f t="shared" si="24"/>
        <v>-0.1353082465972778</v>
      </c>
      <c r="BH44" s="344">
        <f t="shared" si="25"/>
        <v>-2.1144278606965106E-2</v>
      </c>
      <c r="BI44" s="344">
        <f t="shared" ref="BI44" si="133">AS44/AS43-1</f>
        <v>0.10622154779969661</v>
      </c>
      <c r="BJ44" s="344"/>
      <c r="BK44" s="347">
        <f t="shared" si="32"/>
        <v>1.1131731012068056E-2</v>
      </c>
      <c r="BL44" s="342"/>
      <c r="CB44" s="342"/>
    </row>
    <row r="45" spans="1:80" ht="16.5" x14ac:dyDescent="0.4">
      <c r="E45" s="26"/>
      <c r="F45" s="26"/>
      <c r="G45" s="26"/>
      <c r="I45" s="320"/>
      <c r="J45" s="323">
        <v>44927</v>
      </c>
      <c r="K45" s="325">
        <v>16.47</v>
      </c>
      <c r="L45" s="325">
        <v>25.65</v>
      </c>
      <c r="M45" s="325">
        <f t="shared" si="130"/>
        <v>9.18</v>
      </c>
      <c r="N45" s="325">
        <f t="shared" si="131"/>
        <v>-4.00000000000027E-2</v>
      </c>
      <c r="O45" s="325">
        <f t="shared" si="132"/>
        <v>8.9999999999999858E-2</v>
      </c>
      <c r="P45" s="14"/>
      <c r="Q45" s="327">
        <v>2.12</v>
      </c>
      <c r="R45" s="328">
        <v>20</v>
      </c>
      <c r="S45" s="329">
        <v>23.57</v>
      </c>
      <c r="T45" s="329">
        <v>23.7</v>
      </c>
      <c r="U45" s="329">
        <v>19.87</v>
      </c>
      <c r="V45" s="328">
        <v>17.940000000000001</v>
      </c>
      <c r="W45" s="329">
        <v>25.37</v>
      </c>
      <c r="X45" s="329">
        <v>23.83</v>
      </c>
      <c r="Y45" s="328">
        <v>20.64</v>
      </c>
      <c r="Z45" s="329">
        <v>18.559999999999999</v>
      </c>
      <c r="AA45" s="329">
        <v>50.12</v>
      </c>
      <c r="AB45" s="329">
        <v>45.28</v>
      </c>
      <c r="AC45" s="333">
        <v>20.63</v>
      </c>
      <c r="AD45" s="333">
        <v>20.100000000000001</v>
      </c>
      <c r="AE45" s="334">
        <f t="shared" si="13"/>
        <v>25.354615384615386</v>
      </c>
      <c r="AF45" s="320"/>
      <c r="AG45" s="338" t="s">
        <v>246</v>
      </c>
      <c r="AH45" s="338">
        <v>7.67</v>
      </c>
      <c r="AI45" s="338">
        <v>6.19</v>
      </c>
      <c r="AJ45" s="338">
        <v>6.44</v>
      </c>
      <c r="AK45" s="338">
        <v>5.43</v>
      </c>
      <c r="AL45" s="339">
        <v>6.37</v>
      </c>
      <c r="AM45" s="338">
        <v>6.63</v>
      </c>
      <c r="AN45" s="338">
        <v>6.09</v>
      </c>
      <c r="AO45" s="338">
        <v>6.17</v>
      </c>
      <c r="AP45" s="338">
        <v>11.14</v>
      </c>
      <c r="AQ45" s="338">
        <v>10.49</v>
      </c>
      <c r="AR45" s="338">
        <v>6.83</v>
      </c>
      <c r="AS45" s="338">
        <v>8</v>
      </c>
      <c r="AT45" s="338"/>
      <c r="AU45" s="343">
        <f t="shared" si="14"/>
        <v>7.2875000000000005</v>
      </c>
      <c r="AV45" s="342"/>
      <c r="AW45" s="338" t="s">
        <v>246</v>
      </c>
      <c r="AX45" s="344">
        <f t="shared" si="15"/>
        <v>-1.3020833333332593E-3</v>
      </c>
      <c r="AY45" s="344">
        <f t="shared" si="16"/>
        <v>3.2414910858995505E-3</v>
      </c>
      <c r="AZ45" s="344">
        <f t="shared" si="17"/>
        <v>-2.5718608169440271E-2</v>
      </c>
      <c r="BA45" s="344">
        <f t="shared" si="18"/>
        <v>1.495327102803734E-2</v>
      </c>
      <c r="BB45" s="344">
        <f t="shared" si="19"/>
        <v>7.9113924050633333E-3</v>
      </c>
      <c r="BC45" s="344">
        <f t="shared" si="20"/>
        <v>-5.8238636363636354E-2</v>
      </c>
      <c r="BD45" s="344">
        <f t="shared" si="21"/>
        <v>-1.1363636363636465E-2</v>
      </c>
      <c r="BE45" s="344">
        <f t="shared" si="22"/>
        <v>-1.2800000000000034E-2</v>
      </c>
      <c r="BF45" s="344">
        <f t="shared" si="23"/>
        <v>4.8964218455743946E-2</v>
      </c>
      <c r="BG45" s="344">
        <f t="shared" si="24"/>
        <v>-2.8703703703703787E-2</v>
      </c>
      <c r="BH45" s="344">
        <f t="shared" si="25"/>
        <v>-0.13214739517153751</v>
      </c>
      <c r="BI45" s="344">
        <f t="shared" ref="BI45" si="134">AS45/AS44-1</f>
        <v>9.7393689986282617E-2</v>
      </c>
      <c r="BJ45" s="344"/>
      <c r="BK45" s="347">
        <f t="shared" si="32"/>
        <v>-8.1508333453550741E-3</v>
      </c>
      <c r="BL45" s="342"/>
      <c r="CB45" s="342"/>
    </row>
    <row r="46" spans="1:80" ht="16.5" x14ac:dyDescent="0.4">
      <c r="E46" s="26"/>
      <c r="F46" s="26"/>
      <c r="G46" s="26"/>
      <c r="I46" s="320"/>
      <c r="J46" s="323">
        <v>44926</v>
      </c>
      <c r="K46" s="325">
        <v>16.510000000000002</v>
      </c>
      <c r="L46" s="325">
        <v>25.56</v>
      </c>
      <c r="M46" s="325">
        <f t="shared" si="130"/>
        <v>9.0499999999999972</v>
      </c>
      <c r="N46" s="325">
        <f t="shared" si="131"/>
        <v>-0.30999999999999872</v>
      </c>
      <c r="O46" s="325">
        <f t="shared" si="132"/>
        <v>-0.40000000000000213</v>
      </c>
      <c r="P46" s="14"/>
      <c r="Q46" s="327">
        <v>2.13</v>
      </c>
      <c r="R46" s="329">
        <v>19.690000000000001</v>
      </c>
      <c r="S46" s="328">
        <v>23.9</v>
      </c>
      <c r="T46" s="328">
        <v>24.06</v>
      </c>
      <c r="U46" s="328">
        <v>19.61</v>
      </c>
      <c r="V46" s="329">
        <v>18.21</v>
      </c>
      <c r="W46" s="328">
        <v>25.15</v>
      </c>
      <c r="X46" s="328">
        <v>23.42</v>
      </c>
      <c r="Y46" s="329">
        <v>20.82</v>
      </c>
      <c r="Z46" s="328">
        <v>18.54</v>
      </c>
      <c r="AA46" s="328">
        <v>49.91</v>
      </c>
      <c r="AB46" s="328">
        <v>44.68</v>
      </c>
      <c r="AC46" s="335">
        <v>20.309999999999999</v>
      </c>
      <c r="AD46" s="335">
        <v>20.309999999999999</v>
      </c>
      <c r="AE46" s="334">
        <f t="shared" si="13"/>
        <v>25.277692307692309</v>
      </c>
      <c r="AF46" s="320"/>
      <c r="AG46" s="338" t="s">
        <v>247</v>
      </c>
      <c r="AH46" s="338">
        <v>7.85</v>
      </c>
      <c r="AI46" s="338">
        <v>6.29</v>
      </c>
      <c r="AJ46" s="338">
        <v>6.51</v>
      </c>
      <c r="AK46" s="338">
        <v>5.7</v>
      </c>
      <c r="AL46" s="340">
        <v>6.4</v>
      </c>
      <c r="AM46" s="338">
        <v>6.46</v>
      </c>
      <c r="AN46" s="338">
        <v>5.99</v>
      </c>
      <c r="AO46" s="338">
        <v>6.1</v>
      </c>
      <c r="AP46" s="338">
        <v>11.14</v>
      </c>
      <c r="AQ46" s="338">
        <v>9.9</v>
      </c>
      <c r="AR46" s="338">
        <v>7.58</v>
      </c>
      <c r="AS46" s="338">
        <v>9.1999999999999993</v>
      </c>
      <c r="AT46" s="338"/>
      <c r="AU46" s="343">
        <f t="shared" si="14"/>
        <v>7.4266666666666667</v>
      </c>
      <c r="AV46" s="342"/>
      <c r="AW46" s="338" t="s">
        <v>247</v>
      </c>
      <c r="AX46" s="344">
        <f t="shared" si="15"/>
        <v>2.3468057366362371E-2</v>
      </c>
      <c r="AY46" s="344">
        <f t="shared" si="16"/>
        <v>1.6155088852988664E-2</v>
      </c>
      <c r="AZ46" s="344">
        <f t="shared" si="17"/>
        <v>1.0869565217391131E-2</v>
      </c>
      <c r="BA46" s="344">
        <f t="shared" si="18"/>
        <v>4.9723756906077332E-2</v>
      </c>
      <c r="BB46" s="344">
        <f t="shared" si="19"/>
        <v>4.7095761381477086E-3</v>
      </c>
      <c r="BC46" s="344">
        <f t="shared" si="20"/>
        <v>-2.5641025641025661E-2</v>
      </c>
      <c r="BD46" s="344">
        <f t="shared" si="21"/>
        <v>-1.6420361247947435E-2</v>
      </c>
      <c r="BE46" s="344">
        <f t="shared" si="22"/>
        <v>-1.1345218800648316E-2</v>
      </c>
      <c r="BF46" s="344">
        <f t="shared" si="23"/>
        <v>0</v>
      </c>
      <c r="BG46" s="344">
        <f t="shared" si="24"/>
        <v>-5.6244041944709222E-2</v>
      </c>
      <c r="BH46" s="344">
        <f t="shared" si="25"/>
        <v>0.10980966325036601</v>
      </c>
      <c r="BI46" s="344">
        <f t="shared" ref="BI46" si="135">AS46/AS45-1</f>
        <v>0.14999999999999991</v>
      </c>
      <c r="BJ46" s="344"/>
      <c r="BK46" s="347">
        <f t="shared" si="32"/>
        <v>2.1257088341416874E-2</v>
      </c>
      <c r="BL46" s="342"/>
      <c r="CB46" s="342"/>
    </row>
    <row r="47" spans="1:80" ht="16.5" x14ac:dyDescent="0.4">
      <c r="E47" s="26"/>
      <c r="F47" s="26"/>
      <c r="G47" s="26"/>
      <c r="I47" s="320"/>
      <c r="J47" s="323">
        <v>44925</v>
      </c>
      <c r="K47" s="325">
        <v>16.82</v>
      </c>
      <c r="L47" s="325">
        <v>25.96</v>
      </c>
      <c r="M47" s="325">
        <f t="shared" ref="M47" si="136">L47-K47</f>
        <v>9.14</v>
      </c>
      <c r="N47" s="325">
        <f t="shared" ref="N47" si="137">K47-K48</f>
        <v>-0.69999999999999929</v>
      </c>
      <c r="O47" s="325">
        <f t="shared" ref="O47" si="138">L47-L48</f>
        <v>1.0000000000001563E-2</v>
      </c>
      <c r="P47" s="14"/>
      <c r="Q47" s="327">
        <v>2.14</v>
      </c>
      <c r="R47" s="328">
        <v>20.079999999999998</v>
      </c>
      <c r="S47" s="329">
        <v>23.81</v>
      </c>
      <c r="T47" s="329">
        <v>23.83</v>
      </c>
      <c r="U47" s="329">
        <v>19.41</v>
      </c>
      <c r="V47" s="328">
        <v>17.86</v>
      </c>
      <c r="W47" s="329">
        <v>25.57</v>
      </c>
      <c r="X47" s="329">
        <v>23.48</v>
      </c>
      <c r="Y47" s="328">
        <v>20.71</v>
      </c>
      <c r="Z47" s="329">
        <v>18.5</v>
      </c>
      <c r="AA47" s="329">
        <v>50.14</v>
      </c>
      <c r="AB47" s="329">
        <v>45.14</v>
      </c>
      <c r="AC47" s="333">
        <v>20.22</v>
      </c>
      <c r="AD47" s="333">
        <v>20.25</v>
      </c>
      <c r="AE47" s="334">
        <f t="shared" si="13"/>
        <v>25.307692307692307</v>
      </c>
      <c r="AF47" s="320"/>
      <c r="AG47" s="338" t="s">
        <v>248</v>
      </c>
      <c r="AH47" s="338">
        <v>7.72</v>
      </c>
      <c r="AI47" s="338">
        <v>6.25</v>
      </c>
      <c r="AJ47" s="338">
        <v>6.68</v>
      </c>
      <c r="AK47" s="338">
        <v>5.64</v>
      </c>
      <c r="AL47" s="339">
        <v>6.38</v>
      </c>
      <c r="AM47" s="338">
        <v>6.15</v>
      </c>
      <c r="AN47" s="338">
        <v>6</v>
      </c>
      <c r="AO47" s="338">
        <v>6.03</v>
      </c>
      <c r="AP47" s="338">
        <v>12.29</v>
      </c>
      <c r="AQ47" s="338">
        <v>10.15</v>
      </c>
      <c r="AR47" s="338">
        <v>7.15</v>
      </c>
      <c r="AS47" s="338">
        <v>9.56</v>
      </c>
      <c r="AT47" s="338"/>
      <c r="AU47" s="343">
        <f t="shared" si="14"/>
        <v>7.5000000000000009</v>
      </c>
      <c r="AV47" s="342"/>
      <c r="AW47" s="338" t="s">
        <v>248</v>
      </c>
      <c r="AX47" s="344">
        <f t="shared" si="15"/>
        <v>-1.6560509554140124E-2</v>
      </c>
      <c r="AY47" s="344">
        <f t="shared" si="16"/>
        <v>-6.3593004769475492E-3</v>
      </c>
      <c r="AZ47" s="344">
        <f t="shared" si="17"/>
        <v>2.611367127496167E-2</v>
      </c>
      <c r="BA47" s="344">
        <f t="shared" si="18"/>
        <v>-1.0526315789473717E-2</v>
      </c>
      <c r="BB47" s="344">
        <f t="shared" si="19"/>
        <v>-3.1250000000000444E-3</v>
      </c>
      <c r="BC47" s="344">
        <f t="shared" si="20"/>
        <v>-4.7987616099071095E-2</v>
      </c>
      <c r="BD47" s="344">
        <f t="shared" si="21"/>
        <v>1.6694490818029983E-3</v>
      </c>
      <c r="BE47" s="344">
        <f t="shared" si="22"/>
        <v>-1.1475409836065431E-2</v>
      </c>
      <c r="BF47" s="344">
        <f t="shared" si="23"/>
        <v>0.10323159784560132</v>
      </c>
      <c r="BG47" s="344">
        <f t="shared" si="24"/>
        <v>2.5252525252525304E-2</v>
      </c>
      <c r="BH47" s="344">
        <f t="shared" si="25"/>
        <v>-5.6728232189973582E-2</v>
      </c>
      <c r="BI47" s="344">
        <f t="shared" ref="BI47" si="139">AS47/AS46-1</f>
        <v>3.9130434782608914E-2</v>
      </c>
      <c r="BJ47" s="344"/>
      <c r="BK47" s="347">
        <f t="shared" si="32"/>
        <v>3.552941190985722E-3</v>
      </c>
      <c r="BL47" s="342"/>
      <c r="CB47" s="342"/>
    </row>
    <row r="48" spans="1:80" ht="16.5" x14ac:dyDescent="0.4">
      <c r="E48" s="26"/>
      <c r="F48" s="26"/>
      <c r="G48" s="26"/>
      <c r="I48" s="320"/>
      <c r="J48" s="323">
        <v>44924</v>
      </c>
      <c r="K48" s="325">
        <v>17.52</v>
      </c>
      <c r="L48" s="325">
        <v>25.95</v>
      </c>
      <c r="M48" s="325">
        <f t="shared" ref="M48" si="140">L48-K48</f>
        <v>8.43</v>
      </c>
      <c r="N48" s="325">
        <f t="shared" ref="N48" si="141">K48-K49</f>
        <v>0.10999999999999943</v>
      </c>
      <c r="O48" s="325">
        <f t="shared" ref="O48" si="142">L48-L49</f>
        <v>-0.22000000000000242</v>
      </c>
      <c r="P48" s="14"/>
      <c r="Q48" s="327">
        <v>2.15</v>
      </c>
      <c r="R48" s="329">
        <v>19.920000000000002</v>
      </c>
      <c r="S48" s="328">
        <v>23.84</v>
      </c>
      <c r="T48" s="328">
        <v>23.73</v>
      </c>
      <c r="U48" s="328">
        <v>19.32</v>
      </c>
      <c r="V48" s="329">
        <v>18.05</v>
      </c>
      <c r="W48" s="328">
        <v>25.53</v>
      </c>
      <c r="X48" s="328">
        <v>23.43</v>
      </c>
      <c r="Y48" s="329">
        <v>21.21</v>
      </c>
      <c r="Z48" s="328">
        <v>18.57</v>
      </c>
      <c r="AA48" s="328">
        <v>50.23</v>
      </c>
      <c r="AB48" s="328">
        <v>45.29</v>
      </c>
      <c r="AC48" s="335">
        <v>19.96</v>
      </c>
      <c r="AD48" s="335">
        <v>20.81</v>
      </c>
      <c r="AE48" s="334">
        <f t="shared" si="13"/>
        <v>25.376153846153844</v>
      </c>
      <c r="AF48" s="320"/>
      <c r="AG48" s="338" t="s">
        <v>249</v>
      </c>
      <c r="AH48" s="338">
        <v>7.38</v>
      </c>
      <c r="AI48" s="338">
        <v>6.18</v>
      </c>
      <c r="AJ48" s="338">
        <v>6.64</v>
      </c>
      <c r="AK48" s="338">
        <v>5.31</v>
      </c>
      <c r="AL48" s="340">
        <v>6.33</v>
      </c>
      <c r="AM48" s="338">
        <v>6.33</v>
      </c>
      <c r="AN48" s="338">
        <v>6.04</v>
      </c>
      <c r="AO48" s="338">
        <v>6.11</v>
      </c>
      <c r="AP48" s="338">
        <v>10.97</v>
      </c>
      <c r="AQ48" s="338">
        <v>9.9600000000000009</v>
      </c>
      <c r="AR48" s="338">
        <v>6.93</v>
      </c>
      <c r="AS48" s="338">
        <v>9.25</v>
      </c>
      <c r="AT48" s="338"/>
      <c r="AU48" s="343">
        <f t="shared" si="14"/>
        <v>7.2858333333333336</v>
      </c>
      <c r="AV48" s="342"/>
      <c r="AW48" s="338" t="s">
        <v>249</v>
      </c>
      <c r="AX48" s="344">
        <f t="shared" si="15"/>
        <v>-4.4041450777202007E-2</v>
      </c>
      <c r="AY48" s="344">
        <f t="shared" si="16"/>
        <v>-1.1200000000000099E-2</v>
      </c>
      <c r="AZ48" s="344">
        <f t="shared" si="17"/>
        <v>-5.9880239520958556E-3</v>
      </c>
      <c r="BA48" s="344">
        <f t="shared" si="18"/>
        <v>-5.8510638297872397E-2</v>
      </c>
      <c r="BB48" s="344">
        <f t="shared" si="19"/>
        <v>-7.8369905956112706E-3</v>
      </c>
      <c r="BC48" s="344">
        <f t="shared" si="20"/>
        <v>2.9268292682926855E-2</v>
      </c>
      <c r="BD48" s="344">
        <f t="shared" si="21"/>
        <v>6.6666666666665986E-3</v>
      </c>
      <c r="BE48" s="344">
        <f t="shared" si="22"/>
        <v>1.3266998341625147E-2</v>
      </c>
      <c r="BF48" s="344">
        <f t="shared" si="23"/>
        <v>-0.10740439381611055</v>
      </c>
      <c r="BG48" s="344">
        <f t="shared" si="24"/>
        <v>-1.8719211822660009E-2</v>
      </c>
      <c r="BH48" s="344">
        <f t="shared" si="25"/>
        <v>-3.0769230769230882E-2</v>
      </c>
      <c r="BI48" s="344">
        <f t="shared" ref="BI48" si="143">AS48/AS47-1</f>
        <v>-3.2426778242677923E-2</v>
      </c>
      <c r="BJ48" s="344"/>
      <c r="BK48" s="347">
        <f t="shared" si="32"/>
        <v>-2.2307896715186865E-2</v>
      </c>
      <c r="BL48" s="342"/>
      <c r="CB48" s="342"/>
    </row>
    <row r="49" spans="1:80" ht="16.5" x14ac:dyDescent="0.4">
      <c r="E49" s="26"/>
      <c r="F49" s="26"/>
      <c r="G49" s="26"/>
      <c r="I49" s="320"/>
      <c r="J49" s="323">
        <v>44923</v>
      </c>
      <c r="K49" s="325">
        <v>17.41</v>
      </c>
      <c r="L49" s="325">
        <v>26.17</v>
      </c>
      <c r="M49" s="325">
        <f t="shared" ref="M49" si="144">L49-K49</f>
        <v>8.7600000000000016</v>
      </c>
      <c r="N49" s="325">
        <f t="shared" ref="N49" si="145">K49-K50</f>
        <v>-0.26999999999999957</v>
      </c>
      <c r="O49" s="325">
        <f t="shared" ref="O49" si="146">L49-L50</f>
        <v>-0.38999999999999702</v>
      </c>
      <c r="P49" s="14"/>
      <c r="Q49" s="327">
        <v>2.16</v>
      </c>
      <c r="R49" s="328">
        <v>19.84</v>
      </c>
      <c r="S49" s="329">
        <v>23.68</v>
      </c>
      <c r="T49" s="329">
        <v>23.37</v>
      </c>
      <c r="U49" s="329">
        <v>19.079999999999998</v>
      </c>
      <c r="V49" s="328">
        <v>18.03</v>
      </c>
      <c r="W49" s="329">
        <v>25.46</v>
      </c>
      <c r="X49" s="329">
        <v>23.27</v>
      </c>
      <c r="Y49" s="328">
        <v>21.05</v>
      </c>
      <c r="Z49" s="329">
        <v>18.420000000000002</v>
      </c>
      <c r="AA49" s="329">
        <v>50.47</v>
      </c>
      <c r="AB49" s="329">
        <v>45.03</v>
      </c>
      <c r="AC49" s="333">
        <v>19.84</v>
      </c>
      <c r="AD49" s="333">
        <v>20.57</v>
      </c>
      <c r="AE49" s="334">
        <f t="shared" si="13"/>
        <v>25.239230769230769</v>
      </c>
      <c r="AF49" s="320"/>
      <c r="AG49" s="338" t="s">
        <v>250</v>
      </c>
      <c r="AH49" s="338">
        <v>7.26</v>
      </c>
      <c r="AI49" s="338">
        <v>5.94</v>
      </c>
      <c r="AJ49" s="338">
        <v>6.37</v>
      </c>
      <c r="AK49" s="338">
        <v>5.23</v>
      </c>
      <c r="AL49" s="339">
        <v>6.12</v>
      </c>
      <c r="AM49" s="338">
        <v>6.21</v>
      </c>
      <c r="AN49" s="338">
        <v>6.05</v>
      </c>
      <c r="AO49" s="338">
        <v>6.05</v>
      </c>
      <c r="AP49" s="338">
        <v>10.33</v>
      </c>
      <c r="AQ49" s="338">
        <v>10</v>
      </c>
      <c r="AR49" s="338">
        <v>6.79</v>
      </c>
      <c r="AS49" s="338">
        <v>10.130000000000001</v>
      </c>
      <c r="AT49" s="338"/>
      <c r="AU49" s="343">
        <f t="shared" si="14"/>
        <v>7.206666666666667</v>
      </c>
      <c r="AV49" s="342"/>
      <c r="AW49" s="338" t="s">
        <v>250</v>
      </c>
      <c r="AX49" s="344">
        <f t="shared" si="15"/>
        <v>-1.6260162601625994E-2</v>
      </c>
      <c r="AY49" s="344">
        <f t="shared" si="16"/>
        <v>-3.8834951456310551E-2</v>
      </c>
      <c r="AZ49" s="344">
        <f t="shared" si="17"/>
        <v>-4.0662650602409589E-2</v>
      </c>
      <c r="BA49" s="344">
        <f t="shared" si="18"/>
        <v>-1.5065913370997941E-2</v>
      </c>
      <c r="BB49" s="344">
        <f t="shared" si="19"/>
        <v>-3.3175355450236976E-2</v>
      </c>
      <c r="BC49" s="344">
        <f t="shared" si="20"/>
        <v>-1.8957345971563955E-2</v>
      </c>
      <c r="BD49" s="344">
        <f t="shared" si="21"/>
        <v>1.6556291390728006E-3</v>
      </c>
      <c r="BE49" s="344">
        <f t="shared" si="22"/>
        <v>-9.8199672667758087E-3</v>
      </c>
      <c r="BF49" s="344">
        <f t="shared" si="23"/>
        <v>-5.8340929808568864E-2</v>
      </c>
      <c r="BG49" s="344">
        <f t="shared" si="24"/>
        <v>4.0160642570279403E-3</v>
      </c>
      <c r="BH49" s="344">
        <f t="shared" si="25"/>
        <v>-2.020202020202011E-2</v>
      </c>
      <c r="BI49" s="344">
        <f t="shared" ref="BI49" si="147">AS49/AS48-1</f>
        <v>9.5135135135135274E-2</v>
      </c>
      <c r="BJ49" s="344"/>
      <c r="BK49" s="347">
        <f t="shared" si="32"/>
        <v>-1.2542705683272815E-2</v>
      </c>
      <c r="BL49" s="342"/>
      <c r="CB49" s="342"/>
    </row>
    <row r="50" spans="1:80" ht="16.5" x14ac:dyDescent="0.4">
      <c r="E50" s="26"/>
      <c r="F50" s="26"/>
      <c r="G50" s="26"/>
      <c r="I50" s="320"/>
      <c r="J50" s="323">
        <v>44922</v>
      </c>
      <c r="K50" s="325">
        <v>17.68</v>
      </c>
      <c r="L50" s="325">
        <v>26.56</v>
      </c>
      <c r="M50" s="325">
        <f t="shared" ref="M50" si="148">L50-K50</f>
        <v>8.879999999999999</v>
      </c>
      <c r="N50" s="325">
        <f t="shared" ref="N50" si="149">K50-K51</f>
        <v>0.19999999999999929</v>
      </c>
      <c r="O50" s="325">
        <f t="shared" ref="O50" si="150">L50-L51</f>
        <v>0.23999999999999844</v>
      </c>
      <c r="P50" s="14"/>
      <c r="Q50" s="327">
        <v>2.17</v>
      </c>
      <c r="R50" s="329">
        <v>20.03</v>
      </c>
      <c r="S50" s="328">
        <v>23.6</v>
      </c>
      <c r="T50" s="328">
        <v>23.42</v>
      </c>
      <c r="U50" s="328">
        <v>19.32</v>
      </c>
      <c r="V50" s="329">
        <v>18.23</v>
      </c>
      <c r="W50" s="328">
        <v>25.37</v>
      </c>
      <c r="X50" s="328">
        <v>23.69</v>
      </c>
      <c r="Y50" s="329">
        <v>21.42</v>
      </c>
      <c r="Z50" s="328">
        <v>18.440000000000001</v>
      </c>
      <c r="AA50" s="328">
        <v>50.49</v>
      </c>
      <c r="AB50" s="328">
        <v>45.09</v>
      </c>
      <c r="AC50" s="335">
        <v>19.850000000000001</v>
      </c>
      <c r="AD50" s="335">
        <v>20.97</v>
      </c>
      <c r="AE50" s="334">
        <f t="shared" si="13"/>
        <v>25.378461538461544</v>
      </c>
      <c r="AF50" s="320"/>
      <c r="AG50" s="338" t="s">
        <v>251</v>
      </c>
      <c r="AH50" s="338">
        <v>7.28</v>
      </c>
      <c r="AI50" s="338">
        <v>6.12</v>
      </c>
      <c r="AJ50" s="338">
        <v>6.37</v>
      </c>
      <c r="AK50" s="338">
        <v>5.39</v>
      </c>
      <c r="AL50" s="340">
        <v>5.69</v>
      </c>
      <c r="AM50" s="338">
        <v>6.29</v>
      </c>
      <c r="AN50" s="338">
        <v>6.02</v>
      </c>
      <c r="AO50" s="338">
        <v>5.82</v>
      </c>
      <c r="AP50" s="338">
        <v>8.91</v>
      </c>
      <c r="AQ50" s="338">
        <v>8.98</v>
      </c>
      <c r="AR50" s="338">
        <v>6.94</v>
      </c>
      <c r="AS50" s="338">
        <v>10.31</v>
      </c>
      <c r="AT50" s="338"/>
      <c r="AU50" s="343">
        <f t="shared" si="14"/>
        <v>7.0100000000000007</v>
      </c>
      <c r="AV50" s="342"/>
      <c r="AW50" s="338" t="s">
        <v>251</v>
      </c>
      <c r="AX50" s="344">
        <f t="shared" si="15"/>
        <v>2.7548209366392573E-3</v>
      </c>
      <c r="AY50" s="344">
        <f t="shared" si="16"/>
        <v>3.0303030303030276E-2</v>
      </c>
      <c r="AZ50" s="344">
        <f t="shared" si="17"/>
        <v>0</v>
      </c>
      <c r="BA50" s="344">
        <f t="shared" si="18"/>
        <v>3.0592734225621365E-2</v>
      </c>
      <c r="BB50" s="344">
        <f t="shared" si="19"/>
        <v>-7.0261437908496704E-2</v>
      </c>
      <c r="BC50" s="344">
        <f t="shared" si="20"/>
        <v>1.2882447665056418E-2</v>
      </c>
      <c r="BD50" s="344">
        <f t="shared" si="21"/>
        <v>-4.9586776859504855E-3</v>
      </c>
      <c r="BE50" s="344">
        <f t="shared" si="22"/>
        <v>-3.8016528925619797E-2</v>
      </c>
      <c r="BF50" s="344">
        <f t="shared" si="23"/>
        <v>-0.13746369796708613</v>
      </c>
      <c r="BG50" s="344">
        <f t="shared" si="24"/>
        <v>-0.10199999999999998</v>
      </c>
      <c r="BH50" s="344">
        <f t="shared" si="25"/>
        <v>2.2091310751104709E-2</v>
      </c>
      <c r="BI50" s="344">
        <f t="shared" ref="BI50" si="151">AS50/AS49-1</f>
        <v>1.7769002961500524E-2</v>
      </c>
      <c r="BJ50" s="344"/>
      <c r="BK50" s="347">
        <f t="shared" si="32"/>
        <v>-1.9692249637016712E-2</v>
      </c>
      <c r="BL50" s="342"/>
      <c r="CB50" s="342"/>
    </row>
    <row r="51" spans="1:80" ht="16.5" x14ac:dyDescent="0.4">
      <c r="E51" s="26"/>
      <c r="F51" s="26"/>
      <c r="G51" s="26"/>
      <c r="I51" s="320"/>
      <c r="J51" s="323">
        <v>44921</v>
      </c>
      <c r="K51" s="325">
        <v>17.48</v>
      </c>
      <c r="L51" s="325">
        <v>26.32</v>
      </c>
      <c r="M51" s="325">
        <f t="shared" ref="M51" si="152">L51-K51</f>
        <v>8.84</v>
      </c>
      <c r="N51" s="325">
        <f t="shared" ref="N51" si="153">K51-K52</f>
        <v>0.99000000000000199</v>
      </c>
      <c r="O51" s="325">
        <f t="shared" ref="O51" si="154">L51-L52</f>
        <v>0.25</v>
      </c>
      <c r="P51" s="14"/>
      <c r="Q51" s="327">
        <v>2.1800000000000002</v>
      </c>
      <c r="R51" s="328">
        <v>19.79</v>
      </c>
      <c r="S51" s="329">
        <v>23.27</v>
      </c>
      <c r="T51" s="329">
        <v>23.13</v>
      </c>
      <c r="U51" s="329">
        <v>19.32</v>
      </c>
      <c r="V51" s="328">
        <v>18.27</v>
      </c>
      <c r="W51" s="329">
        <v>25.13</v>
      </c>
      <c r="X51" s="329">
        <v>23.61</v>
      </c>
      <c r="Y51" s="328">
        <v>20.93</v>
      </c>
      <c r="Z51" s="329">
        <v>18.47</v>
      </c>
      <c r="AA51" s="329">
        <v>50.47</v>
      </c>
      <c r="AB51" s="329">
        <v>43.21</v>
      </c>
      <c r="AC51" s="333">
        <v>19.75</v>
      </c>
      <c r="AD51" s="333">
        <v>20.149999999999999</v>
      </c>
      <c r="AE51" s="334">
        <f t="shared" si="13"/>
        <v>25.038461538461533</v>
      </c>
      <c r="AF51" s="320"/>
      <c r="AG51" s="338" t="s">
        <v>252</v>
      </c>
      <c r="AH51" s="338">
        <v>6.99</v>
      </c>
      <c r="AI51" s="338">
        <v>6.05</v>
      </c>
      <c r="AJ51" s="338">
        <v>6.27</v>
      </c>
      <c r="AK51" s="338">
        <v>5.4</v>
      </c>
      <c r="AL51" s="339">
        <v>5.88</v>
      </c>
      <c r="AM51" s="338">
        <v>6.2</v>
      </c>
      <c r="AN51" s="338">
        <v>5.68</v>
      </c>
      <c r="AO51" s="338">
        <v>5.78</v>
      </c>
      <c r="AP51" s="338">
        <v>9.7899999999999991</v>
      </c>
      <c r="AQ51" s="338">
        <v>10.02</v>
      </c>
      <c r="AR51" s="338">
        <v>6.8</v>
      </c>
      <c r="AS51" s="338">
        <v>9.59</v>
      </c>
      <c r="AT51" s="338"/>
      <c r="AU51" s="343">
        <f t="shared" si="14"/>
        <v>7.0375000000000005</v>
      </c>
      <c r="AV51" s="342"/>
      <c r="AW51" s="338" t="s">
        <v>252</v>
      </c>
      <c r="AX51" s="344">
        <f t="shared" si="15"/>
        <v>-3.9835164835164805E-2</v>
      </c>
      <c r="AY51" s="344">
        <f t="shared" si="16"/>
        <v>-1.1437908496732097E-2</v>
      </c>
      <c r="AZ51" s="344">
        <f t="shared" si="17"/>
        <v>-1.5698587127158659E-2</v>
      </c>
      <c r="BA51" s="344">
        <f t="shared" si="18"/>
        <v>1.8552875695734272E-3</v>
      </c>
      <c r="BB51" s="344">
        <f t="shared" si="19"/>
        <v>3.3391915641476144E-2</v>
      </c>
      <c r="BC51" s="344">
        <f t="shared" si="20"/>
        <v>-1.4308426073131986E-2</v>
      </c>
      <c r="BD51" s="344">
        <f t="shared" si="21"/>
        <v>-5.6478405315614544E-2</v>
      </c>
      <c r="BE51" s="344">
        <f t="shared" si="22"/>
        <v>-6.8728522336769515E-3</v>
      </c>
      <c r="BF51" s="344">
        <f t="shared" si="23"/>
        <v>9.8765432098765427E-2</v>
      </c>
      <c r="BG51" s="344">
        <f t="shared" si="24"/>
        <v>0.11581291759465473</v>
      </c>
      <c r="BH51" s="344">
        <f t="shared" si="25"/>
        <v>-2.0172910662824339E-2</v>
      </c>
      <c r="BI51" s="344">
        <f t="shared" ref="BI51:BI54" si="155">AS51/AS50-1</f>
        <v>-6.983511154219213E-2</v>
      </c>
      <c r="BJ51" s="344"/>
      <c r="BK51" s="347">
        <f t="shared" si="32"/>
        <v>1.2655155514978516E-3</v>
      </c>
      <c r="BL51" s="342"/>
      <c r="CB51" s="342"/>
    </row>
    <row r="52" spans="1:80" ht="16.5" x14ac:dyDescent="0.4">
      <c r="E52" s="26"/>
      <c r="F52" s="26"/>
      <c r="G52" s="26"/>
      <c r="I52" s="320"/>
      <c r="J52" s="323">
        <v>44920</v>
      </c>
      <c r="K52" s="325">
        <v>16.489999999999998</v>
      </c>
      <c r="L52" s="325">
        <v>26.07</v>
      </c>
      <c r="M52" s="325">
        <f t="shared" ref="M52:M53" si="156">L52-K52</f>
        <v>9.5800000000000018</v>
      </c>
      <c r="N52" s="325">
        <f t="shared" ref="N52:N53" si="157">K52-K53</f>
        <v>9.9999999999997868E-2</v>
      </c>
      <c r="O52" s="325">
        <f t="shared" ref="O52:O53" si="158">L52-L53</f>
        <v>-0.41000000000000014</v>
      </c>
      <c r="P52" s="14"/>
      <c r="Q52" s="327">
        <v>2.19</v>
      </c>
      <c r="R52" s="329">
        <v>19.649999999999999</v>
      </c>
      <c r="S52" s="328">
        <v>23.19</v>
      </c>
      <c r="T52" s="328">
        <v>23.01</v>
      </c>
      <c r="U52" s="328">
        <v>19.48</v>
      </c>
      <c r="V52" s="329">
        <v>18.05</v>
      </c>
      <c r="W52" s="328">
        <v>24.75</v>
      </c>
      <c r="X52" s="328">
        <v>23.34</v>
      </c>
      <c r="Y52" s="329">
        <v>21.36</v>
      </c>
      <c r="Z52" s="328">
        <v>18.39</v>
      </c>
      <c r="AA52" s="328">
        <v>50.2</v>
      </c>
      <c r="AB52" s="328">
        <v>42.67</v>
      </c>
      <c r="AC52" s="335">
        <v>19.27</v>
      </c>
      <c r="AD52" s="335">
        <v>20.27</v>
      </c>
      <c r="AE52" s="334">
        <f t="shared" si="13"/>
        <v>24.894615384615381</v>
      </c>
      <c r="AF52" s="320"/>
      <c r="AG52" s="338" t="s">
        <v>253</v>
      </c>
      <c r="AH52" s="338">
        <v>6.94</v>
      </c>
      <c r="AI52" s="338">
        <v>6.17</v>
      </c>
      <c r="AJ52" s="338">
        <v>6.22</v>
      </c>
      <c r="AK52" s="338">
        <v>5.43</v>
      </c>
      <c r="AL52" s="340">
        <v>5.97</v>
      </c>
      <c r="AM52" s="338">
        <v>6.02</v>
      </c>
      <c r="AN52" s="338">
        <v>5.86</v>
      </c>
      <c r="AO52" s="338">
        <v>6.27</v>
      </c>
      <c r="AP52" s="338">
        <v>9.8000000000000007</v>
      </c>
      <c r="AQ52" s="338">
        <v>9.9899999999999896</v>
      </c>
      <c r="AR52" s="338">
        <v>7.83</v>
      </c>
      <c r="AS52" s="338">
        <v>11.1</v>
      </c>
      <c r="AT52" s="338"/>
      <c r="AU52" s="343">
        <f t="shared" si="14"/>
        <v>7.299999999999998</v>
      </c>
      <c r="AV52" s="342"/>
      <c r="AW52" s="338" t="s">
        <v>253</v>
      </c>
      <c r="AX52" s="344">
        <f t="shared" ref="AX52:BH52" si="159">AH52/AH51-1</f>
        <v>-7.1530758226037161E-3</v>
      </c>
      <c r="AY52" s="344">
        <f t="shared" si="159"/>
        <v>1.983471074380172E-2</v>
      </c>
      <c r="AZ52" s="344">
        <f t="shared" si="159"/>
        <v>-7.9744816586921896E-3</v>
      </c>
      <c r="BA52" s="344">
        <f t="shared" si="159"/>
        <v>5.5555555555555358E-3</v>
      </c>
      <c r="BB52" s="344">
        <f t="shared" si="159"/>
        <v>1.5306122448979664E-2</v>
      </c>
      <c r="BC52" s="344">
        <f t="shared" si="159"/>
        <v>-2.9032258064516259E-2</v>
      </c>
      <c r="BD52" s="344">
        <f t="shared" si="159"/>
        <v>3.1690140845070491E-2</v>
      </c>
      <c r="BE52" s="344">
        <f t="shared" si="159"/>
        <v>8.4775086505190167E-2</v>
      </c>
      <c r="BF52" s="344">
        <f t="shared" si="159"/>
        <v>1.0214504596528506E-3</v>
      </c>
      <c r="BG52" s="344">
        <f t="shared" si="159"/>
        <v>-2.9940119760488715E-3</v>
      </c>
      <c r="BH52" s="344">
        <f t="shared" si="159"/>
        <v>0.15147058823529425</v>
      </c>
      <c r="BI52" s="344">
        <f t="shared" si="155"/>
        <v>0.15745568300312818</v>
      </c>
      <c r="BJ52" s="344"/>
      <c r="BK52" s="347">
        <f t="shared" si="32"/>
        <v>3.4996292522900985E-2</v>
      </c>
      <c r="BL52" s="342"/>
      <c r="CB52" s="342"/>
    </row>
    <row r="53" spans="1:80" ht="16.5" x14ac:dyDescent="0.4">
      <c r="I53" s="320"/>
      <c r="J53" s="323">
        <v>44919</v>
      </c>
      <c r="K53" s="325">
        <v>16.39</v>
      </c>
      <c r="L53" s="325">
        <v>26.48</v>
      </c>
      <c r="M53" s="325">
        <f t="shared" si="156"/>
        <v>10.09</v>
      </c>
      <c r="N53" s="325">
        <f t="shared" si="157"/>
        <v>7.0000000000000284E-2</v>
      </c>
      <c r="O53" s="325">
        <f t="shared" si="158"/>
        <v>-7.9999999999998295E-2</v>
      </c>
      <c r="P53" s="14"/>
      <c r="Q53" s="330">
        <v>2.2000000000000002</v>
      </c>
      <c r="R53" s="328">
        <v>19.59</v>
      </c>
      <c r="S53" s="329">
        <v>23.54</v>
      </c>
      <c r="T53" s="329">
        <v>22.76</v>
      </c>
      <c r="U53" s="329">
        <v>18.989999999999998</v>
      </c>
      <c r="V53" s="328">
        <v>17.690000000000001</v>
      </c>
      <c r="W53" s="329">
        <v>24.93</v>
      </c>
      <c r="X53" s="329">
        <v>23.46</v>
      </c>
      <c r="Y53" s="328">
        <v>21.01</v>
      </c>
      <c r="Z53" s="329">
        <v>18.3</v>
      </c>
      <c r="AA53" s="329">
        <v>49.99</v>
      </c>
      <c r="AB53" s="329">
        <v>42.21</v>
      </c>
      <c r="AC53" s="333">
        <v>19.600000000000001</v>
      </c>
      <c r="AD53" s="333">
        <v>20.64</v>
      </c>
      <c r="AE53" s="334">
        <f t="shared" si="13"/>
        <v>24.823846153846155</v>
      </c>
      <c r="AF53" s="320"/>
      <c r="AG53" s="338" t="s">
        <v>254</v>
      </c>
      <c r="AH53" s="338">
        <v>6.83</v>
      </c>
      <c r="AI53" s="338">
        <v>6.32</v>
      </c>
      <c r="AJ53" s="338">
        <v>6.33</v>
      </c>
      <c r="AK53" s="338">
        <v>5.68</v>
      </c>
      <c r="AL53" s="338">
        <v>6.14</v>
      </c>
      <c r="AM53" s="338">
        <v>6.16</v>
      </c>
      <c r="AN53" s="338">
        <v>5.98</v>
      </c>
      <c r="AO53" s="338">
        <v>6.43</v>
      </c>
      <c r="AP53" s="338">
        <v>9.73</v>
      </c>
      <c r="AQ53" s="338">
        <v>10.26</v>
      </c>
      <c r="AR53" s="338">
        <v>7.49</v>
      </c>
      <c r="AS53" s="338">
        <v>11.73</v>
      </c>
      <c r="AT53" s="338"/>
      <c r="AU53" s="343">
        <f t="shared" si="14"/>
        <v>7.4233333333333329</v>
      </c>
      <c r="AV53" s="342"/>
      <c r="AW53" s="338" t="s">
        <v>254</v>
      </c>
      <c r="AX53" s="344">
        <f t="shared" ref="AX53:BH53" si="160">AH53/AH52-1</f>
        <v>-1.5850144092219076E-2</v>
      </c>
      <c r="AY53" s="344">
        <f t="shared" si="160"/>
        <v>2.4311183144246407E-2</v>
      </c>
      <c r="AZ53" s="344">
        <f t="shared" si="160"/>
        <v>1.768488745980723E-2</v>
      </c>
      <c r="BA53" s="344">
        <f t="shared" si="160"/>
        <v>4.6040515653775316E-2</v>
      </c>
      <c r="BB53" s="344">
        <f t="shared" si="160"/>
        <v>2.8475711892797406E-2</v>
      </c>
      <c r="BC53" s="344">
        <f t="shared" si="160"/>
        <v>2.3255813953488413E-2</v>
      </c>
      <c r="BD53" s="344">
        <f t="shared" si="160"/>
        <v>2.0477815699658786E-2</v>
      </c>
      <c r="BE53" s="344">
        <f t="shared" si="160"/>
        <v>2.5518341307815051E-2</v>
      </c>
      <c r="BF53" s="344">
        <f t="shared" si="160"/>
        <v>-7.1428571428571175E-3</v>
      </c>
      <c r="BG53" s="344">
        <f t="shared" si="160"/>
        <v>2.7027027027028083E-2</v>
      </c>
      <c r="BH53" s="344">
        <f t="shared" si="160"/>
        <v>-4.3422733077905451E-2</v>
      </c>
      <c r="BI53" s="344">
        <f t="shared" si="155"/>
        <v>5.6756756756756843E-2</v>
      </c>
      <c r="BJ53" s="344"/>
      <c r="BK53" s="347">
        <f t="shared" si="32"/>
        <v>1.6927693215199324E-2</v>
      </c>
      <c r="BL53" s="342"/>
      <c r="CB53" s="342"/>
    </row>
    <row r="54" spans="1:80" ht="16.5" x14ac:dyDescent="0.4">
      <c r="A54" s="17" t="s">
        <v>182</v>
      </c>
      <c r="B54" s="27"/>
      <c r="C54" s="27"/>
      <c r="D54" s="27"/>
      <c r="E54" s="91"/>
      <c r="F54" s="27"/>
      <c r="G54" s="27"/>
      <c r="H54" s="93"/>
      <c r="I54" s="320"/>
      <c r="J54" s="323">
        <v>44918</v>
      </c>
      <c r="K54" s="325">
        <v>16.32</v>
      </c>
      <c r="L54" s="325">
        <v>26.56</v>
      </c>
      <c r="M54" s="325">
        <f t="shared" ref="M54" si="161">L54-K54</f>
        <v>10.239999999999998</v>
      </c>
      <c r="N54" s="325">
        <f t="shared" ref="N54" si="162">K54-K55</f>
        <v>0.8100000000000005</v>
      </c>
      <c r="O54" s="325">
        <f t="shared" ref="O54" si="163">L54-L55</f>
        <v>-0.94000000000000128</v>
      </c>
      <c r="P54" s="14"/>
      <c r="Q54" s="327">
        <v>2.21</v>
      </c>
      <c r="R54" s="329">
        <v>19.89</v>
      </c>
      <c r="S54" s="328">
        <v>23.43</v>
      </c>
      <c r="T54" s="328">
        <v>22.62</v>
      </c>
      <c r="U54" s="328">
        <v>19.21</v>
      </c>
      <c r="V54" s="329">
        <v>18.27</v>
      </c>
      <c r="W54" s="328">
        <v>24.81</v>
      </c>
      <c r="X54" s="328">
        <v>23.2</v>
      </c>
      <c r="Y54" s="329">
        <v>21</v>
      </c>
      <c r="Z54" s="328">
        <v>18.350000000000001</v>
      </c>
      <c r="AA54" s="328">
        <v>50.07</v>
      </c>
      <c r="AB54" s="328">
        <v>42.33</v>
      </c>
      <c r="AC54" s="335">
        <v>19.690000000000001</v>
      </c>
      <c r="AD54" s="335">
        <v>20.83</v>
      </c>
      <c r="AE54" s="334">
        <f t="shared" si="13"/>
        <v>24.899999999999995</v>
      </c>
      <c r="AF54" s="320"/>
      <c r="AG54" s="338" t="s">
        <v>255</v>
      </c>
      <c r="AH54" s="338">
        <v>6.74</v>
      </c>
      <c r="AI54" s="338">
        <v>6.18</v>
      </c>
      <c r="AJ54" s="338">
        <v>6.54</v>
      </c>
      <c r="AK54" s="338">
        <v>5.62</v>
      </c>
      <c r="AL54" s="338">
        <v>6</v>
      </c>
      <c r="AM54" s="338">
        <v>6.14</v>
      </c>
      <c r="AN54" s="338">
        <v>5.99</v>
      </c>
      <c r="AO54" s="338">
        <v>6.18</v>
      </c>
      <c r="AP54" s="338">
        <v>10.3</v>
      </c>
      <c r="AQ54" s="338">
        <v>9.6500000000000092</v>
      </c>
      <c r="AR54" s="338">
        <v>6.87</v>
      </c>
      <c r="AS54" s="338">
        <v>9.1</v>
      </c>
      <c r="AT54" s="338"/>
      <c r="AU54" s="343">
        <f t="shared" si="14"/>
        <v>7.1091666666666669</v>
      </c>
      <c r="AV54" s="342"/>
      <c r="AW54" s="338" t="s">
        <v>255</v>
      </c>
      <c r="AX54" s="344">
        <f t="shared" ref="AX54:BH54" si="164">AH54/AH53-1</f>
        <v>-1.3177159590043952E-2</v>
      </c>
      <c r="AY54" s="344">
        <f t="shared" si="164"/>
        <v>-2.2151898734177333E-2</v>
      </c>
      <c r="AZ54" s="344">
        <f t="shared" si="164"/>
        <v>3.3175355450236976E-2</v>
      </c>
      <c r="BA54" s="344">
        <f t="shared" si="164"/>
        <v>-1.0563380281690127E-2</v>
      </c>
      <c r="BB54" s="344">
        <f t="shared" si="164"/>
        <v>-2.280130293159599E-2</v>
      </c>
      <c r="BC54" s="344">
        <f t="shared" si="164"/>
        <v>-3.2467532467532756E-3</v>
      </c>
      <c r="BD54" s="344">
        <f t="shared" si="164"/>
        <v>1.6722408026754731E-3</v>
      </c>
      <c r="BE54" s="344">
        <f t="shared" si="164"/>
        <v>-3.8880248833592534E-2</v>
      </c>
      <c r="BF54" s="344">
        <f t="shared" si="164"/>
        <v>5.8581706063720373E-2</v>
      </c>
      <c r="BG54" s="344">
        <f t="shared" si="164"/>
        <v>-5.9454191033137427E-2</v>
      </c>
      <c r="BH54" s="344">
        <f t="shared" si="164"/>
        <v>-8.2777036048064079E-2</v>
      </c>
      <c r="BI54" s="344">
        <f t="shared" si="155"/>
        <v>-0.22421142369991476</v>
      </c>
      <c r="BJ54" s="344"/>
      <c r="BK54" s="347">
        <f t="shared" si="32"/>
        <v>-3.1986174340194719E-2</v>
      </c>
      <c r="BL54" s="342"/>
      <c r="CB54" s="342"/>
    </row>
    <row r="55" spans="1:80" ht="16.5" x14ac:dyDescent="0.4">
      <c r="E55" s="22"/>
      <c r="F55" s="22"/>
      <c r="G55" s="22"/>
      <c r="H55" s="13"/>
      <c r="I55" s="320"/>
      <c r="J55" s="323">
        <v>44917</v>
      </c>
      <c r="K55" s="325">
        <v>15.51</v>
      </c>
      <c r="L55" s="325">
        <v>27.5</v>
      </c>
      <c r="M55" s="325">
        <f t="shared" ref="M55" si="165">L55-K55</f>
        <v>11.99</v>
      </c>
      <c r="N55" s="325">
        <f t="shared" ref="N55:N56" si="166">K55-K56</f>
        <v>-9.9999999999997868E-3</v>
      </c>
      <c r="O55" s="325">
        <f t="shared" ref="O55" si="167">L55-L56</f>
        <v>-0.37000000000000099</v>
      </c>
      <c r="P55" s="14"/>
      <c r="Q55" s="327">
        <v>2.2200000000000002</v>
      </c>
      <c r="R55" s="328">
        <v>19.95</v>
      </c>
      <c r="S55" s="329">
        <v>23.53</v>
      </c>
      <c r="T55" s="329">
        <v>22.33</v>
      </c>
      <c r="U55" s="329">
        <v>18.97</v>
      </c>
      <c r="V55" s="328">
        <v>17.98</v>
      </c>
      <c r="W55" s="329">
        <v>24.83</v>
      </c>
      <c r="X55" s="329">
        <v>23.46</v>
      </c>
      <c r="Y55" s="328">
        <v>20.56</v>
      </c>
      <c r="Z55" s="329">
        <v>18.260000000000002</v>
      </c>
      <c r="AA55" s="329">
        <v>49.67</v>
      </c>
      <c r="AB55" s="329">
        <v>40.880000000000003</v>
      </c>
      <c r="AC55" s="333">
        <v>19.3</v>
      </c>
      <c r="AD55" s="333">
        <v>21.23</v>
      </c>
      <c r="AE55" s="334">
        <f t="shared" si="13"/>
        <v>24.688461538461542</v>
      </c>
      <c r="AF55" s="320"/>
      <c r="AG55" s="338" t="s">
        <v>256</v>
      </c>
      <c r="AH55" s="338"/>
      <c r="AI55" s="338"/>
      <c r="AJ55" s="338"/>
      <c r="AK55" s="338">
        <v>5.91</v>
      </c>
      <c r="AL55" s="338"/>
      <c r="AM55" s="338"/>
      <c r="AN55" s="338"/>
      <c r="AO55" s="338"/>
      <c r="AP55" s="338"/>
      <c r="AQ55" s="338"/>
      <c r="AR55" s="338"/>
      <c r="AS55" s="338"/>
      <c r="AT55" s="338"/>
      <c r="AU55" s="343">
        <f t="shared" si="14"/>
        <v>5.91</v>
      </c>
      <c r="AV55" s="342"/>
      <c r="AW55" s="338" t="s">
        <v>256</v>
      </c>
      <c r="AX55" s="345"/>
      <c r="AY55" s="345"/>
      <c r="AZ55" s="345"/>
      <c r="BA55" s="344">
        <f>AK55/AK54-1</f>
        <v>5.1601423487544595E-2</v>
      </c>
      <c r="BB55" s="345"/>
      <c r="BC55" s="345"/>
      <c r="BD55" s="345"/>
      <c r="BE55" s="345"/>
      <c r="BF55" s="345"/>
      <c r="BG55" s="345"/>
      <c r="BH55" s="345"/>
      <c r="BI55" s="345"/>
      <c r="BJ55" s="345"/>
      <c r="BK55" s="347">
        <f t="shared" si="32"/>
        <v>5.1601423487544595E-2</v>
      </c>
      <c r="BL55" s="342"/>
      <c r="CB55" s="342"/>
    </row>
    <row r="56" spans="1:80" ht="16.5" x14ac:dyDescent="0.4">
      <c r="E56" s="22"/>
      <c r="F56" s="22"/>
      <c r="G56" s="22"/>
      <c r="H56" s="12"/>
      <c r="I56" s="320"/>
      <c r="J56" s="323">
        <v>44916</v>
      </c>
      <c r="K56" s="325">
        <v>15.52</v>
      </c>
      <c r="L56" s="325">
        <v>27.87</v>
      </c>
      <c r="M56" s="325">
        <f t="shared" ref="M56" si="168">L56-K56</f>
        <v>12.350000000000001</v>
      </c>
      <c r="N56" s="325">
        <f t="shared" si="166"/>
        <v>-0.37000000000000099</v>
      </c>
      <c r="O56" s="325">
        <f t="shared" ref="O56" si="169">L56-L57</f>
        <v>-0.48000000000000043</v>
      </c>
      <c r="P56" s="14"/>
      <c r="Q56" s="327">
        <v>2.23</v>
      </c>
      <c r="R56" s="329">
        <v>19.93</v>
      </c>
      <c r="S56" s="328">
        <v>23.37</v>
      </c>
      <c r="T56" s="328">
        <v>22.11</v>
      </c>
      <c r="U56" s="328">
        <v>19</v>
      </c>
      <c r="V56" s="329">
        <v>18.510000000000002</v>
      </c>
      <c r="W56" s="328">
        <v>24.6</v>
      </c>
      <c r="X56" s="328">
        <v>23.13</v>
      </c>
      <c r="Y56" s="329">
        <v>20.41</v>
      </c>
      <c r="Z56" s="328">
        <v>17.760000000000002</v>
      </c>
      <c r="AA56" s="328">
        <v>49.46</v>
      </c>
      <c r="AB56" s="328">
        <v>40.409999999999997</v>
      </c>
      <c r="AC56" s="335">
        <v>18.96</v>
      </c>
      <c r="AD56" s="335"/>
      <c r="AE56" s="334">
        <f t="shared" si="13"/>
        <v>24.804166666666664</v>
      </c>
      <c r="AF56" s="320"/>
      <c r="AV56" s="342"/>
      <c r="BL56" s="342"/>
      <c r="CB56" s="342"/>
    </row>
    <row r="57" spans="1:80" ht="16.5" x14ac:dyDescent="0.4">
      <c r="E57" s="22"/>
      <c r="F57" s="22"/>
      <c r="G57" s="22"/>
      <c r="H57" s="24"/>
      <c r="I57" s="320"/>
      <c r="J57" s="323">
        <v>44915</v>
      </c>
      <c r="K57" s="325">
        <v>15.89</v>
      </c>
      <c r="L57" s="325">
        <v>28.35</v>
      </c>
      <c r="M57" s="325">
        <f t="shared" ref="M57" si="170">L57-K57</f>
        <v>12.46</v>
      </c>
      <c r="N57" s="325">
        <f t="shared" ref="N57" si="171">K57-K58</f>
        <v>-1.1099999999999994</v>
      </c>
      <c r="O57" s="325">
        <f t="shared" ref="O57" si="172">L57-L58</f>
        <v>-5.9999999999998721E-2</v>
      </c>
      <c r="P57" s="14"/>
      <c r="Q57" s="327">
        <v>2.2400000000000002</v>
      </c>
      <c r="R57" s="328">
        <v>19.829999999999998</v>
      </c>
      <c r="S57" s="329">
        <v>23.23</v>
      </c>
      <c r="T57" s="329">
        <v>21.85</v>
      </c>
      <c r="U57" s="329">
        <v>18.989999999999998</v>
      </c>
      <c r="V57" s="328">
        <v>18.3</v>
      </c>
      <c r="W57" s="329">
        <v>24.48</v>
      </c>
      <c r="X57" s="329">
        <v>23.24</v>
      </c>
      <c r="Y57" s="328">
        <v>20.18</v>
      </c>
      <c r="Z57" s="329">
        <v>17.850000000000001</v>
      </c>
      <c r="AA57" s="329">
        <v>49.44</v>
      </c>
      <c r="AB57" s="329">
        <v>39.6</v>
      </c>
      <c r="AC57" s="333">
        <v>19.18</v>
      </c>
      <c r="AD57" s="333"/>
      <c r="AE57" s="334">
        <f t="shared" si="13"/>
        <v>24.680833333333336</v>
      </c>
      <c r="AF57" s="320"/>
      <c r="AV57" s="342"/>
      <c r="BL57" s="342"/>
      <c r="CB57" s="342"/>
    </row>
    <row r="58" spans="1:80" ht="16.5" x14ac:dyDescent="0.4">
      <c r="I58" s="320"/>
      <c r="J58" s="323">
        <v>44914</v>
      </c>
      <c r="K58" s="325">
        <v>17</v>
      </c>
      <c r="L58" s="325">
        <v>28.41</v>
      </c>
      <c r="M58" s="325">
        <f t="shared" ref="M58:M60" si="173">L58-K58</f>
        <v>11.41</v>
      </c>
      <c r="N58" s="325">
        <f t="shared" ref="N58:N61" si="174">K58-K59</f>
        <v>-0.12999999999999901</v>
      </c>
      <c r="O58" s="325">
        <f t="shared" ref="O58:O60" si="175">L58-L59</f>
        <v>-0.41000000000000014</v>
      </c>
      <c r="P58" s="14"/>
      <c r="Q58" s="327">
        <v>2.25</v>
      </c>
      <c r="R58" s="329">
        <v>19.79</v>
      </c>
      <c r="S58" s="328">
        <v>22.92</v>
      </c>
      <c r="T58" s="328">
        <v>22.23</v>
      </c>
      <c r="U58" s="328">
        <v>18.78</v>
      </c>
      <c r="V58" s="329">
        <v>18.399999999999999</v>
      </c>
      <c r="W58" s="328">
        <v>24.44</v>
      </c>
      <c r="X58" s="328">
        <v>23.23</v>
      </c>
      <c r="Y58" s="329">
        <v>19.89</v>
      </c>
      <c r="Z58" s="328">
        <v>18.28</v>
      </c>
      <c r="AA58" s="328">
        <v>49.21</v>
      </c>
      <c r="AB58" s="328">
        <v>39.5</v>
      </c>
      <c r="AC58" s="335">
        <v>18.64</v>
      </c>
      <c r="AD58" s="335"/>
      <c r="AE58" s="334">
        <f t="shared" si="13"/>
        <v>24.609166666666667</v>
      </c>
      <c r="AF58" s="320"/>
      <c r="AV58" s="342"/>
      <c r="BL58" s="342"/>
      <c r="CB58" s="342"/>
    </row>
    <row r="59" spans="1:80" ht="16.5" x14ac:dyDescent="0.4">
      <c r="E59" s="26"/>
      <c r="F59" s="26"/>
      <c r="G59" s="26"/>
      <c r="I59" s="320"/>
      <c r="J59" s="323">
        <v>44913</v>
      </c>
      <c r="K59" s="325">
        <v>17.13</v>
      </c>
      <c r="L59" s="325">
        <v>28.82</v>
      </c>
      <c r="M59" s="325">
        <f t="shared" si="173"/>
        <v>11.690000000000001</v>
      </c>
      <c r="N59" s="325">
        <f t="shared" si="174"/>
        <v>-0.40000000000000213</v>
      </c>
      <c r="O59" s="325">
        <f t="shared" si="175"/>
        <v>-0.66000000000000014</v>
      </c>
      <c r="P59" s="14"/>
      <c r="Q59" s="327">
        <v>2.2599999999999998</v>
      </c>
      <c r="R59" s="328">
        <v>19.55</v>
      </c>
      <c r="S59" s="329">
        <v>22.98</v>
      </c>
      <c r="T59" s="329">
        <v>21.96</v>
      </c>
      <c r="U59" s="329">
        <v>18.8</v>
      </c>
      <c r="V59" s="328">
        <v>18.16</v>
      </c>
      <c r="W59" s="329">
        <v>24.37</v>
      </c>
      <c r="X59" s="329">
        <v>23.08</v>
      </c>
      <c r="Y59" s="328">
        <v>20.09</v>
      </c>
      <c r="Z59" s="329">
        <v>18.3</v>
      </c>
      <c r="AA59" s="329">
        <v>49.14</v>
      </c>
      <c r="AB59" s="329">
        <v>39.369999999999997</v>
      </c>
      <c r="AC59" s="333">
        <v>18.8</v>
      </c>
      <c r="AD59" s="333"/>
      <c r="AE59" s="334">
        <f t="shared" si="13"/>
        <v>24.55</v>
      </c>
      <c r="AF59" s="320"/>
      <c r="AV59" s="342"/>
      <c r="BL59" s="342"/>
      <c r="CB59" s="342"/>
    </row>
    <row r="60" spans="1:80" ht="16.5" x14ac:dyDescent="0.4">
      <c r="E60" s="26"/>
      <c r="F60" s="26"/>
      <c r="G60" s="26"/>
      <c r="I60" s="320"/>
      <c r="J60" s="323">
        <v>44912</v>
      </c>
      <c r="K60" s="325">
        <v>17.53</v>
      </c>
      <c r="L60" s="325">
        <v>29.48</v>
      </c>
      <c r="M60" s="325">
        <f t="shared" si="173"/>
        <v>11.95</v>
      </c>
      <c r="N60" s="325">
        <f t="shared" si="174"/>
        <v>-1.4199999999999982</v>
      </c>
      <c r="O60" s="325">
        <f t="shared" si="175"/>
        <v>-0.64999999999999858</v>
      </c>
      <c r="P60" s="14"/>
      <c r="Q60" s="327">
        <v>2.27</v>
      </c>
      <c r="R60" s="329">
        <v>19.489999999999998</v>
      </c>
      <c r="S60" s="328">
        <v>23.07</v>
      </c>
      <c r="T60" s="328">
        <v>22.18</v>
      </c>
      <c r="U60" s="328">
        <v>18.739999999999998</v>
      </c>
      <c r="V60" s="329">
        <v>18.29</v>
      </c>
      <c r="W60" s="328">
        <v>24.13</v>
      </c>
      <c r="X60" s="328">
        <v>22.97</v>
      </c>
      <c r="Y60" s="329">
        <v>19.690000000000001</v>
      </c>
      <c r="Z60" s="328">
        <v>18.100000000000001</v>
      </c>
      <c r="AA60" s="328">
        <v>48.79</v>
      </c>
      <c r="AB60" s="328">
        <v>38.89</v>
      </c>
      <c r="AC60" s="335">
        <v>18.53</v>
      </c>
      <c r="AD60" s="335"/>
      <c r="AE60" s="334">
        <f t="shared" si="13"/>
        <v>24.405833333333334</v>
      </c>
      <c r="AF60" s="320"/>
      <c r="AV60" s="342"/>
      <c r="BL60" s="342"/>
      <c r="CB60" s="342"/>
    </row>
    <row r="61" spans="1:80" ht="16.5" x14ac:dyDescent="0.4">
      <c r="E61" s="26"/>
      <c r="F61" s="26"/>
      <c r="G61" s="26"/>
      <c r="I61" s="320"/>
      <c r="J61" s="323">
        <v>44911</v>
      </c>
      <c r="K61" s="325">
        <v>18.95</v>
      </c>
      <c r="L61" s="325">
        <v>30.13</v>
      </c>
      <c r="M61" s="325">
        <f t="shared" ref="M61:M68" si="176">L61-K61</f>
        <v>11.18</v>
      </c>
      <c r="N61" s="325">
        <f t="shared" si="174"/>
        <v>-0.14000000000000057</v>
      </c>
      <c r="O61" s="325">
        <f t="shared" ref="O61" si="177">L61-L62</f>
        <v>-0.21000000000000085</v>
      </c>
      <c r="P61" s="14"/>
      <c r="Q61" s="327">
        <v>2.2799999999999998</v>
      </c>
      <c r="R61" s="328">
        <v>19.79</v>
      </c>
      <c r="S61" s="329">
        <v>23.15</v>
      </c>
      <c r="T61" s="329">
        <v>21.85</v>
      </c>
      <c r="U61" s="329">
        <v>18.82</v>
      </c>
      <c r="V61" s="328">
        <v>18.010000000000002</v>
      </c>
      <c r="W61" s="329">
        <v>24.28</v>
      </c>
      <c r="X61" s="329">
        <v>22.99</v>
      </c>
      <c r="Y61" s="328">
        <v>19.78</v>
      </c>
      <c r="Z61" s="329">
        <v>18.05</v>
      </c>
      <c r="AA61" s="329">
        <v>48.88</v>
      </c>
      <c r="AB61" s="329">
        <v>38.65</v>
      </c>
      <c r="AC61" s="333">
        <v>18.559999999999999</v>
      </c>
      <c r="AD61" s="333"/>
      <c r="AE61" s="334">
        <f t="shared" si="13"/>
        <v>24.400833333333335</v>
      </c>
      <c r="AF61" s="320"/>
      <c r="AV61" s="342"/>
      <c r="BL61" s="342"/>
      <c r="CB61" s="342"/>
    </row>
    <row r="62" spans="1:80" ht="16.5" x14ac:dyDescent="0.4">
      <c r="E62" s="26"/>
      <c r="F62" s="26"/>
      <c r="G62" s="26"/>
      <c r="I62" s="320"/>
      <c r="J62" s="323">
        <v>44910</v>
      </c>
      <c r="K62" s="325">
        <v>19.09</v>
      </c>
      <c r="L62" s="325">
        <v>30.34</v>
      </c>
      <c r="M62" s="325">
        <f t="shared" ref="M62" si="178">L62-K62</f>
        <v>11.25</v>
      </c>
      <c r="N62" s="325">
        <f t="shared" ref="N62" si="179">K62-K63</f>
        <v>-5.9999999999998721E-2</v>
      </c>
      <c r="O62" s="325">
        <f t="shared" ref="O62" si="180">L62-L63</f>
        <v>0.55000000000000071</v>
      </c>
      <c r="P62" s="14"/>
      <c r="Q62" s="327">
        <v>2.29</v>
      </c>
      <c r="R62" s="329"/>
      <c r="S62" s="328">
        <v>23.07</v>
      </c>
      <c r="T62" s="328"/>
      <c r="U62" s="328"/>
      <c r="V62" s="329"/>
      <c r="W62" s="328">
        <v>24.3</v>
      </c>
      <c r="X62" s="328"/>
      <c r="Y62" s="329"/>
      <c r="Z62" s="328"/>
      <c r="AA62" s="328">
        <v>48.89</v>
      </c>
      <c r="AB62" s="328"/>
      <c r="AC62" s="335"/>
      <c r="AD62" s="335"/>
      <c r="AE62" s="334">
        <f t="shared" si="13"/>
        <v>32.086666666666666</v>
      </c>
      <c r="AF62" s="320"/>
      <c r="AV62" s="342"/>
      <c r="BL62" s="342"/>
      <c r="CB62" s="342"/>
    </row>
    <row r="63" spans="1:80" ht="16.5" x14ac:dyDescent="0.4">
      <c r="E63" s="26"/>
      <c r="F63" s="26"/>
      <c r="G63" s="26"/>
      <c r="I63" s="320"/>
      <c r="J63" s="323">
        <v>44909</v>
      </c>
      <c r="K63" s="325">
        <v>19.149999999999999</v>
      </c>
      <c r="L63" s="325">
        <v>29.79</v>
      </c>
      <c r="M63" s="325">
        <f t="shared" si="176"/>
        <v>10.64</v>
      </c>
      <c r="N63" s="325">
        <f t="shared" ref="N63" si="181">K63-K64</f>
        <v>-0.31000000000000227</v>
      </c>
      <c r="O63" s="325">
        <f t="shared" ref="O63" si="182">L63-L64</f>
        <v>-0.39000000000000057</v>
      </c>
      <c r="P63" s="14"/>
      <c r="Q63" s="327">
        <v>3.1</v>
      </c>
      <c r="R63" s="329">
        <v>19.940000000000001</v>
      </c>
      <c r="S63" s="329">
        <v>22.74</v>
      </c>
      <c r="T63" s="328">
        <v>21.82</v>
      </c>
      <c r="U63" s="328">
        <v>18.46</v>
      </c>
      <c r="V63" s="329">
        <v>17.87</v>
      </c>
      <c r="W63" s="329">
        <v>24.2</v>
      </c>
      <c r="X63" s="328">
        <v>22.94</v>
      </c>
      <c r="Y63" s="329">
        <v>19.54</v>
      </c>
      <c r="Z63" s="328">
        <v>18.2</v>
      </c>
      <c r="AA63" s="329">
        <v>49.33</v>
      </c>
      <c r="AB63" s="328">
        <v>38.700000000000003</v>
      </c>
      <c r="AC63" s="335">
        <v>18.579999999999998</v>
      </c>
      <c r="AD63" s="335"/>
      <c r="AE63" s="334">
        <f t="shared" si="13"/>
        <v>24.36</v>
      </c>
      <c r="AF63" s="320"/>
      <c r="AV63" s="342"/>
      <c r="BL63" s="342"/>
      <c r="CB63" s="342"/>
    </row>
    <row r="64" spans="1:80" ht="16.5" x14ac:dyDescent="0.4">
      <c r="E64" s="26"/>
      <c r="F64" s="26"/>
      <c r="G64" s="26"/>
      <c r="I64" s="320"/>
      <c r="J64" s="323">
        <v>44908</v>
      </c>
      <c r="K64" s="325">
        <v>19.46</v>
      </c>
      <c r="L64" s="325">
        <v>30.18</v>
      </c>
      <c r="M64" s="325">
        <f t="shared" si="176"/>
        <v>10.719999999999999</v>
      </c>
      <c r="N64" s="325">
        <f t="shared" ref="N64:O68" si="183">K64-K65</f>
        <v>0.71000000000000085</v>
      </c>
      <c r="O64" s="325">
        <f t="shared" si="183"/>
        <v>-0.5</v>
      </c>
      <c r="P64" s="14"/>
      <c r="Q64" s="327">
        <v>3.2</v>
      </c>
      <c r="R64" s="328">
        <v>19.989999999999998</v>
      </c>
      <c r="S64" s="328">
        <v>22.62</v>
      </c>
      <c r="T64" s="329">
        <v>21.22</v>
      </c>
      <c r="U64" s="329">
        <v>18.45</v>
      </c>
      <c r="V64" s="328">
        <v>18</v>
      </c>
      <c r="W64" s="328">
        <v>24.21</v>
      </c>
      <c r="X64" s="329">
        <v>23.02</v>
      </c>
      <c r="Y64" s="328">
        <v>19.36</v>
      </c>
      <c r="Z64" s="329">
        <v>17.91</v>
      </c>
      <c r="AA64" s="328">
        <v>48.52</v>
      </c>
      <c r="AB64" s="329">
        <v>39.04</v>
      </c>
      <c r="AC64" s="333">
        <v>18.37</v>
      </c>
      <c r="AD64" s="333"/>
      <c r="AE64" s="334">
        <f t="shared" si="13"/>
        <v>24.225833333333338</v>
      </c>
      <c r="AF64" s="320"/>
      <c r="AV64" s="342"/>
      <c r="BL64" s="342"/>
      <c r="CB64" s="342"/>
    </row>
    <row r="65" spans="1:80" ht="16.5" x14ac:dyDescent="0.4">
      <c r="E65" s="26"/>
      <c r="F65" s="26"/>
      <c r="G65" s="26"/>
      <c r="I65" s="320"/>
      <c r="J65" s="323">
        <v>44907</v>
      </c>
      <c r="K65" s="325">
        <v>18.75</v>
      </c>
      <c r="L65" s="325">
        <v>30.68</v>
      </c>
      <c r="M65" s="325">
        <f t="shared" si="176"/>
        <v>11.93</v>
      </c>
      <c r="N65" s="325">
        <f t="shared" si="183"/>
        <v>-0.33999999999999986</v>
      </c>
      <c r="O65" s="325">
        <f t="shared" si="183"/>
        <v>-1.0000000000001563E-2</v>
      </c>
      <c r="P65" s="14"/>
      <c r="Q65" s="327">
        <v>3.3</v>
      </c>
      <c r="R65" s="329">
        <v>19.97</v>
      </c>
      <c r="S65" s="329">
        <v>22.46</v>
      </c>
      <c r="T65" s="328">
        <v>21.11</v>
      </c>
      <c r="U65" s="328">
        <v>18.73</v>
      </c>
      <c r="V65" s="329">
        <v>17.940000000000001</v>
      </c>
      <c r="W65" s="329">
        <v>24.48</v>
      </c>
      <c r="X65" s="328">
        <v>23.13</v>
      </c>
      <c r="Y65" s="329">
        <v>19</v>
      </c>
      <c r="Z65" s="328">
        <v>18.149999999999999</v>
      </c>
      <c r="AA65" s="329">
        <v>48.51</v>
      </c>
      <c r="AB65" s="328">
        <v>38.93</v>
      </c>
      <c r="AC65" s="335">
        <v>18.3</v>
      </c>
      <c r="AD65" s="335"/>
      <c r="AE65" s="334">
        <f t="shared" si="13"/>
        <v>24.22583333333333</v>
      </c>
      <c r="AF65" s="320"/>
      <c r="AV65" s="342"/>
      <c r="BL65" s="342"/>
      <c r="CB65" s="342"/>
    </row>
    <row r="66" spans="1:80" ht="16.5" x14ac:dyDescent="0.4">
      <c r="E66" s="26"/>
      <c r="F66" s="26"/>
      <c r="G66" s="26"/>
      <c r="I66" s="320"/>
      <c r="J66" s="323">
        <v>44906</v>
      </c>
      <c r="K66" s="325">
        <v>19.09</v>
      </c>
      <c r="L66" s="325">
        <v>30.69</v>
      </c>
      <c r="M66" s="325">
        <f t="shared" si="176"/>
        <v>11.600000000000001</v>
      </c>
      <c r="N66" s="325">
        <f t="shared" si="183"/>
        <v>-1.6099999999999994</v>
      </c>
      <c r="O66" s="325">
        <f t="shared" si="183"/>
        <v>-0.41999999999999815</v>
      </c>
      <c r="P66" s="14"/>
      <c r="Q66" s="327">
        <v>3.4</v>
      </c>
      <c r="R66" s="328">
        <v>19.87</v>
      </c>
      <c r="S66" s="328">
        <v>22.29</v>
      </c>
      <c r="T66" s="329">
        <v>21.59</v>
      </c>
      <c r="U66" s="329">
        <v>18.79</v>
      </c>
      <c r="V66" s="328">
        <v>18.079999999999998</v>
      </c>
      <c r="W66" s="328">
        <v>24.2</v>
      </c>
      <c r="X66" s="329">
        <v>22.89</v>
      </c>
      <c r="Y66" s="328">
        <v>18.95</v>
      </c>
      <c r="Z66" s="329">
        <v>18.09</v>
      </c>
      <c r="AA66" s="328">
        <v>48.49</v>
      </c>
      <c r="AB66" s="329">
        <v>38.78</v>
      </c>
      <c r="AC66" s="333">
        <v>18.63</v>
      </c>
      <c r="AD66" s="333"/>
      <c r="AE66" s="334">
        <f t="shared" si="13"/>
        <v>24.220833333333331</v>
      </c>
      <c r="AF66" s="320"/>
      <c r="AV66" s="342"/>
      <c r="BL66" s="342"/>
      <c r="CB66" s="342"/>
    </row>
    <row r="67" spans="1:80" ht="16.5" x14ac:dyDescent="0.4">
      <c r="E67" s="26"/>
      <c r="F67" s="26"/>
      <c r="G67" s="26"/>
      <c r="I67" s="320"/>
      <c r="J67" s="323">
        <v>44905</v>
      </c>
      <c r="K67" s="325">
        <v>20.7</v>
      </c>
      <c r="L67" s="325">
        <v>31.11</v>
      </c>
      <c r="M67" s="325">
        <f t="shared" si="176"/>
        <v>10.41</v>
      </c>
      <c r="N67" s="325">
        <f t="shared" si="183"/>
        <v>-0.14000000000000057</v>
      </c>
      <c r="O67" s="325">
        <f t="shared" si="183"/>
        <v>-1.009999999999998</v>
      </c>
      <c r="P67" s="14"/>
      <c r="Q67" s="327">
        <v>3.5</v>
      </c>
      <c r="R67" s="329">
        <v>19.489999999999998</v>
      </c>
      <c r="S67" s="329">
        <v>22.5</v>
      </c>
      <c r="T67" s="328">
        <v>21.35</v>
      </c>
      <c r="U67" s="328">
        <v>18.72</v>
      </c>
      <c r="V67" s="329">
        <v>17.809999999999999</v>
      </c>
      <c r="W67" s="329">
        <v>24.38</v>
      </c>
      <c r="X67" s="328">
        <v>22.65</v>
      </c>
      <c r="Y67" s="329">
        <v>19.13</v>
      </c>
      <c r="Z67" s="328">
        <v>17.98</v>
      </c>
      <c r="AA67" s="329">
        <v>48.44</v>
      </c>
      <c r="AB67" s="328">
        <v>38.79</v>
      </c>
      <c r="AC67" s="335">
        <v>18.16</v>
      </c>
      <c r="AD67" s="335"/>
      <c r="AE67" s="334">
        <f t="shared" si="13"/>
        <v>24.116666666666671</v>
      </c>
      <c r="AF67" s="320"/>
      <c r="AV67" s="342"/>
      <c r="BL67" s="342"/>
      <c r="CB67" s="342"/>
    </row>
    <row r="68" spans="1:80" ht="16.5" x14ac:dyDescent="0.4">
      <c r="E68" s="26"/>
      <c r="F68" s="26"/>
      <c r="G68" s="26"/>
      <c r="I68" s="320"/>
      <c r="J68" s="323">
        <v>44904</v>
      </c>
      <c r="K68" s="325">
        <v>20.84</v>
      </c>
      <c r="L68" s="325">
        <v>32.119999999999997</v>
      </c>
      <c r="M68" s="325">
        <f t="shared" si="176"/>
        <v>11.279999999999998</v>
      </c>
      <c r="N68" s="325">
        <f t="shared" si="183"/>
        <v>-0.87000000000000099</v>
      </c>
      <c r="O68" s="325">
        <f t="shared" si="183"/>
        <v>0.53999999999999915</v>
      </c>
      <c r="P68" s="14"/>
      <c r="Q68" s="327">
        <v>3.6</v>
      </c>
      <c r="R68" s="328">
        <v>19.45</v>
      </c>
      <c r="S68" s="328">
        <v>22.52</v>
      </c>
      <c r="T68" s="329">
        <v>21.29</v>
      </c>
      <c r="U68" s="329">
        <v>18.18</v>
      </c>
      <c r="V68" s="328">
        <v>17.71</v>
      </c>
      <c r="W68" s="328">
        <v>24.67</v>
      </c>
      <c r="X68" s="329">
        <v>22.87</v>
      </c>
      <c r="Y68" s="328">
        <v>18.95</v>
      </c>
      <c r="Z68" s="329">
        <v>18.13</v>
      </c>
      <c r="AA68" s="328">
        <v>48.38</v>
      </c>
      <c r="AB68" s="329">
        <v>38.32</v>
      </c>
      <c r="AC68" s="333">
        <v>18.16</v>
      </c>
      <c r="AD68" s="333"/>
      <c r="AE68" s="334">
        <f t="shared" si="13"/>
        <v>24.052499999999998</v>
      </c>
      <c r="AF68" s="320"/>
      <c r="AV68" s="342"/>
      <c r="BL68" s="342"/>
      <c r="CB68" s="342"/>
    </row>
    <row r="69" spans="1:80" ht="16.5" x14ac:dyDescent="0.4">
      <c r="E69" s="26"/>
      <c r="F69" s="26"/>
      <c r="G69" s="26"/>
      <c r="I69" s="320"/>
      <c r="J69" s="323">
        <v>44903</v>
      </c>
      <c r="K69" s="325">
        <v>21.71</v>
      </c>
      <c r="L69" s="325">
        <v>31.58</v>
      </c>
      <c r="M69" s="325">
        <f t="shared" ref="M69:M74" si="184">L69-K69</f>
        <v>9.8699999999999974</v>
      </c>
      <c r="N69" s="325">
        <f t="shared" ref="N69:N74" si="185">K69-K70</f>
        <v>-0.62999999999999901</v>
      </c>
      <c r="O69" s="325">
        <f t="shared" ref="O69:O74" si="186">L69-L70</f>
        <v>-0.46999999999999886</v>
      </c>
      <c r="P69" s="14"/>
      <c r="Q69" s="327">
        <v>3.7</v>
      </c>
      <c r="R69" s="329">
        <v>19.73</v>
      </c>
      <c r="S69" s="329">
        <v>22.53</v>
      </c>
      <c r="T69" s="328">
        <v>21.1</v>
      </c>
      <c r="U69" s="328">
        <v>18.23</v>
      </c>
      <c r="V69" s="329">
        <v>17.32</v>
      </c>
      <c r="W69" s="329">
        <v>24.4</v>
      </c>
      <c r="X69" s="328">
        <v>22.69</v>
      </c>
      <c r="Y69" s="329">
        <v>18.78</v>
      </c>
      <c r="Z69" s="328">
        <v>18.100000000000001</v>
      </c>
      <c r="AA69" s="329">
        <v>48.56</v>
      </c>
      <c r="AB69" s="328">
        <v>38.08</v>
      </c>
      <c r="AC69" s="335">
        <v>18.21</v>
      </c>
      <c r="AD69" s="335"/>
      <c r="AE69" s="334">
        <f t="shared" ref="AE69:AE132" si="187">AVERAGE(R69:AD69)</f>
        <v>23.977499999999996</v>
      </c>
      <c r="AF69" s="320"/>
      <c r="AV69" s="342"/>
      <c r="BL69" s="342"/>
      <c r="CB69" s="342"/>
    </row>
    <row r="70" spans="1:80" ht="16.5" x14ac:dyDescent="0.4">
      <c r="A70" s="29"/>
      <c r="B70" s="29"/>
      <c r="C70" s="29"/>
      <c r="D70" s="29"/>
      <c r="E70" s="29"/>
      <c r="F70" s="29"/>
      <c r="G70" s="29"/>
      <c r="H70" s="29"/>
      <c r="I70" s="320"/>
      <c r="J70" s="323">
        <v>44902</v>
      </c>
      <c r="K70" s="325">
        <v>22.34</v>
      </c>
      <c r="L70" s="325">
        <v>32.049999999999997</v>
      </c>
      <c r="M70" s="325">
        <f t="shared" si="184"/>
        <v>9.7099999999999973</v>
      </c>
      <c r="N70" s="325">
        <f t="shared" si="185"/>
        <v>-0.26999999999999957</v>
      </c>
      <c r="O70" s="325">
        <f t="shared" si="186"/>
        <v>0.11999999999999744</v>
      </c>
      <c r="P70" s="14"/>
      <c r="Q70" s="327">
        <v>3.8</v>
      </c>
      <c r="R70" s="328">
        <v>19.86</v>
      </c>
      <c r="S70" s="328">
        <v>22.28</v>
      </c>
      <c r="T70" s="329">
        <v>20.9</v>
      </c>
      <c r="U70" s="329">
        <v>18.010000000000002</v>
      </c>
      <c r="V70" s="328">
        <v>17.41</v>
      </c>
      <c r="W70" s="328">
        <v>24.44</v>
      </c>
      <c r="X70" s="329">
        <v>22.62</v>
      </c>
      <c r="Y70" s="328">
        <v>18.63</v>
      </c>
      <c r="Z70" s="329">
        <v>18.03</v>
      </c>
      <c r="AA70" s="328">
        <v>48.42</v>
      </c>
      <c r="AB70" s="329">
        <v>38.520000000000003</v>
      </c>
      <c r="AC70" s="333">
        <v>18.32</v>
      </c>
      <c r="AD70" s="333"/>
      <c r="AE70" s="334">
        <f t="shared" si="187"/>
        <v>23.95333333333333</v>
      </c>
      <c r="AF70" s="320"/>
      <c r="AV70" s="342"/>
      <c r="BL70" s="342"/>
      <c r="CB70" s="342"/>
    </row>
    <row r="71" spans="1:80" ht="16.5" x14ac:dyDescent="0.4">
      <c r="I71" s="320"/>
      <c r="J71" s="323">
        <v>44901</v>
      </c>
      <c r="K71" s="325">
        <v>22.61</v>
      </c>
      <c r="L71" s="325">
        <v>31.93</v>
      </c>
      <c r="M71" s="325">
        <f t="shared" si="184"/>
        <v>9.32</v>
      </c>
      <c r="N71" s="325">
        <f t="shared" si="185"/>
        <v>-1.0000000000001563E-2</v>
      </c>
      <c r="O71" s="325">
        <f t="shared" si="186"/>
        <v>0.14999999999999858</v>
      </c>
      <c r="P71" s="14"/>
      <c r="Q71" s="327">
        <v>3.9</v>
      </c>
      <c r="R71" s="329">
        <v>19.88</v>
      </c>
      <c r="S71" s="329">
        <v>22.24</v>
      </c>
      <c r="T71" s="328">
        <v>20.64</v>
      </c>
      <c r="U71" s="328">
        <v>18.350000000000001</v>
      </c>
      <c r="V71" s="329">
        <v>17.59</v>
      </c>
      <c r="W71" s="329">
        <v>24.47</v>
      </c>
      <c r="X71" s="328">
        <v>22.75</v>
      </c>
      <c r="Y71" s="329">
        <v>18.75</v>
      </c>
      <c r="Z71" s="328">
        <v>18.39</v>
      </c>
      <c r="AA71" s="329">
        <v>48.42</v>
      </c>
      <c r="AB71" s="328">
        <v>38.130000000000003</v>
      </c>
      <c r="AC71" s="335">
        <v>18.559999999999999</v>
      </c>
      <c r="AD71" s="335"/>
      <c r="AE71" s="334">
        <f t="shared" si="187"/>
        <v>24.014166666666668</v>
      </c>
      <c r="AF71" s="320"/>
      <c r="AV71" s="342"/>
      <c r="BL71" s="342"/>
      <c r="CB71" s="342"/>
    </row>
    <row r="72" spans="1:80" ht="16.5" x14ac:dyDescent="0.4">
      <c r="I72" s="320"/>
      <c r="J72" s="323">
        <v>44900</v>
      </c>
      <c r="K72" s="325">
        <v>22.62</v>
      </c>
      <c r="L72" s="325">
        <v>31.78</v>
      </c>
      <c r="M72" s="325">
        <f t="shared" si="184"/>
        <v>9.16</v>
      </c>
      <c r="N72" s="325">
        <f t="shared" si="185"/>
        <v>-0.23999999999999844</v>
      </c>
      <c r="O72" s="325">
        <f t="shared" si="186"/>
        <v>0.20000000000000284</v>
      </c>
      <c r="P72" s="14"/>
      <c r="Q72" s="330">
        <v>3.1</v>
      </c>
      <c r="R72" s="328">
        <v>19.91</v>
      </c>
      <c r="S72" s="328">
        <v>22.29</v>
      </c>
      <c r="T72" s="329">
        <v>19.989999999999998</v>
      </c>
      <c r="U72" s="329">
        <v>18.170000000000002</v>
      </c>
      <c r="V72" s="328">
        <v>17.57</v>
      </c>
      <c r="W72" s="328">
        <v>24.75</v>
      </c>
      <c r="X72" s="329">
        <v>22.67</v>
      </c>
      <c r="Y72" s="328">
        <v>18.54</v>
      </c>
      <c r="Z72" s="329">
        <v>18.52</v>
      </c>
      <c r="AA72" s="328">
        <v>48.16</v>
      </c>
      <c r="AB72" s="329">
        <v>38.08</v>
      </c>
      <c r="AC72" s="333">
        <v>18.329999999999998</v>
      </c>
      <c r="AD72" s="333"/>
      <c r="AE72" s="334">
        <f t="shared" si="187"/>
        <v>23.915000000000003</v>
      </c>
      <c r="AF72" s="320"/>
      <c r="AV72" s="342"/>
      <c r="BL72" s="342"/>
      <c r="CB72" s="342"/>
    </row>
    <row r="73" spans="1:80" ht="16.5" x14ac:dyDescent="0.4">
      <c r="I73" s="320"/>
      <c r="J73" s="323">
        <v>44899</v>
      </c>
      <c r="K73" s="325">
        <v>22.86</v>
      </c>
      <c r="L73" s="325">
        <v>31.58</v>
      </c>
      <c r="M73" s="325">
        <f t="shared" si="184"/>
        <v>8.7199999999999989</v>
      </c>
      <c r="N73" s="325">
        <f t="shared" si="185"/>
        <v>0.14999999999999858</v>
      </c>
      <c r="O73" s="325">
        <f t="shared" si="186"/>
        <v>-0.21000000000000085</v>
      </c>
      <c r="P73" s="14"/>
      <c r="Q73" s="327">
        <v>3.11</v>
      </c>
      <c r="R73" s="329">
        <v>19.87</v>
      </c>
      <c r="S73" s="329">
        <v>22.14</v>
      </c>
      <c r="T73" s="328">
        <v>20.58</v>
      </c>
      <c r="U73" s="328">
        <v>18.07</v>
      </c>
      <c r="V73" s="329">
        <v>17.600000000000001</v>
      </c>
      <c r="W73" s="329">
        <v>24.81</v>
      </c>
      <c r="X73" s="328">
        <v>22.52</v>
      </c>
      <c r="Y73" s="329">
        <v>18.32</v>
      </c>
      <c r="Z73" s="328">
        <v>19.190000000000001</v>
      </c>
      <c r="AA73" s="329">
        <v>47.89</v>
      </c>
      <c r="AB73" s="328">
        <v>38.06</v>
      </c>
      <c r="AC73" s="335">
        <v>18.28</v>
      </c>
      <c r="AD73" s="335"/>
      <c r="AE73" s="334">
        <f t="shared" si="187"/>
        <v>23.944166666666671</v>
      </c>
      <c r="AF73" s="320"/>
      <c r="AV73" s="342"/>
      <c r="BL73" s="342"/>
      <c r="CB73" s="342"/>
    </row>
    <row r="74" spans="1:80" ht="16.5" x14ac:dyDescent="0.4">
      <c r="I74" s="320"/>
      <c r="J74" s="323">
        <v>44898</v>
      </c>
      <c r="K74" s="325">
        <v>22.71</v>
      </c>
      <c r="L74" s="325">
        <v>31.79</v>
      </c>
      <c r="M74" s="325">
        <f t="shared" si="184"/>
        <v>9.0799999999999983</v>
      </c>
      <c r="N74" s="325">
        <f t="shared" si="185"/>
        <v>0.28999999999999915</v>
      </c>
      <c r="O74" s="325">
        <f t="shared" si="186"/>
        <v>-0.39000000000000057</v>
      </c>
      <c r="P74" s="14"/>
      <c r="Q74" s="327">
        <v>3.12</v>
      </c>
      <c r="R74" s="328">
        <v>19.489999999999998</v>
      </c>
      <c r="S74" s="328">
        <v>22.29</v>
      </c>
      <c r="T74" s="329">
        <v>20.62</v>
      </c>
      <c r="U74" s="329">
        <v>18.03</v>
      </c>
      <c r="V74" s="328">
        <v>17.510000000000002</v>
      </c>
      <c r="W74" s="328">
        <v>24.7</v>
      </c>
      <c r="X74" s="329">
        <v>22.8</v>
      </c>
      <c r="Y74" s="328">
        <v>18.46</v>
      </c>
      <c r="Z74" s="329">
        <v>19.440000000000001</v>
      </c>
      <c r="AA74" s="328">
        <v>47.96</v>
      </c>
      <c r="AB74" s="329">
        <v>38.049999999999997</v>
      </c>
      <c r="AC74" s="333">
        <v>18.21</v>
      </c>
      <c r="AD74" s="333"/>
      <c r="AE74" s="334">
        <f t="shared" si="187"/>
        <v>23.963333333333335</v>
      </c>
      <c r="AF74" s="320"/>
      <c r="AV74" s="342"/>
      <c r="BL74" s="342"/>
      <c r="CB74" s="342"/>
    </row>
    <row r="75" spans="1:80" ht="16.5" x14ac:dyDescent="0.4">
      <c r="I75" s="320"/>
      <c r="J75" s="323">
        <v>44897</v>
      </c>
      <c r="K75" s="325">
        <v>22.42</v>
      </c>
      <c r="L75" s="325">
        <v>32.18</v>
      </c>
      <c r="M75" s="325">
        <f t="shared" ref="M75:M81" si="188">L75-K75</f>
        <v>9.759999999999998</v>
      </c>
      <c r="N75" s="325">
        <f t="shared" ref="N75:N81" si="189">K75-K76</f>
        <v>0.2900000000000027</v>
      </c>
      <c r="O75" s="325">
        <f t="shared" ref="O75:O81" si="190">L75-L76</f>
        <v>0.30999999999999872</v>
      </c>
      <c r="P75" s="14"/>
      <c r="Q75" s="327">
        <v>3.13</v>
      </c>
      <c r="R75" s="329">
        <v>19.5</v>
      </c>
      <c r="S75" s="329">
        <v>22.03</v>
      </c>
      <c r="T75" s="328">
        <v>20.74</v>
      </c>
      <c r="U75" s="328">
        <v>18</v>
      </c>
      <c r="V75" s="329">
        <v>17.559999999999999</v>
      </c>
      <c r="W75" s="329">
        <v>24.74</v>
      </c>
      <c r="X75" s="328">
        <v>22.63</v>
      </c>
      <c r="Y75" s="329">
        <v>18.149999999999999</v>
      </c>
      <c r="Z75" s="328">
        <v>19.72</v>
      </c>
      <c r="AA75" s="329">
        <v>48.24</v>
      </c>
      <c r="AB75" s="328">
        <v>37.36</v>
      </c>
      <c r="AC75" s="335">
        <v>17.96</v>
      </c>
      <c r="AD75" s="335"/>
      <c r="AE75" s="334">
        <f t="shared" si="187"/>
        <v>23.885833333333334</v>
      </c>
      <c r="AF75" s="320"/>
      <c r="AV75" s="342"/>
      <c r="BL75" s="342"/>
      <c r="CB75" s="342"/>
    </row>
    <row r="76" spans="1:80" ht="16.5" x14ac:dyDescent="0.4">
      <c r="I76" s="320"/>
      <c r="J76" s="323">
        <v>44896</v>
      </c>
      <c r="K76" s="325">
        <v>22.13</v>
      </c>
      <c r="L76" s="325">
        <v>31.87</v>
      </c>
      <c r="M76" s="325">
        <f t="shared" si="188"/>
        <v>9.740000000000002</v>
      </c>
      <c r="N76" s="325">
        <f t="shared" si="189"/>
        <v>-0.14000000000000057</v>
      </c>
      <c r="O76" s="325">
        <f t="shared" si="190"/>
        <v>-0.30999999999999872</v>
      </c>
      <c r="P76" s="14"/>
      <c r="Q76" s="327">
        <v>3.14</v>
      </c>
      <c r="R76" s="328">
        <v>19.73</v>
      </c>
      <c r="S76" s="328">
        <v>22.08</v>
      </c>
      <c r="T76" s="329">
        <v>20.18</v>
      </c>
      <c r="U76" s="329">
        <v>18.170000000000002</v>
      </c>
      <c r="V76" s="328">
        <v>17</v>
      </c>
      <c r="W76" s="328">
        <v>24.78</v>
      </c>
      <c r="X76" s="329">
        <v>22.44</v>
      </c>
      <c r="Y76" s="328">
        <v>18.48</v>
      </c>
      <c r="Z76" s="329">
        <v>19.72</v>
      </c>
      <c r="AA76" s="328">
        <v>48.14</v>
      </c>
      <c r="AB76" s="329">
        <v>37.33</v>
      </c>
      <c r="AC76" s="333">
        <v>18.079999999999998</v>
      </c>
      <c r="AD76" s="333"/>
      <c r="AE76" s="334">
        <f t="shared" si="187"/>
        <v>23.844166666666663</v>
      </c>
      <c r="AF76" s="320"/>
      <c r="AV76" s="342"/>
      <c r="BL76" s="342"/>
      <c r="CB76" s="342"/>
    </row>
    <row r="77" spans="1:80" ht="16.5" x14ac:dyDescent="0.4">
      <c r="I77" s="320"/>
      <c r="J77" s="323">
        <v>44895</v>
      </c>
      <c r="K77" s="325">
        <v>22.27</v>
      </c>
      <c r="L77" s="325">
        <v>32.18</v>
      </c>
      <c r="M77" s="325">
        <f t="shared" si="188"/>
        <v>9.91</v>
      </c>
      <c r="N77" s="325">
        <f t="shared" si="189"/>
        <v>-8.0000000000001847E-2</v>
      </c>
      <c r="O77" s="325">
        <f t="shared" si="190"/>
        <v>-0.25999999999999801</v>
      </c>
      <c r="P77" s="14"/>
      <c r="Q77" s="327">
        <v>3.15</v>
      </c>
      <c r="R77" s="329">
        <v>19.850000000000001</v>
      </c>
      <c r="S77" s="329">
        <v>21.79</v>
      </c>
      <c r="T77" s="328">
        <v>19.73</v>
      </c>
      <c r="U77" s="328">
        <v>17.8</v>
      </c>
      <c r="V77" s="329">
        <v>16.989999999999998</v>
      </c>
      <c r="W77" s="329">
        <v>24.89</v>
      </c>
      <c r="X77" s="328">
        <v>22.33</v>
      </c>
      <c r="Y77" s="329">
        <v>18.489999999999998</v>
      </c>
      <c r="Z77" s="328">
        <v>19.77</v>
      </c>
      <c r="AA77" s="329">
        <v>48.09</v>
      </c>
      <c r="AB77" s="328">
        <v>37.799999999999997</v>
      </c>
      <c r="AC77" s="335">
        <v>18.079999999999998</v>
      </c>
      <c r="AD77" s="335"/>
      <c r="AE77" s="334">
        <f t="shared" si="187"/>
        <v>23.800833333333333</v>
      </c>
      <c r="AF77" s="320"/>
      <c r="AV77" s="342"/>
      <c r="BL77" s="342"/>
      <c r="CB77" s="342"/>
    </row>
    <row r="78" spans="1:80" ht="16.5" x14ac:dyDescent="0.4">
      <c r="I78" s="320"/>
      <c r="J78" s="323">
        <v>44894</v>
      </c>
      <c r="K78" s="325">
        <v>22.35</v>
      </c>
      <c r="L78" s="325">
        <v>32.44</v>
      </c>
      <c r="M78" s="325">
        <f t="shared" si="188"/>
        <v>10.089999999999996</v>
      </c>
      <c r="N78" s="325">
        <f t="shared" si="189"/>
        <v>0.21000000000000085</v>
      </c>
      <c r="O78" s="325">
        <f t="shared" si="190"/>
        <v>-0.38000000000000256</v>
      </c>
      <c r="P78" s="14"/>
      <c r="Q78" s="327">
        <v>3.16</v>
      </c>
      <c r="R78" s="328">
        <v>19.93</v>
      </c>
      <c r="S78" s="328">
        <v>21.68</v>
      </c>
      <c r="T78" s="329">
        <v>19.23</v>
      </c>
      <c r="U78" s="329">
        <v>18.010000000000002</v>
      </c>
      <c r="V78" s="328">
        <v>17.510000000000002</v>
      </c>
      <c r="W78" s="328">
        <v>24.66</v>
      </c>
      <c r="X78" s="329">
        <v>22.58</v>
      </c>
      <c r="Y78" s="328">
        <v>18.440000000000001</v>
      </c>
      <c r="Z78" s="329">
        <v>19.850000000000001</v>
      </c>
      <c r="AA78" s="328">
        <v>47.65</v>
      </c>
      <c r="AB78" s="329">
        <v>37.5</v>
      </c>
      <c r="AC78" s="333">
        <v>18.100000000000001</v>
      </c>
      <c r="AD78" s="333"/>
      <c r="AE78" s="334">
        <f t="shared" si="187"/>
        <v>23.76166666666667</v>
      </c>
      <c r="AF78" s="320"/>
      <c r="AV78" s="342"/>
      <c r="BL78" s="342"/>
      <c r="CB78" s="342"/>
    </row>
    <row r="79" spans="1:80" ht="16.5" x14ac:dyDescent="0.4">
      <c r="I79" s="320"/>
      <c r="J79" s="323">
        <v>44893</v>
      </c>
      <c r="K79" s="325">
        <v>22.14</v>
      </c>
      <c r="L79" s="325">
        <v>32.82</v>
      </c>
      <c r="M79" s="325">
        <f t="shared" si="188"/>
        <v>10.68</v>
      </c>
      <c r="N79" s="325">
        <f t="shared" si="189"/>
        <v>0.17999999999999972</v>
      </c>
      <c r="O79" s="325">
        <f t="shared" si="190"/>
        <v>0.11999999999999744</v>
      </c>
      <c r="P79" s="14"/>
      <c r="Q79" s="327">
        <v>3.17</v>
      </c>
      <c r="R79" s="329">
        <v>19.600000000000001</v>
      </c>
      <c r="S79" s="329">
        <v>21.62</v>
      </c>
      <c r="T79" s="328">
        <v>19.39</v>
      </c>
      <c r="U79" s="328">
        <v>18.059999999999999</v>
      </c>
      <c r="V79" s="329">
        <v>17.170000000000002</v>
      </c>
      <c r="W79" s="329">
        <v>25.04</v>
      </c>
      <c r="X79" s="328">
        <v>22.24</v>
      </c>
      <c r="Y79" s="329">
        <v>17.95</v>
      </c>
      <c r="Z79" s="328">
        <v>19.940000000000001</v>
      </c>
      <c r="AA79" s="329">
        <v>47.86</v>
      </c>
      <c r="AB79" s="328">
        <v>37.6</v>
      </c>
      <c r="AC79" s="335">
        <v>18.25</v>
      </c>
      <c r="AD79" s="335"/>
      <c r="AE79" s="334">
        <f t="shared" si="187"/>
        <v>23.72666666666667</v>
      </c>
      <c r="AF79" s="320"/>
      <c r="AV79" s="342"/>
      <c r="BL79" s="342"/>
      <c r="CB79" s="342"/>
    </row>
    <row r="80" spans="1:80" ht="16.5" x14ac:dyDescent="0.4">
      <c r="I80" s="320"/>
      <c r="J80" s="323">
        <v>44892</v>
      </c>
      <c r="K80" s="325">
        <v>21.96</v>
      </c>
      <c r="L80" s="325">
        <v>32.700000000000003</v>
      </c>
      <c r="M80" s="325">
        <f t="shared" si="188"/>
        <v>10.740000000000002</v>
      </c>
      <c r="N80" s="325">
        <f t="shared" si="189"/>
        <v>-3.9999999999999147E-2</v>
      </c>
      <c r="O80" s="325">
        <f t="shared" si="190"/>
        <v>-0.57999999999999829</v>
      </c>
      <c r="P80" s="14"/>
      <c r="Q80" s="327">
        <v>3.18</v>
      </c>
      <c r="R80" s="328">
        <v>19.55</v>
      </c>
      <c r="S80" s="328">
        <v>21.47</v>
      </c>
      <c r="T80" s="329">
        <v>19.96</v>
      </c>
      <c r="U80" s="329">
        <v>18.2</v>
      </c>
      <c r="V80" s="328">
        <v>17.260000000000002</v>
      </c>
      <c r="W80" s="328">
        <v>24.97</v>
      </c>
      <c r="X80" s="329">
        <v>22.49</v>
      </c>
      <c r="Y80" s="328">
        <v>17.63</v>
      </c>
      <c r="Z80" s="329">
        <v>20.27</v>
      </c>
      <c r="AA80" s="328">
        <v>47.61</v>
      </c>
      <c r="AB80" s="329">
        <v>37.619999999999997</v>
      </c>
      <c r="AC80" s="333">
        <v>18</v>
      </c>
      <c r="AD80" s="333"/>
      <c r="AE80" s="334">
        <f t="shared" si="187"/>
        <v>23.752500000000001</v>
      </c>
      <c r="AF80" s="320"/>
      <c r="AV80" s="342"/>
      <c r="BL80" s="342"/>
      <c r="CB80" s="342"/>
    </row>
    <row r="81" spans="9:80" ht="16.5" x14ac:dyDescent="0.4">
      <c r="I81" s="320"/>
      <c r="J81" s="323">
        <v>44891</v>
      </c>
      <c r="K81" s="325">
        <v>22</v>
      </c>
      <c r="L81" s="325">
        <v>33.28</v>
      </c>
      <c r="M81" s="325">
        <f t="shared" si="188"/>
        <v>11.280000000000001</v>
      </c>
      <c r="N81" s="325">
        <f t="shared" si="189"/>
        <v>-7.9999999999998295E-2</v>
      </c>
      <c r="O81" s="325">
        <f t="shared" si="190"/>
        <v>5.0000000000004263E-2</v>
      </c>
      <c r="P81" s="14"/>
      <c r="Q81" s="327">
        <v>3.19</v>
      </c>
      <c r="R81" s="329">
        <v>19.32</v>
      </c>
      <c r="S81" s="329">
        <v>21.78</v>
      </c>
      <c r="T81" s="328">
        <v>19.87</v>
      </c>
      <c r="U81" s="328">
        <v>18.34</v>
      </c>
      <c r="V81" s="329">
        <v>17.18</v>
      </c>
      <c r="W81" s="329">
        <v>25.25</v>
      </c>
      <c r="X81" s="328">
        <v>22.43</v>
      </c>
      <c r="Y81" s="329">
        <v>18.190000000000001</v>
      </c>
      <c r="Z81" s="328">
        <v>20.32</v>
      </c>
      <c r="AA81" s="329">
        <v>47.53</v>
      </c>
      <c r="AB81" s="328">
        <v>37.21</v>
      </c>
      <c r="AC81" s="335">
        <v>17.87</v>
      </c>
      <c r="AD81" s="335"/>
      <c r="AE81" s="334">
        <f t="shared" si="187"/>
        <v>23.77416666666667</v>
      </c>
      <c r="AF81" s="320"/>
      <c r="AV81" s="342"/>
      <c r="BL81" s="342"/>
      <c r="CB81" s="342"/>
    </row>
    <row r="82" spans="9:80" ht="16.5" x14ac:dyDescent="0.4">
      <c r="I82" s="320"/>
      <c r="J82" s="323">
        <v>44890</v>
      </c>
      <c r="K82" s="325">
        <v>22.08</v>
      </c>
      <c r="L82" s="325">
        <v>33.229999999999997</v>
      </c>
      <c r="M82" s="325">
        <f t="shared" ref="M82:M88" si="191">L82-K82</f>
        <v>11.149999999999999</v>
      </c>
      <c r="N82" s="325">
        <f t="shared" ref="N82:N88" si="192">K82-K83</f>
        <v>-4.00000000000027E-2</v>
      </c>
      <c r="O82" s="325">
        <f t="shared" ref="O82:O88" si="193">L82-L83</f>
        <v>-0.22000000000000597</v>
      </c>
      <c r="P82" s="14"/>
      <c r="Q82" s="330">
        <v>3.2</v>
      </c>
      <c r="R82" s="328">
        <v>19.22</v>
      </c>
      <c r="S82" s="328">
        <v>21.64</v>
      </c>
      <c r="T82" s="329">
        <v>20.079999999999998</v>
      </c>
      <c r="U82" s="329">
        <v>17.809999999999999</v>
      </c>
      <c r="V82" s="328">
        <v>17.21</v>
      </c>
      <c r="W82" s="328">
        <v>25.1</v>
      </c>
      <c r="X82" s="329">
        <v>22.15</v>
      </c>
      <c r="Y82" s="328">
        <v>18.11</v>
      </c>
      <c r="Z82" s="329">
        <v>20.48</v>
      </c>
      <c r="AA82" s="328">
        <v>47.48</v>
      </c>
      <c r="AB82" s="329">
        <v>36.64</v>
      </c>
      <c r="AC82" s="333">
        <v>17.54</v>
      </c>
      <c r="AD82" s="333"/>
      <c r="AE82" s="334">
        <f t="shared" si="187"/>
        <v>23.621666666666666</v>
      </c>
      <c r="AF82" s="320"/>
      <c r="AV82" s="342"/>
      <c r="BL82" s="342"/>
      <c r="CB82" s="342"/>
    </row>
    <row r="83" spans="9:80" ht="16.5" x14ac:dyDescent="0.4">
      <c r="I83" s="320"/>
      <c r="J83" s="323">
        <v>44889</v>
      </c>
      <c r="K83" s="325">
        <v>22.12</v>
      </c>
      <c r="L83" s="325">
        <v>33.450000000000003</v>
      </c>
      <c r="M83" s="325">
        <f t="shared" si="191"/>
        <v>11.330000000000002</v>
      </c>
      <c r="N83" s="325">
        <f t="shared" si="192"/>
        <v>-0.94999999999999929</v>
      </c>
      <c r="O83" s="325">
        <f t="shared" si="193"/>
        <v>5.0000000000004263E-2</v>
      </c>
      <c r="P83" s="14"/>
      <c r="Q83" s="327">
        <v>3.21</v>
      </c>
      <c r="R83" s="329">
        <v>19.96</v>
      </c>
      <c r="S83" s="329">
        <v>21.98</v>
      </c>
      <c r="T83" s="328">
        <v>19.71</v>
      </c>
      <c r="U83" s="328">
        <v>17.68</v>
      </c>
      <c r="V83" s="329">
        <v>16.829999999999998</v>
      </c>
      <c r="W83" s="329">
        <v>25.13</v>
      </c>
      <c r="X83" s="328">
        <v>22.05</v>
      </c>
      <c r="Y83" s="329">
        <v>17.66</v>
      </c>
      <c r="Z83" s="328">
        <v>20.39</v>
      </c>
      <c r="AA83" s="329">
        <v>47.52</v>
      </c>
      <c r="AB83" s="328">
        <v>36.64</v>
      </c>
      <c r="AC83" s="335">
        <v>18.03</v>
      </c>
      <c r="AD83" s="335"/>
      <c r="AE83" s="334">
        <f t="shared" si="187"/>
        <v>23.631666666666671</v>
      </c>
      <c r="AF83" s="320"/>
      <c r="AV83" s="342"/>
      <c r="BL83" s="342"/>
      <c r="CB83" s="342"/>
    </row>
    <row r="84" spans="9:80" ht="16.5" x14ac:dyDescent="0.4">
      <c r="I84" s="320"/>
      <c r="J84" s="323">
        <v>44888</v>
      </c>
      <c r="K84" s="325">
        <v>23.07</v>
      </c>
      <c r="L84" s="325">
        <v>33.4</v>
      </c>
      <c r="M84" s="325">
        <f t="shared" si="191"/>
        <v>10.329999999999998</v>
      </c>
      <c r="N84" s="325">
        <f t="shared" si="192"/>
        <v>-0.66999999999999815</v>
      </c>
      <c r="O84" s="325">
        <f t="shared" si="193"/>
        <v>-0.10999999999999943</v>
      </c>
      <c r="P84" s="14"/>
      <c r="Q84" s="327">
        <v>3.22</v>
      </c>
      <c r="R84" s="328">
        <v>19.98</v>
      </c>
      <c r="S84" s="328">
        <v>21.72</v>
      </c>
      <c r="T84" s="329">
        <v>19.440000000000001</v>
      </c>
      <c r="U84" s="329">
        <v>17.82</v>
      </c>
      <c r="V84" s="328">
        <v>16.84</v>
      </c>
      <c r="W84" s="328">
        <v>25.31</v>
      </c>
      <c r="X84" s="329">
        <v>21.75</v>
      </c>
      <c r="Y84" s="328">
        <v>17.5</v>
      </c>
      <c r="Z84" s="329">
        <v>20.43</v>
      </c>
      <c r="AA84" s="328">
        <v>47.29</v>
      </c>
      <c r="AB84" s="329">
        <v>37.25</v>
      </c>
      <c r="AC84" s="333">
        <v>17.989999999999998</v>
      </c>
      <c r="AD84" s="333"/>
      <c r="AE84" s="334">
        <f t="shared" si="187"/>
        <v>23.610000000000003</v>
      </c>
      <c r="AF84" s="320"/>
      <c r="AV84" s="342"/>
      <c r="BL84" s="342"/>
      <c r="CB84" s="342"/>
    </row>
    <row r="85" spans="9:80" ht="16.5" x14ac:dyDescent="0.4">
      <c r="I85" s="320"/>
      <c r="J85" s="323">
        <v>44887</v>
      </c>
      <c r="K85" s="325">
        <v>23.74</v>
      </c>
      <c r="L85" s="325">
        <v>33.51</v>
      </c>
      <c r="M85" s="325">
        <f t="shared" si="191"/>
        <v>9.77</v>
      </c>
      <c r="N85" s="325">
        <f t="shared" si="192"/>
        <v>-1.0000000000001563E-2</v>
      </c>
      <c r="O85" s="325">
        <f t="shared" si="193"/>
        <v>-2.0000000000003126E-2</v>
      </c>
      <c r="P85" s="14"/>
      <c r="Q85" s="327">
        <v>3.23</v>
      </c>
      <c r="R85" s="329">
        <v>20.059999999999999</v>
      </c>
      <c r="S85" s="329">
        <v>21.68</v>
      </c>
      <c r="T85" s="328">
        <v>19.07</v>
      </c>
      <c r="U85" s="328">
        <v>17.48</v>
      </c>
      <c r="V85" s="329">
        <v>16.98</v>
      </c>
      <c r="W85" s="329">
        <v>25.49</v>
      </c>
      <c r="X85" s="328">
        <v>22.35</v>
      </c>
      <c r="Y85" s="329">
        <v>17.45</v>
      </c>
      <c r="Z85" s="328">
        <v>20.55</v>
      </c>
      <c r="AA85" s="329">
        <v>47.4</v>
      </c>
      <c r="AB85" s="328">
        <v>36.56</v>
      </c>
      <c r="AC85" s="335">
        <v>18.16</v>
      </c>
      <c r="AD85" s="335"/>
      <c r="AE85" s="334">
        <f t="shared" si="187"/>
        <v>23.602500000000003</v>
      </c>
      <c r="AF85" s="320"/>
      <c r="AV85" s="342"/>
      <c r="BL85" s="342"/>
      <c r="CB85" s="342"/>
    </row>
    <row r="86" spans="9:80" ht="16.5" x14ac:dyDescent="0.4">
      <c r="I86" s="320"/>
      <c r="J86" s="323">
        <v>44886</v>
      </c>
      <c r="K86" s="325">
        <v>23.75</v>
      </c>
      <c r="L86" s="325">
        <v>33.53</v>
      </c>
      <c r="M86" s="325">
        <f t="shared" si="191"/>
        <v>9.7800000000000011</v>
      </c>
      <c r="N86" s="325">
        <f t="shared" si="192"/>
        <v>-7.9999999999998295E-2</v>
      </c>
      <c r="O86" s="325">
        <f t="shared" si="193"/>
        <v>0.30000000000000426</v>
      </c>
      <c r="P86" s="14"/>
      <c r="Q86" s="327">
        <v>3.24</v>
      </c>
      <c r="R86" s="328">
        <v>19.760000000000002</v>
      </c>
      <c r="S86" s="328">
        <v>21.27</v>
      </c>
      <c r="T86" s="329">
        <v>19.23</v>
      </c>
      <c r="U86" s="329">
        <v>17.47</v>
      </c>
      <c r="V86" s="328">
        <v>16.97</v>
      </c>
      <c r="W86" s="328">
        <v>25.45</v>
      </c>
      <c r="X86" s="329">
        <v>22.1</v>
      </c>
      <c r="Y86" s="328">
        <v>16.63</v>
      </c>
      <c r="Z86" s="329">
        <v>20.59</v>
      </c>
      <c r="AA86" s="328">
        <v>47.23</v>
      </c>
      <c r="AB86" s="329">
        <v>36.67</v>
      </c>
      <c r="AC86" s="333">
        <v>18.329999999999998</v>
      </c>
      <c r="AD86" s="333"/>
      <c r="AE86" s="334">
        <f t="shared" si="187"/>
        <v>23.474999999999998</v>
      </c>
      <c r="AF86" s="320"/>
      <c r="AV86" s="342"/>
      <c r="BL86" s="342"/>
      <c r="CB86" s="342"/>
    </row>
    <row r="87" spans="9:80" ht="16.5" x14ac:dyDescent="0.4">
      <c r="I87" s="320"/>
      <c r="J87" s="323">
        <v>44885</v>
      </c>
      <c r="K87" s="325">
        <v>23.83</v>
      </c>
      <c r="L87" s="325">
        <v>33.229999999999997</v>
      </c>
      <c r="M87" s="325">
        <f t="shared" si="191"/>
        <v>9.3999999999999986</v>
      </c>
      <c r="N87" s="325">
        <f t="shared" si="192"/>
        <v>-0.33000000000000185</v>
      </c>
      <c r="O87" s="325">
        <f t="shared" si="193"/>
        <v>-9.0000000000003411E-2</v>
      </c>
      <c r="P87" s="14"/>
      <c r="Q87" s="327">
        <v>3.25</v>
      </c>
      <c r="R87" s="329">
        <v>20.03</v>
      </c>
      <c r="S87" s="329">
        <v>21.12</v>
      </c>
      <c r="T87" s="328">
        <v>19.53</v>
      </c>
      <c r="U87" s="328">
        <v>17.47</v>
      </c>
      <c r="V87" s="329">
        <v>17.02</v>
      </c>
      <c r="W87" s="329">
        <v>25.46</v>
      </c>
      <c r="X87" s="328">
        <v>21.93</v>
      </c>
      <c r="Y87" s="329">
        <v>16.82</v>
      </c>
      <c r="Z87" s="328">
        <v>20.21</v>
      </c>
      <c r="AA87" s="329">
        <v>47.25</v>
      </c>
      <c r="AB87" s="328">
        <v>36.17</v>
      </c>
      <c r="AC87" s="335">
        <v>18.12</v>
      </c>
      <c r="AD87" s="335"/>
      <c r="AE87" s="334">
        <f t="shared" si="187"/>
        <v>23.427499999999998</v>
      </c>
      <c r="AF87" s="320"/>
      <c r="AV87" s="342"/>
      <c r="BL87" s="342"/>
      <c r="CB87" s="342"/>
    </row>
    <row r="88" spans="9:80" ht="16.5" x14ac:dyDescent="0.4">
      <c r="I88" s="320"/>
      <c r="J88" s="323">
        <v>44884</v>
      </c>
      <c r="K88" s="325">
        <v>24.16</v>
      </c>
      <c r="L88" s="325">
        <v>33.32</v>
      </c>
      <c r="M88" s="325">
        <f t="shared" si="191"/>
        <v>9.16</v>
      </c>
      <c r="N88" s="325">
        <f t="shared" si="192"/>
        <v>-0.17999999999999972</v>
      </c>
      <c r="O88" s="325">
        <f t="shared" si="193"/>
        <v>-0.67999999999999972</v>
      </c>
      <c r="P88" s="14"/>
      <c r="Q88" s="327">
        <v>3.26</v>
      </c>
      <c r="R88" s="328">
        <v>19.88</v>
      </c>
      <c r="S88" s="328">
        <v>21.57</v>
      </c>
      <c r="T88" s="329">
        <v>19.29</v>
      </c>
      <c r="U88" s="329">
        <v>17.559999999999999</v>
      </c>
      <c r="V88" s="328">
        <v>17.09</v>
      </c>
      <c r="W88" s="328">
        <v>25.51</v>
      </c>
      <c r="X88" s="329">
        <v>22</v>
      </c>
      <c r="Y88" s="328">
        <v>17.3</v>
      </c>
      <c r="Z88" s="329">
        <v>20.2</v>
      </c>
      <c r="AA88" s="328">
        <v>47.13</v>
      </c>
      <c r="AB88" s="329">
        <v>36.39</v>
      </c>
      <c r="AC88" s="333">
        <v>17.95</v>
      </c>
      <c r="AD88" s="333"/>
      <c r="AE88" s="334">
        <f t="shared" si="187"/>
        <v>23.489166666666666</v>
      </c>
      <c r="AF88" s="320"/>
      <c r="AV88" s="342"/>
      <c r="BL88" s="342"/>
      <c r="CB88" s="342"/>
    </row>
    <row r="89" spans="9:80" ht="16.5" x14ac:dyDescent="0.4">
      <c r="I89" s="320"/>
      <c r="J89" s="323">
        <v>44883</v>
      </c>
      <c r="K89" s="325">
        <v>24.34</v>
      </c>
      <c r="L89" s="325">
        <v>34</v>
      </c>
      <c r="M89" s="325">
        <f t="shared" ref="M89:M95" si="194">L89-K89</f>
        <v>9.66</v>
      </c>
      <c r="N89" s="325">
        <f t="shared" ref="N89:N95" si="195">K89-K90</f>
        <v>3.0000000000001137E-2</v>
      </c>
      <c r="O89" s="325">
        <f t="shared" ref="O89:O95" si="196">L89-L90</f>
        <v>0.43999999999999773</v>
      </c>
      <c r="P89" s="14"/>
      <c r="Q89" s="327">
        <v>3.27</v>
      </c>
      <c r="R89" s="329">
        <v>19.489999999999998</v>
      </c>
      <c r="S89" s="329">
        <v>21.59</v>
      </c>
      <c r="T89" s="328">
        <v>19.55</v>
      </c>
      <c r="U89" s="328">
        <v>17.03</v>
      </c>
      <c r="V89" s="329">
        <v>17.079999999999998</v>
      </c>
      <c r="W89" s="329">
        <v>25.6</v>
      </c>
      <c r="X89" s="328">
        <v>21.83</v>
      </c>
      <c r="Y89" s="329">
        <v>17.29</v>
      </c>
      <c r="Z89" s="328">
        <v>20.079999999999998</v>
      </c>
      <c r="AA89" s="329">
        <v>46.86</v>
      </c>
      <c r="AB89" s="328">
        <v>36.159999999999997</v>
      </c>
      <c r="AC89" s="335">
        <v>18.38</v>
      </c>
      <c r="AD89" s="335"/>
      <c r="AE89" s="334">
        <f t="shared" si="187"/>
        <v>23.411666666666672</v>
      </c>
      <c r="AF89" s="320"/>
      <c r="AV89" s="342"/>
      <c r="BL89" s="342"/>
      <c r="CB89" s="342"/>
    </row>
    <row r="90" spans="9:80" ht="16.5" x14ac:dyDescent="0.4">
      <c r="I90" s="320"/>
      <c r="J90" s="323">
        <v>44882</v>
      </c>
      <c r="K90" s="325">
        <v>24.31</v>
      </c>
      <c r="L90" s="325">
        <v>33.56</v>
      </c>
      <c r="M90" s="325">
        <f t="shared" si="194"/>
        <v>9.2500000000000036</v>
      </c>
      <c r="N90" s="325">
        <f t="shared" si="195"/>
        <v>0.16000000000000014</v>
      </c>
      <c r="O90" s="325">
        <f t="shared" si="196"/>
        <v>0.26000000000000512</v>
      </c>
      <c r="P90" s="14"/>
      <c r="Q90" s="327">
        <v>3.28</v>
      </c>
      <c r="R90" s="328">
        <v>20.010000000000002</v>
      </c>
      <c r="S90" s="328">
        <v>21.71</v>
      </c>
      <c r="T90" s="329">
        <v>19.079999999999998</v>
      </c>
      <c r="U90" s="329">
        <v>17.149999999999999</v>
      </c>
      <c r="V90" s="328">
        <v>17.010000000000002</v>
      </c>
      <c r="W90" s="328">
        <v>25.56</v>
      </c>
      <c r="X90" s="329">
        <v>22.17</v>
      </c>
      <c r="Y90" s="328">
        <v>17.329999999999998</v>
      </c>
      <c r="Z90" s="329">
        <v>20.13</v>
      </c>
      <c r="AA90" s="328">
        <v>46.92</v>
      </c>
      <c r="AB90" s="329">
        <v>35.950000000000003</v>
      </c>
      <c r="AC90" s="333">
        <v>18.36</v>
      </c>
      <c r="AD90" s="333"/>
      <c r="AE90" s="334">
        <f t="shared" si="187"/>
        <v>23.448333333333334</v>
      </c>
      <c r="AF90" s="320"/>
      <c r="AV90" s="342"/>
      <c r="BL90" s="342"/>
      <c r="CB90" s="342"/>
    </row>
    <row r="91" spans="9:80" ht="16.5" x14ac:dyDescent="0.4">
      <c r="I91" s="320"/>
      <c r="J91" s="323">
        <v>44881</v>
      </c>
      <c r="K91" s="325">
        <v>24.15</v>
      </c>
      <c r="L91" s="325">
        <v>33.299999999999997</v>
      </c>
      <c r="M91" s="325">
        <f t="shared" si="194"/>
        <v>9.1499999999999986</v>
      </c>
      <c r="N91" s="325">
        <f t="shared" si="195"/>
        <v>-0.22000000000000242</v>
      </c>
      <c r="O91" s="325">
        <f t="shared" si="196"/>
        <v>-0.29000000000000625</v>
      </c>
      <c r="P91" s="14"/>
      <c r="Q91" s="327">
        <v>3.29</v>
      </c>
      <c r="R91" s="329">
        <v>20.059999999999999</v>
      </c>
      <c r="S91" s="329">
        <v>21.49</v>
      </c>
      <c r="T91" s="328">
        <v>19.14</v>
      </c>
      <c r="U91" s="328">
        <v>17.13</v>
      </c>
      <c r="V91" s="329">
        <v>17.02</v>
      </c>
      <c r="W91" s="329">
        <v>25.61</v>
      </c>
      <c r="X91" s="328">
        <v>22.02</v>
      </c>
      <c r="Y91" s="329">
        <v>17.09</v>
      </c>
      <c r="Z91" s="328">
        <v>20.239999999999998</v>
      </c>
      <c r="AA91" s="329">
        <v>47.18</v>
      </c>
      <c r="AB91" s="328">
        <v>35.799999999999997</v>
      </c>
      <c r="AC91" s="335">
        <v>18.07</v>
      </c>
      <c r="AD91" s="335"/>
      <c r="AE91" s="334">
        <f t="shared" si="187"/>
        <v>23.404166666666669</v>
      </c>
      <c r="AF91" s="320"/>
      <c r="AV91" s="342"/>
      <c r="BL91" s="342"/>
      <c r="CB91" s="342"/>
    </row>
    <row r="92" spans="9:80" ht="16.5" x14ac:dyDescent="0.4">
      <c r="I92" s="320"/>
      <c r="J92" s="323">
        <v>44880</v>
      </c>
      <c r="K92" s="325">
        <v>24.37</v>
      </c>
      <c r="L92" s="325">
        <v>33.590000000000003</v>
      </c>
      <c r="M92" s="325">
        <f t="shared" si="194"/>
        <v>9.2200000000000024</v>
      </c>
      <c r="N92" s="325">
        <f t="shared" si="195"/>
        <v>-0.44999999999999929</v>
      </c>
      <c r="O92" s="325">
        <f t="shared" si="196"/>
        <v>0.29000000000000625</v>
      </c>
      <c r="P92" s="14"/>
      <c r="Q92" s="330">
        <v>3.3</v>
      </c>
      <c r="R92" s="328">
        <v>20.14</v>
      </c>
      <c r="S92" s="328">
        <v>21.37</v>
      </c>
      <c r="T92" s="329">
        <v>18.809999999999999</v>
      </c>
      <c r="U92" s="329">
        <v>16.8</v>
      </c>
      <c r="V92" s="328">
        <v>17.37</v>
      </c>
      <c r="W92" s="328">
        <v>25.6</v>
      </c>
      <c r="X92" s="329">
        <v>22.19</v>
      </c>
      <c r="Y92" s="328">
        <v>17.2</v>
      </c>
      <c r="Z92" s="329">
        <v>20.43</v>
      </c>
      <c r="AA92" s="328">
        <v>46.64</v>
      </c>
      <c r="AB92" s="329">
        <v>35.39</v>
      </c>
      <c r="AC92" s="333">
        <v>18.11</v>
      </c>
      <c r="AD92" s="333"/>
      <c r="AE92" s="334">
        <f t="shared" si="187"/>
        <v>23.337500000000002</v>
      </c>
      <c r="AF92" s="320"/>
      <c r="AV92" s="342"/>
      <c r="BL92" s="342"/>
      <c r="CB92" s="342"/>
    </row>
    <row r="93" spans="9:80" ht="16.5" x14ac:dyDescent="0.4">
      <c r="I93" s="320"/>
      <c r="J93" s="323">
        <v>44879</v>
      </c>
      <c r="K93" s="325">
        <v>24.82</v>
      </c>
      <c r="L93" s="325">
        <v>33.299999999999997</v>
      </c>
      <c r="M93" s="325">
        <f t="shared" si="194"/>
        <v>8.4799999999999969</v>
      </c>
      <c r="N93" s="325">
        <f t="shared" si="195"/>
        <v>0.17999999999999972</v>
      </c>
      <c r="O93" s="325">
        <f t="shared" si="196"/>
        <v>-0.81000000000000227</v>
      </c>
      <c r="P93" s="14"/>
      <c r="Q93" s="327">
        <v>3.31</v>
      </c>
      <c r="R93" s="329">
        <v>19.91</v>
      </c>
      <c r="S93" s="329">
        <v>21.25</v>
      </c>
      <c r="T93" s="328">
        <v>18.36</v>
      </c>
      <c r="U93" s="328">
        <v>17.13</v>
      </c>
      <c r="V93" s="329">
        <v>17.440000000000001</v>
      </c>
      <c r="W93" s="329">
        <v>25.61</v>
      </c>
      <c r="X93" s="328">
        <v>22.13</v>
      </c>
      <c r="Y93" s="329">
        <v>16.82</v>
      </c>
      <c r="Z93" s="328">
        <v>20.45</v>
      </c>
      <c r="AA93" s="329">
        <v>46.64</v>
      </c>
      <c r="AB93" s="328">
        <v>35.44</v>
      </c>
      <c r="AC93" s="335">
        <v>18.25</v>
      </c>
      <c r="AD93" s="335"/>
      <c r="AE93" s="334">
        <f t="shared" si="187"/>
        <v>23.285833333333329</v>
      </c>
      <c r="AF93" s="320"/>
      <c r="AV93" s="342"/>
      <c r="BL93" s="342"/>
      <c r="CB93" s="342"/>
    </row>
    <row r="94" spans="9:80" ht="16.5" x14ac:dyDescent="0.4">
      <c r="I94" s="320"/>
      <c r="J94" s="323">
        <v>44878</v>
      </c>
      <c r="K94" s="325">
        <v>24.64</v>
      </c>
      <c r="L94" s="325">
        <v>34.11</v>
      </c>
      <c r="M94" s="325">
        <f t="shared" si="194"/>
        <v>9.4699999999999989</v>
      </c>
      <c r="N94" s="325">
        <f t="shared" si="195"/>
        <v>0.26000000000000156</v>
      </c>
      <c r="O94" s="325">
        <f t="shared" si="196"/>
        <v>0.21999999999999886</v>
      </c>
      <c r="P94" s="14"/>
      <c r="Q94" s="327">
        <v>4.0999999999999996</v>
      </c>
      <c r="R94" s="328">
        <v>19.88</v>
      </c>
      <c r="S94" s="328">
        <v>21.44</v>
      </c>
      <c r="T94" s="329">
        <v>18.97</v>
      </c>
      <c r="U94" s="329">
        <v>16.93</v>
      </c>
      <c r="V94" s="328">
        <v>17.34</v>
      </c>
      <c r="W94" s="328">
        <v>25.65</v>
      </c>
      <c r="X94" s="329">
        <v>21.71</v>
      </c>
      <c r="Y94" s="328">
        <v>16.91</v>
      </c>
      <c r="Z94" s="329">
        <v>20.25</v>
      </c>
      <c r="AA94" s="328">
        <v>46.28</v>
      </c>
      <c r="AB94" s="329">
        <v>35.159999999999997</v>
      </c>
      <c r="AC94" s="333">
        <v>18.23</v>
      </c>
      <c r="AD94" s="333"/>
      <c r="AE94" s="334">
        <f t="shared" si="187"/>
        <v>23.229166666666668</v>
      </c>
      <c r="AF94" s="320"/>
      <c r="AV94" s="342"/>
      <c r="BL94" s="342"/>
      <c r="CB94" s="342"/>
    </row>
    <row r="95" spans="9:80" ht="16.5" x14ac:dyDescent="0.4">
      <c r="I95" s="320"/>
      <c r="J95" s="323">
        <v>44877</v>
      </c>
      <c r="K95" s="325">
        <v>24.38</v>
      </c>
      <c r="L95" s="325">
        <v>33.89</v>
      </c>
      <c r="M95" s="325">
        <f t="shared" si="194"/>
        <v>9.5100000000000016</v>
      </c>
      <c r="N95" s="325">
        <f t="shared" si="195"/>
        <v>0.16000000000000014</v>
      </c>
      <c r="O95" s="325">
        <f t="shared" si="196"/>
        <v>0.25</v>
      </c>
      <c r="P95" s="14"/>
      <c r="Q95" s="327">
        <v>4.2</v>
      </c>
      <c r="R95" s="329">
        <v>19.940000000000001</v>
      </c>
      <c r="S95" s="329">
        <v>20.84</v>
      </c>
      <c r="T95" s="328">
        <v>19.260000000000002</v>
      </c>
      <c r="U95" s="328">
        <v>16.93</v>
      </c>
      <c r="V95" s="329">
        <v>17.47</v>
      </c>
      <c r="W95" s="329">
        <v>25.81</v>
      </c>
      <c r="X95" s="328">
        <v>22.03</v>
      </c>
      <c r="Y95" s="329">
        <v>17.07</v>
      </c>
      <c r="Z95" s="328">
        <v>20.100000000000001</v>
      </c>
      <c r="AA95" s="329">
        <v>46.26</v>
      </c>
      <c r="AB95" s="328">
        <v>35.090000000000003</v>
      </c>
      <c r="AC95" s="335">
        <v>18.07</v>
      </c>
      <c r="AD95" s="335"/>
      <c r="AE95" s="334">
        <f t="shared" si="187"/>
        <v>23.239166666666662</v>
      </c>
      <c r="AF95" s="320"/>
      <c r="AV95" s="342"/>
      <c r="BL95" s="342"/>
      <c r="CB95" s="342"/>
    </row>
    <row r="96" spans="9:80" ht="16.5" x14ac:dyDescent="0.4">
      <c r="I96" s="320"/>
      <c r="J96" s="323">
        <v>44876</v>
      </c>
      <c r="K96" s="325">
        <v>24.22</v>
      </c>
      <c r="L96" s="325">
        <v>33.64</v>
      </c>
      <c r="M96" s="325">
        <f t="shared" ref="M96:M102" si="197">L96-K96</f>
        <v>9.4200000000000017</v>
      </c>
      <c r="N96" s="325">
        <f t="shared" ref="N96:N102" si="198">K96-K97</f>
        <v>0.30999999999999872</v>
      </c>
      <c r="O96" s="325">
        <f t="shared" ref="O96:O102" si="199">L96-L97</f>
        <v>-0.50999999999999801</v>
      </c>
      <c r="P96" s="14"/>
      <c r="Q96" s="327">
        <v>4.3</v>
      </c>
      <c r="R96" s="328">
        <v>19.54</v>
      </c>
      <c r="S96" s="328">
        <v>20.71</v>
      </c>
      <c r="T96" s="329">
        <v>19.079999999999998</v>
      </c>
      <c r="U96" s="329">
        <v>16.64</v>
      </c>
      <c r="V96" s="328">
        <v>17.399999999999999</v>
      </c>
      <c r="W96" s="328">
        <v>25.83</v>
      </c>
      <c r="X96" s="329">
        <v>21.89</v>
      </c>
      <c r="Y96" s="328">
        <v>16.77</v>
      </c>
      <c r="Z96" s="329">
        <v>20.39</v>
      </c>
      <c r="AA96" s="328">
        <v>46.23</v>
      </c>
      <c r="AB96" s="329">
        <v>34.799999999999997</v>
      </c>
      <c r="AC96" s="333">
        <v>18.149999999999999</v>
      </c>
      <c r="AD96" s="333"/>
      <c r="AE96" s="334">
        <f t="shared" si="187"/>
        <v>23.119166666666661</v>
      </c>
      <c r="AF96" s="320"/>
      <c r="AV96" s="342"/>
      <c r="BL96" s="342"/>
      <c r="CB96" s="342"/>
    </row>
    <row r="97" spans="9:80" ht="16.5" x14ac:dyDescent="0.4">
      <c r="I97" s="320"/>
      <c r="J97" s="323">
        <v>44875</v>
      </c>
      <c r="K97" s="325">
        <v>23.91</v>
      </c>
      <c r="L97" s="325">
        <v>34.15</v>
      </c>
      <c r="M97" s="325">
        <f t="shared" si="197"/>
        <v>10.239999999999998</v>
      </c>
      <c r="N97" s="325">
        <f t="shared" si="198"/>
        <v>-0.48999999999999844</v>
      </c>
      <c r="O97" s="325">
        <f t="shared" si="199"/>
        <v>-0.25999999999999801</v>
      </c>
      <c r="P97" s="14"/>
      <c r="Q97" s="327">
        <v>4.4000000000000004</v>
      </c>
      <c r="R97" s="329">
        <v>19.46</v>
      </c>
      <c r="S97" s="329">
        <v>20.85</v>
      </c>
      <c r="T97" s="328">
        <v>18.32</v>
      </c>
      <c r="U97" s="328">
        <v>16.96</v>
      </c>
      <c r="V97" s="329">
        <v>17.21</v>
      </c>
      <c r="W97" s="329">
        <v>25.81</v>
      </c>
      <c r="X97" s="328">
        <v>21.64</v>
      </c>
      <c r="Y97" s="329">
        <v>17.11</v>
      </c>
      <c r="Z97" s="328">
        <v>20.39</v>
      </c>
      <c r="AA97" s="329">
        <v>46.16</v>
      </c>
      <c r="AB97" s="328">
        <v>34.840000000000003</v>
      </c>
      <c r="AC97" s="335">
        <v>18.14</v>
      </c>
      <c r="AD97" s="335"/>
      <c r="AE97" s="334">
        <f t="shared" si="187"/>
        <v>23.074166666666667</v>
      </c>
      <c r="AF97" s="320"/>
      <c r="AV97" s="342"/>
      <c r="BL97" s="342"/>
      <c r="CB97" s="342"/>
    </row>
    <row r="98" spans="9:80" ht="16.5" x14ac:dyDescent="0.4">
      <c r="I98" s="320"/>
      <c r="J98" s="323">
        <v>44874</v>
      </c>
      <c r="K98" s="325">
        <v>24.4</v>
      </c>
      <c r="L98" s="325">
        <v>34.409999999999997</v>
      </c>
      <c r="M98" s="325">
        <f t="shared" si="197"/>
        <v>10.009999999999998</v>
      </c>
      <c r="N98" s="325">
        <f t="shared" si="198"/>
        <v>-1.0100000000000016</v>
      </c>
      <c r="O98" s="325">
        <f t="shared" si="199"/>
        <v>-0.20000000000000284</v>
      </c>
      <c r="P98" s="14"/>
      <c r="Q98" s="327">
        <v>4.5</v>
      </c>
      <c r="R98" s="328">
        <v>19.61</v>
      </c>
      <c r="S98" s="328">
        <v>21.15</v>
      </c>
      <c r="T98" s="329">
        <v>18.04</v>
      </c>
      <c r="U98" s="329">
        <v>16.55</v>
      </c>
      <c r="V98" s="328">
        <v>17.239999999999998</v>
      </c>
      <c r="W98" s="328">
        <v>25.72</v>
      </c>
      <c r="X98" s="329">
        <v>22.66</v>
      </c>
      <c r="Y98" s="328">
        <v>16.54</v>
      </c>
      <c r="Z98" s="329">
        <v>20.52</v>
      </c>
      <c r="AA98" s="328">
        <v>45.96</v>
      </c>
      <c r="AB98" s="329">
        <v>33.69</v>
      </c>
      <c r="AC98" s="333">
        <v>18.28</v>
      </c>
      <c r="AD98" s="333"/>
      <c r="AE98" s="334">
        <f t="shared" si="187"/>
        <v>22.99666666666667</v>
      </c>
      <c r="AF98" s="320"/>
      <c r="AV98" s="342"/>
      <c r="BL98" s="342"/>
      <c r="CB98" s="342"/>
    </row>
    <row r="99" spans="9:80" ht="16.5" x14ac:dyDescent="0.4">
      <c r="I99" s="320"/>
      <c r="J99" s="323">
        <v>44873</v>
      </c>
      <c r="K99" s="325">
        <v>25.41</v>
      </c>
      <c r="L99" s="325">
        <v>34.61</v>
      </c>
      <c r="M99" s="325">
        <f t="shared" si="197"/>
        <v>9.1999999999999993</v>
      </c>
      <c r="N99" s="325">
        <f t="shared" si="198"/>
        <v>-0.41999999999999815</v>
      </c>
      <c r="O99" s="325">
        <f t="shared" si="199"/>
        <v>-0.39000000000000057</v>
      </c>
      <c r="P99" s="14"/>
      <c r="Q99" s="327">
        <v>4.5999999999999996</v>
      </c>
      <c r="R99" s="329">
        <v>19.98</v>
      </c>
      <c r="S99" s="329">
        <v>20.87</v>
      </c>
      <c r="T99" s="328">
        <v>18.27</v>
      </c>
      <c r="U99" s="328">
        <v>16.489999999999998</v>
      </c>
      <c r="V99" s="329">
        <v>17.21</v>
      </c>
      <c r="W99" s="329">
        <v>25.8</v>
      </c>
      <c r="X99" s="328">
        <v>22.63</v>
      </c>
      <c r="Y99" s="329">
        <v>16.72</v>
      </c>
      <c r="Z99" s="328">
        <v>20.28</v>
      </c>
      <c r="AA99" s="329">
        <v>45.7</v>
      </c>
      <c r="AB99" s="328">
        <v>33.909999999999997</v>
      </c>
      <c r="AC99" s="335">
        <v>18.29</v>
      </c>
      <c r="AD99" s="335"/>
      <c r="AE99" s="334">
        <f t="shared" si="187"/>
        <v>23.012500000000003</v>
      </c>
      <c r="AF99" s="320"/>
      <c r="AV99" s="342"/>
      <c r="BL99" s="342"/>
      <c r="CB99" s="342"/>
    </row>
    <row r="100" spans="9:80" ht="16.5" x14ac:dyDescent="0.4">
      <c r="I100" s="320"/>
      <c r="J100" s="323">
        <v>44872</v>
      </c>
      <c r="K100" s="325">
        <v>25.83</v>
      </c>
      <c r="L100" s="325">
        <v>35</v>
      </c>
      <c r="M100" s="325">
        <f t="shared" si="197"/>
        <v>9.1700000000000017</v>
      </c>
      <c r="N100" s="325">
        <f t="shared" si="198"/>
        <v>-0.11000000000000298</v>
      </c>
      <c r="O100" s="325">
        <f t="shared" si="199"/>
        <v>-0.24000000000000199</v>
      </c>
      <c r="P100" s="14"/>
      <c r="Q100" s="327">
        <v>4.7</v>
      </c>
      <c r="R100" s="328">
        <v>19.89</v>
      </c>
      <c r="S100" s="328">
        <v>20.71</v>
      </c>
      <c r="T100" s="329">
        <v>18.45</v>
      </c>
      <c r="U100" s="329">
        <v>16.59</v>
      </c>
      <c r="V100" s="328">
        <v>17.5</v>
      </c>
      <c r="W100" s="328">
        <v>25.75</v>
      </c>
      <c r="X100" s="329">
        <v>22.35</v>
      </c>
      <c r="Y100" s="328">
        <v>16.97</v>
      </c>
      <c r="Z100" s="329">
        <v>20.309999999999999</v>
      </c>
      <c r="AA100" s="328">
        <v>45.59</v>
      </c>
      <c r="AB100" s="329">
        <v>33.15</v>
      </c>
      <c r="AC100" s="333">
        <v>18.29</v>
      </c>
      <c r="AD100" s="333"/>
      <c r="AE100" s="334">
        <f t="shared" si="187"/>
        <v>22.962500000000002</v>
      </c>
      <c r="AF100" s="320"/>
      <c r="AV100" s="342"/>
      <c r="BL100" s="342"/>
      <c r="CB100" s="342"/>
    </row>
    <row r="101" spans="9:80" ht="16.5" x14ac:dyDescent="0.4">
      <c r="I101" s="320"/>
      <c r="J101" s="323">
        <v>44871</v>
      </c>
      <c r="K101" s="325">
        <v>25.94</v>
      </c>
      <c r="L101" s="325">
        <v>35.24</v>
      </c>
      <c r="M101" s="325">
        <f t="shared" si="197"/>
        <v>9.3000000000000007</v>
      </c>
      <c r="N101" s="325">
        <f t="shared" si="198"/>
        <v>-9.9999999999980105E-3</v>
      </c>
      <c r="O101" s="325">
        <f t="shared" si="199"/>
        <v>-0.28000000000000114</v>
      </c>
      <c r="P101" s="14"/>
      <c r="Q101" s="327">
        <v>4.8</v>
      </c>
      <c r="R101" s="329">
        <v>20.13</v>
      </c>
      <c r="S101" s="329">
        <v>20.61</v>
      </c>
      <c r="T101" s="328">
        <v>18.72</v>
      </c>
      <c r="U101" s="328">
        <v>16.95</v>
      </c>
      <c r="V101" s="329">
        <v>17.489999999999998</v>
      </c>
      <c r="W101" s="329">
        <v>25.79</v>
      </c>
      <c r="X101" s="328">
        <v>21.97</v>
      </c>
      <c r="Y101" s="329">
        <v>17.010000000000002</v>
      </c>
      <c r="Z101" s="328">
        <v>20.28</v>
      </c>
      <c r="AA101" s="329">
        <v>45.38</v>
      </c>
      <c r="AB101" s="328">
        <v>32.31</v>
      </c>
      <c r="AC101" s="335">
        <v>18.22</v>
      </c>
      <c r="AD101" s="335"/>
      <c r="AE101" s="334">
        <f t="shared" si="187"/>
        <v>22.905000000000001</v>
      </c>
      <c r="AF101" s="320"/>
      <c r="AV101" s="342"/>
      <c r="BL101" s="342"/>
      <c r="CB101" s="342"/>
    </row>
    <row r="102" spans="9:80" ht="16.5" x14ac:dyDescent="0.4">
      <c r="I102" s="320"/>
      <c r="J102" s="323">
        <v>44870</v>
      </c>
      <c r="K102" s="325">
        <v>25.95</v>
      </c>
      <c r="L102" s="325">
        <v>35.520000000000003</v>
      </c>
      <c r="M102" s="325">
        <f t="shared" si="197"/>
        <v>9.5700000000000038</v>
      </c>
      <c r="N102" s="325">
        <f t="shared" si="198"/>
        <v>-0.17000000000000171</v>
      </c>
      <c r="O102" s="325">
        <f t="shared" si="199"/>
        <v>0.38000000000000256</v>
      </c>
      <c r="P102" s="14"/>
      <c r="Q102" s="327">
        <v>4.9000000000000004</v>
      </c>
      <c r="R102" s="328">
        <v>19.600000000000001</v>
      </c>
      <c r="S102" s="328">
        <v>20.88</v>
      </c>
      <c r="T102" s="329">
        <v>18.47</v>
      </c>
      <c r="U102" s="329">
        <v>16.55</v>
      </c>
      <c r="V102" s="328">
        <v>17.510000000000002</v>
      </c>
      <c r="W102" s="328">
        <v>25.93</v>
      </c>
      <c r="X102" s="329">
        <v>21.81</v>
      </c>
      <c r="Y102" s="328">
        <v>17.22</v>
      </c>
      <c r="Z102" s="329">
        <v>20.13</v>
      </c>
      <c r="AA102" s="328">
        <v>45.12</v>
      </c>
      <c r="AB102" s="329">
        <v>32.67</v>
      </c>
      <c r="AC102" s="333">
        <v>18.2</v>
      </c>
      <c r="AD102" s="333"/>
      <c r="AE102" s="334">
        <f t="shared" si="187"/>
        <v>22.840833333333332</v>
      </c>
      <c r="AF102" s="320"/>
      <c r="AV102" s="342"/>
      <c r="BL102" s="342"/>
      <c r="CB102" s="342"/>
    </row>
    <row r="103" spans="9:80" ht="16.5" x14ac:dyDescent="0.4">
      <c r="I103" s="320"/>
      <c r="J103" s="323">
        <v>44869</v>
      </c>
      <c r="K103" s="325">
        <v>26.12</v>
      </c>
      <c r="L103" s="325">
        <v>35.14</v>
      </c>
      <c r="M103" s="325">
        <f t="shared" ref="M103:M109" si="200">L103-K103</f>
        <v>9.02</v>
      </c>
      <c r="N103" s="325">
        <f t="shared" ref="N103:N109" si="201">K103-K104</f>
        <v>-7.0000000000000284E-2</v>
      </c>
      <c r="O103" s="325">
        <f t="shared" ref="O103:O109" si="202">L103-L104</f>
        <v>3.9999999999999147E-2</v>
      </c>
      <c r="P103" s="14"/>
      <c r="Q103" s="330">
        <v>4.0999999999999996</v>
      </c>
      <c r="R103" s="329">
        <v>19.48</v>
      </c>
      <c r="S103" s="329">
        <v>21.02</v>
      </c>
      <c r="T103" s="328">
        <v>18.48</v>
      </c>
      <c r="U103" s="328">
        <v>16.32</v>
      </c>
      <c r="V103" s="329">
        <v>17.489999999999998</v>
      </c>
      <c r="W103" s="329">
        <v>25.92</v>
      </c>
      <c r="X103" s="328">
        <v>21.94</v>
      </c>
      <c r="Y103" s="329">
        <v>16.989999999999998</v>
      </c>
      <c r="Z103" s="328">
        <v>20.09</v>
      </c>
      <c r="AA103" s="329">
        <v>44.71</v>
      </c>
      <c r="AB103" s="328">
        <v>31.26</v>
      </c>
      <c r="AC103" s="335">
        <v>17.95</v>
      </c>
      <c r="AD103" s="335"/>
      <c r="AE103" s="334">
        <f t="shared" si="187"/>
        <v>22.637500000000003</v>
      </c>
      <c r="AF103" s="320"/>
      <c r="AV103" s="342"/>
      <c r="BL103" s="342"/>
      <c r="CB103" s="342"/>
    </row>
    <row r="104" spans="9:80" ht="16.5" x14ac:dyDescent="0.4">
      <c r="I104" s="320"/>
      <c r="J104" s="323">
        <v>44868</v>
      </c>
      <c r="K104" s="325">
        <v>26.19</v>
      </c>
      <c r="L104" s="325">
        <v>35.1</v>
      </c>
      <c r="M104" s="325">
        <f t="shared" si="200"/>
        <v>8.91</v>
      </c>
      <c r="N104" s="325">
        <f t="shared" si="201"/>
        <v>0.26999999999999957</v>
      </c>
      <c r="O104" s="325">
        <f t="shared" si="202"/>
        <v>-0.26999999999999602</v>
      </c>
      <c r="P104" s="14"/>
      <c r="Q104" s="327">
        <v>4.1100000000000003</v>
      </c>
      <c r="R104" s="328">
        <v>19.899999999999999</v>
      </c>
      <c r="S104" s="328">
        <v>21.26</v>
      </c>
      <c r="T104" s="329">
        <v>18.32</v>
      </c>
      <c r="U104" s="329">
        <v>16.5</v>
      </c>
      <c r="V104" s="328">
        <v>17.27</v>
      </c>
      <c r="W104" s="328">
        <v>25.91</v>
      </c>
      <c r="X104" s="329">
        <v>21.87</v>
      </c>
      <c r="Y104" s="328">
        <v>16.649999999999999</v>
      </c>
      <c r="Z104" s="329">
        <v>20.29</v>
      </c>
      <c r="AA104" s="328">
        <v>45.15</v>
      </c>
      <c r="AB104" s="329">
        <v>31.48</v>
      </c>
      <c r="AC104" s="333">
        <v>17.829999999999998</v>
      </c>
      <c r="AD104" s="333"/>
      <c r="AE104" s="334">
        <f t="shared" si="187"/>
        <v>22.702499999999997</v>
      </c>
      <c r="AF104" s="320"/>
      <c r="AV104" s="342"/>
      <c r="BL104" s="342"/>
      <c r="CB104" s="342"/>
    </row>
    <row r="105" spans="9:80" ht="16.5" x14ac:dyDescent="0.4">
      <c r="I105" s="320"/>
      <c r="J105" s="323">
        <v>44867</v>
      </c>
      <c r="K105" s="325">
        <v>25.92</v>
      </c>
      <c r="L105" s="325">
        <v>35.369999999999997</v>
      </c>
      <c r="M105" s="325">
        <f t="shared" si="200"/>
        <v>9.4499999999999957</v>
      </c>
      <c r="N105" s="325">
        <f t="shared" si="201"/>
        <v>-0.32999999999999829</v>
      </c>
      <c r="O105" s="325">
        <f t="shared" si="202"/>
        <v>-6.0000000000002274E-2</v>
      </c>
      <c r="P105" s="14"/>
      <c r="Q105" s="327">
        <v>4.12</v>
      </c>
      <c r="R105" s="329">
        <v>19.940000000000001</v>
      </c>
      <c r="S105" s="329">
        <v>20.87</v>
      </c>
      <c r="T105" s="328">
        <v>18.13</v>
      </c>
      <c r="U105" s="328">
        <v>16.45</v>
      </c>
      <c r="V105" s="329">
        <v>17.45</v>
      </c>
      <c r="W105" s="329">
        <v>25.92</v>
      </c>
      <c r="X105" s="328">
        <v>22</v>
      </c>
      <c r="Y105" s="329">
        <v>16.920000000000002</v>
      </c>
      <c r="Z105" s="328">
        <v>20.18</v>
      </c>
      <c r="AA105" s="329">
        <v>44.98</v>
      </c>
      <c r="AB105" s="328">
        <v>31.46</v>
      </c>
      <c r="AC105" s="314">
        <v>18.07</v>
      </c>
      <c r="AD105" s="314"/>
      <c r="AE105" s="334">
        <f t="shared" si="187"/>
        <v>22.697500000000002</v>
      </c>
      <c r="AF105" s="320"/>
      <c r="AV105" s="342"/>
      <c r="BL105" s="342"/>
      <c r="CB105" s="342"/>
    </row>
    <row r="106" spans="9:80" ht="16.5" x14ac:dyDescent="0.4">
      <c r="I106" s="320"/>
      <c r="J106" s="323">
        <v>44866</v>
      </c>
      <c r="K106" s="325">
        <v>26.25</v>
      </c>
      <c r="L106" s="325">
        <v>35.43</v>
      </c>
      <c r="M106" s="325">
        <f t="shared" si="200"/>
        <v>9.18</v>
      </c>
      <c r="N106" s="325">
        <f t="shared" si="201"/>
        <v>7.0000000000000284E-2</v>
      </c>
      <c r="O106" s="325">
        <f t="shared" si="202"/>
        <v>0.42999999999999972</v>
      </c>
      <c r="P106" s="14"/>
      <c r="Q106" s="327">
        <v>4.13</v>
      </c>
      <c r="R106" s="328">
        <v>19.96</v>
      </c>
      <c r="S106" s="328">
        <v>20.82</v>
      </c>
      <c r="T106" s="329">
        <v>18.149999999999999</v>
      </c>
      <c r="U106" s="329">
        <v>16.079999999999998</v>
      </c>
      <c r="V106" s="328">
        <v>17.579999999999998</v>
      </c>
      <c r="W106" s="328">
        <v>25.89</v>
      </c>
      <c r="X106" s="329">
        <v>22.02</v>
      </c>
      <c r="Y106" s="328">
        <v>16.510000000000002</v>
      </c>
      <c r="Z106" s="329">
        <v>20.39</v>
      </c>
      <c r="AA106" s="328">
        <v>44.95</v>
      </c>
      <c r="AB106" s="329">
        <v>31.64</v>
      </c>
      <c r="AC106" s="314">
        <v>17.88</v>
      </c>
      <c r="AD106" s="314"/>
      <c r="AE106" s="334">
        <f t="shared" si="187"/>
        <v>22.65583333333333</v>
      </c>
      <c r="AF106" s="320"/>
      <c r="AV106" s="342"/>
      <c r="BL106" s="342"/>
      <c r="CB106" s="342"/>
    </row>
    <row r="107" spans="9:80" ht="16.5" x14ac:dyDescent="0.4">
      <c r="I107" s="320"/>
      <c r="J107" s="323">
        <v>44865</v>
      </c>
      <c r="K107" s="325">
        <v>26.18</v>
      </c>
      <c r="L107" s="325">
        <v>35</v>
      </c>
      <c r="M107" s="325">
        <f t="shared" si="200"/>
        <v>8.82</v>
      </c>
      <c r="N107" s="325">
        <f t="shared" si="201"/>
        <v>0.53000000000000114</v>
      </c>
      <c r="O107" s="325">
        <f t="shared" si="202"/>
        <v>0.25</v>
      </c>
      <c r="P107" s="14"/>
      <c r="Q107" s="327">
        <v>4.1399999999999997</v>
      </c>
      <c r="R107" s="329">
        <v>19.95</v>
      </c>
      <c r="S107" s="329">
        <v>20.53</v>
      </c>
      <c r="T107" s="328">
        <v>18.399999999999999</v>
      </c>
      <c r="U107" s="328">
        <v>16.62</v>
      </c>
      <c r="V107" s="329">
        <v>17.600000000000001</v>
      </c>
      <c r="W107" s="329">
        <v>25.93</v>
      </c>
      <c r="X107" s="328">
        <v>21.76</v>
      </c>
      <c r="Y107" s="329">
        <v>16.05</v>
      </c>
      <c r="Z107" s="328">
        <v>20.18</v>
      </c>
      <c r="AA107" s="329">
        <v>44.98</v>
      </c>
      <c r="AB107" s="328">
        <v>31.69</v>
      </c>
      <c r="AC107" s="314">
        <v>18.010000000000002</v>
      </c>
      <c r="AD107" s="314"/>
      <c r="AE107" s="334">
        <f t="shared" si="187"/>
        <v>22.641666666666666</v>
      </c>
      <c r="AF107" s="320"/>
      <c r="AV107" s="342"/>
      <c r="BL107" s="342"/>
      <c r="CB107" s="342"/>
    </row>
    <row r="108" spans="9:80" ht="16.5" x14ac:dyDescent="0.4">
      <c r="I108" s="320"/>
      <c r="J108" s="323">
        <v>44864</v>
      </c>
      <c r="K108" s="325">
        <v>25.65</v>
      </c>
      <c r="L108" s="325">
        <v>34.75</v>
      </c>
      <c r="M108" s="325">
        <f t="shared" si="200"/>
        <v>9.1000000000000014</v>
      </c>
      <c r="N108" s="325">
        <f t="shared" si="201"/>
        <v>-0.11000000000000298</v>
      </c>
      <c r="O108" s="325">
        <f t="shared" si="202"/>
        <v>-0.90999999999999659</v>
      </c>
      <c r="P108" s="14"/>
      <c r="Q108" s="327">
        <v>4.1500000000000004</v>
      </c>
      <c r="R108" s="328">
        <v>19.86</v>
      </c>
      <c r="S108" s="328">
        <v>20.239999999999998</v>
      </c>
      <c r="T108" s="329">
        <v>18.39</v>
      </c>
      <c r="U108" s="329">
        <v>16.399999999999999</v>
      </c>
      <c r="V108" s="328">
        <v>17.55</v>
      </c>
      <c r="W108" s="328">
        <v>25.79</v>
      </c>
      <c r="X108" s="329">
        <v>21.62</v>
      </c>
      <c r="Y108" s="328">
        <v>16.489999999999998</v>
      </c>
      <c r="Z108" s="329">
        <v>20.27</v>
      </c>
      <c r="AA108" s="328">
        <v>44.96</v>
      </c>
      <c r="AB108" s="329">
        <v>31.63</v>
      </c>
      <c r="AC108" s="314">
        <v>18.3</v>
      </c>
      <c r="AD108" s="314"/>
      <c r="AE108" s="334">
        <f t="shared" si="187"/>
        <v>22.625</v>
      </c>
      <c r="AF108" s="320"/>
      <c r="AV108" s="342"/>
      <c r="BL108" s="342"/>
      <c r="CB108" s="342"/>
    </row>
    <row r="109" spans="9:80" ht="16.5" x14ac:dyDescent="0.4">
      <c r="I109" s="320"/>
      <c r="J109" s="323">
        <v>44863</v>
      </c>
      <c r="K109" s="325">
        <v>25.76</v>
      </c>
      <c r="L109" s="325">
        <v>35.659999999999997</v>
      </c>
      <c r="M109" s="325">
        <f t="shared" si="200"/>
        <v>9.899999999999995</v>
      </c>
      <c r="N109" s="325">
        <f t="shared" si="201"/>
        <v>-0.78999999999999915</v>
      </c>
      <c r="O109" s="325">
        <f t="shared" si="202"/>
        <v>0.58999999999999631</v>
      </c>
      <c r="P109" s="14"/>
      <c r="Q109" s="327">
        <v>4.16</v>
      </c>
      <c r="R109" s="329">
        <v>19.52</v>
      </c>
      <c r="S109" s="329">
        <v>20.6</v>
      </c>
      <c r="T109" s="328">
        <v>18.329999999999998</v>
      </c>
      <c r="U109" s="328">
        <v>16.45</v>
      </c>
      <c r="V109" s="329">
        <v>17.61</v>
      </c>
      <c r="W109" s="329">
        <v>26.22</v>
      </c>
      <c r="X109" s="328">
        <v>21.41</v>
      </c>
      <c r="Y109" s="329">
        <v>16.54</v>
      </c>
      <c r="Z109" s="328">
        <v>20.22</v>
      </c>
      <c r="AA109" s="329">
        <v>44.77</v>
      </c>
      <c r="AB109" s="328">
        <v>31.87</v>
      </c>
      <c r="AC109" s="314">
        <v>18.04</v>
      </c>
      <c r="AD109" s="314"/>
      <c r="AE109" s="334">
        <f t="shared" si="187"/>
        <v>22.631666666666671</v>
      </c>
      <c r="AF109" s="320"/>
      <c r="AV109" s="342"/>
      <c r="BL109" s="342"/>
      <c r="CB109" s="342"/>
    </row>
    <row r="110" spans="9:80" ht="16.5" x14ac:dyDescent="0.4">
      <c r="I110" s="320"/>
      <c r="J110" s="323">
        <v>44862</v>
      </c>
      <c r="K110" s="325">
        <v>26.55</v>
      </c>
      <c r="L110" s="325">
        <v>35.07</v>
      </c>
      <c r="M110" s="325">
        <f t="shared" ref="M110:M116" si="203">L110-K110</f>
        <v>8.52</v>
      </c>
      <c r="N110" s="325">
        <f t="shared" ref="N110:N116" si="204">K110-K111</f>
        <v>-0.5</v>
      </c>
      <c r="O110" s="325">
        <f t="shared" ref="O110:O116" si="205">L110-L111</f>
        <v>-0.22999999999999687</v>
      </c>
      <c r="P110" s="14"/>
      <c r="Q110" s="327">
        <v>4.17</v>
      </c>
      <c r="R110" s="328">
        <v>19.78</v>
      </c>
      <c r="S110" s="328">
        <v>20.73</v>
      </c>
      <c r="T110" s="329">
        <v>18.559999999999999</v>
      </c>
      <c r="U110" s="329">
        <v>16.350000000000001</v>
      </c>
      <c r="V110" s="328">
        <v>17.559999999999999</v>
      </c>
      <c r="W110" s="328">
        <v>26.29</v>
      </c>
      <c r="X110" s="329">
        <v>21.91</v>
      </c>
      <c r="Y110" s="328">
        <v>16.510000000000002</v>
      </c>
      <c r="Z110" s="329">
        <v>20</v>
      </c>
      <c r="AA110" s="328">
        <v>44.61</v>
      </c>
      <c r="AB110" s="329">
        <v>31.95</v>
      </c>
      <c r="AC110" s="314">
        <v>18.11</v>
      </c>
      <c r="AD110" s="314"/>
      <c r="AE110" s="334">
        <f t="shared" si="187"/>
        <v>22.696666666666669</v>
      </c>
      <c r="AF110" s="320"/>
      <c r="AV110" s="342"/>
      <c r="BL110" s="342"/>
      <c r="CB110" s="342"/>
    </row>
    <row r="111" spans="9:80" ht="16.5" x14ac:dyDescent="0.4">
      <c r="I111" s="320"/>
      <c r="J111" s="323">
        <v>44861</v>
      </c>
      <c r="K111" s="325">
        <v>27.05</v>
      </c>
      <c r="L111" s="325">
        <v>35.299999999999997</v>
      </c>
      <c r="M111" s="325">
        <f t="shared" si="203"/>
        <v>8.2499999999999964</v>
      </c>
      <c r="N111" s="325">
        <f t="shared" si="204"/>
        <v>-3.9999999999999147E-2</v>
      </c>
      <c r="O111" s="325">
        <f t="shared" si="205"/>
        <v>4.9999999999997158E-2</v>
      </c>
      <c r="P111" s="14"/>
      <c r="Q111" s="327">
        <v>4.18</v>
      </c>
      <c r="R111" s="329">
        <v>19.88</v>
      </c>
      <c r="S111" s="329">
        <v>20.64</v>
      </c>
      <c r="T111" s="328">
        <v>18.37</v>
      </c>
      <c r="U111" s="328">
        <v>16.12</v>
      </c>
      <c r="V111" s="329">
        <v>17.38</v>
      </c>
      <c r="W111" s="329">
        <v>26.11</v>
      </c>
      <c r="X111" s="328">
        <v>21.89</v>
      </c>
      <c r="Y111" s="329">
        <v>16.61</v>
      </c>
      <c r="Z111" s="328">
        <v>19.96</v>
      </c>
      <c r="AA111" s="329">
        <v>44.78</v>
      </c>
      <c r="AB111" s="328">
        <v>31.93</v>
      </c>
      <c r="AC111" s="314">
        <v>18.02</v>
      </c>
      <c r="AD111" s="314"/>
      <c r="AE111" s="334">
        <f t="shared" si="187"/>
        <v>22.640833333333333</v>
      </c>
      <c r="AF111" s="320"/>
      <c r="AV111" s="342"/>
      <c r="BL111" s="342"/>
      <c r="CB111" s="342"/>
    </row>
    <row r="112" spans="9:80" ht="16.5" x14ac:dyDescent="0.4">
      <c r="I112" s="320"/>
      <c r="J112" s="323">
        <v>44860</v>
      </c>
      <c r="K112" s="325">
        <v>27.09</v>
      </c>
      <c r="L112" s="325">
        <v>35.25</v>
      </c>
      <c r="M112" s="325">
        <f t="shared" si="203"/>
        <v>8.16</v>
      </c>
      <c r="N112" s="325">
        <f t="shared" si="204"/>
        <v>-5.9999999999998721E-2</v>
      </c>
      <c r="O112" s="325">
        <f t="shared" si="205"/>
        <v>0.22999999999999687</v>
      </c>
      <c r="P112" s="14"/>
      <c r="Q112" s="327">
        <v>4.1900000000000004</v>
      </c>
      <c r="R112" s="328">
        <v>19.78</v>
      </c>
      <c r="S112" s="328">
        <v>20.59</v>
      </c>
      <c r="T112" s="329">
        <v>18.43</v>
      </c>
      <c r="U112" s="329">
        <v>15.87</v>
      </c>
      <c r="V112" s="328">
        <v>17.489999999999998</v>
      </c>
      <c r="W112" s="328">
        <v>26.25</v>
      </c>
      <c r="X112" s="329">
        <v>21.84</v>
      </c>
      <c r="Y112" s="328">
        <v>16.41</v>
      </c>
      <c r="Z112" s="329">
        <v>20.149999999999999</v>
      </c>
      <c r="AA112" s="328">
        <v>44.9</v>
      </c>
      <c r="AB112" s="329">
        <v>31.89</v>
      </c>
      <c r="AC112" s="314">
        <v>18.21</v>
      </c>
      <c r="AD112" s="314"/>
      <c r="AE112" s="334">
        <f t="shared" si="187"/>
        <v>22.650833333333335</v>
      </c>
      <c r="AF112" s="320"/>
      <c r="AV112" s="342"/>
      <c r="BL112" s="342"/>
      <c r="CB112" s="342"/>
    </row>
    <row r="113" spans="9:80" ht="16.5" x14ac:dyDescent="0.4">
      <c r="I113" s="320"/>
      <c r="J113" s="323">
        <v>44859</v>
      </c>
      <c r="K113" s="325">
        <v>27.15</v>
      </c>
      <c r="L113" s="325">
        <v>35.020000000000003</v>
      </c>
      <c r="M113" s="325">
        <f t="shared" si="203"/>
        <v>7.8700000000000045</v>
      </c>
      <c r="N113" s="325">
        <f t="shared" si="204"/>
        <v>-0.49000000000000199</v>
      </c>
      <c r="O113" s="325">
        <f t="shared" si="205"/>
        <v>-0.6699999999999946</v>
      </c>
      <c r="P113" s="14"/>
      <c r="Q113" s="330">
        <v>4.2</v>
      </c>
      <c r="R113" s="329">
        <v>20.02</v>
      </c>
      <c r="S113" s="329">
        <v>20.66</v>
      </c>
      <c r="T113" s="328">
        <v>17.8</v>
      </c>
      <c r="U113" s="328">
        <v>16.03</v>
      </c>
      <c r="V113" s="329">
        <v>17.86</v>
      </c>
      <c r="W113" s="329">
        <v>26.31</v>
      </c>
      <c r="X113" s="328">
        <v>22</v>
      </c>
      <c r="Y113" s="329">
        <v>16.38</v>
      </c>
      <c r="Z113" s="328">
        <v>20.55</v>
      </c>
      <c r="AA113" s="329">
        <v>44.49</v>
      </c>
      <c r="AB113" s="328">
        <v>31.72</v>
      </c>
      <c r="AC113" s="314">
        <v>18.37</v>
      </c>
      <c r="AD113" s="314"/>
      <c r="AE113" s="334">
        <f t="shared" si="187"/>
        <v>22.682500000000001</v>
      </c>
      <c r="AF113" s="320"/>
      <c r="AV113" s="342"/>
      <c r="BL113" s="342"/>
      <c r="CB113" s="342"/>
    </row>
    <row r="114" spans="9:80" ht="16.5" x14ac:dyDescent="0.4">
      <c r="I114" s="320"/>
      <c r="J114" s="323">
        <v>44858</v>
      </c>
      <c r="K114" s="325">
        <v>27.64</v>
      </c>
      <c r="L114" s="325">
        <v>35.69</v>
      </c>
      <c r="M114" s="325">
        <f t="shared" si="203"/>
        <v>8.0499999999999972</v>
      </c>
      <c r="N114" s="325">
        <f t="shared" si="204"/>
        <v>-0.33999999999999986</v>
      </c>
      <c r="O114" s="325">
        <f t="shared" si="205"/>
        <v>0.21999999999999886</v>
      </c>
      <c r="P114" s="14"/>
      <c r="Q114" s="327">
        <v>4.21</v>
      </c>
      <c r="R114" s="328">
        <v>19.91</v>
      </c>
      <c r="S114" s="328">
        <v>20.3</v>
      </c>
      <c r="T114" s="329">
        <v>17.45</v>
      </c>
      <c r="U114" s="329">
        <v>16.16</v>
      </c>
      <c r="V114" s="328">
        <v>17.96</v>
      </c>
      <c r="W114" s="328">
        <v>26.16</v>
      </c>
      <c r="X114" s="329">
        <v>21.71</v>
      </c>
      <c r="Y114" s="328">
        <v>16.07</v>
      </c>
      <c r="Z114" s="329">
        <v>20.350000000000001</v>
      </c>
      <c r="AA114" s="328">
        <v>44.49</v>
      </c>
      <c r="AB114" s="329">
        <v>31.95</v>
      </c>
      <c r="AC114" s="314">
        <v>18.399999999999999</v>
      </c>
      <c r="AD114" s="314"/>
      <c r="AE114" s="334">
        <f t="shared" si="187"/>
        <v>22.575833333333332</v>
      </c>
      <c r="AF114" s="320"/>
      <c r="AV114" s="342"/>
      <c r="BL114" s="342"/>
      <c r="CB114" s="342"/>
    </row>
    <row r="115" spans="9:80" ht="16.5" x14ac:dyDescent="0.4">
      <c r="I115" s="320"/>
      <c r="J115" s="323">
        <v>44857</v>
      </c>
      <c r="K115" s="325">
        <v>27.98</v>
      </c>
      <c r="L115" s="325">
        <v>35.47</v>
      </c>
      <c r="M115" s="325">
        <f t="shared" si="203"/>
        <v>7.4899999999999984</v>
      </c>
      <c r="N115" s="325">
        <f t="shared" si="204"/>
        <v>-3.0000000000001137E-2</v>
      </c>
      <c r="O115" s="325">
        <f t="shared" si="205"/>
        <v>-0.21000000000000085</v>
      </c>
      <c r="P115" s="14"/>
      <c r="Q115" s="327">
        <v>4.22</v>
      </c>
      <c r="R115" s="329">
        <v>19.97</v>
      </c>
      <c r="S115" s="329">
        <v>20.329999999999998</v>
      </c>
      <c r="T115" s="328">
        <v>18.5</v>
      </c>
      <c r="U115" s="328">
        <v>15.99</v>
      </c>
      <c r="V115" s="329">
        <v>17.690000000000001</v>
      </c>
      <c r="W115" s="329">
        <v>26.26</v>
      </c>
      <c r="X115" s="328">
        <v>21.82</v>
      </c>
      <c r="Y115" s="329">
        <v>15.99</v>
      </c>
      <c r="Z115" s="328">
        <v>20.41</v>
      </c>
      <c r="AA115" s="329">
        <v>44.36</v>
      </c>
      <c r="AB115" s="328">
        <v>31.64</v>
      </c>
      <c r="AC115" s="314">
        <v>18.41</v>
      </c>
      <c r="AD115" s="314"/>
      <c r="AE115" s="334">
        <f t="shared" si="187"/>
        <v>22.614166666666666</v>
      </c>
      <c r="AF115" s="320"/>
      <c r="AV115" s="342"/>
      <c r="BL115" s="342"/>
      <c r="CB115" s="342"/>
    </row>
    <row r="116" spans="9:80" ht="16.5" x14ac:dyDescent="0.4">
      <c r="I116" s="320"/>
      <c r="J116" s="323">
        <v>44856</v>
      </c>
      <c r="K116" s="325">
        <v>28.01</v>
      </c>
      <c r="L116" s="325">
        <v>35.68</v>
      </c>
      <c r="M116" s="325">
        <f t="shared" si="203"/>
        <v>7.6699999999999982</v>
      </c>
      <c r="N116" s="325">
        <f t="shared" si="204"/>
        <v>0.20000000000000284</v>
      </c>
      <c r="O116" s="325">
        <f t="shared" si="205"/>
        <v>9.9999999999980105E-3</v>
      </c>
      <c r="P116" s="14"/>
      <c r="Q116" s="327">
        <v>4.2300000000000004</v>
      </c>
      <c r="R116" s="328">
        <v>19.850000000000001</v>
      </c>
      <c r="S116" s="328">
        <v>20.27</v>
      </c>
      <c r="T116" s="329">
        <v>18.41</v>
      </c>
      <c r="U116" s="329">
        <v>16.22</v>
      </c>
      <c r="V116" s="328">
        <v>17.66</v>
      </c>
      <c r="W116" s="328">
        <v>26.37</v>
      </c>
      <c r="X116" s="329">
        <v>21.52</v>
      </c>
      <c r="Y116" s="328">
        <v>16.2</v>
      </c>
      <c r="Z116" s="329">
        <v>20.39</v>
      </c>
      <c r="AA116" s="328">
        <v>44.26</v>
      </c>
      <c r="AB116" s="329">
        <v>31.33</v>
      </c>
      <c r="AC116" s="314">
        <v>18.739999999999998</v>
      </c>
      <c r="AD116" s="314"/>
      <c r="AE116" s="334">
        <f t="shared" si="187"/>
        <v>22.601666666666663</v>
      </c>
      <c r="AF116" s="320"/>
      <c r="AV116" s="342"/>
      <c r="BL116" s="342"/>
      <c r="CB116" s="342"/>
    </row>
    <row r="117" spans="9:80" ht="16.5" x14ac:dyDescent="0.4">
      <c r="I117" s="320"/>
      <c r="J117" s="323">
        <v>44855</v>
      </c>
      <c r="K117" s="325">
        <v>27.81</v>
      </c>
      <c r="L117" s="325">
        <v>35.67</v>
      </c>
      <c r="M117" s="325">
        <f t="shared" ref="M117:M180" si="206">L117-K117</f>
        <v>7.860000000000003</v>
      </c>
      <c r="N117" s="325">
        <f t="shared" ref="N117:N180" si="207">K117-K118</f>
        <v>-0.46000000000000085</v>
      </c>
      <c r="O117" s="325">
        <f t="shared" ref="O117:O180" si="208">L117-L118</f>
        <v>0.20000000000000284</v>
      </c>
      <c r="P117" s="14"/>
      <c r="Q117" s="327">
        <v>4.24</v>
      </c>
      <c r="R117" s="329">
        <v>19.59</v>
      </c>
      <c r="S117" s="329">
        <v>20.46</v>
      </c>
      <c r="T117" s="328">
        <v>18.64</v>
      </c>
      <c r="U117" s="328">
        <v>16.329999999999998</v>
      </c>
      <c r="V117" s="329">
        <v>18.02</v>
      </c>
      <c r="W117" s="329">
        <v>26.26</v>
      </c>
      <c r="X117" s="328">
        <v>21.8</v>
      </c>
      <c r="Y117" s="329">
        <v>16.18</v>
      </c>
      <c r="Z117" s="328">
        <v>20.34</v>
      </c>
      <c r="AA117" s="329">
        <v>44.15</v>
      </c>
      <c r="AB117" s="328">
        <v>31.69</v>
      </c>
      <c r="AC117" s="314">
        <v>19.02</v>
      </c>
      <c r="AD117" s="314"/>
      <c r="AE117" s="334">
        <f t="shared" si="187"/>
        <v>22.706666666666667</v>
      </c>
      <c r="AF117" s="320"/>
      <c r="AV117" s="342"/>
      <c r="BL117" s="342"/>
      <c r="CB117" s="342"/>
    </row>
    <row r="118" spans="9:80" ht="16.5" x14ac:dyDescent="0.4">
      <c r="I118" s="320"/>
      <c r="J118" s="323">
        <v>44854</v>
      </c>
      <c r="K118" s="325">
        <v>28.27</v>
      </c>
      <c r="L118" s="325">
        <v>35.47</v>
      </c>
      <c r="M118" s="325">
        <f t="shared" si="206"/>
        <v>7.1999999999999993</v>
      </c>
      <c r="N118" s="325">
        <f t="shared" si="207"/>
        <v>-0.23000000000000043</v>
      </c>
      <c r="O118" s="325">
        <f t="shared" si="208"/>
        <v>0.35000000000000142</v>
      </c>
      <c r="P118" s="14"/>
      <c r="Q118" s="327">
        <v>4.25</v>
      </c>
      <c r="R118" s="328">
        <v>19.989999999999998</v>
      </c>
      <c r="S118" s="328">
        <v>20.420000000000002</v>
      </c>
      <c r="T118" s="329">
        <v>17.84</v>
      </c>
      <c r="U118" s="329">
        <v>16.2</v>
      </c>
      <c r="V118" s="328">
        <v>17.89</v>
      </c>
      <c r="W118" s="328">
        <v>26.27</v>
      </c>
      <c r="X118" s="329">
        <v>21.66</v>
      </c>
      <c r="Y118" s="328">
        <v>16.329999999999998</v>
      </c>
      <c r="Z118" s="329">
        <v>20.41</v>
      </c>
      <c r="AA118" s="328">
        <v>44.42</v>
      </c>
      <c r="AB118" s="329">
        <v>31.46</v>
      </c>
      <c r="AC118" s="314">
        <v>19.23</v>
      </c>
      <c r="AD118" s="314"/>
      <c r="AE118" s="334">
        <f t="shared" si="187"/>
        <v>22.676666666666666</v>
      </c>
      <c r="AF118" s="320"/>
      <c r="AV118" s="342"/>
      <c r="BL118" s="342"/>
      <c r="CB118" s="342"/>
    </row>
    <row r="119" spans="9:80" ht="16.5" x14ac:dyDescent="0.4">
      <c r="I119" s="320"/>
      <c r="J119" s="323">
        <v>44853</v>
      </c>
      <c r="K119" s="325">
        <v>28.5</v>
      </c>
      <c r="L119" s="325">
        <v>35.119999999999997</v>
      </c>
      <c r="M119" s="325">
        <f t="shared" si="206"/>
        <v>6.6199999999999974</v>
      </c>
      <c r="N119" s="325">
        <f t="shared" si="207"/>
        <v>0.71999999999999886</v>
      </c>
      <c r="O119" s="325">
        <f t="shared" si="208"/>
        <v>0.14999999999999858</v>
      </c>
      <c r="P119" s="14"/>
      <c r="Q119" s="327">
        <v>4.26</v>
      </c>
      <c r="R119" s="329">
        <v>19.940000000000001</v>
      </c>
      <c r="S119" s="329">
        <v>20.29</v>
      </c>
      <c r="T119" s="328">
        <v>17.829999999999998</v>
      </c>
      <c r="U119" s="328">
        <v>16.010000000000002</v>
      </c>
      <c r="V119" s="329">
        <v>18.059999999999999</v>
      </c>
      <c r="W119" s="329">
        <v>26.29</v>
      </c>
      <c r="X119" s="328">
        <v>21.67</v>
      </c>
      <c r="Y119" s="329">
        <v>16.489999999999998</v>
      </c>
      <c r="Z119" s="328">
        <v>20.43</v>
      </c>
      <c r="AA119" s="329">
        <v>43.87</v>
      </c>
      <c r="AB119" s="328">
        <v>31.61</v>
      </c>
      <c r="AC119" s="314">
        <v>19.649999999999999</v>
      </c>
      <c r="AD119" s="314"/>
      <c r="AE119" s="334">
        <f t="shared" si="187"/>
        <v>22.678333333333338</v>
      </c>
      <c r="AF119" s="320"/>
      <c r="AV119" s="342"/>
      <c r="BL119" s="342"/>
      <c r="CB119" s="342"/>
    </row>
    <row r="120" spans="9:80" ht="16.5" x14ac:dyDescent="0.4">
      <c r="I120" s="320"/>
      <c r="J120" s="323">
        <v>44852</v>
      </c>
      <c r="K120" s="325">
        <v>27.78</v>
      </c>
      <c r="L120" s="325">
        <v>34.97</v>
      </c>
      <c r="M120" s="325">
        <f t="shared" si="206"/>
        <v>7.1899999999999977</v>
      </c>
      <c r="N120" s="325">
        <f t="shared" si="207"/>
        <v>0.40000000000000213</v>
      </c>
      <c r="O120" s="325">
        <f t="shared" si="208"/>
        <v>-0.14000000000000057</v>
      </c>
      <c r="P120" s="14"/>
      <c r="Q120" s="327">
        <v>4.2699999999999996</v>
      </c>
      <c r="R120" s="328">
        <v>20.100000000000001</v>
      </c>
      <c r="S120" s="328">
        <v>20.41</v>
      </c>
      <c r="T120" s="329">
        <v>17.79</v>
      </c>
      <c r="U120" s="329">
        <v>15.73</v>
      </c>
      <c r="V120" s="328">
        <v>18.41</v>
      </c>
      <c r="W120" s="328">
        <v>26.34</v>
      </c>
      <c r="X120" s="329">
        <v>21.53</v>
      </c>
      <c r="Y120" s="328">
        <v>16.23</v>
      </c>
      <c r="Z120" s="329">
        <v>20.47</v>
      </c>
      <c r="AA120" s="328">
        <v>44.25</v>
      </c>
      <c r="AB120" s="329">
        <v>31.46</v>
      </c>
      <c r="AC120" s="314">
        <v>19.75</v>
      </c>
      <c r="AD120" s="314"/>
      <c r="AE120" s="334">
        <f t="shared" si="187"/>
        <v>22.705833333333334</v>
      </c>
      <c r="AF120" s="320"/>
      <c r="AV120" s="342"/>
      <c r="BL120" s="342"/>
      <c r="CB120" s="342"/>
    </row>
    <row r="121" spans="9:80" ht="16.5" x14ac:dyDescent="0.4">
      <c r="I121" s="320"/>
      <c r="J121" s="323">
        <v>44851</v>
      </c>
      <c r="K121" s="325">
        <v>27.38</v>
      </c>
      <c r="L121" s="325">
        <v>35.11</v>
      </c>
      <c r="M121" s="325">
        <f t="shared" si="206"/>
        <v>7.73</v>
      </c>
      <c r="N121" s="325">
        <f t="shared" si="207"/>
        <v>-0.33999999999999986</v>
      </c>
      <c r="O121" s="325">
        <f t="shared" si="208"/>
        <v>0.11999999999999744</v>
      </c>
      <c r="P121" s="14"/>
      <c r="Q121" s="327">
        <v>4.28</v>
      </c>
      <c r="R121" s="329">
        <v>19.96</v>
      </c>
      <c r="S121" s="329">
        <v>20.38</v>
      </c>
      <c r="T121" s="328">
        <v>18.14</v>
      </c>
      <c r="U121" s="328">
        <v>15.94</v>
      </c>
      <c r="V121" s="329">
        <v>18.41</v>
      </c>
      <c r="W121" s="329">
        <v>26.22</v>
      </c>
      <c r="X121" s="328">
        <v>21.61</v>
      </c>
      <c r="Y121" s="329">
        <v>16.079999999999998</v>
      </c>
      <c r="Z121" s="328">
        <v>20.68</v>
      </c>
      <c r="AA121" s="329">
        <v>43.9</v>
      </c>
      <c r="AB121" s="328">
        <v>31.35</v>
      </c>
      <c r="AC121" s="314">
        <v>19.8</v>
      </c>
      <c r="AD121" s="314"/>
      <c r="AE121" s="334">
        <f t="shared" si="187"/>
        <v>22.705833333333334</v>
      </c>
      <c r="AF121" s="320"/>
      <c r="AV121" s="342"/>
      <c r="BL121" s="342"/>
      <c r="CB121" s="342"/>
    </row>
    <row r="122" spans="9:80" ht="16.5" x14ac:dyDescent="0.4">
      <c r="I122" s="320"/>
      <c r="J122" s="323">
        <v>44850</v>
      </c>
      <c r="K122" s="325">
        <v>27.72</v>
      </c>
      <c r="L122" s="325">
        <v>34.99</v>
      </c>
      <c r="M122" s="325">
        <f t="shared" si="206"/>
        <v>7.2700000000000031</v>
      </c>
      <c r="N122" s="325">
        <f t="shared" si="207"/>
        <v>-0.41000000000000014</v>
      </c>
      <c r="O122" s="325">
        <f t="shared" si="208"/>
        <v>-0.29999999999999716</v>
      </c>
      <c r="P122" s="14"/>
      <c r="Q122" s="327">
        <v>4.29</v>
      </c>
      <c r="R122" s="328">
        <v>19.920000000000002</v>
      </c>
      <c r="S122" s="328">
        <v>20.18</v>
      </c>
      <c r="T122" s="329">
        <v>17.38</v>
      </c>
      <c r="U122" s="329">
        <v>15.9</v>
      </c>
      <c r="V122" s="328">
        <v>18.41</v>
      </c>
      <c r="W122" s="328">
        <v>26.24</v>
      </c>
      <c r="X122" s="329">
        <v>21.47</v>
      </c>
      <c r="Y122" s="328">
        <v>16.059999999999999</v>
      </c>
      <c r="Z122" s="329">
        <v>20.54</v>
      </c>
      <c r="AA122" s="328">
        <v>43.42</v>
      </c>
      <c r="AB122" s="329">
        <v>30.97</v>
      </c>
      <c r="AC122" s="314">
        <v>19.79</v>
      </c>
      <c r="AD122" s="314"/>
      <c r="AE122" s="334">
        <f t="shared" si="187"/>
        <v>22.52333333333333</v>
      </c>
      <c r="AF122" s="320"/>
      <c r="AV122" s="342"/>
      <c r="BL122" s="342"/>
      <c r="CB122" s="342"/>
    </row>
    <row r="123" spans="9:80" ht="16.5" x14ac:dyDescent="0.4">
      <c r="I123" s="320"/>
      <c r="J123" s="323">
        <v>44849</v>
      </c>
      <c r="K123" s="325">
        <v>28.13</v>
      </c>
      <c r="L123" s="325">
        <v>35.29</v>
      </c>
      <c r="M123" s="325">
        <f t="shared" si="206"/>
        <v>7.16</v>
      </c>
      <c r="N123" s="325">
        <f t="shared" si="207"/>
        <v>-7.0000000000000284E-2</v>
      </c>
      <c r="O123" s="325">
        <f t="shared" si="208"/>
        <v>1.1400000000000006</v>
      </c>
      <c r="P123" s="14"/>
      <c r="Q123" s="330">
        <v>4.3</v>
      </c>
      <c r="R123" s="329">
        <v>19.7</v>
      </c>
      <c r="S123" s="329">
        <v>20.21</v>
      </c>
      <c r="T123" s="328">
        <v>18.09</v>
      </c>
      <c r="U123" s="328">
        <v>16.059999999999999</v>
      </c>
      <c r="V123" s="329">
        <v>18.43</v>
      </c>
      <c r="W123" s="329">
        <v>26.26</v>
      </c>
      <c r="X123" s="328">
        <v>21.32</v>
      </c>
      <c r="Y123" s="329">
        <v>15.91</v>
      </c>
      <c r="Z123" s="328">
        <v>20.5</v>
      </c>
      <c r="AA123" s="329">
        <v>43.52</v>
      </c>
      <c r="AB123" s="328">
        <v>30.34</v>
      </c>
      <c r="AC123" s="314">
        <v>20</v>
      </c>
      <c r="AD123" s="314"/>
      <c r="AE123" s="334">
        <f t="shared" si="187"/>
        <v>22.528333333333336</v>
      </c>
      <c r="AF123" s="320"/>
      <c r="AV123" s="342"/>
      <c r="BL123" s="342"/>
      <c r="CB123" s="342"/>
    </row>
    <row r="124" spans="9:80" ht="16.5" x14ac:dyDescent="0.4">
      <c r="I124" s="320"/>
      <c r="J124" s="323">
        <v>44848</v>
      </c>
      <c r="K124" s="325">
        <v>28.2</v>
      </c>
      <c r="L124" s="325">
        <v>34.15</v>
      </c>
      <c r="M124" s="325">
        <f t="shared" si="206"/>
        <v>5.9499999999999993</v>
      </c>
      <c r="N124" s="325">
        <f t="shared" si="207"/>
        <v>0.39000000000000057</v>
      </c>
      <c r="O124" s="325">
        <f t="shared" si="208"/>
        <v>0.35000000000000142</v>
      </c>
      <c r="P124" s="14"/>
      <c r="Q124" s="327">
        <v>5.0999999999999996</v>
      </c>
      <c r="R124" s="328">
        <v>19.600000000000001</v>
      </c>
      <c r="S124" s="328">
        <v>19.89</v>
      </c>
      <c r="T124" s="329">
        <v>18.54</v>
      </c>
      <c r="U124" s="329">
        <v>15.95</v>
      </c>
      <c r="V124" s="328">
        <v>18.22</v>
      </c>
      <c r="W124" s="328">
        <v>26.52</v>
      </c>
      <c r="X124" s="329">
        <v>21.53</v>
      </c>
      <c r="Y124" s="328">
        <v>15.66</v>
      </c>
      <c r="Z124" s="329">
        <v>20.6</v>
      </c>
      <c r="AA124" s="328">
        <v>43.53</v>
      </c>
      <c r="AB124" s="329">
        <v>30.89</v>
      </c>
      <c r="AC124" s="314">
        <v>20.21</v>
      </c>
      <c r="AD124" s="314"/>
      <c r="AE124" s="334">
        <f t="shared" si="187"/>
        <v>22.594999999999999</v>
      </c>
      <c r="AF124" s="320"/>
      <c r="AV124" s="342"/>
      <c r="BL124" s="342"/>
      <c r="CB124" s="342"/>
    </row>
    <row r="125" spans="9:80" ht="16.5" x14ac:dyDescent="0.4">
      <c r="I125" s="320"/>
      <c r="J125" s="323">
        <v>44847</v>
      </c>
      <c r="K125" s="325">
        <v>27.81</v>
      </c>
      <c r="L125" s="325">
        <v>33.799999999999997</v>
      </c>
      <c r="M125" s="325">
        <f t="shared" si="206"/>
        <v>5.9899999999999984</v>
      </c>
      <c r="N125" s="325">
        <f t="shared" si="207"/>
        <v>0.87999999999999901</v>
      </c>
      <c r="O125" s="325">
        <f t="shared" si="208"/>
        <v>0.29999999999999716</v>
      </c>
      <c r="P125" s="14"/>
      <c r="Q125" s="327">
        <v>5.2</v>
      </c>
      <c r="R125" s="329">
        <v>19.59</v>
      </c>
      <c r="S125" s="329">
        <v>20.41</v>
      </c>
      <c r="T125" s="328">
        <v>18.25</v>
      </c>
      <c r="U125" s="328">
        <v>15.82</v>
      </c>
      <c r="V125" s="329">
        <v>18.29</v>
      </c>
      <c r="W125" s="329">
        <v>26.22</v>
      </c>
      <c r="X125" s="328">
        <v>21.5</v>
      </c>
      <c r="Y125" s="329">
        <v>15.9</v>
      </c>
      <c r="Z125" s="328">
        <v>20.77</v>
      </c>
      <c r="AA125" s="329">
        <v>43.44</v>
      </c>
      <c r="AB125" s="328">
        <v>30.47</v>
      </c>
      <c r="AC125" s="314">
        <v>19.989999999999998</v>
      </c>
      <c r="AD125" s="314"/>
      <c r="AE125" s="334">
        <f t="shared" si="187"/>
        <v>22.554166666666664</v>
      </c>
      <c r="AF125" s="320"/>
      <c r="AV125" s="342"/>
      <c r="BL125" s="342"/>
      <c r="CB125" s="342"/>
    </row>
    <row r="126" spans="9:80" ht="16.5" x14ac:dyDescent="0.4">
      <c r="I126" s="320"/>
      <c r="J126" s="323">
        <v>44846</v>
      </c>
      <c r="K126" s="325">
        <v>26.93</v>
      </c>
      <c r="L126" s="325">
        <v>33.5</v>
      </c>
      <c r="M126" s="325">
        <f t="shared" si="206"/>
        <v>6.57</v>
      </c>
      <c r="N126" s="325">
        <f t="shared" si="207"/>
        <v>0.66000000000000014</v>
      </c>
      <c r="O126" s="325">
        <f t="shared" si="208"/>
        <v>2.0000000000003126E-2</v>
      </c>
      <c r="P126" s="14"/>
      <c r="Q126" s="327">
        <v>5.3</v>
      </c>
      <c r="R126" s="328">
        <v>19.940000000000001</v>
      </c>
      <c r="S126" s="328">
        <v>20.22</v>
      </c>
      <c r="T126" s="329">
        <v>18.440000000000001</v>
      </c>
      <c r="U126" s="329">
        <v>16.07</v>
      </c>
      <c r="V126" s="328">
        <v>18.190000000000001</v>
      </c>
      <c r="W126" s="328">
        <v>26.45</v>
      </c>
      <c r="X126" s="329">
        <v>21.34</v>
      </c>
      <c r="Y126" s="328">
        <v>15.85</v>
      </c>
      <c r="Z126" s="329">
        <v>20.51</v>
      </c>
      <c r="AA126" s="328">
        <v>43.17</v>
      </c>
      <c r="AB126" s="329">
        <v>30.84</v>
      </c>
      <c r="AC126" s="314">
        <v>20.14</v>
      </c>
      <c r="AD126" s="314"/>
      <c r="AE126" s="334">
        <f t="shared" si="187"/>
        <v>22.596666666666664</v>
      </c>
      <c r="AF126" s="320"/>
      <c r="AV126" s="342"/>
      <c r="BL126" s="342"/>
      <c r="CB126" s="342"/>
    </row>
    <row r="127" spans="9:80" ht="16.5" x14ac:dyDescent="0.4">
      <c r="I127" s="320"/>
      <c r="J127" s="323">
        <v>44845</v>
      </c>
      <c r="K127" s="325">
        <v>26.27</v>
      </c>
      <c r="L127" s="325">
        <v>33.479999999999997</v>
      </c>
      <c r="M127" s="325">
        <f t="shared" si="206"/>
        <v>7.2099999999999973</v>
      </c>
      <c r="N127" s="325">
        <f t="shared" si="207"/>
        <v>3.0000000000001137E-2</v>
      </c>
      <c r="O127" s="325">
        <f t="shared" si="208"/>
        <v>0.26999999999999602</v>
      </c>
      <c r="P127" s="14"/>
      <c r="Q127" s="327">
        <v>5.4</v>
      </c>
      <c r="R127" s="329">
        <v>20.04</v>
      </c>
      <c r="S127" s="329">
        <v>20.22</v>
      </c>
      <c r="T127" s="328">
        <v>18.010000000000002</v>
      </c>
      <c r="U127" s="328">
        <v>15.9</v>
      </c>
      <c r="V127" s="329">
        <v>18.43</v>
      </c>
      <c r="W127" s="329">
        <v>26.49</v>
      </c>
      <c r="X127" s="328">
        <v>21.36</v>
      </c>
      <c r="Y127" s="329">
        <v>15.98</v>
      </c>
      <c r="Z127" s="328">
        <v>20.69</v>
      </c>
      <c r="AA127" s="329">
        <v>43.2</v>
      </c>
      <c r="AB127" s="328">
        <v>30.33</v>
      </c>
      <c r="AC127" s="314">
        <v>19.98</v>
      </c>
      <c r="AD127" s="314"/>
      <c r="AE127" s="334">
        <f t="shared" si="187"/>
        <v>22.552499999999998</v>
      </c>
      <c r="AF127" s="320"/>
      <c r="AV127" s="342"/>
      <c r="BL127" s="342"/>
      <c r="CB127" s="342"/>
    </row>
    <row r="128" spans="9:80" ht="16.5" x14ac:dyDescent="0.4">
      <c r="I128" s="320"/>
      <c r="J128" s="323">
        <v>44844</v>
      </c>
      <c r="K128" s="325">
        <v>26.24</v>
      </c>
      <c r="L128" s="325">
        <v>33.21</v>
      </c>
      <c r="M128" s="325">
        <f t="shared" si="206"/>
        <v>6.9700000000000024</v>
      </c>
      <c r="N128" s="325">
        <f t="shared" si="207"/>
        <v>2.9999999999997584E-2</v>
      </c>
      <c r="O128" s="325">
        <f t="shared" si="208"/>
        <v>0.18999999999999773</v>
      </c>
      <c r="P128" s="14"/>
      <c r="Q128" s="327">
        <v>5.5</v>
      </c>
      <c r="R128" s="328">
        <v>20</v>
      </c>
      <c r="S128" s="328">
        <v>19.77</v>
      </c>
      <c r="T128" s="329">
        <v>17.71</v>
      </c>
      <c r="U128" s="329">
        <v>16.16</v>
      </c>
      <c r="V128" s="328">
        <v>18.440000000000001</v>
      </c>
      <c r="W128" s="328">
        <v>26.59</v>
      </c>
      <c r="X128" s="329">
        <v>21.4</v>
      </c>
      <c r="Y128" s="328">
        <v>15.63</v>
      </c>
      <c r="Z128" s="329">
        <v>20.5</v>
      </c>
      <c r="AA128" s="328">
        <v>43.11</v>
      </c>
      <c r="AB128" s="329">
        <v>30.26</v>
      </c>
      <c r="AC128" s="314">
        <v>20.14</v>
      </c>
      <c r="AD128" s="314"/>
      <c r="AE128" s="334">
        <f t="shared" si="187"/>
        <v>22.47583333333333</v>
      </c>
      <c r="AF128" s="320"/>
      <c r="AV128" s="342"/>
      <c r="BL128" s="342"/>
      <c r="CB128" s="342"/>
    </row>
    <row r="129" spans="9:80" ht="16.5" x14ac:dyDescent="0.4">
      <c r="I129" s="320"/>
      <c r="J129" s="323">
        <v>44843</v>
      </c>
      <c r="K129" s="325">
        <v>26.21</v>
      </c>
      <c r="L129" s="325">
        <v>33.020000000000003</v>
      </c>
      <c r="M129" s="325">
        <f t="shared" si="206"/>
        <v>6.8100000000000023</v>
      </c>
      <c r="N129" s="325">
        <f t="shared" si="207"/>
        <v>3.9999999999999147E-2</v>
      </c>
      <c r="O129" s="325">
        <f t="shared" si="208"/>
        <v>0.21000000000000085</v>
      </c>
      <c r="P129" s="14"/>
      <c r="Q129" s="327">
        <v>5.6</v>
      </c>
      <c r="R129" s="329">
        <v>20.03</v>
      </c>
      <c r="S129" s="329">
        <v>19.82</v>
      </c>
      <c r="T129" s="328">
        <v>18.28</v>
      </c>
      <c r="U129" s="328">
        <v>16.190000000000001</v>
      </c>
      <c r="V129" s="329">
        <v>18.57</v>
      </c>
      <c r="W129" s="329">
        <v>26.51</v>
      </c>
      <c r="X129" s="328">
        <v>21.37</v>
      </c>
      <c r="Y129" s="329">
        <v>15.91</v>
      </c>
      <c r="Z129" s="328">
        <v>20.56</v>
      </c>
      <c r="AA129" s="329">
        <v>43.16</v>
      </c>
      <c r="AB129" s="328">
        <v>30</v>
      </c>
      <c r="AC129" s="314">
        <v>20.07</v>
      </c>
      <c r="AD129" s="314"/>
      <c r="AE129" s="334">
        <f t="shared" si="187"/>
        <v>22.53916666666667</v>
      </c>
      <c r="AF129" s="320"/>
      <c r="AV129" s="342"/>
      <c r="BL129" s="342"/>
      <c r="CB129" s="342"/>
    </row>
    <row r="130" spans="9:80" ht="16.5" x14ac:dyDescent="0.4">
      <c r="I130" s="320"/>
      <c r="J130" s="323">
        <v>44842</v>
      </c>
      <c r="K130" s="325">
        <v>26.17</v>
      </c>
      <c r="L130" s="325">
        <v>32.81</v>
      </c>
      <c r="M130" s="325">
        <f t="shared" si="206"/>
        <v>6.6400000000000006</v>
      </c>
      <c r="N130" s="325">
        <f t="shared" si="207"/>
        <v>0.14000000000000057</v>
      </c>
      <c r="O130" s="325">
        <f t="shared" si="208"/>
        <v>0.38000000000000256</v>
      </c>
      <c r="P130" s="14"/>
      <c r="Q130" s="327">
        <v>5.7</v>
      </c>
      <c r="R130" s="328">
        <v>19.71</v>
      </c>
      <c r="S130" s="328">
        <v>20.05</v>
      </c>
      <c r="T130" s="329">
        <v>18.25</v>
      </c>
      <c r="U130" s="329">
        <v>16.239999999999998</v>
      </c>
      <c r="V130" s="328">
        <v>18.59</v>
      </c>
      <c r="W130" s="328">
        <v>26.66</v>
      </c>
      <c r="X130" s="329">
        <v>21.04</v>
      </c>
      <c r="Y130" s="328">
        <v>15.85</v>
      </c>
      <c r="Z130" s="329">
        <v>20.63</v>
      </c>
      <c r="AA130" s="328">
        <v>42.75</v>
      </c>
      <c r="AB130" s="329">
        <v>30.01</v>
      </c>
      <c r="AC130" s="314">
        <v>20.36</v>
      </c>
      <c r="AD130" s="314"/>
      <c r="AE130" s="334">
        <f t="shared" si="187"/>
        <v>22.511666666666667</v>
      </c>
      <c r="AF130" s="320"/>
      <c r="AV130" s="342"/>
      <c r="BL130" s="342"/>
      <c r="CB130" s="342"/>
    </row>
    <row r="131" spans="9:80" ht="16.5" x14ac:dyDescent="0.4">
      <c r="I131" s="320"/>
      <c r="J131" s="323">
        <v>44841</v>
      </c>
      <c r="K131" s="325">
        <v>26.03</v>
      </c>
      <c r="L131" s="325">
        <v>32.43</v>
      </c>
      <c r="M131" s="325">
        <f t="shared" si="206"/>
        <v>6.3999999999999986</v>
      </c>
      <c r="N131" s="325">
        <f t="shared" si="207"/>
        <v>0.56000000000000227</v>
      </c>
      <c r="O131" s="325">
        <f t="shared" si="208"/>
        <v>3.0000000000001137E-2</v>
      </c>
      <c r="P131" s="14"/>
      <c r="Q131" s="327">
        <v>5.8</v>
      </c>
      <c r="R131" s="329">
        <v>19.649999999999999</v>
      </c>
      <c r="S131" s="329">
        <v>20.03</v>
      </c>
      <c r="T131" s="328">
        <v>18.45</v>
      </c>
      <c r="U131" s="328">
        <v>16.649999999999999</v>
      </c>
      <c r="V131" s="329">
        <v>18.57</v>
      </c>
      <c r="W131" s="329">
        <v>26.87</v>
      </c>
      <c r="X131" s="328">
        <v>21.23</v>
      </c>
      <c r="Y131" s="329">
        <v>15.86</v>
      </c>
      <c r="Z131" s="328">
        <v>20.51</v>
      </c>
      <c r="AA131" s="329">
        <v>42.76</v>
      </c>
      <c r="AB131" s="328">
        <v>29.43</v>
      </c>
      <c r="AC131" s="314">
        <v>20.3</v>
      </c>
      <c r="AD131" s="314"/>
      <c r="AE131" s="334">
        <f t="shared" si="187"/>
        <v>22.525833333333335</v>
      </c>
      <c r="AF131" s="320"/>
      <c r="AV131" s="342"/>
      <c r="BL131" s="342"/>
      <c r="CB131" s="342"/>
    </row>
    <row r="132" spans="9:80" ht="16.5" x14ac:dyDescent="0.4">
      <c r="I132" s="320"/>
      <c r="J132" s="323">
        <v>44840</v>
      </c>
      <c r="K132" s="325">
        <v>25.47</v>
      </c>
      <c r="L132" s="325">
        <v>32.4</v>
      </c>
      <c r="M132" s="325">
        <f t="shared" si="206"/>
        <v>6.93</v>
      </c>
      <c r="N132" s="325">
        <f t="shared" si="207"/>
        <v>0.21999999999999886</v>
      </c>
      <c r="O132" s="325">
        <f t="shared" si="208"/>
        <v>7.9999999999998295E-2</v>
      </c>
      <c r="P132" s="14"/>
      <c r="Q132" s="327">
        <v>5.9</v>
      </c>
      <c r="R132" s="328">
        <v>20.21</v>
      </c>
      <c r="S132" s="328">
        <v>20.22</v>
      </c>
      <c r="T132" s="329">
        <v>18.149999999999999</v>
      </c>
      <c r="U132" s="329">
        <v>17.2</v>
      </c>
      <c r="V132" s="328">
        <v>18.489999999999998</v>
      </c>
      <c r="W132" s="328">
        <v>26.55</v>
      </c>
      <c r="X132" s="329">
        <v>21.36</v>
      </c>
      <c r="Y132" s="328">
        <v>15.78</v>
      </c>
      <c r="Z132" s="329">
        <v>20.61</v>
      </c>
      <c r="AA132" s="328">
        <v>42.29</v>
      </c>
      <c r="AB132" s="329">
        <v>29.12</v>
      </c>
      <c r="AC132" s="314">
        <v>20.149999999999999</v>
      </c>
      <c r="AD132" s="314"/>
      <c r="AE132" s="334">
        <f t="shared" si="187"/>
        <v>22.510833333333334</v>
      </c>
      <c r="AF132" s="320"/>
      <c r="AV132" s="342"/>
      <c r="BL132" s="342"/>
      <c r="CB132" s="342"/>
    </row>
    <row r="133" spans="9:80" ht="16.5" x14ac:dyDescent="0.4">
      <c r="I133" s="320"/>
      <c r="J133" s="323">
        <v>44839</v>
      </c>
      <c r="K133" s="325">
        <v>25.25</v>
      </c>
      <c r="L133" s="325">
        <v>32.32</v>
      </c>
      <c r="M133" s="325">
        <f t="shared" si="206"/>
        <v>7.07</v>
      </c>
      <c r="N133" s="325">
        <f t="shared" si="207"/>
        <v>0.37000000000000099</v>
      </c>
      <c r="O133" s="325">
        <f t="shared" si="208"/>
        <v>7.9999999999998295E-2</v>
      </c>
      <c r="P133" s="14"/>
      <c r="Q133" s="330">
        <v>5.0999999999999996</v>
      </c>
      <c r="R133" s="329">
        <v>20.3</v>
      </c>
      <c r="S133" s="329">
        <v>20.13</v>
      </c>
      <c r="T133" s="328">
        <v>18.239999999999998</v>
      </c>
      <c r="U133" s="328">
        <v>17.41</v>
      </c>
      <c r="V133" s="329">
        <v>18.440000000000001</v>
      </c>
      <c r="W133" s="329">
        <v>26.53</v>
      </c>
      <c r="X133" s="328">
        <v>21.44</v>
      </c>
      <c r="Y133" s="329">
        <v>15.96</v>
      </c>
      <c r="Z133" s="328">
        <v>20.55</v>
      </c>
      <c r="AA133" s="329">
        <v>42.11</v>
      </c>
      <c r="AB133" s="328">
        <v>29</v>
      </c>
      <c r="AC133" s="314">
        <v>20.22</v>
      </c>
      <c r="AD133" s="314"/>
      <c r="AE133" s="334">
        <f t="shared" ref="AE133:AE196" si="209">AVERAGE(R133:AD133)</f>
        <v>22.527500000000003</v>
      </c>
      <c r="AF133" s="320"/>
      <c r="AV133" s="342"/>
      <c r="BL133" s="342"/>
      <c r="CB133" s="342"/>
    </row>
    <row r="134" spans="9:80" ht="16.5" x14ac:dyDescent="0.4">
      <c r="I134" s="320"/>
      <c r="J134" s="323">
        <v>44838</v>
      </c>
      <c r="K134" s="325">
        <v>24.88</v>
      </c>
      <c r="L134" s="325">
        <v>32.24</v>
      </c>
      <c r="M134" s="325">
        <f t="shared" si="206"/>
        <v>7.360000000000003</v>
      </c>
      <c r="N134" s="325">
        <f t="shared" si="207"/>
        <v>0.21999999999999886</v>
      </c>
      <c r="O134" s="325">
        <f t="shared" si="208"/>
        <v>0.12000000000000455</v>
      </c>
      <c r="P134" s="14"/>
      <c r="Q134" s="327">
        <v>5.1100000000000003</v>
      </c>
      <c r="R134" s="328">
        <v>20.55</v>
      </c>
      <c r="S134" s="328">
        <v>20.03</v>
      </c>
      <c r="T134" s="329">
        <v>17.690000000000001</v>
      </c>
      <c r="U134" s="329">
        <v>17.27</v>
      </c>
      <c r="V134" s="328">
        <v>18.760000000000002</v>
      </c>
      <c r="W134" s="328">
        <v>26.6</v>
      </c>
      <c r="X134" s="329">
        <v>21.1</v>
      </c>
      <c r="Y134" s="328">
        <v>16.079999999999998</v>
      </c>
      <c r="Z134" s="329">
        <v>20.7</v>
      </c>
      <c r="AA134" s="328">
        <v>41.67</v>
      </c>
      <c r="AB134" s="329">
        <v>28.53</v>
      </c>
      <c r="AC134" s="314">
        <v>20.29</v>
      </c>
      <c r="AD134" s="314"/>
      <c r="AE134" s="334">
        <f t="shared" si="209"/>
        <v>22.439166666666665</v>
      </c>
      <c r="AF134" s="320"/>
      <c r="AV134" s="342"/>
      <c r="BL134" s="342"/>
      <c r="CB134" s="342"/>
    </row>
    <row r="135" spans="9:80" ht="16.5" x14ac:dyDescent="0.4">
      <c r="I135" s="320"/>
      <c r="J135" s="323">
        <v>44837</v>
      </c>
      <c r="K135" s="325">
        <v>24.66</v>
      </c>
      <c r="L135" s="325">
        <v>32.119999999999997</v>
      </c>
      <c r="M135" s="325">
        <f t="shared" si="206"/>
        <v>7.4599999999999973</v>
      </c>
      <c r="N135" s="325">
        <f t="shared" si="207"/>
        <v>0.17999999999999972</v>
      </c>
      <c r="O135" s="325">
        <f t="shared" si="208"/>
        <v>0.33999999999999631</v>
      </c>
      <c r="P135" s="14"/>
      <c r="Q135" s="327">
        <v>5.12</v>
      </c>
      <c r="R135" s="329">
        <v>20.23</v>
      </c>
      <c r="S135" s="329">
        <v>19.649999999999999</v>
      </c>
      <c r="T135" s="328">
        <v>18.03</v>
      </c>
      <c r="U135" s="328">
        <v>17.32</v>
      </c>
      <c r="V135" s="329">
        <v>18.78</v>
      </c>
      <c r="W135" s="329">
        <v>26.55</v>
      </c>
      <c r="X135" s="328">
        <v>21.09</v>
      </c>
      <c r="Y135" s="329">
        <v>15.82</v>
      </c>
      <c r="Z135" s="328">
        <v>20.71</v>
      </c>
      <c r="AA135" s="329">
        <v>41.45</v>
      </c>
      <c r="AB135" s="328">
        <v>28.55</v>
      </c>
      <c r="AC135" s="314">
        <v>20.45</v>
      </c>
      <c r="AD135" s="314"/>
      <c r="AE135" s="334">
        <f t="shared" si="209"/>
        <v>22.385833333333334</v>
      </c>
      <c r="AF135" s="320"/>
      <c r="AV135" s="342"/>
      <c r="BL135" s="342"/>
      <c r="CB135" s="342"/>
    </row>
    <row r="136" spans="9:80" ht="16.5" x14ac:dyDescent="0.4">
      <c r="I136" s="320"/>
      <c r="J136" s="323">
        <v>44836</v>
      </c>
      <c r="K136" s="325">
        <v>24.48</v>
      </c>
      <c r="L136" s="325">
        <v>31.78</v>
      </c>
      <c r="M136" s="325">
        <f t="shared" si="206"/>
        <v>7.3000000000000007</v>
      </c>
      <c r="N136" s="325">
        <f t="shared" si="207"/>
        <v>0.10999999999999943</v>
      </c>
      <c r="O136" s="325">
        <f t="shared" si="208"/>
        <v>-0.25999999999999801</v>
      </c>
      <c r="P136" s="14"/>
      <c r="Q136" s="327">
        <v>5.13</v>
      </c>
      <c r="R136" s="328">
        <v>20.55</v>
      </c>
      <c r="S136" s="328">
        <v>19.93</v>
      </c>
      <c r="T136" s="329">
        <v>18.23</v>
      </c>
      <c r="U136" s="329">
        <v>17.39</v>
      </c>
      <c r="V136" s="328">
        <v>18.850000000000001</v>
      </c>
      <c r="W136" s="328">
        <v>26.59</v>
      </c>
      <c r="X136" s="329">
        <v>20.71</v>
      </c>
      <c r="Y136" s="328">
        <v>16.09</v>
      </c>
      <c r="Z136" s="329">
        <v>20.54</v>
      </c>
      <c r="AA136" s="328">
        <v>40.89</v>
      </c>
      <c r="AB136" s="329">
        <v>28.05</v>
      </c>
      <c r="AC136" s="314">
        <v>20.66</v>
      </c>
      <c r="AD136" s="314"/>
      <c r="AE136" s="334">
        <f t="shared" si="209"/>
        <v>22.373333333333338</v>
      </c>
      <c r="AF136" s="320"/>
      <c r="AV136" s="342"/>
      <c r="BL136" s="342"/>
      <c r="CB136" s="342"/>
    </row>
    <row r="137" spans="9:80" ht="16.5" x14ac:dyDescent="0.4">
      <c r="I137" s="320"/>
      <c r="J137" s="323">
        <v>44835</v>
      </c>
      <c r="K137" s="325">
        <v>24.37</v>
      </c>
      <c r="L137" s="325">
        <v>32.04</v>
      </c>
      <c r="M137" s="325">
        <f t="shared" si="206"/>
        <v>7.6699999999999982</v>
      </c>
      <c r="N137" s="325">
        <f t="shared" si="207"/>
        <v>0.25</v>
      </c>
      <c r="O137" s="325">
        <f t="shared" si="208"/>
        <v>3.9999999999999147E-2</v>
      </c>
      <c r="P137" s="14"/>
      <c r="Q137" s="327">
        <v>5.14</v>
      </c>
      <c r="R137" s="329">
        <v>20.38</v>
      </c>
      <c r="S137" s="329">
        <v>20.16</v>
      </c>
      <c r="T137" s="328">
        <v>18.59</v>
      </c>
      <c r="U137" s="328">
        <v>17.87</v>
      </c>
      <c r="V137" s="329">
        <v>18.75</v>
      </c>
      <c r="W137" s="329">
        <v>26.59</v>
      </c>
      <c r="X137" s="328">
        <v>20.75</v>
      </c>
      <c r="Y137" s="329">
        <v>15.78</v>
      </c>
      <c r="Z137" s="328">
        <v>20.57</v>
      </c>
      <c r="AA137" s="329">
        <v>40.64</v>
      </c>
      <c r="AB137" s="328">
        <v>27.99</v>
      </c>
      <c r="AC137" s="314">
        <v>20.58</v>
      </c>
      <c r="AD137" s="314"/>
      <c r="AE137" s="334">
        <f t="shared" si="209"/>
        <v>22.387499999999999</v>
      </c>
      <c r="AF137" s="320"/>
      <c r="AV137" s="342"/>
      <c r="BL137" s="342"/>
      <c r="CB137" s="342"/>
    </row>
    <row r="138" spans="9:80" ht="16.5" x14ac:dyDescent="0.4">
      <c r="I138" s="320"/>
      <c r="J138" s="323">
        <v>44834</v>
      </c>
      <c r="K138" s="325">
        <v>24.12</v>
      </c>
      <c r="L138" s="325">
        <v>32</v>
      </c>
      <c r="M138" s="325">
        <f t="shared" si="206"/>
        <v>7.879999999999999</v>
      </c>
      <c r="N138" s="325">
        <f t="shared" si="207"/>
        <v>5.0000000000000711E-2</v>
      </c>
      <c r="O138" s="325">
        <f t="shared" si="208"/>
        <v>0.32000000000000028</v>
      </c>
      <c r="P138" s="14"/>
      <c r="Q138" s="327">
        <v>5.15</v>
      </c>
      <c r="R138" s="328">
        <v>20.39</v>
      </c>
      <c r="S138" s="328">
        <v>20.02</v>
      </c>
      <c r="T138" s="329">
        <v>18.73</v>
      </c>
      <c r="U138" s="329">
        <v>18.03</v>
      </c>
      <c r="V138" s="328">
        <v>18.920000000000002</v>
      </c>
      <c r="W138" s="328">
        <v>26.67</v>
      </c>
      <c r="X138" s="329">
        <v>20.68</v>
      </c>
      <c r="Y138" s="328">
        <v>15.77</v>
      </c>
      <c r="Z138" s="329">
        <v>20.72</v>
      </c>
      <c r="AA138" s="328">
        <v>39.79</v>
      </c>
      <c r="AB138" s="329">
        <v>28.12</v>
      </c>
      <c r="AC138" s="314">
        <v>20.99</v>
      </c>
      <c r="AD138" s="314"/>
      <c r="AE138" s="334">
        <f t="shared" si="209"/>
        <v>22.4025</v>
      </c>
      <c r="AF138" s="320"/>
      <c r="AV138" s="342"/>
      <c r="BL138" s="342"/>
      <c r="CB138" s="342"/>
    </row>
    <row r="139" spans="9:80" ht="16.5" x14ac:dyDescent="0.4">
      <c r="I139" s="320"/>
      <c r="J139" s="351">
        <v>44833</v>
      </c>
      <c r="K139" s="315">
        <v>24.07</v>
      </c>
      <c r="L139" s="315">
        <v>31.68</v>
      </c>
      <c r="M139" s="315">
        <f t="shared" si="206"/>
        <v>7.6099999999999994</v>
      </c>
      <c r="N139" s="315">
        <f t="shared" si="207"/>
        <v>0.10000000000000142</v>
      </c>
      <c r="O139" s="315">
        <f t="shared" si="208"/>
        <v>0.30999999999999872</v>
      </c>
      <c r="P139" s="14"/>
      <c r="Q139" s="327">
        <v>5.16</v>
      </c>
      <c r="R139" s="329">
        <v>20.7</v>
      </c>
      <c r="S139" s="329">
        <v>20.25</v>
      </c>
      <c r="T139" s="328">
        <v>18.54</v>
      </c>
      <c r="U139" s="328">
        <v>18.079999999999998</v>
      </c>
      <c r="V139" s="329">
        <v>18.73</v>
      </c>
      <c r="W139" s="329">
        <v>26.67</v>
      </c>
      <c r="X139" s="328">
        <v>20.96</v>
      </c>
      <c r="Y139" s="329">
        <v>15.74</v>
      </c>
      <c r="Z139" s="328">
        <v>20.6</v>
      </c>
      <c r="AA139" s="329">
        <v>39.35</v>
      </c>
      <c r="AB139" s="328">
        <v>27.73</v>
      </c>
      <c r="AC139" s="314">
        <v>20.9</v>
      </c>
      <c r="AD139" s="314"/>
      <c r="AE139" s="334">
        <f t="shared" si="209"/>
        <v>22.354166666666668</v>
      </c>
      <c r="AF139" s="320"/>
      <c r="AV139" s="342"/>
      <c r="BL139" s="342"/>
      <c r="CB139" s="342"/>
    </row>
    <row r="140" spans="9:80" ht="16.5" x14ac:dyDescent="0.4">
      <c r="I140" s="320"/>
      <c r="J140" s="351">
        <v>44832</v>
      </c>
      <c r="K140" s="315">
        <v>23.97</v>
      </c>
      <c r="L140" s="315">
        <v>31.37</v>
      </c>
      <c r="M140" s="315">
        <f t="shared" si="206"/>
        <v>7.4000000000000021</v>
      </c>
      <c r="N140" s="315">
        <f t="shared" si="207"/>
        <v>1.9999999999999574E-2</v>
      </c>
      <c r="O140" s="315">
        <f t="shared" si="208"/>
        <v>0.21000000000000085</v>
      </c>
      <c r="P140" s="14"/>
      <c r="Q140" s="327">
        <v>5.17</v>
      </c>
      <c r="R140" s="328">
        <v>20.72</v>
      </c>
      <c r="S140" s="328">
        <v>20.05</v>
      </c>
      <c r="T140" s="329">
        <v>18.39</v>
      </c>
      <c r="U140" s="329">
        <v>17.850000000000001</v>
      </c>
      <c r="V140" s="328">
        <v>18.91</v>
      </c>
      <c r="W140" s="328">
        <v>26.74</v>
      </c>
      <c r="X140" s="329">
        <v>20.89</v>
      </c>
      <c r="Y140" s="328">
        <v>15.94</v>
      </c>
      <c r="Z140" s="329">
        <v>20.78</v>
      </c>
      <c r="AA140" s="328">
        <v>39.71</v>
      </c>
      <c r="AB140" s="329">
        <v>27.46</v>
      </c>
      <c r="AC140" s="314">
        <v>20.87</v>
      </c>
      <c r="AD140" s="314"/>
      <c r="AE140" s="334">
        <f t="shared" si="209"/>
        <v>22.359166666666667</v>
      </c>
      <c r="AF140" s="320"/>
      <c r="AV140" s="342"/>
      <c r="BL140" s="342"/>
      <c r="CB140" s="342"/>
    </row>
    <row r="141" spans="9:80" ht="16.5" x14ac:dyDescent="0.4">
      <c r="I141" s="320"/>
      <c r="J141" s="351">
        <v>44831</v>
      </c>
      <c r="K141" s="315">
        <v>23.95</v>
      </c>
      <c r="L141" s="315">
        <v>31.16</v>
      </c>
      <c r="M141" s="315">
        <f t="shared" si="206"/>
        <v>7.2100000000000009</v>
      </c>
      <c r="N141" s="315">
        <f t="shared" si="207"/>
        <v>-8.9999999999999858E-2</v>
      </c>
      <c r="O141" s="315">
        <f t="shared" si="208"/>
        <v>-0.12000000000000099</v>
      </c>
      <c r="P141" s="14"/>
      <c r="Q141" s="327">
        <v>5.18</v>
      </c>
      <c r="R141" s="329">
        <v>21</v>
      </c>
      <c r="S141" s="329">
        <v>20.13</v>
      </c>
      <c r="T141" s="328">
        <v>17.91</v>
      </c>
      <c r="U141" s="328">
        <v>17.97</v>
      </c>
      <c r="V141" s="329">
        <v>18.93</v>
      </c>
      <c r="W141" s="329">
        <v>26.8</v>
      </c>
      <c r="X141" s="328">
        <v>20.72</v>
      </c>
      <c r="Y141" s="329">
        <v>15.74</v>
      </c>
      <c r="Z141" s="328">
        <v>20.73</v>
      </c>
      <c r="AA141" s="329">
        <v>39.369999999999997</v>
      </c>
      <c r="AB141" s="328">
        <v>26.64</v>
      </c>
      <c r="AC141" s="314">
        <v>20.81</v>
      </c>
      <c r="AD141" s="314"/>
      <c r="AE141" s="334">
        <f t="shared" si="209"/>
        <v>22.229166666666668</v>
      </c>
      <c r="AF141" s="320"/>
      <c r="AV141" s="342"/>
      <c r="BL141" s="342"/>
      <c r="CB141" s="342"/>
    </row>
    <row r="142" spans="9:80" ht="16.5" x14ac:dyDescent="0.4">
      <c r="I142" s="320"/>
      <c r="J142" s="351">
        <v>44830</v>
      </c>
      <c r="K142" s="315">
        <v>24.04</v>
      </c>
      <c r="L142" s="315">
        <v>31.28</v>
      </c>
      <c r="M142" s="315">
        <f t="shared" si="206"/>
        <v>7.240000000000002</v>
      </c>
      <c r="N142" s="315">
        <f t="shared" si="207"/>
        <v>-0.15000000000000213</v>
      </c>
      <c r="O142" s="315">
        <f t="shared" si="208"/>
        <v>-1.9999999999999574E-2</v>
      </c>
      <c r="P142" s="14"/>
      <c r="Q142" s="327">
        <v>5.19</v>
      </c>
      <c r="R142" s="328">
        <v>20.79</v>
      </c>
      <c r="S142" s="328">
        <v>19.670000000000002</v>
      </c>
      <c r="T142" s="329">
        <v>17.82</v>
      </c>
      <c r="U142" s="329">
        <v>18.149999999999999</v>
      </c>
      <c r="V142" s="328">
        <v>18.920000000000002</v>
      </c>
      <c r="W142" s="328">
        <v>26.72</v>
      </c>
      <c r="X142" s="329">
        <v>20.83</v>
      </c>
      <c r="Y142" s="328">
        <v>15.62</v>
      </c>
      <c r="Z142" s="329">
        <v>20.7</v>
      </c>
      <c r="AA142" s="328">
        <v>39.04</v>
      </c>
      <c r="AB142" s="329">
        <v>27.34</v>
      </c>
      <c r="AC142" s="314">
        <v>20.97</v>
      </c>
      <c r="AD142" s="314"/>
      <c r="AE142" s="334">
        <f t="shared" si="209"/>
        <v>22.214166666666667</v>
      </c>
      <c r="AF142" s="320"/>
      <c r="AV142" s="342"/>
      <c r="BL142" s="342"/>
      <c r="CB142" s="342"/>
    </row>
    <row r="143" spans="9:80" ht="16.5" x14ac:dyDescent="0.4">
      <c r="I143" s="320"/>
      <c r="J143" s="351">
        <v>44829</v>
      </c>
      <c r="K143" s="315">
        <v>24.19</v>
      </c>
      <c r="L143" s="315">
        <v>31.3</v>
      </c>
      <c r="M143" s="315">
        <f t="shared" si="206"/>
        <v>7.1099999999999994</v>
      </c>
      <c r="N143" s="315">
        <f t="shared" si="207"/>
        <v>-1.9999999999999574E-2</v>
      </c>
      <c r="O143" s="315">
        <f t="shared" si="208"/>
        <v>0.10000000000000142</v>
      </c>
      <c r="P143" s="14"/>
      <c r="Q143" s="330">
        <v>5.2</v>
      </c>
      <c r="R143" s="329">
        <v>21.02</v>
      </c>
      <c r="S143" s="329">
        <v>19.8</v>
      </c>
      <c r="T143" s="328">
        <v>18.559999999999999</v>
      </c>
      <c r="U143" s="328">
        <v>18.41</v>
      </c>
      <c r="V143" s="329">
        <v>19.04</v>
      </c>
      <c r="W143" s="329">
        <v>26.73</v>
      </c>
      <c r="X143" s="328">
        <v>20.91</v>
      </c>
      <c r="Y143" s="329">
        <v>15.94</v>
      </c>
      <c r="Z143" s="328">
        <v>20.59</v>
      </c>
      <c r="AA143" s="329">
        <v>38.86</v>
      </c>
      <c r="AB143" s="328">
        <v>27.39</v>
      </c>
      <c r="AC143" s="314">
        <v>20.9</v>
      </c>
      <c r="AD143" s="314"/>
      <c r="AE143" s="334">
        <f t="shared" si="209"/>
        <v>22.345833333333331</v>
      </c>
      <c r="AF143" s="320"/>
      <c r="AV143" s="342"/>
      <c r="BL143" s="342"/>
      <c r="CB143" s="342"/>
    </row>
    <row r="144" spans="9:80" ht="16.5" x14ac:dyDescent="0.4">
      <c r="I144" s="320"/>
      <c r="J144" s="351">
        <v>44828</v>
      </c>
      <c r="K144" s="315">
        <v>24.21</v>
      </c>
      <c r="L144" s="315">
        <v>31.2</v>
      </c>
      <c r="M144" s="315">
        <f t="shared" si="206"/>
        <v>6.9899999999999984</v>
      </c>
      <c r="N144" s="315">
        <f t="shared" si="207"/>
        <v>6.0000000000002274E-2</v>
      </c>
      <c r="O144" s="315">
        <f t="shared" si="208"/>
        <v>0.12000000000000099</v>
      </c>
      <c r="P144" s="14"/>
      <c r="Q144" s="327">
        <v>5.21</v>
      </c>
      <c r="R144" s="328">
        <v>20.76</v>
      </c>
      <c r="S144" s="328">
        <v>20.05</v>
      </c>
      <c r="T144" s="329">
        <v>18.489999999999998</v>
      </c>
      <c r="U144" s="329">
        <v>18.66</v>
      </c>
      <c r="V144" s="328">
        <v>19.059999999999999</v>
      </c>
      <c r="W144" s="328">
        <v>26.69</v>
      </c>
      <c r="X144" s="329">
        <v>20.49</v>
      </c>
      <c r="Y144" s="328">
        <v>15.88</v>
      </c>
      <c r="Z144" s="329">
        <v>20.67</v>
      </c>
      <c r="AA144" s="328">
        <v>38.97</v>
      </c>
      <c r="AB144" s="329">
        <v>26.67</v>
      </c>
      <c r="AC144" s="314">
        <v>20.67</v>
      </c>
      <c r="AD144" s="314"/>
      <c r="AE144" s="334">
        <f t="shared" si="209"/>
        <v>22.254999999999999</v>
      </c>
      <c r="AF144" s="320"/>
      <c r="AV144" s="342"/>
      <c r="BL144" s="342"/>
      <c r="CB144" s="342"/>
    </row>
    <row r="145" spans="9:80" ht="16.5" x14ac:dyDescent="0.4">
      <c r="I145" s="320"/>
      <c r="J145" s="351">
        <v>44827</v>
      </c>
      <c r="K145" s="315">
        <v>24.15</v>
      </c>
      <c r="L145" s="315">
        <v>31.08</v>
      </c>
      <c r="M145" s="315">
        <f t="shared" si="206"/>
        <v>6.93</v>
      </c>
      <c r="N145" s="315">
        <f t="shared" si="207"/>
        <v>0.10999999999999943</v>
      </c>
      <c r="O145" s="315">
        <f t="shared" si="208"/>
        <v>-3.0000000000001137E-2</v>
      </c>
      <c r="P145" s="14"/>
      <c r="Q145" s="327">
        <v>5.22</v>
      </c>
      <c r="R145" s="329">
        <v>20.73</v>
      </c>
      <c r="S145" s="329">
        <v>20.059999999999999</v>
      </c>
      <c r="T145" s="328">
        <v>18.670000000000002</v>
      </c>
      <c r="U145" s="328">
        <v>18.59</v>
      </c>
      <c r="V145" s="329">
        <v>19.18</v>
      </c>
      <c r="W145" s="329">
        <v>26.76</v>
      </c>
      <c r="X145" s="328">
        <v>20.66</v>
      </c>
      <c r="Y145" s="329">
        <v>15.88</v>
      </c>
      <c r="Z145" s="328">
        <v>20.54</v>
      </c>
      <c r="AA145" s="329">
        <v>38.86</v>
      </c>
      <c r="AB145" s="328">
        <v>26.95</v>
      </c>
      <c r="AC145" s="314">
        <v>20.79</v>
      </c>
      <c r="AD145" s="314"/>
      <c r="AE145" s="334">
        <f t="shared" si="209"/>
        <v>22.305833333333336</v>
      </c>
      <c r="AF145" s="320"/>
      <c r="AV145" s="342"/>
      <c r="BL145" s="342"/>
      <c r="CB145" s="342"/>
    </row>
    <row r="146" spans="9:80" ht="16.5" x14ac:dyDescent="0.4">
      <c r="I146" s="320"/>
      <c r="J146" s="351">
        <v>44826</v>
      </c>
      <c r="K146" s="315">
        <v>24.04</v>
      </c>
      <c r="L146" s="315">
        <v>31.11</v>
      </c>
      <c r="M146" s="315">
        <f t="shared" si="206"/>
        <v>7.07</v>
      </c>
      <c r="N146" s="315">
        <f t="shared" si="207"/>
        <v>0.25999999999999801</v>
      </c>
      <c r="O146" s="315">
        <f t="shared" si="208"/>
        <v>0.10999999999999943</v>
      </c>
      <c r="P146" s="14"/>
      <c r="Q146" s="327">
        <v>5.23</v>
      </c>
      <c r="R146" s="328">
        <v>21.3</v>
      </c>
      <c r="S146" s="328">
        <v>19.989999999999998</v>
      </c>
      <c r="T146" s="329">
        <v>18.79</v>
      </c>
      <c r="U146" s="329">
        <v>18.690000000000001</v>
      </c>
      <c r="V146" s="328">
        <v>18.93</v>
      </c>
      <c r="W146" s="328">
        <v>26.89</v>
      </c>
      <c r="X146" s="329">
        <v>20.69</v>
      </c>
      <c r="Y146" s="328">
        <v>15.78</v>
      </c>
      <c r="Z146" s="329">
        <v>20.74</v>
      </c>
      <c r="AA146" s="328">
        <v>39.25</v>
      </c>
      <c r="AB146" s="329">
        <v>26.48</v>
      </c>
      <c r="AC146" s="314">
        <v>21.11</v>
      </c>
      <c r="AD146" s="314"/>
      <c r="AE146" s="334">
        <f t="shared" si="209"/>
        <v>22.386666666666667</v>
      </c>
      <c r="AF146" s="320"/>
      <c r="AV146" s="342"/>
      <c r="BL146" s="342"/>
      <c r="CB146" s="342"/>
    </row>
    <row r="147" spans="9:80" ht="16.5" x14ac:dyDescent="0.4">
      <c r="I147" s="320"/>
      <c r="J147" s="351">
        <v>44825</v>
      </c>
      <c r="K147" s="315">
        <v>23.78</v>
      </c>
      <c r="L147" s="315">
        <v>31</v>
      </c>
      <c r="M147" s="315">
        <f t="shared" si="206"/>
        <v>7.2199999999999989</v>
      </c>
      <c r="N147" s="315">
        <f t="shared" si="207"/>
        <v>8.9999999999999858E-2</v>
      </c>
      <c r="O147" s="315">
        <f t="shared" si="208"/>
        <v>0.10000000000000142</v>
      </c>
      <c r="P147" s="14"/>
      <c r="Q147" s="327">
        <v>5.24</v>
      </c>
      <c r="R147" s="329">
        <v>21.28</v>
      </c>
      <c r="S147" s="329">
        <v>19.809999999999999</v>
      </c>
      <c r="T147" s="328">
        <v>18.760000000000002</v>
      </c>
      <c r="U147" s="328">
        <v>18.64</v>
      </c>
      <c r="V147" s="329">
        <v>18.93</v>
      </c>
      <c r="W147" s="329">
        <v>26.85</v>
      </c>
      <c r="X147" s="328">
        <v>20.72</v>
      </c>
      <c r="Y147" s="329">
        <v>15.91</v>
      </c>
      <c r="Z147" s="328">
        <v>20.67</v>
      </c>
      <c r="AA147" s="329">
        <v>38.909999999999997</v>
      </c>
      <c r="AB147" s="328">
        <v>26.01</v>
      </c>
      <c r="AC147" s="314">
        <v>21.21</v>
      </c>
      <c r="AD147" s="314"/>
      <c r="AE147" s="334">
        <f t="shared" si="209"/>
        <v>22.308333333333334</v>
      </c>
      <c r="AF147" s="320"/>
      <c r="AV147" s="342"/>
      <c r="BL147" s="342"/>
      <c r="CB147" s="342"/>
    </row>
    <row r="148" spans="9:80" ht="16.5" x14ac:dyDescent="0.4">
      <c r="I148" s="320"/>
      <c r="J148" s="351">
        <v>44824</v>
      </c>
      <c r="K148" s="315">
        <v>23.69</v>
      </c>
      <c r="L148" s="315">
        <v>30.9</v>
      </c>
      <c r="M148" s="315">
        <f t="shared" si="206"/>
        <v>7.2099999999999973</v>
      </c>
      <c r="N148" s="315">
        <f t="shared" si="207"/>
        <v>0</v>
      </c>
      <c r="O148" s="315">
        <f t="shared" si="208"/>
        <v>4.9999999999997158E-2</v>
      </c>
      <c r="P148" s="14"/>
      <c r="Q148" s="327">
        <v>5.25</v>
      </c>
      <c r="R148" s="328">
        <v>21.52</v>
      </c>
      <c r="S148" s="328">
        <v>20.010000000000002</v>
      </c>
      <c r="T148" s="329">
        <v>17.97</v>
      </c>
      <c r="U148" s="329">
        <v>18.57</v>
      </c>
      <c r="V148" s="328">
        <v>19.16</v>
      </c>
      <c r="W148" s="328">
        <v>26.74</v>
      </c>
      <c r="X148" s="329">
        <v>20.73</v>
      </c>
      <c r="Y148" s="328">
        <v>16.309999999999999</v>
      </c>
      <c r="Z148" s="329">
        <v>20.72</v>
      </c>
      <c r="AA148" s="328">
        <v>39.29</v>
      </c>
      <c r="AB148" s="329">
        <v>26.31</v>
      </c>
      <c r="AC148" s="314">
        <v>21.21</v>
      </c>
      <c r="AD148" s="314"/>
      <c r="AE148" s="334">
        <f t="shared" si="209"/>
        <v>22.37833333333333</v>
      </c>
      <c r="AF148" s="320"/>
      <c r="AV148" s="342"/>
      <c r="BL148" s="342"/>
      <c r="CB148" s="342"/>
    </row>
    <row r="149" spans="9:80" ht="16.5" x14ac:dyDescent="0.4">
      <c r="I149" s="320"/>
      <c r="J149" s="351">
        <v>44823</v>
      </c>
      <c r="K149" s="315">
        <v>23.69</v>
      </c>
      <c r="L149" s="315">
        <v>30.85</v>
      </c>
      <c r="M149" s="315">
        <f t="shared" si="206"/>
        <v>7.16</v>
      </c>
      <c r="N149" s="315">
        <f t="shared" si="207"/>
        <v>-9.9999999999980105E-3</v>
      </c>
      <c r="O149" s="315">
        <f t="shared" si="208"/>
        <v>0.13000000000000256</v>
      </c>
      <c r="P149" s="14"/>
      <c r="Q149" s="327">
        <v>5.26</v>
      </c>
      <c r="R149" s="329">
        <v>21.57</v>
      </c>
      <c r="S149" s="329">
        <v>19.920000000000002</v>
      </c>
      <c r="T149" s="328">
        <v>18.43</v>
      </c>
      <c r="U149" s="328">
        <v>18.64</v>
      </c>
      <c r="V149" s="329">
        <v>19.190000000000001</v>
      </c>
      <c r="W149" s="329">
        <v>26.88</v>
      </c>
      <c r="X149" s="328">
        <v>20.62</v>
      </c>
      <c r="Y149" s="329">
        <v>16.239999999999998</v>
      </c>
      <c r="Z149" s="328">
        <v>20.6</v>
      </c>
      <c r="AA149" s="329">
        <v>38.83</v>
      </c>
      <c r="AB149" s="328">
        <v>26.21</v>
      </c>
      <c r="AC149" s="314">
        <v>20.95</v>
      </c>
      <c r="AD149" s="314"/>
      <c r="AE149" s="334">
        <f t="shared" si="209"/>
        <v>22.340000000000003</v>
      </c>
      <c r="AF149" s="320"/>
      <c r="AV149" s="342"/>
      <c r="BL149" s="342"/>
      <c r="CB149" s="342"/>
    </row>
    <row r="150" spans="9:80" ht="16.5" x14ac:dyDescent="0.4">
      <c r="I150" s="320"/>
      <c r="J150" s="351">
        <v>44822</v>
      </c>
      <c r="K150" s="315">
        <v>23.7</v>
      </c>
      <c r="L150" s="315">
        <v>30.72</v>
      </c>
      <c r="M150" s="315">
        <f t="shared" si="206"/>
        <v>7.02</v>
      </c>
      <c r="N150" s="315">
        <f t="shared" si="207"/>
        <v>9.9999999999997868E-2</v>
      </c>
      <c r="O150" s="315">
        <f t="shared" si="208"/>
        <v>-0.13000000000000256</v>
      </c>
      <c r="P150" s="14"/>
      <c r="Q150" s="327">
        <v>5.27</v>
      </c>
      <c r="R150" s="328">
        <v>21.72</v>
      </c>
      <c r="S150" s="328">
        <v>19.63</v>
      </c>
      <c r="T150" s="329">
        <v>19.09</v>
      </c>
      <c r="U150" s="329">
        <v>18.760000000000002</v>
      </c>
      <c r="V150" s="328">
        <v>19.29</v>
      </c>
      <c r="W150" s="328">
        <v>26.97</v>
      </c>
      <c r="X150" s="329">
        <v>20.3</v>
      </c>
      <c r="Y150" s="328">
        <v>16.25</v>
      </c>
      <c r="Z150" s="329">
        <v>20.58</v>
      </c>
      <c r="AA150" s="328">
        <v>38.94</v>
      </c>
      <c r="AB150" s="329">
        <v>25.65</v>
      </c>
      <c r="AC150" s="314">
        <v>21.15</v>
      </c>
      <c r="AD150" s="314"/>
      <c r="AE150" s="334">
        <f t="shared" si="209"/>
        <v>22.360833333333336</v>
      </c>
      <c r="AF150" s="320"/>
      <c r="AV150" s="342"/>
      <c r="BL150" s="342"/>
      <c r="CB150" s="342"/>
    </row>
    <row r="151" spans="9:80" ht="16.5" x14ac:dyDescent="0.4">
      <c r="I151" s="320"/>
      <c r="J151" s="351">
        <v>44821</v>
      </c>
      <c r="K151" s="315">
        <v>23.6</v>
      </c>
      <c r="L151" s="315">
        <v>30.85</v>
      </c>
      <c r="M151" s="315">
        <f t="shared" si="206"/>
        <v>7.25</v>
      </c>
      <c r="N151" s="315">
        <f t="shared" si="207"/>
        <v>0.23000000000000043</v>
      </c>
      <c r="O151" s="315">
        <f t="shared" si="208"/>
        <v>0.15000000000000213</v>
      </c>
      <c r="P151" s="14"/>
      <c r="Q151" s="327">
        <v>5.28</v>
      </c>
      <c r="R151" s="329">
        <v>21.66</v>
      </c>
      <c r="S151" s="329">
        <v>19.96</v>
      </c>
      <c r="T151" s="328">
        <v>19.21</v>
      </c>
      <c r="U151" s="328">
        <v>18.88</v>
      </c>
      <c r="V151" s="329">
        <v>19.34</v>
      </c>
      <c r="W151" s="329">
        <v>26.99</v>
      </c>
      <c r="X151" s="328">
        <v>20.64</v>
      </c>
      <c r="Y151" s="329">
        <v>16.25</v>
      </c>
      <c r="Z151" s="328">
        <v>20.72</v>
      </c>
      <c r="AA151" s="329">
        <v>38.94</v>
      </c>
      <c r="AB151" s="328">
        <v>26.08</v>
      </c>
      <c r="AC151" s="314">
        <v>21.35</v>
      </c>
      <c r="AD151" s="314"/>
      <c r="AE151" s="334">
        <f t="shared" si="209"/>
        <v>22.501666666666669</v>
      </c>
      <c r="AF151" s="320"/>
      <c r="AV151" s="342"/>
      <c r="BL151" s="342"/>
      <c r="CB151" s="342"/>
    </row>
    <row r="152" spans="9:80" ht="16.5" x14ac:dyDescent="0.4">
      <c r="I152" s="320"/>
      <c r="J152" s="351">
        <v>44820</v>
      </c>
      <c r="K152" s="315">
        <v>23.37</v>
      </c>
      <c r="L152" s="315">
        <v>30.7</v>
      </c>
      <c r="M152" s="315">
        <f t="shared" si="206"/>
        <v>7.3299999999999983</v>
      </c>
      <c r="N152" s="315">
        <f t="shared" si="207"/>
        <v>6.0000000000002274E-2</v>
      </c>
      <c r="O152" s="315">
        <f t="shared" si="208"/>
        <v>-1.9999999999999574E-2</v>
      </c>
      <c r="P152" s="14"/>
      <c r="Q152" s="327">
        <v>5.29</v>
      </c>
      <c r="R152" s="328">
        <v>21.81</v>
      </c>
      <c r="S152" s="328">
        <v>19.87</v>
      </c>
      <c r="T152" s="329">
        <v>19.63</v>
      </c>
      <c r="U152" s="329">
        <v>18.68</v>
      </c>
      <c r="V152" s="328">
        <v>19.350000000000001</v>
      </c>
      <c r="W152" s="328">
        <v>26.88</v>
      </c>
      <c r="X152" s="329">
        <v>20.27</v>
      </c>
      <c r="Y152" s="328">
        <v>16.3</v>
      </c>
      <c r="Z152" s="329">
        <v>20.62</v>
      </c>
      <c r="AA152" s="328">
        <v>38.81</v>
      </c>
      <c r="AB152" s="329">
        <v>25.86</v>
      </c>
      <c r="AC152" s="314">
        <v>21.13</v>
      </c>
      <c r="AD152" s="314"/>
      <c r="AE152" s="334">
        <f t="shared" si="209"/>
        <v>22.43416666666667</v>
      </c>
      <c r="AF152" s="320"/>
      <c r="AV152" s="342"/>
      <c r="BL152" s="342"/>
      <c r="CB152" s="342"/>
    </row>
    <row r="153" spans="9:80" ht="16.5" x14ac:dyDescent="0.4">
      <c r="I153" s="320"/>
      <c r="J153" s="351">
        <v>44819</v>
      </c>
      <c r="K153" s="315">
        <v>23.31</v>
      </c>
      <c r="L153" s="315">
        <v>30.72</v>
      </c>
      <c r="M153" s="315">
        <f t="shared" si="206"/>
        <v>7.41</v>
      </c>
      <c r="N153" s="315">
        <f t="shared" si="207"/>
        <v>-0.10000000000000142</v>
      </c>
      <c r="O153" s="315">
        <f t="shared" si="208"/>
        <v>-0.12000000000000099</v>
      </c>
      <c r="P153" s="14"/>
      <c r="Q153" s="330">
        <v>5.3</v>
      </c>
      <c r="R153" s="329">
        <v>22.07</v>
      </c>
      <c r="S153" s="329">
        <v>19.940000000000001</v>
      </c>
      <c r="T153" s="328">
        <v>19.28</v>
      </c>
      <c r="U153" s="328">
        <v>18.73</v>
      </c>
      <c r="V153" s="329">
        <v>19.13</v>
      </c>
      <c r="W153" s="329">
        <v>26.87</v>
      </c>
      <c r="X153" s="328">
        <v>20.55</v>
      </c>
      <c r="Y153" s="329">
        <v>16.53</v>
      </c>
      <c r="Z153" s="328">
        <v>20.59</v>
      </c>
      <c r="AA153" s="329">
        <v>38.69</v>
      </c>
      <c r="AB153" s="328">
        <v>25.99</v>
      </c>
      <c r="AC153" s="314">
        <v>21.23</v>
      </c>
      <c r="AD153" s="314"/>
      <c r="AE153" s="334">
        <f t="shared" si="209"/>
        <v>22.466666666666669</v>
      </c>
      <c r="AF153" s="320"/>
      <c r="AV153" s="342"/>
      <c r="BL153" s="342"/>
      <c r="CB153" s="342"/>
    </row>
    <row r="154" spans="9:80" ht="16.5" x14ac:dyDescent="0.4">
      <c r="I154" s="320"/>
      <c r="J154" s="351">
        <v>44818</v>
      </c>
      <c r="K154" s="315">
        <v>23.41</v>
      </c>
      <c r="L154" s="315">
        <v>30.84</v>
      </c>
      <c r="M154" s="315">
        <f t="shared" si="206"/>
        <v>7.43</v>
      </c>
      <c r="N154" s="315">
        <f t="shared" si="207"/>
        <v>-0.10999999999999943</v>
      </c>
      <c r="O154" s="315">
        <f t="shared" si="208"/>
        <v>-5.0000000000000711E-2</v>
      </c>
      <c r="P154" s="14"/>
      <c r="Q154" s="327">
        <v>5.31</v>
      </c>
      <c r="R154" s="328">
        <v>22.22</v>
      </c>
      <c r="S154" s="328">
        <v>19.97</v>
      </c>
      <c r="T154" s="329">
        <v>19.27</v>
      </c>
      <c r="U154" s="329">
        <v>18.420000000000002</v>
      </c>
      <c r="V154" s="328">
        <v>19.2</v>
      </c>
      <c r="W154" s="328">
        <v>26.96</v>
      </c>
      <c r="X154" s="329">
        <v>20.45</v>
      </c>
      <c r="Y154" s="328">
        <v>16.37</v>
      </c>
      <c r="Z154" s="329">
        <v>20.54</v>
      </c>
      <c r="AA154" s="328">
        <v>38.99</v>
      </c>
      <c r="AB154" s="329">
        <v>25.48</v>
      </c>
      <c r="AC154" s="314">
        <v>21.21</v>
      </c>
      <c r="AD154" s="314"/>
      <c r="AE154" s="334">
        <f t="shared" si="209"/>
        <v>22.423333333333332</v>
      </c>
      <c r="AF154" s="320"/>
      <c r="AV154" s="342"/>
      <c r="BL154" s="342"/>
      <c r="CB154" s="342"/>
    </row>
    <row r="155" spans="9:80" ht="16.5" x14ac:dyDescent="0.4">
      <c r="I155" s="320"/>
      <c r="J155" s="351">
        <v>44817</v>
      </c>
      <c r="K155" s="315">
        <v>23.52</v>
      </c>
      <c r="L155" s="315">
        <v>30.89</v>
      </c>
      <c r="M155" s="315">
        <f t="shared" si="206"/>
        <v>7.370000000000001</v>
      </c>
      <c r="N155" s="315">
        <f t="shared" si="207"/>
        <v>0</v>
      </c>
      <c r="O155" s="315">
        <f t="shared" si="208"/>
        <v>0.10000000000000142</v>
      </c>
      <c r="P155" s="14"/>
      <c r="Q155" s="327">
        <v>6.1</v>
      </c>
      <c r="R155" s="329">
        <v>22.49</v>
      </c>
      <c r="S155" s="329">
        <v>19.86</v>
      </c>
      <c r="T155" s="328">
        <v>18.82</v>
      </c>
      <c r="U155" s="328">
        <v>18.55</v>
      </c>
      <c r="V155" s="329">
        <v>19.41</v>
      </c>
      <c r="W155" s="329">
        <v>27.04</v>
      </c>
      <c r="X155" s="328">
        <v>20.09</v>
      </c>
      <c r="Y155" s="329">
        <v>16.600000000000001</v>
      </c>
      <c r="Z155" s="328">
        <v>20.55</v>
      </c>
      <c r="AA155" s="329">
        <v>38.82</v>
      </c>
      <c r="AB155" s="328">
        <v>25.21</v>
      </c>
      <c r="AC155" s="314">
        <v>21.17</v>
      </c>
      <c r="AD155" s="314"/>
      <c r="AE155" s="334">
        <f t="shared" si="209"/>
        <v>22.384166666666669</v>
      </c>
      <c r="AF155" s="320"/>
      <c r="AV155" s="342"/>
      <c r="BL155" s="342"/>
      <c r="CB155" s="342"/>
    </row>
    <row r="156" spans="9:80" ht="16.5" x14ac:dyDescent="0.4">
      <c r="I156" s="320"/>
      <c r="J156" s="351">
        <v>44816</v>
      </c>
      <c r="K156" s="315">
        <v>23.52</v>
      </c>
      <c r="L156" s="315">
        <v>30.79</v>
      </c>
      <c r="M156" s="315">
        <f t="shared" si="206"/>
        <v>7.27</v>
      </c>
      <c r="N156" s="315">
        <f t="shared" si="207"/>
        <v>0.19999999999999929</v>
      </c>
      <c r="O156" s="315">
        <f t="shared" si="208"/>
        <v>-0.10999999999999943</v>
      </c>
      <c r="P156" s="14"/>
      <c r="Q156" s="327">
        <v>6.2</v>
      </c>
      <c r="R156" s="328">
        <v>22.55</v>
      </c>
      <c r="S156" s="328">
        <v>19.55</v>
      </c>
      <c r="T156" s="329">
        <v>19.27</v>
      </c>
      <c r="U156" s="329">
        <v>18.45</v>
      </c>
      <c r="V156" s="328">
        <v>19.350000000000001</v>
      </c>
      <c r="W156" s="328">
        <v>26.88</v>
      </c>
      <c r="X156" s="329">
        <v>20.66</v>
      </c>
      <c r="Y156" s="328">
        <v>16.77</v>
      </c>
      <c r="Z156" s="329">
        <v>20.59</v>
      </c>
      <c r="AA156" s="328">
        <v>39.020000000000003</v>
      </c>
      <c r="AB156" s="329">
        <v>25.25</v>
      </c>
      <c r="AC156" s="314">
        <v>21.2</v>
      </c>
      <c r="AD156" s="314"/>
      <c r="AE156" s="334">
        <f t="shared" si="209"/>
        <v>22.46166666666667</v>
      </c>
      <c r="AF156" s="320"/>
      <c r="AV156" s="342"/>
      <c r="BL156" s="342"/>
      <c r="CB156" s="342"/>
    </row>
    <row r="157" spans="9:80" ht="16.5" x14ac:dyDescent="0.4">
      <c r="I157" s="320"/>
      <c r="J157" s="351">
        <v>44815</v>
      </c>
      <c r="K157" s="315">
        <v>23.32</v>
      </c>
      <c r="L157" s="315">
        <v>30.9</v>
      </c>
      <c r="M157" s="315">
        <f t="shared" si="206"/>
        <v>7.5799999999999983</v>
      </c>
      <c r="N157" s="315">
        <f t="shared" si="207"/>
        <v>8.9999999999999858E-2</v>
      </c>
      <c r="O157" s="315">
        <f t="shared" si="208"/>
        <v>0.16000000000000014</v>
      </c>
      <c r="P157" s="14"/>
      <c r="Q157" s="327">
        <v>6.3</v>
      </c>
      <c r="R157" s="329">
        <v>23</v>
      </c>
      <c r="S157" s="329">
        <v>19.670000000000002</v>
      </c>
      <c r="T157" s="328">
        <v>19.38</v>
      </c>
      <c r="U157" s="328">
        <v>18.84</v>
      </c>
      <c r="V157" s="329">
        <v>19.41</v>
      </c>
      <c r="W157" s="329">
        <v>27.13</v>
      </c>
      <c r="X157" s="328">
        <v>20.11</v>
      </c>
      <c r="Y157" s="329">
        <v>16.54</v>
      </c>
      <c r="Z157" s="328">
        <v>20.89</v>
      </c>
      <c r="AA157" s="329">
        <v>39.85</v>
      </c>
      <c r="AB157" s="328">
        <v>25.11</v>
      </c>
      <c r="AC157" s="314">
        <v>21.57</v>
      </c>
      <c r="AD157" s="314"/>
      <c r="AE157" s="334">
        <f t="shared" si="209"/>
        <v>22.624999999999996</v>
      </c>
      <c r="AF157" s="320"/>
      <c r="AV157" s="342"/>
      <c r="BL157" s="342"/>
      <c r="CB157" s="342"/>
    </row>
    <row r="158" spans="9:80" ht="16.5" x14ac:dyDescent="0.4">
      <c r="I158" s="320"/>
      <c r="J158" s="351">
        <v>44814</v>
      </c>
      <c r="K158" s="315">
        <v>23.23</v>
      </c>
      <c r="L158" s="315">
        <v>30.74</v>
      </c>
      <c r="M158" s="315">
        <f t="shared" si="206"/>
        <v>7.509999999999998</v>
      </c>
      <c r="N158" s="315">
        <f t="shared" si="207"/>
        <v>5.9999999999998721E-2</v>
      </c>
      <c r="O158" s="315">
        <f t="shared" si="208"/>
        <v>4.9999999999997158E-2</v>
      </c>
      <c r="P158" s="14"/>
      <c r="Q158" s="327">
        <v>6.4</v>
      </c>
      <c r="R158" s="328">
        <v>22.83</v>
      </c>
      <c r="S158" s="328">
        <v>19.84</v>
      </c>
      <c r="T158" s="329">
        <v>19.71</v>
      </c>
      <c r="U158" s="329">
        <v>18.88</v>
      </c>
      <c r="V158" s="328">
        <v>19.38</v>
      </c>
      <c r="W158" s="328">
        <v>27.06</v>
      </c>
      <c r="X158" s="329">
        <v>20.239999999999998</v>
      </c>
      <c r="Y158" s="328">
        <v>16.72</v>
      </c>
      <c r="Z158" s="329">
        <v>20.88</v>
      </c>
      <c r="AA158" s="328">
        <v>39.71</v>
      </c>
      <c r="AB158" s="329">
        <v>24.98</v>
      </c>
      <c r="AC158" s="314">
        <v>21.23</v>
      </c>
      <c r="AD158" s="314"/>
      <c r="AE158" s="334">
        <f t="shared" si="209"/>
        <v>22.621666666666666</v>
      </c>
      <c r="AF158" s="320"/>
      <c r="AV158" s="342"/>
      <c r="BL158" s="342"/>
      <c r="CB158" s="342"/>
    </row>
    <row r="159" spans="9:80" ht="16.5" x14ac:dyDescent="0.4">
      <c r="I159" s="320"/>
      <c r="J159" s="351">
        <v>44813</v>
      </c>
      <c r="K159" s="315">
        <v>23.17</v>
      </c>
      <c r="L159" s="315">
        <v>30.69</v>
      </c>
      <c r="M159" s="315">
        <f t="shared" si="206"/>
        <v>7.52</v>
      </c>
      <c r="N159" s="315">
        <f t="shared" si="207"/>
        <v>2.0000000000003126E-2</v>
      </c>
      <c r="O159" s="315">
        <f t="shared" si="208"/>
        <v>0</v>
      </c>
      <c r="P159" s="14"/>
      <c r="Q159" s="327">
        <v>6.5</v>
      </c>
      <c r="R159" s="329">
        <v>22.87</v>
      </c>
      <c r="S159" s="329">
        <v>19.8</v>
      </c>
      <c r="T159" s="328">
        <v>20.05</v>
      </c>
      <c r="U159" s="328">
        <v>18.79</v>
      </c>
      <c r="V159" s="329">
        <v>19.399999999999999</v>
      </c>
      <c r="W159" s="329">
        <v>27.01</v>
      </c>
      <c r="X159" s="328">
        <v>20.29</v>
      </c>
      <c r="Y159" s="329">
        <v>16.54</v>
      </c>
      <c r="Z159" s="328">
        <v>21.01</v>
      </c>
      <c r="AA159" s="329">
        <v>39.9</v>
      </c>
      <c r="AB159" s="328">
        <v>25</v>
      </c>
      <c r="AC159" s="314">
        <v>21.21</v>
      </c>
      <c r="AD159" s="314"/>
      <c r="AE159" s="334">
        <f t="shared" si="209"/>
        <v>22.655833333333334</v>
      </c>
      <c r="AF159" s="320"/>
      <c r="AV159" s="342"/>
      <c r="BL159" s="342"/>
      <c r="CB159" s="342"/>
    </row>
    <row r="160" spans="9:80" ht="16.5" x14ac:dyDescent="0.4">
      <c r="I160" s="320"/>
      <c r="J160" s="351">
        <v>44812</v>
      </c>
      <c r="K160" s="315">
        <v>23.15</v>
      </c>
      <c r="L160" s="315">
        <v>30.69</v>
      </c>
      <c r="M160" s="315">
        <f t="shared" si="206"/>
        <v>7.5400000000000027</v>
      </c>
      <c r="N160" s="315">
        <f t="shared" si="207"/>
        <v>-8.0000000000001847E-2</v>
      </c>
      <c r="O160" s="315">
        <f t="shared" si="208"/>
        <v>-2.9999999999997584E-2</v>
      </c>
      <c r="P160" s="14"/>
      <c r="Q160" s="327">
        <v>6.6</v>
      </c>
      <c r="R160" s="328">
        <v>22.86</v>
      </c>
      <c r="S160" s="328">
        <v>19.93</v>
      </c>
      <c r="T160" s="329">
        <v>19.79</v>
      </c>
      <c r="U160" s="329">
        <v>18.760000000000002</v>
      </c>
      <c r="V160" s="328">
        <v>19.149999999999999</v>
      </c>
      <c r="W160" s="328">
        <v>26.87</v>
      </c>
      <c r="X160" s="329">
        <v>20.14</v>
      </c>
      <c r="Y160" s="328">
        <v>16.57</v>
      </c>
      <c r="Z160" s="329">
        <v>21.1</v>
      </c>
      <c r="AA160" s="328">
        <v>40.42</v>
      </c>
      <c r="AB160" s="329">
        <v>24.91</v>
      </c>
      <c r="AC160" s="314">
        <v>20.95</v>
      </c>
      <c r="AD160" s="314"/>
      <c r="AE160" s="334">
        <f t="shared" si="209"/>
        <v>22.620833333333334</v>
      </c>
      <c r="AF160" s="320"/>
      <c r="AV160" s="342"/>
      <c r="BL160" s="342"/>
      <c r="CB160" s="342"/>
    </row>
    <row r="161" spans="9:80" ht="16.5" x14ac:dyDescent="0.4">
      <c r="I161" s="320"/>
      <c r="J161" s="351">
        <v>44811</v>
      </c>
      <c r="K161" s="315">
        <v>23.23</v>
      </c>
      <c r="L161" s="315">
        <v>30.72</v>
      </c>
      <c r="M161" s="315">
        <f t="shared" si="206"/>
        <v>7.4899999999999984</v>
      </c>
      <c r="N161" s="315">
        <f t="shared" si="207"/>
        <v>-0.33999999999999986</v>
      </c>
      <c r="O161" s="315">
        <f t="shared" si="208"/>
        <v>0.29999999999999716</v>
      </c>
      <c r="P161" s="14"/>
      <c r="Q161" s="327">
        <v>6.7</v>
      </c>
      <c r="R161" s="329">
        <v>23.12</v>
      </c>
      <c r="S161" s="329">
        <v>19.66</v>
      </c>
      <c r="T161" s="328">
        <v>19.71</v>
      </c>
      <c r="U161" s="328">
        <v>18.79</v>
      </c>
      <c r="V161" s="329">
        <v>19.29</v>
      </c>
      <c r="W161" s="329">
        <v>27.03</v>
      </c>
      <c r="X161" s="328">
        <v>20.18</v>
      </c>
      <c r="Y161" s="329">
        <v>16.63</v>
      </c>
      <c r="Z161" s="328">
        <v>21</v>
      </c>
      <c r="AA161" s="329">
        <v>40.58</v>
      </c>
      <c r="AB161" s="328">
        <v>24.69</v>
      </c>
      <c r="AC161" s="314">
        <v>20.98</v>
      </c>
      <c r="AD161" s="314"/>
      <c r="AE161" s="334">
        <f t="shared" si="209"/>
        <v>22.638333333333335</v>
      </c>
      <c r="AF161" s="320"/>
      <c r="AV161" s="342"/>
      <c r="BL161" s="342"/>
      <c r="CB161" s="342"/>
    </row>
    <row r="162" spans="9:80" ht="16.5" x14ac:dyDescent="0.4">
      <c r="I162" s="320"/>
      <c r="J162" s="351">
        <v>44810</v>
      </c>
      <c r="K162" s="315">
        <v>23.57</v>
      </c>
      <c r="L162" s="315">
        <v>30.42</v>
      </c>
      <c r="M162" s="315">
        <f t="shared" si="206"/>
        <v>6.8500000000000014</v>
      </c>
      <c r="N162" s="315">
        <f t="shared" si="207"/>
        <v>-8.9999999999999858E-2</v>
      </c>
      <c r="O162" s="315">
        <f t="shared" si="208"/>
        <v>8.0000000000001847E-2</v>
      </c>
      <c r="P162" s="14"/>
      <c r="Q162" s="327">
        <v>6.8</v>
      </c>
      <c r="R162" s="328">
        <v>23.14</v>
      </c>
      <c r="S162" s="328">
        <v>19.649999999999999</v>
      </c>
      <c r="T162" s="329">
        <v>19.68</v>
      </c>
      <c r="U162" s="329">
        <v>18.68</v>
      </c>
      <c r="V162" s="328">
        <v>19.47</v>
      </c>
      <c r="W162" s="328">
        <v>26.83</v>
      </c>
      <c r="X162" s="329">
        <v>20.05</v>
      </c>
      <c r="Y162" s="328">
        <v>16.559999999999999</v>
      </c>
      <c r="Z162" s="329">
        <v>21.21</v>
      </c>
      <c r="AA162" s="328">
        <v>40.22</v>
      </c>
      <c r="AB162" s="329">
        <v>24.6</v>
      </c>
      <c r="AC162" s="314">
        <v>21.17</v>
      </c>
      <c r="AD162" s="314"/>
      <c r="AE162" s="334">
        <f t="shared" si="209"/>
        <v>22.605</v>
      </c>
      <c r="AF162" s="320"/>
      <c r="AV162" s="342"/>
      <c r="BL162" s="342"/>
      <c r="CB162" s="342"/>
    </row>
    <row r="163" spans="9:80" ht="16.5" x14ac:dyDescent="0.4">
      <c r="I163" s="320"/>
      <c r="J163" s="351">
        <v>44809</v>
      </c>
      <c r="K163" s="315">
        <v>23.66</v>
      </c>
      <c r="L163" s="315">
        <v>30.34</v>
      </c>
      <c r="M163" s="315">
        <f t="shared" si="206"/>
        <v>6.68</v>
      </c>
      <c r="N163" s="315">
        <f t="shared" si="207"/>
        <v>0.32000000000000028</v>
      </c>
      <c r="O163" s="315">
        <f t="shared" si="208"/>
        <v>0.39999999999999858</v>
      </c>
      <c r="P163" s="14"/>
      <c r="Q163" s="327">
        <v>6.9</v>
      </c>
      <c r="R163" s="329">
        <v>23.13</v>
      </c>
      <c r="S163" s="329">
        <v>19.38</v>
      </c>
      <c r="T163" s="328">
        <v>19.64</v>
      </c>
      <c r="U163" s="328">
        <v>18.84</v>
      </c>
      <c r="V163" s="329">
        <v>19.57</v>
      </c>
      <c r="W163" s="329">
        <v>27</v>
      </c>
      <c r="X163" s="328">
        <v>19.989999999999998</v>
      </c>
      <c r="Y163" s="329">
        <v>16.46</v>
      </c>
      <c r="Z163" s="328">
        <v>21.08</v>
      </c>
      <c r="AA163" s="329">
        <v>40.78</v>
      </c>
      <c r="AB163" s="328">
        <v>24.41</v>
      </c>
      <c r="AC163" s="314">
        <v>21.04</v>
      </c>
      <c r="AD163" s="314"/>
      <c r="AE163" s="334">
        <f t="shared" si="209"/>
        <v>22.610000000000003</v>
      </c>
      <c r="AF163" s="320"/>
      <c r="AV163" s="342"/>
      <c r="BL163" s="342"/>
      <c r="CB163" s="342"/>
    </row>
    <row r="164" spans="9:80" ht="16.5" x14ac:dyDescent="0.4">
      <c r="I164" s="320"/>
      <c r="J164" s="351">
        <v>44808</v>
      </c>
      <c r="K164" s="315">
        <v>23.34</v>
      </c>
      <c r="L164" s="315">
        <v>29.94</v>
      </c>
      <c r="M164" s="315">
        <f t="shared" si="206"/>
        <v>6.6000000000000014</v>
      </c>
      <c r="N164" s="315">
        <f t="shared" si="207"/>
        <v>-0.10999999999999943</v>
      </c>
      <c r="O164" s="315">
        <f t="shared" si="208"/>
        <v>4.00000000000027E-2</v>
      </c>
      <c r="P164" s="14"/>
      <c r="Q164" s="330">
        <v>6.1</v>
      </c>
      <c r="R164" s="328">
        <v>22.95</v>
      </c>
      <c r="S164" s="328">
        <v>19.39</v>
      </c>
      <c r="T164" s="329">
        <v>19.14</v>
      </c>
      <c r="U164" s="329">
        <v>18.739999999999998</v>
      </c>
      <c r="V164" s="328">
        <v>19.64</v>
      </c>
      <c r="W164" s="328">
        <v>27</v>
      </c>
      <c r="X164" s="329">
        <v>19.77</v>
      </c>
      <c r="Y164" s="328">
        <v>16.399999999999999</v>
      </c>
      <c r="Z164" s="329">
        <v>21.06</v>
      </c>
      <c r="AA164" s="328">
        <v>40.340000000000003</v>
      </c>
      <c r="AB164" s="329">
        <v>24.33</v>
      </c>
      <c r="AC164" s="314">
        <v>21.15</v>
      </c>
      <c r="AD164" s="314"/>
      <c r="AE164" s="334">
        <f t="shared" si="209"/>
        <v>22.492499999999996</v>
      </c>
      <c r="AF164" s="320"/>
      <c r="AV164" s="342"/>
      <c r="BL164" s="342"/>
      <c r="CB164" s="342"/>
    </row>
    <row r="165" spans="9:80" ht="16.5" x14ac:dyDescent="0.4">
      <c r="I165" s="320"/>
      <c r="J165" s="351">
        <v>44807</v>
      </c>
      <c r="K165" s="315">
        <v>23.45</v>
      </c>
      <c r="L165" s="315">
        <v>29.9</v>
      </c>
      <c r="M165" s="315">
        <f t="shared" si="206"/>
        <v>6.4499999999999993</v>
      </c>
      <c r="N165" s="315">
        <f t="shared" si="207"/>
        <v>-0.24000000000000199</v>
      </c>
      <c r="O165" s="315">
        <f t="shared" si="208"/>
        <v>-0.15000000000000213</v>
      </c>
      <c r="P165" s="14"/>
      <c r="Q165" s="327">
        <v>6.11</v>
      </c>
      <c r="R165" s="329">
        <v>22.86</v>
      </c>
      <c r="S165" s="329">
        <v>19.62</v>
      </c>
      <c r="T165" s="328">
        <v>19.63</v>
      </c>
      <c r="U165" s="328">
        <v>18.82</v>
      </c>
      <c r="V165" s="329">
        <v>19.62</v>
      </c>
      <c r="W165" s="329">
        <v>26.98</v>
      </c>
      <c r="X165" s="328">
        <v>19.97</v>
      </c>
      <c r="Y165" s="329">
        <v>16.55</v>
      </c>
      <c r="Z165" s="328">
        <v>21.19</v>
      </c>
      <c r="AA165" s="329">
        <v>40.82</v>
      </c>
      <c r="AB165" s="328">
        <v>23.89</v>
      </c>
      <c r="AC165" s="314">
        <v>21.28</v>
      </c>
      <c r="AD165" s="314"/>
      <c r="AE165" s="334">
        <f t="shared" si="209"/>
        <v>22.602500000000003</v>
      </c>
      <c r="AF165" s="320"/>
      <c r="AV165" s="342"/>
      <c r="BL165" s="342"/>
      <c r="CB165" s="342"/>
    </row>
    <row r="166" spans="9:80" ht="16.5" x14ac:dyDescent="0.4">
      <c r="I166" s="320"/>
      <c r="J166" s="351">
        <v>44806</v>
      </c>
      <c r="K166" s="315">
        <v>23.69</v>
      </c>
      <c r="L166" s="315">
        <v>30.05</v>
      </c>
      <c r="M166" s="315">
        <f t="shared" si="206"/>
        <v>6.3599999999999994</v>
      </c>
      <c r="N166" s="315">
        <f t="shared" si="207"/>
        <v>0.20000000000000284</v>
      </c>
      <c r="O166" s="315">
        <f t="shared" si="208"/>
        <v>0.28999999999999915</v>
      </c>
      <c r="P166" s="14"/>
      <c r="Q166" s="327">
        <v>6.12</v>
      </c>
      <c r="R166" s="328">
        <v>22.82</v>
      </c>
      <c r="S166" s="328">
        <v>19.86</v>
      </c>
      <c r="T166" s="329">
        <v>20.100000000000001</v>
      </c>
      <c r="U166" s="329">
        <v>18.649999999999999</v>
      </c>
      <c r="V166" s="328">
        <v>19.57</v>
      </c>
      <c r="W166" s="328">
        <v>26.92</v>
      </c>
      <c r="X166" s="329">
        <v>20.059999999999999</v>
      </c>
      <c r="Y166" s="328">
        <v>16.420000000000002</v>
      </c>
      <c r="Z166" s="329">
        <v>21.18</v>
      </c>
      <c r="AA166" s="328">
        <v>40.799999999999997</v>
      </c>
      <c r="AB166" s="329">
        <v>24.27</v>
      </c>
      <c r="AC166" s="314">
        <v>21.13</v>
      </c>
      <c r="AD166" s="314"/>
      <c r="AE166" s="334">
        <f t="shared" si="209"/>
        <v>22.648333333333337</v>
      </c>
      <c r="AF166" s="320"/>
      <c r="AV166" s="342"/>
      <c r="BL166" s="342"/>
      <c r="CB166" s="342"/>
    </row>
    <row r="167" spans="9:80" ht="16.5" x14ac:dyDescent="0.4">
      <c r="I167" s="320"/>
      <c r="J167" s="351">
        <v>44805</v>
      </c>
      <c r="K167" s="315">
        <v>23.49</v>
      </c>
      <c r="L167" s="315">
        <v>29.76</v>
      </c>
      <c r="M167" s="315">
        <f t="shared" si="206"/>
        <v>6.2700000000000031</v>
      </c>
      <c r="N167" s="315">
        <f t="shared" si="207"/>
        <v>0.41000000000000014</v>
      </c>
      <c r="O167" s="315">
        <f t="shared" si="208"/>
        <v>-9.9999999999997868E-2</v>
      </c>
      <c r="P167" s="14"/>
      <c r="Q167" s="327">
        <v>6.13</v>
      </c>
      <c r="R167" s="329">
        <v>23.11</v>
      </c>
      <c r="S167" s="329">
        <v>19.82</v>
      </c>
      <c r="T167" s="328">
        <v>20.059999999999999</v>
      </c>
      <c r="U167" s="328">
        <v>18.43</v>
      </c>
      <c r="V167" s="329">
        <v>19.55</v>
      </c>
      <c r="W167" s="329">
        <v>27.08</v>
      </c>
      <c r="X167" s="328">
        <v>19.89</v>
      </c>
      <c r="Y167" s="329">
        <v>16.62</v>
      </c>
      <c r="Z167" s="328">
        <v>21.07</v>
      </c>
      <c r="AA167" s="329">
        <v>41.36</v>
      </c>
      <c r="AB167" s="328">
        <v>24.25</v>
      </c>
      <c r="AC167" s="314">
        <v>20.91</v>
      </c>
      <c r="AD167" s="314"/>
      <c r="AE167" s="334">
        <f t="shared" si="209"/>
        <v>22.679166666666671</v>
      </c>
      <c r="AF167" s="320"/>
      <c r="AV167" s="342"/>
      <c r="BL167" s="342"/>
      <c r="CB167" s="342"/>
    </row>
    <row r="168" spans="9:80" ht="16.5" x14ac:dyDescent="0.4">
      <c r="I168" s="320"/>
      <c r="J168" s="351">
        <v>44804</v>
      </c>
      <c r="K168" s="315">
        <v>23.08</v>
      </c>
      <c r="L168" s="315">
        <v>29.86</v>
      </c>
      <c r="M168" s="315">
        <f t="shared" si="206"/>
        <v>6.7800000000000011</v>
      </c>
      <c r="N168" s="315">
        <f t="shared" si="207"/>
        <v>4.9999999999997158E-2</v>
      </c>
      <c r="O168" s="315">
        <f t="shared" si="208"/>
        <v>0.25</v>
      </c>
      <c r="P168" s="14"/>
      <c r="Q168" s="327">
        <v>6.14</v>
      </c>
      <c r="R168" s="328">
        <v>23.25</v>
      </c>
      <c r="S168" s="328">
        <v>19.77</v>
      </c>
      <c r="T168" s="329">
        <v>20.100000000000001</v>
      </c>
      <c r="U168" s="329">
        <v>18.190000000000001</v>
      </c>
      <c r="V168" s="328">
        <v>19.54</v>
      </c>
      <c r="W168" s="328">
        <v>27.01</v>
      </c>
      <c r="X168" s="329">
        <v>19.91</v>
      </c>
      <c r="Y168" s="328">
        <v>16.670000000000002</v>
      </c>
      <c r="Z168" s="329">
        <v>21.06</v>
      </c>
      <c r="AA168" s="328">
        <v>41.47</v>
      </c>
      <c r="AB168" s="329">
        <v>24</v>
      </c>
      <c r="AC168" s="314">
        <v>21.05</v>
      </c>
      <c r="AD168" s="314"/>
      <c r="AE168" s="334">
        <f t="shared" si="209"/>
        <v>22.668333333333333</v>
      </c>
      <c r="AF168" s="320"/>
      <c r="AV168" s="342"/>
      <c r="BL168" s="342"/>
      <c r="CB168" s="342"/>
    </row>
    <row r="169" spans="9:80" ht="16.5" x14ac:dyDescent="0.4">
      <c r="I169" s="320"/>
      <c r="J169" s="351">
        <v>44803</v>
      </c>
      <c r="K169" s="315">
        <v>23.03</v>
      </c>
      <c r="L169" s="315">
        <v>29.61</v>
      </c>
      <c r="M169" s="315">
        <f t="shared" si="206"/>
        <v>6.5799999999999983</v>
      </c>
      <c r="N169" s="315">
        <f t="shared" si="207"/>
        <v>8.0000000000001847E-2</v>
      </c>
      <c r="O169" s="315">
        <f t="shared" si="208"/>
        <v>3.9999999999999147E-2</v>
      </c>
      <c r="P169" s="14"/>
      <c r="Q169" s="327">
        <v>6.15</v>
      </c>
      <c r="R169" s="329">
        <v>23.51</v>
      </c>
      <c r="S169" s="329">
        <v>19.75</v>
      </c>
      <c r="T169" s="328">
        <v>19.46</v>
      </c>
      <c r="U169" s="328">
        <v>18.350000000000001</v>
      </c>
      <c r="V169" s="329">
        <v>19.72</v>
      </c>
      <c r="W169" s="329">
        <v>27.05</v>
      </c>
      <c r="X169" s="328">
        <v>19.98</v>
      </c>
      <c r="Y169" s="329">
        <v>16.579999999999998</v>
      </c>
      <c r="Z169" s="328">
        <v>21.18</v>
      </c>
      <c r="AA169" s="329">
        <v>41.27</v>
      </c>
      <c r="AB169" s="328">
        <v>23.01</v>
      </c>
      <c r="AC169" s="314">
        <v>20.95</v>
      </c>
      <c r="AD169" s="314"/>
      <c r="AE169" s="334">
        <f t="shared" si="209"/>
        <v>22.567499999999999</v>
      </c>
      <c r="AF169" s="320"/>
      <c r="AV169" s="342"/>
      <c r="BL169" s="342"/>
      <c r="CB169" s="342"/>
    </row>
    <row r="170" spans="9:80" ht="16.5" x14ac:dyDescent="0.4">
      <c r="I170" s="320"/>
      <c r="J170" s="351">
        <v>44802</v>
      </c>
      <c r="K170" s="315">
        <v>22.95</v>
      </c>
      <c r="L170" s="315">
        <v>29.57</v>
      </c>
      <c r="M170" s="315">
        <f t="shared" si="206"/>
        <v>6.620000000000001</v>
      </c>
      <c r="N170" s="315">
        <f t="shared" si="207"/>
        <v>5.0000000000000711E-2</v>
      </c>
      <c r="O170" s="315">
        <f t="shared" si="208"/>
        <v>0.25</v>
      </c>
      <c r="P170" s="14"/>
      <c r="Q170" s="327">
        <v>6.16</v>
      </c>
      <c r="R170" s="328">
        <v>23.71</v>
      </c>
      <c r="S170" s="328">
        <v>19.7</v>
      </c>
      <c r="T170" s="329">
        <v>19.71</v>
      </c>
      <c r="U170" s="329">
        <v>18.510000000000002</v>
      </c>
      <c r="V170" s="328">
        <v>19.78</v>
      </c>
      <c r="W170" s="328">
        <v>26.93</v>
      </c>
      <c r="X170" s="329">
        <v>19.73</v>
      </c>
      <c r="Y170" s="328">
        <v>16.82</v>
      </c>
      <c r="Z170" s="329">
        <v>21.2</v>
      </c>
      <c r="AA170" s="328">
        <v>41.41</v>
      </c>
      <c r="AB170" s="329">
        <v>23.16</v>
      </c>
      <c r="AC170" s="314">
        <v>21.19</v>
      </c>
      <c r="AD170" s="314"/>
      <c r="AE170" s="334">
        <f t="shared" si="209"/>
        <v>22.654166666666665</v>
      </c>
      <c r="AF170" s="320"/>
      <c r="AV170" s="342"/>
      <c r="BL170" s="342"/>
      <c r="CB170" s="342"/>
    </row>
    <row r="171" spans="9:80" ht="16.5" x14ac:dyDescent="0.4">
      <c r="I171" s="320"/>
      <c r="J171" s="351">
        <v>44801</v>
      </c>
      <c r="K171" s="315">
        <v>22.9</v>
      </c>
      <c r="L171" s="315">
        <v>29.32</v>
      </c>
      <c r="M171" s="315">
        <f t="shared" si="206"/>
        <v>6.4200000000000017</v>
      </c>
      <c r="N171" s="315">
        <f t="shared" si="207"/>
        <v>0.64999999999999858</v>
      </c>
      <c r="O171" s="315">
        <f t="shared" si="208"/>
        <v>-5.0000000000000711E-2</v>
      </c>
      <c r="P171" s="14"/>
      <c r="Q171" s="327">
        <v>6.17</v>
      </c>
      <c r="R171" s="329">
        <v>24.12</v>
      </c>
      <c r="S171" s="329">
        <v>19.53</v>
      </c>
      <c r="T171" s="328">
        <v>20.02</v>
      </c>
      <c r="U171" s="328">
        <v>18.64</v>
      </c>
      <c r="V171" s="329">
        <v>19.829999999999998</v>
      </c>
      <c r="W171" s="329">
        <v>26.92</v>
      </c>
      <c r="X171" s="328">
        <v>19.95</v>
      </c>
      <c r="Y171" s="329">
        <v>16.84</v>
      </c>
      <c r="Z171" s="328">
        <v>21.1</v>
      </c>
      <c r="AA171" s="329">
        <v>41.82</v>
      </c>
      <c r="AB171" s="328">
        <v>22.72</v>
      </c>
      <c r="AC171" s="314">
        <v>21.28</v>
      </c>
      <c r="AD171" s="314"/>
      <c r="AE171" s="334">
        <f t="shared" si="209"/>
        <v>22.730833333333333</v>
      </c>
      <c r="AF171" s="320"/>
      <c r="AV171" s="342"/>
      <c r="BL171" s="342"/>
      <c r="CB171" s="342"/>
    </row>
    <row r="172" spans="9:80" ht="16.5" x14ac:dyDescent="0.4">
      <c r="I172" s="320"/>
      <c r="J172" s="351">
        <v>44800</v>
      </c>
      <c r="K172" s="315">
        <v>22.25</v>
      </c>
      <c r="L172" s="315">
        <v>29.37</v>
      </c>
      <c r="M172" s="315">
        <f t="shared" si="206"/>
        <v>7.120000000000001</v>
      </c>
      <c r="N172" s="315">
        <f t="shared" si="207"/>
        <v>0.25</v>
      </c>
      <c r="O172" s="315">
        <f t="shared" si="208"/>
        <v>0.24000000000000199</v>
      </c>
      <c r="P172" s="14"/>
      <c r="Q172" s="327">
        <v>6.18</v>
      </c>
      <c r="R172" s="328">
        <v>23.8</v>
      </c>
      <c r="S172" s="328">
        <v>19.71</v>
      </c>
      <c r="T172" s="329">
        <v>19.96</v>
      </c>
      <c r="U172" s="329">
        <v>18.52</v>
      </c>
      <c r="V172" s="328">
        <v>19.850000000000001</v>
      </c>
      <c r="W172" s="328">
        <v>26.7</v>
      </c>
      <c r="X172" s="329">
        <v>19.45</v>
      </c>
      <c r="Y172" s="328">
        <v>16.62</v>
      </c>
      <c r="Z172" s="329">
        <v>21.31</v>
      </c>
      <c r="AA172" s="328">
        <v>42.86</v>
      </c>
      <c r="AB172" s="329">
        <v>22.77</v>
      </c>
      <c r="AC172" s="314">
        <v>21.06</v>
      </c>
      <c r="AD172" s="314"/>
      <c r="AE172" s="334">
        <f t="shared" si="209"/>
        <v>22.717499999999998</v>
      </c>
      <c r="AF172" s="320"/>
      <c r="AV172" s="342"/>
      <c r="BL172" s="342"/>
      <c r="CB172" s="342"/>
    </row>
    <row r="173" spans="9:80" ht="16.5" x14ac:dyDescent="0.4">
      <c r="I173" s="320"/>
      <c r="J173" s="351">
        <v>44799</v>
      </c>
      <c r="K173" s="315">
        <v>22</v>
      </c>
      <c r="L173" s="315">
        <v>29.13</v>
      </c>
      <c r="M173" s="315">
        <f t="shared" si="206"/>
        <v>7.129999999999999</v>
      </c>
      <c r="N173" s="315">
        <f t="shared" si="207"/>
        <v>1.0000000000001563E-2</v>
      </c>
      <c r="O173" s="315">
        <f t="shared" si="208"/>
        <v>-0.26999999999999957</v>
      </c>
      <c r="P173" s="14"/>
      <c r="Q173" s="327">
        <v>6.19</v>
      </c>
      <c r="R173" s="329">
        <v>23.86</v>
      </c>
      <c r="S173" s="329">
        <v>19.8</v>
      </c>
      <c r="T173" s="328">
        <v>20.010000000000002</v>
      </c>
      <c r="U173" s="328">
        <v>18.52</v>
      </c>
      <c r="V173" s="329">
        <v>19.96</v>
      </c>
      <c r="W173" s="329">
        <v>27.15</v>
      </c>
      <c r="X173" s="328">
        <v>19.940000000000001</v>
      </c>
      <c r="Y173" s="329">
        <v>16.8</v>
      </c>
      <c r="Z173" s="328">
        <v>21.62</v>
      </c>
      <c r="AA173" s="329">
        <v>43.34</v>
      </c>
      <c r="AB173" s="328">
        <v>22.62</v>
      </c>
      <c r="AC173" s="314">
        <v>21.46</v>
      </c>
      <c r="AD173" s="314"/>
      <c r="AE173" s="334">
        <f t="shared" si="209"/>
        <v>22.923333333333336</v>
      </c>
      <c r="AF173" s="320"/>
      <c r="AV173" s="342"/>
      <c r="BL173" s="342"/>
      <c r="CB173" s="342"/>
    </row>
    <row r="174" spans="9:80" ht="16.5" x14ac:dyDescent="0.4">
      <c r="I174" s="320"/>
      <c r="J174" s="351">
        <v>44798</v>
      </c>
      <c r="K174" s="315">
        <v>21.99</v>
      </c>
      <c r="L174" s="315">
        <v>29.4</v>
      </c>
      <c r="M174" s="315">
        <f t="shared" si="206"/>
        <v>7.41</v>
      </c>
      <c r="N174" s="315">
        <f t="shared" si="207"/>
        <v>2.9999999999997584E-2</v>
      </c>
      <c r="O174" s="315">
        <f t="shared" si="208"/>
        <v>0.5</v>
      </c>
      <c r="P174" s="14"/>
      <c r="Q174" s="327">
        <v>6.2</v>
      </c>
      <c r="R174" s="328">
        <v>24.07</v>
      </c>
      <c r="S174" s="328">
        <v>19.77</v>
      </c>
      <c r="T174" s="329">
        <v>19.97</v>
      </c>
      <c r="U174" s="329">
        <v>18.47</v>
      </c>
      <c r="V174" s="328">
        <v>19.82</v>
      </c>
      <c r="W174" s="328">
        <v>27.29</v>
      </c>
      <c r="X174" s="329">
        <v>19.829999999999998</v>
      </c>
      <c r="Y174" s="328">
        <v>16.75</v>
      </c>
      <c r="Z174" s="329">
        <v>21.86</v>
      </c>
      <c r="AA174" s="328">
        <v>43.81</v>
      </c>
      <c r="AB174" s="329">
        <v>22.15</v>
      </c>
      <c r="AC174" s="314">
        <v>21.28</v>
      </c>
      <c r="AD174" s="314"/>
      <c r="AE174" s="334">
        <f t="shared" si="209"/>
        <v>22.922499999999999</v>
      </c>
      <c r="AF174" s="320"/>
      <c r="AV174" s="342"/>
      <c r="BL174" s="342"/>
      <c r="CB174" s="342"/>
    </row>
    <row r="175" spans="9:80" ht="16.5" x14ac:dyDescent="0.4">
      <c r="I175" s="320"/>
      <c r="J175" s="351">
        <v>44797</v>
      </c>
      <c r="K175" s="315">
        <v>21.96</v>
      </c>
      <c r="L175" s="315">
        <v>28.9</v>
      </c>
      <c r="M175" s="315">
        <f t="shared" si="206"/>
        <v>6.9399999999999977</v>
      </c>
      <c r="N175" s="315">
        <f t="shared" si="207"/>
        <v>0.10000000000000142</v>
      </c>
      <c r="O175" s="315">
        <f t="shared" si="208"/>
        <v>-1.0000000000001563E-2</v>
      </c>
      <c r="P175" s="14"/>
      <c r="Q175" s="327">
        <v>6.21</v>
      </c>
      <c r="R175" s="329">
        <v>24.25</v>
      </c>
      <c r="S175" s="329">
        <v>19.84</v>
      </c>
      <c r="T175" s="328">
        <v>19.98</v>
      </c>
      <c r="U175" s="328">
        <v>18.170000000000002</v>
      </c>
      <c r="V175" s="329">
        <v>19.79</v>
      </c>
      <c r="W175" s="329">
        <v>26.99</v>
      </c>
      <c r="X175" s="328">
        <v>19.940000000000001</v>
      </c>
      <c r="Y175" s="329">
        <v>16.7</v>
      </c>
      <c r="Z175" s="328">
        <v>22.03</v>
      </c>
      <c r="AA175" s="329">
        <v>44.21</v>
      </c>
      <c r="AB175" s="328">
        <v>22.39</v>
      </c>
      <c r="AC175" s="314">
        <v>21.36</v>
      </c>
      <c r="AD175" s="314"/>
      <c r="AE175" s="334">
        <f t="shared" si="209"/>
        <v>22.970833333333335</v>
      </c>
      <c r="AF175" s="320"/>
      <c r="AV175" s="342"/>
      <c r="BL175" s="342"/>
      <c r="CB175" s="342"/>
    </row>
    <row r="176" spans="9:80" ht="16.5" x14ac:dyDescent="0.4">
      <c r="I176" s="320"/>
      <c r="J176" s="351">
        <v>44796</v>
      </c>
      <c r="K176" s="315">
        <v>21.86</v>
      </c>
      <c r="L176" s="315">
        <v>28.91</v>
      </c>
      <c r="M176" s="315">
        <f t="shared" si="206"/>
        <v>7.0500000000000007</v>
      </c>
      <c r="N176" s="315">
        <f t="shared" si="207"/>
        <v>0.42999999999999972</v>
      </c>
      <c r="O176" s="315">
        <f t="shared" si="208"/>
        <v>0.33000000000000185</v>
      </c>
      <c r="P176" s="14"/>
      <c r="Q176" s="327">
        <v>6.22</v>
      </c>
      <c r="R176" s="328">
        <v>24.52</v>
      </c>
      <c r="S176" s="328">
        <v>19.989999999999998</v>
      </c>
      <c r="T176" s="329">
        <v>19.68</v>
      </c>
      <c r="U176" s="329">
        <v>18.239999999999998</v>
      </c>
      <c r="V176" s="328">
        <v>19.93</v>
      </c>
      <c r="W176" s="328">
        <v>26.94</v>
      </c>
      <c r="X176" s="329">
        <v>19.920000000000002</v>
      </c>
      <c r="Y176" s="328">
        <v>16.54</v>
      </c>
      <c r="Z176" s="329">
        <v>22.63</v>
      </c>
      <c r="AA176" s="328">
        <v>44.02</v>
      </c>
      <c r="AB176" s="329">
        <v>21.63</v>
      </c>
      <c r="AC176" s="314">
        <v>21.55</v>
      </c>
      <c r="AD176" s="314"/>
      <c r="AE176" s="334">
        <f t="shared" si="209"/>
        <v>22.965833333333332</v>
      </c>
      <c r="AF176" s="320"/>
      <c r="AV176" s="342"/>
      <c r="BL176" s="342"/>
      <c r="CB176" s="342"/>
    </row>
    <row r="177" spans="9:80" ht="16.5" x14ac:dyDescent="0.4">
      <c r="I177" s="320"/>
      <c r="J177" s="351">
        <v>44795</v>
      </c>
      <c r="K177" s="315">
        <v>21.43</v>
      </c>
      <c r="L177" s="315">
        <v>28.58</v>
      </c>
      <c r="M177" s="315">
        <f t="shared" si="206"/>
        <v>7.1499999999999986</v>
      </c>
      <c r="N177" s="315">
        <f t="shared" si="207"/>
        <v>0.14000000000000057</v>
      </c>
      <c r="O177" s="315">
        <f t="shared" si="208"/>
        <v>0.26999999999999957</v>
      </c>
      <c r="P177" s="14"/>
      <c r="Q177" s="327">
        <v>6.23</v>
      </c>
      <c r="R177" s="329">
        <v>24.8</v>
      </c>
      <c r="S177" s="329">
        <v>19.559999999999999</v>
      </c>
      <c r="T177" s="328">
        <v>19.54</v>
      </c>
      <c r="U177" s="328">
        <v>18.5</v>
      </c>
      <c r="V177" s="329">
        <v>20.09</v>
      </c>
      <c r="W177" s="329">
        <v>26.81</v>
      </c>
      <c r="X177" s="328">
        <v>19.8</v>
      </c>
      <c r="Y177" s="329">
        <v>16.45</v>
      </c>
      <c r="Z177" s="328">
        <v>22.5</v>
      </c>
      <c r="AA177" s="329">
        <v>44.11</v>
      </c>
      <c r="AB177" s="328">
        <v>21.94</v>
      </c>
      <c r="AC177" s="314">
        <v>21.67</v>
      </c>
      <c r="AD177" s="314"/>
      <c r="AE177" s="334">
        <f t="shared" si="209"/>
        <v>22.980833333333337</v>
      </c>
      <c r="AF177" s="320"/>
      <c r="AV177" s="342"/>
      <c r="BL177" s="342"/>
      <c r="CB177" s="342"/>
    </row>
    <row r="178" spans="9:80" ht="16.5" x14ac:dyDescent="0.4">
      <c r="I178" s="320"/>
      <c r="J178" s="351">
        <v>44794</v>
      </c>
      <c r="K178" s="315">
        <v>21.29</v>
      </c>
      <c r="L178" s="315">
        <v>28.31</v>
      </c>
      <c r="M178" s="315">
        <f t="shared" si="206"/>
        <v>7.02</v>
      </c>
      <c r="N178" s="315">
        <f t="shared" si="207"/>
        <v>-1.0000000000001563E-2</v>
      </c>
      <c r="O178" s="315">
        <f t="shared" si="208"/>
        <v>-0.41000000000000014</v>
      </c>
      <c r="P178" s="14"/>
      <c r="Q178" s="327">
        <v>6.24</v>
      </c>
      <c r="R178" s="328">
        <v>24.97</v>
      </c>
      <c r="S178" s="328">
        <v>19.809999999999999</v>
      </c>
      <c r="T178" s="329">
        <v>20.170000000000002</v>
      </c>
      <c r="U178" s="329">
        <v>18.48</v>
      </c>
      <c r="V178" s="328">
        <v>20.059999999999999</v>
      </c>
      <c r="W178" s="328">
        <v>26.55</v>
      </c>
      <c r="X178" s="329">
        <v>19.73</v>
      </c>
      <c r="Y178" s="328">
        <v>16.690000000000001</v>
      </c>
      <c r="Z178" s="329">
        <v>22.6</v>
      </c>
      <c r="AA178" s="328">
        <v>44.67</v>
      </c>
      <c r="AB178" s="329">
        <v>22.03</v>
      </c>
      <c r="AC178" s="314">
        <v>21.75</v>
      </c>
      <c r="AD178" s="314"/>
      <c r="AE178" s="334">
        <f t="shared" si="209"/>
        <v>23.125833333333333</v>
      </c>
      <c r="AF178" s="320"/>
      <c r="AV178" s="342"/>
      <c r="BL178" s="342"/>
      <c r="CB178" s="342"/>
    </row>
    <row r="179" spans="9:80" ht="16.5" x14ac:dyDescent="0.4">
      <c r="I179" s="320"/>
      <c r="J179" s="351">
        <v>44793</v>
      </c>
      <c r="K179" s="352">
        <v>21.3</v>
      </c>
      <c r="L179" s="315">
        <v>28.72</v>
      </c>
      <c r="M179" s="315">
        <f t="shared" si="206"/>
        <v>7.4199999999999982</v>
      </c>
      <c r="N179" s="315">
        <f t="shared" si="207"/>
        <v>-5.9999999999998721E-2</v>
      </c>
      <c r="O179" s="315">
        <f t="shared" si="208"/>
        <v>-0.12000000000000099</v>
      </c>
      <c r="P179" s="14"/>
      <c r="Q179" s="327">
        <v>6.25</v>
      </c>
      <c r="R179" s="329">
        <v>24.88</v>
      </c>
      <c r="S179" s="329">
        <v>20</v>
      </c>
      <c r="T179" s="328">
        <v>20.22</v>
      </c>
      <c r="U179" s="328">
        <v>18.47</v>
      </c>
      <c r="V179" s="329">
        <v>20.09</v>
      </c>
      <c r="W179" s="329">
        <v>26.53</v>
      </c>
      <c r="X179" s="328">
        <v>19.36</v>
      </c>
      <c r="Y179" s="329">
        <v>16.649999999999999</v>
      </c>
      <c r="Z179" s="328">
        <v>22.54</v>
      </c>
      <c r="AA179" s="329">
        <v>44.87</v>
      </c>
      <c r="AB179" s="328">
        <v>21.68</v>
      </c>
      <c r="AC179" s="314">
        <v>22.1</v>
      </c>
      <c r="AD179" s="314"/>
      <c r="AE179" s="334">
        <f t="shared" si="209"/>
        <v>23.115833333333338</v>
      </c>
      <c r="AF179" s="320"/>
      <c r="AV179" s="342"/>
      <c r="BL179" s="342"/>
      <c r="CB179" s="342"/>
    </row>
    <row r="180" spans="9:80" ht="16.5" x14ac:dyDescent="0.4">
      <c r="I180" s="320"/>
      <c r="J180" s="351">
        <v>44792</v>
      </c>
      <c r="K180" s="315">
        <v>21.36</v>
      </c>
      <c r="L180" s="315">
        <v>28.84</v>
      </c>
      <c r="M180" s="315">
        <f t="shared" si="206"/>
        <v>7.48</v>
      </c>
      <c r="N180" s="315">
        <f t="shared" si="207"/>
        <v>-3.0000000000001137E-2</v>
      </c>
      <c r="O180" s="315">
        <f t="shared" si="208"/>
        <v>0.10999999999999943</v>
      </c>
      <c r="P180" s="14"/>
      <c r="Q180" s="327">
        <v>6.26</v>
      </c>
      <c r="R180" s="328">
        <v>24.92</v>
      </c>
      <c r="S180" s="328">
        <v>19.75</v>
      </c>
      <c r="T180" s="329">
        <v>20.329999999999998</v>
      </c>
      <c r="U180" s="329">
        <v>18.309999999999999</v>
      </c>
      <c r="V180" s="328">
        <v>20.260000000000002</v>
      </c>
      <c r="W180" s="328">
        <v>26.44</v>
      </c>
      <c r="X180" s="329">
        <v>19.75</v>
      </c>
      <c r="Y180" s="328">
        <v>16.690000000000001</v>
      </c>
      <c r="Z180" s="329">
        <v>22.53</v>
      </c>
      <c r="AA180" s="328">
        <v>44.57</v>
      </c>
      <c r="AB180" s="329">
        <v>21.51</v>
      </c>
      <c r="AC180" s="314">
        <v>22.35</v>
      </c>
      <c r="AD180" s="314"/>
      <c r="AE180" s="334">
        <f t="shared" si="209"/>
        <v>23.117500000000003</v>
      </c>
      <c r="AF180" s="320"/>
      <c r="AV180" s="342"/>
      <c r="BL180" s="342"/>
      <c r="CB180" s="342"/>
    </row>
    <row r="181" spans="9:80" ht="16.5" x14ac:dyDescent="0.4">
      <c r="I181" s="320"/>
      <c r="J181" s="351">
        <v>44791</v>
      </c>
      <c r="K181" s="315">
        <v>21.39</v>
      </c>
      <c r="L181" s="315">
        <v>28.73</v>
      </c>
      <c r="M181" s="315">
        <f t="shared" ref="M181:M244" si="210">L181-K181</f>
        <v>7.34</v>
      </c>
      <c r="N181" s="315">
        <f t="shared" ref="N181:N244" si="211">K181-K182</f>
        <v>0.10999999999999943</v>
      </c>
      <c r="O181" s="315">
        <f t="shared" ref="O181:O244" si="212">L181-L182</f>
        <v>-0.17999999999999972</v>
      </c>
      <c r="P181" s="14"/>
      <c r="Q181" s="327">
        <v>6.27</v>
      </c>
      <c r="R181" s="329">
        <v>25.16</v>
      </c>
      <c r="S181" s="329">
        <v>19.98</v>
      </c>
      <c r="T181" s="328">
        <v>19.989999999999998</v>
      </c>
      <c r="U181" s="328">
        <v>18.440000000000001</v>
      </c>
      <c r="V181" s="329">
        <v>20.47</v>
      </c>
      <c r="W181" s="329">
        <v>26.62</v>
      </c>
      <c r="X181" s="328">
        <v>19.829999999999998</v>
      </c>
      <c r="Y181" s="329">
        <v>16.71</v>
      </c>
      <c r="Z181" s="328">
        <v>22.81</v>
      </c>
      <c r="AA181" s="329">
        <v>44.91</v>
      </c>
      <c r="AB181" s="328">
        <v>21.41</v>
      </c>
      <c r="AC181" s="314">
        <v>22.4</v>
      </c>
      <c r="AD181" s="314"/>
      <c r="AE181" s="334">
        <f t="shared" si="209"/>
        <v>23.227500000000003</v>
      </c>
      <c r="AF181" s="320"/>
      <c r="AV181" s="342"/>
      <c r="BL181" s="342"/>
      <c r="CB181" s="342"/>
    </row>
    <row r="182" spans="9:80" ht="16.5" x14ac:dyDescent="0.4">
      <c r="I182" s="320"/>
      <c r="J182" s="351">
        <v>44790</v>
      </c>
      <c r="K182" s="315">
        <v>21.28</v>
      </c>
      <c r="L182" s="315">
        <v>28.91</v>
      </c>
      <c r="M182" s="315">
        <f t="shared" si="210"/>
        <v>7.629999999999999</v>
      </c>
      <c r="N182" s="315">
        <f t="shared" si="211"/>
        <v>7.0000000000000284E-2</v>
      </c>
      <c r="O182" s="315">
        <f t="shared" si="212"/>
        <v>-0.12999999999999901</v>
      </c>
      <c r="P182" s="14"/>
      <c r="Q182" s="327">
        <v>6.28</v>
      </c>
      <c r="R182" s="328">
        <v>25.16</v>
      </c>
      <c r="S182" s="328">
        <v>19.82</v>
      </c>
      <c r="T182" s="329">
        <v>20.48</v>
      </c>
      <c r="U182" s="329">
        <v>18.239999999999998</v>
      </c>
      <c r="V182" s="328">
        <v>20.43</v>
      </c>
      <c r="W182" s="328">
        <v>26.31</v>
      </c>
      <c r="X182" s="329">
        <v>20.010000000000002</v>
      </c>
      <c r="Y182" s="328">
        <v>16.8</v>
      </c>
      <c r="Z182" s="329">
        <v>23.02</v>
      </c>
      <c r="AA182" s="328">
        <v>44.91</v>
      </c>
      <c r="AB182" s="329">
        <v>22.35</v>
      </c>
      <c r="AC182" s="314">
        <v>22.87</v>
      </c>
      <c r="AD182" s="314"/>
      <c r="AE182" s="334">
        <f t="shared" si="209"/>
        <v>23.366666666666671</v>
      </c>
      <c r="AF182" s="320"/>
      <c r="AV182" s="342"/>
      <c r="BL182" s="342"/>
      <c r="CB182" s="342"/>
    </row>
    <row r="183" spans="9:80" ht="16.5" x14ac:dyDescent="0.4">
      <c r="I183" s="320"/>
      <c r="J183" s="351">
        <v>44789</v>
      </c>
      <c r="K183" s="315">
        <v>21.21</v>
      </c>
      <c r="L183" s="315">
        <v>29.04</v>
      </c>
      <c r="M183" s="315">
        <f t="shared" si="210"/>
        <v>7.8299999999999983</v>
      </c>
      <c r="N183" s="315">
        <f t="shared" si="211"/>
        <v>7.0000000000000284E-2</v>
      </c>
      <c r="O183" s="315">
        <f t="shared" si="212"/>
        <v>-0.21000000000000085</v>
      </c>
      <c r="P183" s="14"/>
      <c r="Q183" s="327">
        <v>6.29</v>
      </c>
      <c r="R183" s="329">
        <v>25.35</v>
      </c>
      <c r="S183" s="329">
        <v>19.79</v>
      </c>
      <c r="T183" s="328">
        <v>19.760000000000002</v>
      </c>
      <c r="U183" s="328">
        <v>18.29</v>
      </c>
      <c r="V183" s="329">
        <v>20.68</v>
      </c>
      <c r="W183" s="329">
        <v>26.3</v>
      </c>
      <c r="X183" s="328">
        <v>19.920000000000002</v>
      </c>
      <c r="Y183" s="329">
        <v>16.670000000000002</v>
      </c>
      <c r="Z183" s="328">
        <v>22.51</v>
      </c>
      <c r="AA183" s="329">
        <v>45.2</v>
      </c>
      <c r="AB183" s="328">
        <v>24.18</v>
      </c>
      <c r="AC183" s="314">
        <v>23.59</v>
      </c>
      <c r="AD183" s="314"/>
      <c r="AE183" s="334">
        <f t="shared" si="209"/>
        <v>23.52</v>
      </c>
      <c r="AF183" s="320"/>
      <c r="AV183" s="342"/>
      <c r="BL183" s="342"/>
      <c r="CB183" s="342"/>
    </row>
    <row r="184" spans="9:80" ht="16.5" x14ac:dyDescent="0.4">
      <c r="I184" s="320"/>
      <c r="J184" s="351">
        <v>44788</v>
      </c>
      <c r="K184" s="315">
        <v>21.14</v>
      </c>
      <c r="L184" s="315">
        <v>29.25</v>
      </c>
      <c r="M184" s="315">
        <f t="shared" si="210"/>
        <v>8.11</v>
      </c>
      <c r="N184" s="315">
        <f t="shared" si="211"/>
        <v>1.9999999999999574E-2</v>
      </c>
      <c r="O184" s="315">
        <f t="shared" si="212"/>
        <v>0.55000000000000071</v>
      </c>
      <c r="P184" s="14"/>
      <c r="Q184" s="330">
        <v>6.3</v>
      </c>
      <c r="R184" s="328">
        <v>25.44</v>
      </c>
      <c r="S184" s="328">
        <v>19.53</v>
      </c>
      <c r="T184" s="329">
        <v>19.78</v>
      </c>
      <c r="U184" s="329">
        <v>18.489999999999998</v>
      </c>
      <c r="V184" s="328">
        <v>20.79</v>
      </c>
      <c r="W184" s="328">
        <v>26.19</v>
      </c>
      <c r="X184" s="329">
        <v>19.920000000000002</v>
      </c>
      <c r="Y184" s="328">
        <v>16.61</v>
      </c>
      <c r="Z184" s="329">
        <v>22.44</v>
      </c>
      <c r="AA184" s="328">
        <v>45.3</v>
      </c>
      <c r="AB184" s="329">
        <v>22.99</v>
      </c>
      <c r="AC184" s="314">
        <v>24.1</v>
      </c>
      <c r="AD184" s="314"/>
      <c r="AE184" s="334">
        <f t="shared" si="209"/>
        <v>23.465000000000003</v>
      </c>
      <c r="AF184" s="320"/>
      <c r="AV184" s="342"/>
      <c r="BL184" s="342"/>
      <c r="CB184" s="342"/>
    </row>
    <row r="185" spans="9:80" ht="16.5" x14ac:dyDescent="0.4">
      <c r="I185" s="320"/>
      <c r="J185" s="351">
        <v>44787</v>
      </c>
      <c r="K185" s="315">
        <v>21.12</v>
      </c>
      <c r="L185" s="315">
        <v>28.7</v>
      </c>
      <c r="M185" s="315">
        <f t="shared" si="210"/>
        <v>7.5799999999999983</v>
      </c>
      <c r="N185" s="315">
        <f t="shared" si="211"/>
        <v>-8.9999999999999858E-2</v>
      </c>
      <c r="O185" s="315">
        <f t="shared" si="212"/>
        <v>-0.56000000000000227</v>
      </c>
      <c r="P185" s="14"/>
      <c r="Q185" s="327">
        <v>7.1</v>
      </c>
      <c r="R185" s="329">
        <v>25.75</v>
      </c>
      <c r="S185" s="329">
        <v>19.38</v>
      </c>
      <c r="T185" s="328">
        <v>20.239999999999998</v>
      </c>
      <c r="U185" s="328">
        <v>18.559999999999999</v>
      </c>
      <c r="V185" s="329">
        <v>20.98</v>
      </c>
      <c r="W185" s="329">
        <v>26.16</v>
      </c>
      <c r="X185" s="328">
        <v>19.93</v>
      </c>
      <c r="Y185" s="329">
        <v>16.53</v>
      </c>
      <c r="Z185" s="328">
        <v>22.47</v>
      </c>
      <c r="AA185" s="329">
        <v>45.68</v>
      </c>
      <c r="AB185" s="328">
        <v>23.28</v>
      </c>
      <c r="AC185" s="314">
        <v>24.55</v>
      </c>
      <c r="AD185" s="314"/>
      <c r="AE185" s="334">
        <f t="shared" si="209"/>
        <v>23.625833333333336</v>
      </c>
      <c r="AF185" s="320"/>
      <c r="AV185" s="342"/>
      <c r="BL185" s="342"/>
      <c r="CB185" s="342"/>
    </row>
    <row r="186" spans="9:80" ht="16.5" x14ac:dyDescent="0.4">
      <c r="I186" s="320"/>
      <c r="J186" s="351">
        <v>44786</v>
      </c>
      <c r="K186" s="315">
        <v>21.21</v>
      </c>
      <c r="L186" s="315">
        <v>29.26</v>
      </c>
      <c r="M186" s="315">
        <f t="shared" si="210"/>
        <v>8.0500000000000007</v>
      </c>
      <c r="N186" s="315">
        <f t="shared" si="211"/>
        <v>-3.9999999999999147E-2</v>
      </c>
      <c r="O186" s="315">
        <f t="shared" si="212"/>
        <v>5.0000000000000711E-2</v>
      </c>
      <c r="P186" s="14"/>
      <c r="Q186" s="327">
        <v>7.2</v>
      </c>
      <c r="R186" s="328">
        <v>25.51</v>
      </c>
      <c r="S186" s="328">
        <v>19.829999999999998</v>
      </c>
      <c r="T186" s="329">
        <v>20.23</v>
      </c>
      <c r="U186" s="329">
        <v>18.63</v>
      </c>
      <c r="V186" s="328">
        <v>21.04</v>
      </c>
      <c r="W186" s="328">
        <v>26.25</v>
      </c>
      <c r="X186" s="329">
        <v>19.690000000000001</v>
      </c>
      <c r="Y186" s="328">
        <v>16.579999999999998</v>
      </c>
      <c r="Z186" s="329">
        <v>22.39</v>
      </c>
      <c r="AA186" s="328">
        <v>45.81</v>
      </c>
      <c r="AB186" s="329">
        <v>22.89</v>
      </c>
      <c r="AC186" s="314">
        <v>25.27</v>
      </c>
      <c r="AD186" s="314"/>
      <c r="AE186" s="334">
        <f t="shared" si="209"/>
        <v>23.676666666666662</v>
      </c>
      <c r="AF186" s="320"/>
      <c r="AV186" s="342"/>
      <c r="BL186" s="342"/>
      <c r="CB186" s="342"/>
    </row>
    <row r="187" spans="9:80" ht="16.5" x14ac:dyDescent="0.4">
      <c r="I187" s="320"/>
      <c r="J187" s="351">
        <v>44785</v>
      </c>
      <c r="K187" s="315">
        <v>21.25</v>
      </c>
      <c r="L187" s="315">
        <v>29.21</v>
      </c>
      <c r="M187" s="315">
        <f t="shared" si="210"/>
        <v>7.9600000000000009</v>
      </c>
      <c r="N187" s="315">
        <f t="shared" si="211"/>
        <v>0</v>
      </c>
      <c r="O187" s="315">
        <f t="shared" si="212"/>
        <v>-0.32999999999999829</v>
      </c>
      <c r="P187" s="14"/>
      <c r="Q187" s="327">
        <v>7.3</v>
      </c>
      <c r="R187" s="329">
        <v>25.77</v>
      </c>
      <c r="S187" s="329">
        <v>19.86</v>
      </c>
      <c r="T187" s="328">
        <v>20.6</v>
      </c>
      <c r="U187" s="328">
        <v>18.52</v>
      </c>
      <c r="V187" s="329">
        <v>21.22</v>
      </c>
      <c r="W187" s="329">
        <v>26.09</v>
      </c>
      <c r="X187" s="328">
        <v>19.95</v>
      </c>
      <c r="Y187" s="329">
        <v>16.649999999999999</v>
      </c>
      <c r="Z187" s="328">
        <v>22.35</v>
      </c>
      <c r="AA187" s="329">
        <v>46.09</v>
      </c>
      <c r="AB187" s="328">
        <v>23.24</v>
      </c>
      <c r="AC187" s="314">
        <v>25.73</v>
      </c>
      <c r="AD187" s="314"/>
      <c r="AE187" s="334">
        <f t="shared" si="209"/>
        <v>23.839166666666667</v>
      </c>
      <c r="AF187" s="320"/>
      <c r="AV187" s="342"/>
      <c r="BL187" s="342"/>
      <c r="CB187" s="342"/>
    </row>
    <row r="188" spans="9:80" ht="16.5" x14ac:dyDescent="0.4">
      <c r="I188" s="320"/>
      <c r="J188" s="351">
        <v>44784</v>
      </c>
      <c r="K188" s="315">
        <v>21.25</v>
      </c>
      <c r="L188" s="315">
        <v>29.54</v>
      </c>
      <c r="M188" s="315">
        <f t="shared" si="210"/>
        <v>8.2899999999999991</v>
      </c>
      <c r="N188" s="315">
        <f t="shared" si="211"/>
        <v>-1.0000000000001563E-2</v>
      </c>
      <c r="O188" s="315">
        <f t="shared" si="212"/>
        <v>0.37999999999999901</v>
      </c>
      <c r="P188" s="14"/>
      <c r="Q188" s="327">
        <v>7.4</v>
      </c>
      <c r="R188" s="328">
        <v>25.77</v>
      </c>
      <c r="S188" s="328">
        <v>19.940000000000001</v>
      </c>
      <c r="T188" s="329">
        <v>20.55</v>
      </c>
      <c r="U188" s="329">
        <v>18.489999999999998</v>
      </c>
      <c r="V188" s="328">
        <v>21.11</v>
      </c>
      <c r="W188" s="328">
        <v>26.2</v>
      </c>
      <c r="X188" s="329">
        <v>19.78</v>
      </c>
      <c r="Y188" s="328">
        <v>16.690000000000001</v>
      </c>
      <c r="Z188" s="329">
        <v>22.96</v>
      </c>
      <c r="AA188" s="328">
        <v>46.49</v>
      </c>
      <c r="AB188" s="329">
        <v>23.03</v>
      </c>
      <c r="AC188" s="314">
        <v>25.74</v>
      </c>
      <c r="AD188" s="314"/>
      <c r="AE188" s="334">
        <f t="shared" si="209"/>
        <v>23.895833333333332</v>
      </c>
      <c r="AF188" s="320"/>
      <c r="AV188" s="342"/>
      <c r="BL188" s="342"/>
      <c r="CB188" s="342"/>
    </row>
    <row r="189" spans="9:80" ht="16.5" x14ac:dyDescent="0.4">
      <c r="I189" s="320"/>
      <c r="J189" s="351">
        <v>44783</v>
      </c>
      <c r="K189" s="315">
        <v>21.26</v>
      </c>
      <c r="L189" s="315">
        <v>29.16</v>
      </c>
      <c r="M189" s="315">
        <f t="shared" si="210"/>
        <v>7.8999999999999986</v>
      </c>
      <c r="N189" s="315">
        <f t="shared" si="211"/>
        <v>0.15000000000000213</v>
      </c>
      <c r="O189" s="315">
        <f t="shared" si="212"/>
        <v>0.26999999999999957</v>
      </c>
      <c r="P189" s="14"/>
      <c r="Q189" s="327">
        <v>7.5</v>
      </c>
      <c r="R189" s="329">
        <v>26.05</v>
      </c>
      <c r="S189" s="329">
        <v>19.87</v>
      </c>
      <c r="T189" s="328">
        <v>20.47</v>
      </c>
      <c r="U189" s="328">
        <v>18.25</v>
      </c>
      <c r="V189" s="329">
        <v>21.23</v>
      </c>
      <c r="W189" s="329">
        <v>26.19</v>
      </c>
      <c r="X189" s="328">
        <v>19.91</v>
      </c>
      <c r="Y189" s="329">
        <v>16.59</v>
      </c>
      <c r="Z189" s="328">
        <v>22.92</v>
      </c>
      <c r="AA189" s="329">
        <v>46.42</v>
      </c>
      <c r="AB189" s="328">
        <v>22.43</v>
      </c>
      <c r="AC189" s="314">
        <v>27.06</v>
      </c>
      <c r="AD189" s="314"/>
      <c r="AE189" s="334">
        <f t="shared" si="209"/>
        <v>23.94916666666667</v>
      </c>
      <c r="AF189" s="320"/>
      <c r="AV189" s="342"/>
      <c r="BL189" s="342"/>
      <c r="CB189" s="342"/>
    </row>
    <row r="190" spans="9:80" ht="16.5" x14ac:dyDescent="0.4">
      <c r="I190" s="320"/>
      <c r="J190" s="351">
        <v>44782</v>
      </c>
      <c r="K190" s="315">
        <v>21.11</v>
      </c>
      <c r="L190" s="315">
        <v>28.89</v>
      </c>
      <c r="M190" s="315">
        <f t="shared" si="210"/>
        <v>7.7800000000000011</v>
      </c>
      <c r="N190" s="315">
        <f t="shared" si="211"/>
        <v>-6.0000000000002274E-2</v>
      </c>
      <c r="O190" s="315">
        <f t="shared" si="212"/>
        <v>-9.9999999999997868E-2</v>
      </c>
      <c r="P190" s="14"/>
      <c r="Q190" s="327">
        <v>7.6</v>
      </c>
      <c r="R190" s="328">
        <v>26.14</v>
      </c>
      <c r="S190" s="328">
        <v>19.829999999999998</v>
      </c>
      <c r="T190" s="329">
        <v>20.190000000000001</v>
      </c>
      <c r="U190" s="329">
        <v>18.22</v>
      </c>
      <c r="V190" s="328">
        <v>21.59</v>
      </c>
      <c r="W190" s="328">
        <v>26.07</v>
      </c>
      <c r="X190" s="329">
        <v>19.8</v>
      </c>
      <c r="Y190" s="328">
        <v>16.53</v>
      </c>
      <c r="Z190" s="329">
        <v>23.03</v>
      </c>
      <c r="AA190" s="328">
        <v>46.61</v>
      </c>
      <c r="AB190" s="329">
        <v>22.44</v>
      </c>
      <c r="AC190" s="314">
        <v>28.51</v>
      </c>
      <c r="AD190" s="314"/>
      <c r="AE190" s="334">
        <f t="shared" si="209"/>
        <v>24.08</v>
      </c>
      <c r="AF190" s="320"/>
      <c r="AV190" s="342"/>
      <c r="BL190" s="342"/>
      <c r="CB190" s="342"/>
    </row>
    <row r="191" spans="9:80" ht="16.5" x14ac:dyDescent="0.4">
      <c r="I191" s="320"/>
      <c r="J191" s="351">
        <v>44781</v>
      </c>
      <c r="K191" s="315">
        <v>21.17</v>
      </c>
      <c r="L191" s="315">
        <v>28.99</v>
      </c>
      <c r="M191" s="315">
        <f t="shared" si="210"/>
        <v>7.8199999999999967</v>
      </c>
      <c r="N191" s="315">
        <f t="shared" si="211"/>
        <v>-0.10999999999999943</v>
      </c>
      <c r="O191" s="315">
        <f t="shared" si="212"/>
        <v>-1.0000000000001563E-2</v>
      </c>
      <c r="P191" s="14"/>
      <c r="Q191" s="327">
        <v>7.7</v>
      </c>
      <c r="R191" s="329">
        <v>26.09</v>
      </c>
      <c r="S191" s="329">
        <v>19.690000000000001</v>
      </c>
      <c r="T191" s="328">
        <v>19.82</v>
      </c>
      <c r="U191" s="328">
        <v>18.43</v>
      </c>
      <c r="V191" s="329">
        <v>21.69</v>
      </c>
      <c r="W191" s="329">
        <v>25.85</v>
      </c>
      <c r="X191" s="328">
        <v>19.93</v>
      </c>
      <c r="Y191" s="329">
        <v>16.57</v>
      </c>
      <c r="Z191" s="328">
        <v>22.98</v>
      </c>
      <c r="AA191" s="329">
        <v>46.96</v>
      </c>
      <c r="AB191" s="328">
        <v>22.43</v>
      </c>
      <c r="AC191" s="314">
        <v>29.09</v>
      </c>
      <c r="AD191" s="314"/>
      <c r="AE191" s="334">
        <f t="shared" si="209"/>
        <v>24.127499999999998</v>
      </c>
      <c r="AF191" s="320"/>
      <c r="AV191" s="342"/>
      <c r="BL191" s="342"/>
      <c r="CB191" s="342"/>
    </row>
    <row r="192" spans="9:80" ht="16.5" x14ac:dyDescent="0.4">
      <c r="I192" s="320"/>
      <c r="J192" s="351">
        <v>44780</v>
      </c>
      <c r="K192" s="315">
        <v>21.28</v>
      </c>
      <c r="L192" s="315">
        <v>29</v>
      </c>
      <c r="M192" s="315">
        <f t="shared" si="210"/>
        <v>7.7199999999999989</v>
      </c>
      <c r="N192" s="315">
        <f t="shared" si="211"/>
        <v>1.0000000000001563E-2</v>
      </c>
      <c r="O192" s="315">
        <f t="shared" si="212"/>
        <v>-0.10000000000000142</v>
      </c>
      <c r="P192" s="14"/>
      <c r="Q192" s="327">
        <v>7.8</v>
      </c>
      <c r="R192" s="328">
        <v>26.05</v>
      </c>
      <c r="S192" s="328">
        <v>19.809999999999999</v>
      </c>
      <c r="T192" s="329">
        <v>20.27</v>
      </c>
      <c r="U192" s="329">
        <v>18.64</v>
      </c>
      <c r="V192" s="328">
        <v>21.93</v>
      </c>
      <c r="W192" s="328">
        <v>25.81</v>
      </c>
      <c r="X192" s="329">
        <v>19.75</v>
      </c>
      <c r="Y192" s="328">
        <v>16.78</v>
      </c>
      <c r="Z192" s="329">
        <v>23.02</v>
      </c>
      <c r="AA192" s="328">
        <v>47.49</v>
      </c>
      <c r="AB192" s="329">
        <v>22.42</v>
      </c>
      <c r="AC192" s="314">
        <v>28.98</v>
      </c>
      <c r="AD192" s="314"/>
      <c r="AE192" s="334">
        <f t="shared" si="209"/>
        <v>24.245833333333337</v>
      </c>
      <c r="AF192" s="320"/>
      <c r="AV192" s="342"/>
      <c r="BL192" s="342"/>
      <c r="CB192" s="342"/>
    </row>
    <row r="193" spans="9:80" ht="16.5" x14ac:dyDescent="0.4">
      <c r="I193" s="320"/>
      <c r="J193" s="351">
        <v>44779</v>
      </c>
      <c r="K193" s="315">
        <v>21.27</v>
      </c>
      <c r="L193" s="315">
        <v>29.1</v>
      </c>
      <c r="M193" s="315">
        <f t="shared" si="210"/>
        <v>7.8300000000000018</v>
      </c>
      <c r="N193" s="315">
        <f t="shared" si="211"/>
        <v>3.0000000000001137E-2</v>
      </c>
      <c r="O193" s="315">
        <f t="shared" si="212"/>
        <v>0.14000000000000057</v>
      </c>
      <c r="P193" s="14"/>
      <c r="Q193" s="327">
        <v>7.9</v>
      </c>
      <c r="R193" s="329">
        <v>25.73</v>
      </c>
      <c r="S193" s="329">
        <v>19.739999999999998</v>
      </c>
      <c r="T193" s="328">
        <v>20.100000000000001</v>
      </c>
      <c r="U193" s="328">
        <v>18.57</v>
      </c>
      <c r="V193" s="329">
        <v>21.98</v>
      </c>
      <c r="W193" s="329">
        <v>25.64</v>
      </c>
      <c r="X193" s="328">
        <v>19.71</v>
      </c>
      <c r="Y193" s="329">
        <v>16.899999999999999</v>
      </c>
      <c r="Z193" s="328">
        <v>23.13</v>
      </c>
      <c r="AA193" s="329">
        <v>47.86</v>
      </c>
      <c r="AB193" s="328">
        <v>22.42</v>
      </c>
      <c r="AC193" s="314">
        <v>29.14</v>
      </c>
      <c r="AD193" s="314"/>
      <c r="AE193" s="334">
        <f t="shared" si="209"/>
        <v>24.243333333333336</v>
      </c>
      <c r="AF193" s="320"/>
      <c r="AV193" s="342"/>
      <c r="BL193" s="342"/>
      <c r="CB193" s="342"/>
    </row>
    <row r="194" spans="9:80" ht="16.5" x14ac:dyDescent="0.4">
      <c r="I194" s="320"/>
      <c r="J194" s="351">
        <v>44778</v>
      </c>
      <c r="K194" s="315">
        <v>21.24</v>
      </c>
      <c r="L194" s="315">
        <v>28.96</v>
      </c>
      <c r="M194" s="315">
        <f t="shared" si="210"/>
        <v>7.7200000000000024</v>
      </c>
      <c r="N194" s="315">
        <f t="shared" si="211"/>
        <v>0</v>
      </c>
      <c r="O194" s="315">
        <f t="shared" si="212"/>
        <v>-1.9999999999999574E-2</v>
      </c>
      <c r="P194" s="14"/>
      <c r="Q194" s="330">
        <v>7.1</v>
      </c>
      <c r="R194" s="328">
        <v>25.88</v>
      </c>
      <c r="S194" s="328">
        <v>19.66</v>
      </c>
      <c r="T194" s="329">
        <v>20.59</v>
      </c>
      <c r="U194" s="329">
        <v>18.559999999999999</v>
      </c>
      <c r="V194" s="328">
        <v>22.09</v>
      </c>
      <c r="W194" s="328">
        <v>25.63</v>
      </c>
      <c r="X194" s="329">
        <v>19.88</v>
      </c>
      <c r="Y194" s="328">
        <v>17.21</v>
      </c>
      <c r="Z194" s="329">
        <v>23.11</v>
      </c>
      <c r="AA194" s="328">
        <v>47.82</v>
      </c>
      <c r="AB194" s="329">
        <v>22.84</v>
      </c>
      <c r="AC194" s="314">
        <v>29.53</v>
      </c>
      <c r="AD194" s="314"/>
      <c r="AE194" s="334">
        <f t="shared" si="209"/>
        <v>24.399999999999995</v>
      </c>
      <c r="AF194" s="320"/>
      <c r="AV194" s="342"/>
      <c r="BL194" s="342"/>
      <c r="CB194" s="342"/>
    </row>
    <row r="195" spans="9:80" ht="16.5" x14ac:dyDescent="0.4">
      <c r="I195" s="320"/>
      <c r="J195" s="351">
        <v>44777</v>
      </c>
      <c r="K195" s="315">
        <v>21.24</v>
      </c>
      <c r="L195" s="315">
        <v>28.98</v>
      </c>
      <c r="M195" s="315">
        <f t="shared" si="210"/>
        <v>7.740000000000002</v>
      </c>
      <c r="N195" s="315">
        <f t="shared" si="211"/>
        <v>-0.19000000000000128</v>
      </c>
      <c r="O195" s="315">
        <f t="shared" si="212"/>
        <v>-7.9999999999998295E-2</v>
      </c>
      <c r="P195" s="14"/>
      <c r="Q195" s="327">
        <v>7.11</v>
      </c>
      <c r="R195" s="329">
        <v>26.17</v>
      </c>
      <c r="S195" s="329">
        <v>19.84</v>
      </c>
      <c r="T195" s="328">
        <v>20.149999999999999</v>
      </c>
      <c r="U195" s="328">
        <v>18.559999999999999</v>
      </c>
      <c r="V195" s="329">
        <v>22.11</v>
      </c>
      <c r="W195" s="329">
        <v>25.87</v>
      </c>
      <c r="X195" s="328">
        <v>19.82</v>
      </c>
      <c r="Y195" s="329">
        <v>17.27</v>
      </c>
      <c r="Z195" s="328">
        <v>22.96</v>
      </c>
      <c r="AA195" s="329">
        <v>48.11</v>
      </c>
      <c r="AB195" s="328">
        <v>22.65</v>
      </c>
      <c r="AC195" s="314">
        <v>29.68</v>
      </c>
      <c r="AD195" s="314"/>
      <c r="AE195" s="334">
        <f t="shared" si="209"/>
        <v>24.432500000000001</v>
      </c>
      <c r="AF195" s="320"/>
      <c r="AV195" s="342"/>
      <c r="BL195" s="342"/>
      <c r="CB195" s="342"/>
    </row>
    <row r="196" spans="9:80" ht="16.5" x14ac:dyDescent="0.4">
      <c r="I196" s="320"/>
      <c r="J196" s="351">
        <v>44776</v>
      </c>
      <c r="K196" s="315">
        <v>21.43</v>
      </c>
      <c r="L196" s="315">
        <v>29.06</v>
      </c>
      <c r="M196" s="315">
        <f t="shared" si="210"/>
        <v>7.629999999999999</v>
      </c>
      <c r="N196" s="315">
        <f t="shared" si="211"/>
        <v>-5.0000000000000711E-2</v>
      </c>
      <c r="O196" s="315">
        <f t="shared" si="212"/>
        <v>-0.10000000000000142</v>
      </c>
      <c r="P196" s="14"/>
      <c r="Q196" s="327">
        <v>7.12</v>
      </c>
      <c r="R196" s="328">
        <v>26.26</v>
      </c>
      <c r="S196" s="328">
        <v>19.87</v>
      </c>
      <c r="T196" s="329">
        <v>20.39</v>
      </c>
      <c r="U196" s="329">
        <v>18.55</v>
      </c>
      <c r="V196" s="328">
        <v>22.1</v>
      </c>
      <c r="W196" s="328">
        <v>25.83</v>
      </c>
      <c r="X196" s="329">
        <v>19.78</v>
      </c>
      <c r="Y196" s="328">
        <v>17.41</v>
      </c>
      <c r="Z196" s="329">
        <v>23.39</v>
      </c>
      <c r="AA196" s="328">
        <v>48.61</v>
      </c>
      <c r="AB196" s="329">
        <v>22.68</v>
      </c>
      <c r="AC196" s="314">
        <v>30.39</v>
      </c>
      <c r="AD196" s="314"/>
      <c r="AE196" s="334">
        <f t="shared" si="209"/>
        <v>24.605</v>
      </c>
      <c r="AF196" s="320"/>
      <c r="AV196" s="342"/>
      <c r="BL196" s="342"/>
      <c r="CB196" s="342"/>
    </row>
    <row r="197" spans="9:80" ht="16.5" x14ac:dyDescent="0.35">
      <c r="J197" s="351">
        <v>44775</v>
      </c>
      <c r="K197" s="315">
        <v>21.48</v>
      </c>
      <c r="L197" s="315">
        <v>29.16</v>
      </c>
      <c r="M197" s="315">
        <f t="shared" si="210"/>
        <v>7.68</v>
      </c>
      <c r="N197" s="315">
        <f t="shared" si="211"/>
        <v>0.33000000000000185</v>
      </c>
      <c r="O197" s="315">
        <f t="shared" si="212"/>
        <v>-0.16000000000000014</v>
      </c>
      <c r="Q197" s="327">
        <v>7.13</v>
      </c>
      <c r="R197" s="329">
        <v>26.23</v>
      </c>
      <c r="S197" s="329">
        <v>19.87</v>
      </c>
      <c r="T197" s="328">
        <v>20.09</v>
      </c>
      <c r="U197" s="328">
        <v>18.34</v>
      </c>
      <c r="V197" s="329">
        <v>22.26</v>
      </c>
      <c r="W197" s="329">
        <v>25.7</v>
      </c>
      <c r="X197" s="328">
        <v>19.87</v>
      </c>
      <c r="Y197" s="329">
        <v>17.25</v>
      </c>
      <c r="Z197" s="328">
        <v>23.75</v>
      </c>
      <c r="AA197" s="329">
        <v>48.8</v>
      </c>
      <c r="AB197" s="328">
        <v>22.23</v>
      </c>
      <c r="AC197" s="314">
        <v>30.24</v>
      </c>
      <c r="AD197" s="314"/>
      <c r="AE197" s="334">
        <f t="shared" ref="AE197:AE260" si="213">AVERAGE(R197:AD197)</f>
        <v>24.552500000000006</v>
      </c>
    </row>
    <row r="198" spans="9:80" ht="16.5" x14ac:dyDescent="0.35">
      <c r="J198" s="351">
        <v>44774</v>
      </c>
      <c r="K198" s="315">
        <v>21.15</v>
      </c>
      <c r="L198" s="315">
        <v>29.32</v>
      </c>
      <c r="M198" s="315">
        <f t="shared" si="210"/>
        <v>8.1700000000000017</v>
      </c>
      <c r="N198" s="315">
        <f t="shared" si="211"/>
        <v>0.2099999999999973</v>
      </c>
      <c r="O198" s="315">
        <f t="shared" si="212"/>
        <v>0.12000000000000099</v>
      </c>
      <c r="Q198" s="327">
        <v>7.14</v>
      </c>
      <c r="R198" s="328">
        <v>26.46</v>
      </c>
      <c r="S198" s="328">
        <v>19.309999999999999</v>
      </c>
      <c r="T198" s="329">
        <v>19.96</v>
      </c>
      <c r="U198" s="329">
        <v>18.59</v>
      </c>
      <c r="V198" s="328">
        <v>22.25</v>
      </c>
      <c r="W198" s="328">
        <v>25.62</v>
      </c>
      <c r="X198" s="329">
        <v>19.920000000000002</v>
      </c>
      <c r="Y198" s="328">
        <v>17.27</v>
      </c>
      <c r="Z198" s="329">
        <v>23.57</v>
      </c>
      <c r="AA198" s="328">
        <v>48.9</v>
      </c>
      <c r="AB198" s="329">
        <v>22.38</v>
      </c>
      <c r="AC198" s="314">
        <v>30.31</v>
      </c>
      <c r="AD198" s="314"/>
      <c r="AE198" s="334">
        <f t="shared" si="213"/>
        <v>24.545000000000002</v>
      </c>
    </row>
    <row r="199" spans="9:80" ht="16.5" x14ac:dyDescent="0.35">
      <c r="J199" s="351">
        <v>44773</v>
      </c>
      <c r="K199" s="315">
        <v>20.94</v>
      </c>
      <c r="L199" s="315">
        <v>29.2</v>
      </c>
      <c r="M199" s="315">
        <f t="shared" si="210"/>
        <v>8.259999999999998</v>
      </c>
      <c r="N199" s="315">
        <f t="shared" si="211"/>
        <v>-1.9999999999999574E-2</v>
      </c>
      <c r="O199" s="315">
        <f t="shared" si="212"/>
        <v>-0.19000000000000128</v>
      </c>
      <c r="Q199" s="327">
        <v>7.15</v>
      </c>
      <c r="R199" s="329">
        <v>26.51</v>
      </c>
      <c r="S199" s="329">
        <v>19.52</v>
      </c>
      <c r="T199" s="328">
        <v>20.440000000000001</v>
      </c>
      <c r="U199" s="328">
        <v>18.79</v>
      </c>
      <c r="V199" s="329">
        <v>22.32</v>
      </c>
      <c r="W199" s="329">
        <v>25.79</v>
      </c>
      <c r="X199" s="328">
        <v>19.45</v>
      </c>
      <c r="Y199" s="329">
        <v>17.440000000000001</v>
      </c>
      <c r="Z199" s="328">
        <v>23.74</v>
      </c>
      <c r="AA199" s="329">
        <v>48.73</v>
      </c>
      <c r="AB199" s="328">
        <v>22.24</v>
      </c>
      <c r="AC199" s="314">
        <v>30.51</v>
      </c>
      <c r="AD199" s="314"/>
      <c r="AE199" s="334">
        <f t="shared" si="213"/>
        <v>24.623333333333331</v>
      </c>
    </row>
    <row r="200" spans="9:80" ht="16.5" x14ac:dyDescent="0.35">
      <c r="J200" s="351">
        <v>44772</v>
      </c>
      <c r="K200" s="315">
        <v>20.96</v>
      </c>
      <c r="L200" s="315">
        <v>29.39</v>
      </c>
      <c r="M200" s="315">
        <f t="shared" si="210"/>
        <v>8.43</v>
      </c>
      <c r="N200" s="315">
        <f t="shared" si="211"/>
        <v>0.23000000000000043</v>
      </c>
      <c r="O200" s="315">
        <f t="shared" si="212"/>
        <v>0.12000000000000099</v>
      </c>
      <c r="Q200" s="327">
        <v>7.16</v>
      </c>
      <c r="R200" s="328">
        <v>26.1</v>
      </c>
      <c r="S200" s="328">
        <v>20</v>
      </c>
      <c r="T200" s="329">
        <v>20.38</v>
      </c>
      <c r="U200" s="329">
        <v>18.88</v>
      </c>
      <c r="V200" s="328">
        <v>22.33</v>
      </c>
      <c r="W200" s="328">
        <v>25.24</v>
      </c>
      <c r="X200" s="329">
        <v>19.27</v>
      </c>
      <c r="Y200" s="328">
        <v>17.5</v>
      </c>
      <c r="Z200" s="329">
        <v>23.89</v>
      </c>
      <c r="AA200" s="328">
        <v>48.64</v>
      </c>
      <c r="AB200" s="329">
        <v>22.07</v>
      </c>
      <c r="AC200" s="314">
        <v>30.8</v>
      </c>
      <c r="AD200" s="314"/>
      <c r="AE200" s="334">
        <f t="shared" si="213"/>
        <v>24.591666666666669</v>
      </c>
    </row>
    <row r="201" spans="9:80" ht="16.5" x14ac:dyDescent="0.35">
      <c r="J201" s="351">
        <v>44771</v>
      </c>
      <c r="K201" s="315">
        <v>20.73</v>
      </c>
      <c r="L201" s="315">
        <v>29.27</v>
      </c>
      <c r="M201" s="315">
        <f t="shared" si="210"/>
        <v>8.5399999999999991</v>
      </c>
      <c r="N201" s="315">
        <f t="shared" si="211"/>
        <v>0.51999999999999957</v>
      </c>
      <c r="O201" s="315">
        <f t="shared" si="212"/>
        <v>0.23999999999999844</v>
      </c>
      <c r="Q201" s="327">
        <v>7.17</v>
      </c>
      <c r="R201" s="329">
        <v>25.79</v>
      </c>
      <c r="S201" s="329">
        <v>19.82</v>
      </c>
      <c r="T201" s="328">
        <v>20.55</v>
      </c>
      <c r="U201" s="328">
        <v>18.850000000000001</v>
      </c>
      <c r="V201" s="329">
        <v>22.56</v>
      </c>
      <c r="W201" s="329">
        <v>25.63</v>
      </c>
      <c r="X201" s="328">
        <v>19.73</v>
      </c>
      <c r="Y201" s="329">
        <v>17.579999999999998</v>
      </c>
      <c r="Z201" s="328">
        <v>23.7</v>
      </c>
      <c r="AA201" s="329">
        <v>48.49</v>
      </c>
      <c r="AB201" s="328">
        <v>22.55</v>
      </c>
      <c r="AC201" s="314">
        <v>30.84</v>
      </c>
      <c r="AD201" s="314"/>
      <c r="AE201" s="334">
        <f t="shared" si="213"/>
        <v>24.674166666666665</v>
      </c>
    </row>
    <row r="202" spans="9:80" ht="16.5" x14ac:dyDescent="0.35">
      <c r="J202" s="351">
        <v>44770</v>
      </c>
      <c r="K202" s="315">
        <v>20.21</v>
      </c>
      <c r="L202" s="315">
        <v>29.03</v>
      </c>
      <c r="M202" s="315">
        <f t="shared" si="210"/>
        <v>8.82</v>
      </c>
      <c r="N202" s="315">
        <f t="shared" si="211"/>
        <v>-0.21999999999999886</v>
      </c>
      <c r="O202" s="315">
        <f t="shared" si="212"/>
        <v>-0.23000000000000043</v>
      </c>
      <c r="Q202" s="327">
        <v>7.18</v>
      </c>
      <c r="R202" s="328">
        <v>26.17</v>
      </c>
      <c r="S202" s="328">
        <v>19.850000000000001</v>
      </c>
      <c r="T202" s="329">
        <v>20.399999999999999</v>
      </c>
      <c r="U202" s="329">
        <v>18.84</v>
      </c>
      <c r="V202" s="328">
        <v>22.49</v>
      </c>
      <c r="W202" s="328">
        <v>25.77</v>
      </c>
      <c r="X202" s="329">
        <v>19.68</v>
      </c>
      <c r="Y202" s="328">
        <v>17.489999999999998</v>
      </c>
      <c r="Z202" s="329">
        <v>24.02</v>
      </c>
      <c r="AA202" s="328">
        <v>48.69</v>
      </c>
      <c r="AB202" s="329">
        <v>22.11</v>
      </c>
      <c r="AC202" s="314">
        <v>30.37</v>
      </c>
      <c r="AD202" s="314"/>
      <c r="AE202" s="334">
        <f t="shared" si="213"/>
        <v>24.65666666666667</v>
      </c>
    </row>
    <row r="203" spans="9:80" ht="16.5" x14ac:dyDescent="0.35">
      <c r="J203" s="351">
        <v>44769</v>
      </c>
      <c r="K203" s="315">
        <v>20.43</v>
      </c>
      <c r="L203" s="315">
        <v>29.26</v>
      </c>
      <c r="M203" s="315">
        <f t="shared" si="210"/>
        <v>8.8300000000000018</v>
      </c>
      <c r="N203" s="315">
        <f t="shared" si="211"/>
        <v>-0.57000000000000028</v>
      </c>
      <c r="O203" s="315">
        <f t="shared" si="212"/>
        <v>-0.64999999999999858</v>
      </c>
      <c r="Q203" s="327">
        <v>7.19</v>
      </c>
      <c r="R203" s="329">
        <v>26.21</v>
      </c>
      <c r="S203" s="329">
        <v>19.760000000000002</v>
      </c>
      <c r="T203" s="328">
        <v>20.66</v>
      </c>
      <c r="U203" s="328">
        <v>18.649999999999999</v>
      </c>
      <c r="V203" s="329">
        <v>22.53</v>
      </c>
      <c r="W203" s="329">
        <v>25.58</v>
      </c>
      <c r="X203" s="328">
        <v>19.940000000000001</v>
      </c>
      <c r="Y203" s="329">
        <v>17.36</v>
      </c>
      <c r="Z203" s="328">
        <v>23.89</v>
      </c>
      <c r="AA203" s="329">
        <v>48.94</v>
      </c>
      <c r="AB203" s="328">
        <v>21.72</v>
      </c>
      <c r="AC203" s="314">
        <v>29.89</v>
      </c>
      <c r="AD203" s="314"/>
      <c r="AE203" s="334">
        <f t="shared" si="213"/>
        <v>24.594166666666666</v>
      </c>
    </row>
    <row r="204" spans="9:80" ht="16.5" x14ac:dyDescent="0.35">
      <c r="J204" s="351">
        <v>44768</v>
      </c>
      <c r="K204" s="315">
        <v>21</v>
      </c>
      <c r="L204" s="315">
        <v>29.91</v>
      </c>
      <c r="M204" s="315">
        <f t="shared" si="210"/>
        <v>8.91</v>
      </c>
      <c r="N204" s="315">
        <f t="shared" si="211"/>
        <v>-0.57999999999999829</v>
      </c>
      <c r="O204" s="315">
        <f t="shared" si="212"/>
        <v>0.35999999999999943</v>
      </c>
      <c r="Q204" s="330">
        <v>7.2</v>
      </c>
      <c r="R204" s="328">
        <v>26.16</v>
      </c>
      <c r="S204" s="328">
        <v>19.93</v>
      </c>
      <c r="T204" s="329">
        <v>20</v>
      </c>
      <c r="U204" s="329">
        <v>18.43</v>
      </c>
      <c r="V204" s="328">
        <v>22.57</v>
      </c>
      <c r="W204" s="328">
        <v>25.57</v>
      </c>
      <c r="X204" s="329">
        <v>19.66</v>
      </c>
      <c r="Y204" s="328">
        <v>17.53</v>
      </c>
      <c r="Z204" s="329">
        <v>24.09</v>
      </c>
      <c r="AA204" s="328">
        <v>48.83</v>
      </c>
      <c r="AB204" s="329">
        <v>21.8</v>
      </c>
      <c r="AC204" s="314">
        <v>29.92</v>
      </c>
      <c r="AD204" s="314"/>
      <c r="AE204" s="334">
        <f t="shared" si="213"/>
        <v>24.540833333333335</v>
      </c>
    </row>
    <row r="205" spans="9:80" ht="16.5" x14ac:dyDescent="0.35">
      <c r="J205" s="351">
        <v>44767</v>
      </c>
      <c r="K205" s="315">
        <v>21.58</v>
      </c>
      <c r="L205" s="315">
        <v>29.55</v>
      </c>
      <c r="M205" s="315">
        <f t="shared" si="210"/>
        <v>7.9700000000000024</v>
      </c>
      <c r="N205" s="315">
        <f t="shared" si="211"/>
        <v>-0.27000000000000313</v>
      </c>
      <c r="O205" s="315">
        <f t="shared" si="212"/>
        <v>-0.42999999999999972</v>
      </c>
      <c r="Q205" s="327">
        <v>7.21</v>
      </c>
      <c r="R205" s="329">
        <v>26.05</v>
      </c>
      <c r="S205" s="329">
        <v>19.5</v>
      </c>
      <c r="T205" s="328">
        <v>20.16</v>
      </c>
      <c r="U205" s="328">
        <v>18.809999999999999</v>
      </c>
      <c r="V205" s="329">
        <v>22.65</v>
      </c>
      <c r="W205" s="329">
        <v>25.45</v>
      </c>
      <c r="X205" s="328">
        <v>19.649999999999999</v>
      </c>
      <c r="Y205" s="329">
        <v>17.61</v>
      </c>
      <c r="Z205" s="328">
        <v>24.33</v>
      </c>
      <c r="AA205" s="329">
        <v>48.84</v>
      </c>
      <c r="AB205" s="328">
        <v>22.07</v>
      </c>
      <c r="AC205" s="314">
        <v>30.05</v>
      </c>
      <c r="AD205" s="314"/>
      <c r="AE205" s="334">
        <f t="shared" si="213"/>
        <v>24.5975</v>
      </c>
    </row>
    <row r="206" spans="9:80" ht="16.5" x14ac:dyDescent="0.35">
      <c r="J206" s="351">
        <v>44766</v>
      </c>
      <c r="K206" s="315">
        <v>21.85</v>
      </c>
      <c r="L206" s="315">
        <v>29.98</v>
      </c>
      <c r="M206" s="315">
        <f t="shared" si="210"/>
        <v>8.129999999999999</v>
      </c>
      <c r="N206" s="315">
        <f t="shared" si="211"/>
        <v>-7.9999999999998295E-2</v>
      </c>
      <c r="O206" s="315">
        <f t="shared" si="212"/>
        <v>5.9999999999998721E-2</v>
      </c>
      <c r="Q206" s="327">
        <v>7.22</v>
      </c>
      <c r="R206" s="328">
        <v>26.15</v>
      </c>
      <c r="S206" s="328">
        <v>19.75</v>
      </c>
      <c r="T206" s="329">
        <v>20.7</v>
      </c>
      <c r="U206" s="329">
        <v>18.829999999999998</v>
      </c>
      <c r="V206" s="328">
        <v>23.05</v>
      </c>
      <c r="W206" s="328">
        <v>25.34</v>
      </c>
      <c r="X206" s="329">
        <v>19.84</v>
      </c>
      <c r="Y206" s="328">
        <v>17.55</v>
      </c>
      <c r="Z206" s="329">
        <v>24.09</v>
      </c>
      <c r="AA206" s="328">
        <v>48.91</v>
      </c>
      <c r="AB206" s="329">
        <v>22.04</v>
      </c>
      <c r="AC206" s="314">
        <v>29.94</v>
      </c>
      <c r="AD206" s="314"/>
      <c r="AE206" s="334">
        <f t="shared" si="213"/>
        <v>24.682500000000001</v>
      </c>
    </row>
    <row r="207" spans="9:80" ht="16.5" x14ac:dyDescent="0.35">
      <c r="J207" s="351">
        <v>44765</v>
      </c>
      <c r="K207" s="315">
        <v>21.93</v>
      </c>
      <c r="L207" s="315">
        <v>29.92</v>
      </c>
      <c r="M207" s="315">
        <f t="shared" si="210"/>
        <v>7.990000000000002</v>
      </c>
      <c r="N207" s="315">
        <f t="shared" si="211"/>
        <v>-0.14000000000000057</v>
      </c>
      <c r="O207" s="315">
        <f t="shared" si="212"/>
        <v>-1.9999999999999574E-2</v>
      </c>
      <c r="Q207" s="327">
        <v>7.23</v>
      </c>
      <c r="R207" s="329">
        <v>25.89</v>
      </c>
      <c r="S207" s="329">
        <v>19.64</v>
      </c>
      <c r="T207" s="328">
        <v>20.74</v>
      </c>
      <c r="U207" s="328">
        <v>18.98</v>
      </c>
      <c r="V207" s="329">
        <v>22.93</v>
      </c>
      <c r="W207" s="329">
        <v>25.55</v>
      </c>
      <c r="X207" s="328">
        <v>19.73</v>
      </c>
      <c r="Y207" s="329">
        <v>17.79</v>
      </c>
      <c r="Z207" s="328">
        <v>24.03</v>
      </c>
      <c r="AA207" s="329">
        <v>48.78</v>
      </c>
      <c r="AB207" s="328">
        <v>22.29</v>
      </c>
      <c r="AC207" s="314">
        <v>29.92</v>
      </c>
      <c r="AD207" s="314"/>
      <c r="AE207" s="334">
        <f t="shared" si="213"/>
        <v>24.689166666666669</v>
      </c>
    </row>
    <row r="208" spans="9:80" ht="16.5" x14ac:dyDescent="0.35">
      <c r="J208" s="351">
        <v>44764</v>
      </c>
      <c r="K208" s="315">
        <v>22.07</v>
      </c>
      <c r="L208" s="315">
        <v>29.94</v>
      </c>
      <c r="M208" s="315">
        <f t="shared" si="210"/>
        <v>7.870000000000001</v>
      </c>
      <c r="N208" s="315">
        <f t="shared" si="211"/>
        <v>-0.17999999999999972</v>
      </c>
      <c r="O208" s="315">
        <f t="shared" si="212"/>
        <v>-0.10999999999999943</v>
      </c>
      <c r="Q208" s="327">
        <v>7.24</v>
      </c>
      <c r="R208" s="328">
        <v>25.72</v>
      </c>
      <c r="S208" s="328">
        <v>19.809999999999999</v>
      </c>
      <c r="T208" s="329">
        <v>20.92</v>
      </c>
      <c r="U208" s="329">
        <v>19.010000000000002</v>
      </c>
      <c r="V208" s="328">
        <v>22.8</v>
      </c>
      <c r="W208" s="328">
        <v>25.4</v>
      </c>
      <c r="X208" s="329">
        <v>19.739999999999998</v>
      </c>
      <c r="Y208" s="328">
        <v>17.89</v>
      </c>
      <c r="Z208" s="329">
        <v>24.33</v>
      </c>
      <c r="AA208" s="328">
        <v>48.62</v>
      </c>
      <c r="AB208" s="329">
        <v>22.38</v>
      </c>
      <c r="AC208" s="314">
        <v>29.98</v>
      </c>
      <c r="AD208" s="314"/>
      <c r="AE208" s="334">
        <f t="shared" si="213"/>
        <v>24.716666666666669</v>
      </c>
    </row>
    <row r="209" spans="10:31" ht="16.5" x14ac:dyDescent="0.35">
      <c r="J209" s="351">
        <v>44763</v>
      </c>
      <c r="K209" s="315">
        <v>22.25</v>
      </c>
      <c r="L209" s="315">
        <v>30.05</v>
      </c>
      <c r="M209" s="315">
        <f t="shared" si="210"/>
        <v>7.8000000000000007</v>
      </c>
      <c r="N209" s="315">
        <f t="shared" si="211"/>
        <v>-0.46000000000000085</v>
      </c>
      <c r="O209" s="315">
        <f t="shared" si="212"/>
        <v>0.12999999999999901</v>
      </c>
      <c r="Q209" s="327">
        <v>7.25</v>
      </c>
      <c r="R209" s="329">
        <v>25.99</v>
      </c>
      <c r="S209" s="329">
        <v>19.760000000000002</v>
      </c>
      <c r="T209" s="328">
        <v>20.75</v>
      </c>
      <c r="U209" s="328">
        <v>18.78</v>
      </c>
      <c r="V209" s="329">
        <v>22.8</v>
      </c>
      <c r="W209" s="329">
        <v>25.37</v>
      </c>
      <c r="X209" s="328">
        <v>19.66</v>
      </c>
      <c r="Y209" s="329">
        <v>17.93</v>
      </c>
      <c r="Z209" s="328">
        <v>24.23</v>
      </c>
      <c r="AA209" s="329">
        <v>48.77</v>
      </c>
      <c r="AB209" s="328">
        <v>21.72</v>
      </c>
      <c r="AC209" s="314">
        <v>29.55</v>
      </c>
      <c r="AD209" s="314"/>
      <c r="AE209" s="334">
        <f t="shared" si="213"/>
        <v>24.609166666666667</v>
      </c>
    </row>
    <row r="210" spans="10:31" ht="16.5" x14ac:dyDescent="0.35">
      <c r="J210" s="351">
        <v>44762</v>
      </c>
      <c r="K210" s="315">
        <v>22.71</v>
      </c>
      <c r="L210" s="315">
        <v>29.92</v>
      </c>
      <c r="M210" s="315">
        <f t="shared" si="210"/>
        <v>7.2100000000000009</v>
      </c>
      <c r="N210" s="315">
        <f t="shared" si="211"/>
        <v>-0.10999999999999943</v>
      </c>
      <c r="O210" s="315">
        <f t="shared" si="212"/>
        <v>3.0000000000001137E-2</v>
      </c>
      <c r="Q210" s="327">
        <v>7.26</v>
      </c>
      <c r="R210" s="328">
        <v>26.1</v>
      </c>
      <c r="S210" s="328">
        <v>19.86</v>
      </c>
      <c r="T210" s="329">
        <v>20.82</v>
      </c>
      <c r="U210" s="329">
        <v>18.71</v>
      </c>
      <c r="V210" s="328">
        <v>22.79</v>
      </c>
      <c r="W210" s="328">
        <v>25.26</v>
      </c>
      <c r="X210" s="329">
        <v>19.75</v>
      </c>
      <c r="Y210" s="328">
        <v>18.04</v>
      </c>
      <c r="Z210" s="329">
        <v>24.1</v>
      </c>
      <c r="AA210" s="328">
        <v>49.21</v>
      </c>
      <c r="AB210" s="329">
        <v>21.7</v>
      </c>
      <c r="AC210" s="314">
        <v>29.91</v>
      </c>
      <c r="AD210" s="314"/>
      <c r="AE210" s="334">
        <f t="shared" si="213"/>
        <v>24.6875</v>
      </c>
    </row>
    <row r="211" spans="10:31" ht="16.5" x14ac:dyDescent="0.35">
      <c r="J211" s="351">
        <v>44761</v>
      </c>
      <c r="K211" s="315">
        <v>22.82</v>
      </c>
      <c r="L211" s="315">
        <v>29.89</v>
      </c>
      <c r="M211" s="315">
        <f t="shared" si="210"/>
        <v>7.07</v>
      </c>
      <c r="N211" s="315">
        <f t="shared" si="211"/>
        <v>0.28999999999999915</v>
      </c>
      <c r="O211" s="315">
        <f t="shared" si="212"/>
        <v>-0.48000000000000043</v>
      </c>
      <c r="Q211" s="327">
        <v>7.27</v>
      </c>
      <c r="R211" s="329">
        <v>26.13</v>
      </c>
      <c r="S211" s="329">
        <v>19.850000000000001</v>
      </c>
      <c r="T211" s="328">
        <v>20.12</v>
      </c>
      <c r="U211" s="328">
        <v>18.850000000000001</v>
      </c>
      <c r="V211" s="329">
        <v>22.96</v>
      </c>
      <c r="W211" s="329">
        <v>25.17</v>
      </c>
      <c r="X211" s="328">
        <v>19.809999999999999</v>
      </c>
      <c r="Y211" s="329">
        <v>18</v>
      </c>
      <c r="Z211" s="328">
        <v>24.51</v>
      </c>
      <c r="AA211" s="329">
        <v>48.5</v>
      </c>
      <c r="AB211" s="328">
        <v>21.96</v>
      </c>
      <c r="AC211" s="314">
        <v>29.26</v>
      </c>
      <c r="AD211" s="314"/>
      <c r="AE211" s="334">
        <f t="shared" si="213"/>
        <v>24.593333333333334</v>
      </c>
    </row>
    <row r="212" spans="10:31" ht="16.5" x14ac:dyDescent="0.35">
      <c r="J212" s="351">
        <v>44760</v>
      </c>
      <c r="K212" s="315">
        <v>22.53</v>
      </c>
      <c r="L212" s="315">
        <v>30.37</v>
      </c>
      <c r="M212" s="315">
        <f t="shared" si="210"/>
        <v>7.84</v>
      </c>
      <c r="N212" s="315">
        <f t="shared" si="211"/>
        <v>7.0000000000000284E-2</v>
      </c>
      <c r="O212" s="315">
        <f t="shared" si="212"/>
        <v>-0.46999999999999886</v>
      </c>
      <c r="Q212" s="327">
        <v>7.28</v>
      </c>
      <c r="R212" s="328">
        <v>25.89</v>
      </c>
      <c r="S212" s="328">
        <v>19.690000000000001</v>
      </c>
      <c r="T212" s="329">
        <v>20.57</v>
      </c>
      <c r="U212" s="329">
        <v>18.91</v>
      </c>
      <c r="V212" s="328">
        <v>23.08</v>
      </c>
      <c r="W212" s="328">
        <v>25.32</v>
      </c>
      <c r="X212" s="329">
        <v>19.82</v>
      </c>
      <c r="Y212" s="328">
        <v>17.96</v>
      </c>
      <c r="Z212" s="329">
        <v>24.59</v>
      </c>
      <c r="AA212" s="328">
        <v>48.9</v>
      </c>
      <c r="AB212" s="329">
        <v>21.71</v>
      </c>
      <c r="AC212" s="314">
        <v>29.03</v>
      </c>
      <c r="AD212" s="314"/>
      <c r="AE212" s="334">
        <f t="shared" si="213"/>
        <v>24.622500000000002</v>
      </c>
    </row>
    <row r="213" spans="10:31" ht="16.5" x14ac:dyDescent="0.35">
      <c r="J213" s="351">
        <v>44759</v>
      </c>
      <c r="K213" s="315">
        <v>22.46</v>
      </c>
      <c r="L213" s="315">
        <v>30.84</v>
      </c>
      <c r="M213" s="315">
        <f t="shared" si="210"/>
        <v>8.379999999999999</v>
      </c>
      <c r="N213" s="315">
        <f t="shared" si="211"/>
        <v>-0.11999999999999744</v>
      </c>
      <c r="O213" s="315">
        <f t="shared" si="212"/>
        <v>3.9999999999999147E-2</v>
      </c>
      <c r="Q213" s="327">
        <v>7.29</v>
      </c>
      <c r="R213" s="329">
        <v>25.87</v>
      </c>
      <c r="S213" s="329">
        <v>19.170000000000002</v>
      </c>
      <c r="T213" s="328">
        <v>20.79</v>
      </c>
      <c r="U213" s="328">
        <v>18.73</v>
      </c>
      <c r="V213" s="329">
        <v>23.41</v>
      </c>
      <c r="W213" s="329">
        <v>25.26</v>
      </c>
      <c r="X213" s="328">
        <v>19.8</v>
      </c>
      <c r="Y213" s="329">
        <v>18.010000000000002</v>
      </c>
      <c r="Z213" s="328">
        <v>24.39</v>
      </c>
      <c r="AA213" s="329">
        <v>48.32</v>
      </c>
      <c r="AB213" s="328">
        <v>21.96</v>
      </c>
      <c r="AC213" s="314">
        <v>29.27</v>
      </c>
      <c r="AD213" s="314"/>
      <c r="AE213" s="334">
        <f t="shared" si="213"/>
        <v>24.581666666666663</v>
      </c>
    </row>
    <row r="214" spans="10:31" ht="16.5" x14ac:dyDescent="0.35">
      <c r="J214" s="351">
        <v>44758</v>
      </c>
      <c r="K214" s="315">
        <v>22.58</v>
      </c>
      <c r="L214" s="315">
        <v>30.8</v>
      </c>
      <c r="M214" s="315">
        <f t="shared" si="210"/>
        <v>8.2200000000000024</v>
      </c>
      <c r="N214" s="315">
        <f t="shared" si="211"/>
        <v>-7.0000000000000284E-2</v>
      </c>
      <c r="O214" s="315">
        <f t="shared" si="212"/>
        <v>0.28999999999999915</v>
      </c>
      <c r="Q214" s="330">
        <v>7.3</v>
      </c>
      <c r="R214" s="328">
        <v>25.96</v>
      </c>
      <c r="S214" s="328">
        <v>20.02</v>
      </c>
      <c r="T214" s="329">
        <v>20.93</v>
      </c>
      <c r="U214" s="329">
        <v>19.03</v>
      </c>
      <c r="V214" s="328">
        <v>23.33</v>
      </c>
      <c r="W214" s="328">
        <v>25.12</v>
      </c>
      <c r="X214" s="329">
        <v>19.86</v>
      </c>
      <c r="Y214" s="328">
        <v>18.100000000000001</v>
      </c>
      <c r="Z214" s="329">
        <v>24.6</v>
      </c>
      <c r="AA214" s="328">
        <v>48.48</v>
      </c>
      <c r="AB214" s="329">
        <v>22.14</v>
      </c>
      <c r="AC214" s="314">
        <v>29.39</v>
      </c>
      <c r="AD214" s="314"/>
      <c r="AE214" s="334">
        <f t="shared" si="213"/>
        <v>24.746666666666666</v>
      </c>
    </row>
    <row r="215" spans="10:31" ht="16.5" x14ac:dyDescent="0.35">
      <c r="J215" s="351">
        <v>44757</v>
      </c>
      <c r="K215" s="315">
        <v>22.65</v>
      </c>
      <c r="L215" s="315">
        <v>30.51</v>
      </c>
      <c r="M215" s="315">
        <f t="shared" si="210"/>
        <v>7.860000000000003</v>
      </c>
      <c r="N215" s="315">
        <f t="shared" si="211"/>
        <v>-0.21000000000000085</v>
      </c>
      <c r="O215" s="315">
        <f t="shared" si="212"/>
        <v>0.20000000000000284</v>
      </c>
      <c r="Q215" s="327">
        <v>7.31</v>
      </c>
      <c r="R215" s="329">
        <v>25.84</v>
      </c>
      <c r="S215" s="329">
        <v>19.78</v>
      </c>
      <c r="T215" s="328">
        <v>21.35</v>
      </c>
      <c r="U215" s="328">
        <v>19.13</v>
      </c>
      <c r="V215" s="329">
        <v>23.52</v>
      </c>
      <c r="W215" s="329">
        <v>25.29</v>
      </c>
      <c r="X215" s="328">
        <v>19.920000000000002</v>
      </c>
      <c r="Y215" s="329">
        <v>18.04</v>
      </c>
      <c r="Z215" s="328">
        <v>24.54</v>
      </c>
      <c r="AA215" s="329">
        <v>48.27</v>
      </c>
      <c r="AB215" s="328">
        <v>22.27</v>
      </c>
      <c r="AC215" s="314">
        <v>29.2</v>
      </c>
      <c r="AD215" s="314"/>
      <c r="AE215" s="334">
        <f t="shared" si="213"/>
        <v>24.762499999999999</v>
      </c>
    </row>
    <row r="216" spans="10:31" ht="16.5" x14ac:dyDescent="0.35">
      <c r="J216" s="351">
        <v>44756</v>
      </c>
      <c r="K216" s="315">
        <v>22.86</v>
      </c>
      <c r="L216" s="315">
        <v>30.31</v>
      </c>
      <c r="M216" s="315">
        <f t="shared" si="210"/>
        <v>7.4499999999999993</v>
      </c>
      <c r="N216" s="315">
        <f t="shared" si="211"/>
        <v>-0.15000000000000213</v>
      </c>
      <c r="O216" s="315">
        <f t="shared" si="212"/>
        <v>7.0000000000000284E-2</v>
      </c>
      <c r="Q216" s="327">
        <v>8.1</v>
      </c>
      <c r="R216" s="328">
        <v>25.99</v>
      </c>
      <c r="S216" s="328">
        <v>19.829999999999998</v>
      </c>
      <c r="T216" s="329">
        <v>21.08</v>
      </c>
      <c r="U216" s="329">
        <v>19.190000000000001</v>
      </c>
      <c r="V216" s="328">
        <v>23.59</v>
      </c>
      <c r="W216" s="328">
        <v>25.04</v>
      </c>
      <c r="X216" s="329">
        <v>19.760000000000002</v>
      </c>
      <c r="Y216" s="328">
        <v>18.079999999999998</v>
      </c>
      <c r="Z216" s="329">
        <v>24.63</v>
      </c>
      <c r="AA216" s="328">
        <v>48.29</v>
      </c>
      <c r="AB216" s="329">
        <v>22.08</v>
      </c>
      <c r="AC216" s="314">
        <v>29.32</v>
      </c>
      <c r="AD216" s="314"/>
      <c r="AE216" s="334">
        <f t="shared" si="213"/>
        <v>24.74</v>
      </c>
    </row>
    <row r="217" spans="10:31" ht="16.5" x14ac:dyDescent="0.35">
      <c r="J217" s="351">
        <v>44755</v>
      </c>
      <c r="K217" s="315">
        <v>23.01</v>
      </c>
      <c r="L217" s="315">
        <v>30.24</v>
      </c>
      <c r="M217" s="315">
        <f t="shared" si="210"/>
        <v>7.2299999999999969</v>
      </c>
      <c r="N217" s="315">
        <f t="shared" si="211"/>
        <v>-5.9999999999998721E-2</v>
      </c>
      <c r="O217" s="315">
        <f t="shared" si="212"/>
        <v>-0.15000000000000213</v>
      </c>
      <c r="Q217" s="327">
        <v>8.1999999999999993</v>
      </c>
      <c r="R217" s="329">
        <v>25.92</v>
      </c>
      <c r="S217" s="329">
        <v>19.77</v>
      </c>
      <c r="T217" s="328">
        <v>21</v>
      </c>
      <c r="U217" s="328">
        <v>19.34</v>
      </c>
      <c r="V217" s="329">
        <v>23.58</v>
      </c>
      <c r="W217" s="329">
        <v>25.13</v>
      </c>
      <c r="X217" s="328">
        <v>19.829999999999998</v>
      </c>
      <c r="Y217" s="329">
        <v>18.07</v>
      </c>
      <c r="Z217" s="328">
        <v>24.3</v>
      </c>
      <c r="AA217" s="329">
        <v>48.32</v>
      </c>
      <c r="AB217" s="328">
        <v>22.08</v>
      </c>
      <c r="AC217" s="314">
        <v>29.16</v>
      </c>
      <c r="AD217" s="314"/>
      <c r="AE217" s="334">
        <f t="shared" si="213"/>
        <v>24.708333333333332</v>
      </c>
    </row>
    <row r="218" spans="10:31" ht="16.5" x14ac:dyDescent="0.35">
      <c r="J218" s="351">
        <v>44754</v>
      </c>
      <c r="K218" s="315">
        <v>23.07</v>
      </c>
      <c r="L218" s="315">
        <v>30.39</v>
      </c>
      <c r="M218" s="315">
        <f t="shared" si="210"/>
        <v>7.32</v>
      </c>
      <c r="N218" s="315">
        <f t="shared" si="211"/>
        <v>0.53000000000000114</v>
      </c>
      <c r="O218" s="315">
        <f t="shared" si="212"/>
        <v>0.71000000000000085</v>
      </c>
      <c r="Q218" s="327">
        <v>8.3000000000000007</v>
      </c>
      <c r="R218" s="328">
        <v>26.15</v>
      </c>
      <c r="S218" s="328">
        <v>20.010000000000002</v>
      </c>
      <c r="T218" s="329">
        <v>20.75</v>
      </c>
      <c r="U218" s="329">
        <v>18.98</v>
      </c>
      <c r="V218" s="328">
        <v>23.8</v>
      </c>
      <c r="W218" s="328">
        <v>25.26</v>
      </c>
      <c r="X218" s="329">
        <v>19.88</v>
      </c>
      <c r="Y218" s="328">
        <v>18.34</v>
      </c>
      <c r="Z218" s="329">
        <v>24.65</v>
      </c>
      <c r="AA218" s="328">
        <v>48.17</v>
      </c>
      <c r="AB218" s="329">
        <v>22.16</v>
      </c>
      <c r="AC218" s="314">
        <v>29.06</v>
      </c>
      <c r="AD218" s="314"/>
      <c r="AE218" s="334">
        <f t="shared" si="213"/>
        <v>24.767500000000002</v>
      </c>
    </row>
    <row r="219" spans="10:31" ht="16.5" x14ac:dyDescent="0.35">
      <c r="J219" s="351">
        <v>44753</v>
      </c>
      <c r="K219" s="315">
        <v>22.54</v>
      </c>
      <c r="L219" s="315">
        <v>29.68</v>
      </c>
      <c r="M219" s="315">
        <f t="shared" si="210"/>
        <v>7.1400000000000006</v>
      </c>
      <c r="N219" s="315">
        <f t="shared" si="211"/>
        <v>-0.5</v>
      </c>
      <c r="O219" s="315">
        <f t="shared" si="212"/>
        <v>0.14999999999999858</v>
      </c>
      <c r="Q219" s="327">
        <v>8.4</v>
      </c>
      <c r="R219" s="329">
        <v>25.99</v>
      </c>
      <c r="S219" s="329">
        <v>19.57</v>
      </c>
      <c r="T219" s="328">
        <v>20.94</v>
      </c>
      <c r="U219" s="328">
        <v>19.170000000000002</v>
      </c>
      <c r="V219" s="329">
        <v>23.77</v>
      </c>
      <c r="W219" s="329">
        <v>25.27</v>
      </c>
      <c r="X219" s="328">
        <v>19.989999999999998</v>
      </c>
      <c r="Y219" s="329">
        <v>18.559999999999999</v>
      </c>
      <c r="Z219" s="328">
        <v>24.76</v>
      </c>
      <c r="AA219" s="329">
        <v>48.53</v>
      </c>
      <c r="AB219" s="328">
        <v>21.99</v>
      </c>
      <c r="AC219" s="314">
        <v>28.98</v>
      </c>
      <c r="AD219" s="314"/>
      <c r="AE219" s="334">
        <f t="shared" si="213"/>
        <v>24.793333333333337</v>
      </c>
    </row>
    <row r="220" spans="10:31" ht="16.5" x14ac:dyDescent="0.35">
      <c r="J220" s="351">
        <v>44752</v>
      </c>
      <c r="K220" s="315">
        <v>23.04</v>
      </c>
      <c r="L220" s="315">
        <v>29.53</v>
      </c>
      <c r="M220" s="315">
        <f t="shared" si="210"/>
        <v>6.490000000000002</v>
      </c>
      <c r="N220" s="315">
        <f t="shared" si="211"/>
        <v>-0.32000000000000028</v>
      </c>
      <c r="O220" s="315">
        <f t="shared" si="212"/>
        <v>0.39000000000000057</v>
      </c>
      <c r="Q220" s="327">
        <v>8.5</v>
      </c>
      <c r="R220" s="328">
        <v>25.84</v>
      </c>
      <c r="S220" s="328">
        <v>19.649999999999999</v>
      </c>
      <c r="T220" s="329">
        <v>21.41</v>
      </c>
      <c r="U220" s="329">
        <v>19.07</v>
      </c>
      <c r="V220" s="328">
        <v>23.91</v>
      </c>
      <c r="W220" s="328">
        <v>25.14</v>
      </c>
      <c r="X220" s="329">
        <v>19.88</v>
      </c>
      <c r="Y220" s="328">
        <v>18.5</v>
      </c>
      <c r="Z220" s="329">
        <v>25.08</v>
      </c>
      <c r="AA220" s="328">
        <v>48.58</v>
      </c>
      <c r="AB220" s="329">
        <v>21.68</v>
      </c>
      <c r="AC220" s="314">
        <v>28.96</v>
      </c>
      <c r="AD220" s="314"/>
      <c r="AE220" s="334">
        <f t="shared" si="213"/>
        <v>24.808333333333326</v>
      </c>
    </row>
    <row r="221" spans="10:31" ht="16.5" x14ac:dyDescent="0.35">
      <c r="J221" s="351">
        <v>44751</v>
      </c>
      <c r="K221" s="315">
        <v>23.36</v>
      </c>
      <c r="L221" s="315">
        <v>29.14</v>
      </c>
      <c r="M221" s="315">
        <f t="shared" si="210"/>
        <v>5.7800000000000011</v>
      </c>
      <c r="N221" s="315">
        <f t="shared" si="211"/>
        <v>1.0799999999999983</v>
      </c>
      <c r="O221" s="315">
        <f t="shared" si="212"/>
        <v>0.16000000000000014</v>
      </c>
      <c r="Q221" s="327">
        <v>8.6</v>
      </c>
      <c r="R221" s="329">
        <v>25.76</v>
      </c>
      <c r="S221" s="329">
        <v>19.899999999999999</v>
      </c>
      <c r="T221" s="328">
        <v>21.31</v>
      </c>
      <c r="U221" s="328">
        <v>19.21</v>
      </c>
      <c r="V221" s="329">
        <v>23.86</v>
      </c>
      <c r="W221" s="329">
        <v>25.44</v>
      </c>
      <c r="X221" s="328">
        <v>19.8</v>
      </c>
      <c r="Y221" s="329">
        <v>18.59</v>
      </c>
      <c r="Z221" s="328">
        <v>25.05</v>
      </c>
      <c r="AA221" s="329">
        <v>48.33</v>
      </c>
      <c r="AB221" s="328">
        <v>22.15</v>
      </c>
      <c r="AC221" s="314">
        <v>29.1</v>
      </c>
      <c r="AD221" s="314"/>
      <c r="AE221" s="334">
        <f t="shared" si="213"/>
        <v>24.875000000000004</v>
      </c>
    </row>
    <row r="222" spans="10:31" ht="16.5" x14ac:dyDescent="0.35">
      <c r="J222" s="351">
        <v>44750</v>
      </c>
      <c r="K222" s="315">
        <v>22.28</v>
      </c>
      <c r="L222" s="315">
        <v>28.98</v>
      </c>
      <c r="M222" s="315">
        <f t="shared" si="210"/>
        <v>6.6999999999999993</v>
      </c>
      <c r="N222" s="315">
        <f t="shared" si="211"/>
        <v>0.70000000000000284</v>
      </c>
      <c r="O222" s="315">
        <f t="shared" si="212"/>
        <v>-0.10999999999999943</v>
      </c>
      <c r="Q222" s="327">
        <v>8.6999999999999993</v>
      </c>
      <c r="R222" s="328">
        <v>25.78</v>
      </c>
      <c r="S222" s="328">
        <v>20.010000000000002</v>
      </c>
      <c r="T222" s="329">
        <v>21.37</v>
      </c>
      <c r="U222" s="329">
        <v>19.28</v>
      </c>
      <c r="V222" s="328">
        <v>24.1</v>
      </c>
      <c r="W222" s="328">
        <v>25.2</v>
      </c>
      <c r="X222" s="329">
        <v>19.89</v>
      </c>
      <c r="Y222" s="328">
        <v>18.75</v>
      </c>
      <c r="Z222" s="329">
        <v>25.29</v>
      </c>
      <c r="AA222" s="328">
        <v>48.82</v>
      </c>
      <c r="AB222" s="329">
        <v>22.06</v>
      </c>
      <c r="AC222" s="314">
        <v>29</v>
      </c>
      <c r="AD222" s="314"/>
      <c r="AE222" s="334">
        <f t="shared" si="213"/>
        <v>24.962499999999995</v>
      </c>
    </row>
    <row r="223" spans="10:31" ht="16.5" x14ac:dyDescent="0.35">
      <c r="J223" s="351">
        <v>44749</v>
      </c>
      <c r="K223" s="315">
        <v>21.58</v>
      </c>
      <c r="L223" s="315">
        <v>29.09</v>
      </c>
      <c r="M223" s="315">
        <f t="shared" si="210"/>
        <v>7.5100000000000016</v>
      </c>
      <c r="N223" s="315">
        <f t="shared" si="211"/>
        <v>-0.98000000000000043</v>
      </c>
      <c r="O223" s="315">
        <f t="shared" si="212"/>
        <v>0.57999999999999829</v>
      </c>
      <c r="Q223" s="327">
        <v>8.8000000000000007</v>
      </c>
      <c r="R223" s="329">
        <v>26</v>
      </c>
      <c r="S223" s="329">
        <v>19.79</v>
      </c>
      <c r="T223" s="328">
        <v>21.18</v>
      </c>
      <c r="U223" s="328">
        <v>19.170000000000002</v>
      </c>
      <c r="V223" s="329">
        <v>24.21</v>
      </c>
      <c r="W223" s="329">
        <v>25.19</v>
      </c>
      <c r="X223" s="328">
        <v>20.07</v>
      </c>
      <c r="Y223" s="329">
        <v>18.8</v>
      </c>
      <c r="Z223" s="328">
        <v>25.39</v>
      </c>
      <c r="AA223" s="329">
        <v>48.86</v>
      </c>
      <c r="AB223" s="328">
        <v>21.69</v>
      </c>
      <c r="AC223" s="314">
        <v>28.99</v>
      </c>
      <c r="AD223" s="314"/>
      <c r="AE223" s="334">
        <f t="shared" si="213"/>
        <v>24.945000000000004</v>
      </c>
    </row>
    <row r="224" spans="10:31" ht="16.5" x14ac:dyDescent="0.35">
      <c r="J224" s="351">
        <v>44748</v>
      </c>
      <c r="K224" s="315">
        <v>22.56</v>
      </c>
      <c r="L224" s="315">
        <v>28.51</v>
      </c>
      <c r="M224" s="315">
        <f t="shared" si="210"/>
        <v>5.9500000000000028</v>
      </c>
      <c r="N224" s="315">
        <f t="shared" si="211"/>
        <v>-1.1900000000000013</v>
      </c>
      <c r="O224" s="315">
        <f t="shared" si="212"/>
        <v>1.4500000000000028</v>
      </c>
      <c r="Q224" s="327">
        <v>8.9</v>
      </c>
      <c r="R224" s="328">
        <v>25.86</v>
      </c>
      <c r="S224" s="328">
        <v>19.93</v>
      </c>
      <c r="T224" s="329">
        <v>21.09</v>
      </c>
      <c r="U224" s="329">
        <v>19.21</v>
      </c>
      <c r="V224" s="328">
        <v>24.1</v>
      </c>
      <c r="W224" s="328">
        <v>25.27</v>
      </c>
      <c r="X224" s="329">
        <v>20.329999999999998</v>
      </c>
      <c r="Y224" s="328">
        <v>18.73</v>
      </c>
      <c r="Z224" s="329">
        <v>25.68</v>
      </c>
      <c r="AA224" s="328">
        <v>48.75</v>
      </c>
      <c r="AB224" s="329">
        <v>21.5</v>
      </c>
      <c r="AC224" s="314">
        <v>28.89</v>
      </c>
      <c r="AD224" s="314"/>
      <c r="AE224" s="334">
        <f t="shared" si="213"/>
        <v>24.945000000000004</v>
      </c>
    </row>
    <row r="225" spans="10:31" ht="16.5" x14ac:dyDescent="0.35">
      <c r="J225" s="351">
        <v>44747</v>
      </c>
      <c r="K225" s="315">
        <v>23.75</v>
      </c>
      <c r="L225" s="315">
        <v>27.06</v>
      </c>
      <c r="M225" s="315">
        <f t="shared" si="210"/>
        <v>3.3099999999999987</v>
      </c>
      <c r="N225" s="315">
        <f t="shared" si="211"/>
        <v>1.1000000000000014</v>
      </c>
      <c r="O225" s="315">
        <f t="shared" si="212"/>
        <v>1.3200000000000003</v>
      </c>
      <c r="Q225" s="330">
        <v>8.1</v>
      </c>
      <c r="R225" s="329">
        <v>26.08</v>
      </c>
      <c r="S225" s="329">
        <v>19.98</v>
      </c>
      <c r="T225" s="328">
        <v>21.18</v>
      </c>
      <c r="U225" s="328">
        <v>19.579999999999998</v>
      </c>
      <c r="V225" s="329">
        <v>24.32</v>
      </c>
      <c r="W225" s="329">
        <v>25.31</v>
      </c>
      <c r="X225" s="328">
        <v>20.02</v>
      </c>
      <c r="Y225" s="329">
        <v>18.96</v>
      </c>
      <c r="Z225" s="328">
        <v>26.13</v>
      </c>
      <c r="AA225" s="329">
        <v>48.66</v>
      </c>
      <c r="AB225" s="328">
        <v>21.56</v>
      </c>
      <c r="AC225" s="314">
        <v>29.16</v>
      </c>
      <c r="AD225" s="314"/>
      <c r="AE225" s="334">
        <f t="shared" si="213"/>
        <v>25.078333333333337</v>
      </c>
    </row>
    <row r="226" spans="10:31" ht="16.5" x14ac:dyDescent="0.35">
      <c r="J226" s="351">
        <v>44746</v>
      </c>
      <c r="K226" s="315">
        <v>22.65</v>
      </c>
      <c r="L226" s="315">
        <v>25.74</v>
      </c>
      <c r="M226" s="315">
        <f t="shared" si="210"/>
        <v>3.09</v>
      </c>
      <c r="N226" s="315">
        <f t="shared" si="211"/>
        <v>1.3399999999999999</v>
      </c>
      <c r="O226" s="315">
        <f t="shared" si="212"/>
        <v>9.9999999999980105E-3</v>
      </c>
      <c r="Q226" s="327">
        <v>8.11</v>
      </c>
      <c r="R226" s="328">
        <v>25.92</v>
      </c>
      <c r="S226" s="328">
        <v>19.61</v>
      </c>
      <c r="T226" s="329">
        <v>21.3</v>
      </c>
      <c r="U226" s="329">
        <v>19.64</v>
      </c>
      <c r="V226" s="328">
        <v>24.45</v>
      </c>
      <c r="W226" s="328">
        <v>25.3</v>
      </c>
      <c r="X226" s="329">
        <v>20.28</v>
      </c>
      <c r="Y226" s="328">
        <v>18.96</v>
      </c>
      <c r="Z226" s="329">
        <v>26.28</v>
      </c>
      <c r="AA226" s="328">
        <v>48.69</v>
      </c>
      <c r="AB226" s="329">
        <v>21.45</v>
      </c>
      <c r="AC226" s="314">
        <v>29.54</v>
      </c>
      <c r="AD226" s="314"/>
      <c r="AE226" s="334">
        <f t="shared" si="213"/>
        <v>25.118333333333336</v>
      </c>
    </row>
    <row r="227" spans="10:31" ht="16.5" x14ac:dyDescent="0.35">
      <c r="J227" s="351">
        <v>44745</v>
      </c>
      <c r="K227" s="315">
        <v>21.31</v>
      </c>
      <c r="L227" s="315">
        <v>25.73</v>
      </c>
      <c r="M227" s="315">
        <f t="shared" si="210"/>
        <v>4.4200000000000017</v>
      </c>
      <c r="N227" s="315">
        <f t="shared" si="211"/>
        <v>1.0499999999999972</v>
      </c>
      <c r="O227" s="315">
        <f t="shared" si="212"/>
        <v>0.46000000000000085</v>
      </c>
      <c r="Q227" s="327">
        <v>8.1199999999999992</v>
      </c>
      <c r="R227" s="329">
        <v>26.03</v>
      </c>
      <c r="S227" s="329">
        <v>19.690000000000001</v>
      </c>
      <c r="T227" s="328">
        <v>21.63</v>
      </c>
      <c r="U227" s="328">
        <v>19.670000000000002</v>
      </c>
      <c r="V227" s="329">
        <v>24.8</v>
      </c>
      <c r="W227" s="329">
        <v>25.39</v>
      </c>
      <c r="X227" s="328">
        <v>20.14</v>
      </c>
      <c r="Y227" s="329">
        <v>19.21</v>
      </c>
      <c r="Z227" s="328">
        <v>26.13</v>
      </c>
      <c r="AA227" s="329">
        <v>48.59</v>
      </c>
      <c r="AB227" s="328">
        <v>21.47</v>
      </c>
      <c r="AC227" s="314">
        <v>29.21</v>
      </c>
      <c r="AD227" s="314"/>
      <c r="AE227" s="334">
        <f t="shared" si="213"/>
        <v>25.16333333333333</v>
      </c>
    </row>
    <row r="228" spans="10:31" ht="16.5" x14ac:dyDescent="0.35">
      <c r="J228" s="351">
        <v>44744</v>
      </c>
      <c r="K228" s="315">
        <v>20.260000000000002</v>
      </c>
      <c r="L228" s="315">
        <v>25.27</v>
      </c>
      <c r="M228" s="315">
        <f t="shared" si="210"/>
        <v>5.009999999999998</v>
      </c>
      <c r="N228" s="315">
        <f t="shared" si="211"/>
        <v>8.0000000000001847E-2</v>
      </c>
      <c r="O228" s="315">
        <f t="shared" si="212"/>
        <v>0.71999999999999886</v>
      </c>
      <c r="Q228" s="327">
        <v>8.1300000000000008</v>
      </c>
      <c r="R228" s="328">
        <v>25.87</v>
      </c>
      <c r="S228" s="328">
        <v>20.05</v>
      </c>
      <c r="T228" s="329">
        <v>21.47</v>
      </c>
      <c r="U228" s="329">
        <v>19.77</v>
      </c>
      <c r="V228" s="328">
        <v>24.56</v>
      </c>
      <c r="W228" s="328">
        <v>25.38</v>
      </c>
      <c r="X228" s="329">
        <v>20.149999999999999</v>
      </c>
      <c r="Y228" s="328">
        <v>18.91</v>
      </c>
      <c r="Z228" s="329">
        <v>26.56</v>
      </c>
      <c r="AA228" s="328">
        <v>48.55</v>
      </c>
      <c r="AB228" s="329">
        <v>21.4</v>
      </c>
      <c r="AC228" s="314">
        <v>29.26</v>
      </c>
      <c r="AD228" s="314"/>
      <c r="AE228" s="334">
        <f t="shared" si="213"/>
        <v>25.160833333333329</v>
      </c>
    </row>
    <row r="229" spans="10:31" ht="16.5" x14ac:dyDescent="0.35">
      <c r="J229" s="351">
        <v>44743</v>
      </c>
      <c r="K229" s="315">
        <v>20.18</v>
      </c>
      <c r="L229" s="315">
        <v>24.55</v>
      </c>
      <c r="M229" s="315">
        <f t="shared" si="210"/>
        <v>4.370000000000001</v>
      </c>
      <c r="N229" s="315">
        <f t="shared" si="211"/>
        <v>-3.0000000000001137E-2</v>
      </c>
      <c r="O229" s="315">
        <f t="shared" si="212"/>
        <v>0.44999999999999929</v>
      </c>
      <c r="Q229" s="327">
        <v>8.14</v>
      </c>
      <c r="R229" s="329">
        <v>25.77</v>
      </c>
      <c r="S229" s="329">
        <v>20.079999999999998</v>
      </c>
      <c r="T229" s="328">
        <v>21.71</v>
      </c>
      <c r="U229" s="328">
        <v>19.7</v>
      </c>
      <c r="V229" s="329">
        <v>24.55</v>
      </c>
      <c r="W229" s="329">
        <v>25.33</v>
      </c>
      <c r="X229" s="328">
        <v>20.260000000000002</v>
      </c>
      <c r="Y229" s="329">
        <v>18.93</v>
      </c>
      <c r="Z229" s="328">
        <v>27.3</v>
      </c>
      <c r="AA229" s="329">
        <v>48.27</v>
      </c>
      <c r="AB229" s="328">
        <v>21.49</v>
      </c>
      <c r="AC229" s="314">
        <v>28.7</v>
      </c>
      <c r="AD229" s="314"/>
      <c r="AE229" s="334">
        <f t="shared" si="213"/>
        <v>25.174166666666665</v>
      </c>
    </row>
    <row r="230" spans="10:31" ht="16.5" x14ac:dyDescent="0.35">
      <c r="J230" s="351">
        <v>44742</v>
      </c>
      <c r="K230" s="315">
        <v>20.21</v>
      </c>
      <c r="L230" s="315">
        <v>24.1</v>
      </c>
      <c r="M230" s="315">
        <f t="shared" si="210"/>
        <v>3.8900000000000006</v>
      </c>
      <c r="N230" s="315">
        <f t="shared" si="211"/>
        <v>0</v>
      </c>
      <c r="O230" s="315">
        <f t="shared" si="212"/>
        <v>0.51000000000000156</v>
      </c>
      <c r="Q230" s="327">
        <v>8.15</v>
      </c>
      <c r="R230" s="328">
        <v>26.06</v>
      </c>
      <c r="S230" s="328">
        <v>19.98</v>
      </c>
      <c r="T230" s="329">
        <v>21.59</v>
      </c>
      <c r="U230" s="329">
        <v>19.989999999999998</v>
      </c>
      <c r="V230" s="328">
        <v>24.56</v>
      </c>
      <c r="W230" s="328">
        <v>25.16</v>
      </c>
      <c r="X230" s="329">
        <v>20.190000000000001</v>
      </c>
      <c r="Y230" s="328">
        <v>19.07</v>
      </c>
      <c r="Z230" s="329">
        <v>27.75</v>
      </c>
      <c r="AA230" s="328">
        <v>48.06</v>
      </c>
      <c r="AB230" s="329">
        <v>21.13</v>
      </c>
      <c r="AC230" s="314">
        <v>29.25</v>
      </c>
      <c r="AD230" s="314"/>
      <c r="AE230" s="334">
        <f t="shared" si="213"/>
        <v>25.232500000000002</v>
      </c>
    </row>
    <row r="231" spans="10:31" ht="16.5" x14ac:dyDescent="0.35">
      <c r="J231" s="351">
        <v>44741</v>
      </c>
      <c r="K231" s="315">
        <v>20.21</v>
      </c>
      <c r="L231" s="315">
        <v>23.59</v>
      </c>
      <c r="M231" s="315">
        <f t="shared" si="210"/>
        <v>3.379999999999999</v>
      </c>
      <c r="N231" s="315">
        <f t="shared" si="211"/>
        <v>0.71000000000000085</v>
      </c>
      <c r="O231" s="315">
        <f t="shared" si="212"/>
        <v>0.71999999999999886</v>
      </c>
      <c r="Q231" s="327">
        <v>8.16</v>
      </c>
      <c r="R231" s="329">
        <v>26.2</v>
      </c>
      <c r="S231" s="329">
        <v>20.16</v>
      </c>
      <c r="T231" s="328">
        <v>21.59</v>
      </c>
      <c r="U231" s="328">
        <v>20.07</v>
      </c>
      <c r="V231" s="329">
        <v>24.5</v>
      </c>
      <c r="W231" s="329">
        <v>25.07</v>
      </c>
      <c r="X231" s="328">
        <v>20.27</v>
      </c>
      <c r="Y231" s="329">
        <v>19.2</v>
      </c>
      <c r="Z231" s="328">
        <v>28.23</v>
      </c>
      <c r="AA231" s="329">
        <v>47.95</v>
      </c>
      <c r="AB231" s="328">
        <v>21.49</v>
      </c>
      <c r="AC231" s="314">
        <v>29.04</v>
      </c>
      <c r="AD231" s="314"/>
      <c r="AE231" s="334">
        <f t="shared" si="213"/>
        <v>25.314166666666669</v>
      </c>
    </row>
    <row r="232" spans="10:31" ht="16.5" x14ac:dyDescent="0.35">
      <c r="J232" s="351">
        <v>44740</v>
      </c>
      <c r="K232" s="315">
        <v>19.5</v>
      </c>
      <c r="L232" s="315">
        <v>22.87</v>
      </c>
      <c r="M232" s="315">
        <f t="shared" si="210"/>
        <v>3.370000000000001</v>
      </c>
      <c r="N232" s="315">
        <f t="shared" si="211"/>
        <v>0.98999999999999844</v>
      </c>
      <c r="O232" s="315">
        <f t="shared" si="212"/>
        <v>0.47000000000000242</v>
      </c>
      <c r="Q232" s="327">
        <v>8.17</v>
      </c>
      <c r="R232" s="328">
        <v>26.22</v>
      </c>
      <c r="S232" s="328">
        <v>20.23</v>
      </c>
      <c r="T232" s="329">
        <v>21.45</v>
      </c>
      <c r="U232" s="329">
        <v>19.77</v>
      </c>
      <c r="V232" s="328">
        <v>24.59</v>
      </c>
      <c r="W232" s="328">
        <v>25.06</v>
      </c>
      <c r="X232" s="329">
        <v>20.29</v>
      </c>
      <c r="Y232" s="328">
        <v>19.18</v>
      </c>
      <c r="Z232" s="329">
        <v>28.41</v>
      </c>
      <c r="AA232" s="328">
        <v>48.23</v>
      </c>
      <c r="AB232" s="329">
        <v>21.44</v>
      </c>
      <c r="AC232" s="314">
        <v>28.91</v>
      </c>
      <c r="AD232" s="314"/>
      <c r="AE232" s="334">
        <f t="shared" si="213"/>
        <v>25.315000000000001</v>
      </c>
    </row>
    <row r="233" spans="10:31" ht="16.5" x14ac:dyDescent="0.35">
      <c r="J233" s="351">
        <v>44739</v>
      </c>
      <c r="K233" s="315">
        <v>18.510000000000002</v>
      </c>
      <c r="L233" s="315">
        <v>22.4</v>
      </c>
      <c r="M233" s="315">
        <f t="shared" si="210"/>
        <v>3.889999999999997</v>
      </c>
      <c r="N233" s="315">
        <f t="shared" si="211"/>
        <v>0.77000000000000313</v>
      </c>
      <c r="O233" s="315">
        <f t="shared" si="212"/>
        <v>4.9999999999997158E-2</v>
      </c>
      <c r="Q233" s="327">
        <v>8.18</v>
      </c>
      <c r="R233" s="329">
        <v>26.19</v>
      </c>
      <c r="S233" s="329">
        <v>19.809999999999999</v>
      </c>
      <c r="T233" s="328">
        <v>21.68</v>
      </c>
      <c r="U233" s="328">
        <v>20.04</v>
      </c>
      <c r="V233" s="329">
        <v>24.63</v>
      </c>
      <c r="W233" s="329">
        <v>25.02</v>
      </c>
      <c r="X233" s="328">
        <v>20.22</v>
      </c>
      <c r="Y233" s="329">
        <v>19.329999999999998</v>
      </c>
      <c r="Z233" s="328">
        <v>29.21</v>
      </c>
      <c r="AA233" s="329">
        <v>48.23</v>
      </c>
      <c r="AB233" s="328">
        <v>21.62</v>
      </c>
      <c r="AC233" s="314">
        <v>28.73</v>
      </c>
      <c r="AD233" s="314"/>
      <c r="AE233" s="334">
        <f t="shared" si="213"/>
        <v>25.392500000000002</v>
      </c>
    </row>
    <row r="234" spans="10:31" ht="16.5" x14ac:dyDescent="0.35">
      <c r="J234" s="351">
        <v>44738</v>
      </c>
      <c r="K234" s="315">
        <v>17.739999999999998</v>
      </c>
      <c r="L234" s="315">
        <v>22.35</v>
      </c>
      <c r="M234" s="315">
        <f t="shared" si="210"/>
        <v>4.610000000000003</v>
      </c>
      <c r="N234" s="315">
        <f t="shared" si="211"/>
        <v>8.9999999999999858E-2</v>
      </c>
      <c r="O234" s="315">
        <f t="shared" si="212"/>
        <v>0.25</v>
      </c>
      <c r="Q234" s="327">
        <v>8.19</v>
      </c>
      <c r="R234" s="328">
        <v>26.28</v>
      </c>
      <c r="S234" s="328">
        <v>19.72</v>
      </c>
      <c r="T234" s="329">
        <v>21.48</v>
      </c>
      <c r="U234" s="329">
        <v>19.989999999999998</v>
      </c>
      <c r="V234" s="328">
        <v>24.63</v>
      </c>
      <c r="W234" s="328">
        <v>25.19</v>
      </c>
      <c r="X234" s="329">
        <v>20.100000000000001</v>
      </c>
      <c r="Y234" s="328">
        <v>19.309999999999999</v>
      </c>
      <c r="Z234" s="329">
        <v>29.43</v>
      </c>
      <c r="AA234" s="328">
        <v>48.22</v>
      </c>
      <c r="AB234" s="329">
        <v>21.32</v>
      </c>
      <c r="AC234" s="314">
        <v>28.84</v>
      </c>
      <c r="AD234" s="314"/>
      <c r="AE234" s="334">
        <f t="shared" si="213"/>
        <v>25.375833333333333</v>
      </c>
    </row>
    <row r="235" spans="10:31" ht="16.5" x14ac:dyDescent="0.35">
      <c r="J235" s="351">
        <v>44737</v>
      </c>
      <c r="K235" s="315">
        <v>17.649999999999999</v>
      </c>
      <c r="L235" s="315">
        <v>22.1</v>
      </c>
      <c r="M235" s="315">
        <f t="shared" si="210"/>
        <v>4.4500000000000028</v>
      </c>
      <c r="N235" s="315">
        <f t="shared" si="211"/>
        <v>3.9999999999999147E-2</v>
      </c>
      <c r="O235" s="315">
        <f t="shared" si="212"/>
        <v>0.35000000000000142</v>
      </c>
      <c r="Q235" s="330">
        <v>8.1999999999999993</v>
      </c>
      <c r="R235" s="329">
        <v>26.06</v>
      </c>
      <c r="S235" s="329">
        <v>20.149999999999999</v>
      </c>
      <c r="T235" s="328">
        <v>21.82</v>
      </c>
      <c r="U235" s="328">
        <v>19.940000000000001</v>
      </c>
      <c r="V235" s="329">
        <v>24.44</v>
      </c>
      <c r="W235" s="329">
        <v>25.24</v>
      </c>
      <c r="X235" s="328">
        <v>20.190000000000001</v>
      </c>
      <c r="Y235" s="329">
        <v>19.399999999999999</v>
      </c>
      <c r="Z235" s="328">
        <v>29.89</v>
      </c>
      <c r="AA235" s="329">
        <v>48.12</v>
      </c>
      <c r="AB235" s="328">
        <v>21.21</v>
      </c>
      <c r="AC235" s="314">
        <v>28.72</v>
      </c>
      <c r="AD235" s="314"/>
      <c r="AE235" s="334">
        <f t="shared" si="213"/>
        <v>25.431666666666661</v>
      </c>
    </row>
    <row r="236" spans="10:31" ht="16.5" x14ac:dyDescent="0.35">
      <c r="J236" s="351">
        <v>44736</v>
      </c>
      <c r="K236" s="315">
        <v>17.61</v>
      </c>
      <c r="L236" s="315">
        <v>21.75</v>
      </c>
      <c r="M236" s="315">
        <f t="shared" si="210"/>
        <v>4.1400000000000006</v>
      </c>
      <c r="N236" s="315">
        <f t="shared" si="211"/>
        <v>-1.0000000000001563E-2</v>
      </c>
      <c r="O236" s="315">
        <f t="shared" si="212"/>
        <v>7.9999999999998295E-2</v>
      </c>
      <c r="Q236" s="327">
        <v>8.2100000000000009</v>
      </c>
      <c r="R236" s="328">
        <v>25.95</v>
      </c>
      <c r="S236" s="328">
        <v>20.14</v>
      </c>
      <c r="T236" s="329">
        <v>22.12</v>
      </c>
      <c r="U236" s="329">
        <v>20.07</v>
      </c>
      <c r="V236" s="328">
        <v>24.5</v>
      </c>
      <c r="W236" s="328">
        <v>25.22</v>
      </c>
      <c r="X236" s="329">
        <v>20.29</v>
      </c>
      <c r="Y236" s="328">
        <v>19.55</v>
      </c>
      <c r="Z236" s="329">
        <v>30.47</v>
      </c>
      <c r="AA236" s="328">
        <v>48.38</v>
      </c>
      <c r="AB236" s="329">
        <v>21.28</v>
      </c>
      <c r="AC236" s="314">
        <v>28.31</v>
      </c>
      <c r="AD236" s="314"/>
      <c r="AE236" s="334">
        <f t="shared" si="213"/>
        <v>25.523333333333337</v>
      </c>
    </row>
    <row r="237" spans="10:31" ht="16.5" x14ac:dyDescent="0.35">
      <c r="J237" s="351">
        <v>44735</v>
      </c>
      <c r="K237" s="315">
        <v>17.62</v>
      </c>
      <c r="L237" s="315">
        <v>21.67</v>
      </c>
      <c r="M237" s="315">
        <f t="shared" si="210"/>
        <v>4.0500000000000007</v>
      </c>
      <c r="N237" s="315">
        <f t="shared" si="211"/>
        <v>0.15000000000000213</v>
      </c>
      <c r="O237" s="315">
        <f t="shared" si="212"/>
        <v>0.12000000000000099</v>
      </c>
      <c r="Q237" s="327">
        <v>8.2200000000000006</v>
      </c>
      <c r="R237" s="329">
        <v>26.1</v>
      </c>
      <c r="S237" s="329">
        <v>20.46</v>
      </c>
      <c r="T237" s="328">
        <v>21.98</v>
      </c>
      <c r="U237" s="328">
        <v>20.16</v>
      </c>
      <c r="V237" s="329">
        <v>24.38</v>
      </c>
      <c r="W237" s="329">
        <v>25.03</v>
      </c>
      <c r="X237" s="328">
        <v>20.54</v>
      </c>
      <c r="Y237" s="329">
        <v>19.39</v>
      </c>
      <c r="Z237" s="328">
        <v>30.58</v>
      </c>
      <c r="AA237" s="329">
        <v>48.15</v>
      </c>
      <c r="AB237" s="328">
        <v>21.17</v>
      </c>
      <c r="AC237" s="314">
        <v>28.58</v>
      </c>
      <c r="AD237" s="314"/>
      <c r="AE237" s="334">
        <f t="shared" si="213"/>
        <v>25.543333333333333</v>
      </c>
    </row>
    <row r="238" spans="10:31" ht="16.5" x14ac:dyDescent="0.35">
      <c r="J238" s="351">
        <v>44734</v>
      </c>
      <c r="K238" s="315">
        <v>17.47</v>
      </c>
      <c r="L238" s="315">
        <v>21.55</v>
      </c>
      <c r="M238" s="315">
        <f t="shared" si="210"/>
        <v>4.0800000000000018</v>
      </c>
      <c r="N238" s="315">
        <f t="shared" si="211"/>
        <v>0.64000000000000057</v>
      </c>
      <c r="O238" s="315">
        <f t="shared" si="212"/>
        <v>0.19000000000000128</v>
      </c>
      <c r="Q238" s="327">
        <v>8.23</v>
      </c>
      <c r="R238" s="328">
        <v>26.28</v>
      </c>
      <c r="S238" s="328">
        <v>20.2</v>
      </c>
      <c r="T238" s="329">
        <v>21.96</v>
      </c>
      <c r="U238" s="329">
        <v>20.309999999999999</v>
      </c>
      <c r="V238" s="328">
        <v>24.6</v>
      </c>
      <c r="W238" s="328">
        <v>25.07</v>
      </c>
      <c r="X238" s="329">
        <v>20.399999999999999</v>
      </c>
      <c r="Y238" s="328">
        <v>19.420000000000002</v>
      </c>
      <c r="Z238" s="329">
        <v>31</v>
      </c>
      <c r="AA238" s="328">
        <v>48.64</v>
      </c>
      <c r="AB238" s="329">
        <v>21.29</v>
      </c>
      <c r="AC238" s="314">
        <v>28.91</v>
      </c>
      <c r="AD238" s="314"/>
      <c r="AE238" s="334">
        <f t="shared" si="213"/>
        <v>25.673333333333336</v>
      </c>
    </row>
    <row r="239" spans="10:31" ht="16.5" x14ac:dyDescent="0.35">
      <c r="J239" s="351">
        <v>44733</v>
      </c>
      <c r="K239" s="315">
        <v>16.829999999999998</v>
      </c>
      <c r="L239" s="315">
        <v>21.36</v>
      </c>
      <c r="M239" s="315">
        <f t="shared" si="210"/>
        <v>4.5300000000000011</v>
      </c>
      <c r="N239" s="315">
        <f t="shared" si="211"/>
        <v>0.36999999999999744</v>
      </c>
      <c r="O239" s="315">
        <f t="shared" si="212"/>
        <v>7.9999999999998295E-2</v>
      </c>
      <c r="Q239" s="327">
        <v>8.24</v>
      </c>
      <c r="R239" s="329">
        <v>26.25</v>
      </c>
      <c r="S239" s="329">
        <v>20.04</v>
      </c>
      <c r="T239" s="328">
        <v>21.73</v>
      </c>
      <c r="U239" s="328">
        <v>20.02</v>
      </c>
      <c r="V239" s="329">
        <v>24.68</v>
      </c>
      <c r="W239" s="329">
        <v>25.2</v>
      </c>
      <c r="X239" s="328">
        <v>20.25</v>
      </c>
      <c r="Y239" s="329">
        <v>19.48</v>
      </c>
      <c r="Z239" s="328">
        <v>31.41</v>
      </c>
      <c r="AA239" s="329">
        <v>48.23</v>
      </c>
      <c r="AB239" s="328">
        <v>20.9</v>
      </c>
      <c r="AC239" s="314">
        <v>28.9</v>
      </c>
      <c r="AD239" s="314"/>
      <c r="AE239" s="334">
        <f t="shared" si="213"/>
        <v>25.590833333333325</v>
      </c>
    </row>
    <row r="240" spans="10:31" ht="16.5" x14ac:dyDescent="0.35">
      <c r="J240" s="351">
        <v>44732</v>
      </c>
      <c r="K240" s="315">
        <v>16.46</v>
      </c>
      <c r="L240" s="315">
        <v>21.28</v>
      </c>
      <c r="M240" s="315">
        <f t="shared" si="210"/>
        <v>4.82</v>
      </c>
      <c r="N240" s="315">
        <f t="shared" si="211"/>
        <v>0.10000000000000142</v>
      </c>
      <c r="O240" s="315">
        <f t="shared" si="212"/>
        <v>-0.17999999999999972</v>
      </c>
      <c r="Q240" s="327">
        <v>8.25</v>
      </c>
      <c r="R240" s="328">
        <v>26.26</v>
      </c>
      <c r="S240" s="328">
        <v>20.02</v>
      </c>
      <c r="T240" s="329">
        <v>21.9</v>
      </c>
      <c r="U240" s="329">
        <v>20.190000000000001</v>
      </c>
      <c r="V240" s="328">
        <v>24.56</v>
      </c>
      <c r="W240" s="328">
        <v>25</v>
      </c>
      <c r="X240" s="329">
        <v>20.190000000000001</v>
      </c>
      <c r="Y240" s="328">
        <v>19.63</v>
      </c>
      <c r="Z240" s="329">
        <v>31.45</v>
      </c>
      <c r="AA240" s="328">
        <v>48.82</v>
      </c>
      <c r="AB240" s="329">
        <v>20.94</v>
      </c>
      <c r="AC240" s="314">
        <v>29.4</v>
      </c>
      <c r="AD240" s="314"/>
      <c r="AE240" s="334">
        <f t="shared" si="213"/>
        <v>25.696666666666662</v>
      </c>
    </row>
    <row r="241" spans="10:31" ht="16.5" x14ac:dyDescent="0.35">
      <c r="J241" s="351">
        <v>44731</v>
      </c>
      <c r="K241" s="315">
        <v>16.36</v>
      </c>
      <c r="L241" s="315">
        <v>21.46</v>
      </c>
      <c r="M241" s="315">
        <f t="shared" si="210"/>
        <v>5.1000000000000014</v>
      </c>
      <c r="N241" s="315">
        <f t="shared" si="211"/>
        <v>-1.0000000000001563E-2</v>
      </c>
      <c r="O241" s="315">
        <f t="shared" si="212"/>
        <v>0.40000000000000213</v>
      </c>
      <c r="Q241" s="327">
        <v>8.26</v>
      </c>
      <c r="R241" s="329">
        <v>26.26</v>
      </c>
      <c r="S241" s="329">
        <v>19.88</v>
      </c>
      <c r="T241" s="328">
        <v>22.05</v>
      </c>
      <c r="U241" s="328">
        <v>20.239999999999998</v>
      </c>
      <c r="V241" s="329">
        <v>24.59</v>
      </c>
      <c r="W241" s="329">
        <v>25.16</v>
      </c>
      <c r="X241" s="328">
        <v>20.2</v>
      </c>
      <c r="Y241" s="329">
        <v>19.489999999999998</v>
      </c>
      <c r="Z241" s="328">
        <v>31.98</v>
      </c>
      <c r="AA241" s="329">
        <v>47.98</v>
      </c>
      <c r="AB241" s="328">
        <v>20.89</v>
      </c>
      <c r="AC241" s="314">
        <v>29.13</v>
      </c>
      <c r="AD241" s="314"/>
      <c r="AE241" s="334">
        <f t="shared" si="213"/>
        <v>25.654166666666665</v>
      </c>
    </row>
    <row r="242" spans="10:31" ht="16.5" x14ac:dyDescent="0.35">
      <c r="J242" s="351">
        <v>44730</v>
      </c>
      <c r="K242" s="315">
        <v>16.37</v>
      </c>
      <c r="L242" s="315">
        <v>21.06</v>
      </c>
      <c r="M242" s="315">
        <f t="shared" si="210"/>
        <v>4.6899999999999977</v>
      </c>
      <c r="N242" s="315">
        <f t="shared" si="211"/>
        <v>-9.9999999999980105E-3</v>
      </c>
      <c r="O242" s="315">
        <f t="shared" si="212"/>
        <v>-0.22000000000000242</v>
      </c>
      <c r="Q242" s="327">
        <v>8.27</v>
      </c>
      <c r="R242" s="328">
        <v>25.97</v>
      </c>
      <c r="S242" s="328">
        <v>20.27</v>
      </c>
      <c r="T242" s="329">
        <v>22.04</v>
      </c>
      <c r="U242" s="329">
        <v>20.309999999999999</v>
      </c>
      <c r="V242" s="328">
        <v>24.78</v>
      </c>
      <c r="W242" s="328">
        <v>25.4</v>
      </c>
      <c r="X242" s="329">
        <v>20.09</v>
      </c>
      <c r="Y242" s="328">
        <v>19.41</v>
      </c>
      <c r="Z242" s="329">
        <v>32.28</v>
      </c>
      <c r="AA242" s="328">
        <v>48.53</v>
      </c>
      <c r="AB242" s="329">
        <v>20.98</v>
      </c>
      <c r="AC242" s="314">
        <v>29.37</v>
      </c>
      <c r="AD242" s="314"/>
      <c r="AE242" s="334">
        <f t="shared" si="213"/>
        <v>25.78583333333334</v>
      </c>
    </row>
    <row r="243" spans="10:31" ht="16.5" x14ac:dyDescent="0.35">
      <c r="J243" s="351">
        <v>44729</v>
      </c>
      <c r="K243" s="315">
        <v>16.38</v>
      </c>
      <c r="L243" s="315">
        <v>21.28</v>
      </c>
      <c r="M243" s="315">
        <f t="shared" si="210"/>
        <v>4.9000000000000021</v>
      </c>
      <c r="N243" s="315">
        <f t="shared" si="211"/>
        <v>-5.0000000000000711E-2</v>
      </c>
      <c r="O243" s="315">
        <f t="shared" si="212"/>
        <v>8.9999999999999858E-2</v>
      </c>
      <c r="Q243" s="327">
        <v>8.2799999999999994</v>
      </c>
      <c r="R243" s="329">
        <v>25.96</v>
      </c>
      <c r="S243" s="329">
        <v>20.49</v>
      </c>
      <c r="T243" s="328">
        <v>22.31</v>
      </c>
      <c r="U243" s="328">
        <v>20.18</v>
      </c>
      <c r="V243" s="329">
        <v>24.69</v>
      </c>
      <c r="W243" s="329">
        <v>25.07</v>
      </c>
      <c r="X243" s="328">
        <v>20.41</v>
      </c>
      <c r="Y243" s="329">
        <v>19.489999999999998</v>
      </c>
      <c r="Z243" s="328">
        <v>32.93</v>
      </c>
      <c r="AA243" s="329">
        <v>48.28</v>
      </c>
      <c r="AB243" s="328">
        <v>20.66</v>
      </c>
      <c r="AC243" s="314">
        <v>29.32</v>
      </c>
      <c r="AD243" s="314"/>
      <c r="AE243" s="334">
        <f t="shared" si="213"/>
        <v>25.815833333333334</v>
      </c>
    </row>
    <row r="244" spans="10:31" ht="16.5" x14ac:dyDescent="0.35">
      <c r="J244" s="351">
        <v>44728</v>
      </c>
      <c r="K244" s="315">
        <v>16.43</v>
      </c>
      <c r="L244" s="315">
        <v>21.19</v>
      </c>
      <c r="M244" s="315">
        <f t="shared" si="210"/>
        <v>4.7600000000000016</v>
      </c>
      <c r="N244" s="315">
        <f t="shared" si="211"/>
        <v>3.9999999999999147E-2</v>
      </c>
      <c r="O244" s="315">
        <f t="shared" si="212"/>
        <v>0.24000000000000199</v>
      </c>
      <c r="Q244" s="327">
        <v>8.2899999999999991</v>
      </c>
      <c r="R244" s="328">
        <v>26.29</v>
      </c>
      <c r="S244" s="328">
        <v>20.46</v>
      </c>
      <c r="T244" s="329">
        <v>22.05</v>
      </c>
      <c r="U244" s="329">
        <v>20.39</v>
      </c>
      <c r="V244" s="328">
        <v>24.27</v>
      </c>
      <c r="W244" s="328">
        <v>24.95</v>
      </c>
      <c r="X244" s="329">
        <v>20.329999999999998</v>
      </c>
      <c r="Y244" s="328">
        <v>19.53</v>
      </c>
      <c r="Z244" s="329">
        <v>33.380000000000003</v>
      </c>
      <c r="AA244" s="328">
        <v>48.19</v>
      </c>
      <c r="AB244" s="329">
        <v>20.76</v>
      </c>
      <c r="AC244" s="314">
        <v>29.57</v>
      </c>
      <c r="AD244" s="314"/>
      <c r="AE244" s="334">
        <f t="shared" si="213"/>
        <v>25.8475</v>
      </c>
    </row>
    <row r="245" spans="10:31" ht="16.5" x14ac:dyDescent="0.35">
      <c r="J245" s="351">
        <v>44727</v>
      </c>
      <c r="K245" s="315">
        <v>16.39</v>
      </c>
      <c r="L245" s="315">
        <v>20.95</v>
      </c>
      <c r="M245" s="315">
        <f t="shared" ref="M245:M308" si="214">L245-K245</f>
        <v>4.5599999999999987</v>
      </c>
      <c r="N245" s="315">
        <f t="shared" ref="N245:N308" si="215">K245-K246</f>
        <v>0.24000000000000199</v>
      </c>
      <c r="O245" s="315">
        <f t="shared" ref="O245:O308" si="216">L245-L246</f>
        <v>-0.10000000000000142</v>
      </c>
      <c r="Q245" s="330">
        <v>8.3000000000000007</v>
      </c>
      <c r="R245" s="329">
        <v>26.27</v>
      </c>
      <c r="S245" s="329">
        <v>20.260000000000002</v>
      </c>
      <c r="T245" s="328">
        <v>22</v>
      </c>
      <c r="U245" s="328">
        <v>20.23</v>
      </c>
      <c r="V245" s="329">
        <v>24.38</v>
      </c>
      <c r="W245" s="329">
        <v>25.03</v>
      </c>
      <c r="X245" s="328">
        <v>20.3</v>
      </c>
      <c r="Y245" s="329">
        <v>19.54</v>
      </c>
      <c r="Z245" s="328">
        <v>33.619999999999997</v>
      </c>
      <c r="AA245" s="329">
        <v>48.4</v>
      </c>
      <c r="AB245" s="328">
        <v>20.92</v>
      </c>
      <c r="AC245" s="314">
        <v>29.61</v>
      </c>
      <c r="AD245" s="314"/>
      <c r="AE245" s="334">
        <f t="shared" si="213"/>
        <v>25.880000000000006</v>
      </c>
    </row>
    <row r="246" spans="10:31" ht="16.5" x14ac:dyDescent="0.35">
      <c r="J246" s="351">
        <v>44726</v>
      </c>
      <c r="K246" s="315">
        <v>16.149999999999999</v>
      </c>
      <c r="L246" s="315">
        <v>21.05</v>
      </c>
      <c r="M246" s="315">
        <f t="shared" si="214"/>
        <v>4.9000000000000021</v>
      </c>
      <c r="N246" s="315">
        <f t="shared" si="215"/>
        <v>0.18999999999999773</v>
      </c>
      <c r="O246" s="315">
        <f t="shared" si="216"/>
        <v>0.14000000000000057</v>
      </c>
      <c r="Q246" s="327">
        <v>8.31</v>
      </c>
      <c r="R246" s="328">
        <v>26.42</v>
      </c>
      <c r="S246" s="328">
        <v>20.41</v>
      </c>
      <c r="T246" s="329">
        <v>21.74</v>
      </c>
      <c r="U246" s="329">
        <v>20.13</v>
      </c>
      <c r="V246" s="328">
        <v>24.45</v>
      </c>
      <c r="W246" s="328">
        <v>24.98</v>
      </c>
      <c r="X246" s="329">
        <v>20.41</v>
      </c>
      <c r="Y246" s="328">
        <v>19.63</v>
      </c>
      <c r="Z246" s="329">
        <v>34.03</v>
      </c>
      <c r="AA246" s="328">
        <v>48.31</v>
      </c>
      <c r="AB246" s="329">
        <v>20.77</v>
      </c>
      <c r="AC246" s="314">
        <v>29.86</v>
      </c>
      <c r="AD246" s="314"/>
      <c r="AE246" s="334">
        <f t="shared" si="213"/>
        <v>25.928333333333331</v>
      </c>
    </row>
    <row r="247" spans="10:31" ht="16.5" x14ac:dyDescent="0.35">
      <c r="J247" s="351">
        <v>44725</v>
      </c>
      <c r="K247" s="315">
        <v>15.96</v>
      </c>
      <c r="L247" s="315">
        <v>20.91</v>
      </c>
      <c r="M247" s="315">
        <f t="shared" si="214"/>
        <v>4.9499999999999993</v>
      </c>
      <c r="N247" s="315">
        <f t="shared" si="215"/>
        <v>0.14000000000000057</v>
      </c>
      <c r="O247" s="315">
        <f t="shared" si="216"/>
        <v>-0.21999999999999886</v>
      </c>
      <c r="Q247" s="327">
        <v>9.1</v>
      </c>
      <c r="R247" s="329">
        <v>26.48</v>
      </c>
      <c r="S247" s="329">
        <v>20.059999999999999</v>
      </c>
      <c r="T247" s="328">
        <v>21.92</v>
      </c>
      <c r="U247" s="328">
        <v>20.23</v>
      </c>
      <c r="V247" s="329">
        <v>24.43</v>
      </c>
      <c r="W247" s="329">
        <v>24.97</v>
      </c>
      <c r="X247" s="328">
        <v>20.239999999999998</v>
      </c>
      <c r="Y247" s="329">
        <v>19.63</v>
      </c>
      <c r="Z247" s="328">
        <v>34.57</v>
      </c>
      <c r="AA247" s="329">
        <v>48.25</v>
      </c>
      <c r="AB247" s="328">
        <v>20.75</v>
      </c>
      <c r="AC247" s="314">
        <v>29.76</v>
      </c>
      <c r="AD247" s="314"/>
      <c r="AE247" s="334">
        <f t="shared" si="213"/>
        <v>25.94083333333333</v>
      </c>
    </row>
    <row r="248" spans="10:31" ht="16.5" x14ac:dyDescent="0.35">
      <c r="J248" s="351">
        <v>44724</v>
      </c>
      <c r="K248" s="315">
        <v>15.82</v>
      </c>
      <c r="L248" s="315">
        <v>21.13</v>
      </c>
      <c r="M248" s="315">
        <f t="shared" si="214"/>
        <v>5.3099999999999987</v>
      </c>
      <c r="N248" s="315">
        <f t="shared" si="215"/>
        <v>0.10999999999999943</v>
      </c>
      <c r="O248" s="315">
        <f t="shared" si="216"/>
        <v>-0.15000000000000213</v>
      </c>
      <c r="Q248" s="327">
        <v>9.1999999999999993</v>
      </c>
      <c r="R248" s="328">
        <v>26.3</v>
      </c>
      <c r="S248" s="328">
        <v>20.37</v>
      </c>
      <c r="T248" s="329">
        <v>22.08</v>
      </c>
      <c r="U248" s="329">
        <v>20.27</v>
      </c>
      <c r="V248" s="328">
        <v>24.62</v>
      </c>
      <c r="W248" s="328">
        <v>25.13</v>
      </c>
      <c r="X248" s="329">
        <v>20.43</v>
      </c>
      <c r="Y248" s="328">
        <v>19.89</v>
      </c>
      <c r="Z248" s="329">
        <v>34.61</v>
      </c>
      <c r="AA248" s="328">
        <v>48.28</v>
      </c>
      <c r="AB248" s="329">
        <v>20.96</v>
      </c>
      <c r="AC248" s="314">
        <v>30.05</v>
      </c>
      <c r="AD248" s="314"/>
      <c r="AE248" s="334">
        <f t="shared" si="213"/>
        <v>26.0825</v>
      </c>
    </row>
    <row r="249" spans="10:31" ht="16.5" x14ac:dyDescent="0.35">
      <c r="J249" s="351">
        <v>44723</v>
      </c>
      <c r="K249" s="315">
        <v>15.71</v>
      </c>
      <c r="L249" s="315">
        <v>21.28</v>
      </c>
      <c r="M249" s="315">
        <f t="shared" si="214"/>
        <v>5.57</v>
      </c>
      <c r="N249" s="315">
        <f t="shared" si="215"/>
        <v>5.0000000000000711E-2</v>
      </c>
      <c r="O249" s="315">
        <f t="shared" si="216"/>
        <v>0.13000000000000256</v>
      </c>
      <c r="Q249" s="327">
        <v>9.3000000000000007</v>
      </c>
      <c r="R249" s="329">
        <v>26.24</v>
      </c>
      <c r="S249" s="329">
        <v>20.45</v>
      </c>
      <c r="T249" s="328">
        <v>22.14</v>
      </c>
      <c r="U249" s="328">
        <v>20.329999999999998</v>
      </c>
      <c r="V249" s="329">
        <v>24.36</v>
      </c>
      <c r="W249" s="329">
        <v>25.14</v>
      </c>
      <c r="X249" s="328">
        <v>20.27</v>
      </c>
      <c r="Y249" s="329">
        <v>19.5</v>
      </c>
      <c r="Z249" s="328">
        <v>34.72</v>
      </c>
      <c r="AA249" s="329">
        <v>48.33</v>
      </c>
      <c r="AB249" s="328">
        <v>21.01</v>
      </c>
      <c r="AC249" s="314">
        <v>29.9</v>
      </c>
      <c r="AD249" s="314"/>
      <c r="AE249" s="334">
        <f t="shared" si="213"/>
        <v>26.032499999999999</v>
      </c>
    </row>
    <row r="250" spans="10:31" ht="16.5" x14ac:dyDescent="0.35">
      <c r="J250" s="351">
        <v>44722</v>
      </c>
      <c r="K250" s="315">
        <v>15.66</v>
      </c>
      <c r="L250" s="315">
        <v>21.15</v>
      </c>
      <c r="M250" s="315">
        <f t="shared" si="214"/>
        <v>5.4899999999999984</v>
      </c>
      <c r="N250" s="315">
        <f t="shared" si="215"/>
        <v>-2.9999999999999361E-2</v>
      </c>
      <c r="O250" s="315">
        <f t="shared" si="216"/>
        <v>0.10999999999999943</v>
      </c>
      <c r="Q250" s="327">
        <v>9.4</v>
      </c>
      <c r="R250" s="328">
        <v>26.06</v>
      </c>
      <c r="S250" s="328">
        <v>20.32</v>
      </c>
      <c r="T250" s="329">
        <v>22.42</v>
      </c>
      <c r="U250" s="329">
        <v>20.36</v>
      </c>
      <c r="V250" s="328">
        <v>24.36</v>
      </c>
      <c r="W250" s="328">
        <v>25.14</v>
      </c>
      <c r="X250" s="329">
        <v>20.37</v>
      </c>
      <c r="Y250" s="328">
        <v>19.690000000000001</v>
      </c>
      <c r="Z250" s="329">
        <v>34.65</v>
      </c>
      <c r="AA250" s="328">
        <v>48.09</v>
      </c>
      <c r="AB250" s="329">
        <v>20.91</v>
      </c>
      <c r="AC250" s="314">
        <v>29.94</v>
      </c>
      <c r="AD250" s="314"/>
      <c r="AE250" s="334">
        <f t="shared" si="213"/>
        <v>26.025833333333338</v>
      </c>
    </row>
    <row r="251" spans="10:31" ht="16.5" x14ac:dyDescent="0.35">
      <c r="J251" s="353">
        <v>44721</v>
      </c>
      <c r="K251" s="315">
        <v>15.69</v>
      </c>
      <c r="L251" s="315">
        <v>21.04</v>
      </c>
      <c r="M251" s="315">
        <f t="shared" si="214"/>
        <v>5.35</v>
      </c>
      <c r="N251" s="315">
        <f t="shared" si="215"/>
        <v>0</v>
      </c>
      <c r="O251" s="315">
        <f t="shared" si="216"/>
        <v>-0.13000000000000256</v>
      </c>
      <c r="Q251" s="327">
        <v>9.5</v>
      </c>
      <c r="R251" s="329">
        <v>26.37</v>
      </c>
      <c r="S251" s="329">
        <v>20.46</v>
      </c>
      <c r="T251" s="328">
        <v>22.1</v>
      </c>
      <c r="U251" s="328">
        <v>20.39</v>
      </c>
      <c r="V251" s="329">
        <v>24.63</v>
      </c>
      <c r="W251" s="329">
        <v>25.09</v>
      </c>
      <c r="X251" s="328">
        <v>20.440000000000001</v>
      </c>
      <c r="Y251" s="329">
        <v>19.63</v>
      </c>
      <c r="Z251" s="328">
        <v>35.06</v>
      </c>
      <c r="AA251" s="329">
        <v>48.25</v>
      </c>
      <c r="AB251" s="328">
        <v>20.65</v>
      </c>
      <c r="AC251" s="314">
        <v>30.34</v>
      </c>
      <c r="AD251" s="314"/>
      <c r="AE251" s="334">
        <f t="shared" si="213"/>
        <v>26.117499999999993</v>
      </c>
    </row>
    <row r="252" spans="10:31" ht="16.5" x14ac:dyDescent="0.35">
      <c r="J252" s="351">
        <v>44720</v>
      </c>
      <c r="K252" s="315">
        <v>15.69</v>
      </c>
      <c r="L252" s="315">
        <v>21.17</v>
      </c>
      <c r="M252" s="315">
        <f t="shared" si="214"/>
        <v>5.4800000000000022</v>
      </c>
      <c r="N252" s="315">
        <f t="shared" si="215"/>
        <v>-7.0000000000000284E-2</v>
      </c>
      <c r="O252" s="315">
        <f t="shared" si="216"/>
        <v>0.19000000000000128</v>
      </c>
      <c r="Q252" s="327">
        <v>9.6</v>
      </c>
      <c r="R252" s="328">
        <v>26.34</v>
      </c>
      <c r="S252" s="328">
        <v>20.420000000000002</v>
      </c>
      <c r="T252" s="329">
        <v>21.86</v>
      </c>
      <c r="U252" s="329">
        <v>20.28</v>
      </c>
      <c r="V252" s="328">
        <v>24.63</v>
      </c>
      <c r="W252" s="328">
        <v>25.23</v>
      </c>
      <c r="X252" s="329">
        <v>20.45</v>
      </c>
      <c r="Y252" s="328">
        <v>19.579999999999998</v>
      </c>
      <c r="Z252" s="329">
        <v>35.159999999999997</v>
      </c>
      <c r="AA252" s="328">
        <v>47.99</v>
      </c>
      <c r="AB252" s="329">
        <v>20.62</v>
      </c>
      <c r="AC252" s="314">
        <v>30.42</v>
      </c>
      <c r="AD252" s="314"/>
      <c r="AE252" s="334">
        <f t="shared" si="213"/>
        <v>26.081666666666663</v>
      </c>
    </row>
    <row r="253" spans="10:31" ht="16.5" x14ac:dyDescent="0.35">
      <c r="J253" s="351">
        <v>44719</v>
      </c>
      <c r="K253" s="315">
        <v>15.76</v>
      </c>
      <c r="L253" s="315">
        <v>20.98</v>
      </c>
      <c r="M253" s="315">
        <f t="shared" si="214"/>
        <v>5.2200000000000006</v>
      </c>
      <c r="N253" s="315">
        <f t="shared" si="215"/>
        <v>9.9999999999997868E-3</v>
      </c>
      <c r="O253" s="315">
        <f t="shared" si="216"/>
        <v>3.0000000000001137E-2</v>
      </c>
      <c r="Q253" s="327">
        <v>9.6999999999999993</v>
      </c>
      <c r="R253" s="329">
        <v>26.34</v>
      </c>
      <c r="S253" s="329">
        <v>20.46</v>
      </c>
      <c r="T253" s="328">
        <v>21.82</v>
      </c>
      <c r="U253" s="328">
        <v>20.329999999999998</v>
      </c>
      <c r="V253" s="329">
        <v>24.65</v>
      </c>
      <c r="W253" s="329">
        <v>25.04</v>
      </c>
      <c r="X253" s="328">
        <v>20.49</v>
      </c>
      <c r="Y253" s="329">
        <v>19.79</v>
      </c>
      <c r="Z253" s="328">
        <v>34.840000000000003</v>
      </c>
      <c r="AA253" s="329">
        <v>48.11</v>
      </c>
      <c r="AB253" s="328">
        <v>20.440000000000001</v>
      </c>
      <c r="AC253" s="314">
        <v>30.72</v>
      </c>
      <c r="AD253" s="314"/>
      <c r="AE253" s="334">
        <f t="shared" si="213"/>
        <v>26.08583333333333</v>
      </c>
    </row>
    <row r="254" spans="10:31" ht="16.5" x14ac:dyDescent="0.35">
      <c r="J254" s="351">
        <v>44718</v>
      </c>
      <c r="K254" s="315">
        <v>15.75</v>
      </c>
      <c r="L254" s="315">
        <v>20.95</v>
      </c>
      <c r="M254" s="315">
        <f t="shared" si="214"/>
        <v>5.1999999999999993</v>
      </c>
      <c r="N254" s="315">
        <f t="shared" si="215"/>
        <v>0.10999999999999943</v>
      </c>
      <c r="O254" s="315">
        <f t="shared" si="216"/>
        <v>-0.26000000000000156</v>
      </c>
      <c r="Q254" s="327">
        <v>9.8000000000000007</v>
      </c>
      <c r="R254" s="328">
        <v>26.24</v>
      </c>
      <c r="S254" s="328">
        <v>20.149999999999999</v>
      </c>
      <c r="T254" s="329">
        <v>21.87</v>
      </c>
      <c r="U254" s="329">
        <v>20.51</v>
      </c>
      <c r="V254" s="328">
        <v>24.69</v>
      </c>
      <c r="W254" s="328">
        <v>25.13</v>
      </c>
      <c r="X254" s="329">
        <v>20.6</v>
      </c>
      <c r="Y254" s="328">
        <v>19.95</v>
      </c>
      <c r="Z254" s="329">
        <v>35.619999999999997</v>
      </c>
      <c r="AA254" s="328">
        <v>48.11</v>
      </c>
      <c r="AB254" s="329">
        <v>20.239999999999998</v>
      </c>
      <c r="AC254" s="314">
        <v>30.69</v>
      </c>
      <c r="AD254" s="314"/>
      <c r="AE254" s="334">
        <f t="shared" si="213"/>
        <v>26.150000000000002</v>
      </c>
    </row>
    <row r="255" spans="10:31" ht="16.5" x14ac:dyDescent="0.35">
      <c r="J255" s="353">
        <v>44717</v>
      </c>
      <c r="K255" s="315">
        <v>15.64</v>
      </c>
      <c r="L255" s="315">
        <v>21.21</v>
      </c>
      <c r="M255" s="315">
        <f t="shared" si="214"/>
        <v>5.57</v>
      </c>
      <c r="N255" s="315">
        <f t="shared" si="215"/>
        <v>3.0000000000001137E-2</v>
      </c>
      <c r="O255" s="315">
        <f t="shared" si="216"/>
        <v>-1.9999999999999574E-2</v>
      </c>
      <c r="Q255" s="327">
        <v>9.9</v>
      </c>
      <c r="R255" s="329">
        <v>26.38</v>
      </c>
      <c r="S255" s="329">
        <v>20.14</v>
      </c>
      <c r="T255" s="328">
        <v>21.99</v>
      </c>
      <c r="U255" s="328">
        <v>20.34</v>
      </c>
      <c r="V255" s="329">
        <v>24.63</v>
      </c>
      <c r="W255" s="329">
        <v>25.02</v>
      </c>
      <c r="X255" s="328">
        <v>20.29</v>
      </c>
      <c r="Y255" s="329">
        <v>19.86</v>
      </c>
      <c r="Z255" s="328">
        <v>35.49</v>
      </c>
      <c r="AA255" s="329">
        <v>48.36</v>
      </c>
      <c r="AB255" s="328">
        <v>20.55</v>
      </c>
      <c r="AC255" s="314">
        <v>30.69</v>
      </c>
      <c r="AD255" s="314"/>
      <c r="AE255" s="334">
        <f t="shared" si="213"/>
        <v>26.145</v>
      </c>
    </row>
    <row r="256" spans="10:31" ht="16.5" x14ac:dyDescent="0.35">
      <c r="J256" s="351">
        <v>44716</v>
      </c>
      <c r="K256" s="315">
        <v>15.61</v>
      </c>
      <c r="L256" s="315">
        <v>21.23</v>
      </c>
      <c r="M256" s="315">
        <f t="shared" si="214"/>
        <v>5.620000000000001</v>
      </c>
      <c r="N256" s="315">
        <f t="shared" si="215"/>
        <v>-3.0000000000001137E-2</v>
      </c>
      <c r="O256" s="315">
        <f t="shared" si="216"/>
        <v>-0.33999999999999986</v>
      </c>
      <c r="Q256" s="330">
        <v>9.1</v>
      </c>
      <c r="R256" s="328">
        <v>26.33</v>
      </c>
      <c r="S256" s="328">
        <v>20.55</v>
      </c>
      <c r="T256" s="329">
        <v>21.9</v>
      </c>
      <c r="U256" s="329">
        <v>20.13</v>
      </c>
      <c r="V256" s="328">
        <v>24.61</v>
      </c>
      <c r="W256" s="328">
        <v>25.33</v>
      </c>
      <c r="X256" s="329">
        <v>20.38</v>
      </c>
      <c r="Y256" s="328">
        <v>19.96</v>
      </c>
      <c r="Z256" s="329">
        <v>35.770000000000003</v>
      </c>
      <c r="AA256" s="328">
        <v>48.35</v>
      </c>
      <c r="AB256" s="329">
        <v>20.38</v>
      </c>
      <c r="AC256" s="314">
        <v>30.74</v>
      </c>
      <c r="AD256" s="314"/>
      <c r="AE256" s="334">
        <f t="shared" si="213"/>
        <v>26.202500000000001</v>
      </c>
    </row>
    <row r="257" spans="10:31" ht="16.5" x14ac:dyDescent="0.35">
      <c r="J257" s="351">
        <v>44715</v>
      </c>
      <c r="K257" s="315">
        <v>15.64</v>
      </c>
      <c r="L257" s="315">
        <v>21.57</v>
      </c>
      <c r="M257" s="315">
        <f t="shared" si="214"/>
        <v>5.93</v>
      </c>
      <c r="N257" s="315">
        <f t="shared" si="215"/>
        <v>-0.14999999999999858</v>
      </c>
      <c r="O257" s="315">
        <f t="shared" si="216"/>
        <v>0.37000000000000099</v>
      </c>
      <c r="Q257" s="327">
        <v>9.11</v>
      </c>
      <c r="R257" s="329">
        <v>26.74</v>
      </c>
      <c r="S257" s="329">
        <v>20.43</v>
      </c>
      <c r="T257" s="328">
        <v>22.13</v>
      </c>
      <c r="U257" s="328">
        <v>20.09</v>
      </c>
      <c r="V257" s="329">
        <v>24.6</v>
      </c>
      <c r="W257" s="329">
        <v>24.96</v>
      </c>
      <c r="X257" s="328">
        <v>20.420000000000002</v>
      </c>
      <c r="Y257" s="329">
        <v>19.84</v>
      </c>
      <c r="Z257" s="328">
        <v>35.71</v>
      </c>
      <c r="AA257" s="329">
        <v>47.78</v>
      </c>
      <c r="AB257" s="328">
        <v>20.07</v>
      </c>
      <c r="AC257" s="314">
        <v>30.9</v>
      </c>
      <c r="AD257" s="314"/>
      <c r="AE257" s="334">
        <f t="shared" si="213"/>
        <v>26.139166666666668</v>
      </c>
    </row>
    <row r="258" spans="10:31" ht="16.5" x14ac:dyDescent="0.35">
      <c r="J258" s="351">
        <v>44714</v>
      </c>
      <c r="K258" s="315">
        <v>15.79</v>
      </c>
      <c r="L258" s="315">
        <v>21.2</v>
      </c>
      <c r="M258" s="315">
        <f t="shared" si="214"/>
        <v>5.41</v>
      </c>
      <c r="N258" s="315">
        <f t="shared" si="215"/>
        <v>0</v>
      </c>
      <c r="O258" s="315">
        <f t="shared" si="216"/>
        <v>2.9999999999997584E-2</v>
      </c>
      <c r="Q258" s="327">
        <v>9.1199999999999992</v>
      </c>
      <c r="R258" s="328">
        <v>26.19</v>
      </c>
      <c r="S258" s="328">
        <v>20.64</v>
      </c>
      <c r="T258" s="329">
        <v>21.96</v>
      </c>
      <c r="U258" s="329">
        <v>20.079999999999998</v>
      </c>
      <c r="V258" s="328">
        <v>24.41</v>
      </c>
      <c r="W258" s="328">
        <v>24.9</v>
      </c>
      <c r="X258" s="329">
        <v>20.45</v>
      </c>
      <c r="Y258" s="328">
        <v>19.78</v>
      </c>
      <c r="Z258" s="329">
        <v>35.729999999999997</v>
      </c>
      <c r="AA258" s="328">
        <v>47.71</v>
      </c>
      <c r="AB258" s="329">
        <v>19.89</v>
      </c>
      <c r="AC258" s="314">
        <v>30.79</v>
      </c>
      <c r="AD258" s="314"/>
      <c r="AE258" s="334">
        <f t="shared" si="213"/>
        <v>26.044166666666666</v>
      </c>
    </row>
    <row r="259" spans="10:31" ht="16.5" x14ac:dyDescent="0.35">
      <c r="J259" s="353">
        <v>44713</v>
      </c>
      <c r="K259" s="315">
        <v>15.79</v>
      </c>
      <c r="L259" s="315">
        <v>21.17</v>
      </c>
      <c r="M259" s="315">
        <f t="shared" si="214"/>
        <v>5.3800000000000026</v>
      </c>
      <c r="N259" s="315">
        <f t="shared" si="215"/>
        <v>9.9999999999999645E-2</v>
      </c>
      <c r="O259" s="315">
        <f t="shared" si="216"/>
        <v>-3.9999999999999147E-2</v>
      </c>
      <c r="Q259" s="327">
        <v>9.1300000000000008</v>
      </c>
      <c r="R259" s="329">
        <v>26.61</v>
      </c>
      <c r="S259" s="329">
        <v>20.5</v>
      </c>
      <c r="T259" s="328">
        <v>21.91</v>
      </c>
      <c r="U259" s="328">
        <v>20.23</v>
      </c>
      <c r="V259" s="329">
        <v>24.37</v>
      </c>
      <c r="W259" s="329">
        <v>24.7</v>
      </c>
      <c r="X259" s="328">
        <v>20.6</v>
      </c>
      <c r="Y259" s="329">
        <v>20.03</v>
      </c>
      <c r="Z259" s="328">
        <v>36.21</v>
      </c>
      <c r="AA259" s="329">
        <v>47.45</v>
      </c>
      <c r="AB259" s="328">
        <v>20.02</v>
      </c>
      <c r="AC259" s="314">
        <v>30.89</v>
      </c>
      <c r="AD259" s="314"/>
      <c r="AE259" s="334">
        <f t="shared" si="213"/>
        <v>26.126666666666665</v>
      </c>
    </row>
    <row r="260" spans="10:31" ht="16.5" x14ac:dyDescent="0.35">
      <c r="J260" s="351">
        <v>44712</v>
      </c>
      <c r="K260" s="315">
        <v>15.69</v>
      </c>
      <c r="L260" s="315">
        <v>21.21</v>
      </c>
      <c r="M260" s="315">
        <f t="shared" si="214"/>
        <v>5.5200000000000014</v>
      </c>
      <c r="N260" s="315">
        <f t="shared" si="215"/>
        <v>5.9999999999998721E-2</v>
      </c>
      <c r="O260" s="315">
        <f t="shared" si="216"/>
        <v>-1.9999999999999574E-2</v>
      </c>
      <c r="Q260" s="327">
        <v>9.14</v>
      </c>
      <c r="R260" s="328">
        <v>26.6</v>
      </c>
      <c r="S260" s="328">
        <v>20.64</v>
      </c>
      <c r="T260" s="329">
        <v>21.78</v>
      </c>
      <c r="U260" s="329">
        <v>20.149999999999999</v>
      </c>
      <c r="V260" s="328">
        <v>24.35</v>
      </c>
      <c r="W260" s="328">
        <v>24.79</v>
      </c>
      <c r="X260" s="329">
        <v>20.5</v>
      </c>
      <c r="Y260" s="328">
        <v>19.98</v>
      </c>
      <c r="Z260" s="329">
        <v>36.369999999999997</v>
      </c>
      <c r="AA260" s="328">
        <v>47.56</v>
      </c>
      <c r="AB260" s="329">
        <v>20.03</v>
      </c>
      <c r="AC260" s="314">
        <v>30.84</v>
      </c>
      <c r="AD260" s="314"/>
      <c r="AE260" s="334">
        <f t="shared" si="213"/>
        <v>26.132499999999997</v>
      </c>
    </row>
    <row r="261" spans="10:31" ht="16.5" x14ac:dyDescent="0.35">
      <c r="J261" s="351">
        <v>44711</v>
      </c>
      <c r="K261" s="315">
        <v>15.63</v>
      </c>
      <c r="L261" s="315">
        <v>21.23</v>
      </c>
      <c r="M261" s="315">
        <f t="shared" si="214"/>
        <v>5.6</v>
      </c>
      <c r="N261" s="315">
        <f t="shared" si="215"/>
        <v>3.0000000000001137E-2</v>
      </c>
      <c r="O261" s="315">
        <f t="shared" si="216"/>
        <v>0.10000000000000142</v>
      </c>
      <c r="Q261" s="327">
        <v>9.15</v>
      </c>
      <c r="R261" s="329">
        <v>26.57</v>
      </c>
      <c r="S261" s="329">
        <v>20.5</v>
      </c>
      <c r="T261" s="328">
        <v>21.94</v>
      </c>
      <c r="U261" s="328">
        <v>20.059999999999999</v>
      </c>
      <c r="V261" s="329">
        <v>24.47</v>
      </c>
      <c r="W261" s="329">
        <v>25.16</v>
      </c>
      <c r="X261" s="328">
        <v>20.57</v>
      </c>
      <c r="Y261" s="329">
        <v>20.03</v>
      </c>
      <c r="Z261" s="328">
        <v>36.619999999999997</v>
      </c>
      <c r="AA261" s="329">
        <v>47.67</v>
      </c>
      <c r="AB261" s="328">
        <v>19.89</v>
      </c>
      <c r="AC261" s="314">
        <v>30.72</v>
      </c>
      <c r="AD261" s="314"/>
      <c r="AE261" s="334">
        <f t="shared" ref="AE261:AE324" si="217">AVERAGE(R261:AD261)</f>
        <v>26.183333333333337</v>
      </c>
    </row>
    <row r="262" spans="10:31" ht="16.5" x14ac:dyDescent="0.35">
      <c r="J262" s="351">
        <v>44710</v>
      </c>
      <c r="K262" s="315">
        <v>15.6</v>
      </c>
      <c r="L262" s="315">
        <v>21.13</v>
      </c>
      <c r="M262" s="315">
        <f t="shared" si="214"/>
        <v>5.5299999999999994</v>
      </c>
      <c r="N262" s="315">
        <f t="shared" si="215"/>
        <v>-4.0000000000000924E-2</v>
      </c>
      <c r="O262" s="315">
        <f t="shared" si="216"/>
        <v>-0.22000000000000242</v>
      </c>
      <c r="Q262" s="327">
        <v>9.16</v>
      </c>
      <c r="R262" s="328">
        <v>26.35</v>
      </c>
      <c r="S262" s="328">
        <v>20.37</v>
      </c>
      <c r="T262" s="329">
        <v>22.2</v>
      </c>
      <c r="U262" s="329">
        <v>20.16</v>
      </c>
      <c r="V262" s="328">
        <v>24.49</v>
      </c>
      <c r="W262" s="328">
        <v>25.19</v>
      </c>
      <c r="X262" s="329">
        <v>20.6</v>
      </c>
      <c r="Y262" s="328">
        <v>20.239999999999998</v>
      </c>
      <c r="Z262" s="329">
        <v>36.369999999999997</v>
      </c>
      <c r="AA262" s="328">
        <v>47.5</v>
      </c>
      <c r="AB262" s="329">
        <v>20.010000000000002</v>
      </c>
      <c r="AC262" s="314">
        <v>30.7</v>
      </c>
      <c r="AD262" s="314"/>
      <c r="AE262" s="334">
        <f t="shared" si="217"/>
        <v>26.181666666666668</v>
      </c>
    </row>
    <row r="263" spans="10:31" ht="16.5" x14ac:dyDescent="0.35">
      <c r="J263" s="353">
        <v>44709</v>
      </c>
      <c r="K263" s="315">
        <v>15.64</v>
      </c>
      <c r="L263" s="315">
        <v>21.35</v>
      </c>
      <c r="M263" s="315">
        <f t="shared" si="214"/>
        <v>5.7100000000000009</v>
      </c>
      <c r="N263" s="315">
        <f t="shared" si="215"/>
        <v>-3.9999999999999147E-2</v>
      </c>
      <c r="O263" s="315">
        <f t="shared" si="216"/>
        <v>0.20000000000000284</v>
      </c>
      <c r="Q263" s="327">
        <v>9.17</v>
      </c>
      <c r="R263" s="329">
        <v>26.31</v>
      </c>
      <c r="S263" s="329">
        <v>20.41</v>
      </c>
      <c r="T263" s="328">
        <v>22</v>
      </c>
      <c r="U263" s="328">
        <v>20.190000000000001</v>
      </c>
      <c r="V263" s="329">
        <v>24.37</v>
      </c>
      <c r="W263" s="329">
        <v>25.26</v>
      </c>
      <c r="X263" s="328">
        <v>20.32</v>
      </c>
      <c r="Y263" s="329">
        <v>20.16</v>
      </c>
      <c r="Z263" s="328">
        <v>36.26</v>
      </c>
      <c r="AA263" s="329">
        <v>47.62</v>
      </c>
      <c r="AB263" s="328">
        <v>19.920000000000002</v>
      </c>
      <c r="AC263" s="314">
        <v>30.85</v>
      </c>
      <c r="AD263" s="314"/>
      <c r="AE263" s="334">
        <f t="shared" si="217"/>
        <v>26.139166666666668</v>
      </c>
    </row>
    <row r="264" spans="10:31" ht="16.5" x14ac:dyDescent="0.35">
      <c r="J264" s="351">
        <v>44708</v>
      </c>
      <c r="K264" s="315">
        <v>15.68</v>
      </c>
      <c r="L264" s="315">
        <v>21.15</v>
      </c>
      <c r="M264" s="315">
        <f t="shared" si="214"/>
        <v>5.4699999999999989</v>
      </c>
      <c r="N264" s="315">
        <f t="shared" si="215"/>
        <v>-9.9999999999997868E-3</v>
      </c>
      <c r="O264" s="315">
        <f t="shared" si="216"/>
        <v>0.19999999999999929</v>
      </c>
      <c r="Q264" s="327">
        <v>9.18</v>
      </c>
      <c r="R264" s="328">
        <v>26.15</v>
      </c>
      <c r="S264" s="328">
        <v>20.68</v>
      </c>
      <c r="T264" s="329">
        <v>21.9</v>
      </c>
      <c r="U264" s="329">
        <v>20.2</v>
      </c>
      <c r="V264" s="328">
        <v>24.33</v>
      </c>
      <c r="W264" s="328">
        <v>25</v>
      </c>
      <c r="X264" s="329">
        <v>20.63</v>
      </c>
      <c r="Y264" s="328">
        <v>20.07</v>
      </c>
      <c r="Z264" s="329">
        <v>36.229999999999997</v>
      </c>
      <c r="AA264" s="328">
        <v>47.22</v>
      </c>
      <c r="AB264" s="329">
        <v>20</v>
      </c>
      <c r="AC264" s="314">
        <v>30.72</v>
      </c>
      <c r="AD264" s="314"/>
      <c r="AE264" s="334">
        <f t="shared" si="217"/>
        <v>26.094166666666666</v>
      </c>
    </row>
    <row r="265" spans="10:31" ht="16.5" x14ac:dyDescent="0.35">
      <c r="J265" s="351">
        <v>44707</v>
      </c>
      <c r="K265" s="315">
        <v>15.69</v>
      </c>
      <c r="L265" s="315">
        <v>20.95</v>
      </c>
      <c r="M265" s="315">
        <f t="shared" si="214"/>
        <v>5.26</v>
      </c>
      <c r="N265" s="315">
        <f t="shared" si="215"/>
        <v>-9.9999999999997868E-3</v>
      </c>
      <c r="O265" s="315">
        <f t="shared" si="216"/>
        <v>-0.26000000000000156</v>
      </c>
      <c r="Q265" s="327">
        <v>9.19</v>
      </c>
      <c r="R265" s="329">
        <v>26.65</v>
      </c>
      <c r="S265" s="329">
        <v>20.8</v>
      </c>
      <c r="T265" s="329">
        <v>21.87</v>
      </c>
      <c r="U265" s="328">
        <v>20.29</v>
      </c>
      <c r="V265" s="329">
        <v>24.21</v>
      </c>
      <c r="W265" s="329">
        <v>24.93</v>
      </c>
      <c r="X265" s="328">
        <v>20.68</v>
      </c>
      <c r="Y265" s="329">
        <v>20.14</v>
      </c>
      <c r="Z265" s="328">
        <v>36.369999999999997</v>
      </c>
      <c r="AA265" s="329">
        <v>47.31</v>
      </c>
      <c r="AB265" s="328">
        <v>19.829999999999998</v>
      </c>
      <c r="AC265" s="314">
        <v>30.85</v>
      </c>
      <c r="AD265" s="314"/>
      <c r="AE265" s="334">
        <f t="shared" si="217"/>
        <v>26.16083333333334</v>
      </c>
    </row>
    <row r="266" spans="10:31" ht="16.5" x14ac:dyDescent="0.35">
      <c r="J266" s="351">
        <v>44706</v>
      </c>
      <c r="K266" s="315">
        <v>15.7</v>
      </c>
      <c r="L266" s="315">
        <v>21.21</v>
      </c>
      <c r="M266" s="315">
        <f t="shared" si="214"/>
        <v>5.5100000000000016</v>
      </c>
      <c r="N266" s="315">
        <f t="shared" si="215"/>
        <v>6.9999999999998508E-2</v>
      </c>
      <c r="O266" s="315">
        <f t="shared" si="216"/>
        <v>0</v>
      </c>
      <c r="Q266" s="330">
        <v>9.1999999999999993</v>
      </c>
      <c r="R266" s="328">
        <v>26.62</v>
      </c>
      <c r="S266" s="328">
        <v>20.72</v>
      </c>
      <c r="T266" s="328">
        <v>21.82</v>
      </c>
      <c r="U266" s="329">
        <v>20.239999999999998</v>
      </c>
      <c r="V266" s="328">
        <v>24.14</v>
      </c>
      <c r="W266" s="328">
        <v>24.81</v>
      </c>
      <c r="X266" s="329">
        <v>20.66</v>
      </c>
      <c r="Y266" s="328">
        <v>20.16</v>
      </c>
      <c r="Z266" s="329">
        <v>36</v>
      </c>
      <c r="AA266" s="328">
        <v>47.16</v>
      </c>
      <c r="AB266" s="329">
        <v>19.600000000000001</v>
      </c>
      <c r="AC266" s="314">
        <v>30.9</v>
      </c>
      <c r="AD266" s="314"/>
      <c r="AE266" s="334">
        <f t="shared" si="217"/>
        <v>26.069166666666664</v>
      </c>
    </row>
    <row r="267" spans="10:31" ht="16.5" x14ac:dyDescent="0.35">
      <c r="J267" s="353">
        <v>44705</v>
      </c>
      <c r="K267" s="315">
        <v>15.63</v>
      </c>
      <c r="L267" s="315">
        <v>21.21</v>
      </c>
      <c r="M267" s="315">
        <f t="shared" si="214"/>
        <v>5.58</v>
      </c>
      <c r="N267" s="315">
        <f t="shared" si="215"/>
        <v>6.0000000000000497E-2</v>
      </c>
      <c r="O267" s="315">
        <f t="shared" si="216"/>
        <v>0.10000000000000142</v>
      </c>
      <c r="Q267" s="327">
        <v>9.2100000000000009</v>
      </c>
      <c r="R267" s="329">
        <v>26.59</v>
      </c>
      <c r="S267" s="329">
        <v>20.78</v>
      </c>
      <c r="T267" s="329">
        <v>21.94</v>
      </c>
      <c r="U267" s="328">
        <v>20.04</v>
      </c>
      <c r="V267" s="329">
        <v>24.17</v>
      </c>
      <c r="W267" s="329">
        <v>24.55</v>
      </c>
      <c r="X267" s="328">
        <v>20.53</v>
      </c>
      <c r="Y267" s="329">
        <v>20.22</v>
      </c>
      <c r="Z267" s="328">
        <v>36.729999999999997</v>
      </c>
      <c r="AA267" s="329">
        <v>47.34</v>
      </c>
      <c r="AB267" s="328">
        <v>19.66</v>
      </c>
      <c r="AC267" s="314">
        <v>31</v>
      </c>
      <c r="AD267" s="314"/>
      <c r="AE267" s="334">
        <f t="shared" si="217"/>
        <v>26.129166666666666</v>
      </c>
    </row>
    <row r="268" spans="10:31" ht="16.5" x14ac:dyDescent="0.35">
      <c r="J268" s="351">
        <v>44704</v>
      </c>
      <c r="K268" s="315">
        <v>15.57</v>
      </c>
      <c r="L268" s="315">
        <v>21.11</v>
      </c>
      <c r="M268" s="315">
        <f t="shared" si="214"/>
        <v>5.5399999999999991</v>
      </c>
      <c r="N268" s="315">
        <f t="shared" si="215"/>
        <v>1.9999999999999574E-2</v>
      </c>
      <c r="O268" s="315">
        <f t="shared" si="216"/>
        <v>0.32000000000000028</v>
      </c>
      <c r="Q268" s="327">
        <v>9.2200000000000006</v>
      </c>
      <c r="R268" s="328">
        <v>26.54</v>
      </c>
      <c r="S268" s="328">
        <v>20.399999999999999</v>
      </c>
      <c r="T268" s="328">
        <v>22.29</v>
      </c>
      <c r="U268" s="329">
        <v>20.2</v>
      </c>
      <c r="V268" s="328">
        <v>24.33</v>
      </c>
      <c r="W268" s="328">
        <v>24.84</v>
      </c>
      <c r="X268" s="329">
        <v>20.51</v>
      </c>
      <c r="Y268" s="328">
        <v>20.329999999999998</v>
      </c>
      <c r="Z268" s="329">
        <v>36.6</v>
      </c>
      <c r="AA268" s="328">
        <v>47.45</v>
      </c>
      <c r="AB268" s="329">
        <v>19.5</v>
      </c>
      <c r="AC268" s="314">
        <v>31.11</v>
      </c>
      <c r="AD268" s="314"/>
      <c r="AE268" s="334">
        <f t="shared" si="217"/>
        <v>26.175000000000001</v>
      </c>
    </row>
    <row r="269" spans="10:31" ht="16.5" x14ac:dyDescent="0.35">
      <c r="J269" s="351">
        <v>44703</v>
      </c>
      <c r="K269" s="315">
        <v>15.55</v>
      </c>
      <c r="L269" s="315">
        <v>20.79</v>
      </c>
      <c r="M269" s="315">
        <f t="shared" si="214"/>
        <v>5.2399999999999984</v>
      </c>
      <c r="N269" s="315">
        <f t="shared" si="215"/>
        <v>-1.9999999999999574E-2</v>
      </c>
      <c r="O269" s="315">
        <f t="shared" si="216"/>
        <v>0.11999999999999744</v>
      </c>
      <c r="Q269" s="327">
        <v>9.23</v>
      </c>
      <c r="R269" s="329">
        <v>26.37</v>
      </c>
      <c r="S269" s="329">
        <v>20.7</v>
      </c>
      <c r="T269" s="329">
        <v>22.3</v>
      </c>
      <c r="U269" s="328">
        <v>20.02</v>
      </c>
      <c r="V269" s="329">
        <v>24.33</v>
      </c>
      <c r="W269" s="329">
        <v>24.6</v>
      </c>
      <c r="X269" s="328">
        <v>20.43</v>
      </c>
      <c r="Y269" s="329">
        <v>20.37</v>
      </c>
      <c r="Z269" s="328">
        <v>36.42</v>
      </c>
      <c r="AA269" s="329">
        <v>46.77</v>
      </c>
      <c r="AB269" s="329">
        <v>19.45</v>
      </c>
      <c r="AC269" s="314">
        <v>31.08</v>
      </c>
      <c r="AD269" s="314"/>
      <c r="AE269" s="334">
        <f t="shared" si="217"/>
        <v>26.069999999999997</v>
      </c>
    </row>
    <row r="270" spans="10:31" ht="16.5" x14ac:dyDescent="0.35">
      <c r="J270" s="351">
        <v>44702</v>
      </c>
      <c r="K270" s="315">
        <v>15.57</v>
      </c>
      <c r="L270" s="315">
        <v>20.67</v>
      </c>
      <c r="M270" s="315">
        <f t="shared" si="214"/>
        <v>5.1000000000000014</v>
      </c>
      <c r="N270" s="315">
        <f t="shared" si="215"/>
        <v>-1.9999999999999574E-2</v>
      </c>
      <c r="O270" s="315">
        <f t="shared" si="216"/>
        <v>-0.22999999999999687</v>
      </c>
      <c r="Q270" s="327">
        <v>9.24</v>
      </c>
      <c r="R270" s="328">
        <v>25.78</v>
      </c>
      <c r="S270" s="328">
        <v>20.61</v>
      </c>
      <c r="T270" s="328">
        <v>22.22</v>
      </c>
      <c r="U270" s="329">
        <v>20.2</v>
      </c>
      <c r="V270" s="328">
        <v>23.88</v>
      </c>
      <c r="W270" s="328">
        <v>24.64</v>
      </c>
      <c r="X270" s="329">
        <v>20.47</v>
      </c>
      <c r="Y270" s="328">
        <v>20.41</v>
      </c>
      <c r="Z270" s="329">
        <v>36.5</v>
      </c>
      <c r="AA270" s="328">
        <v>46.94</v>
      </c>
      <c r="AB270" s="328">
        <v>19.29</v>
      </c>
      <c r="AC270" s="314">
        <v>31.2</v>
      </c>
      <c r="AD270" s="314"/>
      <c r="AE270" s="334">
        <f t="shared" si="217"/>
        <v>26.011666666666667</v>
      </c>
    </row>
    <row r="271" spans="10:31" ht="16.5" x14ac:dyDescent="0.35">
      <c r="J271" s="351">
        <v>44701</v>
      </c>
      <c r="K271" s="315">
        <v>15.59</v>
      </c>
      <c r="L271" s="315">
        <v>20.9</v>
      </c>
      <c r="M271" s="315">
        <f t="shared" si="214"/>
        <v>5.3099999999999987</v>
      </c>
      <c r="N271" s="315">
        <f t="shared" si="215"/>
        <v>-6.0000000000000497E-2</v>
      </c>
      <c r="O271" s="315">
        <f t="shared" si="216"/>
        <v>-7.0000000000000284E-2</v>
      </c>
      <c r="Q271" s="327">
        <v>9.25</v>
      </c>
      <c r="R271" s="329">
        <v>25.86</v>
      </c>
      <c r="S271" s="329">
        <v>20.69</v>
      </c>
      <c r="T271" s="329">
        <v>22.08</v>
      </c>
      <c r="U271" s="328">
        <v>19.98</v>
      </c>
      <c r="V271" s="329">
        <v>23.92</v>
      </c>
      <c r="W271" s="329">
        <v>24.51</v>
      </c>
      <c r="X271" s="328">
        <v>20.62</v>
      </c>
      <c r="Y271" s="329">
        <v>20.18</v>
      </c>
      <c r="Z271" s="328">
        <v>36.46</v>
      </c>
      <c r="AA271" s="329">
        <v>46.34</v>
      </c>
      <c r="AB271" s="329">
        <v>19.100000000000001</v>
      </c>
      <c r="AC271" s="314">
        <v>31.3</v>
      </c>
      <c r="AD271" s="314"/>
      <c r="AE271" s="334">
        <f t="shared" si="217"/>
        <v>25.92</v>
      </c>
    </row>
    <row r="272" spans="10:31" ht="16.5" x14ac:dyDescent="0.35">
      <c r="J272" s="351">
        <v>44700</v>
      </c>
      <c r="K272" s="315">
        <v>15.65</v>
      </c>
      <c r="L272" s="315">
        <v>20.97</v>
      </c>
      <c r="M272" s="315">
        <f t="shared" si="214"/>
        <v>5.3199999999999985</v>
      </c>
      <c r="N272" s="315">
        <f t="shared" si="215"/>
        <v>0</v>
      </c>
      <c r="O272" s="315">
        <f t="shared" si="216"/>
        <v>0.16000000000000014</v>
      </c>
      <c r="Q272" s="327">
        <v>9.26</v>
      </c>
      <c r="R272" s="328">
        <v>26.27</v>
      </c>
      <c r="S272" s="328">
        <v>20.87</v>
      </c>
      <c r="T272" s="328">
        <v>22.04</v>
      </c>
      <c r="U272" s="329">
        <v>20</v>
      </c>
      <c r="V272" s="328">
        <v>23.76</v>
      </c>
      <c r="W272" s="328">
        <v>24.45</v>
      </c>
      <c r="X272" s="329">
        <v>20.5</v>
      </c>
      <c r="Y272" s="328">
        <v>19.98</v>
      </c>
      <c r="Z272" s="329">
        <v>36.39</v>
      </c>
      <c r="AA272" s="328">
        <v>46.1</v>
      </c>
      <c r="AB272" s="328">
        <v>18.97</v>
      </c>
      <c r="AC272" s="314">
        <v>31.28</v>
      </c>
      <c r="AD272" s="314"/>
      <c r="AE272" s="334">
        <f t="shared" si="217"/>
        <v>25.884166666666669</v>
      </c>
    </row>
    <row r="273" spans="10:31" ht="16.5" x14ac:dyDescent="0.35">
      <c r="J273" s="351">
        <v>44699</v>
      </c>
      <c r="K273" s="315">
        <v>15.65</v>
      </c>
      <c r="L273" s="315">
        <v>20.81</v>
      </c>
      <c r="M273" s="315">
        <f t="shared" si="214"/>
        <v>5.1599999999999984</v>
      </c>
      <c r="N273" s="315">
        <f t="shared" si="215"/>
        <v>0.20000000000000107</v>
      </c>
      <c r="O273" s="315">
        <f t="shared" si="216"/>
        <v>-6.0000000000002274E-2</v>
      </c>
      <c r="Q273" s="327">
        <v>9.27</v>
      </c>
      <c r="R273" s="329">
        <v>26.34</v>
      </c>
      <c r="S273" s="329">
        <v>20.81</v>
      </c>
      <c r="T273" s="329">
        <v>22.13</v>
      </c>
      <c r="U273" s="328">
        <v>19.97</v>
      </c>
      <c r="V273" s="329">
        <v>23.83</v>
      </c>
      <c r="W273" s="329">
        <v>24.45</v>
      </c>
      <c r="X273" s="328">
        <v>20.75</v>
      </c>
      <c r="Y273" s="329">
        <v>20.14</v>
      </c>
      <c r="Z273" s="328">
        <v>36.340000000000003</v>
      </c>
      <c r="AA273" s="329">
        <v>46.17</v>
      </c>
      <c r="AB273" s="329">
        <v>19.260000000000002</v>
      </c>
      <c r="AC273" s="314">
        <v>31.16</v>
      </c>
      <c r="AD273" s="314"/>
      <c r="AE273" s="334">
        <f t="shared" si="217"/>
        <v>25.945833333333336</v>
      </c>
    </row>
    <row r="274" spans="10:31" ht="16.5" x14ac:dyDescent="0.35">
      <c r="J274" s="353">
        <v>44698</v>
      </c>
      <c r="K274" s="315">
        <v>15.45</v>
      </c>
      <c r="L274" s="315">
        <v>20.87</v>
      </c>
      <c r="M274" s="315">
        <f t="shared" si="214"/>
        <v>5.4200000000000017</v>
      </c>
      <c r="N274" s="315">
        <f t="shared" si="215"/>
        <v>3.9999999999999147E-2</v>
      </c>
      <c r="O274" s="315">
        <f t="shared" si="216"/>
        <v>-2.9999999999997584E-2</v>
      </c>
      <c r="Q274" s="327">
        <v>9.2799999999999994</v>
      </c>
      <c r="R274" s="328">
        <v>26.39</v>
      </c>
      <c r="S274" s="328">
        <v>20.73</v>
      </c>
      <c r="T274" s="328">
        <v>21.95</v>
      </c>
      <c r="U274" s="329">
        <v>20.100000000000001</v>
      </c>
      <c r="V274" s="328">
        <v>23.83</v>
      </c>
      <c r="W274" s="328">
        <v>24.32</v>
      </c>
      <c r="X274" s="329">
        <v>20.63</v>
      </c>
      <c r="Y274" s="328">
        <v>20.16</v>
      </c>
      <c r="Z274" s="329">
        <v>36.67</v>
      </c>
      <c r="AA274" s="328">
        <v>45.84</v>
      </c>
      <c r="AB274" s="328">
        <v>19.100000000000001</v>
      </c>
      <c r="AC274" s="314">
        <v>31.37</v>
      </c>
      <c r="AD274" s="314"/>
      <c r="AE274" s="334">
        <f t="shared" si="217"/>
        <v>25.924166666666668</v>
      </c>
    </row>
    <row r="275" spans="10:31" ht="16.5" x14ac:dyDescent="0.35">
      <c r="J275" s="351">
        <v>44697</v>
      </c>
      <c r="K275" s="315">
        <v>15.41</v>
      </c>
      <c r="L275" s="315">
        <v>20.9</v>
      </c>
      <c r="M275" s="315">
        <f t="shared" si="214"/>
        <v>5.4899999999999984</v>
      </c>
      <c r="N275" s="315">
        <f t="shared" si="215"/>
        <v>8.0000000000000071E-2</v>
      </c>
      <c r="O275" s="315">
        <f t="shared" si="216"/>
        <v>-8.9999999999999858E-2</v>
      </c>
      <c r="Q275" s="327">
        <v>9.2899999999999991</v>
      </c>
      <c r="R275" s="329">
        <v>26.22</v>
      </c>
      <c r="S275" s="329">
        <v>20.9</v>
      </c>
      <c r="T275" s="329">
        <v>22.03</v>
      </c>
      <c r="U275" s="328">
        <v>20.079999999999998</v>
      </c>
      <c r="V275" s="329">
        <v>23.7</v>
      </c>
      <c r="W275" s="329">
        <v>24.2</v>
      </c>
      <c r="X275" s="328">
        <v>20.48</v>
      </c>
      <c r="Y275" s="329">
        <v>20.03</v>
      </c>
      <c r="Z275" s="328">
        <v>36.380000000000003</v>
      </c>
      <c r="AA275" s="329">
        <v>46.02</v>
      </c>
      <c r="AB275" s="329">
        <v>18.96</v>
      </c>
      <c r="AC275" s="314">
        <v>31.68</v>
      </c>
      <c r="AD275" s="314"/>
      <c r="AE275" s="334">
        <f t="shared" si="217"/>
        <v>25.889999999999997</v>
      </c>
    </row>
    <row r="276" spans="10:31" ht="16.5" x14ac:dyDescent="0.35">
      <c r="J276" s="351">
        <v>44696</v>
      </c>
      <c r="K276" s="315">
        <v>15.33</v>
      </c>
      <c r="L276" s="315">
        <v>20.99</v>
      </c>
      <c r="M276" s="315">
        <f t="shared" si="214"/>
        <v>5.6599999999999984</v>
      </c>
      <c r="N276" s="315">
        <f t="shared" si="215"/>
        <v>7.0000000000000284E-2</v>
      </c>
      <c r="O276" s="315">
        <f t="shared" si="216"/>
        <v>0.41000000000000014</v>
      </c>
      <c r="Q276" s="330">
        <v>9.3000000000000007</v>
      </c>
      <c r="R276" s="328">
        <v>26.22</v>
      </c>
      <c r="S276" s="328">
        <v>20.440000000000001</v>
      </c>
      <c r="T276" s="328">
        <v>22.13</v>
      </c>
      <c r="U276" s="329">
        <v>20.11</v>
      </c>
      <c r="V276" s="328">
        <v>23.76</v>
      </c>
      <c r="W276" s="328">
        <v>24.44</v>
      </c>
      <c r="X276" s="329">
        <v>20.46</v>
      </c>
      <c r="Y276" s="328">
        <v>20.13</v>
      </c>
      <c r="Z276" s="329">
        <v>36.64</v>
      </c>
      <c r="AA276" s="328">
        <v>45.38</v>
      </c>
      <c r="AB276" s="328">
        <v>18.829999999999998</v>
      </c>
      <c r="AC276" s="314">
        <v>32</v>
      </c>
      <c r="AD276" s="314"/>
      <c r="AE276" s="334">
        <f t="shared" si="217"/>
        <v>25.87833333333333</v>
      </c>
    </row>
    <row r="277" spans="10:31" ht="16.5" x14ac:dyDescent="0.35">
      <c r="J277" s="351">
        <v>44695</v>
      </c>
      <c r="K277" s="315">
        <v>15.26</v>
      </c>
      <c r="L277" s="315">
        <v>20.58</v>
      </c>
      <c r="M277" s="315">
        <f t="shared" si="214"/>
        <v>5.3199999999999985</v>
      </c>
      <c r="N277" s="315">
        <f t="shared" si="215"/>
        <v>1.9999999999999574E-2</v>
      </c>
      <c r="O277" s="315">
        <f t="shared" si="216"/>
        <v>-8.0000000000001847E-2</v>
      </c>
      <c r="Q277" s="327">
        <v>10.1</v>
      </c>
      <c r="R277" s="329">
        <v>25.6</v>
      </c>
      <c r="S277" s="329">
        <v>20.440000000000001</v>
      </c>
      <c r="T277" s="329">
        <v>21.85</v>
      </c>
      <c r="U277" s="328">
        <v>19.8</v>
      </c>
      <c r="V277" s="329">
        <v>23.5</v>
      </c>
      <c r="W277" s="329">
        <v>24.11</v>
      </c>
      <c r="X277" s="328">
        <v>20.440000000000001</v>
      </c>
      <c r="Y277" s="329">
        <v>20.3</v>
      </c>
      <c r="Z277" s="328">
        <v>36.479999999999997</v>
      </c>
      <c r="AA277" s="329">
        <v>46.08</v>
      </c>
      <c r="AB277" s="329">
        <v>18.350000000000001</v>
      </c>
      <c r="AC277" s="314">
        <v>32.04</v>
      </c>
      <c r="AD277" s="314"/>
      <c r="AE277" s="334">
        <f t="shared" si="217"/>
        <v>25.749166666666671</v>
      </c>
    </row>
    <row r="278" spans="10:31" ht="16.5" x14ac:dyDescent="0.35">
      <c r="J278" s="351">
        <v>44694</v>
      </c>
      <c r="K278" s="315">
        <v>15.24</v>
      </c>
      <c r="L278" s="315">
        <v>20.66</v>
      </c>
      <c r="M278" s="315">
        <f t="shared" si="214"/>
        <v>5.42</v>
      </c>
      <c r="N278" s="315">
        <f t="shared" si="215"/>
        <v>-1.9999999999999574E-2</v>
      </c>
      <c r="O278" s="315">
        <f t="shared" si="216"/>
        <v>0.21000000000000085</v>
      </c>
      <c r="Q278" s="327">
        <v>10.199999999999999</v>
      </c>
      <c r="R278" s="328">
        <v>25.65</v>
      </c>
      <c r="S278" s="328">
        <v>20.58</v>
      </c>
      <c r="T278" s="328">
        <v>21.98</v>
      </c>
      <c r="U278" s="329">
        <v>19.940000000000001</v>
      </c>
      <c r="V278" s="328">
        <v>23.7</v>
      </c>
      <c r="W278" s="328">
        <v>24.18</v>
      </c>
      <c r="X278" s="329">
        <v>20.62</v>
      </c>
      <c r="Y278" s="328">
        <v>20.41</v>
      </c>
      <c r="Z278" s="329">
        <v>36.700000000000003</v>
      </c>
      <c r="AA278" s="328">
        <v>45.87</v>
      </c>
      <c r="AB278" s="328">
        <v>18.11</v>
      </c>
      <c r="AC278" s="314">
        <v>31.78</v>
      </c>
      <c r="AD278" s="314"/>
      <c r="AE278" s="334">
        <f t="shared" si="217"/>
        <v>25.793333333333333</v>
      </c>
    </row>
    <row r="279" spans="10:31" ht="16.5" x14ac:dyDescent="0.35">
      <c r="J279" s="351">
        <v>44693</v>
      </c>
      <c r="K279" s="315">
        <v>15.26</v>
      </c>
      <c r="L279" s="315">
        <v>20.45</v>
      </c>
      <c r="M279" s="315">
        <f t="shared" si="214"/>
        <v>5.1899999999999995</v>
      </c>
      <c r="N279" s="315">
        <f t="shared" si="215"/>
        <v>-0.10999999999999943</v>
      </c>
      <c r="O279" s="315">
        <f t="shared" si="216"/>
        <v>0.16000000000000014</v>
      </c>
      <c r="Q279" s="327">
        <v>10.3</v>
      </c>
      <c r="R279" s="329">
        <v>25.7</v>
      </c>
      <c r="S279" s="329">
        <v>20.81</v>
      </c>
      <c r="T279" s="329">
        <v>22.08</v>
      </c>
      <c r="U279" s="328">
        <v>20.12</v>
      </c>
      <c r="V279" s="329">
        <v>23.46</v>
      </c>
      <c r="W279" s="329">
        <v>24.17</v>
      </c>
      <c r="X279" s="328">
        <v>20.55</v>
      </c>
      <c r="Y279" s="329">
        <v>20.079999999999998</v>
      </c>
      <c r="Z279" s="328">
        <v>36.619999999999997</v>
      </c>
      <c r="AA279" s="329">
        <v>45.58</v>
      </c>
      <c r="AB279" s="329">
        <v>17.86</v>
      </c>
      <c r="AC279" s="314">
        <v>32.119999999999997</v>
      </c>
      <c r="AD279" s="314"/>
      <c r="AE279" s="334">
        <f t="shared" si="217"/>
        <v>25.762500000000003</v>
      </c>
    </row>
    <row r="280" spans="10:31" ht="16.5" x14ac:dyDescent="0.35">
      <c r="J280" s="351">
        <v>44692</v>
      </c>
      <c r="K280" s="315">
        <v>15.37</v>
      </c>
      <c r="L280" s="315">
        <v>20.29</v>
      </c>
      <c r="M280" s="315">
        <f t="shared" si="214"/>
        <v>4.92</v>
      </c>
      <c r="N280" s="315">
        <f t="shared" si="215"/>
        <v>-2.000000000000135E-2</v>
      </c>
      <c r="O280" s="315">
        <f t="shared" si="216"/>
        <v>7.0000000000000284E-2</v>
      </c>
      <c r="Q280" s="327">
        <v>10.4</v>
      </c>
      <c r="R280" s="328">
        <v>25.89</v>
      </c>
      <c r="S280" s="328">
        <v>20.61</v>
      </c>
      <c r="T280" s="328">
        <v>21.92</v>
      </c>
      <c r="U280" s="329">
        <v>19.75</v>
      </c>
      <c r="V280" s="328">
        <v>23.65</v>
      </c>
      <c r="W280" s="328">
        <v>23.96</v>
      </c>
      <c r="X280" s="329">
        <v>20.57</v>
      </c>
      <c r="Y280" s="328">
        <v>19.760000000000002</v>
      </c>
      <c r="Z280" s="329">
        <v>36.99</v>
      </c>
      <c r="AA280" s="328">
        <v>45.57</v>
      </c>
      <c r="AB280" s="328">
        <v>17.82</v>
      </c>
      <c r="AC280" s="314">
        <v>32.24</v>
      </c>
      <c r="AD280" s="314"/>
      <c r="AE280" s="334">
        <f t="shared" si="217"/>
        <v>25.727500000000003</v>
      </c>
    </row>
    <row r="281" spans="10:31" ht="16.5" x14ac:dyDescent="0.35">
      <c r="J281" s="353">
        <v>44691</v>
      </c>
      <c r="K281" s="315">
        <v>15.39</v>
      </c>
      <c r="L281" s="315">
        <v>20.22</v>
      </c>
      <c r="M281" s="315">
        <f t="shared" si="214"/>
        <v>4.8299999999999983</v>
      </c>
      <c r="N281" s="315">
        <f t="shared" si="215"/>
        <v>0.36000000000000121</v>
      </c>
      <c r="O281" s="315">
        <f t="shared" si="216"/>
        <v>7.0000000000000284E-2</v>
      </c>
      <c r="Q281" s="327">
        <v>10.5</v>
      </c>
      <c r="R281" s="329">
        <v>25.75</v>
      </c>
      <c r="S281" s="329">
        <v>20.62</v>
      </c>
      <c r="T281" s="329">
        <v>22.1</v>
      </c>
      <c r="U281" s="328">
        <v>19.79</v>
      </c>
      <c r="V281" s="329">
        <v>23.73</v>
      </c>
      <c r="W281" s="329">
        <v>23.84</v>
      </c>
      <c r="X281" s="328">
        <v>20.79</v>
      </c>
      <c r="Y281" s="329">
        <v>19.850000000000001</v>
      </c>
      <c r="Z281" s="328">
        <v>37.17</v>
      </c>
      <c r="AA281" s="329">
        <v>45.16</v>
      </c>
      <c r="AB281" s="329">
        <v>18.010000000000002</v>
      </c>
      <c r="AC281" s="314">
        <v>32.32</v>
      </c>
      <c r="AD281" s="314"/>
      <c r="AE281" s="334">
        <f t="shared" si="217"/>
        <v>25.760833333333327</v>
      </c>
    </row>
    <row r="282" spans="10:31" ht="16.5" x14ac:dyDescent="0.35">
      <c r="J282" s="351">
        <v>44690</v>
      </c>
      <c r="K282" s="315">
        <v>15.03</v>
      </c>
      <c r="L282" s="315">
        <v>20.149999999999999</v>
      </c>
      <c r="M282" s="315">
        <f t="shared" si="214"/>
        <v>5.1199999999999992</v>
      </c>
      <c r="N282" s="315">
        <f t="shared" si="215"/>
        <v>0.29999999999999893</v>
      </c>
      <c r="O282" s="315">
        <f t="shared" si="216"/>
        <v>-0.15000000000000213</v>
      </c>
      <c r="Q282" s="327">
        <v>10.6</v>
      </c>
      <c r="R282" s="328">
        <v>25.73</v>
      </c>
      <c r="S282" s="328">
        <v>20.75</v>
      </c>
      <c r="T282" s="328">
        <v>22.4</v>
      </c>
      <c r="U282" s="329">
        <v>19.71</v>
      </c>
      <c r="V282" s="328">
        <v>23.54</v>
      </c>
      <c r="W282" s="328">
        <v>23.95</v>
      </c>
      <c r="X282" s="329">
        <v>20.61</v>
      </c>
      <c r="Y282" s="328">
        <v>20</v>
      </c>
      <c r="Z282" s="329">
        <v>37.78</v>
      </c>
      <c r="AA282" s="328">
        <v>44.73</v>
      </c>
      <c r="AB282" s="328">
        <v>18.010000000000002</v>
      </c>
      <c r="AC282" s="314">
        <v>32.4</v>
      </c>
      <c r="AD282" s="314"/>
      <c r="AE282" s="334">
        <f t="shared" si="217"/>
        <v>25.80083333333333</v>
      </c>
    </row>
    <row r="283" spans="10:31" ht="16.5" x14ac:dyDescent="0.35">
      <c r="J283" s="351">
        <v>44689</v>
      </c>
      <c r="K283" s="315">
        <v>14.73</v>
      </c>
      <c r="L283" s="315">
        <v>20.3</v>
      </c>
      <c r="M283" s="315">
        <f t="shared" si="214"/>
        <v>5.57</v>
      </c>
      <c r="N283" s="315">
        <f t="shared" si="215"/>
        <v>8.0000000000000071E-2</v>
      </c>
      <c r="O283" s="315">
        <f t="shared" si="216"/>
        <v>-5.9999999999998721E-2</v>
      </c>
      <c r="Q283" s="327">
        <v>10.7</v>
      </c>
      <c r="R283" s="329">
        <v>25.82</v>
      </c>
      <c r="S283" s="329">
        <v>20.53</v>
      </c>
      <c r="T283" s="329">
        <v>22.02</v>
      </c>
      <c r="U283" s="328">
        <v>19.72</v>
      </c>
      <c r="V283" s="329">
        <v>23.76</v>
      </c>
      <c r="W283" s="329">
        <v>23.98</v>
      </c>
      <c r="X283" s="328">
        <v>20.36</v>
      </c>
      <c r="Y283" s="329">
        <v>19.940000000000001</v>
      </c>
      <c r="Z283" s="328">
        <v>38.47</v>
      </c>
      <c r="AA283" s="329">
        <v>44.77</v>
      </c>
      <c r="AB283" s="329">
        <v>18.11</v>
      </c>
      <c r="AC283" s="314">
        <v>32.43</v>
      </c>
      <c r="AD283" s="314"/>
      <c r="AE283" s="334">
        <f t="shared" si="217"/>
        <v>25.825833333333335</v>
      </c>
    </row>
    <row r="284" spans="10:31" ht="16.5" x14ac:dyDescent="0.35">
      <c r="J284" s="351">
        <v>44688</v>
      </c>
      <c r="K284" s="315">
        <v>14.65</v>
      </c>
      <c r="L284" s="315">
        <v>20.36</v>
      </c>
      <c r="M284" s="315">
        <f t="shared" si="214"/>
        <v>5.7099999999999991</v>
      </c>
      <c r="N284" s="315">
        <f t="shared" si="215"/>
        <v>-3.9999999999999147E-2</v>
      </c>
      <c r="O284" s="315">
        <f t="shared" si="216"/>
        <v>0.28999999999999915</v>
      </c>
      <c r="Q284" s="327">
        <v>10.8</v>
      </c>
      <c r="R284" s="328">
        <v>26.09</v>
      </c>
      <c r="S284" s="328">
        <v>20.8</v>
      </c>
      <c r="T284" s="328">
        <v>22.18</v>
      </c>
      <c r="U284" s="329">
        <v>19.72</v>
      </c>
      <c r="V284" s="328">
        <v>23.61</v>
      </c>
      <c r="W284" s="328">
        <v>23.66</v>
      </c>
      <c r="X284" s="329">
        <v>20.64</v>
      </c>
      <c r="Y284" s="328">
        <v>19.940000000000001</v>
      </c>
      <c r="Z284" s="329">
        <v>38.82</v>
      </c>
      <c r="AA284" s="328">
        <v>44.59</v>
      </c>
      <c r="AB284" s="328">
        <v>18.04</v>
      </c>
      <c r="AC284" s="314">
        <v>32.81</v>
      </c>
      <c r="AD284" s="314"/>
      <c r="AE284" s="334">
        <f t="shared" si="217"/>
        <v>25.908333333333331</v>
      </c>
    </row>
    <row r="285" spans="10:31" ht="16.5" x14ac:dyDescent="0.35">
      <c r="J285" s="351">
        <v>44687</v>
      </c>
      <c r="K285" s="315">
        <v>14.69</v>
      </c>
      <c r="L285" s="315">
        <v>20.07</v>
      </c>
      <c r="M285" s="315">
        <f t="shared" si="214"/>
        <v>5.3800000000000008</v>
      </c>
      <c r="N285" s="315">
        <f t="shared" si="215"/>
        <v>-0.12000000000000099</v>
      </c>
      <c r="O285" s="315">
        <f t="shared" si="216"/>
        <v>-7.0000000000000284E-2</v>
      </c>
      <c r="Q285" s="327">
        <v>10.9</v>
      </c>
      <c r="R285" s="329">
        <v>26.22</v>
      </c>
      <c r="S285" s="329">
        <v>20.73</v>
      </c>
      <c r="T285" s="329">
        <v>22.39</v>
      </c>
      <c r="U285" s="328">
        <v>19.760000000000002</v>
      </c>
      <c r="V285" s="329">
        <v>23.38</v>
      </c>
      <c r="W285" s="329">
        <v>23.72</v>
      </c>
      <c r="X285" s="328">
        <v>20.63</v>
      </c>
      <c r="Y285" s="329">
        <v>19.86</v>
      </c>
      <c r="Z285" s="328">
        <v>39.81</v>
      </c>
      <c r="AA285" s="329">
        <v>44.4</v>
      </c>
      <c r="AB285" s="329">
        <v>17.68</v>
      </c>
      <c r="AC285" s="314">
        <v>33.020000000000003</v>
      </c>
      <c r="AD285" s="314"/>
      <c r="AE285" s="334">
        <f t="shared" si="217"/>
        <v>25.966666666666665</v>
      </c>
    </row>
    <row r="286" spans="10:31" ht="16.5" x14ac:dyDescent="0.35">
      <c r="J286" s="351">
        <v>44686</v>
      </c>
      <c r="K286" s="315">
        <v>14.81</v>
      </c>
      <c r="L286" s="315">
        <v>20.14</v>
      </c>
      <c r="M286" s="315">
        <f t="shared" si="214"/>
        <v>5.33</v>
      </c>
      <c r="N286" s="315">
        <f t="shared" si="215"/>
        <v>-0.1899999999999995</v>
      </c>
      <c r="O286" s="315">
        <f t="shared" si="216"/>
        <v>0.16000000000000014</v>
      </c>
      <c r="Q286" s="330">
        <v>10.1</v>
      </c>
      <c r="R286" s="328">
        <v>25.81</v>
      </c>
      <c r="S286" s="328">
        <v>20.95</v>
      </c>
      <c r="T286" s="328">
        <v>22.22</v>
      </c>
      <c r="U286" s="329">
        <v>19.59</v>
      </c>
      <c r="V286" s="328">
        <v>23.35</v>
      </c>
      <c r="W286" s="328">
        <v>23.57</v>
      </c>
      <c r="X286" s="329">
        <v>20.56</v>
      </c>
      <c r="Y286" s="328">
        <v>19.95</v>
      </c>
      <c r="Z286" s="329">
        <v>40.47</v>
      </c>
      <c r="AA286" s="328">
        <v>44.09</v>
      </c>
      <c r="AB286" s="328">
        <v>16.91</v>
      </c>
      <c r="AC286" s="314">
        <v>33.21</v>
      </c>
      <c r="AD286" s="314"/>
      <c r="AE286" s="334">
        <f t="shared" si="217"/>
        <v>25.889999999999997</v>
      </c>
    </row>
    <row r="287" spans="10:31" ht="16.5" x14ac:dyDescent="0.35">
      <c r="J287" s="351">
        <v>44685</v>
      </c>
      <c r="K287" s="315">
        <v>15</v>
      </c>
      <c r="L287" s="315">
        <v>19.98</v>
      </c>
      <c r="M287" s="315">
        <f t="shared" si="214"/>
        <v>4.9800000000000004</v>
      </c>
      <c r="N287" s="315">
        <f t="shared" si="215"/>
        <v>-2.9999999999999361E-2</v>
      </c>
      <c r="O287" s="315">
        <f t="shared" si="216"/>
        <v>-0.16000000000000014</v>
      </c>
      <c r="Q287" s="327">
        <v>10.11</v>
      </c>
      <c r="R287" s="329">
        <v>25.82</v>
      </c>
      <c r="S287" s="329">
        <v>20.68</v>
      </c>
      <c r="T287" s="329">
        <v>21.96</v>
      </c>
      <c r="U287" s="328">
        <v>19.53</v>
      </c>
      <c r="V287" s="329">
        <v>23.33</v>
      </c>
      <c r="W287" s="329">
        <v>23.53</v>
      </c>
      <c r="X287" s="328">
        <v>20.55</v>
      </c>
      <c r="Y287" s="329">
        <v>19.850000000000001</v>
      </c>
      <c r="Z287" s="328">
        <v>41.56</v>
      </c>
      <c r="AA287" s="329">
        <v>43.87</v>
      </c>
      <c r="AB287" s="329">
        <v>17.89</v>
      </c>
      <c r="AC287" s="314">
        <v>33.479999999999997</v>
      </c>
      <c r="AD287" s="314"/>
      <c r="AE287" s="334">
        <f t="shared" si="217"/>
        <v>26.004166666666666</v>
      </c>
    </row>
    <row r="288" spans="10:31" ht="16.5" x14ac:dyDescent="0.35">
      <c r="J288" s="353">
        <v>44684</v>
      </c>
      <c r="K288" s="315">
        <v>15.03</v>
      </c>
      <c r="L288" s="315">
        <v>20.14</v>
      </c>
      <c r="M288" s="315">
        <f t="shared" si="214"/>
        <v>5.1100000000000012</v>
      </c>
      <c r="N288" s="315">
        <f t="shared" si="215"/>
        <v>-0.15000000000000036</v>
      </c>
      <c r="O288" s="315">
        <f t="shared" si="216"/>
        <v>0.15000000000000213</v>
      </c>
      <c r="Q288" s="327">
        <v>10.119999999999999</v>
      </c>
      <c r="R288" s="328">
        <v>25.76</v>
      </c>
      <c r="S288" s="328">
        <v>20.65</v>
      </c>
      <c r="T288" s="328">
        <v>22.03</v>
      </c>
      <c r="U288" s="329">
        <v>19.46</v>
      </c>
      <c r="V288" s="328">
        <v>23.56</v>
      </c>
      <c r="W288" s="328">
        <v>23.36</v>
      </c>
      <c r="X288" s="329">
        <v>20.13</v>
      </c>
      <c r="Y288" s="328">
        <v>19.93</v>
      </c>
      <c r="Z288" s="329">
        <v>42.29</v>
      </c>
      <c r="AA288" s="328">
        <v>43.02</v>
      </c>
      <c r="AB288" s="328">
        <v>17.53</v>
      </c>
      <c r="AC288" s="314">
        <v>33.5</v>
      </c>
      <c r="AD288" s="314"/>
      <c r="AE288" s="334">
        <f t="shared" si="217"/>
        <v>25.935000000000002</v>
      </c>
    </row>
    <row r="289" spans="10:31" ht="16.5" x14ac:dyDescent="0.35">
      <c r="J289" s="351">
        <v>44683</v>
      </c>
      <c r="K289" s="315">
        <v>15.18</v>
      </c>
      <c r="L289" s="315">
        <v>19.989999999999998</v>
      </c>
      <c r="M289" s="315">
        <f t="shared" si="214"/>
        <v>4.8099999999999987</v>
      </c>
      <c r="N289" s="315">
        <f t="shared" si="215"/>
        <v>9.9999999999997868E-3</v>
      </c>
      <c r="O289" s="315">
        <f t="shared" si="216"/>
        <v>-0.22000000000000242</v>
      </c>
      <c r="Q289" s="327">
        <v>10.130000000000001</v>
      </c>
      <c r="R289" s="329">
        <v>25.56</v>
      </c>
      <c r="S289" s="329">
        <v>20.5</v>
      </c>
      <c r="T289" s="329">
        <v>21.9</v>
      </c>
      <c r="U289" s="328">
        <v>19.71</v>
      </c>
      <c r="V289" s="329">
        <v>23.6</v>
      </c>
      <c r="W289" s="329">
        <v>23.28</v>
      </c>
      <c r="X289" s="328">
        <v>20.64</v>
      </c>
      <c r="Y289" s="329">
        <v>19.940000000000001</v>
      </c>
      <c r="Z289" s="328">
        <v>42.61</v>
      </c>
      <c r="AA289" s="329">
        <v>42.77</v>
      </c>
      <c r="AB289" s="329">
        <v>18.100000000000001</v>
      </c>
      <c r="AC289" s="314">
        <v>33.799999999999997</v>
      </c>
      <c r="AD289" s="314"/>
      <c r="AE289" s="334">
        <f t="shared" si="217"/>
        <v>26.034166666666668</v>
      </c>
    </row>
    <row r="290" spans="10:31" ht="16.5" x14ac:dyDescent="0.35">
      <c r="J290" s="351">
        <v>44682</v>
      </c>
      <c r="K290" s="315">
        <v>15.17</v>
      </c>
      <c r="L290" s="315">
        <v>20.21</v>
      </c>
      <c r="M290" s="315">
        <f t="shared" si="214"/>
        <v>5.0400000000000009</v>
      </c>
      <c r="N290" s="315">
        <f t="shared" si="215"/>
        <v>0.14000000000000057</v>
      </c>
      <c r="O290" s="315">
        <f t="shared" si="216"/>
        <v>0.21000000000000085</v>
      </c>
      <c r="Q290" s="327">
        <v>10.14</v>
      </c>
      <c r="R290" s="328">
        <v>25.63</v>
      </c>
      <c r="S290" s="328">
        <v>20.53</v>
      </c>
      <c r="T290" s="328">
        <v>21.87</v>
      </c>
      <c r="U290" s="329">
        <v>19.77</v>
      </c>
      <c r="V290" s="328">
        <v>23.49</v>
      </c>
      <c r="W290" s="328">
        <v>23.22</v>
      </c>
      <c r="X290" s="329">
        <v>20.420000000000002</v>
      </c>
      <c r="Y290" s="328">
        <v>19.920000000000002</v>
      </c>
      <c r="Z290" s="329">
        <v>43.19</v>
      </c>
      <c r="AA290" s="328">
        <v>43.12</v>
      </c>
      <c r="AB290" s="328">
        <v>18.54</v>
      </c>
      <c r="AC290" s="314">
        <v>34.15</v>
      </c>
      <c r="AD290" s="314"/>
      <c r="AE290" s="334">
        <f t="shared" si="217"/>
        <v>26.154166666666669</v>
      </c>
    </row>
    <row r="291" spans="10:31" ht="16.5" x14ac:dyDescent="0.35">
      <c r="J291" s="351">
        <v>44681</v>
      </c>
      <c r="K291" s="315">
        <v>15.03</v>
      </c>
      <c r="L291" s="315">
        <v>20</v>
      </c>
      <c r="M291" s="315">
        <f t="shared" si="214"/>
        <v>4.9700000000000006</v>
      </c>
      <c r="N291" s="315">
        <f t="shared" si="215"/>
        <v>0.12999999999999901</v>
      </c>
      <c r="O291" s="315">
        <f t="shared" si="216"/>
        <v>0.21000000000000085</v>
      </c>
      <c r="Q291" s="327">
        <v>10.15</v>
      </c>
      <c r="R291" s="329">
        <v>25.59</v>
      </c>
      <c r="S291" s="329">
        <v>20.5</v>
      </c>
      <c r="T291" s="329">
        <v>21.86</v>
      </c>
      <c r="U291" s="328">
        <v>19.79</v>
      </c>
      <c r="V291" s="329">
        <v>23.28</v>
      </c>
      <c r="W291" s="329">
        <v>23.16</v>
      </c>
      <c r="X291" s="328">
        <v>20.49</v>
      </c>
      <c r="Y291" s="329">
        <v>19.97</v>
      </c>
      <c r="Z291" s="328">
        <v>44.27</v>
      </c>
      <c r="AA291" s="329">
        <v>42.86</v>
      </c>
      <c r="AB291" s="329">
        <v>19.14</v>
      </c>
      <c r="AC291" s="314">
        <v>35.29</v>
      </c>
      <c r="AD291" s="314"/>
      <c r="AE291" s="334">
        <f t="shared" si="217"/>
        <v>26.350000000000005</v>
      </c>
    </row>
    <row r="292" spans="10:31" ht="16.5" x14ac:dyDescent="0.35">
      <c r="J292" s="351">
        <v>44680</v>
      </c>
      <c r="K292" s="315">
        <v>14.9</v>
      </c>
      <c r="L292" s="315">
        <v>19.79</v>
      </c>
      <c r="M292" s="315">
        <f t="shared" si="214"/>
        <v>4.8899999999999988</v>
      </c>
      <c r="N292" s="315">
        <f t="shared" si="215"/>
        <v>0.26999999999999957</v>
      </c>
      <c r="O292" s="315">
        <f t="shared" si="216"/>
        <v>-1.0000000000001563E-2</v>
      </c>
      <c r="Q292" s="327">
        <v>10.16</v>
      </c>
      <c r="R292" s="328">
        <v>25.55</v>
      </c>
      <c r="S292" s="328">
        <v>20.43</v>
      </c>
      <c r="T292" s="328">
        <v>22.05</v>
      </c>
      <c r="U292" s="329">
        <v>19.52</v>
      </c>
      <c r="V292" s="328">
        <v>23.15</v>
      </c>
      <c r="W292" s="328">
        <v>23.25</v>
      </c>
      <c r="X292" s="329">
        <v>20.53</v>
      </c>
      <c r="Y292" s="328">
        <v>19.940000000000001</v>
      </c>
      <c r="Z292" s="329">
        <v>44.67</v>
      </c>
      <c r="AA292" s="328">
        <v>42.41</v>
      </c>
      <c r="AB292" s="328">
        <v>19.170000000000002</v>
      </c>
      <c r="AC292" s="314">
        <v>34.99</v>
      </c>
      <c r="AD292" s="314"/>
      <c r="AE292" s="334">
        <f t="shared" si="217"/>
        <v>26.305000000000003</v>
      </c>
    </row>
    <row r="293" spans="10:31" ht="16.5" x14ac:dyDescent="0.35">
      <c r="J293" s="351">
        <v>44679</v>
      </c>
      <c r="K293" s="315">
        <v>14.63</v>
      </c>
      <c r="L293" s="315">
        <v>19.8</v>
      </c>
      <c r="M293" s="315">
        <f t="shared" si="214"/>
        <v>5.17</v>
      </c>
      <c r="N293" s="315">
        <f t="shared" si="215"/>
        <v>-3.9999999999999147E-2</v>
      </c>
      <c r="O293" s="315">
        <f t="shared" si="216"/>
        <v>5.0000000000000711E-2</v>
      </c>
      <c r="Q293" s="327">
        <v>10.17</v>
      </c>
      <c r="R293" s="329">
        <v>25.5</v>
      </c>
      <c r="S293" s="329">
        <v>20.6</v>
      </c>
      <c r="T293" s="329">
        <v>21.76</v>
      </c>
      <c r="U293" s="328">
        <v>19.68</v>
      </c>
      <c r="V293" s="329">
        <v>22.91</v>
      </c>
      <c r="W293" s="329">
        <v>23.13</v>
      </c>
      <c r="X293" s="328">
        <v>20.5</v>
      </c>
      <c r="Y293" s="329">
        <v>19.86</v>
      </c>
      <c r="Z293" s="328">
        <v>45.35</v>
      </c>
      <c r="AA293" s="329">
        <v>42.57</v>
      </c>
      <c r="AB293" s="329">
        <v>19.239999999999998</v>
      </c>
      <c r="AC293" s="314">
        <v>35.11</v>
      </c>
      <c r="AD293" s="314"/>
      <c r="AE293" s="334">
        <f t="shared" si="217"/>
        <v>26.350833333333338</v>
      </c>
    </row>
    <row r="294" spans="10:31" ht="16.5" x14ac:dyDescent="0.35">
      <c r="J294" s="351">
        <v>44678</v>
      </c>
      <c r="K294" s="315">
        <v>14.67</v>
      </c>
      <c r="L294" s="315">
        <v>19.75</v>
      </c>
      <c r="M294" s="315">
        <f t="shared" si="214"/>
        <v>5.08</v>
      </c>
      <c r="N294" s="315">
        <f t="shared" si="215"/>
        <v>-2.9999999999999361E-2</v>
      </c>
      <c r="O294" s="315">
        <f t="shared" si="216"/>
        <v>0.10000000000000142</v>
      </c>
      <c r="Q294" s="327">
        <v>10.18</v>
      </c>
      <c r="R294" s="328">
        <v>25.45</v>
      </c>
      <c r="S294" s="328">
        <v>20.77</v>
      </c>
      <c r="T294" s="328">
        <v>21.8</v>
      </c>
      <c r="U294" s="329">
        <v>19.37</v>
      </c>
      <c r="V294" s="328">
        <v>22.96</v>
      </c>
      <c r="W294" s="328">
        <v>23.16</v>
      </c>
      <c r="X294" s="329">
        <v>20.36</v>
      </c>
      <c r="Y294" s="328">
        <v>19.78</v>
      </c>
      <c r="Z294" s="329">
        <v>45.8</v>
      </c>
      <c r="AA294" s="328">
        <v>42.01</v>
      </c>
      <c r="AB294" s="328">
        <v>19.8</v>
      </c>
      <c r="AC294" s="314">
        <v>34.97</v>
      </c>
      <c r="AD294" s="314"/>
      <c r="AE294" s="334">
        <f t="shared" si="217"/>
        <v>26.352500000000003</v>
      </c>
    </row>
    <row r="295" spans="10:31" ht="16.5" x14ac:dyDescent="0.35">
      <c r="J295" s="353">
        <v>44677</v>
      </c>
      <c r="K295" s="315">
        <v>14.7</v>
      </c>
      <c r="L295" s="315">
        <v>19.649999999999999</v>
      </c>
      <c r="M295" s="315">
        <f t="shared" si="214"/>
        <v>4.9499999999999993</v>
      </c>
      <c r="N295" s="315">
        <f t="shared" si="215"/>
        <v>0</v>
      </c>
      <c r="O295" s="315">
        <f t="shared" si="216"/>
        <v>0.41999999999999815</v>
      </c>
      <c r="Q295" s="327">
        <v>10.19</v>
      </c>
      <c r="R295" s="329">
        <v>25.27</v>
      </c>
      <c r="S295" s="329">
        <v>20.52</v>
      </c>
      <c r="T295" s="329">
        <v>21.71</v>
      </c>
      <c r="U295" s="328">
        <v>19.2</v>
      </c>
      <c r="V295" s="329">
        <v>23.08</v>
      </c>
      <c r="W295" s="329">
        <v>23.34</v>
      </c>
      <c r="X295" s="328">
        <v>20.47</v>
      </c>
      <c r="Y295" s="329">
        <v>19.940000000000001</v>
      </c>
      <c r="Z295" s="328">
        <v>46.51</v>
      </c>
      <c r="AA295" s="329">
        <v>42.33</v>
      </c>
      <c r="AB295" s="329">
        <v>20.149999999999999</v>
      </c>
      <c r="AC295" s="314">
        <v>35.119999999999997</v>
      </c>
      <c r="AD295" s="314"/>
      <c r="AE295" s="334">
        <f t="shared" si="217"/>
        <v>26.47</v>
      </c>
    </row>
    <row r="296" spans="10:31" ht="16.5" x14ac:dyDescent="0.35">
      <c r="J296" s="351">
        <v>44676</v>
      </c>
      <c r="K296" s="315">
        <v>14.7</v>
      </c>
      <c r="L296" s="315">
        <v>19.23</v>
      </c>
      <c r="M296" s="315">
        <f t="shared" si="214"/>
        <v>4.5300000000000011</v>
      </c>
      <c r="N296" s="315">
        <f t="shared" si="215"/>
        <v>0.41999999999999993</v>
      </c>
      <c r="O296" s="315">
        <f t="shared" si="216"/>
        <v>0.21000000000000085</v>
      </c>
      <c r="Q296" s="330">
        <v>10.199999999999999</v>
      </c>
      <c r="R296" s="328">
        <v>25.2</v>
      </c>
      <c r="S296" s="328">
        <v>20.440000000000001</v>
      </c>
      <c r="T296" s="328">
        <v>22.07</v>
      </c>
      <c r="U296" s="329">
        <v>19.66</v>
      </c>
      <c r="V296" s="328">
        <v>22.93</v>
      </c>
      <c r="W296" s="328">
        <v>23.21</v>
      </c>
      <c r="X296" s="329">
        <v>20.36</v>
      </c>
      <c r="Y296" s="328">
        <v>19.93</v>
      </c>
      <c r="Z296" s="329">
        <v>46.64</v>
      </c>
      <c r="AA296" s="328">
        <v>41.48</v>
      </c>
      <c r="AB296" s="328">
        <v>20.41</v>
      </c>
      <c r="AC296" s="314">
        <v>35.47</v>
      </c>
      <c r="AD296" s="314"/>
      <c r="AE296" s="334">
        <f t="shared" si="217"/>
        <v>26.483333333333338</v>
      </c>
    </row>
    <row r="297" spans="10:31" ht="16.5" x14ac:dyDescent="0.35">
      <c r="J297" s="351">
        <v>44675</v>
      </c>
      <c r="K297" s="315">
        <v>14.28</v>
      </c>
      <c r="L297" s="315">
        <v>19.02</v>
      </c>
      <c r="M297" s="315">
        <f t="shared" si="214"/>
        <v>4.74</v>
      </c>
      <c r="N297" s="315">
        <f t="shared" si="215"/>
        <v>0.37999999999999901</v>
      </c>
      <c r="O297" s="315">
        <f t="shared" si="216"/>
        <v>0.28000000000000114</v>
      </c>
      <c r="Q297" s="327">
        <v>10.210000000000001</v>
      </c>
      <c r="R297" s="329">
        <v>25.24</v>
      </c>
      <c r="S297" s="329">
        <v>20.57</v>
      </c>
      <c r="T297" s="329">
        <v>22.11</v>
      </c>
      <c r="U297" s="328">
        <v>19.61</v>
      </c>
      <c r="V297" s="329">
        <v>23.1</v>
      </c>
      <c r="W297" s="329">
        <v>23.18</v>
      </c>
      <c r="X297" s="328">
        <v>20.36</v>
      </c>
      <c r="Y297" s="329">
        <v>19.68</v>
      </c>
      <c r="Z297" s="328">
        <v>47.73</v>
      </c>
      <c r="AA297" s="329">
        <v>41.18</v>
      </c>
      <c r="AB297" s="329">
        <v>20.170000000000002</v>
      </c>
      <c r="AC297" s="314">
        <v>35.67</v>
      </c>
      <c r="AD297" s="314"/>
      <c r="AE297" s="334">
        <f t="shared" si="217"/>
        <v>26.55</v>
      </c>
    </row>
    <row r="298" spans="10:31" ht="16.5" x14ac:dyDescent="0.35">
      <c r="J298" s="351">
        <v>44674</v>
      </c>
      <c r="K298" s="315">
        <v>13.9</v>
      </c>
      <c r="L298" s="315">
        <v>18.739999999999998</v>
      </c>
      <c r="M298" s="315">
        <f t="shared" si="214"/>
        <v>4.8399999999999981</v>
      </c>
      <c r="N298" s="315">
        <f t="shared" si="215"/>
        <v>-0.33999999999999986</v>
      </c>
      <c r="O298" s="315">
        <f t="shared" si="216"/>
        <v>0.32999999999999829</v>
      </c>
      <c r="Q298" s="327">
        <v>10.220000000000001</v>
      </c>
      <c r="R298" s="328">
        <v>25.2</v>
      </c>
      <c r="S298" s="328">
        <v>20.62</v>
      </c>
      <c r="T298" s="328">
        <v>21.97</v>
      </c>
      <c r="U298" s="329">
        <v>19.57</v>
      </c>
      <c r="V298" s="328">
        <v>22.98</v>
      </c>
      <c r="W298" s="328">
        <v>21.29</v>
      </c>
      <c r="X298" s="329">
        <v>20.149999999999999</v>
      </c>
      <c r="Y298" s="328">
        <v>19.63</v>
      </c>
      <c r="Z298" s="329">
        <v>49.32</v>
      </c>
      <c r="AA298" s="328">
        <v>40.869999999999997</v>
      </c>
      <c r="AB298" s="328">
        <v>20.39</v>
      </c>
      <c r="AC298" s="314">
        <v>35.68</v>
      </c>
      <c r="AD298" s="314"/>
      <c r="AE298" s="334">
        <f t="shared" si="217"/>
        <v>26.472499999999997</v>
      </c>
    </row>
    <row r="299" spans="10:31" ht="16.5" x14ac:dyDescent="0.35">
      <c r="J299" s="351">
        <v>44673</v>
      </c>
      <c r="K299" s="315">
        <v>14.24</v>
      </c>
      <c r="L299" s="315">
        <v>18.41</v>
      </c>
      <c r="M299" s="315">
        <f t="shared" si="214"/>
        <v>4.17</v>
      </c>
      <c r="N299" s="315">
        <f t="shared" si="215"/>
        <v>-0.39000000000000057</v>
      </c>
      <c r="O299" s="315">
        <f t="shared" si="216"/>
        <v>1.0000000000001563E-2</v>
      </c>
      <c r="Q299" s="327">
        <v>10.23</v>
      </c>
      <c r="R299" s="329">
        <v>25.12</v>
      </c>
      <c r="S299" s="329">
        <v>20.54</v>
      </c>
      <c r="T299" s="329">
        <v>22.01</v>
      </c>
      <c r="U299" s="328">
        <v>19.5</v>
      </c>
      <c r="V299" s="329">
        <v>22.94</v>
      </c>
      <c r="W299" s="329">
        <v>22.25</v>
      </c>
      <c r="X299" s="328">
        <v>20.25</v>
      </c>
      <c r="Y299" s="329">
        <v>19.62</v>
      </c>
      <c r="Z299" s="328">
        <v>50.52</v>
      </c>
      <c r="AA299" s="329">
        <v>40.43</v>
      </c>
      <c r="AB299" s="329">
        <v>20.16</v>
      </c>
      <c r="AC299" s="314">
        <v>35.47</v>
      </c>
      <c r="AD299" s="314"/>
      <c r="AE299" s="334">
        <f t="shared" si="217"/>
        <v>26.567500000000006</v>
      </c>
    </row>
    <row r="300" spans="10:31" ht="16.5" x14ac:dyDescent="0.35">
      <c r="J300" s="351">
        <v>44672</v>
      </c>
      <c r="K300" s="315">
        <v>14.63</v>
      </c>
      <c r="L300" s="315">
        <v>18.399999999999999</v>
      </c>
      <c r="M300" s="315">
        <f t="shared" si="214"/>
        <v>3.7699999999999978</v>
      </c>
      <c r="N300" s="315">
        <f t="shared" si="215"/>
        <v>2.000000000000135E-2</v>
      </c>
      <c r="O300" s="315">
        <f t="shared" si="216"/>
        <v>2.9999999999997584E-2</v>
      </c>
      <c r="Q300" s="327">
        <v>10.24</v>
      </c>
      <c r="R300" s="328">
        <v>25.16</v>
      </c>
      <c r="S300" s="328">
        <v>20.8</v>
      </c>
      <c r="T300" s="328">
        <v>21.94</v>
      </c>
      <c r="U300" s="329">
        <v>19.46</v>
      </c>
      <c r="V300" s="328">
        <v>22.92</v>
      </c>
      <c r="W300" s="328">
        <v>23.03</v>
      </c>
      <c r="X300" s="329">
        <v>20.22</v>
      </c>
      <c r="Y300" s="328">
        <v>19.66</v>
      </c>
      <c r="Z300" s="329">
        <v>51.01</v>
      </c>
      <c r="AA300" s="328">
        <v>41.09</v>
      </c>
      <c r="AB300" s="328">
        <v>20.32</v>
      </c>
      <c r="AC300" s="314">
        <v>35.69</v>
      </c>
      <c r="AD300" s="314"/>
      <c r="AE300" s="334">
        <f t="shared" si="217"/>
        <v>26.774999999999995</v>
      </c>
    </row>
    <row r="301" spans="10:31" ht="16.5" x14ac:dyDescent="0.35">
      <c r="J301" s="351">
        <v>44671</v>
      </c>
      <c r="K301" s="315">
        <v>14.61</v>
      </c>
      <c r="L301" s="315">
        <v>18.37</v>
      </c>
      <c r="M301" s="315">
        <f t="shared" si="214"/>
        <v>3.7600000000000016</v>
      </c>
      <c r="N301" s="315">
        <f t="shared" si="215"/>
        <v>0.92999999999999972</v>
      </c>
      <c r="O301" s="315">
        <f t="shared" si="216"/>
        <v>0.16000000000000014</v>
      </c>
      <c r="Q301" s="327">
        <v>10.25</v>
      </c>
      <c r="R301" s="329">
        <v>25.25</v>
      </c>
      <c r="S301" s="329">
        <v>20.58</v>
      </c>
      <c r="T301" s="329">
        <v>21.69</v>
      </c>
      <c r="U301" s="328">
        <v>19.37</v>
      </c>
      <c r="V301" s="329">
        <v>22.93</v>
      </c>
      <c r="W301" s="329">
        <v>23.31</v>
      </c>
      <c r="X301" s="328">
        <v>20.170000000000002</v>
      </c>
      <c r="Y301" s="329">
        <v>19.45</v>
      </c>
      <c r="Z301" s="328">
        <v>51</v>
      </c>
      <c r="AA301" s="329">
        <v>40.42</v>
      </c>
      <c r="AB301" s="329">
        <v>21.25</v>
      </c>
      <c r="AC301" s="314">
        <v>35.020000000000003</v>
      </c>
      <c r="AD301" s="314"/>
      <c r="AE301" s="334">
        <f t="shared" si="217"/>
        <v>26.703333333333333</v>
      </c>
    </row>
    <row r="302" spans="10:31" ht="16.5" x14ac:dyDescent="0.35">
      <c r="J302" s="351">
        <v>44670</v>
      </c>
      <c r="K302" s="315">
        <v>13.68</v>
      </c>
      <c r="L302" s="315">
        <v>18.21</v>
      </c>
      <c r="M302" s="315">
        <f t="shared" si="214"/>
        <v>4.5300000000000011</v>
      </c>
      <c r="N302" s="315">
        <f t="shared" si="215"/>
        <v>0.57000000000000028</v>
      </c>
      <c r="O302" s="315">
        <f t="shared" si="216"/>
        <v>0.19000000000000128</v>
      </c>
      <c r="Q302" s="327">
        <v>10.26</v>
      </c>
      <c r="R302" s="328">
        <v>25.1</v>
      </c>
      <c r="S302" s="328">
        <v>20.25</v>
      </c>
      <c r="T302" s="328">
        <v>21.44</v>
      </c>
      <c r="U302" s="329">
        <v>19.420000000000002</v>
      </c>
      <c r="V302" s="328">
        <v>22.9</v>
      </c>
      <c r="W302" s="328">
        <v>23.27</v>
      </c>
      <c r="X302" s="329">
        <v>20.25</v>
      </c>
      <c r="Y302" s="328">
        <v>19.559999999999999</v>
      </c>
      <c r="Z302" s="329">
        <v>51.52</v>
      </c>
      <c r="AA302" s="328">
        <v>39.770000000000003</v>
      </c>
      <c r="AB302" s="328">
        <v>21.97</v>
      </c>
      <c r="AC302" s="314">
        <v>35.25</v>
      </c>
      <c r="AD302" s="314"/>
      <c r="AE302" s="334">
        <f t="shared" si="217"/>
        <v>26.725000000000005</v>
      </c>
    </row>
    <row r="303" spans="10:31" ht="16.5" x14ac:dyDescent="0.35">
      <c r="J303" s="351">
        <v>44669</v>
      </c>
      <c r="K303" s="315">
        <v>13.11</v>
      </c>
      <c r="L303" s="315">
        <v>18.02</v>
      </c>
      <c r="M303" s="315">
        <f t="shared" si="214"/>
        <v>4.91</v>
      </c>
      <c r="N303" s="315">
        <f t="shared" si="215"/>
        <v>0.34999999999999964</v>
      </c>
      <c r="O303" s="315">
        <f t="shared" si="216"/>
        <v>-8.9999999999999858E-2</v>
      </c>
      <c r="Q303" s="327">
        <v>10.27</v>
      </c>
      <c r="R303" s="329">
        <v>24.92</v>
      </c>
      <c r="S303" s="329">
        <v>20.25</v>
      </c>
      <c r="T303" s="329">
        <v>21.22</v>
      </c>
      <c r="U303" s="328">
        <v>19.649999999999999</v>
      </c>
      <c r="V303" s="329">
        <v>22.81</v>
      </c>
      <c r="W303" s="329">
        <v>22.72</v>
      </c>
      <c r="X303" s="328">
        <v>20.29</v>
      </c>
      <c r="Y303" s="329">
        <v>19.78</v>
      </c>
      <c r="Z303" s="328">
        <v>51.16</v>
      </c>
      <c r="AA303" s="329">
        <v>39.770000000000003</v>
      </c>
      <c r="AB303" s="329">
        <v>22.2</v>
      </c>
      <c r="AC303" s="314">
        <v>35.299999999999997</v>
      </c>
      <c r="AD303" s="314"/>
      <c r="AE303" s="334">
        <f t="shared" si="217"/>
        <v>26.672499999999999</v>
      </c>
    </row>
    <row r="304" spans="10:31" ht="16.5" x14ac:dyDescent="0.35">
      <c r="J304" s="351">
        <v>44668</v>
      </c>
      <c r="K304" s="315">
        <v>12.76</v>
      </c>
      <c r="L304" s="315">
        <v>18.11</v>
      </c>
      <c r="M304" s="315">
        <f t="shared" si="214"/>
        <v>5.35</v>
      </c>
      <c r="N304" s="315">
        <f t="shared" si="215"/>
        <v>8.0000000000000071E-2</v>
      </c>
      <c r="O304" s="315">
        <f t="shared" si="216"/>
        <v>7.0000000000000284E-2</v>
      </c>
      <c r="Q304" s="327">
        <v>10.28</v>
      </c>
      <c r="R304" s="328">
        <v>24.75</v>
      </c>
      <c r="S304" s="328">
        <v>20.18</v>
      </c>
      <c r="T304" s="328">
        <v>21.77</v>
      </c>
      <c r="U304" s="329">
        <v>19.53</v>
      </c>
      <c r="V304" s="328">
        <v>22.87</v>
      </c>
      <c r="W304" s="328">
        <v>22.6</v>
      </c>
      <c r="X304" s="329">
        <v>20.350000000000001</v>
      </c>
      <c r="Y304" s="328">
        <v>19.670000000000002</v>
      </c>
      <c r="Z304" s="329">
        <v>51.93</v>
      </c>
      <c r="AA304" s="328">
        <v>39.76</v>
      </c>
      <c r="AB304" s="328">
        <v>22.28</v>
      </c>
      <c r="AC304" s="314">
        <v>35.07</v>
      </c>
      <c r="AD304" s="314"/>
      <c r="AE304" s="334">
        <f t="shared" si="217"/>
        <v>26.730000000000004</v>
      </c>
    </row>
    <row r="305" spans="10:31" ht="16.5" x14ac:dyDescent="0.35">
      <c r="J305" s="351">
        <v>44667</v>
      </c>
      <c r="K305" s="315">
        <v>12.68</v>
      </c>
      <c r="L305" s="315">
        <v>18.04</v>
      </c>
      <c r="M305" s="315">
        <f t="shared" si="214"/>
        <v>5.3599999999999994</v>
      </c>
      <c r="N305" s="315">
        <f t="shared" si="215"/>
        <v>9.9999999999999645E-2</v>
      </c>
      <c r="O305" s="315">
        <f t="shared" si="216"/>
        <v>-0.26000000000000156</v>
      </c>
      <c r="Q305" s="327">
        <v>10.29</v>
      </c>
      <c r="R305" s="329">
        <v>24.56</v>
      </c>
      <c r="S305" s="329">
        <v>20.56</v>
      </c>
      <c r="T305" s="329">
        <v>21.72</v>
      </c>
      <c r="U305" s="328">
        <v>19.55</v>
      </c>
      <c r="V305" s="329">
        <v>22.85</v>
      </c>
      <c r="W305" s="329">
        <v>23</v>
      </c>
      <c r="X305" s="328">
        <v>20.11</v>
      </c>
      <c r="Y305" s="329">
        <v>19.5</v>
      </c>
      <c r="Z305" s="328">
        <v>52.13</v>
      </c>
      <c r="AA305" s="329">
        <v>39.270000000000003</v>
      </c>
      <c r="AB305" s="329">
        <v>22.53</v>
      </c>
      <c r="AC305" s="314">
        <v>35.659999999999997</v>
      </c>
      <c r="AD305" s="314"/>
      <c r="AE305" s="334">
        <f t="shared" si="217"/>
        <v>26.786666666666662</v>
      </c>
    </row>
    <row r="306" spans="10:31" ht="16.5" x14ac:dyDescent="0.35">
      <c r="J306" s="351">
        <v>44666</v>
      </c>
      <c r="K306" s="315">
        <v>12.58</v>
      </c>
      <c r="L306" s="315">
        <v>18.3</v>
      </c>
      <c r="M306" s="315">
        <f t="shared" si="214"/>
        <v>5.7200000000000006</v>
      </c>
      <c r="N306" s="315">
        <f t="shared" si="215"/>
        <v>0.14000000000000057</v>
      </c>
      <c r="O306" s="315">
        <f t="shared" si="216"/>
        <v>0.28999999999999915</v>
      </c>
      <c r="Q306" s="330">
        <v>10.3</v>
      </c>
      <c r="R306" s="328">
        <v>24.64</v>
      </c>
      <c r="S306" s="328">
        <v>20.420000000000002</v>
      </c>
      <c r="T306" s="328">
        <v>22.01</v>
      </c>
      <c r="U306" s="329">
        <v>19.47</v>
      </c>
      <c r="V306" s="328">
        <v>22.87</v>
      </c>
      <c r="W306" s="328">
        <v>23.01</v>
      </c>
      <c r="X306" s="329">
        <v>20.190000000000001</v>
      </c>
      <c r="Y306" s="328">
        <v>19.32</v>
      </c>
      <c r="Z306" s="329">
        <v>52.21</v>
      </c>
      <c r="AA306" s="328">
        <v>38.85</v>
      </c>
      <c r="AB306" s="328">
        <v>22.67</v>
      </c>
      <c r="AC306" s="314">
        <v>34.75</v>
      </c>
      <c r="AD306" s="314"/>
      <c r="AE306" s="334">
        <f t="shared" si="217"/>
        <v>26.700833333333335</v>
      </c>
    </row>
    <row r="307" spans="10:31" ht="16.5" x14ac:dyDescent="0.35">
      <c r="J307" s="351">
        <v>44665</v>
      </c>
      <c r="K307" s="315">
        <v>12.44</v>
      </c>
      <c r="L307" s="315">
        <v>18.010000000000002</v>
      </c>
      <c r="M307" s="315">
        <f t="shared" si="214"/>
        <v>5.5700000000000021</v>
      </c>
      <c r="N307" s="315">
        <f t="shared" si="215"/>
        <v>0.16000000000000014</v>
      </c>
      <c r="O307" s="315">
        <f t="shared" si="216"/>
        <v>0.13000000000000256</v>
      </c>
      <c r="Q307" s="327">
        <v>10.31</v>
      </c>
      <c r="R307" s="329">
        <v>24.85</v>
      </c>
      <c r="S307" s="329">
        <v>20.67</v>
      </c>
      <c r="T307" s="329">
        <v>21.78</v>
      </c>
      <c r="U307" s="328">
        <v>19.440000000000001</v>
      </c>
      <c r="V307" s="329">
        <v>22.63</v>
      </c>
      <c r="W307" s="329">
        <v>22.8</v>
      </c>
      <c r="X307" s="328">
        <v>20.29</v>
      </c>
      <c r="Y307" s="329">
        <v>19.45</v>
      </c>
      <c r="Z307" s="328">
        <v>52.26</v>
      </c>
      <c r="AA307" s="329">
        <v>38.94</v>
      </c>
      <c r="AB307" s="329">
        <v>22.42</v>
      </c>
      <c r="AC307" s="314">
        <v>35</v>
      </c>
      <c r="AD307" s="314"/>
      <c r="AE307" s="334">
        <f t="shared" si="217"/>
        <v>26.710833333333337</v>
      </c>
    </row>
    <row r="308" spans="10:31" ht="16.5" x14ac:dyDescent="0.35">
      <c r="J308" s="351">
        <v>44664</v>
      </c>
      <c r="K308" s="315">
        <v>12.28</v>
      </c>
      <c r="L308" s="315">
        <v>17.88</v>
      </c>
      <c r="M308" s="315">
        <f t="shared" si="214"/>
        <v>5.6</v>
      </c>
      <c r="N308" s="315">
        <f t="shared" si="215"/>
        <v>0.11999999999999922</v>
      </c>
      <c r="O308" s="315">
        <f t="shared" si="216"/>
        <v>-0.19000000000000128</v>
      </c>
      <c r="Q308" s="327">
        <v>11.1</v>
      </c>
      <c r="R308" s="328">
        <v>24.58</v>
      </c>
      <c r="S308" s="328">
        <v>20.53</v>
      </c>
      <c r="T308" s="328">
        <v>21.77</v>
      </c>
      <c r="U308" s="329">
        <v>19.239999999999998</v>
      </c>
      <c r="V308" s="328">
        <v>22.61</v>
      </c>
      <c r="W308" s="328">
        <v>23.06</v>
      </c>
      <c r="X308" s="329">
        <v>20.149999999999999</v>
      </c>
      <c r="Y308" s="328">
        <v>19.5</v>
      </c>
      <c r="Z308" s="329">
        <v>52.38</v>
      </c>
      <c r="AA308" s="328">
        <v>39.5</v>
      </c>
      <c r="AB308" s="328">
        <v>22.83</v>
      </c>
      <c r="AC308" s="314">
        <v>35.43</v>
      </c>
      <c r="AD308" s="314"/>
      <c r="AE308" s="334">
        <f t="shared" si="217"/>
        <v>26.798333333333332</v>
      </c>
    </row>
    <row r="309" spans="10:31" ht="16.5" x14ac:dyDescent="0.35">
      <c r="J309" s="351">
        <v>44663</v>
      </c>
      <c r="K309" s="315">
        <v>12.16</v>
      </c>
      <c r="L309" s="315">
        <v>18.07</v>
      </c>
      <c r="M309" s="315">
        <f t="shared" ref="M309:M372" si="218">L309-K309</f>
        <v>5.91</v>
      </c>
      <c r="N309" s="315">
        <f t="shared" ref="N309:N372" si="219">K309-K310</f>
        <v>9.9999999999997868E-3</v>
      </c>
      <c r="O309" s="315">
        <f t="shared" ref="O309:O372" si="220">L309-L310</f>
        <v>0.24000000000000199</v>
      </c>
      <c r="Q309" s="327">
        <v>11.2</v>
      </c>
      <c r="R309" s="329">
        <v>24.66</v>
      </c>
      <c r="S309" s="329">
        <v>20.6</v>
      </c>
      <c r="T309" s="329">
        <v>21.17</v>
      </c>
      <c r="U309" s="328">
        <v>19.05</v>
      </c>
      <c r="V309" s="329">
        <v>22.81</v>
      </c>
      <c r="W309" s="329">
        <v>23.07</v>
      </c>
      <c r="X309" s="328">
        <v>20.34</v>
      </c>
      <c r="Y309" s="329">
        <v>19.43</v>
      </c>
      <c r="Z309" s="328">
        <v>53</v>
      </c>
      <c r="AA309" s="329">
        <v>39.39</v>
      </c>
      <c r="AB309" s="329">
        <v>23</v>
      </c>
      <c r="AC309" s="314">
        <v>35.369999999999997</v>
      </c>
      <c r="AD309" s="314"/>
      <c r="AE309" s="334">
        <f t="shared" si="217"/>
        <v>26.82416666666667</v>
      </c>
    </row>
    <row r="310" spans="10:31" ht="16.5" x14ac:dyDescent="0.35">
      <c r="J310" s="351">
        <v>44662</v>
      </c>
      <c r="K310" s="315">
        <v>12.15</v>
      </c>
      <c r="L310" s="329">
        <v>17.829999999999998</v>
      </c>
      <c r="M310" s="315">
        <f t="shared" si="218"/>
        <v>5.6799999999999979</v>
      </c>
      <c r="N310" s="315">
        <f t="shared" si="219"/>
        <v>-9.9999999999997868E-3</v>
      </c>
      <c r="O310" s="315">
        <f t="shared" si="220"/>
        <v>-0.12000000000000099</v>
      </c>
      <c r="Q310" s="327">
        <v>11.3</v>
      </c>
      <c r="R310" s="328">
        <v>24.54</v>
      </c>
      <c r="S310" s="328">
        <v>20.3</v>
      </c>
      <c r="T310" s="328">
        <v>21.45</v>
      </c>
      <c r="U310" s="329">
        <v>19.41</v>
      </c>
      <c r="V310" s="328">
        <v>22.78</v>
      </c>
      <c r="W310" s="328">
        <v>22.97</v>
      </c>
      <c r="X310" s="329">
        <v>20.37</v>
      </c>
      <c r="Y310" s="328">
        <v>19.63</v>
      </c>
      <c r="Z310" s="328">
        <v>54.5</v>
      </c>
      <c r="AA310" s="328">
        <v>39.39</v>
      </c>
      <c r="AB310" s="328">
        <v>22.8</v>
      </c>
      <c r="AC310" s="314">
        <v>35.1</v>
      </c>
      <c r="AD310" s="314"/>
      <c r="AE310" s="334">
        <f t="shared" si="217"/>
        <v>26.936666666666667</v>
      </c>
    </row>
    <row r="311" spans="10:31" ht="16.5" x14ac:dyDescent="0.35">
      <c r="J311" s="351">
        <v>44661</v>
      </c>
      <c r="K311" s="315">
        <v>12.16</v>
      </c>
      <c r="L311" s="328">
        <v>17.95</v>
      </c>
      <c r="M311" s="315">
        <f t="shared" si="218"/>
        <v>5.7899999999999991</v>
      </c>
      <c r="N311" s="315">
        <f t="shared" si="219"/>
        <v>-3.9999999999999147E-2</v>
      </c>
      <c r="O311" s="315">
        <f t="shared" si="220"/>
        <v>-0.25</v>
      </c>
      <c r="Q311" s="327">
        <v>11.4</v>
      </c>
      <c r="R311" s="329">
        <v>24.44</v>
      </c>
      <c r="S311" s="329">
        <v>20.29</v>
      </c>
      <c r="T311" s="329">
        <v>21.76</v>
      </c>
      <c r="U311" s="328">
        <v>19.48</v>
      </c>
      <c r="V311" s="329">
        <v>22.83</v>
      </c>
      <c r="W311" s="329">
        <v>23.03</v>
      </c>
      <c r="X311" s="328">
        <v>20.13</v>
      </c>
      <c r="Y311" s="329">
        <v>19.420000000000002</v>
      </c>
      <c r="Z311" s="329">
        <v>52.01</v>
      </c>
      <c r="AA311" s="329">
        <v>39.619999999999997</v>
      </c>
      <c r="AB311" s="329">
        <v>23.02</v>
      </c>
      <c r="AC311" s="314">
        <v>35.14</v>
      </c>
      <c r="AD311" s="314"/>
      <c r="AE311" s="334">
        <f t="shared" si="217"/>
        <v>26.764166666666664</v>
      </c>
    </row>
    <row r="312" spans="10:31" ht="16.5" x14ac:dyDescent="0.35">
      <c r="J312" s="351">
        <v>44660</v>
      </c>
      <c r="K312" s="315">
        <v>12.2</v>
      </c>
      <c r="L312" s="329">
        <v>18.2</v>
      </c>
      <c r="M312" s="315">
        <f t="shared" si="218"/>
        <v>6</v>
      </c>
      <c r="N312" s="315">
        <f t="shared" si="219"/>
        <v>-5.0000000000000711E-2</v>
      </c>
      <c r="O312" s="315">
        <f t="shared" si="220"/>
        <v>-1.9999999999999574E-2</v>
      </c>
      <c r="Q312" s="327">
        <v>11.5</v>
      </c>
      <c r="R312" s="328">
        <v>24.39</v>
      </c>
      <c r="S312" s="328">
        <v>20.39</v>
      </c>
      <c r="T312" s="328">
        <v>21.74</v>
      </c>
      <c r="U312" s="329">
        <v>19.45</v>
      </c>
      <c r="V312" s="328">
        <v>22.63</v>
      </c>
      <c r="W312" s="328">
        <v>22.8</v>
      </c>
      <c r="X312" s="329">
        <v>19.91</v>
      </c>
      <c r="Y312" s="328">
        <v>19.37</v>
      </c>
      <c r="Z312" s="328">
        <v>51.31</v>
      </c>
      <c r="AA312" s="328">
        <v>39.58</v>
      </c>
      <c r="AB312" s="328">
        <v>23.25</v>
      </c>
      <c r="AC312" s="314">
        <v>35.520000000000003</v>
      </c>
      <c r="AD312" s="314"/>
      <c r="AE312" s="334">
        <f t="shared" si="217"/>
        <v>26.694999999999997</v>
      </c>
    </row>
    <row r="313" spans="10:31" ht="16.5" x14ac:dyDescent="0.35">
      <c r="J313" s="351">
        <v>44659</v>
      </c>
      <c r="K313" s="315">
        <v>12.25</v>
      </c>
      <c r="L313" s="328">
        <v>18.22</v>
      </c>
      <c r="M313" s="315">
        <f t="shared" si="218"/>
        <v>5.9699999999999989</v>
      </c>
      <c r="N313" s="315">
        <f t="shared" si="219"/>
        <v>-0.14000000000000057</v>
      </c>
      <c r="O313" s="315">
        <f t="shared" si="220"/>
        <v>-7.0000000000000284E-2</v>
      </c>
      <c r="Q313" s="327">
        <v>11.6</v>
      </c>
      <c r="R313" s="329">
        <v>24.17</v>
      </c>
      <c r="S313" s="329">
        <v>20.53</v>
      </c>
      <c r="T313" s="329">
        <v>22.05</v>
      </c>
      <c r="U313" s="328">
        <v>19.46</v>
      </c>
      <c r="V313" s="329">
        <v>22.5</v>
      </c>
      <c r="W313" s="329">
        <v>23.1</v>
      </c>
      <c r="X313" s="328">
        <v>20.14</v>
      </c>
      <c r="Y313" s="329">
        <v>19.38</v>
      </c>
      <c r="Z313" s="329">
        <v>51.42</v>
      </c>
      <c r="AA313" s="329">
        <v>39.57</v>
      </c>
      <c r="AB313" s="329">
        <v>23.29</v>
      </c>
      <c r="AC313" s="314">
        <v>35.24</v>
      </c>
      <c r="AD313" s="314"/>
      <c r="AE313" s="334">
        <f t="shared" si="217"/>
        <v>26.737500000000001</v>
      </c>
    </row>
    <row r="314" spans="10:31" ht="16.5" x14ac:dyDescent="0.35">
      <c r="J314" s="351">
        <v>44658</v>
      </c>
      <c r="K314" s="315">
        <v>12.39</v>
      </c>
      <c r="L314" s="329">
        <v>18.29</v>
      </c>
      <c r="M314" s="315">
        <f t="shared" si="218"/>
        <v>5.8999999999999986</v>
      </c>
      <c r="N314" s="315">
        <f t="shared" si="219"/>
        <v>-5.9999999999998721E-2</v>
      </c>
      <c r="O314" s="315">
        <f t="shared" si="220"/>
        <v>0</v>
      </c>
      <c r="Q314" s="327">
        <v>11.7</v>
      </c>
      <c r="R314" s="328">
        <v>24.39</v>
      </c>
      <c r="S314" s="328">
        <v>20.82</v>
      </c>
      <c r="T314" s="328">
        <v>21.81</v>
      </c>
      <c r="U314" s="329">
        <v>19.399999999999999</v>
      </c>
      <c r="V314" s="328">
        <v>22.5</v>
      </c>
      <c r="W314" s="328">
        <v>22.95</v>
      </c>
      <c r="X314" s="329">
        <v>20.32</v>
      </c>
      <c r="Y314" s="328">
        <v>19.440000000000001</v>
      </c>
      <c r="Z314" s="328">
        <v>51.27</v>
      </c>
      <c r="AA314" s="328">
        <v>39.28</v>
      </c>
      <c r="AB314" s="328">
        <v>23.75</v>
      </c>
      <c r="AC314" s="314">
        <v>35</v>
      </c>
      <c r="AD314" s="314"/>
      <c r="AE314" s="334">
        <f t="shared" si="217"/>
        <v>26.744166666666661</v>
      </c>
    </row>
    <row r="315" spans="10:31" ht="16.5" x14ac:dyDescent="0.35">
      <c r="J315" s="351">
        <v>44657</v>
      </c>
      <c r="K315" s="315">
        <v>12.45</v>
      </c>
      <c r="L315" s="328">
        <v>18.29</v>
      </c>
      <c r="M315" s="315">
        <f t="shared" si="218"/>
        <v>5.84</v>
      </c>
      <c r="N315" s="315">
        <f t="shared" si="219"/>
        <v>-2.000000000000135E-2</v>
      </c>
      <c r="O315" s="315">
        <f t="shared" si="220"/>
        <v>9.9999999999980105E-3</v>
      </c>
      <c r="Q315" s="327">
        <v>11.8</v>
      </c>
      <c r="R315" s="329">
        <v>24.32</v>
      </c>
      <c r="S315" s="329">
        <v>20.440000000000001</v>
      </c>
      <c r="T315" s="329">
        <v>21.7</v>
      </c>
      <c r="U315" s="328">
        <v>19.03</v>
      </c>
      <c r="V315" s="329">
        <v>22.37</v>
      </c>
      <c r="W315" s="329">
        <v>23</v>
      </c>
      <c r="X315" s="328">
        <v>19.95</v>
      </c>
      <c r="Y315" s="329">
        <v>19.48</v>
      </c>
      <c r="Z315" s="329">
        <v>51.34</v>
      </c>
      <c r="AA315" s="329">
        <v>39.29</v>
      </c>
      <c r="AB315" s="329">
        <v>23.71</v>
      </c>
      <c r="AC315" s="314">
        <v>34.61</v>
      </c>
      <c r="AD315" s="314"/>
      <c r="AE315" s="334">
        <f t="shared" si="217"/>
        <v>26.603333333333335</v>
      </c>
    </row>
    <row r="316" spans="10:31" ht="16.5" x14ac:dyDescent="0.35">
      <c r="J316" s="351">
        <v>44656</v>
      </c>
      <c r="K316" s="315">
        <v>12.47</v>
      </c>
      <c r="L316" s="329">
        <v>18.28</v>
      </c>
      <c r="M316" s="315">
        <f t="shared" si="218"/>
        <v>5.8100000000000005</v>
      </c>
      <c r="N316" s="315">
        <f t="shared" si="219"/>
        <v>-2.9999999999999361E-2</v>
      </c>
      <c r="O316" s="315">
        <f t="shared" si="220"/>
        <v>0.14000000000000057</v>
      </c>
      <c r="Q316" s="327">
        <v>11.9</v>
      </c>
      <c r="R316" s="328">
        <v>24.33</v>
      </c>
      <c r="S316" s="328">
        <v>20.67</v>
      </c>
      <c r="T316" s="328">
        <v>21.76</v>
      </c>
      <c r="U316" s="329">
        <v>18.95</v>
      </c>
      <c r="V316" s="328">
        <v>22.54</v>
      </c>
      <c r="W316" s="328">
        <v>22.95</v>
      </c>
      <c r="X316" s="329">
        <v>20.170000000000002</v>
      </c>
      <c r="Y316" s="328">
        <v>19.440000000000001</v>
      </c>
      <c r="Z316" s="328">
        <v>50.5</v>
      </c>
      <c r="AA316" s="328">
        <v>39.65</v>
      </c>
      <c r="AB316" s="328">
        <v>24.19</v>
      </c>
      <c r="AC316" s="314">
        <v>34.409999999999997</v>
      </c>
      <c r="AD316" s="314"/>
      <c r="AE316" s="334">
        <f t="shared" si="217"/>
        <v>26.629999999999995</v>
      </c>
    </row>
    <row r="317" spans="10:31" ht="16.5" x14ac:dyDescent="0.35">
      <c r="J317" s="351">
        <v>44655</v>
      </c>
      <c r="K317" s="315">
        <v>12.5</v>
      </c>
      <c r="L317" s="328">
        <v>18.14</v>
      </c>
      <c r="M317" s="315">
        <f t="shared" si="218"/>
        <v>5.6400000000000006</v>
      </c>
      <c r="N317" s="315">
        <f t="shared" si="219"/>
        <v>-3.9999999999999147E-2</v>
      </c>
      <c r="O317" s="315">
        <f t="shared" si="220"/>
        <v>-9.9999999999980105E-3</v>
      </c>
      <c r="Q317" s="330">
        <v>11.1</v>
      </c>
      <c r="R317" s="329">
        <v>24.23</v>
      </c>
      <c r="S317" s="329">
        <v>20.53</v>
      </c>
      <c r="T317" s="329">
        <v>21.54</v>
      </c>
      <c r="U317" s="328">
        <v>19.440000000000001</v>
      </c>
      <c r="V317" s="329">
        <v>22.56</v>
      </c>
      <c r="W317" s="329">
        <v>22.97</v>
      </c>
      <c r="X317" s="328">
        <v>19.95</v>
      </c>
      <c r="Y317" s="329">
        <v>19.809999999999999</v>
      </c>
      <c r="Z317" s="329">
        <v>50.36</v>
      </c>
      <c r="AA317" s="329">
        <v>39.56</v>
      </c>
      <c r="AB317" s="329">
        <v>24.06</v>
      </c>
      <c r="AC317" s="314">
        <v>34.15</v>
      </c>
      <c r="AD317" s="314"/>
      <c r="AE317" s="334">
        <f t="shared" si="217"/>
        <v>26.596666666666664</v>
      </c>
    </row>
    <row r="318" spans="10:31" ht="16.5" x14ac:dyDescent="0.35">
      <c r="J318" s="351">
        <v>44654</v>
      </c>
      <c r="K318" s="315">
        <v>12.54</v>
      </c>
      <c r="L318" s="329">
        <v>18.149999999999999</v>
      </c>
      <c r="M318" s="315">
        <f t="shared" si="218"/>
        <v>5.6099999999999994</v>
      </c>
      <c r="N318" s="315">
        <f t="shared" si="219"/>
        <v>4.9999999999998934E-2</v>
      </c>
      <c r="O318" s="315">
        <f t="shared" si="220"/>
        <v>7.9999999999998295E-2</v>
      </c>
      <c r="Q318" s="327">
        <v>11.11</v>
      </c>
      <c r="R318" s="328">
        <v>24.23</v>
      </c>
      <c r="S318" s="328">
        <v>20.43</v>
      </c>
      <c r="T318" s="328">
        <v>22.56</v>
      </c>
      <c r="U318" s="329">
        <v>19.45</v>
      </c>
      <c r="V318" s="328">
        <v>22.73</v>
      </c>
      <c r="W318" s="328">
        <v>22.92</v>
      </c>
      <c r="X318" s="329">
        <v>19.940000000000001</v>
      </c>
      <c r="Y318" s="328">
        <v>19.62</v>
      </c>
      <c r="Z318" s="328">
        <v>49.83</v>
      </c>
      <c r="AA318" s="328">
        <v>39.51</v>
      </c>
      <c r="AB318" s="328">
        <v>24</v>
      </c>
      <c r="AC318" s="314">
        <v>33.64</v>
      </c>
      <c r="AD318" s="314"/>
      <c r="AE318" s="334">
        <f t="shared" si="217"/>
        <v>26.571666666666662</v>
      </c>
    </row>
    <row r="319" spans="10:31" ht="16.5" x14ac:dyDescent="0.35">
      <c r="J319" s="351">
        <v>44653</v>
      </c>
      <c r="K319" s="315">
        <v>12.49</v>
      </c>
      <c r="L319" s="328">
        <v>18.07</v>
      </c>
      <c r="M319" s="315">
        <f t="shared" si="218"/>
        <v>5.58</v>
      </c>
      <c r="N319" s="315">
        <f t="shared" si="219"/>
        <v>7.0000000000000284E-2</v>
      </c>
      <c r="O319" s="315">
        <f t="shared" si="220"/>
        <v>-0.16000000000000014</v>
      </c>
      <c r="Q319" s="327">
        <v>11.12</v>
      </c>
      <c r="R319" s="329">
        <v>23.72</v>
      </c>
      <c r="S319" s="329">
        <v>20.64</v>
      </c>
      <c r="T319" s="329">
        <v>21.91</v>
      </c>
      <c r="U319" s="328">
        <v>19.309999999999999</v>
      </c>
      <c r="V319" s="329">
        <v>22.56</v>
      </c>
      <c r="W319" s="329">
        <v>23.13</v>
      </c>
      <c r="X319" s="328">
        <v>20</v>
      </c>
      <c r="Y319" s="329">
        <v>19.239999999999998</v>
      </c>
      <c r="Z319" s="329">
        <v>49.59</v>
      </c>
      <c r="AA319" s="329">
        <v>39.69</v>
      </c>
      <c r="AB319" s="329">
        <v>24.12</v>
      </c>
      <c r="AC319" s="314">
        <v>33.89</v>
      </c>
      <c r="AD319" s="314"/>
      <c r="AE319" s="334">
        <f t="shared" si="217"/>
        <v>26.483333333333334</v>
      </c>
    </row>
    <row r="320" spans="10:31" ht="16.5" x14ac:dyDescent="0.35">
      <c r="J320" s="351">
        <v>44652</v>
      </c>
      <c r="K320" s="315">
        <v>12.42</v>
      </c>
      <c r="L320" s="329">
        <v>18.23</v>
      </c>
      <c r="M320" s="315">
        <f t="shared" si="218"/>
        <v>5.8100000000000005</v>
      </c>
      <c r="N320" s="315">
        <f t="shared" si="219"/>
        <v>6.0000000000000497E-2</v>
      </c>
      <c r="O320" s="315">
        <f t="shared" si="220"/>
        <v>-1.9999999999999574E-2</v>
      </c>
      <c r="Q320" s="327">
        <v>11.13</v>
      </c>
      <c r="R320" s="328">
        <v>23.69</v>
      </c>
      <c r="S320" s="328">
        <v>20.69</v>
      </c>
      <c r="T320" s="328">
        <v>22.13</v>
      </c>
      <c r="U320" s="329">
        <v>19.36</v>
      </c>
      <c r="V320" s="328">
        <v>22.48</v>
      </c>
      <c r="W320" s="328">
        <v>23.19</v>
      </c>
      <c r="X320" s="329">
        <v>20.170000000000002</v>
      </c>
      <c r="Y320" s="328">
        <v>19.260000000000002</v>
      </c>
      <c r="Z320" s="328">
        <v>48.99</v>
      </c>
      <c r="AA320" s="328">
        <v>39.31</v>
      </c>
      <c r="AB320" s="328">
        <v>24.1</v>
      </c>
      <c r="AC320" s="314">
        <v>34.11</v>
      </c>
      <c r="AD320" s="314"/>
      <c r="AE320" s="334">
        <f t="shared" si="217"/>
        <v>26.456666666666674</v>
      </c>
    </row>
    <row r="321" spans="10:31" ht="16.5" x14ac:dyDescent="0.35">
      <c r="J321" s="351">
        <v>44651</v>
      </c>
      <c r="K321" s="315">
        <v>12.36</v>
      </c>
      <c r="L321" s="328">
        <v>18.25</v>
      </c>
      <c r="M321" s="315">
        <f t="shared" si="218"/>
        <v>5.8900000000000006</v>
      </c>
      <c r="N321" s="315">
        <f t="shared" si="219"/>
        <v>8.9999999999999858E-2</v>
      </c>
      <c r="O321" s="315">
        <f t="shared" si="220"/>
        <v>0.14000000000000057</v>
      </c>
      <c r="Q321" s="327">
        <v>11.14</v>
      </c>
      <c r="R321" s="329">
        <v>23.91</v>
      </c>
      <c r="S321" s="329">
        <v>20.78</v>
      </c>
      <c r="T321" s="329">
        <v>21.97</v>
      </c>
      <c r="U321" s="328">
        <v>19.21</v>
      </c>
      <c r="V321" s="329">
        <v>22.26</v>
      </c>
      <c r="W321" s="329">
        <v>22.99</v>
      </c>
      <c r="X321" s="328">
        <v>20.149999999999999</v>
      </c>
      <c r="Y321" s="329">
        <v>19.309999999999999</v>
      </c>
      <c r="Z321" s="329">
        <v>48.62</v>
      </c>
      <c r="AA321" s="329">
        <v>38.700000000000003</v>
      </c>
      <c r="AB321" s="329">
        <v>23.93</v>
      </c>
      <c r="AC321" s="314">
        <v>33.299999999999997</v>
      </c>
      <c r="AD321" s="314"/>
      <c r="AE321" s="334">
        <f t="shared" si="217"/>
        <v>26.260833333333338</v>
      </c>
    </row>
    <row r="322" spans="10:31" ht="16.5" x14ac:dyDescent="0.35">
      <c r="J322" s="351">
        <v>44650</v>
      </c>
      <c r="K322" s="315">
        <v>12.27</v>
      </c>
      <c r="L322" s="329">
        <v>18.11</v>
      </c>
      <c r="M322" s="315">
        <f t="shared" si="218"/>
        <v>5.84</v>
      </c>
      <c r="N322" s="315">
        <f t="shared" si="219"/>
        <v>0.12999999999999901</v>
      </c>
      <c r="O322" s="315">
        <f t="shared" si="220"/>
        <v>3.9999999999999147E-2</v>
      </c>
      <c r="Q322" s="327">
        <v>11.15</v>
      </c>
      <c r="R322" s="328">
        <v>23.93</v>
      </c>
      <c r="S322" s="328">
        <v>20.59</v>
      </c>
      <c r="T322" s="328">
        <v>22.14</v>
      </c>
      <c r="U322" s="329">
        <v>19.14</v>
      </c>
      <c r="V322" s="328">
        <v>22.19</v>
      </c>
      <c r="W322" s="328">
        <v>23.09</v>
      </c>
      <c r="X322" s="329">
        <v>20.079999999999998</v>
      </c>
      <c r="Y322" s="328">
        <v>19.21</v>
      </c>
      <c r="Z322" s="328">
        <v>48.13</v>
      </c>
      <c r="AA322" s="328">
        <v>38.75</v>
      </c>
      <c r="AB322" s="328">
        <v>24.27</v>
      </c>
      <c r="AC322" s="314">
        <v>33.590000000000003</v>
      </c>
      <c r="AD322" s="314"/>
      <c r="AE322" s="334">
        <f t="shared" si="217"/>
        <v>26.259166666666669</v>
      </c>
    </row>
    <row r="323" spans="10:31" ht="16.5" x14ac:dyDescent="0.35">
      <c r="J323" s="351">
        <v>44649</v>
      </c>
      <c r="K323" s="315">
        <v>12.14</v>
      </c>
      <c r="L323" s="328">
        <v>18.07</v>
      </c>
      <c r="M323" s="315">
        <f t="shared" si="218"/>
        <v>5.93</v>
      </c>
      <c r="N323" s="315">
        <f t="shared" si="219"/>
        <v>3.0000000000001137E-2</v>
      </c>
      <c r="O323" s="315">
        <f t="shared" si="220"/>
        <v>-0.28999999999999915</v>
      </c>
      <c r="Q323" s="327">
        <v>11.16</v>
      </c>
      <c r="R323" s="329">
        <v>23.91</v>
      </c>
      <c r="S323" s="329">
        <v>20.58</v>
      </c>
      <c r="T323" s="329">
        <v>22.41</v>
      </c>
      <c r="U323" s="328">
        <v>19.12</v>
      </c>
      <c r="V323" s="329">
        <v>22.44</v>
      </c>
      <c r="W323" s="329">
        <v>23.05</v>
      </c>
      <c r="X323" s="328">
        <v>20.100000000000001</v>
      </c>
      <c r="Y323" s="329">
        <v>19.260000000000002</v>
      </c>
      <c r="Z323" s="329">
        <v>47.58</v>
      </c>
      <c r="AA323" s="329">
        <v>39.64</v>
      </c>
      <c r="AB323" s="329">
        <v>24.16</v>
      </c>
      <c r="AC323" s="314">
        <v>33.299999999999997</v>
      </c>
      <c r="AD323" s="314"/>
      <c r="AE323" s="334">
        <f t="shared" si="217"/>
        <v>26.295833333333334</v>
      </c>
    </row>
    <row r="324" spans="10:31" ht="16.5" x14ac:dyDescent="0.35">
      <c r="J324" s="351">
        <v>44648</v>
      </c>
      <c r="K324" s="315">
        <v>12.11</v>
      </c>
      <c r="L324" s="329">
        <v>18.36</v>
      </c>
      <c r="M324" s="315">
        <f t="shared" si="218"/>
        <v>6.25</v>
      </c>
      <c r="N324" s="315">
        <f t="shared" si="219"/>
        <v>0</v>
      </c>
      <c r="O324" s="315">
        <f t="shared" si="220"/>
        <v>-1.9999999999999574E-2</v>
      </c>
      <c r="Q324" s="327">
        <v>11.17</v>
      </c>
      <c r="R324" s="328">
        <v>23.89</v>
      </c>
      <c r="S324" s="328">
        <v>20.38</v>
      </c>
      <c r="T324" s="328">
        <v>22.12</v>
      </c>
      <c r="U324" s="329">
        <v>19.41</v>
      </c>
      <c r="V324" s="328">
        <v>22.4</v>
      </c>
      <c r="W324" s="328">
        <v>23.01</v>
      </c>
      <c r="X324" s="329">
        <v>20.18</v>
      </c>
      <c r="Y324" s="328">
        <v>19.309999999999999</v>
      </c>
      <c r="Z324" s="328">
        <v>47.02</v>
      </c>
      <c r="AA324" s="328">
        <v>39.19</v>
      </c>
      <c r="AB324" s="328">
        <v>24.33</v>
      </c>
      <c r="AC324" s="314">
        <v>33.56</v>
      </c>
      <c r="AD324" s="314"/>
      <c r="AE324" s="334">
        <f t="shared" si="217"/>
        <v>26.233333333333331</v>
      </c>
    </row>
    <row r="325" spans="10:31" ht="16.5" x14ac:dyDescent="0.35">
      <c r="J325" s="351">
        <v>44647</v>
      </c>
      <c r="K325" s="315">
        <v>12.11</v>
      </c>
      <c r="L325" s="328">
        <v>18.38</v>
      </c>
      <c r="M325" s="315">
        <f t="shared" si="218"/>
        <v>6.27</v>
      </c>
      <c r="N325" s="315">
        <f t="shared" si="219"/>
        <v>-5.0000000000000711E-2</v>
      </c>
      <c r="O325" s="315">
        <f t="shared" si="220"/>
        <v>0.42999999999999972</v>
      </c>
      <c r="Q325" s="327">
        <v>11.18</v>
      </c>
      <c r="R325" s="329">
        <v>23.88</v>
      </c>
      <c r="S325" s="329">
        <v>20.59</v>
      </c>
      <c r="T325" s="329">
        <v>21.95</v>
      </c>
      <c r="U325" s="328">
        <v>19.28</v>
      </c>
      <c r="V325" s="329">
        <v>22.48</v>
      </c>
      <c r="W325" s="329">
        <v>23.25</v>
      </c>
      <c r="X325" s="328">
        <v>20.09</v>
      </c>
      <c r="Y325" s="329">
        <v>19.43</v>
      </c>
      <c r="Z325" s="329">
        <v>45.31</v>
      </c>
      <c r="AA325" s="329">
        <v>39.39</v>
      </c>
      <c r="AB325" s="329">
        <v>24.34</v>
      </c>
      <c r="AC325" s="314">
        <v>34</v>
      </c>
      <c r="AD325" s="314"/>
      <c r="AE325" s="334">
        <f t="shared" ref="AE325:AE368" si="221">AVERAGE(R325:AD325)</f>
        <v>26.165833333333335</v>
      </c>
    </row>
    <row r="326" spans="10:31" ht="16.5" x14ac:dyDescent="0.35">
      <c r="J326" s="351">
        <v>44646</v>
      </c>
      <c r="K326" s="315">
        <v>12.16</v>
      </c>
      <c r="L326" s="329">
        <v>17.95</v>
      </c>
      <c r="M326" s="315">
        <f t="shared" si="218"/>
        <v>5.7899999999999991</v>
      </c>
      <c r="N326" s="315">
        <f t="shared" si="219"/>
        <v>9.9999999999997868E-3</v>
      </c>
      <c r="O326" s="315">
        <f t="shared" si="220"/>
        <v>-0.17000000000000171</v>
      </c>
      <c r="Q326" s="327">
        <v>11.19</v>
      </c>
      <c r="R326" s="328">
        <v>23.44</v>
      </c>
      <c r="S326" s="328">
        <v>20.61</v>
      </c>
      <c r="T326" s="328">
        <v>21.89</v>
      </c>
      <c r="U326" s="329">
        <v>19.25</v>
      </c>
      <c r="V326" s="328">
        <v>22.45</v>
      </c>
      <c r="W326" s="328">
        <v>23.09</v>
      </c>
      <c r="X326" s="329">
        <v>20.059999999999999</v>
      </c>
      <c r="Y326" s="328">
        <v>19.23</v>
      </c>
      <c r="Z326" s="328">
        <v>44.7</v>
      </c>
      <c r="AA326" s="328">
        <v>39.35</v>
      </c>
      <c r="AB326" s="328">
        <v>24.16</v>
      </c>
      <c r="AC326" s="314">
        <v>33.32</v>
      </c>
      <c r="AD326" s="314"/>
      <c r="AE326" s="334">
        <f t="shared" si="221"/>
        <v>25.962499999999995</v>
      </c>
    </row>
    <row r="327" spans="10:31" ht="16.5" x14ac:dyDescent="0.35">
      <c r="J327" s="351">
        <v>44645</v>
      </c>
      <c r="K327" s="315">
        <v>12.15</v>
      </c>
      <c r="L327" s="328">
        <v>18.12</v>
      </c>
      <c r="M327" s="315">
        <f t="shared" si="218"/>
        <v>5.9700000000000006</v>
      </c>
      <c r="N327" s="315">
        <f t="shared" si="219"/>
        <v>9.9999999999997868E-3</v>
      </c>
      <c r="O327" s="315">
        <f t="shared" si="220"/>
        <v>-0.2099999999999973</v>
      </c>
      <c r="Q327" s="330">
        <v>11.2</v>
      </c>
      <c r="R327" s="329">
        <v>23.42</v>
      </c>
      <c r="S327" s="329">
        <v>20.63</v>
      </c>
      <c r="T327" s="329">
        <v>22.24</v>
      </c>
      <c r="U327" s="328">
        <v>19.29</v>
      </c>
      <c r="V327" s="329">
        <v>22.44</v>
      </c>
      <c r="W327" s="329">
        <v>23.12</v>
      </c>
      <c r="X327" s="328">
        <v>20.2</v>
      </c>
      <c r="Y327" s="329">
        <v>19.28</v>
      </c>
      <c r="Z327" s="329">
        <v>44.18</v>
      </c>
      <c r="AA327" s="329">
        <v>39.39</v>
      </c>
      <c r="AB327" s="329">
        <v>24.02</v>
      </c>
      <c r="AC327" s="314">
        <v>33.229999999999997</v>
      </c>
      <c r="AD327" s="314"/>
      <c r="AE327" s="334">
        <f t="shared" si="221"/>
        <v>25.953333333333333</v>
      </c>
    </row>
    <row r="328" spans="10:31" ht="16.5" x14ac:dyDescent="0.35">
      <c r="J328" s="351">
        <v>44644</v>
      </c>
      <c r="K328" s="315">
        <v>12.14</v>
      </c>
      <c r="L328" s="329">
        <v>18.329999999999998</v>
      </c>
      <c r="M328" s="315">
        <f t="shared" si="218"/>
        <v>6.1899999999999977</v>
      </c>
      <c r="N328" s="315">
        <f t="shared" si="219"/>
        <v>2.000000000000135E-2</v>
      </c>
      <c r="O328" s="315">
        <f t="shared" si="220"/>
        <v>0.16999999999999815</v>
      </c>
      <c r="Q328" s="327">
        <v>11.21</v>
      </c>
      <c r="R328" s="328">
        <v>23.6</v>
      </c>
      <c r="S328" s="328">
        <v>20.79</v>
      </c>
      <c r="T328" s="328">
        <v>21.67</v>
      </c>
      <c r="U328" s="329">
        <v>19.32</v>
      </c>
      <c r="V328" s="328">
        <v>22.24</v>
      </c>
      <c r="W328" s="328">
        <v>22.98</v>
      </c>
      <c r="X328" s="329">
        <v>20.13</v>
      </c>
      <c r="Y328" s="328">
        <v>19.18</v>
      </c>
      <c r="Z328" s="328">
        <v>43.78</v>
      </c>
      <c r="AA328" s="328">
        <v>39.17</v>
      </c>
      <c r="AB328" s="328">
        <v>24.12</v>
      </c>
      <c r="AC328" s="314">
        <v>33.53</v>
      </c>
      <c r="AD328" s="314"/>
      <c r="AE328" s="334">
        <f t="shared" si="221"/>
        <v>25.875833333333333</v>
      </c>
    </row>
    <row r="329" spans="10:31" ht="16.5" x14ac:dyDescent="0.35">
      <c r="J329" s="351">
        <v>44643</v>
      </c>
      <c r="K329" s="315">
        <v>12.12</v>
      </c>
      <c r="L329" s="328">
        <v>18.16</v>
      </c>
      <c r="M329" s="315">
        <f t="shared" si="218"/>
        <v>6.0400000000000009</v>
      </c>
      <c r="N329" s="315">
        <f t="shared" si="219"/>
        <v>0.21999999999999886</v>
      </c>
      <c r="O329" s="315">
        <f t="shared" si="220"/>
        <v>0.17000000000000171</v>
      </c>
      <c r="Q329" s="327">
        <v>11.22</v>
      </c>
      <c r="R329" s="329">
        <v>23.86</v>
      </c>
      <c r="S329" s="329">
        <v>20.6</v>
      </c>
      <c r="T329" s="329">
        <v>21.84</v>
      </c>
      <c r="U329" s="328">
        <v>18.989999999999998</v>
      </c>
      <c r="V329" s="329">
        <v>22.23</v>
      </c>
      <c r="W329" s="329">
        <v>23.29</v>
      </c>
      <c r="X329" s="328">
        <v>20.190000000000001</v>
      </c>
      <c r="Y329" s="329">
        <v>19.14</v>
      </c>
      <c r="Z329" s="329">
        <v>43.73</v>
      </c>
      <c r="AA329" s="329">
        <v>39.28</v>
      </c>
      <c r="AB329" s="329">
        <v>24.39</v>
      </c>
      <c r="AC329" s="314">
        <v>33.51</v>
      </c>
      <c r="AD329" s="314"/>
      <c r="AE329" s="334">
        <f t="shared" si="221"/>
        <v>25.920833333333331</v>
      </c>
    </row>
    <row r="330" spans="10:31" ht="16.5" x14ac:dyDescent="0.35">
      <c r="J330" s="351">
        <v>44642</v>
      </c>
      <c r="K330" s="315">
        <v>11.9</v>
      </c>
      <c r="L330" s="329">
        <v>17.989999999999998</v>
      </c>
      <c r="M330" s="315">
        <f t="shared" si="218"/>
        <v>6.0899999999999981</v>
      </c>
      <c r="N330" s="315">
        <f t="shared" si="219"/>
        <v>0.29000000000000092</v>
      </c>
      <c r="O330" s="315">
        <f t="shared" si="220"/>
        <v>-4.00000000000027E-2</v>
      </c>
      <c r="Q330" s="327">
        <v>11.23</v>
      </c>
      <c r="R330" s="328">
        <v>23.84</v>
      </c>
      <c r="S330" s="328">
        <v>20.65</v>
      </c>
      <c r="T330" s="328">
        <v>21.49</v>
      </c>
      <c r="U330" s="329">
        <v>19.12</v>
      </c>
      <c r="V330" s="328">
        <v>22.4</v>
      </c>
      <c r="W330" s="328">
        <v>23.21</v>
      </c>
      <c r="X330" s="329">
        <v>20.190000000000001</v>
      </c>
      <c r="Y330" s="328">
        <v>19.149999999999999</v>
      </c>
      <c r="Z330" s="328">
        <v>43.33</v>
      </c>
      <c r="AA330" s="328">
        <v>39.57</v>
      </c>
      <c r="AB330" s="328">
        <v>24.53</v>
      </c>
      <c r="AC330" s="314">
        <v>33.4</v>
      </c>
      <c r="AD330" s="314"/>
      <c r="AE330" s="334">
        <f t="shared" si="221"/>
        <v>25.906666666666666</v>
      </c>
    </row>
    <row r="331" spans="10:31" ht="16.5" x14ac:dyDescent="0.35">
      <c r="J331" s="351">
        <v>44641</v>
      </c>
      <c r="K331" s="315">
        <v>11.61</v>
      </c>
      <c r="L331" s="328">
        <v>18.03</v>
      </c>
      <c r="M331" s="315">
        <f t="shared" si="218"/>
        <v>6.4200000000000017</v>
      </c>
      <c r="N331" s="315">
        <f t="shared" si="219"/>
        <v>4.9999999999998934E-2</v>
      </c>
      <c r="O331" s="315">
        <f t="shared" si="220"/>
        <v>0.49000000000000199</v>
      </c>
      <c r="Q331" s="327">
        <v>11.24</v>
      </c>
      <c r="R331" s="329">
        <v>23.78</v>
      </c>
      <c r="S331" s="329">
        <v>20.28</v>
      </c>
      <c r="T331" s="329">
        <v>21.56</v>
      </c>
      <c r="U331" s="328">
        <v>19.23</v>
      </c>
      <c r="V331" s="329">
        <v>22.37</v>
      </c>
      <c r="W331" s="329">
        <v>22.9</v>
      </c>
      <c r="X331" s="328">
        <v>20.239999999999998</v>
      </c>
      <c r="Y331" s="329">
        <v>19.239999999999998</v>
      </c>
      <c r="Z331" s="329">
        <v>42.45</v>
      </c>
      <c r="AA331" s="329">
        <v>39.44</v>
      </c>
      <c r="AB331" s="329">
        <v>24.36</v>
      </c>
      <c r="AC331" s="314">
        <v>33.450000000000003</v>
      </c>
      <c r="AD331" s="314"/>
      <c r="AE331" s="334">
        <f t="shared" si="221"/>
        <v>25.775000000000002</v>
      </c>
    </row>
    <row r="332" spans="10:31" ht="16.5" x14ac:dyDescent="0.35">
      <c r="J332" s="351">
        <v>44640</v>
      </c>
      <c r="K332" s="315">
        <v>11.56</v>
      </c>
      <c r="L332" s="329">
        <v>17.54</v>
      </c>
      <c r="M332" s="315">
        <f t="shared" si="218"/>
        <v>5.9799999999999986</v>
      </c>
      <c r="N332" s="315">
        <f t="shared" si="219"/>
        <v>-9.9999999999997868E-3</v>
      </c>
      <c r="O332" s="315">
        <f t="shared" si="220"/>
        <v>-0.33000000000000185</v>
      </c>
      <c r="Q332" s="327">
        <v>11.25</v>
      </c>
      <c r="R332" s="328">
        <v>23.68</v>
      </c>
      <c r="S332" s="328">
        <v>20.58</v>
      </c>
      <c r="T332" s="328">
        <v>21.73</v>
      </c>
      <c r="U332" s="329">
        <v>19.25</v>
      </c>
      <c r="V332" s="328">
        <v>22.61</v>
      </c>
      <c r="W332" s="328">
        <v>23.11</v>
      </c>
      <c r="X332" s="329">
        <v>20.100000000000001</v>
      </c>
      <c r="Y332" s="328">
        <v>18.96</v>
      </c>
      <c r="Z332" s="328">
        <v>42.79</v>
      </c>
      <c r="AA332" s="328">
        <v>39.25</v>
      </c>
      <c r="AB332" s="328">
        <v>24.5</v>
      </c>
      <c r="AC332" s="314">
        <v>33.229999999999997</v>
      </c>
      <c r="AD332" s="314"/>
      <c r="AE332" s="334">
        <f t="shared" si="221"/>
        <v>25.81583333333333</v>
      </c>
    </row>
    <row r="333" spans="10:31" ht="16.5" x14ac:dyDescent="0.35">
      <c r="J333" s="351">
        <v>44639</v>
      </c>
      <c r="K333" s="315">
        <v>11.57</v>
      </c>
      <c r="L333" s="328">
        <v>17.87</v>
      </c>
      <c r="M333" s="315">
        <f t="shared" si="218"/>
        <v>6.3000000000000007</v>
      </c>
      <c r="N333" s="315">
        <f t="shared" si="219"/>
        <v>-7.0000000000000284E-2</v>
      </c>
      <c r="O333" s="315">
        <f t="shared" si="220"/>
        <v>-0.12999999999999901</v>
      </c>
      <c r="Q333" s="327">
        <v>11.26</v>
      </c>
      <c r="R333" s="329">
        <v>23.51</v>
      </c>
      <c r="S333" s="329">
        <v>20.85</v>
      </c>
      <c r="T333" s="329">
        <v>21.71</v>
      </c>
      <c r="U333" s="328">
        <v>19.22</v>
      </c>
      <c r="V333" s="329">
        <v>22.53</v>
      </c>
      <c r="W333" s="329">
        <v>22.79</v>
      </c>
      <c r="X333" s="328">
        <v>20.25</v>
      </c>
      <c r="Y333" s="329">
        <v>18.98</v>
      </c>
      <c r="Z333" s="329">
        <v>42.71</v>
      </c>
      <c r="AA333" s="329">
        <v>39.51</v>
      </c>
      <c r="AB333" s="329">
        <v>24.69</v>
      </c>
      <c r="AC333" s="314">
        <v>33.28</v>
      </c>
      <c r="AD333" s="314"/>
      <c r="AE333" s="334">
        <f t="shared" si="221"/>
        <v>25.83583333333333</v>
      </c>
    </row>
    <row r="334" spans="10:31" ht="16.5" x14ac:dyDescent="0.35">
      <c r="J334" s="351">
        <v>44638</v>
      </c>
      <c r="K334" s="315">
        <v>11.64</v>
      </c>
      <c r="L334" s="329">
        <v>18</v>
      </c>
      <c r="M334" s="315">
        <f t="shared" si="218"/>
        <v>6.3599999999999994</v>
      </c>
      <c r="N334" s="315">
        <f t="shared" si="219"/>
        <v>-0.19999999999999929</v>
      </c>
      <c r="O334" s="315">
        <f t="shared" si="220"/>
        <v>-0.25</v>
      </c>
      <c r="Q334" s="327">
        <v>11.27</v>
      </c>
      <c r="R334" s="328">
        <v>23.27</v>
      </c>
      <c r="S334" s="328">
        <v>20.69</v>
      </c>
      <c r="T334" s="328">
        <v>22</v>
      </c>
      <c r="U334" s="329">
        <v>19.28</v>
      </c>
      <c r="V334" s="328">
        <v>22.53</v>
      </c>
      <c r="W334" s="328">
        <v>23.21</v>
      </c>
      <c r="X334" s="329">
        <v>20.239999999999998</v>
      </c>
      <c r="Y334" s="328">
        <v>19.100000000000001</v>
      </c>
      <c r="Z334" s="328">
        <v>42.53</v>
      </c>
      <c r="AA334" s="328">
        <v>39.229999999999997</v>
      </c>
      <c r="AB334" s="328">
        <v>24.36</v>
      </c>
      <c r="AC334" s="314">
        <v>32.700000000000003</v>
      </c>
      <c r="AD334" s="314"/>
      <c r="AE334" s="334">
        <f t="shared" si="221"/>
        <v>25.761666666666667</v>
      </c>
    </row>
    <row r="335" spans="10:31" ht="16.5" x14ac:dyDescent="0.35">
      <c r="J335" s="351">
        <v>44637</v>
      </c>
      <c r="K335" s="315">
        <v>11.84</v>
      </c>
      <c r="L335" s="328">
        <v>18.25</v>
      </c>
      <c r="M335" s="315">
        <f t="shared" si="218"/>
        <v>6.41</v>
      </c>
      <c r="N335" s="315">
        <f t="shared" si="219"/>
        <v>-0.12000000000000099</v>
      </c>
      <c r="O335" s="315">
        <f t="shared" si="220"/>
        <v>0.14999999999999858</v>
      </c>
      <c r="Q335" s="327">
        <v>11.28</v>
      </c>
      <c r="R335" s="329">
        <v>23.69</v>
      </c>
      <c r="S335" s="329">
        <v>20.82</v>
      </c>
      <c r="T335" s="329">
        <v>22.3</v>
      </c>
      <c r="U335" s="328">
        <v>19.13</v>
      </c>
      <c r="V335" s="329">
        <v>22.71</v>
      </c>
      <c r="W335" s="329">
        <v>23.17</v>
      </c>
      <c r="X335" s="328">
        <v>20.99</v>
      </c>
      <c r="Y335" s="329">
        <v>19.2</v>
      </c>
      <c r="Z335" s="329">
        <v>42.33</v>
      </c>
      <c r="AA335" s="329">
        <v>39.64</v>
      </c>
      <c r="AB335" s="329">
        <v>24.48</v>
      </c>
      <c r="AC335" s="314">
        <v>32.82</v>
      </c>
      <c r="AD335" s="314"/>
      <c r="AE335" s="334">
        <f t="shared" si="221"/>
        <v>25.939999999999998</v>
      </c>
    </row>
    <row r="336" spans="10:31" ht="16.5" x14ac:dyDescent="0.35">
      <c r="J336" s="351">
        <v>44636</v>
      </c>
      <c r="K336" s="315">
        <v>11.96</v>
      </c>
      <c r="L336" s="329">
        <v>18.100000000000001</v>
      </c>
      <c r="M336" s="315">
        <f t="shared" si="218"/>
        <v>6.1400000000000006</v>
      </c>
      <c r="N336" s="315">
        <f t="shared" si="219"/>
        <v>-1.9999999999999574E-2</v>
      </c>
      <c r="O336" s="315">
        <f t="shared" si="220"/>
        <v>2.0000000000003126E-2</v>
      </c>
      <c r="Q336" s="327">
        <v>11.29</v>
      </c>
      <c r="R336" s="328">
        <v>23.74</v>
      </c>
      <c r="S336" s="328">
        <v>20.85</v>
      </c>
      <c r="T336" s="328">
        <v>21.74</v>
      </c>
      <c r="U336" s="329">
        <v>19.07</v>
      </c>
      <c r="V336" s="328">
        <v>22.12</v>
      </c>
      <c r="W336" s="328">
        <v>22.96</v>
      </c>
      <c r="X336" s="329">
        <v>20.440000000000001</v>
      </c>
      <c r="Y336" s="328">
        <v>19.09</v>
      </c>
      <c r="Z336" s="328">
        <v>42.04</v>
      </c>
      <c r="AA336" s="328">
        <v>39.96</v>
      </c>
      <c r="AB336" s="328">
        <v>24.54</v>
      </c>
      <c r="AC336" s="314">
        <v>32.44</v>
      </c>
      <c r="AD336" s="314"/>
      <c r="AE336" s="334">
        <f t="shared" si="221"/>
        <v>25.749166666666667</v>
      </c>
    </row>
    <row r="337" spans="10:31" ht="16.5" x14ac:dyDescent="0.35">
      <c r="J337" s="351">
        <v>44635</v>
      </c>
      <c r="K337" s="315">
        <v>11.98</v>
      </c>
      <c r="L337" s="328">
        <v>18.079999999999998</v>
      </c>
      <c r="M337" s="315">
        <f t="shared" si="218"/>
        <v>6.0999999999999979</v>
      </c>
      <c r="N337" s="315">
        <f t="shared" si="219"/>
        <v>-2.9999999999999361E-2</v>
      </c>
      <c r="O337" s="315">
        <f t="shared" si="220"/>
        <v>0</v>
      </c>
      <c r="Q337" s="330">
        <v>11.3</v>
      </c>
      <c r="R337" s="329">
        <v>23.61</v>
      </c>
      <c r="S337" s="329">
        <v>20.9</v>
      </c>
      <c r="T337" s="329">
        <v>21.5</v>
      </c>
      <c r="U337" s="328">
        <v>19.07</v>
      </c>
      <c r="V337" s="329">
        <v>22.59</v>
      </c>
      <c r="W337" s="329">
        <v>23.07</v>
      </c>
      <c r="X337" s="328">
        <v>20.260000000000002</v>
      </c>
      <c r="Y337" s="329">
        <v>19.059999999999999</v>
      </c>
      <c r="Z337" s="329">
        <v>41.34</v>
      </c>
      <c r="AA337" s="329">
        <v>40.01</v>
      </c>
      <c r="AB337" s="329">
        <v>24.43</v>
      </c>
      <c r="AC337" s="314">
        <v>32.18</v>
      </c>
      <c r="AD337" s="314"/>
      <c r="AE337" s="334">
        <f t="shared" si="221"/>
        <v>25.668333333333333</v>
      </c>
    </row>
    <row r="338" spans="10:31" ht="16.5" x14ac:dyDescent="0.35">
      <c r="J338" s="351">
        <v>44634</v>
      </c>
      <c r="K338" s="315">
        <v>12.01</v>
      </c>
      <c r="L338" s="329">
        <v>18.079999999999998</v>
      </c>
      <c r="M338" s="315">
        <f t="shared" si="218"/>
        <v>6.0699999999999985</v>
      </c>
      <c r="N338" s="315">
        <f t="shared" si="219"/>
        <v>-9.9999999999997868E-3</v>
      </c>
      <c r="O338" s="315">
        <f t="shared" si="220"/>
        <v>0.11999999999999744</v>
      </c>
      <c r="Q338" s="327">
        <v>12.1</v>
      </c>
      <c r="R338" s="328">
        <v>23.59</v>
      </c>
      <c r="S338" s="328">
        <v>20.79</v>
      </c>
      <c r="T338" s="328">
        <v>21.77</v>
      </c>
      <c r="U338" s="329">
        <v>19.29</v>
      </c>
      <c r="V338" s="328">
        <v>22.71</v>
      </c>
      <c r="W338" s="328">
        <v>23.12</v>
      </c>
      <c r="X338" s="329">
        <v>20.18</v>
      </c>
      <c r="Y338" s="328">
        <v>19.12</v>
      </c>
      <c r="Z338" s="328">
        <v>41.53</v>
      </c>
      <c r="AA338" s="328">
        <v>40.85</v>
      </c>
      <c r="AB338" s="328">
        <v>24.61</v>
      </c>
      <c r="AC338" s="314">
        <v>31.87</v>
      </c>
      <c r="AD338" s="314"/>
      <c r="AE338" s="334">
        <f t="shared" si="221"/>
        <v>25.785833333333333</v>
      </c>
    </row>
    <row r="339" spans="10:31" ht="16.5" x14ac:dyDescent="0.35">
      <c r="J339" s="351">
        <v>44633</v>
      </c>
      <c r="K339" s="315">
        <v>12.02</v>
      </c>
      <c r="L339" s="328">
        <v>17.96</v>
      </c>
      <c r="M339" s="315">
        <f t="shared" si="218"/>
        <v>5.9400000000000013</v>
      </c>
      <c r="N339" s="315">
        <f t="shared" si="219"/>
        <v>-9.9999999999997868E-3</v>
      </c>
      <c r="O339" s="315">
        <f t="shared" si="220"/>
        <v>-0.25</v>
      </c>
      <c r="Q339" s="327">
        <v>12.2</v>
      </c>
      <c r="R339" s="329">
        <v>23.41</v>
      </c>
      <c r="S339" s="329">
        <v>20.94</v>
      </c>
      <c r="T339" s="329">
        <v>21.99</v>
      </c>
      <c r="U339" s="328">
        <v>19.27</v>
      </c>
      <c r="V339" s="329">
        <v>22.78</v>
      </c>
      <c r="W339" s="329">
        <v>23.11</v>
      </c>
      <c r="X339" s="328">
        <v>20.149999999999999</v>
      </c>
      <c r="Y339" s="329">
        <v>19.25</v>
      </c>
      <c r="Z339" s="329">
        <v>42.57</v>
      </c>
      <c r="AA339" s="329">
        <v>40.98</v>
      </c>
      <c r="AB339" s="329">
        <v>24.47</v>
      </c>
      <c r="AC339" s="314">
        <v>32.18</v>
      </c>
      <c r="AD339" s="314"/>
      <c r="AE339" s="334">
        <f t="shared" si="221"/>
        <v>25.924999999999997</v>
      </c>
    </row>
    <row r="340" spans="10:31" ht="16.5" x14ac:dyDescent="0.35">
      <c r="J340" s="351">
        <v>44632</v>
      </c>
      <c r="K340" s="315">
        <v>12.03</v>
      </c>
      <c r="L340" s="329">
        <v>18.21</v>
      </c>
      <c r="M340" s="315">
        <f t="shared" si="218"/>
        <v>6.1800000000000015</v>
      </c>
      <c r="N340" s="315">
        <f t="shared" si="219"/>
        <v>0</v>
      </c>
      <c r="O340" s="315">
        <f t="shared" si="220"/>
        <v>-7.0000000000000284E-2</v>
      </c>
      <c r="Q340" s="327">
        <v>12.3</v>
      </c>
      <c r="R340" s="328">
        <v>23.32</v>
      </c>
      <c r="S340" s="328">
        <v>21.05</v>
      </c>
      <c r="T340" s="328">
        <v>22.03</v>
      </c>
      <c r="U340" s="329">
        <v>19.170000000000002</v>
      </c>
      <c r="V340" s="328">
        <v>22.58</v>
      </c>
      <c r="W340" s="328">
        <v>23.25</v>
      </c>
      <c r="X340" s="329">
        <v>20.45</v>
      </c>
      <c r="Y340" s="328">
        <v>19.11</v>
      </c>
      <c r="Z340" s="328">
        <v>42.89</v>
      </c>
      <c r="AA340" s="328">
        <v>41.52</v>
      </c>
      <c r="AB340" s="328">
        <v>24.75</v>
      </c>
      <c r="AC340" s="314">
        <v>31.79</v>
      </c>
      <c r="AD340" s="314"/>
      <c r="AE340" s="334">
        <f t="shared" si="221"/>
        <v>25.992500000000003</v>
      </c>
    </row>
    <row r="341" spans="10:31" ht="16.5" x14ac:dyDescent="0.35">
      <c r="J341" s="351">
        <v>44631</v>
      </c>
      <c r="K341" s="315">
        <v>12.03</v>
      </c>
      <c r="L341" s="328">
        <v>18.28</v>
      </c>
      <c r="M341" s="315">
        <f t="shared" si="218"/>
        <v>6.2500000000000018</v>
      </c>
      <c r="N341" s="315">
        <f t="shared" si="219"/>
        <v>-0.12000000000000099</v>
      </c>
      <c r="O341" s="315">
        <f t="shared" si="220"/>
        <v>-4.9999999999997158E-2</v>
      </c>
      <c r="Q341" s="327">
        <v>12.4</v>
      </c>
      <c r="R341" s="329">
        <v>23.18</v>
      </c>
      <c r="S341" s="329">
        <v>21.28</v>
      </c>
      <c r="T341" s="329">
        <v>22.13</v>
      </c>
      <c r="U341" s="328">
        <v>19.23</v>
      </c>
      <c r="V341" s="329">
        <v>22.66</v>
      </c>
      <c r="W341" s="329">
        <v>23.43</v>
      </c>
      <c r="X341" s="328">
        <v>20.329999999999998</v>
      </c>
      <c r="Y341" s="329">
        <v>19.170000000000002</v>
      </c>
      <c r="Z341" s="329">
        <v>43.38</v>
      </c>
      <c r="AA341" s="329">
        <v>41.78</v>
      </c>
      <c r="AB341" s="329">
        <v>24.59</v>
      </c>
      <c r="AC341" s="314">
        <v>31.58</v>
      </c>
      <c r="AD341" s="314"/>
      <c r="AE341" s="334">
        <f t="shared" si="221"/>
        <v>26.061666666666667</v>
      </c>
    </row>
    <row r="342" spans="10:31" ht="16.5" x14ac:dyDescent="0.35">
      <c r="J342" s="351">
        <v>44630</v>
      </c>
      <c r="K342" s="315">
        <v>12.15</v>
      </c>
      <c r="L342" s="329">
        <v>18.329999999999998</v>
      </c>
      <c r="M342" s="315">
        <f t="shared" si="218"/>
        <v>6.1799999999999979</v>
      </c>
      <c r="N342" s="315">
        <f t="shared" si="219"/>
        <v>-7.0000000000000284E-2</v>
      </c>
      <c r="O342" s="315">
        <f t="shared" si="220"/>
        <v>-0.23000000000000043</v>
      </c>
      <c r="Q342" s="327">
        <v>12.5</v>
      </c>
      <c r="R342" s="328">
        <v>23.48</v>
      </c>
      <c r="S342" s="328">
        <v>21.36</v>
      </c>
      <c r="T342" s="328">
        <v>22.01</v>
      </c>
      <c r="U342" s="329">
        <v>19.100000000000001</v>
      </c>
      <c r="V342" s="328">
        <v>22.49</v>
      </c>
      <c r="W342" s="328">
        <v>23.37</v>
      </c>
      <c r="X342" s="329">
        <v>20.43</v>
      </c>
      <c r="Y342" s="328">
        <v>19.399999999999999</v>
      </c>
      <c r="Z342" s="328">
        <v>43.52</v>
      </c>
      <c r="AA342" s="328">
        <v>41.86</v>
      </c>
      <c r="AB342" s="328">
        <v>24.46</v>
      </c>
      <c r="AC342" s="314">
        <v>31.78</v>
      </c>
      <c r="AD342" s="314"/>
      <c r="AE342" s="334">
        <f t="shared" si="221"/>
        <v>26.105</v>
      </c>
    </row>
    <row r="343" spans="10:31" ht="16.5" x14ac:dyDescent="0.35">
      <c r="J343" s="351">
        <v>44629</v>
      </c>
      <c r="K343" s="315">
        <v>12.22</v>
      </c>
      <c r="L343" s="328">
        <v>18.559999999999999</v>
      </c>
      <c r="M343" s="315">
        <f t="shared" si="218"/>
        <v>6.3399999999999981</v>
      </c>
      <c r="N343" s="315">
        <f t="shared" si="219"/>
        <v>-8.0000000000000071E-2</v>
      </c>
      <c r="O343" s="315">
        <f t="shared" si="220"/>
        <v>0.23999999999999844</v>
      </c>
      <c r="Q343" s="327">
        <v>12.6</v>
      </c>
      <c r="R343" s="329">
        <v>23.61</v>
      </c>
      <c r="S343" s="329">
        <v>21.27</v>
      </c>
      <c r="T343" s="329">
        <v>22.02</v>
      </c>
      <c r="U343" s="328">
        <v>18.93</v>
      </c>
      <c r="V343" s="329">
        <v>22.49</v>
      </c>
      <c r="W343" s="329">
        <v>23.41</v>
      </c>
      <c r="X343" s="328">
        <v>20.57</v>
      </c>
      <c r="Y343" s="329">
        <v>19.36</v>
      </c>
      <c r="Z343" s="329">
        <v>43.83</v>
      </c>
      <c r="AA343" s="329">
        <v>41.97</v>
      </c>
      <c r="AB343" s="329">
        <v>24.74</v>
      </c>
      <c r="AC343" s="314">
        <v>31.93</v>
      </c>
      <c r="AD343" s="314"/>
      <c r="AE343" s="334">
        <f t="shared" si="221"/>
        <v>26.177499999999995</v>
      </c>
    </row>
    <row r="344" spans="10:31" ht="16.5" x14ac:dyDescent="0.35">
      <c r="J344" s="351">
        <v>44628</v>
      </c>
      <c r="K344" s="315">
        <v>12.3</v>
      </c>
      <c r="L344" s="329">
        <v>18.32</v>
      </c>
      <c r="M344" s="315">
        <f t="shared" si="218"/>
        <v>6.02</v>
      </c>
      <c r="N344" s="315">
        <f t="shared" si="219"/>
        <v>-0.13999999999999879</v>
      </c>
      <c r="O344" s="315">
        <f t="shared" si="220"/>
        <v>0.10999999999999943</v>
      </c>
      <c r="Q344" s="327">
        <v>12.7</v>
      </c>
      <c r="R344" s="328">
        <v>23.63</v>
      </c>
      <c r="S344" s="328">
        <v>21.31</v>
      </c>
      <c r="T344" s="328">
        <v>21.64</v>
      </c>
      <c r="U344" s="329">
        <v>18.989999999999998</v>
      </c>
      <c r="V344" s="328">
        <v>22.6</v>
      </c>
      <c r="W344" s="328">
        <v>23.36</v>
      </c>
      <c r="X344" s="329">
        <v>20.63</v>
      </c>
      <c r="Y344" s="328">
        <v>19.39</v>
      </c>
      <c r="Z344" s="328">
        <v>44.08</v>
      </c>
      <c r="AA344" s="328">
        <v>42.18</v>
      </c>
      <c r="AB344" s="328">
        <v>24.61</v>
      </c>
      <c r="AC344" s="314">
        <v>32.049999999999997</v>
      </c>
      <c r="AD344" s="314"/>
      <c r="AE344" s="334">
        <f t="shared" si="221"/>
        <v>26.205833333333331</v>
      </c>
    </row>
    <row r="345" spans="10:31" ht="16.5" x14ac:dyDescent="0.35">
      <c r="J345" s="351">
        <v>44627</v>
      </c>
      <c r="K345" s="315">
        <v>12.44</v>
      </c>
      <c r="L345" s="328">
        <v>18.21</v>
      </c>
      <c r="M345" s="315">
        <f t="shared" si="218"/>
        <v>5.7700000000000014</v>
      </c>
      <c r="N345" s="315">
        <f t="shared" si="219"/>
        <v>-8.9999999999999858E-2</v>
      </c>
      <c r="O345" s="315">
        <f t="shared" si="220"/>
        <v>5.0000000000000711E-2</v>
      </c>
      <c r="Q345" s="327">
        <v>12.8</v>
      </c>
      <c r="R345" s="329">
        <v>23.34</v>
      </c>
      <c r="S345" s="329">
        <v>21.13</v>
      </c>
      <c r="T345" s="329">
        <v>21.49</v>
      </c>
      <c r="U345" s="328">
        <v>19.27</v>
      </c>
      <c r="V345" s="329">
        <v>22.61</v>
      </c>
      <c r="W345" s="329">
        <v>23.29</v>
      </c>
      <c r="X345" s="328">
        <v>20.67</v>
      </c>
      <c r="Y345" s="329">
        <v>19.22</v>
      </c>
      <c r="Z345" s="329">
        <v>44.08</v>
      </c>
      <c r="AA345" s="329">
        <v>42.45</v>
      </c>
      <c r="AB345" s="329">
        <v>24.5</v>
      </c>
      <c r="AC345" s="314">
        <v>31.58</v>
      </c>
      <c r="AD345" s="314"/>
      <c r="AE345" s="334">
        <f t="shared" si="221"/>
        <v>26.135833333333334</v>
      </c>
    </row>
    <row r="346" spans="10:31" ht="16.5" x14ac:dyDescent="0.35">
      <c r="J346" s="351">
        <v>44626</v>
      </c>
      <c r="K346" s="315">
        <v>12.53</v>
      </c>
      <c r="L346" s="329">
        <v>18.16</v>
      </c>
      <c r="M346" s="315">
        <f t="shared" si="218"/>
        <v>5.6300000000000008</v>
      </c>
      <c r="N346" s="315">
        <f t="shared" si="219"/>
        <v>-0.11000000000000121</v>
      </c>
      <c r="O346" s="315">
        <f t="shared" si="220"/>
        <v>0</v>
      </c>
      <c r="Q346" s="327">
        <v>12.9</v>
      </c>
      <c r="R346" s="328">
        <v>23.51</v>
      </c>
      <c r="S346" s="328">
        <v>21.43</v>
      </c>
      <c r="T346" s="328">
        <v>21.87</v>
      </c>
      <c r="U346" s="329">
        <v>19.25</v>
      </c>
      <c r="V346" s="328">
        <v>22.45</v>
      </c>
      <c r="W346" s="328">
        <v>23.34</v>
      </c>
      <c r="X346" s="329">
        <v>20.64</v>
      </c>
      <c r="Y346" s="328">
        <v>19.78</v>
      </c>
      <c r="Z346" s="328">
        <v>44.02</v>
      </c>
      <c r="AA346" s="328">
        <v>42.77</v>
      </c>
      <c r="AB346" s="328">
        <v>24.55</v>
      </c>
      <c r="AC346" s="314">
        <v>32.119999999999997</v>
      </c>
      <c r="AD346" s="314"/>
      <c r="AE346" s="334">
        <f t="shared" si="221"/>
        <v>26.310833333333335</v>
      </c>
    </row>
    <row r="347" spans="10:31" ht="16.5" x14ac:dyDescent="0.35">
      <c r="J347" s="351">
        <v>44625</v>
      </c>
      <c r="K347" s="315">
        <v>12.64</v>
      </c>
      <c r="L347" s="328">
        <v>18.16</v>
      </c>
      <c r="M347" s="315">
        <f t="shared" si="218"/>
        <v>5.52</v>
      </c>
      <c r="N347" s="315">
        <f t="shared" si="219"/>
        <v>-2.9999999999999361E-2</v>
      </c>
      <c r="O347" s="315">
        <f t="shared" si="220"/>
        <v>-0.46999999999999886</v>
      </c>
      <c r="Q347" s="330">
        <v>12.1</v>
      </c>
      <c r="R347" s="329">
        <v>23.43</v>
      </c>
      <c r="S347" s="329">
        <v>21.57</v>
      </c>
      <c r="T347" s="329">
        <v>22</v>
      </c>
      <c r="U347" s="328">
        <v>19.21</v>
      </c>
      <c r="V347" s="329">
        <v>22.66</v>
      </c>
      <c r="W347" s="329">
        <v>23.55</v>
      </c>
      <c r="X347" s="328">
        <v>20.309999999999999</v>
      </c>
      <c r="Y347" s="329">
        <v>19.53</v>
      </c>
      <c r="Z347" s="329">
        <v>44.19</v>
      </c>
      <c r="AA347" s="329">
        <v>42.97</v>
      </c>
      <c r="AB347" s="329">
        <v>24.46</v>
      </c>
      <c r="AC347" s="314">
        <v>31.11</v>
      </c>
      <c r="AD347" s="314"/>
      <c r="AE347" s="334">
        <f t="shared" si="221"/>
        <v>26.249166666666667</v>
      </c>
    </row>
    <row r="348" spans="10:31" ht="16.5" x14ac:dyDescent="0.35">
      <c r="J348" s="351">
        <v>44624</v>
      </c>
      <c r="K348" s="315">
        <v>12.67</v>
      </c>
      <c r="L348" s="329">
        <v>18.63</v>
      </c>
      <c r="M348" s="315">
        <f t="shared" si="218"/>
        <v>5.9599999999999991</v>
      </c>
      <c r="N348" s="315">
        <f t="shared" si="219"/>
        <v>-2.9999999999999361E-2</v>
      </c>
      <c r="O348" s="315">
        <f t="shared" si="220"/>
        <v>0.32999999999999829</v>
      </c>
      <c r="Q348" s="327">
        <v>12.11</v>
      </c>
      <c r="R348" s="328">
        <v>23.39</v>
      </c>
      <c r="S348" s="328">
        <v>21.63</v>
      </c>
      <c r="T348" s="328">
        <v>22.03</v>
      </c>
      <c r="U348" s="329">
        <v>19.239999999999998</v>
      </c>
      <c r="V348" s="328">
        <v>22.75</v>
      </c>
      <c r="W348" s="328">
        <v>23.37</v>
      </c>
      <c r="X348" s="329">
        <v>20.68</v>
      </c>
      <c r="Y348" s="328">
        <v>19.829999999999998</v>
      </c>
      <c r="Z348" s="328">
        <v>44.11</v>
      </c>
      <c r="AA348" s="328">
        <v>42.89</v>
      </c>
      <c r="AB348" s="328">
        <v>24.01</v>
      </c>
      <c r="AC348" s="314">
        <v>30.69</v>
      </c>
      <c r="AD348" s="314"/>
      <c r="AE348" s="334">
        <f t="shared" si="221"/>
        <v>26.218333333333334</v>
      </c>
    </row>
    <row r="349" spans="10:31" ht="16.5" x14ac:dyDescent="0.35">
      <c r="J349" s="351">
        <v>44623</v>
      </c>
      <c r="K349" s="315">
        <v>12.7</v>
      </c>
      <c r="L349" s="328">
        <v>18.3</v>
      </c>
      <c r="M349" s="315">
        <f t="shared" si="218"/>
        <v>5.6000000000000014</v>
      </c>
      <c r="N349" s="315">
        <f t="shared" si="219"/>
        <v>-5.0000000000000711E-2</v>
      </c>
      <c r="O349" s="315">
        <f t="shared" si="220"/>
        <v>-7.0000000000000284E-2</v>
      </c>
      <c r="Q349" s="327">
        <v>12.12</v>
      </c>
      <c r="R349" s="329">
        <v>23.49</v>
      </c>
      <c r="S349" s="329">
        <v>21.82</v>
      </c>
      <c r="T349" s="329">
        <v>21.87</v>
      </c>
      <c r="U349" s="328">
        <v>19.2</v>
      </c>
      <c r="V349" s="329">
        <v>22.59</v>
      </c>
      <c r="W349" s="329">
        <v>23.62</v>
      </c>
      <c r="X349" s="328">
        <v>20.64</v>
      </c>
      <c r="Y349" s="329">
        <v>19.850000000000001</v>
      </c>
      <c r="Z349" s="329">
        <v>43.66</v>
      </c>
      <c r="AA349" s="329">
        <v>42.95</v>
      </c>
      <c r="AB349" s="329">
        <v>23.8</v>
      </c>
      <c r="AC349" s="314">
        <v>30.58</v>
      </c>
      <c r="AD349" s="314"/>
      <c r="AE349" s="334">
        <f t="shared" si="221"/>
        <v>26.172499999999999</v>
      </c>
    </row>
    <row r="350" spans="10:31" ht="16.5" x14ac:dyDescent="0.35">
      <c r="J350" s="351">
        <v>44622</v>
      </c>
      <c r="K350" s="315">
        <v>12.75</v>
      </c>
      <c r="L350" s="329">
        <v>18.37</v>
      </c>
      <c r="M350" s="315">
        <f t="shared" si="218"/>
        <v>5.620000000000001</v>
      </c>
      <c r="N350" s="315">
        <f t="shared" si="219"/>
        <v>9.9999999999997868E-3</v>
      </c>
      <c r="O350" s="315">
        <f t="shared" si="220"/>
        <v>-0.2099999999999973</v>
      </c>
      <c r="Q350" s="327">
        <v>12.13</v>
      </c>
      <c r="R350" s="328">
        <v>23.71</v>
      </c>
      <c r="S350" s="328">
        <v>21.75</v>
      </c>
      <c r="T350" s="328">
        <v>21.77</v>
      </c>
      <c r="U350" s="329">
        <v>18.940000000000001</v>
      </c>
      <c r="V350" s="328">
        <v>22.74</v>
      </c>
      <c r="W350" s="328">
        <v>23.37</v>
      </c>
      <c r="X350" s="329">
        <v>20.79</v>
      </c>
      <c r="Y350" s="328">
        <v>19.62</v>
      </c>
      <c r="Z350" s="328">
        <v>43.51</v>
      </c>
      <c r="AA350" s="328">
        <v>43.43</v>
      </c>
      <c r="AB350" s="328">
        <v>23.99</v>
      </c>
      <c r="AC350" s="314">
        <v>30.18</v>
      </c>
      <c r="AD350" s="314"/>
      <c r="AE350" s="334">
        <f t="shared" si="221"/>
        <v>26.150000000000002</v>
      </c>
    </row>
    <row r="351" spans="10:31" ht="16.5" x14ac:dyDescent="0.35">
      <c r="J351" s="351">
        <v>44621</v>
      </c>
      <c r="K351" s="315">
        <v>12.74</v>
      </c>
      <c r="L351" s="328">
        <v>18.579999999999998</v>
      </c>
      <c r="M351" s="315">
        <f t="shared" si="218"/>
        <v>5.8399999999999981</v>
      </c>
      <c r="N351" s="315">
        <f t="shared" si="219"/>
        <v>2.9999999999999361E-2</v>
      </c>
      <c r="O351" s="315">
        <f t="shared" si="220"/>
        <v>1.9999999999999574E-2</v>
      </c>
      <c r="Q351" s="327">
        <v>12.14</v>
      </c>
      <c r="R351" s="329">
        <v>24.04</v>
      </c>
      <c r="S351" s="329">
        <v>21.89</v>
      </c>
      <c r="T351" s="329">
        <v>21.48</v>
      </c>
      <c r="U351" s="328">
        <v>18.91</v>
      </c>
      <c r="V351" s="329">
        <v>22.57</v>
      </c>
      <c r="W351" s="329">
        <v>23.38</v>
      </c>
      <c r="X351" s="328">
        <v>20.86</v>
      </c>
      <c r="Y351" s="329">
        <v>19.63</v>
      </c>
      <c r="Z351" s="329">
        <v>43.72</v>
      </c>
      <c r="AA351" s="329">
        <v>43.4</v>
      </c>
      <c r="AB351" s="329">
        <v>24.07</v>
      </c>
      <c r="AC351" s="314">
        <v>29.79</v>
      </c>
      <c r="AD351" s="314"/>
      <c r="AE351" s="334">
        <f t="shared" si="221"/>
        <v>26.145</v>
      </c>
    </row>
    <row r="352" spans="10:31" ht="16.5" x14ac:dyDescent="0.35">
      <c r="J352" s="351">
        <v>44620</v>
      </c>
      <c r="K352" s="315">
        <v>12.71</v>
      </c>
      <c r="L352" s="329">
        <v>18.559999999999999</v>
      </c>
      <c r="M352" s="315">
        <f t="shared" si="218"/>
        <v>5.8499999999999979</v>
      </c>
      <c r="N352" s="315">
        <f t="shared" si="219"/>
        <v>0</v>
      </c>
      <c r="O352" s="315">
        <f t="shared" si="220"/>
        <v>2.9999999999997584E-2</v>
      </c>
      <c r="Q352" s="327">
        <v>12.15</v>
      </c>
      <c r="R352" s="328">
        <v>23.94</v>
      </c>
      <c r="S352" s="328">
        <v>21.7</v>
      </c>
      <c r="T352" s="328">
        <v>21.65</v>
      </c>
      <c r="U352" s="329">
        <v>19.04</v>
      </c>
      <c r="V352" s="328">
        <v>22.71</v>
      </c>
      <c r="W352" s="328">
        <v>23.56</v>
      </c>
      <c r="X352" s="329">
        <v>20.64</v>
      </c>
      <c r="Y352" s="328">
        <v>19.75</v>
      </c>
      <c r="Z352" s="328">
        <v>43.72</v>
      </c>
      <c r="AA352" s="328">
        <v>43.41</v>
      </c>
      <c r="AB352" s="328">
        <v>23.67</v>
      </c>
      <c r="AC352" s="314">
        <v>30.34</v>
      </c>
      <c r="AD352" s="314"/>
      <c r="AE352" s="334">
        <f t="shared" si="221"/>
        <v>26.177499999999998</v>
      </c>
    </row>
    <row r="353" spans="10:31" ht="16.5" x14ac:dyDescent="0.35">
      <c r="J353" s="351">
        <v>44619</v>
      </c>
      <c r="K353" s="315">
        <v>12.71</v>
      </c>
      <c r="L353" s="328">
        <v>18.53</v>
      </c>
      <c r="M353" s="315">
        <f t="shared" si="218"/>
        <v>5.82</v>
      </c>
      <c r="N353" s="315">
        <f t="shared" si="219"/>
        <v>3.0000000000001137E-2</v>
      </c>
      <c r="O353" s="315">
        <f t="shared" si="220"/>
        <v>-0.26999999999999957</v>
      </c>
      <c r="Q353" s="327">
        <v>12.16</v>
      </c>
      <c r="R353" s="329">
        <v>23.89</v>
      </c>
      <c r="S353" s="329">
        <v>21.82</v>
      </c>
      <c r="T353" s="329">
        <v>21.6</v>
      </c>
      <c r="U353" s="328">
        <v>19.04</v>
      </c>
      <c r="V353" s="329">
        <v>22.63</v>
      </c>
      <c r="W353" s="329">
        <v>23.56</v>
      </c>
      <c r="X353" s="328">
        <v>20.9</v>
      </c>
      <c r="Y353" s="329">
        <v>19.7</v>
      </c>
      <c r="Z353" s="329">
        <v>43.44</v>
      </c>
      <c r="AA353" s="329">
        <v>43.47</v>
      </c>
      <c r="AB353" s="329">
        <v>23.93</v>
      </c>
      <c r="AC353" s="314">
        <v>30.13</v>
      </c>
      <c r="AD353" s="314"/>
      <c r="AE353" s="334">
        <f t="shared" si="221"/>
        <v>26.17583333333333</v>
      </c>
    </row>
    <row r="354" spans="10:31" ht="16.5" x14ac:dyDescent="0.35">
      <c r="J354" s="351">
        <v>44618</v>
      </c>
      <c r="K354" s="315">
        <v>12.68</v>
      </c>
      <c r="L354" s="329">
        <v>18.8</v>
      </c>
      <c r="M354" s="315">
        <f t="shared" si="218"/>
        <v>6.120000000000001</v>
      </c>
      <c r="N354" s="315">
        <f t="shared" si="219"/>
        <v>3.9999999999999147E-2</v>
      </c>
      <c r="O354" s="315">
        <f t="shared" si="220"/>
        <v>0.16000000000000014</v>
      </c>
      <c r="Q354" s="327">
        <v>12.17</v>
      </c>
      <c r="R354" s="328">
        <v>23.52</v>
      </c>
      <c r="S354" s="328">
        <v>22.08</v>
      </c>
      <c r="T354" s="328">
        <v>21.77</v>
      </c>
      <c r="U354" s="329">
        <v>19.059999999999999</v>
      </c>
      <c r="V354" s="328">
        <v>22.6</v>
      </c>
      <c r="W354" s="328">
        <v>23.42</v>
      </c>
      <c r="X354" s="329">
        <v>20.73</v>
      </c>
      <c r="Y354" s="328">
        <v>19.940000000000001</v>
      </c>
      <c r="Z354" s="328">
        <v>43.56</v>
      </c>
      <c r="AA354" s="328">
        <v>43.52</v>
      </c>
      <c r="AB354" s="328">
        <v>24.24</v>
      </c>
      <c r="AC354" s="314">
        <v>29.48</v>
      </c>
      <c r="AD354" s="314"/>
      <c r="AE354" s="334">
        <f t="shared" si="221"/>
        <v>26.16</v>
      </c>
    </row>
    <row r="355" spans="10:31" ht="16.5" x14ac:dyDescent="0.35">
      <c r="J355" s="351">
        <v>44617</v>
      </c>
      <c r="K355" s="315">
        <v>12.64</v>
      </c>
      <c r="L355" s="328">
        <v>18.64</v>
      </c>
      <c r="M355" s="315">
        <f t="shared" si="218"/>
        <v>6</v>
      </c>
      <c r="N355" s="315">
        <f t="shared" si="219"/>
        <v>2.000000000000135E-2</v>
      </c>
      <c r="O355" s="315">
        <f t="shared" si="220"/>
        <v>-0.53999999999999915</v>
      </c>
      <c r="Q355" s="327">
        <v>12.18</v>
      </c>
      <c r="R355" s="329">
        <v>23.52</v>
      </c>
      <c r="S355" s="329">
        <v>22.15</v>
      </c>
      <c r="T355" s="329">
        <v>21.83</v>
      </c>
      <c r="U355" s="328">
        <v>19.05</v>
      </c>
      <c r="V355" s="329">
        <v>22.73</v>
      </c>
      <c r="W355" s="329">
        <v>23.63</v>
      </c>
      <c r="X355" s="328">
        <v>20.84</v>
      </c>
      <c r="Y355" s="329">
        <v>19.73</v>
      </c>
      <c r="Z355" s="329">
        <v>43.62</v>
      </c>
      <c r="AA355" s="329">
        <v>43.82</v>
      </c>
      <c r="AB355" s="329">
        <v>23.87</v>
      </c>
      <c r="AC355" s="314">
        <v>28.82</v>
      </c>
      <c r="AD355" s="314"/>
      <c r="AE355" s="334">
        <f t="shared" si="221"/>
        <v>26.134166666666669</v>
      </c>
    </row>
    <row r="356" spans="10:31" ht="16.5" x14ac:dyDescent="0.35">
      <c r="J356" s="351">
        <v>44616</v>
      </c>
      <c r="K356" s="315">
        <v>12.62</v>
      </c>
      <c r="L356" s="329">
        <v>19.18</v>
      </c>
      <c r="M356" s="315">
        <f t="shared" si="218"/>
        <v>6.5600000000000005</v>
      </c>
      <c r="N356" s="315">
        <f t="shared" si="219"/>
        <v>4.9999999999998934E-2</v>
      </c>
      <c r="O356" s="315">
        <f t="shared" si="220"/>
        <v>0.21999999999999886</v>
      </c>
      <c r="Q356" s="327">
        <v>12.19</v>
      </c>
      <c r="R356" s="328">
        <v>23.79</v>
      </c>
      <c r="S356" s="328">
        <v>22.16</v>
      </c>
      <c r="T356" s="328">
        <v>21.79</v>
      </c>
      <c r="U356" s="329">
        <v>19.11</v>
      </c>
      <c r="V356" s="328">
        <v>22.34</v>
      </c>
      <c r="W356" s="328">
        <v>23.44</v>
      </c>
      <c r="X356" s="329">
        <v>20.94</v>
      </c>
      <c r="Y356" s="328">
        <v>19.75</v>
      </c>
      <c r="Z356" s="328">
        <v>43.38</v>
      </c>
      <c r="AA356" s="328">
        <v>43.63</v>
      </c>
      <c r="AB356" s="328">
        <v>23.47</v>
      </c>
      <c r="AC356" s="314">
        <v>28.41</v>
      </c>
      <c r="AD356" s="314"/>
      <c r="AE356" s="334">
        <f t="shared" si="221"/>
        <v>26.017500000000009</v>
      </c>
    </row>
    <row r="357" spans="10:31" ht="16.5" x14ac:dyDescent="0.35">
      <c r="J357" s="351">
        <v>44615</v>
      </c>
      <c r="K357" s="315">
        <v>12.57</v>
      </c>
      <c r="L357" s="328">
        <v>18.96</v>
      </c>
      <c r="M357" s="315">
        <f t="shared" si="218"/>
        <v>6.3900000000000006</v>
      </c>
      <c r="N357" s="315">
        <f t="shared" si="219"/>
        <v>-9.9999999999997868E-3</v>
      </c>
      <c r="O357" s="315">
        <f t="shared" si="220"/>
        <v>-0.33999999999999986</v>
      </c>
      <c r="Q357" s="330">
        <v>12.2</v>
      </c>
      <c r="R357" s="329">
        <v>23.84</v>
      </c>
      <c r="S357" s="329">
        <v>22.12</v>
      </c>
      <c r="T357" s="329">
        <v>22.11</v>
      </c>
      <c r="U357" s="328">
        <v>18.89</v>
      </c>
      <c r="V357" s="329">
        <v>22.39</v>
      </c>
      <c r="W357" s="329">
        <v>23.51</v>
      </c>
      <c r="X357" s="328">
        <v>20.76</v>
      </c>
      <c r="Y357" s="329">
        <v>19.73</v>
      </c>
      <c r="Z357" s="329">
        <v>43.34</v>
      </c>
      <c r="AA357" s="329">
        <v>43.94</v>
      </c>
      <c r="AB357" s="329">
        <v>23.7</v>
      </c>
      <c r="AC357" s="314">
        <v>28.35</v>
      </c>
      <c r="AD357" s="314"/>
      <c r="AE357" s="334">
        <f t="shared" si="221"/>
        <v>26.056666666666668</v>
      </c>
    </row>
    <row r="358" spans="10:31" ht="16.5" x14ac:dyDescent="0.35">
      <c r="J358" s="351">
        <v>44614</v>
      </c>
      <c r="K358" s="315">
        <v>12.58</v>
      </c>
      <c r="L358" s="329">
        <v>19.3</v>
      </c>
      <c r="M358" s="315">
        <f t="shared" si="218"/>
        <v>6.7200000000000006</v>
      </c>
      <c r="N358" s="315">
        <f t="shared" si="219"/>
        <v>-1.9999999999999574E-2</v>
      </c>
      <c r="O358" s="315">
        <f t="shared" si="220"/>
        <v>-0.39000000000000057</v>
      </c>
      <c r="Q358" s="327">
        <v>12.21</v>
      </c>
      <c r="R358" s="328">
        <v>23.91</v>
      </c>
      <c r="S358" s="328">
        <v>22.3</v>
      </c>
      <c r="T358" s="328">
        <v>21.61</v>
      </c>
      <c r="U358" s="329">
        <v>18.95</v>
      </c>
      <c r="V358" s="328">
        <v>22.5</v>
      </c>
      <c r="W358" s="328">
        <v>23.46</v>
      </c>
      <c r="X358" s="329">
        <v>20.83</v>
      </c>
      <c r="Y358" s="328">
        <v>19.739999999999998</v>
      </c>
      <c r="Z358" s="328">
        <v>43.28</v>
      </c>
      <c r="AA358" s="328">
        <v>44.42</v>
      </c>
      <c r="AB358" s="328">
        <v>23.92</v>
      </c>
      <c r="AC358" s="314">
        <v>27.87</v>
      </c>
      <c r="AD358" s="314"/>
      <c r="AE358" s="334">
        <f t="shared" si="221"/>
        <v>26.065833333333334</v>
      </c>
    </row>
    <row r="359" spans="10:31" ht="16.5" x14ac:dyDescent="0.35">
      <c r="J359" s="351">
        <v>44613</v>
      </c>
      <c r="K359" s="315">
        <v>12.6</v>
      </c>
      <c r="L359" s="328">
        <v>19.690000000000001</v>
      </c>
      <c r="M359" s="315">
        <f t="shared" si="218"/>
        <v>7.0900000000000016</v>
      </c>
      <c r="N359" s="315">
        <f t="shared" si="219"/>
        <v>-6.0000000000000497E-2</v>
      </c>
      <c r="O359" s="315">
        <f t="shared" si="220"/>
        <v>8.9999999999999858E-2</v>
      </c>
      <c r="Q359" s="327">
        <v>12.22</v>
      </c>
      <c r="R359" s="329">
        <v>23.82</v>
      </c>
      <c r="S359" s="329">
        <v>21.81</v>
      </c>
      <c r="T359" s="329">
        <v>21.77</v>
      </c>
      <c r="U359" s="328">
        <v>19.329999999999998</v>
      </c>
      <c r="V359" s="329">
        <v>22.7</v>
      </c>
      <c r="W359" s="329">
        <v>23.39</v>
      </c>
      <c r="X359" s="328">
        <v>21.02</v>
      </c>
      <c r="Y359" s="329">
        <v>19.89</v>
      </c>
      <c r="Z359" s="329">
        <v>43.46</v>
      </c>
      <c r="AA359" s="329">
        <v>43.85</v>
      </c>
      <c r="AB359" s="329">
        <v>24</v>
      </c>
      <c r="AC359" s="314">
        <v>27.5</v>
      </c>
      <c r="AD359" s="314"/>
      <c r="AE359" s="334">
        <f t="shared" si="221"/>
        <v>26.045000000000002</v>
      </c>
    </row>
    <row r="360" spans="10:31" ht="16.5" x14ac:dyDescent="0.35">
      <c r="J360" s="351">
        <v>44612</v>
      </c>
      <c r="K360" s="315">
        <v>12.66</v>
      </c>
      <c r="L360" s="329">
        <v>19.600000000000001</v>
      </c>
      <c r="M360" s="315">
        <f t="shared" si="218"/>
        <v>6.9400000000000013</v>
      </c>
      <c r="N360" s="315">
        <f t="shared" si="219"/>
        <v>-1.9999999999999574E-2</v>
      </c>
      <c r="O360" s="315">
        <f t="shared" si="220"/>
        <v>0.33000000000000185</v>
      </c>
      <c r="Q360" s="327">
        <v>12.23</v>
      </c>
      <c r="R360" s="328">
        <v>23.75</v>
      </c>
      <c r="S360" s="328">
        <v>22.05</v>
      </c>
      <c r="T360" s="328">
        <v>22.08</v>
      </c>
      <c r="U360" s="329">
        <v>19.21</v>
      </c>
      <c r="V360" s="328">
        <v>22.56</v>
      </c>
      <c r="W360" s="328">
        <v>23.4</v>
      </c>
      <c r="X360" s="329">
        <v>20.92</v>
      </c>
      <c r="Y360" s="328">
        <v>19.53</v>
      </c>
      <c r="Z360" s="328">
        <v>43.7</v>
      </c>
      <c r="AA360" s="328">
        <v>43.94</v>
      </c>
      <c r="AB360" s="328">
        <v>23.98</v>
      </c>
      <c r="AC360" s="314">
        <v>26.56</v>
      </c>
      <c r="AD360" s="314"/>
      <c r="AE360" s="334">
        <f t="shared" si="221"/>
        <v>25.97333333333334</v>
      </c>
    </row>
    <row r="361" spans="10:31" ht="16.5" x14ac:dyDescent="0.35">
      <c r="J361" s="351">
        <v>44611</v>
      </c>
      <c r="K361" s="315">
        <v>12.68</v>
      </c>
      <c r="L361" s="328">
        <v>19.27</v>
      </c>
      <c r="M361" s="315">
        <f t="shared" si="218"/>
        <v>6.59</v>
      </c>
      <c r="N361" s="315">
        <f t="shared" si="219"/>
        <v>9.9999999999997868E-3</v>
      </c>
      <c r="O361" s="315">
        <f t="shared" si="220"/>
        <v>-0.48000000000000043</v>
      </c>
      <c r="Q361" s="327">
        <v>12.24</v>
      </c>
      <c r="R361" s="329">
        <v>23.64</v>
      </c>
      <c r="S361" s="329">
        <v>22.56</v>
      </c>
      <c r="T361" s="329">
        <v>22.02</v>
      </c>
      <c r="U361" s="328">
        <v>19.23</v>
      </c>
      <c r="V361" s="329">
        <v>22.77</v>
      </c>
      <c r="W361" s="329">
        <v>23.43</v>
      </c>
      <c r="X361" s="328">
        <v>20.91</v>
      </c>
      <c r="Y361" s="329">
        <v>19.670000000000002</v>
      </c>
      <c r="Z361" s="329">
        <v>43.54</v>
      </c>
      <c r="AA361" s="329">
        <v>43.99</v>
      </c>
      <c r="AB361" s="329">
        <v>23.27</v>
      </c>
      <c r="AC361" s="314">
        <v>26.48</v>
      </c>
      <c r="AD361" s="314"/>
      <c r="AE361" s="334">
        <f t="shared" si="221"/>
        <v>25.959166666666665</v>
      </c>
    </row>
    <row r="362" spans="10:31" ht="16.5" x14ac:dyDescent="0.35">
      <c r="J362" s="351">
        <v>44610</v>
      </c>
      <c r="K362" s="315">
        <v>12.67</v>
      </c>
      <c r="L362" s="329">
        <v>19.75</v>
      </c>
      <c r="M362" s="315">
        <f t="shared" si="218"/>
        <v>7.08</v>
      </c>
      <c r="N362" s="315">
        <f t="shared" si="219"/>
        <v>9.9999999999999645E-2</v>
      </c>
      <c r="O362" s="315">
        <f t="shared" si="220"/>
        <v>-0.10000000000000142</v>
      </c>
      <c r="Q362" s="327">
        <v>12.25</v>
      </c>
      <c r="R362" s="328">
        <v>23.7</v>
      </c>
      <c r="S362" s="328">
        <v>22.37</v>
      </c>
      <c r="T362" s="328">
        <v>21.69</v>
      </c>
      <c r="U362" s="329">
        <v>19.12</v>
      </c>
      <c r="V362" s="328">
        <v>22.88</v>
      </c>
      <c r="W362" s="328">
        <v>23.58</v>
      </c>
      <c r="X362" s="329">
        <v>20.84</v>
      </c>
      <c r="Y362" s="328">
        <v>20.25</v>
      </c>
      <c r="Z362" s="328">
        <v>43.34</v>
      </c>
      <c r="AA362" s="328">
        <v>44.31</v>
      </c>
      <c r="AB362" s="328">
        <v>23.28</v>
      </c>
      <c r="AC362" s="314">
        <v>26.07</v>
      </c>
      <c r="AD362" s="314"/>
      <c r="AE362" s="334">
        <f t="shared" si="221"/>
        <v>25.952500000000001</v>
      </c>
    </row>
    <row r="363" spans="10:31" ht="16.5" x14ac:dyDescent="0.35">
      <c r="J363" s="351">
        <v>44609</v>
      </c>
      <c r="K363" s="315">
        <v>12.57</v>
      </c>
      <c r="L363" s="328">
        <v>19.850000000000001</v>
      </c>
      <c r="M363" s="315">
        <f t="shared" si="218"/>
        <v>7.2800000000000011</v>
      </c>
      <c r="N363" s="315">
        <f t="shared" si="219"/>
        <v>0.12000000000000099</v>
      </c>
      <c r="O363" s="315">
        <f t="shared" si="220"/>
        <v>1.0000000000001563E-2</v>
      </c>
      <c r="Q363" s="327">
        <v>12.26</v>
      </c>
      <c r="R363" s="329">
        <v>23.83</v>
      </c>
      <c r="S363" s="329">
        <v>22.52</v>
      </c>
      <c r="T363" s="329">
        <v>21.84</v>
      </c>
      <c r="U363" s="328">
        <v>19.03</v>
      </c>
      <c r="V363" s="329">
        <v>22.46</v>
      </c>
      <c r="W363" s="329">
        <v>23.39</v>
      </c>
      <c r="X363" s="328">
        <v>20.86</v>
      </c>
      <c r="Y363" s="329">
        <v>19.48</v>
      </c>
      <c r="Z363" s="329">
        <v>43.29</v>
      </c>
      <c r="AA363" s="329">
        <v>44.29</v>
      </c>
      <c r="AB363" s="329">
        <v>23.3</v>
      </c>
      <c r="AC363" s="314">
        <v>26.32</v>
      </c>
      <c r="AD363" s="314"/>
      <c r="AE363" s="334">
        <f t="shared" si="221"/>
        <v>25.884166666666669</v>
      </c>
    </row>
    <row r="364" spans="10:31" ht="16.5" x14ac:dyDescent="0.35">
      <c r="J364" s="351">
        <v>44608</v>
      </c>
      <c r="K364" s="315">
        <v>12.45</v>
      </c>
      <c r="L364" s="329">
        <v>19.84</v>
      </c>
      <c r="M364" s="315">
        <f t="shared" si="218"/>
        <v>7.3900000000000006</v>
      </c>
      <c r="N364" s="315">
        <f t="shared" si="219"/>
        <v>1.9999999999999574E-2</v>
      </c>
      <c r="O364" s="315">
        <f t="shared" si="220"/>
        <v>-0.12000000000000099</v>
      </c>
      <c r="Q364" s="327">
        <v>12.27</v>
      </c>
      <c r="R364" s="328">
        <v>23.89</v>
      </c>
      <c r="S364" s="328">
        <v>22.26</v>
      </c>
      <c r="T364" s="328">
        <v>21.66</v>
      </c>
      <c r="U364" s="329">
        <v>18.850000000000001</v>
      </c>
      <c r="V364" s="328">
        <v>22.76</v>
      </c>
      <c r="W364" s="328">
        <v>23.42</v>
      </c>
      <c r="X364" s="329">
        <v>21.07</v>
      </c>
      <c r="Y364" s="328">
        <v>19.41</v>
      </c>
      <c r="Z364" s="328">
        <v>43.1</v>
      </c>
      <c r="AA364" s="328">
        <v>44.33</v>
      </c>
      <c r="AB364" s="328">
        <v>23.6</v>
      </c>
      <c r="AC364" s="314">
        <v>26.56</v>
      </c>
      <c r="AD364" s="314"/>
      <c r="AE364" s="334">
        <f t="shared" si="221"/>
        <v>25.909166666666668</v>
      </c>
    </row>
    <row r="365" spans="10:31" ht="16.5" x14ac:dyDescent="0.35">
      <c r="J365" s="351">
        <v>44607</v>
      </c>
      <c r="K365" s="315">
        <v>12.43</v>
      </c>
      <c r="L365" s="328">
        <v>19.96</v>
      </c>
      <c r="M365" s="315">
        <f t="shared" si="218"/>
        <v>7.5300000000000011</v>
      </c>
      <c r="N365" s="315">
        <f t="shared" si="219"/>
        <v>-5.0000000000000711E-2</v>
      </c>
      <c r="O365" s="315">
        <f t="shared" si="220"/>
        <v>-0.25999999999999801</v>
      </c>
      <c r="Q365" s="327">
        <v>12.28</v>
      </c>
      <c r="R365" s="329">
        <v>24.05</v>
      </c>
      <c r="S365" s="329">
        <v>22.46</v>
      </c>
      <c r="T365" s="329">
        <v>21.79</v>
      </c>
      <c r="U365" s="328">
        <v>18.84</v>
      </c>
      <c r="V365" s="329">
        <v>22.7</v>
      </c>
      <c r="W365" s="329">
        <v>23.53</v>
      </c>
      <c r="X365" s="328">
        <v>20.89</v>
      </c>
      <c r="Y365" s="329">
        <v>19.71</v>
      </c>
      <c r="Z365" s="329">
        <v>43.22</v>
      </c>
      <c r="AA365" s="329">
        <v>44.49</v>
      </c>
      <c r="AB365" s="329">
        <v>23.58</v>
      </c>
      <c r="AC365" s="314">
        <v>26.17</v>
      </c>
      <c r="AD365" s="314"/>
      <c r="AE365" s="334">
        <f t="shared" si="221"/>
        <v>25.952500000000001</v>
      </c>
    </row>
    <row r="366" spans="10:31" ht="16.5" x14ac:dyDescent="0.35">
      <c r="J366" s="351">
        <v>44606</v>
      </c>
      <c r="K366" s="315">
        <v>12.48</v>
      </c>
      <c r="L366" s="329">
        <v>20.22</v>
      </c>
      <c r="M366" s="315">
        <f t="shared" si="218"/>
        <v>7.7399999999999984</v>
      </c>
      <c r="N366" s="315">
        <f t="shared" si="219"/>
        <v>-1.9999999999999574E-2</v>
      </c>
      <c r="O366" s="315">
        <f t="shared" si="220"/>
        <v>-8.9999999999999858E-2</v>
      </c>
      <c r="Q366" s="327">
        <v>12.29</v>
      </c>
      <c r="R366" s="328">
        <v>23.88</v>
      </c>
      <c r="S366" s="328">
        <v>22.27</v>
      </c>
      <c r="T366" s="328">
        <v>21.72</v>
      </c>
      <c r="U366" s="329">
        <v>19.079999999999998</v>
      </c>
      <c r="V366" s="328">
        <v>22.64</v>
      </c>
      <c r="W366" s="328">
        <v>23.48</v>
      </c>
      <c r="X366" s="329">
        <v>20.98</v>
      </c>
      <c r="Y366" s="328">
        <v>19.47</v>
      </c>
      <c r="Z366" s="328">
        <v>43.03</v>
      </c>
      <c r="AA366" s="328">
        <v>44.77</v>
      </c>
      <c r="AB366" s="328">
        <v>23.53</v>
      </c>
      <c r="AC366" s="314">
        <v>25.95</v>
      </c>
      <c r="AD366" s="314"/>
      <c r="AE366" s="334">
        <f t="shared" si="221"/>
        <v>25.900000000000002</v>
      </c>
    </row>
    <row r="367" spans="10:31" ht="16.5" x14ac:dyDescent="0.35">
      <c r="J367" s="351">
        <v>44605</v>
      </c>
      <c r="K367" s="315">
        <v>12.5</v>
      </c>
      <c r="L367" s="328">
        <v>20.309999999999999</v>
      </c>
      <c r="M367" s="315">
        <f t="shared" si="218"/>
        <v>7.8099999999999987</v>
      </c>
      <c r="N367" s="315">
        <f t="shared" si="219"/>
        <v>1.9999999999999574E-2</v>
      </c>
      <c r="O367" s="315">
        <f t="shared" si="220"/>
        <v>-0.32000000000000028</v>
      </c>
      <c r="Q367" s="330">
        <v>12.3</v>
      </c>
      <c r="R367" s="329">
        <v>23.96</v>
      </c>
      <c r="S367" s="329">
        <v>22.26</v>
      </c>
      <c r="T367" s="329">
        <v>21.87</v>
      </c>
      <c r="U367" s="328">
        <v>19.03</v>
      </c>
      <c r="V367" s="329">
        <v>22.68</v>
      </c>
      <c r="W367" s="329">
        <v>23.54</v>
      </c>
      <c r="X367" s="328">
        <v>20.69</v>
      </c>
      <c r="Y367" s="329">
        <v>19.09</v>
      </c>
      <c r="Z367" s="329">
        <v>43.42</v>
      </c>
      <c r="AA367" s="329">
        <v>44.86</v>
      </c>
      <c r="AB367" s="329">
        <v>23.17</v>
      </c>
      <c r="AC367" s="314">
        <v>25.96</v>
      </c>
      <c r="AD367" s="314"/>
      <c r="AE367" s="334">
        <f t="shared" si="221"/>
        <v>25.877500000000001</v>
      </c>
    </row>
    <row r="368" spans="10:31" ht="16.5" x14ac:dyDescent="0.35">
      <c r="J368" s="351">
        <v>44604</v>
      </c>
      <c r="K368" s="315">
        <v>12.48</v>
      </c>
      <c r="L368" s="329">
        <v>20.63</v>
      </c>
      <c r="M368" s="315">
        <f t="shared" si="218"/>
        <v>8.1499999999999986</v>
      </c>
      <c r="N368" s="315">
        <f t="shared" si="219"/>
        <v>-3.9999999999999147E-2</v>
      </c>
      <c r="O368" s="315">
        <f t="shared" si="220"/>
        <v>-0.32000000000000028</v>
      </c>
      <c r="Q368" s="327">
        <v>12.31</v>
      </c>
      <c r="R368" s="328">
        <v>23.91</v>
      </c>
      <c r="S368" s="328">
        <v>23.01</v>
      </c>
      <c r="T368" s="328">
        <v>21.91</v>
      </c>
      <c r="U368" s="329">
        <v>18.940000000000001</v>
      </c>
      <c r="V368" s="328">
        <v>22.75</v>
      </c>
      <c r="W368" s="328">
        <v>23.55</v>
      </c>
      <c r="X368" s="329">
        <v>20.91</v>
      </c>
      <c r="Y368" s="328">
        <v>19.23</v>
      </c>
      <c r="Z368" s="328">
        <v>43.29</v>
      </c>
      <c r="AA368" s="328">
        <v>45.4</v>
      </c>
      <c r="AB368" s="328">
        <v>23.08</v>
      </c>
      <c r="AC368" s="314">
        <v>25.56</v>
      </c>
      <c r="AD368" s="314"/>
      <c r="AE368" s="334">
        <f t="shared" si="221"/>
        <v>25.961666666666662</v>
      </c>
    </row>
    <row r="369" spans="10:15" ht="16.5" x14ac:dyDescent="0.35">
      <c r="J369" s="351">
        <v>44603</v>
      </c>
      <c r="K369" s="315">
        <v>12.52</v>
      </c>
      <c r="L369" s="328">
        <v>20.95</v>
      </c>
      <c r="M369" s="315">
        <f t="shared" si="218"/>
        <v>8.43</v>
      </c>
      <c r="N369" s="315">
        <f t="shared" si="219"/>
        <v>-0.26999999999999957</v>
      </c>
      <c r="O369" s="315">
        <f t="shared" si="220"/>
        <v>-8.9999999999999858E-2</v>
      </c>
    </row>
    <row r="370" spans="10:15" ht="16.5" x14ac:dyDescent="0.35">
      <c r="J370" s="351">
        <v>44602</v>
      </c>
      <c r="K370" s="315">
        <v>12.79</v>
      </c>
      <c r="L370" s="329">
        <v>21.04</v>
      </c>
      <c r="M370" s="315">
        <f t="shared" si="218"/>
        <v>8.25</v>
      </c>
      <c r="N370" s="315">
        <f t="shared" si="219"/>
        <v>-0.37000000000000099</v>
      </c>
      <c r="O370" s="315">
        <f t="shared" si="220"/>
        <v>-0.22000000000000242</v>
      </c>
    </row>
    <row r="371" spans="10:15" ht="16.5" x14ac:dyDescent="0.35">
      <c r="J371" s="351">
        <v>44601</v>
      </c>
      <c r="K371" s="315">
        <v>13.16</v>
      </c>
      <c r="L371" s="328">
        <v>21.26</v>
      </c>
      <c r="M371" s="315">
        <f t="shared" si="218"/>
        <v>8.1000000000000014</v>
      </c>
      <c r="N371" s="315">
        <f t="shared" si="219"/>
        <v>-0.47000000000000064</v>
      </c>
      <c r="O371" s="315">
        <f t="shared" si="220"/>
        <v>-0.61999999999999744</v>
      </c>
    </row>
    <row r="372" spans="10:15" ht="16.5" x14ac:dyDescent="0.35">
      <c r="J372" s="351">
        <v>44600</v>
      </c>
      <c r="K372" s="315">
        <v>13.63</v>
      </c>
      <c r="L372" s="329">
        <v>21.88</v>
      </c>
      <c r="M372" s="315">
        <f t="shared" si="218"/>
        <v>8.2499999999999982</v>
      </c>
      <c r="N372" s="315">
        <f t="shared" si="219"/>
        <v>-0.16999999999999993</v>
      </c>
      <c r="O372" s="315">
        <f t="shared" si="220"/>
        <v>-0.5</v>
      </c>
    </row>
    <row r="373" spans="10:15" ht="16.5" x14ac:dyDescent="0.35">
      <c r="J373" s="351">
        <v>44599</v>
      </c>
      <c r="K373" s="315">
        <v>13.8</v>
      </c>
      <c r="L373" s="328">
        <v>22.38</v>
      </c>
      <c r="M373" s="315">
        <f t="shared" ref="M373:M436" si="222">L373-K373</f>
        <v>8.5799999999999983</v>
      </c>
      <c r="N373" s="315">
        <f t="shared" ref="N373:N436" si="223">K373-K374</f>
        <v>0</v>
      </c>
      <c r="O373" s="315">
        <f t="shared" ref="O373:O436" si="224">L373-L374</f>
        <v>5.9999999999998721E-2</v>
      </c>
    </row>
    <row r="374" spans="10:15" ht="16.5" x14ac:dyDescent="0.35">
      <c r="J374" s="351">
        <v>44598</v>
      </c>
      <c r="K374" s="315">
        <v>13.8</v>
      </c>
      <c r="L374" s="329">
        <v>22.32</v>
      </c>
      <c r="M374" s="315">
        <f t="shared" si="222"/>
        <v>8.52</v>
      </c>
      <c r="N374" s="315">
        <f t="shared" si="223"/>
        <v>0</v>
      </c>
      <c r="O374" s="315">
        <f t="shared" si="224"/>
        <v>0.33999999999999986</v>
      </c>
    </row>
    <row r="375" spans="10:15" ht="16.5" x14ac:dyDescent="0.35">
      <c r="J375" s="351">
        <v>44597</v>
      </c>
      <c r="K375" s="315">
        <v>13.8</v>
      </c>
      <c r="L375" s="328">
        <v>21.98</v>
      </c>
      <c r="M375" s="315">
        <f t="shared" si="222"/>
        <v>8.18</v>
      </c>
      <c r="N375" s="315">
        <f t="shared" si="223"/>
        <v>0</v>
      </c>
      <c r="O375" s="315">
        <f t="shared" si="224"/>
        <v>0.53000000000000114</v>
      </c>
    </row>
    <row r="376" spans="10:15" ht="16.5" x14ac:dyDescent="0.35">
      <c r="J376" s="351">
        <v>44596</v>
      </c>
      <c r="K376" s="315">
        <v>13.8</v>
      </c>
      <c r="L376" s="329">
        <v>21.45</v>
      </c>
      <c r="M376" s="315">
        <f t="shared" si="222"/>
        <v>7.6499999999999986</v>
      </c>
      <c r="N376" s="315">
        <f t="shared" si="223"/>
        <v>0</v>
      </c>
      <c r="O376" s="315">
        <f t="shared" si="224"/>
        <v>-0.55000000000000071</v>
      </c>
    </row>
    <row r="377" spans="10:15" ht="16.5" x14ac:dyDescent="0.35">
      <c r="J377" s="351">
        <v>44595</v>
      </c>
      <c r="K377" s="315">
        <v>13.8</v>
      </c>
      <c r="L377" s="328">
        <v>22</v>
      </c>
      <c r="M377" s="315">
        <f t="shared" si="222"/>
        <v>8.1999999999999993</v>
      </c>
      <c r="N377" s="315">
        <f t="shared" si="223"/>
        <v>0</v>
      </c>
      <c r="O377" s="315">
        <f t="shared" si="224"/>
        <v>0.37000000000000099</v>
      </c>
    </row>
    <row r="378" spans="10:15" ht="16.5" x14ac:dyDescent="0.35">
      <c r="J378" s="351">
        <v>44594</v>
      </c>
      <c r="K378" s="315">
        <v>13.8</v>
      </c>
      <c r="L378" s="329">
        <v>21.63</v>
      </c>
      <c r="M378" s="315">
        <f t="shared" si="222"/>
        <v>7.8299999999999983</v>
      </c>
      <c r="N378" s="315">
        <f t="shared" si="223"/>
        <v>0</v>
      </c>
      <c r="O378" s="315">
        <f t="shared" si="224"/>
        <v>0.14000000000000057</v>
      </c>
    </row>
    <row r="379" spans="10:15" ht="16.5" x14ac:dyDescent="0.35">
      <c r="J379" s="351">
        <v>44593</v>
      </c>
      <c r="K379" s="315">
        <v>13.8</v>
      </c>
      <c r="L379" s="328">
        <v>21.49</v>
      </c>
      <c r="M379" s="315">
        <f t="shared" si="222"/>
        <v>7.6899999999999977</v>
      </c>
      <c r="N379" s="315">
        <f t="shared" si="223"/>
        <v>0</v>
      </c>
      <c r="O379" s="315">
        <f t="shared" si="224"/>
        <v>-0.5400000000000027</v>
      </c>
    </row>
    <row r="380" spans="10:15" ht="16.5" x14ac:dyDescent="0.35">
      <c r="J380" s="351">
        <v>44592</v>
      </c>
      <c r="K380" s="315">
        <v>13.8</v>
      </c>
      <c r="L380" s="329">
        <v>22.03</v>
      </c>
      <c r="M380" s="315">
        <f t="shared" si="222"/>
        <v>8.23</v>
      </c>
      <c r="N380" s="315">
        <f t="shared" si="223"/>
        <v>0</v>
      </c>
      <c r="O380" s="315">
        <f t="shared" si="224"/>
        <v>-4.9999999999997158E-2</v>
      </c>
    </row>
    <row r="381" spans="10:15" ht="16.5" x14ac:dyDescent="0.35">
      <c r="J381" s="351">
        <v>44591</v>
      </c>
      <c r="K381" s="315">
        <v>13.8</v>
      </c>
      <c r="L381" s="328">
        <v>22.08</v>
      </c>
      <c r="M381" s="315">
        <f t="shared" si="222"/>
        <v>8.2799999999999976</v>
      </c>
      <c r="N381" s="315">
        <f t="shared" si="223"/>
        <v>0</v>
      </c>
      <c r="O381" s="315">
        <f t="shared" si="224"/>
        <v>0.32999999999999829</v>
      </c>
    </row>
    <row r="382" spans="10:15" ht="16.5" x14ac:dyDescent="0.35">
      <c r="J382" s="351">
        <v>44590</v>
      </c>
      <c r="K382" s="315">
        <v>13.8</v>
      </c>
      <c r="L382" s="329">
        <v>21.75</v>
      </c>
      <c r="M382" s="315">
        <f t="shared" si="222"/>
        <v>7.9499999999999993</v>
      </c>
      <c r="N382" s="315">
        <f t="shared" si="223"/>
        <v>6.0000000000000497E-2</v>
      </c>
      <c r="O382" s="315">
        <f t="shared" si="224"/>
        <v>-0.19000000000000128</v>
      </c>
    </row>
    <row r="383" spans="10:15" ht="16.5" x14ac:dyDescent="0.35">
      <c r="J383" s="351">
        <v>44589</v>
      </c>
      <c r="K383" s="315">
        <v>13.74</v>
      </c>
      <c r="L383" s="328">
        <v>21.94</v>
      </c>
      <c r="M383" s="315">
        <f t="shared" si="222"/>
        <v>8.2000000000000011</v>
      </c>
      <c r="N383" s="315">
        <f t="shared" si="223"/>
        <v>1.9999999999999574E-2</v>
      </c>
      <c r="O383" s="315">
        <f t="shared" si="224"/>
        <v>0.2900000000000027</v>
      </c>
    </row>
    <row r="384" spans="10:15" ht="16.5" x14ac:dyDescent="0.35">
      <c r="J384" s="351">
        <v>44588</v>
      </c>
      <c r="K384" s="315">
        <v>13.72</v>
      </c>
      <c r="L384" s="329">
        <v>21.65</v>
      </c>
      <c r="M384" s="315">
        <f t="shared" si="222"/>
        <v>7.9299999999999979</v>
      </c>
      <c r="N384" s="315">
        <f t="shared" si="223"/>
        <v>-1.9999999999999574E-2</v>
      </c>
      <c r="O384" s="315">
        <f t="shared" si="224"/>
        <v>-0.15000000000000213</v>
      </c>
    </row>
    <row r="385" spans="10:15" ht="16.5" x14ac:dyDescent="0.35">
      <c r="J385" s="351">
        <v>44587</v>
      </c>
      <c r="K385" s="315">
        <v>13.74</v>
      </c>
      <c r="L385" s="328">
        <v>21.8</v>
      </c>
      <c r="M385" s="315">
        <f t="shared" si="222"/>
        <v>8.06</v>
      </c>
      <c r="N385" s="315">
        <f t="shared" si="223"/>
        <v>-0.14000000000000057</v>
      </c>
      <c r="O385" s="315">
        <f t="shared" si="224"/>
        <v>-0.16000000000000014</v>
      </c>
    </row>
    <row r="386" spans="10:15" ht="16.5" x14ac:dyDescent="0.35">
      <c r="J386" s="351">
        <v>44586</v>
      </c>
      <c r="K386" s="315">
        <v>13.88</v>
      </c>
      <c r="L386" s="329">
        <v>21.96</v>
      </c>
      <c r="M386" s="315">
        <f t="shared" si="222"/>
        <v>8.08</v>
      </c>
      <c r="N386" s="315">
        <f t="shared" si="223"/>
        <v>-0.31999999999999851</v>
      </c>
      <c r="O386" s="315">
        <f t="shared" si="224"/>
        <v>0.13000000000000256</v>
      </c>
    </row>
    <row r="387" spans="10:15" ht="16.5" x14ac:dyDescent="0.35">
      <c r="J387" s="351">
        <v>44585</v>
      </c>
      <c r="K387" s="315">
        <v>14.2</v>
      </c>
      <c r="L387" s="328">
        <v>21.83</v>
      </c>
      <c r="M387" s="315">
        <f t="shared" si="222"/>
        <v>7.629999999999999</v>
      </c>
      <c r="N387" s="315">
        <f t="shared" si="223"/>
        <v>-0.39000000000000057</v>
      </c>
      <c r="O387" s="315">
        <f t="shared" si="224"/>
        <v>-6.0000000000002274E-2</v>
      </c>
    </row>
    <row r="388" spans="10:15" ht="16.5" x14ac:dyDescent="0.35">
      <c r="J388" s="351">
        <v>44584</v>
      </c>
      <c r="K388" s="315">
        <v>14.59</v>
      </c>
      <c r="L388" s="329">
        <v>21.89</v>
      </c>
      <c r="M388" s="315">
        <f t="shared" si="222"/>
        <v>7.3000000000000007</v>
      </c>
      <c r="N388" s="315">
        <f t="shared" si="223"/>
        <v>6.0000000000000497E-2</v>
      </c>
      <c r="O388" s="315">
        <f t="shared" si="224"/>
        <v>-9.9999999999980105E-3</v>
      </c>
    </row>
    <row r="389" spans="10:15" ht="16.5" x14ac:dyDescent="0.35">
      <c r="J389" s="351">
        <v>44583</v>
      </c>
      <c r="K389" s="315">
        <v>14.53</v>
      </c>
      <c r="L389" s="328">
        <v>21.9</v>
      </c>
      <c r="M389" s="315">
        <f t="shared" si="222"/>
        <v>7.3699999999999992</v>
      </c>
      <c r="N389" s="315">
        <f t="shared" si="223"/>
        <v>0.31999999999999851</v>
      </c>
      <c r="O389" s="315">
        <f t="shared" si="224"/>
        <v>-5.0000000000000711E-2</v>
      </c>
    </row>
    <row r="390" spans="10:15" ht="16.5" x14ac:dyDescent="0.35">
      <c r="J390" s="351">
        <v>44582</v>
      </c>
      <c r="K390" s="315">
        <v>14.21</v>
      </c>
      <c r="L390" s="329">
        <v>21.95</v>
      </c>
      <c r="M390" s="315">
        <f t="shared" si="222"/>
        <v>7.7399999999999984</v>
      </c>
      <c r="N390" s="315">
        <f t="shared" si="223"/>
        <v>0.17000000000000171</v>
      </c>
      <c r="O390" s="315">
        <f t="shared" si="224"/>
        <v>0.14000000000000057</v>
      </c>
    </row>
    <row r="391" spans="10:15" ht="16.5" x14ac:dyDescent="0.35">
      <c r="J391" s="351">
        <v>44581</v>
      </c>
      <c r="K391" s="315">
        <v>14.04</v>
      </c>
      <c r="L391" s="328">
        <v>21.81</v>
      </c>
      <c r="M391" s="315">
        <f t="shared" si="222"/>
        <v>7.77</v>
      </c>
      <c r="N391" s="315">
        <f t="shared" si="223"/>
        <v>4.9999999999998934E-2</v>
      </c>
      <c r="O391" s="315">
        <f t="shared" si="224"/>
        <v>0.19999999999999929</v>
      </c>
    </row>
    <row r="392" spans="10:15" ht="16.5" x14ac:dyDescent="0.35">
      <c r="J392" s="351">
        <v>44580</v>
      </c>
      <c r="K392" s="315">
        <v>13.99</v>
      </c>
      <c r="L392" s="329">
        <v>21.61</v>
      </c>
      <c r="M392" s="315">
        <f t="shared" si="222"/>
        <v>7.6199999999999992</v>
      </c>
      <c r="N392" s="315">
        <f t="shared" si="223"/>
        <v>-1.9999999999999574E-2</v>
      </c>
      <c r="O392" s="315">
        <f t="shared" si="224"/>
        <v>-0.15000000000000213</v>
      </c>
    </row>
    <row r="393" spans="10:15" ht="16.5" x14ac:dyDescent="0.35">
      <c r="J393" s="351">
        <v>44579</v>
      </c>
      <c r="K393" s="315">
        <v>14.01</v>
      </c>
      <c r="L393" s="328">
        <v>21.76</v>
      </c>
      <c r="M393" s="315">
        <f t="shared" si="222"/>
        <v>7.7500000000000018</v>
      </c>
      <c r="N393" s="315">
        <f t="shared" si="223"/>
        <v>0</v>
      </c>
      <c r="O393" s="315">
        <f t="shared" si="224"/>
        <v>-5.9999999999998721E-2</v>
      </c>
    </row>
    <row r="394" spans="10:15" ht="16.5" x14ac:dyDescent="0.35">
      <c r="J394" s="351">
        <v>44578</v>
      </c>
      <c r="K394" s="315">
        <v>14.01</v>
      </c>
      <c r="L394" s="329">
        <v>21.82</v>
      </c>
      <c r="M394" s="315">
        <f t="shared" si="222"/>
        <v>7.8100000000000005</v>
      </c>
      <c r="N394" s="315">
        <f t="shared" si="223"/>
        <v>-1.9999999999999574E-2</v>
      </c>
      <c r="O394" s="315">
        <f t="shared" si="224"/>
        <v>0.28000000000000114</v>
      </c>
    </row>
    <row r="395" spans="10:15" ht="16.5" x14ac:dyDescent="0.35">
      <c r="J395" s="351">
        <v>44577</v>
      </c>
      <c r="K395" s="315">
        <v>14.03</v>
      </c>
      <c r="L395" s="328">
        <v>21.54</v>
      </c>
      <c r="M395" s="315">
        <f t="shared" si="222"/>
        <v>7.51</v>
      </c>
      <c r="N395" s="315">
        <f t="shared" si="223"/>
        <v>-3.0000000000001137E-2</v>
      </c>
      <c r="O395" s="315">
        <f t="shared" si="224"/>
        <v>-0.19999999999999929</v>
      </c>
    </row>
    <row r="396" spans="10:15" ht="16.5" x14ac:dyDescent="0.35">
      <c r="J396" s="351">
        <v>44576</v>
      </c>
      <c r="K396" s="315">
        <v>14.06</v>
      </c>
      <c r="L396" s="329">
        <v>21.74</v>
      </c>
      <c r="M396" s="315">
        <f t="shared" si="222"/>
        <v>7.6799999999999979</v>
      </c>
      <c r="N396" s="315">
        <f t="shared" si="223"/>
        <v>-3.9999999999999147E-2</v>
      </c>
      <c r="O396" s="315">
        <f t="shared" si="224"/>
        <v>-0.52000000000000313</v>
      </c>
    </row>
    <row r="397" spans="10:15" ht="16.5" x14ac:dyDescent="0.35">
      <c r="J397" s="351">
        <v>44575</v>
      </c>
      <c r="K397" s="315">
        <v>14.1</v>
      </c>
      <c r="L397" s="328">
        <v>22.26</v>
      </c>
      <c r="M397" s="315">
        <f t="shared" si="222"/>
        <v>8.1600000000000019</v>
      </c>
      <c r="N397" s="315">
        <f t="shared" si="223"/>
        <v>0</v>
      </c>
      <c r="O397" s="315">
        <f t="shared" si="224"/>
        <v>0.44000000000000128</v>
      </c>
    </row>
    <row r="398" spans="10:15" ht="16.5" x14ac:dyDescent="0.35">
      <c r="J398" s="351">
        <v>44574</v>
      </c>
      <c r="K398" s="315">
        <v>14.1</v>
      </c>
      <c r="L398" s="329">
        <v>21.82</v>
      </c>
      <c r="M398" s="315">
        <f t="shared" si="222"/>
        <v>7.7200000000000006</v>
      </c>
      <c r="N398" s="315">
        <f t="shared" si="223"/>
        <v>9.9999999999997868E-3</v>
      </c>
      <c r="O398" s="315">
        <f t="shared" si="224"/>
        <v>-0.30999999999999872</v>
      </c>
    </row>
    <row r="399" spans="10:15" ht="16.5" x14ac:dyDescent="0.35">
      <c r="J399" s="351">
        <v>44573</v>
      </c>
      <c r="K399" s="315">
        <v>14.09</v>
      </c>
      <c r="L399" s="328">
        <v>22.13</v>
      </c>
      <c r="M399" s="315">
        <f t="shared" si="222"/>
        <v>8.0399999999999991</v>
      </c>
      <c r="N399" s="315">
        <f t="shared" si="223"/>
        <v>-2.9999999999999361E-2</v>
      </c>
      <c r="O399" s="315">
        <f t="shared" si="224"/>
        <v>-7.0000000000000284E-2</v>
      </c>
    </row>
    <row r="400" spans="10:15" ht="16.5" x14ac:dyDescent="0.35">
      <c r="J400" s="351">
        <v>44572</v>
      </c>
      <c r="K400" s="315">
        <v>14.12</v>
      </c>
      <c r="L400" s="329">
        <v>22.2</v>
      </c>
      <c r="M400" s="315">
        <f t="shared" si="222"/>
        <v>8.08</v>
      </c>
      <c r="N400" s="315">
        <f t="shared" si="223"/>
        <v>-0.18000000000000149</v>
      </c>
      <c r="O400" s="315">
        <f t="shared" si="224"/>
        <v>-0.64000000000000057</v>
      </c>
    </row>
    <row r="401" spans="10:15" ht="16.5" x14ac:dyDescent="0.35">
      <c r="J401" s="351">
        <v>44571</v>
      </c>
      <c r="K401" s="315">
        <v>14.3</v>
      </c>
      <c r="L401" s="328">
        <v>22.84</v>
      </c>
      <c r="M401" s="315">
        <f t="shared" si="222"/>
        <v>8.5399999999999991</v>
      </c>
      <c r="N401" s="315">
        <f t="shared" si="223"/>
        <v>-0.19999999999999929</v>
      </c>
      <c r="O401" s="315">
        <f t="shared" si="224"/>
        <v>0.39999999999999858</v>
      </c>
    </row>
    <row r="402" spans="10:15" ht="16.5" x14ac:dyDescent="0.35">
      <c r="J402" s="351">
        <v>44570</v>
      </c>
      <c r="K402" s="315">
        <v>14.5</v>
      </c>
      <c r="L402" s="329">
        <v>22.44</v>
      </c>
      <c r="M402" s="315">
        <f t="shared" si="222"/>
        <v>7.9400000000000013</v>
      </c>
      <c r="N402" s="315">
        <f t="shared" si="223"/>
        <v>-0.26999999999999957</v>
      </c>
      <c r="O402" s="315">
        <f t="shared" si="224"/>
        <v>0</v>
      </c>
    </row>
    <row r="403" spans="10:15" ht="16.5" x14ac:dyDescent="0.35">
      <c r="J403" s="351">
        <v>44569</v>
      </c>
      <c r="K403" s="315">
        <v>14.77</v>
      </c>
      <c r="L403" s="328">
        <v>22.44</v>
      </c>
      <c r="M403" s="315">
        <f t="shared" si="222"/>
        <v>7.6700000000000017</v>
      </c>
      <c r="N403" s="315">
        <f t="shared" si="223"/>
        <v>-0.13000000000000078</v>
      </c>
      <c r="O403" s="315">
        <f t="shared" si="224"/>
        <v>-0.29999999999999716</v>
      </c>
    </row>
    <row r="404" spans="10:15" ht="16.5" x14ac:dyDescent="0.35">
      <c r="J404" s="351">
        <v>44568</v>
      </c>
      <c r="K404" s="315">
        <v>14.9</v>
      </c>
      <c r="L404" s="329">
        <v>22.74</v>
      </c>
      <c r="M404" s="315">
        <f t="shared" si="222"/>
        <v>7.8399999999999981</v>
      </c>
      <c r="N404" s="315">
        <f t="shared" si="223"/>
        <v>-0.17999999999999972</v>
      </c>
      <c r="O404" s="315">
        <f t="shared" si="224"/>
        <v>-0.20000000000000284</v>
      </c>
    </row>
    <row r="405" spans="10:15" ht="16.5" x14ac:dyDescent="0.35">
      <c r="J405" s="351">
        <v>44567</v>
      </c>
      <c r="K405" s="315">
        <v>15.08</v>
      </c>
      <c r="L405" s="328">
        <v>22.94</v>
      </c>
      <c r="M405" s="315">
        <f t="shared" si="222"/>
        <v>7.8600000000000012</v>
      </c>
      <c r="N405" s="315">
        <f t="shared" si="223"/>
        <v>-0.25999999999999979</v>
      </c>
      <c r="O405" s="315">
        <f t="shared" si="224"/>
        <v>-3.9999999999999147E-2</v>
      </c>
    </row>
    <row r="406" spans="10:15" ht="16.5" x14ac:dyDescent="0.35">
      <c r="J406" s="351">
        <v>44566</v>
      </c>
      <c r="K406" s="315">
        <v>15.34</v>
      </c>
      <c r="L406" s="329">
        <v>22.98</v>
      </c>
      <c r="M406" s="315">
        <f t="shared" si="222"/>
        <v>7.6400000000000006</v>
      </c>
      <c r="N406" s="315">
        <f t="shared" si="223"/>
        <v>-0.40000000000000036</v>
      </c>
      <c r="O406" s="315">
        <f t="shared" si="224"/>
        <v>-0.37000000000000099</v>
      </c>
    </row>
    <row r="407" spans="10:15" ht="16.5" x14ac:dyDescent="0.35">
      <c r="J407" s="351">
        <v>44565</v>
      </c>
      <c r="K407" s="315">
        <v>15.74</v>
      </c>
      <c r="L407" s="328">
        <v>23.35</v>
      </c>
      <c r="M407" s="315">
        <f t="shared" si="222"/>
        <v>7.6100000000000012</v>
      </c>
      <c r="N407" s="315">
        <f t="shared" si="223"/>
        <v>-0.27000000000000135</v>
      </c>
      <c r="O407" s="315">
        <f t="shared" si="224"/>
        <v>0.19000000000000128</v>
      </c>
    </row>
    <row r="408" spans="10:15" ht="16.5" x14ac:dyDescent="0.35">
      <c r="J408" s="351">
        <v>44564</v>
      </c>
      <c r="K408" s="315">
        <v>16.010000000000002</v>
      </c>
      <c r="L408" s="329">
        <v>23.16</v>
      </c>
      <c r="M408" s="315">
        <f t="shared" si="222"/>
        <v>7.1499999999999986</v>
      </c>
      <c r="N408" s="315">
        <f t="shared" si="223"/>
        <v>-0.14999999999999858</v>
      </c>
      <c r="O408" s="315">
        <f t="shared" si="224"/>
        <v>8.0000000000001847E-2</v>
      </c>
    </row>
    <row r="409" spans="10:15" ht="16.5" x14ac:dyDescent="0.35">
      <c r="J409" s="351">
        <v>44563</v>
      </c>
      <c r="K409" s="315">
        <v>16.16</v>
      </c>
      <c r="L409" s="328">
        <v>23.08</v>
      </c>
      <c r="M409" s="315">
        <f t="shared" si="222"/>
        <v>6.9199999999999982</v>
      </c>
      <c r="N409" s="315">
        <f t="shared" si="223"/>
        <v>-1.0000000000001563E-2</v>
      </c>
      <c r="O409" s="315">
        <f t="shared" si="224"/>
        <v>-3.0000000000001137E-2</v>
      </c>
    </row>
    <row r="410" spans="10:15" ht="16.5" x14ac:dyDescent="0.35">
      <c r="J410" s="351">
        <v>44562</v>
      </c>
      <c r="K410" s="315">
        <v>16.170000000000002</v>
      </c>
      <c r="L410" s="329">
        <v>23.11</v>
      </c>
      <c r="M410" s="315">
        <f t="shared" si="222"/>
        <v>6.9399999999999977</v>
      </c>
      <c r="N410" s="315">
        <f t="shared" si="223"/>
        <v>0</v>
      </c>
      <c r="O410" s="315">
        <f t="shared" si="224"/>
        <v>3.0000000000001137E-2</v>
      </c>
    </row>
    <row r="411" spans="10:15" ht="16.5" x14ac:dyDescent="0.35">
      <c r="J411" s="351">
        <v>44561</v>
      </c>
      <c r="K411" s="315">
        <v>16.170000000000002</v>
      </c>
      <c r="L411" s="328">
        <v>23.08</v>
      </c>
      <c r="M411" s="315">
        <f t="shared" si="222"/>
        <v>6.9099999999999966</v>
      </c>
      <c r="N411" s="315">
        <f t="shared" si="223"/>
        <v>-7.9999999999998295E-2</v>
      </c>
      <c r="O411" s="315">
        <f t="shared" si="224"/>
        <v>-9.0000000000003411E-2</v>
      </c>
    </row>
    <row r="412" spans="10:15" ht="16.5" x14ac:dyDescent="0.35">
      <c r="J412" s="351">
        <v>44560</v>
      </c>
      <c r="K412" s="315">
        <v>16.25</v>
      </c>
      <c r="L412" s="329">
        <v>23.17</v>
      </c>
      <c r="M412" s="315">
        <f t="shared" si="222"/>
        <v>6.9200000000000017</v>
      </c>
      <c r="N412" s="315">
        <f t="shared" si="223"/>
        <v>1.9999999999999574E-2</v>
      </c>
      <c r="O412" s="315">
        <f t="shared" si="224"/>
        <v>-0.35999999999999943</v>
      </c>
    </row>
    <row r="413" spans="10:15" ht="16.5" x14ac:dyDescent="0.35">
      <c r="J413" s="351">
        <v>44559</v>
      </c>
      <c r="K413" s="315">
        <v>16.23</v>
      </c>
      <c r="L413" s="328">
        <v>23.53</v>
      </c>
      <c r="M413" s="315">
        <f t="shared" si="222"/>
        <v>7.3000000000000007</v>
      </c>
      <c r="N413" s="315">
        <f t="shared" si="223"/>
        <v>-9.9999999999980105E-3</v>
      </c>
      <c r="O413" s="315">
        <f t="shared" si="224"/>
        <v>-4.9999999999997158E-2</v>
      </c>
    </row>
    <row r="414" spans="10:15" ht="16.5" x14ac:dyDescent="0.35">
      <c r="J414" s="351">
        <v>44558</v>
      </c>
      <c r="K414" s="315">
        <v>16.239999999999998</v>
      </c>
      <c r="L414" s="329">
        <v>23.58</v>
      </c>
      <c r="M414" s="315">
        <f t="shared" si="222"/>
        <v>7.34</v>
      </c>
      <c r="N414" s="315">
        <f t="shared" si="223"/>
        <v>-6.0000000000002274E-2</v>
      </c>
      <c r="O414" s="315">
        <f t="shared" si="224"/>
        <v>-2.0000000000003126E-2</v>
      </c>
    </row>
    <row r="415" spans="10:15" ht="16.5" x14ac:dyDescent="0.35">
      <c r="J415" s="351">
        <v>44557</v>
      </c>
      <c r="K415" s="315">
        <v>16.3</v>
      </c>
      <c r="L415" s="328">
        <v>23.6</v>
      </c>
      <c r="M415" s="315">
        <f t="shared" si="222"/>
        <v>7.3000000000000007</v>
      </c>
      <c r="N415" s="315">
        <f t="shared" si="223"/>
        <v>0</v>
      </c>
      <c r="O415" s="315">
        <f t="shared" si="224"/>
        <v>0.30000000000000071</v>
      </c>
    </row>
    <row r="416" spans="10:15" ht="16.5" x14ac:dyDescent="0.35">
      <c r="J416" s="351">
        <v>44556</v>
      </c>
      <c r="K416" s="315">
        <v>16.3</v>
      </c>
      <c r="L416" s="329">
        <v>23.3</v>
      </c>
      <c r="M416" s="315">
        <f t="shared" si="222"/>
        <v>7</v>
      </c>
      <c r="N416" s="315">
        <f t="shared" si="223"/>
        <v>0.30000000000000071</v>
      </c>
      <c r="O416" s="315">
        <f t="shared" si="224"/>
        <v>1.9999999999999574E-2</v>
      </c>
    </row>
    <row r="417" spans="10:15" ht="16.5" x14ac:dyDescent="0.35">
      <c r="J417" s="351">
        <v>44555</v>
      </c>
      <c r="K417" s="315">
        <v>16</v>
      </c>
      <c r="L417" s="328">
        <v>23.28</v>
      </c>
      <c r="M417" s="315">
        <f t="shared" si="222"/>
        <v>7.2800000000000011</v>
      </c>
      <c r="N417" s="315">
        <f t="shared" si="223"/>
        <v>0.34999999999999964</v>
      </c>
      <c r="O417" s="315">
        <f t="shared" si="224"/>
        <v>1.0000000000001563E-2</v>
      </c>
    </row>
    <row r="418" spans="10:15" ht="16.5" x14ac:dyDescent="0.35">
      <c r="J418" s="351">
        <v>44554</v>
      </c>
      <c r="K418" s="315">
        <v>15.65</v>
      </c>
      <c r="L418" s="329">
        <v>23.27</v>
      </c>
      <c r="M418" s="315">
        <f t="shared" si="222"/>
        <v>7.6199999999999992</v>
      </c>
      <c r="N418" s="315">
        <f t="shared" si="223"/>
        <v>3.0000000000001137E-2</v>
      </c>
      <c r="O418" s="315">
        <f t="shared" si="224"/>
        <v>-0.71000000000000085</v>
      </c>
    </row>
    <row r="419" spans="10:15" ht="16.5" x14ac:dyDescent="0.35">
      <c r="J419" s="351">
        <v>44553</v>
      </c>
      <c r="K419" s="315">
        <v>15.62</v>
      </c>
      <c r="L419" s="328">
        <v>23.98</v>
      </c>
      <c r="M419" s="315">
        <f t="shared" si="222"/>
        <v>8.3600000000000012</v>
      </c>
      <c r="N419" s="315">
        <f t="shared" si="223"/>
        <v>-0.11000000000000121</v>
      </c>
      <c r="O419" s="315">
        <f t="shared" si="224"/>
        <v>-1.9999999999999574E-2</v>
      </c>
    </row>
    <row r="420" spans="10:15" ht="16.5" x14ac:dyDescent="0.35">
      <c r="J420" s="351">
        <v>44552</v>
      </c>
      <c r="K420" s="315">
        <v>15.73</v>
      </c>
      <c r="L420" s="329">
        <v>24</v>
      </c>
      <c r="M420" s="315">
        <f t="shared" si="222"/>
        <v>8.27</v>
      </c>
      <c r="N420" s="315">
        <f t="shared" si="223"/>
        <v>-0.25</v>
      </c>
      <c r="O420" s="315">
        <f t="shared" si="224"/>
        <v>7.9999999999998295E-2</v>
      </c>
    </row>
    <row r="421" spans="10:15" ht="16.5" x14ac:dyDescent="0.35">
      <c r="J421" s="351">
        <v>44551</v>
      </c>
      <c r="K421" s="315">
        <v>15.98</v>
      </c>
      <c r="L421" s="328">
        <v>23.92</v>
      </c>
      <c r="M421" s="315">
        <f t="shared" si="222"/>
        <v>7.9400000000000013</v>
      </c>
      <c r="N421" s="315">
        <f t="shared" si="223"/>
        <v>-7.0000000000000284E-2</v>
      </c>
      <c r="O421" s="315">
        <f t="shared" si="224"/>
        <v>0.22000000000000242</v>
      </c>
    </row>
    <row r="422" spans="10:15" ht="16.5" x14ac:dyDescent="0.35">
      <c r="J422" s="351">
        <v>44550</v>
      </c>
      <c r="K422" s="315">
        <v>16.05</v>
      </c>
      <c r="L422" s="329">
        <v>23.7</v>
      </c>
      <c r="M422" s="315">
        <f t="shared" si="222"/>
        <v>7.6499999999999986</v>
      </c>
      <c r="N422" s="315">
        <f t="shared" si="223"/>
        <v>-8.9999999999999858E-2</v>
      </c>
      <c r="O422" s="315">
        <f t="shared" si="224"/>
        <v>0.23000000000000043</v>
      </c>
    </row>
    <row r="423" spans="10:15" ht="16.5" x14ac:dyDescent="0.35">
      <c r="J423" s="351">
        <v>44549</v>
      </c>
      <c r="K423" s="315">
        <v>16.14</v>
      </c>
      <c r="L423" s="328">
        <v>23.47</v>
      </c>
      <c r="M423" s="315">
        <f t="shared" si="222"/>
        <v>7.3299999999999983</v>
      </c>
      <c r="N423" s="315">
        <f t="shared" si="223"/>
        <v>-3.0000000000001137E-2</v>
      </c>
      <c r="O423" s="315">
        <f t="shared" si="224"/>
        <v>-0.40000000000000213</v>
      </c>
    </row>
    <row r="424" spans="10:15" ht="16.5" x14ac:dyDescent="0.35">
      <c r="J424" s="351">
        <v>44548</v>
      </c>
      <c r="K424" s="315">
        <v>16.170000000000002</v>
      </c>
      <c r="L424" s="329">
        <v>23.87</v>
      </c>
      <c r="M424" s="315">
        <f t="shared" si="222"/>
        <v>7.6999999999999993</v>
      </c>
      <c r="N424" s="315">
        <f t="shared" si="223"/>
        <v>-9.9999999999997868E-2</v>
      </c>
      <c r="O424" s="315">
        <f t="shared" si="224"/>
        <v>-0.36999999999999744</v>
      </c>
    </row>
    <row r="425" spans="10:15" ht="16.5" x14ac:dyDescent="0.35">
      <c r="J425" s="351">
        <v>44547</v>
      </c>
      <c r="K425" s="315">
        <v>16.27</v>
      </c>
      <c r="L425" s="328">
        <v>24.24</v>
      </c>
      <c r="M425" s="315">
        <f t="shared" si="222"/>
        <v>7.9699999999999989</v>
      </c>
      <c r="N425" s="315">
        <f t="shared" si="223"/>
        <v>-3.0000000000001137E-2</v>
      </c>
      <c r="O425" s="315">
        <f t="shared" si="224"/>
        <v>0.30999999999999872</v>
      </c>
    </row>
    <row r="426" spans="10:15" ht="16.5" x14ac:dyDescent="0.35">
      <c r="J426" s="351">
        <v>44546</v>
      </c>
      <c r="K426" s="315">
        <v>16.3</v>
      </c>
      <c r="L426" s="329">
        <v>23.93</v>
      </c>
      <c r="M426" s="315">
        <f t="shared" si="222"/>
        <v>7.629999999999999</v>
      </c>
      <c r="N426" s="315">
        <f t="shared" si="223"/>
        <v>0.17999999999999972</v>
      </c>
      <c r="O426" s="315">
        <f t="shared" si="224"/>
        <v>0.25999999999999801</v>
      </c>
    </row>
    <row r="427" spans="10:15" ht="16.5" x14ac:dyDescent="0.35">
      <c r="J427" s="351">
        <v>44545</v>
      </c>
      <c r="K427" s="315">
        <v>16.12</v>
      </c>
      <c r="L427" s="328">
        <v>23.67</v>
      </c>
      <c r="M427" s="315">
        <f t="shared" si="222"/>
        <v>7.5500000000000007</v>
      </c>
      <c r="N427" s="315">
        <f t="shared" si="223"/>
        <v>0.19000000000000128</v>
      </c>
      <c r="O427" s="315">
        <f t="shared" si="224"/>
        <v>-0.39999999999999858</v>
      </c>
    </row>
    <row r="428" spans="10:15" ht="16.5" x14ac:dyDescent="0.35">
      <c r="J428" s="351">
        <v>44544</v>
      </c>
      <c r="K428" s="315">
        <v>15.93</v>
      </c>
      <c r="L428" s="329">
        <v>24.07</v>
      </c>
      <c r="M428" s="315">
        <f t="shared" si="222"/>
        <v>8.14</v>
      </c>
      <c r="N428" s="315">
        <f t="shared" si="223"/>
        <v>4.9999999999998934E-2</v>
      </c>
      <c r="O428" s="315">
        <f t="shared" si="224"/>
        <v>8.0000000000001847E-2</v>
      </c>
    </row>
    <row r="429" spans="10:15" ht="16.5" x14ac:dyDescent="0.35">
      <c r="J429" s="351">
        <v>44543</v>
      </c>
      <c r="K429" s="315">
        <v>15.88</v>
      </c>
      <c r="L429" s="328">
        <v>23.99</v>
      </c>
      <c r="M429" s="315">
        <f t="shared" si="222"/>
        <v>8.1099999999999977</v>
      </c>
      <c r="N429" s="315">
        <f t="shared" si="223"/>
        <v>0</v>
      </c>
      <c r="O429" s="315">
        <f t="shared" si="224"/>
        <v>0.18999999999999773</v>
      </c>
    </row>
    <row r="430" spans="10:15" ht="16.5" x14ac:dyDescent="0.35">
      <c r="J430" s="351">
        <v>44542</v>
      </c>
      <c r="K430" s="315">
        <v>15.88</v>
      </c>
      <c r="L430" s="329">
        <v>23.8</v>
      </c>
      <c r="M430" s="315">
        <f t="shared" si="222"/>
        <v>7.92</v>
      </c>
      <c r="N430" s="315">
        <f t="shared" si="223"/>
        <v>-0.24000000000000021</v>
      </c>
      <c r="O430" s="315">
        <f t="shared" si="224"/>
        <v>-0.21000000000000085</v>
      </c>
    </row>
    <row r="431" spans="10:15" ht="16.5" x14ac:dyDescent="0.35">
      <c r="J431" s="351">
        <v>44541</v>
      </c>
      <c r="K431" s="315">
        <v>16.12</v>
      </c>
      <c r="L431" s="328">
        <v>24.01</v>
      </c>
      <c r="M431" s="315">
        <f t="shared" si="222"/>
        <v>7.8900000000000006</v>
      </c>
      <c r="N431" s="315">
        <f t="shared" si="223"/>
        <v>-0.39999999999999858</v>
      </c>
      <c r="O431" s="315">
        <f t="shared" si="224"/>
        <v>-0.44999999999999929</v>
      </c>
    </row>
    <row r="432" spans="10:15" ht="16.5" x14ac:dyDescent="0.35">
      <c r="J432" s="351">
        <v>44540</v>
      </c>
      <c r="K432" s="315">
        <v>16.52</v>
      </c>
      <c r="L432" s="329">
        <v>24.46</v>
      </c>
      <c r="M432" s="315">
        <f t="shared" si="222"/>
        <v>7.9400000000000013</v>
      </c>
      <c r="N432" s="315">
        <f t="shared" si="223"/>
        <v>-0.26000000000000156</v>
      </c>
      <c r="O432" s="315">
        <f t="shared" si="224"/>
        <v>-8.9999999999999858E-2</v>
      </c>
    </row>
    <row r="433" spans="10:15" ht="16.5" x14ac:dyDescent="0.35">
      <c r="J433" s="351">
        <v>44539</v>
      </c>
      <c r="K433" s="315">
        <v>16.78</v>
      </c>
      <c r="L433" s="328">
        <v>24.55</v>
      </c>
      <c r="M433" s="315">
        <f t="shared" si="222"/>
        <v>7.77</v>
      </c>
      <c r="N433" s="315">
        <f t="shared" si="223"/>
        <v>-0.25</v>
      </c>
      <c r="O433" s="315">
        <f t="shared" si="224"/>
        <v>5.0000000000000711E-2</v>
      </c>
    </row>
    <row r="434" spans="10:15" ht="16.5" x14ac:dyDescent="0.35">
      <c r="J434" s="351">
        <v>44538</v>
      </c>
      <c r="K434" s="315">
        <v>17.03</v>
      </c>
      <c r="L434" s="329">
        <v>24.5</v>
      </c>
      <c r="M434" s="315">
        <f t="shared" si="222"/>
        <v>7.4699999999999989</v>
      </c>
      <c r="N434" s="315">
        <f t="shared" si="223"/>
        <v>-0.25</v>
      </c>
      <c r="O434" s="315">
        <f t="shared" si="224"/>
        <v>-0.10999999999999943</v>
      </c>
    </row>
    <row r="435" spans="10:15" ht="16.5" x14ac:dyDescent="0.35">
      <c r="J435" s="351">
        <v>44537</v>
      </c>
      <c r="K435" s="315">
        <v>17.28</v>
      </c>
      <c r="L435" s="328">
        <v>24.61</v>
      </c>
      <c r="M435" s="315">
        <f t="shared" si="222"/>
        <v>7.3299999999999983</v>
      </c>
      <c r="N435" s="315">
        <f t="shared" si="223"/>
        <v>-0.28999999999999915</v>
      </c>
      <c r="O435" s="315">
        <f t="shared" si="224"/>
        <v>-0.12999999999999901</v>
      </c>
    </row>
    <row r="436" spans="10:15" ht="16.5" x14ac:dyDescent="0.35">
      <c r="J436" s="351">
        <v>44536</v>
      </c>
      <c r="K436" s="315">
        <v>17.57</v>
      </c>
      <c r="L436" s="329">
        <v>24.74</v>
      </c>
      <c r="M436" s="315">
        <f t="shared" si="222"/>
        <v>7.1699999999999982</v>
      </c>
      <c r="N436" s="315">
        <f t="shared" si="223"/>
        <v>-3.0000000000001137E-2</v>
      </c>
      <c r="O436" s="315">
        <f t="shared" si="224"/>
        <v>0.27999999999999758</v>
      </c>
    </row>
    <row r="437" spans="10:15" ht="16.5" x14ac:dyDescent="0.35">
      <c r="J437" s="351">
        <v>44535</v>
      </c>
      <c r="K437" s="315">
        <v>17.600000000000001</v>
      </c>
      <c r="L437" s="328">
        <v>24.46</v>
      </c>
      <c r="M437" s="315">
        <f t="shared" ref="M437:M500" si="225">L437-K437</f>
        <v>6.8599999999999994</v>
      </c>
      <c r="N437" s="315">
        <f t="shared" ref="N437:N500" si="226">K437-K438</f>
        <v>0</v>
      </c>
      <c r="O437" s="315">
        <f t="shared" ref="O437:O500" si="227">L437-L438</f>
        <v>-0.12999999999999901</v>
      </c>
    </row>
    <row r="438" spans="10:15" ht="16.5" x14ac:dyDescent="0.35">
      <c r="J438" s="351">
        <v>44534</v>
      </c>
      <c r="K438" s="315">
        <v>17.600000000000001</v>
      </c>
      <c r="L438" s="329">
        <v>24.59</v>
      </c>
      <c r="M438" s="315">
        <f t="shared" si="225"/>
        <v>6.9899999999999984</v>
      </c>
      <c r="N438" s="315">
        <f t="shared" si="226"/>
        <v>3.0000000000001137E-2</v>
      </c>
      <c r="O438" s="315">
        <f t="shared" si="227"/>
        <v>-0.16000000000000014</v>
      </c>
    </row>
    <row r="439" spans="10:15" ht="16.5" x14ac:dyDescent="0.35">
      <c r="J439" s="351">
        <v>44533</v>
      </c>
      <c r="K439" s="315">
        <v>17.57</v>
      </c>
      <c r="L439" s="328">
        <v>24.75</v>
      </c>
      <c r="M439" s="315">
        <f t="shared" si="225"/>
        <v>7.18</v>
      </c>
      <c r="N439" s="315">
        <f t="shared" si="226"/>
        <v>-1.9999999999999574E-2</v>
      </c>
      <c r="O439" s="315">
        <f t="shared" si="227"/>
        <v>0.28000000000000114</v>
      </c>
    </row>
    <row r="440" spans="10:15" ht="16.5" x14ac:dyDescent="0.35">
      <c r="J440" s="351">
        <v>44532</v>
      </c>
      <c r="K440" s="315">
        <v>17.59</v>
      </c>
      <c r="L440" s="329">
        <v>24.47</v>
      </c>
      <c r="M440" s="315">
        <f t="shared" si="225"/>
        <v>6.879999999999999</v>
      </c>
      <c r="N440" s="315">
        <f t="shared" si="226"/>
        <v>5.0000000000000711E-2</v>
      </c>
      <c r="O440" s="315">
        <f t="shared" si="227"/>
        <v>-0.14000000000000057</v>
      </c>
    </row>
    <row r="441" spans="10:15" ht="16.5" x14ac:dyDescent="0.35">
      <c r="J441" s="351">
        <v>44531</v>
      </c>
      <c r="K441" s="315">
        <v>17.54</v>
      </c>
      <c r="L441" s="328">
        <v>24.61</v>
      </c>
      <c r="M441" s="315">
        <f t="shared" si="225"/>
        <v>7.07</v>
      </c>
      <c r="N441" s="315">
        <f t="shared" si="226"/>
        <v>3.9999999999999147E-2</v>
      </c>
      <c r="O441" s="315">
        <f t="shared" si="227"/>
        <v>0.17999999999999972</v>
      </c>
    </row>
    <row r="442" spans="10:15" ht="16.5" x14ac:dyDescent="0.35">
      <c r="J442" s="351">
        <v>44530</v>
      </c>
      <c r="K442" s="315">
        <v>17.5</v>
      </c>
      <c r="L442" s="329">
        <v>24.43</v>
      </c>
      <c r="M442" s="315">
        <f t="shared" si="225"/>
        <v>6.93</v>
      </c>
      <c r="N442" s="315">
        <f t="shared" si="226"/>
        <v>-7.0000000000000284E-2</v>
      </c>
      <c r="O442" s="315">
        <f t="shared" si="227"/>
        <v>-0.10999999999999943</v>
      </c>
    </row>
    <row r="443" spans="10:15" ht="16.5" x14ac:dyDescent="0.35">
      <c r="J443" s="351">
        <v>44529</v>
      </c>
      <c r="K443" s="315">
        <v>17.57</v>
      </c>
      <c r="L443" s="328">
        <v>24.54</v>
      </c>
      <c r="M443" s="315">
        <f t="shared" si="225"/>
        <v>6.9699999999999989</v>
      </c>
      <c r="N443" s="315">
        <f t="shared" si="226"/>
        <v>-0.28000000000000114</v>
      </c>
      <c r="O443" s="315">
        <f t="shared" si="227"/>
        <v>5.9999999999998721E-2</v>
      </c>
    </row>
    <row r="444" spans="10:15" ht="16.5" x14ac:dyDescent="0.35">
      <c r="J444" s="351">
        <v>44528</v>
      </c>
      <c r="K444" s="315">
        <v>17.850000000000001</v>
      </c>
      <c r="L444" s="329">
        <v>24.48</v>
      </c>
      <c r="M444" s="315">
        <f t="shared" si="225"/>
        <v>6.629999999999999</v>
      </c>
      <c r="N444" s="315">
        <f t="shared" si="226"/>
        <v>-0.18999999999999773</v>
      </c>
      <c r="O444" s="315">
        <f t="shared" si="227"/>
        <v>0.12000000000000099</v>
      </c>
    </row>
    <row r="445" spans="10:15" ht="16.5" x14ac:dyDescent="0.35">
      <c r="J445" s="351">
        <v>44527</v>
      </c>
      <c r="K445" s="315">
        <v>18.04</v>
      </c>
      <c r="L445" s="328">
        <v>24.36</v>
      </c>
      <c r="M445" s="315">
        <f t="shared" si="225"/>
        <v>6.32</v>
      </c>
      <c r="N445" s="315">
        <f t="shared" si="226"/>
        <v>7.0000000000000284E-2</v>
      </c>
      <c r="O445" s="315">
        <f t="shared" si="227"/>
        <v>-0.33000000000000185</v>
      </c>
    </row>
    <row r="446" spans="10:15" ht="16.5" x14ac:dyDescent="0.35">
      <c r="J446" s="351">
        <v>44526</v>
      </c>
      <c r="K446" s="315">
        <v>17.97</v>
      </c>
      <c r="L446" s="329">
        <v>24.69</v>
      </c>
      <c r="M446" s="315">
        <f t="shared" si="225"/>
        <v>6.7200000000000024</v>
      </c>
      <c r="N446" s="315">
        <f t="shared" si="226"/>
        <v>4.9999999999997158E-2</v>
      </c>
      <c r="O446" s="315">
        <f t="shared" si="227"/>
        <v>0.19000000000000128</v>
      </c>
    </row>
    <row r="447" spans="10:15" ht="16.5" x14ac:dyDescent="0.35">
      <c r="J447" s="351">
        <v>44525</v>
      </c>
      <c r="K447" s="315">
        <v>17.920000000000002</v>
      </c>
      <c r="L447" s="328">
        <v>24.5</v>
      </c>
      <c r="M447" s="315">
        <f t="shared" si="225"/>
        <v>6.5799999999999983</v>
      </c>
      <c r="N447" s="315">
        <f t="shared" si="226"/>
        <v>0</v>
      </c>
      <c r="O447" s="315">
        <f t="shared" si="227"/>
        <v>0.14000000000000057</v>
      </c>
    </row>
    <row r="448" spans="10:15" ht="16.5" x14ac:dyDescent="0.35">
      <c r="J448" s="351">
        <v>44524</v>
      </c>
      <c r="K448" s="315">
        <v>17.920000000000002</v>
      </c>
      <c r="L448" s="329">
        <v>24.36</v>
      </c>
      <c r="M448" s="315">
        <f t="shared" si="225"/>
        <v>6.4399999999999977</v>
      </c>
      <c r="N448" s="315">
        <f t="shared" si="226"/>
        <v>0.14000000000000057</v>
      </c>
      <c r="O448" s="315">
        <f t="shared" si="227"/>
        <v>-0.17000000000000171</v>
      </c>
    </row>
    <row r="449" spans="10:15" ht="16.5" x14ac:dyDescent="0.35">
      <c r="J449" s="351">
        <v>44523</v>
      </c>
      <c r="K449" s="315">
        <v>17.78</v>
      </c>
      <c r="L449" s="328">
        <v>24.53</v>
      </c>
      <c r="M449" s="315">
        <f t="shared" si="225"/>
        <v>6.75</v>
      </c>
      <c r="N449" s="315">
        <f t="shared" si="226"/>
        <v>0.12000000000000099</v>
      </c>
      <c r="O449" s="315">
        <f t="shared" si="227"/>
        <v>0.14000000000000057</v>
      </c>
    </row>
    <row r="450" spans="10:15" ht="16.5" x14ac:dyDescent="0.35">
      <c r="J450" s="351">
        <v>44522</v>
      </c>
      <c r="K450" s="315">
        <v>17.66</v>
      </c>
      <c r="L450" s="329">
        <v>24.39</v>
      </c>
      <c r="M450" s="315">
        <f t="shared" si="225"/>
        <v>6.73</v>
      </c>
      <c r="N450" s="315">
        <f t="shared" si="226"/>
        <v>0.21000000000000085</v>
      </c>
      <c r="O450" s="315">
        <f t="shared" si="227"/>
        <v>0.26999999999999957</v>
      </c>
    </row>
    <row r="451" spans="10:15" ht="16.5" x14ac:dyDescent="0.35">
      <c r="J451" s="351">
        <v>44521</v>
      </c>
      <c r="K451" s="315">
        <v>17.45</v>
      </c>
      <c r="L451" s="328">
        <v>24.12</v>
      </c>
      <c r="M451" s="315">
        <f t="shared" si="225"/>
        <v>6.6700000000000017</v>
      </c>
      <c r="N451" s="315">
        <f t="shared" si="226"/>
        <v>0.12999999999999901</v>
      </c>
      <c r="O451" s="315">
        <f t="shared" si="227"/>
        <v>0.10000000000000142</v>
      </c>
    </row>
    <row r="452" spans="10:15" ht="16.5" x14ac:dyDescent="0.35">
      <c r="J452" s="351">
        <v>44520</v>
      </c>
      <c r="K452" s="315">
        <v>17.32</v>
      </c>
      <c r="L452" s="329">
        <v>24.02</v>
      </c>
      <c r="M452" s="315">
        <f t="shared" si="225"/>
        <v>6.6999999999999993</v>
      </c>
      <c r="N452" s="315">
        <f t="shared" si="226"/>
        <v>7.0000000000000284E-2</v>
      </c>
      <c r="O452" s="315">
        <f t="shared" si="227"/>
        <v>-0.14000000000000057</v>
      </c>
    </row>
    <row r="453" spans="10:15" ht="16.5" x14ac:dyDescent="0.35">
      <c r="J453" s="351">
        <v>44519</v>
      </c>
      <c r="K453" s="315">
        <v>17.25</v>
      </c>
      <c r="L453" s="328">
        <v>24.16</v>
      </c>
      <c r="M453" s="315">
        <f t="shared" si="225"/>
        <v>6.91</v>
      </c>
      <c r="N453" s="315">
        <f t="shared" si="226"/>
        <v>0</v>
      </c>
      <c r="O453" s="315">
        <f t="shared" si="227"/>
        <v>-0.17999999999999972</v>
      </c>
    </row>
    <row r="454" spans="10:15" ht="16.5" x14ac:dyDescent="0.35">
      <c r="J454" s="351">
        <v>44518</v>
      </c>
      <c r="K454" s="315">
        <v>17.25</v>
      </c>
      <c r="L454" s="329">
        <v>24.34</v>
      </c>
      <c r="M454" s="315">
        <f t="shared" si="225"/>
        <v>7.09</v>
      </c>
      <c r="N454" s="315">
        <f t="shared" si="226"/>
        <v>-8.9999999999999858E-2</v>
      </c>
      <c r="O454" s="315">
        <f t="shared" si="227"/>
        <v>1.0000000000001563E-2</v>
      </c>
    </row>
    <row r="455" spans="10:15" ht="16.5" x14ac:dyDescent="0.35">
      <c r="J455" s="351">
        <v>44517</v>
      </c>
      <c r="K455" s="315">
        <v>17.34</v>
      </c>
      <c r="L455" s="328">
        <v>24.33</v>
      </c>
      <c r="M455" s="315">
        <f t="shared" si="225"/>
        <v>6.9899999999999984</v>
      </c>
      <c r="N455" s="315">
        <f t="shared" si="226"/>
        <v>-0.23999999999999844</v>
      </c>
      <c r="O455" s="315">
        <f t="shared" si="227"/>
        <v>0.16999999999999815</v>
      </c>
    </row>
    <row r="456" spans="10:15" ht="16.5" x14ac:dyDescent="0.35">
      <c r="J456" s="351">
        <v>44516</v>
      </c>
      <c r="K456" s="315">
        <v>17.579999999999998</v>
      </c>
      <c r="L456" s="329">
        <v>24.16</v>
      </c>
      <c r="M456" s="315">
        <f t="shared" si="225"/>
        <v>6.5800000000000018</v>
      </c>
      <c r="N456" s="315">
        <f t="shared" si="226"/>
        <v>-1.0000000000001563E-2</v>
      </c>
      <c r="O456" s="315">
        <f t="shared" si="227"/>
        <v>-0.10999999999999943</v>
      </c>
    </row>
    <row r="457" spans="10:15" ht="16.5" x14ac:dyDescent="0.35">
      <c r="J457" s="351">
        <v>44515</v>
      </c>
      <c r="K457" s="315">
        <v>17.59</v>
      </c>
      <c r="L457" s="328">
        <v>24.27</v>
      </c>
      <c r="M457" s="315">
        <f t="shared" si="225"/>
        <v>6.68</v>
      </c>
      <c r="N457" s="315">
        <f t="shared" si="226"/>
        <v>0.16000000000000014</v>
      </c>
      <c r="O457" s="315">
        <f t="shared" si="227"/>
        <v>0.33999999999999986</v>
      </c>
    </row>
    <row r="458" spans="10:15" ht="16.5" x14ac:dyDescent="0.35">
      <c r="J458" s="351">
        <v>44514</v>
      </c>
      <c r="K458" s="315">
        <v>17.43</v>
      </c>
      <c r="L458" s="329">
        <v>23.93</v>
      </c>
      <c r="M458" s="315">
        <f t="shared" si="225"/>
        <v>6.5</v>
      </c>
      <c r="N458" s="315">
        <f t="shared" si="226"/>
        <v>0.21000000000000085</v>
      </c>
      <c r="O458" s="315">
        <f t="shared" si="227"/>
        <v>-0.17000000000000171</v>
      </c>
    </row>
    <row r="459" spans="10:15" ht="16.5" x14ac:dyDescent="0.35">
      <c r="J459" s="351">
        <v>44513</v>
      </c>
      <c r="K459" s="315">
        <v>17.22</v>
      </c>
      <c r="L459" s="328">
        <v>24.1</v>
      </c>
      <c r="M459" s="315">
        <f t="shared" si="225"/>
        <v>6.8800000000000026</v>
      </c>
      <c r="N459" s="315">
        <f t="shared" si="226"/>
        <v>0.16000000000000014</v>
      </c>
      <c r="O459" s="315">
        <f t="shared" si="227"/>
        <v>-1.9999999999999574E-2</v>
      </c>
    </row>
    <row r="460" spans="10:15" ht="16.5" x14ac:dyDescent="0.35">
      <c r="J460" s="351">
        <v>44512</v>
      </c>
      <c r="K460" s="315">
        <v>17.059999999999999</v>
      </c>
      <c r="L460" s="329">
        <v>24.12</v>
      </c>
      <c r="M460" s="315">
        <f t="shared" si="225"/>
        <v>7.0600000000000023</v>
      </c>
      <c r="N460" s="315">
        <f t="shared" si="226"/>
        <v>4.9999999999997158E-2</v>
      </c>
      <c r="O460" s="315">
        <f t="shared" si="227"/>
        <v>0.12000000000000099</v>
      </c>
    </row>
    <row r="461" spans="10:15" ht="16.5" x14ac:dyDescent="0.35">
      <c r="J461" s="351">
        <v>44511</v>
      </c>
      <c r="K461" s="315">
        <v>17.010000000000002</v>
      </c>
      <c r="L461" s="328">
        <v>24</v>
      </c>
      <c r="M461" s="315">
        <f t="shared" si="225"/>
        <v>6.9899999999999984</v>
      </c>
      <c r="N461" s="315">
        <f t="shared" si="226"/>
        <v>2.0000000000003126E-2</v>
      </c>
      <c r="O461" s="315">
        <f t="shared" si="227"/>
        <v>-5.9999999999998721E-2</v>
      </c>
    </row>
    <row r="462" spans="10:15" ht="16.5" x14ac:dyDescent="0.35">
      <c r="J462" s="351">
        <v>44510</v>
      </c>
      <c r="K462" s="315">
        <v>16.989999999999998</v>
      </c>
      <c r="L462" s="329">
        <v>24.06</v>
      </c>
      <c r="M462" s="315">
        <f t="shared" si="225"/>
        <v>7.07</v>
      </c>
      <c r="N462" s="315">
        <f t="shared" si="226"/>
        <v>-6.0000000000002274E-2</v>
      </c>
      <c r="O462" s="315">
        <f t="shared" si="227"/>
        <v>-0.13000000000000256</v>
      </c>
    </row>
    <row r="463" spans="10:15" ht="16.5" x14ac:dyDescent="0.35">
      <c r="J463" s="351">
        <v>44509</v>
      </c>
      <c r="K463" s="315">
        <v>17.05</v>
      </c>
      <c r="L463" s="328">
        <v>24.19</v>
      </c>
      <c r="M463" s="315">
        <f t="shared" si="225"/>
        <v>7.1400000000000006</v>
      </c>
      <c r="N463" s="315">
        <f t="shared" si="226"/>
        <v>-9.9999999999980105E-3</v>
      </c>
      <c r="O463" s="315">
        <f t="shared" si="227"/>
        <v>0.48000000000000043</v>
      </c>
    </row>
    <row r="464" spans="10:15" ht="16.5" x14ac:dyDescent="0.35">
      <c r="J464" s="351">
        <v>44508</v>
      </c>
      <c r="K464" s="315">
        <v>17.059999999999999</v>
      </c>
      <c r="L464" s="329">
        <v>23.71</v>
      </c>
      <c r="M464" s="315">
        <f t="shared" si="225"/>
        <v>6.6500000000000021</v>
      </c>
      <c r="N464" s="315">
        <f t="shared" si="226"/>
        <v>2.9999999999997584E-2</v>
      </c>
      <c r="O464" s="315">
        <f t="shared" si="227"/>
        <v>-3.9999999999999147E-2</v>
      </c>
    </row>
    <row r="465" spans="10:15" ht="16.5" x14ac:dyDescent="0.35">
      <c r="J465" s="351">
        <v>44507</v>
      </c>
      <c r="K465" s="315">
        <v>17.03</v>
      </c>
      <c r="L465" s="328">
        <v>23.75</v>
      </c>
      <c r="M465" s="315">
        <f t="shared" si="225"/>
        <v>6.7199999999999989</v>
      </c>
      <c r="N465" s="315">
        <f t="shared" si="226"/>
        <v>-7.0000000000000284E-2</v>
      </c>
      <c r="O465" s="315">
        <f t="shared" si="227"/>
        <v>0.46000000000000085</v>
      </c>
    </row>
    <row r="466" spans="10:15" ht="16.5" x14ac:dyDescent="0.35">
      <c r="J466" s="351">
        <v>44506</v>
      </c>
      <c r="K466" s="315">
        <v>17.100000000000001</v>
      </c>
      <c r="L466" s="329">
        <v>23.29</v>
      </c>
      <c r="M466" s="315">
        <f t="shared" si="225"/>
        <v>6.1899999999999977</v>
      </c>
      <c r="N466" s="315">
        <f t="shared" si="226"/>
        <v>0.30000000000000071</v>
      </c>
      <c r="O466" s="315">
        <f t="shared" si="227"/>
        <v>3.9999999999999147E-2</v>
      </c>
    </row>
    <row r="467" spans="10:15" ht="16.5" x14ac:dyDescent="0.35">
      <c r="J467" s="351">
        <v>44505</v>
      </c>
      <c r="K467" s="315">
        <v>16.8</v>
      </c>
      <c r="L467" s="328">
        <v>23.25</v>
      </c>
      <c r="M467" s="315">
        <f t="shared" si="225"/>
        <v>6.4499999999999993</v>
      </c>
      <c r="N467" s="315">
        <f t="shared" si="226"/>
        <v>0.60000000000000142</v>
      </c>
      <c r="O467" s="315">
        <f t="shared" si="227"/>
        <v>0.23000000000000043</v>
      </c>
    </row>
    <row r="468" spans="10:15" ht="16.5" x14ac:dyDescent="0.35">
      <c r="J468" s="351">
        <v>44504</v>
      </c>
      <c r="K468" s="315">
        <v>16.2</v>
      </c>
      <c r="L468" s="329">
        <v>23.02</v>
      </c>
      <c r="M468" s="315">
        <f t="shared" si="225"/>
        <v>6.82</v>
      </c>
      <c r="N468" s="315">
        <f t="shared" si="226"/>
        <v>0.19999999999999929</v>
      </c>
      <c r="O468" s="315">
        <f t="shared" si="227"/>
        <v>0.21999999999999886</v>
      </c>
    </row>
    <row r="469" spans="10:15" ht="16.5" x14ac:dyDescent="0.35">
      <c r="J469" s="351">
        <v>44503</v>
      </c>
      <c r="K469" s="315">
        <v>16</v>
      </c>
      <c r="L469" s="328">
        <v>22.8</v>
      </c>
      <c r="M469" s="315">
        <f t="shared" si="225"/>
        <v>6.8000000000000007</v>
      </c>
      <c r="N469" s="315">
        <f t="shared" si="226"/>
        <v>-0.10000000000000142</v>
      </c>
      <c r="O469" s="315">
        <f t="shared" si="227"/>
        <v>-0.19999999999999929</v>
      </c>
    </row>
    <row r="470" spans="10:15" ht="16.5" x14ac:dyDescent="0.35">
      <c r="J470" s="351">
        <v>44502</v>
      </c>
      <c r="K470" s="315">
        <v>16.100000000000001</v>
      </c>
      <c r="L470" s="329">
        <v>23</v>
      </c>
      <c r="M470" s="315">
        <f t="shared" si="225"/>
        <v>6.8999999999999986</v>
      </c>
      <c r="N470" s="315">
        <f t="shared" si="226"/>
        <v>0</v>
      </c>
      <c r="O470" s="315">
        <f t="shared" si="227"/>
        <v>0.17000000000000171</v>
      </c>
    </row>
    <row r="471" spans="10:15" ht="16.5" x14ac:dyDescent="0.35">
      <c r="J471" s="351">
        <v>44501</v>
      </c>
      <c r="K471" s="315">
        <v>16.100000000000001</v>
      </c>
      <c r="L471" s="328">
        <v>22.83</v>
      </c>
      <c r="M471" s="315">
        <f t="shared" si="225"/>
        <v>6.7299999999999969</v>
      </c>
      <c r="N471" s="315">
        <f t="shared" si="226"/>
        <v>0.10000000000000142</v>
      </c>
      <c r="O471" s="315">
        <f t="shared" si="227"/>
        <v>0.40999999999999659</v>
      </c>
    </row>
    <row r="472" spans="10:15" ht="16.5" x14ac:dyDescent="0.35">
      <c r="J472" s="351">
        <v>44500</v>
      </c>
      <c r="K472" s="315">
        <v>16</v>
      </c>
      <c r="L472" s="329">
        <v>22.42</v>
      </c>
      <c r="M472" s="315">
        <f t="shared" si="225"/>
        <v>6.4200000000000017</v>
      </c>
      <c r="N472" s="315">
        <f t="shared" si="226"/>
        <v>-0.10000000000000142</v>
      </c>
      <c r="O472" s="315">
        <f t="shared" si="227"/>
        <v>-0.25</v>
      </c>
    </row>
    <row r="473" spans="10:15" ht="16.5" x14ac:dyDescent="0.35">
      <c r="J473" s="351">
        <v>44499</v>
      </c>
      <c r="K473" s="315">
        <v>16.100000000000001</v>
      </c>
      <c r="L473" s="328">
        <v>22.67</v>
      </c>
      <c r="M473" s="315">
        <f t="shared" si="225"/>
        <v>6.57</v>
      </c>
      <c r="N473" s="315">
        <f t="shared" si="226"/>
        <v>-9.9999999999997868E-2</v>
      </c>
      <c r="O473" s="315">
        <f t="shared" si="227"/>
        <v>0.14000000000000057</v>
      </c>
    </row>
    <row r="474" spans="10:15" ht="16.5" x14ac:dyDescent="0.35">
      <c r="J474" s="351">
        <v>44498</v>
      </c>
      <c r="K474" s="315">
        <v>16.2</v>
      </c>
      <c r="L474" s="329">
        <v>22.53</v>
      </c>
      <c r="M474" s="315">
        <f t="shared" si="225"/>
        <v>6.3300000000000018</v>
      </c>
      <c r="N474" s="315">
        <f t="shared" si="226"/>
        <v>9.9999999999997868E-2</v>
      </c>
      <c r="O474" s="315">
        <f t="shared" si="227"/>
        <v>0.25</v>
      </c>
    </row>
    <row r="475" spans="10:15" ht="16.5" x14ac:dyDescent="0.35">
      <c r="J475" s="351">
        <v>44497</v>
      </c>
      <c r="K475" s="315">
        <v>16.100000000000001</v>
      </c>
      <c r="L475" s="328">
        <v>22.28</v>
      </c>
      <c r="M475" s="315">
        <f t="shared" si="225"/>
        <v>6.18</v>
      </c>
      <c r="N475" s="315">
        <f t="shared" si="226"/>
        <v>0.30000000000000071</v>
      </c>
      <c r="O475" s="315">
        <f t="shared" si="227"/>
        <v>8.0000000000001847E-2</v>
      </c>
    </row>
    <row r="476" spans="10:15" ht="16.5" x14ac:dyDescent="0.35">
      <c r="J476" s="351">
        <v>44496</v>
      </c>
      <c r="K476" s="315">
        <v>15.8</v>
      </c>
      <c r="L476" s="329">
        <v>22.2</v>
      </c>
      <c r="M476" s="315">
        <f t="shared" si="225"/>
        <v>6.3999999999999986</v>
      </c>
      <c r="N476" s="315">
        <f t="shared" si="226"/>
        <v>-0.39999999999999858</v>
      </c>
      <c r="O476" s="315">
        <f t="shared" si="227"/>
        <v>0.23000000000000043</v>
      </c>
    </row>
    <row r="477" spans="10:15" ht="16.5" x14ac:dyDescent="0.35">
      <c r="J477" s="351">
        <v>44495</v>
      </c>
      <c r="K477" s="315">
        <v>16.2</v>
      </c>
      <c r="L477" s="328">
        <v>21.97</v>
      </c>
      <c r="M477" s="315">
        <f t="shared" si="225"/>
        <v>5.77</v>
      </c>
      <c r="N477" s="315">
        <f t="shared" si="226"/>
        <v>-0.30000000000000071</v>
      </c>
      <c r="O477" s="315">
        <f t="shared" si="227"/>
        <v>0.71999999999999886</v>
      </c>
    </row>
    <row r="478" spans="10:15" ht="16.5" x14ac:dyDescent="0.35">
      <c r="J478" s="351">
        <v>44494</v>
      </c>
      <c r="K478" s="315">
        <v>16.5</v>
      </c>
      <c r="L478" s="329">
        <v>21.25</v>
      </c>
      <c r="M478" s="315">
        <f t="shared" si="225"/>
        <v>4.75</v>
      </c>
      <c r="N478" s="315">
        <f t="shared" si="226"/>
        <v>0.5</v>
      </c>
      <c r="O478" s="315">
        <f t="shared" si="227"/>
        <v>0.92999999999999972</v>
      </c>
    </row>
    <row r="479" spans="10:15" ht="16.5" x14ac:dyDescent="0.35">
      <c r="J479" s="351">
        <v>44493</v>
      </c>
      <c r="K479" s="315">
        <v>16</v>
      </c>
      <c r="L479" s="328">
        <v>20.32</v>
      </c>
      <c r="M479" s="315">
        <f t="shared" si="225"/>
        <v>4.32</v>
      </c>
      <c r="N479" s="315">
        <f t="shared" si="226"/>
        <v>1.1999999999999993</v>
      </c>
      <c r="O479" s="315">
        <f t="shared" si="227"/>
        <v>0.16000000000000014</v>
      </c>
    </row>
    <row r="480" spans="10:15" ht="16.5" x14ac:dyDescent="0.35">
      <c r="J480" s="351">
        <v>44492</v>
      </c>
      <c r="K480" s="315">
        <v>14.8</v>
      </c>
      <c r="L480" s="329">
        <v>20.16</v>
      </c>
      <c r="M480" s="315">
        <f t="shared" si="225"/>
        <v>5.3599999999999994</v>
      </c>
      <c r="N480" s="315">
        <f t="shared" si="226"/>
        <v>0.60000000000000142</v>
      </c>
      <c r="O480" s="315">
        <f t="shared" si="227"/>
        <v>-0.23000000000000043</v>
      </c>
    </row>
    <row r="481" spans="10:15" ht="16.5" x14ac:dyDescent="0.35">
      <c r="J481" s="351">
        <v>44491</v>
      </c>
      <c r="K481" s="315">
        <v>14.2</v>
      </c>
      <c r="L481" s="328">
        <v>20.39</v>
      </c>
      <c r="M481" s="315">
        <f t="shared" si="225"/>
        <v>6.1900000000000013</v>
      </c>
      <c r="N481" s="315">
        <f t="shared" si="226"/>
        <v>0.19999999999999929</v>
      </c>
      <c r="O481" s="315">
        <f t="shared" si="227"/>
        <v>0.21999999999999886</v>
      </c>
    </row>
    <row r="482" spans="10:15" ht="16.5" x14ac:dyDescent="0.35">
      <c r="J482" s="351">
        <v>44490</v>
      </c>
      <c r="K482" s="315">
        <v>14</v>
      </c>
      <c r="L482" s="329">
        <v>20.170000000000002</v>
      </c>
      <c r="M482" s="315">
        <f t="shared" si="225"/>
        <v>6.1700000000000017</v>
      </c>
      <c r="N482" s="315">
        <f t="shared" si="226"/>
        <v>0.30000000000000071</v>
      </c>
      <c r="O482" s="315">
        <f t="shared" si="227"/>
        <v>-0.23999999999999844</v>
      </c>
    </row>
    <row r="483" spans="10:15" ht="16.5" x14ac:dyDescent="0.35">
      <c r="J483" s="351">
        <v>44489</v>
      </c>
      <c r="K483" s="315">
        <v>13.7</v>
      </c>
      <c r="L483" s="328">
        <v>20.41</v>
      </c>
      <c r="M483" s="315">
        <f t="shared" si="225"/>
        <v>6.7100000000000009</v>
      </c>
      <c r="N483" s="315">
        <f t="shared" si="226"/>
        <v>0.19999999999999929</v>
      </c>
      <c r="O483" s="315">
        <f t="shared" si="227"/>
        <v>0.26000000000000156</v>
      </c>
    </row>
    <row r="484" spans="10:15" ht="16.5" x14ac:dyDescent="0.35">
      <c r="J484" s="351">
        <v>44488</v>
      </c>
      <c r="K484" s="315">
        <v>13.5</v>
      </c>
      <c r="L484" s="329">
        <v>20.149999999999999</v>
      </c>
      <c r="M484" s="315">
        <f t="shared" si="225"/>
        <v>6.6499999999999986</v>
      </c>
      <c r="N484" s="315">
        <f t="shared" si="226"/>
        <v>0.19999999999999929</v>
      </c>
      <c r="O484" s="315">
        <f t="shared" si="227"/>
        <v>0.34999999999999787</v>
      </c>
    </row>
    <row r="485" spans="10:15" ht="16.5" x14ac:dyDescent="0.35">
      <c r="J485" s="351">
        <v>44487</v>
      </c>
      <c r="K485" s="315">
        <v>13.3</v>
      </c>
      <c r="L485" s="328">
        <v>19.8</v>
      </c>
      <c r="M485" s="315">
        <f t="shared" si="225"/>
        <v>6.5</v>
      </c>
      <c r="N485" s="315">
        <f t="shared" si="226"/>
        <v>0.60000000000000142</v>
      </c>
      <c r="O485" s="315">
        <f t="shared" si="227"/>
        <v>0.56000000000000227</v>
      </c>
    </row>
    <row r="486" spans="10:15" ht="16.5" x14ac:dyDescent="0.35">
      <c r="J486" s="351">
        <v>44486</v>
      </c>
      <c r="K486" s="315">
        <v>12.7</v>
      </c>
      <c r="L486" s="329">
        <v>19.239999999999998</v>
      </c>
      <c r="M486" s="315">
        <f t="shared" si="225"/>
        <v>6.5399999999999991</v>
      </c>
      <c r="N486" s="315">
        <f t="shared" si="226"/>
        <v>0.19999999999999929</v>
      </c>
      <c r="O486" s="315">
        <f t="shared" si="227"/>
        <v>6.9999999999996732E-2</v>
      </c>
    </row>
    <row r="487" spans="10:15" ht="16.5" x14ac:dyDescent="0.35">
      <c r="J487" s="351">
        <v>44485</v>
      </c>
      <c r="K487" s="315">
        <v>12.5</v>
      </c>
      <c r="L487" s="328">
        <v>19.170000000000002</v>
      </c>
      <c r="M487" s="315">
        <f t="shared" si="225"/>
        <v>6.6700000000000017</v>
      </c>
      <c r="N487" s="315">
        <f t="shared" si="226"/>
        <v>-0.19999999999999929</v>
      </c>
      <c r="O487" s="315">
        <f t="shared" si="227"/>
        <v>3.0000000000001137E-2</v>
      </c>
    </row>
    <row r="488" spans="10:15" ht="16.5" x14ac:dyDescent="0.35">
      <c r="J488" s="351">
        <v>44484</v>
      </c>
      <c r="K488" s="315">
        <v>12.7</v>
      </c>
      <c r="L488" s="329">
        <v>19.14</v>
      </c>
      <c r="M488" s="315">
        <f t="shared" si="225"/>
        <v>6.4400000000000013</v>
      </c>
      <c r="N488" s="315">
        <f t="shared" si="226"/>
        <v>-0.30000000000000071</v>
      </c>
      <c r="O488" s="315">
        <f t="shared" si="227"/>
        <v>0.60000000000000142</v>
      </c>
    </row>
    <row r="489" spans="10:15" ht="16.5" x14ac:dyDescent="0.35">
      <c r="J489" s="351">
        <v>44483</v>
      </c>
      <c r="K489" s="315">
        <v>13</v>
      </c>
      <c r="L489" s="328">
        <v>18.54</v>
      </c>
      <c r="M489" s="315">
        <f t="shared" si="225"/>
        <v>5.5399999999999991</v>
      </c>
      <c r="N489" s="315">
        <f t="shared" si="226"/>
        <v>0.69999999999999929</v>
      </c>
      <c r="O489" s="315">
        <f t="shared" si="227"/>
        <v>0.43999999999999773</v>
      </c>
    </row>
    <row r="490" spans="10:15" ht="16.5" x14ac:dyDescent="0.35">
      <c r="J490" s="351">
        <v>44482</v>
      </c>
      <c r="K490" s="315">
        <v>12.3</v>
      </c>
      <c r="L490" s="329">
        <v>18.100000000000001</v>
      </c>
      <c r="M490" s="315">
        <f t="shared" si="225"/>
        <v>5.8000000000000007</v>
      </c>
      <c r="N490" s="315">
        <f t="shared" si="226"/>
        <v>0.90000000000000036</v>
      </c>
      <c r="O490" s="315">
        <f t="shared" si="227"/>
        <v>0.57000000000000028</v>
      </c>
    </row>
    <row r="491" spans="10:15" ht="16.5" x14ac:dyDescent="0.35">
      <c r="J491" s="351">
        <v>44481</v>
      </c>
      <c r="K491" s="315">
        <v>11.4</v>
      </c>
      <c r="L491" s="328">
        <v>17.53</v>
      </c>
      <c r="M491" s="315">
        <f t="shared" si="225"/>
        <v>6.1300000000000008</v>
      </c>
      <c r="N491" s="315">
        <f t="shared" si="226"/>
        <v>0.40000000000000036</v>
      </c>
      <c r="O491" s="315">
        <f t="shared" si="227"/>
        <v>-0.35999999999999943</v>
      </c>
    </row>
    <row r="492" spans="10:15" ht="16.5" x14ac:dyDescent="0.35">
      <c r="J492" s="351">
        <v>44480</v>
      </c>
      <c r="K492" s="315">
        <v>11</v>
      </c>
      <c r="L492" s="329">
        <v>17.89</v>
      </c>
      <c r="M492" s="315">
        <f t="shared" si="225"/>
        <v>6.8900000000000006</v>
      </c>
      <c r="N492" s="315">
        <f t="shared" si="226"/>
        <v>0.30000000000000071</v>
      </c>
      <c r="O492" s="315">
        <f t="shared" si="227"/>
        <v>0.98000000000000043</v>
      </c>
    </row>
    <row r="493" spans="10:15" ht="16.5" x14ac:dyDescent="0.35">
      <c r="J493" s="351">
        <v>44479</v>
      </c>
      <c r="K493" s="315">
        <v>10.7</v>
      </c>
      <c r="L493" s="328">
        <v>16.91</v>
      </c>
      <c r="M493" s="315">
        <f t="shared" si="225"/>
        <v>6.2100000000000009</v>
      </c>
      <c r="N493" s="315">
        <f t="shared" si="226"/>
        <v>0</v>
      </c>
      <c r="O493" s="315">
        <f t="shared" si="227"/>
        <v>-0.76999999999999957</v>
      </c>
    </row>
    <row r="494" spans="10:15" ht="16.5" x14ac:dyDescent="0.35">
      <c r="J494" s="351">
        <v>44478</v>
      </c>
      <c r="K494" s="315">
        <v>10.7</v>
      </c>
      <c r="L494" s="329">
        <v>17.68</v>
      </c>
      <c r="M494" s="315">
        <f t="shared" si="225"/>
        <v>6.98</v>
      </c>
      <c r="N494" s="315">
        <f t="shared" si="226"/>
        <v>9.9999999999999645E-2</v>
      </c>
      <c r="O494" s="315">
        <f t="shared" si="227"/>
        <v>-0.35999999999999943</v>
      </c>
    </row>
    <row r="495" spans="10:15" ht="16.5" x14ac:dyDescent="0.35">
      <c r="J495" s="351">
        <v>44477</v>
      </c>
      <c r="K495" s="315">
        <v>10.6</v>
      </c>
      <c r="L495" s="328">
        <v>18.04</v>
      </c>
      <c r="M495" s="315">
        <f t="shared" si="225"/>
        <v>7.4399999999999995</v>
      </c>
      <c r="N495" s="315">
        <f t="shared" si="226"/>
        <v>0.19999999999999929</v>
      </c>
      <c r="O495" s="315">
        <f t="shared" si="227"/>
        <v>-7.0000000000000284E-2</v>
      </c>
    </row>
    <row r="496" spans="10:15" ht="16.5" x14ac:dyDescent="0.35">
      <c r="J496" s="351">
        <v>44476</v>
      </c>
      <c r="K496" s="315">
        <v>10.4</v>
      </c>
      <c r="L496" s="329">
        <v>18.11</v>
      </c>
      <c r="M496" s="315">
        <f t="shared" si="225"/>
        <v>7.7099999999999991</v>
      </c>
      <c r="N496" s="315">
        <f t="shared" si="226"/>
        <v>0.30000000000000071</v>
      </c>
      <c r="O496" s="315">
        <f t="shared" si="227"/>
        <v>9.9999999999997868E-2</v>
      </c>
    </row>
    <row r="497" spans="10:15" ht="16.5" x14ac:dyDescent="0.35">
      <c r="J497" s="351">
        <v>44475</v>
      </c>
      <c r="K497" s="315">
        <v>10.1</v>
      </c>
      <c r="L497" s="328">
        <v>18.010000000000002</v>
      </c>
      <c r="M497" s="315">
        <f t="shared" si="225"/>
        <v>7.9100000000000019</v>
      </c>
      <c r="N497" s="315">
        <f t="shared" si="226"/>
        <v>-9.9999999999999645E-2</v>
      </c>
      <c r="O497" s="315">
        <f t="shared" si="227"/>
        <v>0</v>
      </c>
    </row>
    <row r="498" spans="10:15" ht="16.5" x14ac:dyDescent="0.35">
      <c r="J498" s="351">
        <v>44474</v>
      </c>
      <c r="K498" s="315">
        <v>10.199999999999999</v>
      </c>
      <c r="L498" s="329">
        <v>18.010000000000002</v>
      </c>
      <c r="M498" s="315">
        <f t="shared" si="225"/>
        <v>7.8100000000000023</v>
      </c>
      <c r="N498" s="315">
        <f t="shared" si="226"/>
        <v>-0.20000000000000107</v>
      </c>
      <c r="O498" s="315">
        <f t="shared" si="227"/>
        <v>0.19000000000000128</v>
      </c>
    </row>
    <row r="499" spans="10:15" ht="16.5" x14ac:dyDescent="0.35">
      <c r="J499" s="351">
        <v>44473</v>
      </c>
      <c r="K499" s="315">
        <v>10.4</v>
      </c>
      <c r="L499" s="328">
        <v>17.82</v>
      </c>
      <c r="M499" s="315">
        <f t="shared" si="225"/>
        <v>7.42</v>
      </c>
      <c r="N499" s="315">
        <f t="shared" si="226"/>
        <v>-0.19999999999999929</v>
      </c>
      <c r="O499" s="315">
        <f t="shared" si="227"/>
        <v>-3.9999999999999147E-2</v>
      </c>
    </row>
    <row r="500" spans="10:15" ht="16.5" x14ac:dyDescent="0.35">
      <c r="J500" s="351">
        <v>44472</v>
      </c>
      <c r="K500" s="315">
        <v>10.6</v>
      </c>
      <c r="L500" s="329">
        <v>17.86</v>
      </c>
      <c r="M500" s="315">
        <f t="shared" si="225"/>
        <v>7.26</v>
      </c>
      <c r="N500" s="315">
        <f t="shared" si="226"/>
        <v>0</v>
      </c>
      <c r="O500" s="315">
        <f t="shared" si="227"/>
        <v>-0.25</v>
      </c>
    </row>
    <row r="501" spans="10:15" ht="16.5" x14ac:dyDescent="0.35">
      <c r="J501" s="351">
        <v>44471</v>
      </c>
      <c r="K501" s="315">
        <v>10.6</v>
      </c>
      <c r="L501" s="328">
        <v>18.11</v>
      </c>
      <c r="M501" s="315">
        <f t="shared" ref="M501:M564" si="228">L501-K501</f>
        <v>7.51</v>
      </c>
      <c r="N501" s="315">
        <f t="shared" ref="N501:N564" si="229">K501-K502</f>
        <v>0</v>
      </c>
      <c r="O501" s="315">
        <f t="shared" ref="O501:O564" si="230">L501-L502</f>
        <v>-0.24000000000000199</v>
      </c>
    </row>
    <row r="502" spans="10:15" ht="16.5" x14ac:dyDescent="0.35">
      <c r="J502" s="351">
        <v>44470</v>
      </c>
      <c r="K502" s="315">
        <v>10.6</v>
      </c>
      <c r="L502" s="329">
        <v>18.350000000000001</v>
      </c>
      <c r="M502" s="315">
        <f t="shared" si="228"/>
        <v>7.7500000000000018</v>
      </c>
      <c r="N502" s="315">
        <f t="shared" si="229"/>
        <v>-9.9999999999999645E-2</v>
      </c>
      <c r="O502" s="315">
        <f t="shared" si="230"/>
        <v>-0.47999999999999687</v>
      </c>
    </row>
    <row r="503" spans="10:15" ht="16.5" x14ac:dyDescent="0.35">
      <c r="J503" s="351">
        <v>44469</v>
      </c>
      <c r="K503" s="315">
        <v>10.7</v>
      </c>
      <c r="L503" s="328">
        <v>18.829999999999998</v>
      </c>
      <c r="M503" s="315">
        <f t="shared" si="228"/>
        <v>8.129999999999999</v>
      </c>
      <c r="N503" s="315">
        <f t="shared" si="229"/>
        <v>-0.20000000000000107</v>
      </c>
      <c r="O503" s="315">
        <f t="shared" si="230"/>
        <v>-0.13000000000000256</v>
      </c>
    </row>
    <row r="504" spans="10:15" ht="16.5" x14ac:dyDescent="0.35">
      <c r="J504" s="351">
        <v>44468</v>
      </c>
      <c r="K504" s="315">
        <v>10.9</v>
      </c>
      <c r="L504" s="329">
        <v>18.96</v>
      </c>
      <c r="M504" s="315">
        <f t="shared" si="228"/>
        <v>8.06</v>
      </c>
      <c r="N504" s="315">
        <f t="shared" si="229"/>
        <v>-9.9999999999999645E-2</v>
      </c>
      <c r="O504" s="315">
        <f t="shared" si="230"/>
        <v>-0.14000000000000057</v>
      </c>
    </row>
    <row r="505" spans="10:15" ht="16.5" x14ac:dyDescent="0.35">
      <c r="J505" s="351">
        <v>44467</v>
      </c>
      <c r="K505" s="315">
        <v>11</v>
      </c>
      <c r="L505" s="328">
        <v>19.100000000000001</v>
      </c>
      <c r="M505" s="315">
        <f t="shared" si="228"/>
        <v>8.1000000000000014</v>
      </c>
      <c r="N505" s="315">
        <f t="shared" si="229"/>
        <v>0</v>
      </c>
      <c r="O505" s="315">
        <f t="shared" si="230"/>
        <v>-0.16000000000000014</v>
      </c>
    </row>
    <row r="506" spans="10:15" ht="16.5" x14ac:dyDescent="0.35">
      <c r="J506" s="351">
        <v>44466</v>
      </c>
      <c r="K506" s="315">
        <v>11</v>
      </c>
      <c r="L506" s="329">
        <v>19.260000000000002</v>
      </c>
      <c r="M506" s="315">
        <f t="shared" si="228"/>
        <v>8.2600000000000016</v>
      </c>
      <c r="N506" s="315">
        <f t="shared" si="229"/>
        <v>9.9999999999999645E-2</v>
      </c>
      <c r="O506" s="315">
        <f t="shared" si="230"/>
        <v>0.2900000000000027</v>
      </c>
    </row>
    <row r="507" spans="10:15" ht="16.5" x14ac:dyDescent="0.35">
      <c r="J507" s="351">
        <v>44465</v>
      </c>
      <c r="K507" s="315">
        <v>10.9</v>
      </c>
      <c r="L507" s="328">
        <v>18.97</v>
      </c>
      <c r="M507" s="315">
        <f t="shared" si="228"/>
        <v>8.0699999999999985</v>
      </c>
      <c r="N507" s="315">
        <f t="shared" si="229"/>
        <v>-9.9999999999999645E-2</v>
      </c>
      <c r="O507" s="315">
        <f t="shared" si="230"/>
        <v>-0.13000000000000256</v>
      </c>
    </row>
    <row r="508" spans="10:15" ht="16.5" x14ac:dyDescent="0.35">
      <c r="J508" s="351">
        <v>44464</v>
      </c>
      <c r="K508" s="315">
        <v>11</v>
      </c>
      <c r="L508" s="329">
        <v>19.100000000000001</v>
      </c>
      <c r="M508" s="315">
        <f t="shared" si="228"/>
        <v>8.1000000000000014</v>
      </c>
      <c r="N508" s="315">
        <f t="shared" si="229"/>
        <v>-0.80000000000000071</v>
      </c>
      <c r="O508" s="315">
        <f t="shared" si="230"/>
        <v>-0.18999999999999773</v>
      </c>
    </row>
    <row r="509" spans="10:15" ht="16.5" x14ac:dyDescent="0.35">
      <c r="J509" s="351">
        <v>44463</v>
      </c>
      <c r="K509" s="315">
        <v>11.8</v>
      </c>
      <c r="L509" s="328">
        <v>19.29</v>
      </c>
      <c r="M509" s="315">
        <f t="shared" si="228"/>
        <v>7.4899999999999984</v>
      </c>
      <c r="N509" s="315">
        <f t="shared" si="229"/>
        <v>-0.19999999999999929</v>
      </c>
      <c r="O509" s="315">
        <f t="shared" si="230"/>
        <v>-0.16000000000000014</v>
      </c>
    </row>
    <row r="510" spans="10:15" ht="16.5" x14ac:dyDescent="0.35">
      <c r="J510" s="351">
        <v>44462</v>
      </c>
      <c r="K510" s="315">
        <v>12</v>
      </c>
      <c r="L510" s="329">
        <v>19.45</v>
      </c>
      <c r="M510" s="315">
        <f t="shared" si="228"/>
        <v>7.4499999999999993</v>
      </c>
      <c r="N510" s="315">
        <f t="shared" si="229"/>
        <v>-0.30000000000000071</v>
      </c>
      <c r="O510" s="315">
        <f t="shared" si="230"/>
        <v>-5.0000000000000711E-2</v>
      </c>
    </row>
    <row r="511" spans="10:15" ht="16.5" x14ac:dyDescent="0.35">
      <c r="J511" s="351">
        <v>44461</v>
      </c>
      <c r="K511" s="315">
        <v>12.3</v>
      </c>
      <c r="L511" s="329">
        <v>19.5</v>
      </c>
      <c r="M511" s="315">
        <f t="shared" si="228"/>
        <v>7.1999999999999993</v>
      </c>
      <c r="N511" s="315">
        <f t="shared" si="229"/>
        <v>-9.9999999999999645E-2</v>
      </c>
      <c r="O511" s="315">
        <f t="shared" si="230"/>
        <v>-0.16000000000000014</v>
      </c>
    </row>
    <row r="512" spans="10:15" ht="16.5" x14ac:dyDescent="0.35">
      <c r="J512" s="351">
        <v>44460</v>
      </c>
      <c r="K512" s="315">
        <v>12.4</v>
      </c>
      <c r="L512" s="328">
        <v>19.66</v>
      </c>
      <c r="M512" s="315">
        <f t="shared" si="228"/>
        <v>7.26</v>
      </c>
      <c r="N512" s="315">
        <f t="shared" si="229"/>
        <v>0</v>
      </c>
      <c r="O512" s="315">
        <f t="shared" si="230"/>
        <v>5.9999999999998721E-2</v>
      </c>
    </row>
    <row r="513" spans="10:15" ht="16.5" x14ac:dyDescent="0.35">
      <c r="J513" s="351">
        <v>44459</v>
      </c>
      <c r="K513" s="315">
        <v>12.4</v>
      </c>
      <c r="L513" s="329">
        <v>19.600000000000001</v>
      </c>
      <c r="M513" s="315">
        <f t="shared" si="228"/>
        <v>7.2000000000000011</v>
      </c>
      <c r="N513" s="315">
        <f t="shared" si="229"/>
        <v>-9.9999999999999645E-2</v>
      </c>
      <c r="O513" s="315">
        <f t="shared" si="230"/>
        <v>-0.22999999999999687</v>
      </c>
    </row>
    <row r="514" spans="10:15" ht="16.5" x14ac:dyDescent="0.35">
      <c r="J514" s="351">
        <v>44458</v>
      </c>
      <c r="K514" s="315">
        <v>12.5</v>
      </c>
      <c r="L514" s="328">
        <v>19.829999999999998</v>
      </c>
      <c r="M514" s="315">
        <f t="shared" si="228"/>
        <v>7.3299999999999983</v>
      </c>
      <c r="N514" s="315">
        <f t="shared" si="229"/>
        <v>0</v>
      </c>
      <c r="O514" s="315">
        <f t="shared" si="230"/>
        <v>-0.17000000000000171</v>
      </c>
    </row>
    <row r="515" spans="10:15" ht="16.5" x14ac:dyDescent="0.35">
      <c r="J515" s="351">
        <v>44457</v>
      </c>
      <c r="K515" s="315">
        <v>12.5</v>
      </c>
      <c r="L515" s="329">
        <v>20</v>
      </c>
      <c r="M515" s="315">
        <f t="shared" si="228"/>
        <v>7.5</v>
      </c>
      <c r="N515" s="315">
        <f t="shared" si="229"/>
        <v>0</v>
      </c>
      <c r="O515" s="315">
        <f t="shared" si="230"/>
        <v>7.9999999999998295E-2</v>
      </c>
    </row>
    <row r="516" spans="10:15" ht="16.5" x14ac:dyDescent="0.35">
      <c r="J516" s="351">
        <v>44456</v>
      </c>
      <c r="K516" s="315">
        <v>12.5</v>
      </c>
      <c r="L516" s="328">
        <v>19.920000000000002</v>
      </c>
      <c r="M516" s="315">
        <f t="shared" si="228"/>
        <v>7.4200000000000017</v>
      </c>
      <c r="N516" s="315">
        <f t="shared" si="229"/>
        <v>0</v>
      </c>
      <c r="O516" s="315">
        <f t="shared" si="230"/>
        <v>-8.9999999999999858E-2</v>
      </c>
    </row>
    <row r="517" spans="10:15" ht="16.5" x14ac:dyDescent="0.35">
      <c r="J517" s="351">
        <v>44455</v>
      </c>
      <c r="K517" s="315">
        <v>12.5</v>
      </c>
      <c r="L517" s="329">
        <v>20.010000000000002</v>
      </c>
      <c r="M517" s="315">
        <f t="shared" si="228"/>
        <v>7.5100000000000016</v>
      </c>
      <c r="N517" s="315">
        <f t="shared" si="229"/>
        <v>-0.19999999999999929</v>
      </c>
      <c r="O517" s="315">
        <f t="shared" si="230"/>
        <v>0.12000000000000099</v>
      </c>
    </row>
    <row r="518" spans="10:15" ht="16.5" x14ac:dyDescent="0.35">
      <c r="J518" s="351">
        <v>44454</v>
      </c>
      <c r="K518" s="315">
        <v>12.7</v>
      </c>
      <c r="L518" s="328">
        <v>19.89</v>
      </c>
      <c r="M518" s="315">
        <f t="shared" si="228"/>
        <v>7.1900000000000013</v>
      </c>
      <c r="N518" s="315">
        <f t="shared" si="229"/>
        <v>-0.10000000000000142</v>
      </c>
      <c r="O518" s="315">
        <f t="shared" si="230"/>
        <v>-0.14000000000000057</v>
      </c>
    </row>
    <row r="519" spans="10:15" ht="16.5" x14ac:dyDescent="0.35">
      <c r="J519" s="351">
        <v>44453</v>
      </c>
      <c r="K519" s="315">
        <v>12.8</v>
      </c>
      <c r="L519" s="329">
        <v>20.03</v>
      </c>
      <c r="M519" s="315">
        <f t="shared" si="228"/>
        <v>7.23</v>
      </c>
      <c r="N519" s="315">
        <f t="shared" si="229"/>
        <v>0</v>
      </c>
      <c r="O519" s="315">
        <f t="shared" si="230"/>
        <v>1.0000000000001563E-2</v>
      </c>
    </row>
    <row r="520" spans="10:15" ht="16.5" x14ac:dyDescent="0.35">
      <c r="J520" s="351">
        <v>44452</v>
      </c>
      <c r="K520" s="315">
        <v>12.8</v>
      </c>
      <c r="L520" s="328">
        <v>20.02</v>
      </c>
      <c r="M520" s="315">
        <f t="shared" si="228"/>
        <v>7.2199999999999989</v>
      </c>
      <c r="N520" s="315">
        <f t="shared" si="229"/>
        <v>0.10000000000000142</v>
      </c>
      <c r="O520" s="315">
        <f t="shared" si="230"/>
        <v>0.12999999999999901</v>
      </c>
    </row>
    <row r="521" spans="10:15" ht="16.5" x14ac:dyDescent="0.35">
      <c r="J521" s="351">
        <v>44451</v>
      </c>
      <c r="K521" s="315">
        <v>12.7</v>
      </c>
      <c r="L521" s="329">
        <v>19.89</v>
      </c>
      <c r="M521" s="315">
        <f t="shared" si="228"/>
        <v>7.1900000000000013</v>
      </c>
      <c r="N521" s="315">
        <f t="shared" si="229"/>
        <v>-0.20000000000000107</v>
      </c>
      <c r="O521" s="315">
        <f t="shared" si="230"/>
        <v>-0.17999999999999972</v>
      </c>
    </row>
    <row r="522" spans="10:15" ht="16.5" x14ac:dyDescent="0.35">
      <c r="J522" s="351">
        <v>44450</v>
      </c>
      <c r="K522" s="315">
        <v>12.9</v>
      </c>
      <c r="L522" s="328">
        <v>20.07</v>
      </c>
      <c r="M522" s="315">
        <f t="shared" si="228"/>
        <v>7.17</v>
      </c>
      <c r="N522" s="315">
        <f t="shared" si="229"/>
        <v>-0.29999999999999893</v>
      </c>
      <c r="O522" s="315">
        <f t="shared" si="230"/>
        <v>-0.30999999999999872</v>
      </c>
    </row>
    <row r="523" spans="10:15" ht="16.5" x14ac:dyDescent="0.35">
      <c r="J523" s="351">
        <v>44449</v>
      </c>
      <c r="K523" s="315">
        <v>13.2</v>
      </c>
      <c r="L523" s="329">
        <v>20.38</v>
      </c>
      <c r="M523" s="315">
        <f t="shared" si="228"/>
        <v>7.18</v>
      </c>
      <c r="N523" s="352">
        <f t="shared" si="229"/>
        <v>-0.30322580645160002</v>
      </c>
      <c r="O523" s="315">
        <f t="shared" si="230"/>
        <v>-0.17000000000000171</v>
      </c>
    </row>
    <row r="524" spans="10:15" ht="16.5" x14ac:dyDescent="0.35">
      <c r="J524" s="351">
        <v>44448</v>
      </c>
      <c r="K524" s="352">
        <v>13.503225806451599</v>
      </c>
      <c r="L524" s="328">
        <v>20.55</v>
      </c>
      <c r="M524" s="315">
        <f t="shared" si="228"/>
        <v>7.0467741935484014</v>
      </c>
      <c r="N524" s="352">
        <f t="shared" si="229"/>
        <v>-0.2967741935484014</v>
      </c>
      <c r="O524" s="315">
        <f t="shared" si="230"/>
        <v>0.31000000000000227</v>
      </c>
    </row>
    <row r="525" spans="10:15" ht="16.5" x14ac:dyDescent="0.35">
      <c r="J525" s="351">
        <v>44447</v>
      </c>
      <c r="K525" s="352">
        <v>13.8</v>
      </c>
      <c r="L525" s="329">
        <v>20.239999999999998</v>
      </c>
      <c r="M525" s="315">
        <f t="shared" si="228"/>
        <v>6.4399999999999977</v>
      </c>
      <c r="N525" s="352">
        <f t="shared" si="229"/>
        <v>-9.9999999999999645E-2</v>
      </c>
      <c r="O525" s="315">
        <f t="shared" si="230"/>
        <v>-0.20000000000000284</v>
      </c>
    </row>
    <row r="526" spans="10:15" ht="16.5" x14ac:dyDescent="0.35">
      <c r="J526" s="351">
        <v>44446</v>
      </c>
      <c r="K526" s="352">
        <v>13.9</v>
      </c>
      <c r="L526" s="328">
        <v>20.440000000000001</v>
      </c>
      <c r="M526" s="315">
        <f t="shared" si="228"/>
        <v>6.5400000000000009</v>
      </c>
      <c r="N526" s="352">
        <f t="shared" si="229"/>
        <v>0</v>
      </c>
      <c r="O526" s="315">
        <f t="shared" si="230"/>
        <v>-0.17999999999999972</v>
      </c>
    </row>
    <row r="527" spans="10:15" ht="16.5" x14ac:dyDescent="0.35">
      <c r="J527" s="351">
        <v>44445</v>
      </c>
      <c r="K527" s="352">
        <v>13.9</v>
      </c>
      <c r="L527" s="329">
        <v>20.62</v>
      </c>
      <c r="M527" s="315">
        <f t="shared" si="228"/>
        <v>6.7200000000000006</v>
      </c>
      <c r="N527" s="352">
        <f t="shared" si="229"/>
        <v>0</v>
      </c>
      <c r="O527" s="315">
        <f t="shared" si="230"/>
        <v>-2.9999999999997584E-2</v>
      </c>
    </row>
    <row r="528" spans="10:15" ht="16.5" x14ac:dyDescent="0.35">
      <c r="J528" s="351">
        <v>44444</v>
      </c>
      <c r="K528" s="352">
        <v>13.9</v>
      </c>
      <c r="L528" s="328">
        <v>20.65</v>
      </c>
      <c r="M528" s="315">
        <f t="shared" si="228"/>
        <v>6.7499999999999982</v>
      </c>
      <c r="N528" s="352">
        <f t="shared" si="229"/>
        <v>-9.9999999999999645E-2</v>
      </c>
      <c r="O528" s="315">
        <f t="shared" si="230"/>
        <v>-0.26000000000000156</v>
      </c>
    </row>
    <row r="529" spans="10:15" ht="16.5" x14ac:dyDescent="0.35">
      <c r="J529" s="351">
        <v>44443</v>
      </c>
      <c r="K529" s="352">
        <v>14</v>
      </c>
      <c r="L529" s="329">
        <v>20.91</v>
      </c>
      <c r="M529" s="315">
        <f t="shared" si="228"/>
        <v>6.91</v>
      </c>
      <c r="N529" s="352">
        <f t="shared" si="229"/>
        <v>0</v>
      </c>
      <c r="O529" s="315">
        <f t="shared" si="230"/>
        <v>-0.10000000000000142</v>
      </c>
    </row>
    <row r="530" spans="10:15" ht="16.5" x14ac:dyDescent="0.35">
      <c r="J530" s="351">
        <v>44442</v>
      </c>
      <c r="K530" s="352">
        <v>14</v>
      </c>
      <c r="L530" s="328">
        <v>21.01</v>
      </c>
      <c r="M530" s="315">
        <f t="shared" si="228"/>
        <v>7.0100000000000016</v>
      </c>
      <c r="N530" s="352">
        <f t="shared" si="229"/>
        <v>-9.9999999999999645E-2</v>
      </c>
      <c r="O530" s="315">
        <f t="shared" si="230"/>
        <v>5.0000000000000711E-2</v>
      </c>
    </row>
    <row r="531" spans="10:15" ht="16.5" x14ac:dyDescent="0.35">
      <c r="J531" s="351">
        <v>44441</v>
      </c>
      <c r="K531" s="352">
        <v>14.1</v>
      </c>
      <c r="L531" s="329">
        <v>20.96</v>
      </c>
      <c r="M531" s="315">
        <f t="shared" si="228"/>
        <v>6.8600000000000012</v>
      </c>
      <c r="N531" s="352">
        <f t="shared" si="229"/>
        <v>0</v>
      </c>
      <c r="O531" s="315">
        <f t="shared" si="230"/>
        <v>0.21000000000000085</v>
      </c>
    </row>
    <row r="532" spans="10:15" ht="16.5" x14ac:dyDescent="0.35">
      <c r="J532" s="351">
        <v>44440</v>
      </c>
      <c r="K532" s="352">
        <v>14.1</v>
      </c>
      <c r="L532" s="328">
        <v>20.75</v>
      </c>
      <c r="M532" s="315">
        <f t="shared" si="228"/>
        <v>6.65</v>
      </c>
      <c r="N532" s="352">
        <f t="shared" si="229"/>
        <v>0</v>
      </c>
      <c r="O532" s="315">
        <f t="shared" si="230"/>
        <v>-1.9999999999999574E-2</v>
      </c>
    </row>
    <row r="533" spans="10:15" ht="16.5" x14ac:dyDescent="0.35">
      <c r="J533" s="351">
        <v>44439</v>
      </c>
      <c r="K533" s="352">
        <v>14.1</v>
      </c>
      <c r="L533" s="329">
        <v>20.77</v>
      </c>
      <c r="M533" s="315">
        <f t="shared" si="228"/>
        <v>6.67</v>
      </c>
      <c r="N533" s="352">
        <f t="shared" si="229"/>
        <v>-9.9999999999999645E-2</v>
      </c>
      <c r="O533" s="315">
        <f t="shared" si="230"/>
        <v>-0.15000000000000213</v>
      </c>
    </row>
    <row r="534" spans="10:15" ht="16.5" x14ac:dyDescent="0.35">
      <c r="J534" s="351">
        <v>44438</v>
      </c>
      <c r="K534" s="352">
        <v>14.2</v>
      </c>
      <c r="L534" s="328">
        <v>20.92</v>
      </c>
      <c r="M534" s="315">
        <f t="shared" si="228"/>
        <v>6.7200000000000024</v>
      </c>
      <c r="N534" s="352">
        <f t="shared" si="229"/>
        <v>-0.10000000000000142</v>
      </c>
      <c r="O534" s="315">
        <f t="shared" si="230"/>
        <v>0.16000000000000014</v>
      </c>
    </row>
    <row r="535" spans="10:15" ht="16.5" x14ac:dyDescent="0.35">
      <c r="J535" s="351">
        <v>44437</v>
      </c>
      <c r="K535" s="352">
        <v>14.3</v>
      </c>
      <c r="L535" s="329">
        <v>20.76</v>
      </c>
      <c r="M535" s="315">
        <f t="shared" si="228"/>
        <v>6.4600000000000009</v>
      </c>
      <c r="N535" s="352">
        <f t="shared" si="229"/>
        <v>0.10000000000000142</v>
      </c>
      <c r="O535" s="315">
        <f t="shared" si="230"/>
        <v>0.10000000000000142</v>
      </c>
    </row>
    <row r="536" spans="10:15" ht="16.5" x14ac:dyDescent="0.35">
      <c r="J536" s="351">
        <v>44436</v>
      </c>
      <c r="K536" s="352">
        <v>14.2</v>
      </c>
      <c r="L536" s="328">
        <v>20.66</v>
      </c>
      <c r="M536" s="315">
        <f t="shared" si="228"/>
        <v>6.4600000000000009</v>
      </c>
      <c r="N536" s="352">
        <f t="shared" si="229"/>
        <v>0</v>
      </c>
      <c r="O536" s="315">
        <f t="shared" si="230"/>
        <v>-0.32000000000000028</v>
      </c>
    </row>
    <row r="537" spans="10:15" ht="16.5" x14ac:dyDescent="0.35">
      <c r="J537" s="351">
        <v>44435</v>
      </c>
      <c r="K537" s="352">
        <v>14.2</v>
      </c>
      <c r="L537" s="329">
        <v>20.98</v>
      </c>
      <c r="M537" s="315">
        <f t="shared" si="228"/>
        <v>6.7800000000000011</v>
      </c>
      <c r="N537" s="352">
        <f t="shared" si="229"/>
        <v>0</v>
      </c>
      <c r="O537" s="315">
        <f t="shared" si="230"/>
        <v>8.9999999999999858E-2</v>
      </c>
    </row>
    <row r="538" spans="10:15" ht="16.5" x14ac:dyDescent="0.35">
      <c r="J538" s="351">
        <v>44434</v>
      </c>
      <c r="K538" s="352">
        <v>14.2</v>
      </c>
      <c r="L538" s="328">
        <v>20.89</v>
      </c>
      <c r="M538" s="315">
        <f t="shared" si="228"/>
        <v>6.6900000000000013</v>
      </c>
      <c r="N538" s="352">
        <f t="shared" si="229"/>
        <v>0</v>
      </c>
      <c r="O538" s="315">
        <f t="shared" si="230"/>
        <v>-5.0000000000000711E-2</v>
      </c>
    </row>
    <row r="539" spans="10:15" ht="16.5" x14ac:dyDescent="0.35">
      <c r="J539" s="351">
        <v>44433</v>
      </c>
      <c r="K539" s="352">
        <v>14.2</v>
      </c>
      <c r="L539" s="329">
        <v>20.94</v>
      </c>
      <c r="M539" s="315">
        <f t="shared" si="228"/>
        <v>6.740000000000002</v>
      </c>
      <c r="N539" s="352">
        <f t="shared" si="229"/>
        <v>-0.10000000000000142</v>
      </c>
      <c r="O539" s="315">
        <f t="shared" si="230"/>
        <v>4.00000000000027E-2</v>
      </c>
    </row>
    <row r="540" spans="10:15" ht="16.5" x14ac:dyDescent="0.35">
      <c r="J540" s="351">
        <v>44432</v>
      </c>
      <c r="K540" s="352">
        <v>14.3</v>
      </c>
      <c r="L540" s="328">
        <v>20.9</v>
      </c>
      <c r="M540" s="315">
        <f t="shared" si="228"/>
        <v>6.5999999999999979</v>
      </c>
      <c r="N540" s="352">
        <f t="shared" si="229"/>
        <v>-9.9999999999999645E-2</v>
      </c>
      <c r="O540" s="315">
        <f t="shared" si="230"/>
        <v>-0.39000000000000057</v>
      </c>
    </row>
    <row r="541" spans="10:15" ht="16.5" x14ac:dyDescent="0.35">
      <c r="J541" s="351">
        <v>44431</v>
      </c>
      <c r="K541" s="352">
        <v>14.4</v>
      </c>
      <c r="L541" s="329">
        <v>21.29</v>
      </c>
      <c r="M541" s="315">
        <f t="shared" si="228"/>
        <v>6.8899999999999988</v>
      </c>
      <c r="N541" s="352">
        <f t="shared" si="229"/>
        <v>-0.19999999999999929</v>
      </c>
      <c r="O541" s="315">
        <f t="shared" si="230"/>
        <v>0.11999999999999744</v>
      </c>
    </row>
    <row r="542" spans="10:15" ht="16.5" x14ac:dyDescent="0.35">
      <c r="J542" s="351">
        <v>44430</v>
      </c>
      <c r="K542" s="352">
        <v>14.6</v>
      </c>
      <c r="L542" s="328">
        <v>21.17</v>
      </c>
      <c r="M542" s="315">
        <f t="shared" si="228"/>
        <v>6.5700000000000021</v>
      </c>
      <c r="N542" s="352">
        <f t="shared" si="229"/>
        <v>0</v>
      </c>
      <c r="O542" s="315">
        <f t="shared" si="230"/>
        <v>-0.10999999999999943</v>
      </c>
    </row>
    <row r="543" spans="10:15" ht="16.5" x14ac:dyDescent="0.35">
      <c r="J543" s="351">
        <v>44429</v>
      </c>
      <c r="K543" s="352">
        <v>14.6</v>
      </c>
      <c r="L543" s="329">
        <v>21.28</v>
      </c>
      <c r="M543" s="315">
        <f t="shared" si="228"/>
        <v>6.6800000000000015</v>
      </c>
      <c r="N543" s="352">
        <f t="shared" si="229"/>
        <v>0</v>
      </c>
      <c r="O543" s="315">
        <f t="shared" si="230"/>
        <v>7.0000000000000284E-2</v>
      </c>
    </row>
    <row r="544" spans="10:15" ht="16.5" x14ac:dyDescent="0.35">
      <c r="J544" s="351">
        <v>44428</v>
      </c>
      <c r="K544" s="352">
        <v>14.6</v>
      </c>
      <c r="L544" s="328">
        <v>21.21</v>
      </c>
      <c r="M544" s="315">
        <f t="shared" si="228"/>
        <v>6.6100000000000012</v>
      </c>
      <c r="N544" s="352">
        <f t="shared" si="229"/>
        <v>0</v>
      </c>
      <c r="O544" s="315">
        <f t="shared" si="230"/>
        <v>-0.10999999999999943</v>
      </c>
    </row>
    <row r="545" spans="10:15" ht="16.5" x14ac:dyDescent="0.35">
      <c r="J545" s="351">
        <v>44427</v>
      </c>
      <c r="K545" s="352">
        <v>14.6</v>
      </c>
      <c r="L545" s="329">
        <v>21.32</v>
      </c>
      <c r="M545" s="315">
        <f t="shared" si="228"/>
        <v>6.7200000000000006</v>
      </c>
      <c r="N545" s="352">
        <f t="shared" si="229"/>
        <v>-0.30000000000000071</v>
      </c>
      <c r="O545" s="315">
        <f t="shared" si="230"/>
        <v>-0.30000000000000071</v>
      </c>
    </row>
    <row r="546" spans="10:15" ht="16.5" x14ac:dyDescent="0.35">
      <c r="J546" s="351">
        <v>44426</v>
      </c>
      <c r="K546" s="352">
        <v>14.9</v>
      </c>
      <c r="L546" s="328">
        <v>21.62</v>
      </c>
      <c r="M546" s="315">
        <f t="shared" si="228"/>
        <v>6.7200000000000006</v>
      </c>
      <c r="N546" s="352">
        <f t="shared" si="229"/>
        <v>-9.9999999999999645E-2</v>
      </c>
      <c r="O546" s="315">
        <f t="shared" si="230"/>
        <v>0.17999999999999972</v>
      </c>
    </row>
    <row r="547" spans="10:15" ht="16.5" x14ac:dyDescent="0.35">
      <c r="J547" s="351">
        <v>44425</v>
      </c>
      <c r="K547" s="352">
        <v>15</v>
      </c>
      <c r="L547" s="329">
        <v>21.44</v>
      </c>
      <c r="M547" s="315">
        <f t="shared" si="228"/>
        <v>6.4400000000000013</v>
      </c>
      <c r="N547" s="352">
        <f t="shared" si="229"/>
        <v>0</v>
      </c>
      <c r="O547" s="315">
        <f t="shared" si="230"/>
        <v>-4.9999999999997158E-2</v>
      </c>
    </row>
    <row r="548" spans="10:15" ht="16.5" x14ac:dyDescent="0.35">
      <c r="J548" s="351">
        <v>44424</v>
      </c>
      <c r="K548" s="352">
        <v>15</v>
      </c>
      <c r="L548" s="328">
        <v>21.49</v>
      </c>
      <c r="M548" s="315">
        <f t="shared" si="228"/>
        <v>6.4899999999999984</v>
      </c>
      <c r="N548" s="352">
        <f t="shared" si="229"/>
        <v>0.19999999999999929</v>
      </c>
      <c r="O548" s="315">
        <f t="shared" si="230"/>
        <v>0.35999999999999943</v>
      </c>
    </row>
    <row r="549" spans="10:15" ht="16.5" x14ac:dyDescent="0.35">
      <c r="J549" s="351">
        <v>44423</v>
      </c>
      <c r="K549" s="352">
        <v>14.8</v>
      </c>
      <c r="L549" s="329">
        <v>21.13</v>
      </c>
      <c r="M549" s="315">
        <f t="shared" si="228"/>
        <v>6.3299999999999983</v>
      </c>
      <c r="N549" s="352">
        <f t="shared" si="229"/>
        <v>0.10000000000000142</v>
      </c>
      <c r="O549" s="315">
        <f t="shared" si="230"/>
        <v>-0.35999999999999943</v>
      </c>
    </row>
    <row r="550" spans="10:15" ht="16.5" x14ac:dyDescent="0.35">
      <c r="J550" s="351">
        <v>44422</v>
      </c>
      <c r="K550" s="352">
        <v>14.7</v>
      </c>
      <c r="L550" s="328">
        <v>21.49</v>
      </c>
      <c r="M550" s="315">
        <f t="shared" si="228"/>
        <v>6.7899999999999991</v>
      </c>
      <c r="N550" s="352">
        <f t="shared" si="229"/>
        <v>0</v>
      </c>
      <c r="O550" s="315">
        <f t="shared" si="230"/>
        <v>8.9999999999999858E-2</v>
      </c>
    </row>
    <row r="551" spans="10:15" ht="16.5" x14ac:dyDescent="0.35">
      <c r="J551" s="351">
        <v>44421</v>
      </c>
      <c r="K551" s="352">
        <v>14.7</v>
      </c>
      <c r="L551" s="329">
        <v>21.4</v>
      </c>
      <c r="M551" s="315">
        <f t="shared" si="228"/>
        <v>6.6999999999999993</v>
      </c>
      <c r="N551" s="352">
        <f t="shared" si="229"/>
        <v>-0.40000000000000036</v>
      </c>
      <c r="O551" s="315">
        <f t="shared" si="230"/>
        <v>-7.0000000000000284E-2</v>
      </c>
    </row>
    <row r="552" spans="10:15" ht="16.5" x14ac:dyDescent="0.35">
      <c r="J552" s="351">
        <v>44420</v>
      </c>
      <c r="K552" s="352">
        <v>15.1</v>
      </c>
      <c r="L552" s="328">
        <v>21.47</v>
      </c>
      <c r="M552" s="315">
        <f t="shared" si="228"/>
        <v>6.3699999999999992</v>
      </c>
      <c r="N552" s="352">
        <f t="shared" si="229"/>
        <v>-0.30000000000000071</v>
      </c>
      <c r="O552" s="315">
        <f t="shared" si="230"/>
        <v>1.9999999999999574E-2</v>
      </c>
    </row>
    <row r="553" spans="10:15" ht="16.5" x14ac:dyDescent="0.35">
      <c r="J553" s="351">
        <v>44419</v>
      </c>
      <c r="K553" s="352">
        <v>15.4</v>
      </c>
      <c r="L553" s="329">
        <v>21.45</v>
      </c>
      <c r="M553" s="315">
        <f t="shared" si="228"/>
        <v>6.0499999999999989</v>
      </c>
      <c r="N553" s="352">
        <f t="shared" si="229"/>
        <v>-0.19999999999999929</v>
      </c>
      <c r="O553" s="315">
        <f t="shared" si="230"/>
        <v>-0.10999999999999943</v>
      </c>
    </row>
    <row r="554" spans="10:15" ht="16.5" x14ac:dyDescent="0.35">
      <c r="J554" s="351">
        <v>44418</v>
      </c>
      <c r="K554" s="352">
        <v>15.6</v>
      </c>
      <c r="L554" s="328">
        <v>21.56</v>
      </c>
      <c r="M554" s="315">
        <f t="shared" si="228"/>
        <v>5.9599999999999991</v>
      </c>
      <c r="N554" s="352">
        <f t="shared" si="229"/>
        <v>9.9999999999999645E-2</v>
      </c>
      <c r="O554" s="315">
        <f t="shared" si="230"/>
        <v>5.9999999999998721E-2</v>
      </c>
    </row>
    <row r="555" spans="10:15" ht="16.5" x14ac:dyDescent="0.35">
      <c r="J555" s="351">
        <v>44417</v>
      </c>
      <c r="K555" s="352">
        <v>15.5</v>
      </c>
      <c r="L555" s="329">
        <v>21.5</v>
      </c>
      <c r="M555" s="315">
        <f t="shared" si="228"/>
        <v>6</v>
      </c>
      <c r="N555" s="352">
        <f t="shared" si="229"/>
        <v>9.9999999999999645E-2</v>
      </c>
      <c r="O555" s="315">
        <f t="shared" si="230"/>
        <v>-0.19000000000000128</v>
      </c>
    </row>
    <row r="556" spans="10:15" ht="16.5" x14ac:dyDescent="0.35">
      <c r="J556" s="351">
        <v>44416</v>
      </c>
      <c r="K556" s="352">
        <v>15.4</v>
      </c>
      <c r="L556" s="328">
        <v>21.69</v>
      </c>
      <c r="M556" s="315">
        <f t="shared" si="228"/>
        <v>6.2900000000000009</v>
      </c>
      <c r="N556" s="352">
        <f t="shared" si="229"/>
        <v>9.9999999999999645E-2</v>
      </c>
      <c r="O556" s="315">
        <f t="shared" si="230"/>
        <v>-0.36999999999999744</v>
      </c>
    </row>
    <row r="557" spans="10:15" ht="16.5" x14ac:dyDescent="0.35">
      <c r="J557" s="351">
        <v>44415</v>
      </c>
      <c r="K557" s="352">
        <v>15.3</v>
      </c>
      <c r="L557" s="329">
        <v>22.06</v>
      </c>
      <c r="M557" s="315">
        <f t="shared" si="228"/>
        <v>6.759999999999998</v>
      </c>
      <c r="N557" s="352">
        <f t="shared" si="229"/>
        <v>0</v>
      </c>
      <c r="O557" s="315">
        <f t="shared" si="230"/>
        <v>-8.9999999999999858E-2</v>
      </c>
    </row>
    <row r="558" spans="10:15" ht="16.5" x14ac:dyDescent="0.35">
      <c r="J558" s="351">
        <v>44414</v>
      </c>
      <c r="K558" s="352">
        <v>15.3</v>
      </c>
      <c r="L558" s="328">
        <v>22.15</v>
      </c>
      <c r="M558" s="315">
        <f t="shared" si="228"/>
        <v>6.8499999999999979</v>
      </c>
      <c r="N558" s="352">
        <f t="shared" si="229"/>
        <v>-9.9999999999999645E-2</v>
      </c>
      <c r="O558" s="315">
        <f t="shared" si="230"/>
        <v>0.46999999999999886</v>
      </c>
    </row>
    <row r="559" spans="10:15" ht="16.5" x14ac:dyDescent="0.35">
      <c r="J559" s="351">
        <v>44413</v>
      </c>
      <c r="K559" s="352">
        <v>15.4</v>
      </c>
      <c r="L559" s="329">
        <v>21.68</v>
      </c>
      <c r="M559" s="315">
        <f t="shared" si="228"/>
        <v>6.2799999999999994</v>
      </c>
      <c r="N559" s="352">
        <f t="shared" si="229"/>
        <v>-0.19999999999999929</v>
      </c>
      <c r="O559" s="315">
        <f t="shared" si="230"/>
        <v>-0.30999999999999872</v>
      </c>
    </row>
    <row r="560" spans="10:15" ht="16.5" x14ac:dyDescent="0.35">
      <c r="J560" s="351">
        <v>44412</v>
      </c>
      <c r="K560" s="352">
        <v>15.6</v>
      </c>
      <c r="L560" s="328">
        <v>21.99</v>
      </c>
      <c r="M560" s="315">
        <f t="shared" si="228"/>
        <v>6.3899999999999988</v>
      </c>
      <c r="N560" s="352">
        <f t="shared" si="229"/>
        <v>-0.20000000000000107</v>
      </c>
      <c r="O560" s="315">
        <f t="shared" si="230"/>
        <v>-0.17000000000000171</v>
      </c>
    </row>
    <row r="561" spans="10:15" ht="16.5" x14ac:dyDescent="0.35">
      <c r="J561" s="351">
        <v>44411</v>
      </c>
      <c r="K561" s="352">
        <v>15.8</v>
      </c>
      <c r="L561" s="329">
        <v>22.16</v>
      </c>
      <c r="M561" s="315">
        <f t="shared" si="228"/>
        <v>6.3599999999999994</v>
      </c>
      <c r="N561" s="352">
        <f t="shared" si="229"/>
        <v>-0.39999999999999858</v>
      </c>
      <c r="O561" s="315">
        <f t="shared" si="230"/>
        <v>8.0000000000001847E-2</v>
      </c>
    </row>
    <row r="562" spans="10:15" ht="16.5" x14ac:dyDescent="0.35">
      <c r="J562" s="351">
        <v>44410</v>
      </c>
      <c r="K562" s="352">
        <v>16.2</v>
      </c>
      <c r="L562" s="328">
        <v>22.08</v>
      </c>
      <c r="M562" s="315">
        <f t="shared" si="228"/>
        <v>5.879999999999999</v>
      </c>
      <c r="N562" s="352">
        <f t="shared" si="229"/>
        <v>0</v>
      </c>
      <c r="O562" s="315">
        <f t="shared" si="230"/>
        <v>0</v>
      </c>
    </row>
    <row r="563" spans="10:15" ht="16.5" x14ac:dyDescent="0.35">
      <c r="J563" s="351">
        <v>44409</v>
      </c>
      <c r="K563" s="352">
        <v>16.2</v>
      </c>
      <c r="L563" s="329">
        <v>22.08</v>
      </c>
      <c r="M563" s="315">
        <f t="shared" si="228"/>
        <v>5.879999999999999</v>
      </c>
      <c r="N563" s="352">
        <f t="shared" si="229"/>
        <v>9.9999999999997868E-2</v>
      </c>
      <c r="O563" s="315">
        <f t="shared" si="230"/>
        <v>-0.19000000000000128</v>
      </c>
    </row>
    <row r="564" spans="10:15" ht="16.5" x14ac:dyDescent="0.35">
      <c r="J564" s="351">
        <v>44408</v>
      </c>
      <c r="K564" s="352">
        <v>16.100000000000001</v>
      </c>
      <c r="L564" s="328">
        <v>22.27</v>
      </c>
      <c r="M564" s="315">
        <f t="shared" si="228"/>
        <v>6.1699999999999982</v>
      </c>
      <c r="N564" s="352">
        <f t="shared" si="229"/>
        <v>0.20000000000000107</v>
      </c>
      <c r="O564" s="315">
        <f t="shared" si="230"/>
        <v>0.12999999999999901</v>
      </c>
    </row>
    <row r="565" spans="10:15" ht="16.5" x14ac:dyDescent="0.35">
      <c r="J565" s="351">
        <v>44407</v>
      </c>
      <c r="K565" s="352">
        <v>15.9</v>
      </c>
      <c r="L565" s="329">
        <v>22.14</v>
      </c>
      <c r="M565" s="315">
        <f t="shared" ref="M565:M628" si="231">L565-K565</f>
        <v>6.24</v>
      </c>
      <c r="N565" s="352">
        <f t="shared" ref="N565:N628" si="232">K565-K566</f>
        <v>9.9999999999999645E-2</v>
      </c>
      <c r="O565" s="315">
        <f t="shared" ref="O565:O628" si="233">L565-L566</f>
        <v>0.17999999999999972</v>
      </c>
    </row>
    <row r="566" spans="10:15" ht="16.5" x14ac:dyDescent="0.35">
      <c r="J566" s="351">
        <v>44406</v>
      </c>
      <c r="K566" s="352">
        <v>15.8</v>
      </c>
      <c r="L566" s="328">
        <v>21.96</v>
      </c>
      <c r="M566" s="315">
        <f t="shared" si="231"/>
        <v>6.16</v>
      </c>
      <c r="N566" s="352">
        <f t="shared" si="232"/>
        <v>0.10000000000000142</v>
      </c>
      <c r="O566" s="315">
        <f t="shared" si="233"/>
        <v>0.25</v>
      </c>
    </row>
    <row r="567" spans="10:15" ht="16.5" x14ac:dyDescent="0.35">
      <c r="J567" s="351">
        <v>44405</v>
      </c>
      <c r="K567" s="352">
        <v>15.7</v>
      </c>
      <c r="L567" s="329">
        <v>21.71</v>
      </c>
      <c r="M567" s="315">
        <f t="shared" si="231"/>
        <v>6.0100000000000016</v>
      </c>
      <c r="N567" s="352">
        <f t="shared" si="232"/>
        <v>9.9999999999999645E-2</v>
      </c>
      <c r="O567" s="315">
        <f t="shared" si="233"/>
        <v>-0.25</v>
      </c>
    </row>
    <row r="568" spans="10:15" ht="16.5" x14ac:dyDescent="0.35">
      <c r="J568" s="351">
        <v>44404</v>
      </c>
      <c r="K568" s="352">
        <v>15.6</v>
      </c>
      <c r="L568" s="328">
        <v>21.96</v>
      </c>
      <c r="M568" s="315">
        <f t="shared" si="231"/>
        <v>6.3600000000000012</v>
      </c>
      <c r="N568" s="352">
        <f t="shared" si="232"/>
        <v>-9.9999999999999645E-2</v>
      </c>
      <c r="O568" s="315">
        <f t="shared" si="233"/>
        <v>0.26000000000000156</v>
      </c>
    </row>
    <row r="569" spans="10:15" ht="16.5" x14ac:dyDescent="0.35">
      <c r="J569" s="351">
        <v>44403</v>
      </c>
      <c r="K569" s="352">
        <v>15.7</v>
      </c>
      <c r="L569" s="329">
        <v>21.7</v>
      </c>
      <c r="M569" s="315">
        <f t="shared" si="231"/>
        <v>6</v>
      </c>
      <c r="N569" s="352">
        <f t="shared" si="232"/>
        <v>0</v>
      </c>
      <c r="O569" s="315">
        <f t="shared" si="233"/>
        <v>-1.9999999999999574E-2</v>
      </c>
    </row>
    <row r="570" spans="10:15" ht="16.5" x14ac:dyDescent="0.35">
      <c r="J570" s="351">
        <v>44402</v>
      </c>
      <c r="K570" s="352">
        <v>15.7</v>
      </c>
      <c r="L570" s="328">
        <v>21.72</v>
      </c>
      <c r="M570" s="315">
        <f t="shared" si="231"/>
        <v>6.02</v>
      </c>
      <c r="N570" s="352">
        <f t="shared" si="232"/>
        <v>-0.10000000000000142</v>
      </c>
      <c r="O570" s="315">
        <f t="shared" si="233"/>
        <v>-0.66000000000000014</v>
      </c>
    </row>
    <row r="571" spans="10:15" ht="16.5" x14ac:dyDescent="0.35">
      <c r="J571" s="351">
        <v>44401</v>
      </c>
      <c r="K571" s="352">
        <v>15.8</v>
      </c>
      <c r="L571" s="329">
        <v>22.38</v>
      </c>
      <c r="M571" s="315">
        <f t="shared" si="231"/>
        <v>6.5799999999999983</v>
      </c>
      <c r="N571" s="352">
        <f t="shared" si="232"/>
        <v>-0.30000000000000071</v>
      </c>
      <c r="O571" s="315">
        <f t="shared" si="233"/>
        <v>8.9999999999999858E-2</v>
      </c>
    </row>
    <row r="572" spans="10:15" ht="16.5" x14ac:dyDescent="0.35">
      <c r="J572" s="351">
        <v>44400</v>
      </c>
      <c r="K572" s="352">
        <v>16.100000000000001</v>
      </c>
      <c r="L572" s="328">
        <v>22.29</v>
      </c>
      <c r="M572" s="315">
        <f t="shared" si="231"/>
        <v>6.1899999999999977</v>
      </c>
      <c r="N572" s="352">
        <f t="shared" si="232"/>
        <v>-0.19999999999999929</v>
      </c>
      <c r="O572" s="315">
        <f t="shared" si="233"/>
        <v>0.25</v>
      </c>
    </row>
    <row r="573" spans="10:15" ht="16.5" x14ac:dyDescent="0.35">
      <c r="J573" s="351">
        <v>44399</v>
      </c>
      <c r="K573" s="352">
        <v>16.3</v>
      </c>
      <c r="L573" s="329">
        <v>22.04</v>
      </c>
      <c r="M573" s="315">
        <f t="shared" si="231"/>
        <v>5.7399999999999984</v>
      </c>
      <c r="N573" s="352">
        <f t="shared" si="232"/>
        <v>0</v>
      </c>
      <c r="O573" s="315">
        <f t="shared" si="233"/>
        <v>-3.0000000000001137E-2</v>
      </c>
    </row>
    <row r="574" spans="10:15" ht="16.5" x14ac:dyDescent="0.35">
      <c r="J574" s="351">
        <v>44398</v>
      </c>
      <c r="K574" s="352">
        <v>16.3</v>
      </c>
      <c r="L574" s="328">
        <v>22.07</v>
      </c>
      <c r="M574" s="315">
        <f t="shared" si="231"/>
        <v>5.77</v>
      </c>
      <c r="N574" s="352">
        <f t="shared" si="232"/>
        <v>0.19999999999999929</v>
      </c>
      <c r="O574" s="315">
        <f t="shared" si="233"/>
        <v>0.26999999999999957</v>
      </c>
    </row>
    <row r="575" spans="10:15" ht="16.5" x14ac:dyDescent="0.35">
      <c r="J575" s="351">
        <v>44397</v>
      </c>
      <c r="K575" s="352">
        <v>16.100000000000001</v>
      </c>
      <c r="L575" s="329">
        <v>21.8</v>
      </c>
      <c r="M575" s="315">
        <f t="shared" si="231"/>
        <v>5.6999999999999993</v>
      </c>
      <c r="N575" s="352">
        <f t="shared" si="232"/>
        <v>0.30000000000000071</v>
      </c>
      <c r="O575" s="315">
        <f t="shared" si="233"/>
        <v>8.0000000000001847E-2</v>
      </c>
    </row>
    <row r="576" spans="10:15" ht="16.5" x14ac:dyDescent="0.35">
      <c r="J576" s="351">
        <v>44396</v>
      </c>
      <c r="K576" s="352">
        <v>15.8</v>
      </c>
      <c r="L576" s="328">
        <v>21.72</v>
      </c>
      <c r="M576" s="315">
        <f t="shared" si="231"/>
        <v>5.9199999999999982</v>
      </c>
      <c r="N576" s="352">
        <f t="shared" si="232"/>
        <v>0.10000000000000142</v>
      </c>
      <c r="O576" s="315">
        <f t="shared" si="233"/>
        <v>-0.39000000000000057</v>
      </c>
    </row>
    <row r="577" spans="10:15" ht="16.5" x14ac:dyDescent="0.35">
      <c r="J577" s="351">
        <v>44395</v>
      </c>
      <c r="K577" s="352">
        <v>15.7</v>
      </c>
      <c r="L577" s="329">
        <v>22.11</v>
      </c>
      <c r="M577" s="315">
        <f t="shared" si="231"/>
        <v>6.41</v>
      </c>
      <c r="N577" s="352">
        <f t="shared" si="232"/>
        <v>0</v>
      </c>
      <c r="O577" s="315">
        <f t="shared" si="233"/>
        <v>-0.44000000000000128</v>
      </c>
    </row>
    <row r="578" spans="10:15" ht="16.5" x14ac:dyDescent="0.35">
      <c r="J578" s="351">
        <v>44394</v>
      </c>
      <c r="K578" s="352">
        <v>15.7</v>
      </c>
      <c r="L578" s="328">
        <v>22.55</v>
      </c>
      <c r="M578" s="315">
        <f t="shared" si="231"/>
        <v>6.8500000000000014</v>
      </c>
      <c r="N578" s="352">
        <f t="shared" si="232"/>
        <v>-0.10000000000000142</v>
      </c>
      <c r="O578" s="315">
        <f t="shared" si="233"/>
        <v>0.48000000000000043</v>
      </c>
    </row>
    <row r="579" spans="10:15" ht="16.5" x14ac:dyDescent="0.35">
      <c r="J579" s="351">
        <v>44393</v>
      </c>
      <c r="K579" s="352">
        <v>15.8</v>
      </c>
      <c r="L579" s="329">
        <v>22.07</v>
      </c>
      <c r="M579" s="315">
        <f t="shared" si="231"/>
        <v>6.27</v>
      </c>
      <c r="N579" s="352">
        <f t="shared" si="232"/>
        <v>-9.9999999999999645E-2</v>
      </c>
      <c r="O579" s="315">
        <f t="shared" si="233"/>
        <v>-0.16999999999999815</v>
      </c>
    </row>
    <row r="580" spans="10:15" ht="16.5" x14ac:dyDescent="0.35">
      <c r="J580" s="351">
        <v>44392</v>
      </c>
      <c r="K580" s="352">
        <v>15.9</v>
      </c>
      <c r="L580" s="328">
        <v>22.24</v>
      </c>
      <c r="M580" s="315">
        <f t="shared" si="231"/>
        <v>6.3399999999999981</v>
      </c>
      <c r="N580" s="352">
        <f t="shared" si="232"/>
        <v>-0.29999999999999893</v>
      </c>
      <c r="O580" s="315">
        <f t="shared" si="233"/>
        <v>-0.14000000000000057</v>
      </c>
    </row>
    <row r="581" spans="10:15" ht="16.5" x14ac:dyDescent="0.35">
      <c r="J581" s="351">
        <v>44391</v>
      </c>
      <c r="K581" s="352">
        <v>16.2</v>
      </c>
      <c r="L581" s="329">
        <v>22.38</v>
      </c>
      <c r="M581" s="315">
        <f t="shared" si="231"/>
        <v>6.18</v>
      </c>
      <c r="N581" s="352">
        <f t="shared" si="232"/>
        <v>-0.19999999999999929</v>
      </c>
      <c r="O581" s="315">
        <f t="shared" si="233"/>
        <v>0.14999999999999858</v>
      </c>
    </row>
    <row r="582" spans="10:15" ht="16.5" x14ac:dyDescent="0.35">
      <c r="J582" s="351">
        <v>44390</v>
      </c>
      <c r="K582" s="352">
        <v>16.399999999999999</v>
      </c>
      <c r="L582" s="328">
        <v>22.23</v>
      </c>
      <c r="M582" s="315">
        <f t="shared" si="231"/>
        <v>5.8300000000000018</v>
      </c>
      <c r="N582" s="352">
        <f t="shared" si="232"/>
        <v>-0.30000000000000071</v>
      </c>
      <c r="O582" s="315">
        <f t="shared" si="233"/>
        <v>-0.44999999999999929</v>
      </c>
    </row>
    <row r="583" spans="10:15" ht="16.5" x14ac:dyDescent="0.35">
      <c r="J583" s="351">
        <v>44389</v>
      </c>
      <c r="K583" s="352">
        <v>16.7</v>
      </c>
      <c r="L583" s="329">
        <v>22.68</v>
      </c>
      <c r="M583" s="315">
        <f t="shared" si="231"/>
        <v>5.98</v>
      </c>
      <c r="N583" s="352">
        <f t="shared" si="232"/>
        <v>-0.10000000000000142</v>
      </c>
      <c r="O583" s="315">
        <f t="shared" si="233"/>
        <v>3.0000000000001137E-2</v>
      </c>
    </row>
    <row r="584" spans="10:15" ht="16.5" x14ac:dyDescent="0.35">
      <c r="J584" s="351">
        <v>44388</v>
      </c>
      <c r="K584" s="352">
        <v>16.8</v>
      </c>
      <c r="L584" s="328">
        <v>22.65</v>
      </c>
      <c r="M584" s="315">
        <f t="shared" si="231"/>
        <v>5.8499999999999979</v>
      </c>
      <c r="N584" s="352">
        <f t="shared" si="232"/>
        <v>0.10000000000000142</v>
      </c>
      <c r="O584" s="315">
        <f t="shared" si="233"/>
        <v>-0.19000000000000128</v>
      </c>
    </row>
    <row r="585" spans="10:15" ht="16.5" x14ac:dyDescent="0.35">
      <c r="J585" s="351">
        <v>44387</v>
      </c>
      <c r="K585" s="352">
        <v>16.7</v>
      </c>
      <c r="L585" s="329">
        <v>22.84</v>
      </c>
      <c r="M585" s="315">
        <f t="shared" si="231"/>
        <v>6.1400000000000006</v>
      </c>
      <c r="N585" s="352">
        <f t="shared" si="232"/>
        <v>0.30000000000000071</v>
      </c>
      <c r="O585" s="315">
        <f t="shared" si="233"/>
        <v>0.41999999999999815</v>
      </c>
    </row>
    <row r="586" spans="10:15" ht="16.5" x14ac:dyDescent="0.35">
      <c r="J586" s="351">
        <v>44386</v>
      </c>
      <c r="K586" s="352">
        <v>16.399999999999999</v>
      </c>
      <c r="L586" s="328">
        <v>22.42</v>
      </c>
      <c r="M586" s="315">
        <f t="shared" si="231"/>
        <v>6.0200000000000031</v>
      </c>
      <c r="N586" s="352">
        <f t="shared" si="232"/>
        <v>0</v>
      </c>
      <c r="O586" s="315">
        <f t="shared" si="233"/>
        <v>0</v>
      </c>
    </row>
    <row r="587" spans="10:15" ht="16.5" x14ac:dyDescent="0.35">
      <c r="J587" s="351">
        <v>44385</v>
      </c>
      <c r="K587" s="352">
        <v>16.399999999999999</v>
      </c>
      <c r="L587" s="329">
        <v>22.42</v>
      </c>
      <c r="M587" s="315">
        <f t="shared" si="231"/>
        <v>6.0200000000000031</v>
      </c>
      <c r="N587" s="352">
        <f t="shared" si="232"/>
        <v>9.9999999999997868E-2</v>
      </c>
      <c r="O587" s="315">
        <f t="shared" si="233"/>
        <v>-9.9999999999980105E-3</v>
      </c>
    </row>
    <row r="588" spans="10:15" ht="16.5" x14ac:dyDescent="0.35">
      <c r="J588" s="351">
        <v>44384</v>
      </c>
      <c r="K588" s="352">
        <v>16.3</v>
      </c>
      <c r="L588" s="328">
        <v>22.43</v>
      </c>
      <c r="M588" s="315">
        <f t="shared" si="231"/>
        <v>6.129999999999999</v>
      </c>
      <c r="N588" s="352">
        <f t="shared" si="232"/>
        <v>0</v>
      </c>
      <c r="O588" s="315">
        <f t="shared" si="233"/>
        <v>-1.0000000000001563E-2</v>
      </c>
    </row>
    <row r="589" spans="10:15" ht="16.5" x14ac:dyDescent="0.35">
      <c r="J589" s="351">
        <v>44383</v>
      </c>
      <c r="K589" s="352">
        <v>16.3</v>
      </c>
      <c r="L589" s="329">
        <v>22.44</v>
      </c>
      <c r="M589" s="315">
        <f t="shared" si="231"/>
        <v>6.1400000000000006</v>
      </c>
      <c r="N589" s="352">
        <f t="shared" si="232"/>
        <v>-0.19999999999999929</v>
      </c>
      <c r="O589" s="315">
        <f t="shared" si="233"/>
        <v>1.0000000000001563E-2</v>
      </c>
    </row>
    <row r="590" spans="10:15" ht="16.5" x14ac:dyDescent="0.35">
      <c r="J590" s="351">
        <v>44382</v>
      </c>
      <c r="K590" s="352">
        <v>16.5</v>
      </c>
      <c r="L590" s="328">
        <v>22.43</v>
      </c>
      <c r="M590" s="315">
        <f t="shared" si="231"/>
        <v>5.93</v>
      </c>
      <c r="N590" s="352">
        <f t="shared" si="232"/>
        <v>0.10000000000000142</v>
      </c>
      <c r="O590" s="315">
        <f t="shared" si="233"/>
        <v>-0.60000000000000142</v>
      </c>
    </row>
    <row r="591" spans="10:15" ht="16.5" x14ac:dyDescent="0.35">
      <c r="J591" s="351">
        <v>44381</v>
      </c>
      <c r="K591" s="352">
        <v>16.399999999999999</v>
      </c>
      <c r="L591" s="329">
        <v>23.03</v>
      </c>
      <c r="M591" s="315">
        <f t="shared" si="231"/>
        <v>6.6300000000000026</v>
      </c>
      <c r="N591" s="352">
        <f t="shared" si="232"/>
        <v>-0.20000000000000284</v>
      </c>
      <c r="O591" s="315">
        <f t="shared" si="233"/>
        <v>-0.2099999999999973</v>
      </c>
    </row>
    <row r="592" spans="10:15" ht="16.5" x14ac:dyDescent="0.35">
      <c r="J592" s="351">
        <v>44380</v>
      </c>
      <c r="K592" s="352">
        <v>16.600000000000001</v>
      </c>
      <c r="L592" s="328">
        <v>23.24</v>
      </c>
      <c r="M592" s="315">
        <f t="shared" si="231"/>
        <v>6.639999999999997</v>
      </c>
      <c r="N592" s="352">
        <f t="shared" si="232"/>
        <v>-0.19999999999999929</v>
      </c>
      <c r="O592" s="315">
        <f t="shared" si="233"/>
        <v>0.34999999999999787</v>
      </c>
    </row>
    <row r="593" spans="10:15" ht="16.5" x14ac:dyDescent="0.35">
      <c r="J593" s="351">
        <v>44379</v>
      </c>
      <c r="K593" s="352">
        <v>16.8</v>
      </c>
      <c r="L593" s="329">
        <v>22.89</v>
      </c>
      <c r="M593" s="315">
        <f t="shared" si="231"/>
        <v>6.09</v>
      </c>
      <c r="N593" s="352">
        <f t="shared" si="232"/>
        <v>0.60000000000000142</v>
      </c>
      <c r="O593" s="315">
        <f t="shared" si="233"/>
        <v>-0.39000000000000057</v>
      </c>
    </row>
    <row r="594" spans="10:15" ht="16.5" x14ac:dyDescent="0.35">
      <c r="J594" s="351">
        <v>44378</v>
      </c>
      <c r="K594" s="352">
        <v>16.2</v>
      </c>
      <c r="L594" s="328">
        <v>23.28</v>
      </c>
      <c r="M594" s="315">
        <f t="shared" si="231"/>
        <v>7.0800000000000018</v>
      </c>
      <c r="N594" s="352">
        <f t="shared" si="232"/>
        <v>0.19999999999999929</v>
      </c>
      <c r="O594" s="315">
        <f t="shared" si="233"/>
        <v>0.2900000000000027</v>
      </c>
    </row>
    <row r="595" spans="10:15" ht="16.5" x14ac:dyDescent="0.35">
      <c r="J595" s="351">
        <v>44377</v>
      </c>
      <c r="K595" s="352">
        <v>16</v>
      </c>
      <c r="L595" s="329">
        <v>22.99</v>
      </c>
      <c r="M595" s="315">
        <f t="shared" si="231"/>
        <v>6.9899999999999984</v>
      </c>
      <c r="N595" s="352">
        <f t="shared" si="232"/>
        <v>-0.19999999999999929</v>
      </c>
      <c r="O595" s="315">
        <f t="shared" si="233"/>
        <v>-1.1900000000000013</v>
      </c>
    </row>
    <row r="596" spans="10:15" ht="16.5" x14ac:dyDescent="0.35">
      <c r="J596" s="351">
        <v>44376</v>
      </c>
      <c r="K596" s="352">
        <v>16.2</v>
      </c>
      <c r="L596" s="328">
        <v>24.18</v>
      </c>
      <c r="M596" s="315">
        <f t="shared" si="231"/>
        <v>7.98</v>
      </c>
      <c r="N596" s="352">
        <f t="shared" si="232"/>
        <v>-0.69999999999999929</v>
      </c>
      <c r="O596" s="315">
        <f t="shared" si="233"/>
        <v>1.8299999999999983</v>
      </c>
    </row>
    <row r="597" spans="10:15" ht="16.5" x14ac:dyDescent="0.35">
      <c r="J597" s="351">
        <v>44375</v>
      </c>
      <c r="K597" s="352">
        <v>16.899999999999999</v>
      </c>
      <c r="L597" s="329">
        <v>22.35</v>
      </c>
      <c r="M597" s="315">
        <f t="shared" si="231"/>
        <v>5.4500000000000028</v>
      </c>
      <c r="N597" s="352">
        <f t="shared" si="232"/>
        <v>9.9999999999997868E-2</v>
      </c>
      <c r="O597" s="315">
        <f t="shared" si="233"/>
        <v>0.94000000000000128</v>
      </c>
    </row>
    <row r="598" spans="10:15" ht="16.5" x14ac:dyDescent="0.35">
      <c r="J598" s="351">
        <v>44374</v>
      </c>
      <c r="K598" s="352">
        <v>16.8</v>
      </c>
      <c r="L598" s="328">
        <v>21.41</v>
      </c>
      <c r="M598" s="315">
        <f t="shared" si="231"/>
        <v>4.6099999999999994</v>
      </c>
      <c r="N598" s="352">
        <f t="shared" si="232"/>
        <v>1.2000000000000011</v>
      </c>
      <c r="O598" s="315">
        <f t="shared" si="233"/>
        <v>-0.10000000000000142</v>
      </c>
    </row>
    <row r="599" spans="10:15" ht="16.5" x14ac:dyDescent="0.35">
      <c r="J599" s="351">
        <v>44373</v>
      </c>
      <c r="K599" s="352">
        <v>15.6</v>
      </c>
      <c r="L599" s="329">
        <v>21.51</v>
      </c>
      <c r="M599" s="315">
        <f t="shared" si="231"/>
        <v>5.9100000000000019</v>
      </c>
      <c r="N599" s="352">
        <f t="shared" si="232"/>
        <v>2</v>
      </c>
      <c r="O599" s="315">
        <f t="shared" si="233"/>
        <v>-0.16999999999999815</v>
      </c>
    </row>
    <row r="600" spans="10:15" ht="16.5" x14ac:dyDescent="0.35">
      <c r="J600" s="351">
        <v>44372</v>
      </c>
      <c r="K600" s="352">
        <v>13.6</v>
      </c>
      <c r="L600" s="328">
        <v>21.68</v>
      </c>
      <c r="M600" s="315">
        <f t="shared" si="231"/>
        <v>8.08</v>
      </c>
      <c r="N600" s="352">
        <f t="shared" si="232"/>
        <v>0.29999999999999893</v>
      </c>
      <c r="O600" s="315">
        <f t="shared" si="233"/>
        <v>-0.35000000000000142</v>
      </c>
    </row>
    <row r="601" spans="10:15" ht="16.5" x14ac:dyDescent="0.35">
      <c r="J601" s="351">
        <v>44371</v>
      </c>
      <c r="K601" s="352">
        <v>13.3</v>
      </c>
      <c r="L601" s="329">
        <v>22.03</v>
      </c>
      <c r="M601" s="315">
        <f t="shared" si="231"/>
        <v>8.73</v>
      </c>
      <c r="N601" s="352">
        <f t="shared" si="232"/>
        <v>0.10000000000000142</v>
      </c>
      <c r="O601" s="315">
        <f t="shared" si="233"/>
        <v>8.9999999999999858E-2</v>
      </c>
    </row>
    <row r="602" spans="10:15" ht="16.5" x14ac:dyDescent="0.35">
      <c r="J602" s="351">
        <v>44370</v>
      </c>
      <c r="K602" s="352">
        <v>13.2</v>
      </c>
      <c r="L602" s="328">
        <v>21.94</v>
      </c>
      <c r="M602" s="315">
        <f t="shared" si="231"/>
        <v>8.740000000000002</v>
      </c>
      <c r="N602" s="352">
        <f t="shared" si="232"/>
        <v>0</v>
      </c>
      <c r="O602" s="315">
        <f t="shared" si="233"/>
        <v>0.31000000000000227</v>
      </c>
    </row>
    <row r="603" spans="10:15" ht="16.5" x14ac:dyDescent="0.35">
      <c r="J603" s="351">
        <v>44369</v>
      </c>
      <c r="K603" s="352">
        <v>13.2</v>
      </c>
      <c r="L603" s="329">
        <v>21.63</v>
      </c>
      <c r="M603" s="315">
        <f t="shared" si="231"/>
        <v>8.43</v>
      </c>
      <c r="N603" s="352">
        <f t="shared" si="232"/>
        <v>-0.10000000000000142</v>
      </c>
      <c r="O603" s="315">
        <f t="shared" si="233"/>
        <v>-0.76000000000000156</v>
      </c>
    </row>
    <row r="604" spans="10:15" ht="16.5" x14ac:dyDescent="0.35">
      <c r="J604" s="351">
        <v>44368</v>
      </c>
      <c r="K604" s="352">
        <v>13.3</v>
      </c>
      <c r="L604" s="328">
        <v>22.39</v>
      </c>
      <c r="M604" s="315">
        <f t="shared" si="231"/>
        <v>9.09</v>
      </c>
      <c r="N604" s="352">
        <f t="shared" si="232"/>
        <v>-9.9999999999999645E-2</v>
      </c>
      <c r="O604" s="315">
        <f t="shared" si="233"/>
        <v>0.24000000000000199</v>
      </c>
    </row>
    <row r="605" spans="10:15" ht="16.5" x14ac:dyDescent="0.35">
      <c r="J605" s="351">
        <v>44367</v>
      </c>
      <c r="K605" s="352">
        <v>13.4</v>
      </c>
      <c r="L605" s="329">
        <v>22.15</v>
      </c>
      <c r="M605" s="315">
        <f t="shared" si="231"/>
        <v>8.7499999999999982</v>
      </c>
      <c r="N605" s="352">
        <f t="shared" si="232"/>
        <v>-0.28999999999999915</v>
      </c>
      <c r="O605" s="315">
        <f t="shared" si="233"/>
        <v>-0.47000000000000242</v>
      </c>
    </row>
    <row r="606" spans="10:15" ht="16.5" x14ac:dyDescent="0.35">
      <c r="J606" s="351">
        <v>44366</v>
      </c>
      <c r="K606" s="352">
        <v>13.69</v>
      </c>
      <c r="L606" s="328">
        <v>22.62</v>
      </c>
      <c r="M606" s="315">
        <f t="shared" si="231"/>
        <v>8.9300000000000015</v>
      </c>
      <c r="N606" s="352">
        <f t="shared" si="232"/>
        <v>-0.50999999999999979</v>
      </c>
      <c r="O606" s="315">
        <f t="shared" si="233"/>
        <v>-0.14999999999999858</v>
      </c>
    </row>
    <row r="607" spans="10:15" ht="16.5" x14ac:dyDescent="0.35">
      <c r="J607" s="351">
        <v>44365</v>
      </c>
      <c r="K607" s="352">
        <v>14.2</v>
      </c>
      <c r="L607" s="329">
        <v>22.77</v>
      </c>
      <c r="M607" s="315">
        <f t="shared" si="231"/>
        <v>8.57</v>
      </c>
      <c r="N607" s="352">
        <f t="shared" si="232"/>
        <v>-0.30000000000000071</v>
      </c>
      <c r="O607" s="315">
        <f t="shared" si="233"/>
        <v>5.0000000000000711E-2</v>
      </c>
    </row>
    <row r="608" spans="10:15" ht="16.5" x14ac:dyDescent="0.35">
      <c r="J608" s="351">
        <v>44364</v>
      </c>
      <c r="K608" s="352">
        <v>14.5</v>
      </c>
      <c r="L608" s="328">
        <v>22.72</v>
      </c>
      <c r="M608" s="315">
        <f t="shared" si="231"/>
        <v>8.2199999999999989</v>
      </c>
      <c r="N608" s="352">
        <f t="shared" si="232"/>
        <v>-0.18064516129030039</v>
      </c>
      <c r="O608" s="315">
        <f t="shared" si="233"/>
        <v>-0.44000000000000128</v>
      </c>
    </row>
    <row r="609" spans="10:15" ht="16.5" x14ac:dyDescent="0.35">
      <c r="J609" s="351">
        <v>44363</v>
      </c>
      <c r="K609" s="352">
        <v>14.6806451612903</v>
      </c>
      <c r="L609" s="329">
        <v>23.16</v>
      </c>
      <c r="M609" s="352">
        <f t="shared" si="231"/>
        <v>8.4793548387096997</v>
      </c>
      <c r="N609" s="352">
        <f t="shared" si="232"/>
        <v>-0.21935483870969996</v>
      </c>
      <c r="O609" s="315">
        <f t="shared" si="233"/>
        <v>0.14999999999999858</v>
      </c>
    </row>
    <row r="610" spans="10:15" ht="16.5" x14ac:dyDescent="0.35">
      <c r="J610" s="351">
        <v>44362</v>
      </c>
      <c r="K610" s="352">
        <v>14.9</v>
      </c>
      <c r="L610" s="328">
        <v>23.01</v>
      </c>
      <c r="M610" s="352">
        <f t="shared" si="231"/>
        <v>8.1100000000000012</v>
      </c>
      <c r="N610" s="352">
        <f t="shared" si="232"/>
        <v>-0.22903225806449967</v>
      </c>
      <c r="O610" s="315">
        <f t="shared" si="233"/>
        <v>-0.98999999999999844</v>
      </c>
    </row>
    <row r="611" spans="10:15" ht="16.5" x14ac:dyDescent="0.35">
      <c r="J611" s="351">
        <v>44361</v>
      </c>
      <c r="K611" s="352">
        <v>15.1290322580645</v>
      </c>
      <c r="L611" s="329">
        <v>24</v>
      </c>
      <c r="M611" s="352">
        <f t="shared" si="231"/>
        <v>8.8709677419355</v>
      </c>
      <c r="N611" s="352">
        <f t="shared" si="232"/>
        <v>-0.29677419354839962</v>
      </c>
      <c r="O611" s="315">
        <f t="shared" si="233"/>
        <v>-0.25</v>
      </c>
    </row>
    <row r="612" spans="10:15" ht="16.5" x14ac:dyDescent="0.35">
      <c r="J612" s="351">
        <v>44360</v>
      </c>
      <c r="K612" s="352">
        <v>15.4258064516129</v>
      </c>
      <c r="L612" s="328">
        <v>24.25</v>
      </c>
      <c r="M612" s="352">
        <f t="shared" si="231"/>
        <v>8.8241935483871003</v>
      </c>
      <c r="N612" s="352">
        <f t="shared" si="232"/>
        <v>-5.8064516129000765E-2</v>
      </c>
      <c r="O612" s="315">
        <f t="shared" si="233"/>
        <v>-1.9999999999999574E-2</v>
      </c>
    </row>
    <row r="613" spans="10:15" ht="16.5" x14ac:dyDescent="0.35">
      <c r="J613" s="351">
        <v>44359</v>
      </c>
      <c r="K613" s="352">
        <v>15.4838709677419</v>
      </c>
      <c r="L613" s="329">
        <v>24.27</v>
      </c>
      <c r="M613" s="352">
        <f t="shared" si="231"/>
        <v>8.7861290322580992</v>
      </c>
      <c r="N613" s="352">
        <f t="shared" si="232"/>
        <v>1.2903225806400798E-2</v>
      </c>
      <c r="O613" s="315">
        <f t="shared" si="233"/>
        <v>0.37999999999999901</v>
      </c>
    </row>
    <row r="614" spans="10:15" ht="16.5" x14ac:dyDescent="0.35">
      <c r="J614" s="351">
        <v>44358</v>
      </c>
      <c r="K614" s="352">
        <v>15.4709677419355</v>
      </c>
      <c r="L614" s="328">
        <v>23.89</v>
      </c>
      <c r="M614" s="352">
        <f t="shared" si="231"/>
        <v>8.419032258064501</v>
      </c>
      <c r="N614" s="352">
        <f t="shared" si="232"/>
        <v>-0.18064516129030039</v>
      </c>
      <c r="O614" s="315">
        <f t="shared" si="233"/>
        <v>-0.43999999999999773</v>
      </c>
    </row>
    <row r="615" spans="10:15" ht="16.5" x14ac:dyDescent="0.35">
      <c r="J615" s="351">
        <v>44357</v>
      </c>
      <c r="K615" s="352">
        <v>15.6516129032258</v>
      </c>
      <c r="L615" s="329">
        <v>24.33</v>
      </c>
      <c r="M615" s="352">
        <f t="shared" si="231"/>
        <v>8.6783870967741983</v>
      </c>
      <c r="N615" s="352">
        <f t="shared" si="232"/>
        <v>-0.27741935483870073</v>
      </c>
      <c r="O615" s="315">
        <f t="shared" si="233"/>
        <v>-8.0000000000001847E-2</v>
      </c>
    </row>
    <row r="616" spans="10:15" ht="16.5" x14ac:dyDescent="0.35">
      <c r="J616" s="351">
        <v>44356</v>
      </c>
      <c r="K616" s="352">
        <v>15.929032258064501</v>
      </c>
      <c r="L616" s="328">
        <v>24.41</v>
      </c>
      <c r="M616" s="352">
        <f t="shared" si="231"/>
        <v>8.4809677419354994</v>
      </c>
      <c r="N616" s="352">
        <f t="shared" si="232"/>
        <v>-0.27741935483870073</v>
      </c>
      <c r="O616" s="315">
        <f t="shared" si="233"/>
        <v>-0.19000000000000128</v>
      </c>
    </row>
    <row r="617" spans="10:15" ht="16.5" x14ac:dyDescent="0.35">
      <c r="J617" s="351">
        <v>44355</v>
      </c>
      <c r="K617" s="352">
        <v>16.206451612903201</v>
      </c>
      <c r="L617" s="329">
        <v>24.6</v>
      </c>
      <c r="M617" s="352">
        <f t="shared" si="231"/>
        <v>8.3935483870968</v>
      </c>
      <c r="N617" s="352">
        <f t="shared" si="232"/>
        <v>-3.225806451619917E-2</v>
      </c>
      <c r="O617" s="315">
        <f t="shared" si="233"/>
        <v>-8.9999999999999858E-2</v>
      </c>
    </row>
    <row r="618" spans="10:15" ht="16.5" x14ac:dyDescent="0.35">
      <c r="J618" s="351">
        <v>44354</v>
      </c>
      <c r="K618" s="352">
        <v>16.238709677419401</v>
      </c>
      <c r="L618" s="328">
        <v>24.69</v>
      </c>
      <c r="M618" s="352">
        <f t="shared" si="231"/>
        <v>8.4512903225806006</v>
      </c>
      <c r="N618" s="352">
        <f t="shared" si="232"/>
        <v>-1.935483870959942E-2</v>
      </c>
      <c r="O618" s="315">
        <f t="shared" si="233"/>
        <v>-0.21999999999999886</v>
      </c>
    </row>
    <row r="619" spans="10:15" ht="16.5" x14ac:dyDescent="0.35">
      <c r="J619" s="351">
        <v>44353</v>
      </c>
      <c r="K619" s="352">
        <v>16.258064516129</v>
      </c>
      <c r="L619" s="329">
        <v>24.91</v>
      </c>
      <c r="M619" s="352">
        <f t="shared" si="231"/>
        <v>8.6519354838710001</v>
      </c>
      <c r="N619" s="352">
        <f t="shared" si="232"/>
        <v>-0.23870967741940063</v>
      </c>
      <c r="O619" s="315">
        <f t="shared" si="233"/>
        <v>-8.9999999999999858E-2</v>
      </c>
    </row>
    <row r="620" spans="10:15" ht="16.5" x14ac:dyDescent="0.35">
      <c r="J620" s="351">
        <v>44352</v>
      </c>
      <c r="K620" s="352">
        <v>16.496774193548401</v>
      </c>
      <c r="L620" s="328">
        <v>25</v>
      </c>
      <c r="M620" s="352">
        <f t="shared" si="231"/>
        <v>8.5032258064515993</v>
      </c>
      <c r="N620" s="352">
        <f t="shared" si="232"/>
        <v>-0.52903225806450038</v>
      </c>
      <c r="O620" s="315">
        <f t="shared" si="233"/>
        <v>1.9999999999999574E-2</v>
      </c>
    </row>
    <row r="621" spans="10:15" ht="16.5" x14ac:dyDescent="0.35">
      <c r="J621" s="351">
        <v>44351</v>
      </c>
      <c r="K621" s="352">
        <v>17.025806451612901</v>
      </c>
      <c r="L621" s="329">
        <v>24.98</v>
      </c>
      <c r="M621" s="352">
        <f t="shared" si="231"/>
        <v>7.9541935483870994</v>
      </c>
      <c r="N621" s="352">
        <f t="shared" si="232"/>
        <v>-0.45161290322579717</v>
      </c>
      <c r="O621" s="315">
        <f t="shared" si="233"/>
        <v>-0.12999999999999901</v>
      </c>
    </row>
    <row r="622" spans="10:15" ht="16.5" x14ac:dyDescent="0.35">
      <c r="J622" s="351">
        <v>44350</v>
      </c>
      <c r="K622" s="352">
        <v>17.477419354838698</v>
      </c>
      <c r="L622" s="328">
        <v>25.11</v>
      </c>
      <c r="M622" s="352">
        <f t="shared" si="231"/>
        <v>7.6325806451613012</v>
      </c>
      <c r="N622" s="352">
        <f t="shared" si="232"/>
        <v>-0.1483870967742007</v>
      </c>
      <c r="O622" s="315">
        <f t="shared" si="233"/>
        <v>-0.14000000000000057</v>
      </c>
    </row>
    <row r="623" spans="10:15" ht="16.5" x14ac:dyDescent="0.35">
      <c r="J623" s="351">
        <v>44349</v>
      </c>
      <c r="K623" s="352">
        <v>17.625806451612899</v>
      </c>
      <c r="L623" s="329">
        <v>25.25</v>
      </c>
      <c r="M623" s="352">
        <f t="shared" si="231"/>
        <v>7.6241935483871011</v>
      </c>
      <c r="N623" s="352">
        <f t="shared" si="232"/>
        <v>-0.11612903225810101</v>
      </c>
      <c r="O623" s="315">
        <f t="shared" si="233"/>
        <v>3.9999999999999147E-2</v>
      </c>
    </row>
    <row r="624" spans="10:15" ht="16.5" x14ac:dyDescent="0.35">
      <c r="J624" s="351">
        <v>44348</v>
      </c>
      <c r="K624" s="352">
        <v>17.741935483871</v>
      </c>
      <c r="L624" s="328">
        <v>25.21</v>
      </c>
      <c r="M624" s="352">
        <f t="shared" si="231"/>
        <v>7.4680645161290009</v>
      </c>
      <c r="N624" s="352">
        <f t="shared" si="232"/>
        <v>-9.6774193548398557E-2</v>
      </c>
      <c r="O624" s="315">
        <f t="shared" si="233"/>
        <v>-0.26999999999999957</v>
      </c>
    </row>
    <row r="625" spans="10:15" ht="16.5" x14ac:dyDescent="0.35">
      <c r="J625" s="351">
        <v>44347</v>
      </c>
      <c r="K625" s="352">
        <v>17.838709677419399</v>
      </c>
      <c r="L625" s="329">
        <v>25.48</v>
      </c>
      <c r="M625" s="352">
        <f t="shared" si="231"/>
        <v>7.6412903225806019</v>
      </c>
      <c r="N625" s="352">
        <f t="shared" si="232"/>
        <v>-0.20322580645160215</v>
      </c>
      <c r="O625" s="315">
        <f t="shared" si="233"/>
        <v>-0.50999999999999801</v>
      </c>
    </row>
    <row r="626" spans="10:15" ht="16.5" x14ac:dyDescent="0.35">
      <c r="J626" s="351">
        <v>44346</v>
      </c>
      <c r="K626" s="352">
        <v>18.041935483871001</v>
      </c>
      <c r="L626" s="328">
        <v>25.99</v>
      </c>
      <c r="M626" s="352">
        <f t="shared" si="231"/>
        <v>7.9480645161289978</v>
      </c>
      <c r="N626" s="352">
        <f t="shared" si="232"/>
        <v>-1.2903225806400798E-2</v>
      </c>
      <c r="O626" s="315">
        <f t="shared" si="233"/>
        <v>0.12999999999999901</v>
      </c>
    </row>
    <row r="627" spans="10:15" ht="16.5" x14ac:dyDescent="0.35">
      <c r="J627" s="351">
        <v>44345</v>
      </c>
      <c r="K627" s="352">
        <v>18.054838709677401</v>
      </c>
      <c r="L627" s="329">
        <v>25.86</v>
      </c>
      <c r="M627" s="352">
        <f t="shared" si="231"/>
        <v>7.805161290322598</v>
      </c>
      <c r="N627" s="352">
        <f t="shared" si="232"/>
        <v>-0.11935483870970032</v>
      </c>
      <c r="O627" s="315">
        <f t="shared" si="233"/>
        <v>-0.21999999999999886</v>
      </c>
    </row>
    <row r="628" spans="10:15" ht="16.5" x14ac:dyDescent="0.35">
      <c r="J628" s="351">
        <v>44344</v>
      </c>
      <c r="K628" s="352">
        <v>18.174193548387102</v>
      </c>
      <c r="L628" s="328">
        <v>26.08</v>
      </c>
      <c r="M628" s="352">
        <f t="shared" si="231"/>
        <v>7.9058064516128965</v>
      </c>
      <c r="N628" s="352">
        <f t="shared" si="232"/>
        <v>-0.33225806451609685</v>
      </c>
      <c r="O628" s="315">
        <f t="shared" si="233"/>
        <v>0.42999999999999972</v>
      </c>
    </row>
    <row r="629" spans="10:15" ht="16.5" x14ac:dyDescent="0.35">
      <c r="J629" s="351">
        <v>44343</v>
      </c>
      <c r="K629" s="352">
        <v>18.506451612903199</v>
      </c>
      <c r="L629" s="329">
        <v>25.65</v>
      </c>
      <c r="M629" s="352">
        <f t="shared" ref="M629:M692" si="234">L629-K629</f>
        <v>7.1435483870968</v>
      </c>
      <c r="N629" s="352">
        <f t="shared" ref="N629:N692" si="235">K629-K630</f>
        <v>-0.32903225806450109</v>
      </c>
      <c r="O629" s="315">
        <f t="shared" ref="O629:O692" si="236">L629-L630</f>
        <v>-0.56000000000000227</v>
      </c>
    </row>
    <row r="630" spans="10:15" ht="16.5" x14ac:dyDescent="0.35">
      <c r="J630" s="351">
        <v>44342</v>
      </c>
      <c r="K630" s="352">
        <v>18.8354838709677</v>
      </c>
      <c r="L630" s="328">
        <v>26.21</v>
      </c>
      <c r="M630" s="352">
        <f t="shared" si="234"/>
        <v>7.3745161290323011</v>
      </c>
      <c r="N630" s="352">
        <f t="shared" si="235"/>
        <v>-0.11935483870970032</v>
      </c>
      <c r="O630" s="315">
        <f t="shared" si="236"/>
        <v>-9.9999999999997868E-2</v>
      </c>
    </row>
    <row r="631" spans="10:15" ht="16.5" x14ac:dyDescent="0.35">
      <c r="J631" s="351">
        <v>44341</v>
      </c>
      <c r="K631" s="352">
        <v>18.9548387096774</v>
      </c>
      <c r="L631" s="329">
        <v>26.31</v>
      </c>
      <c r="M631" s="352">
        <f t="shared" si="234"/>
        <v>7.3551612903225987</v>
      </c>
      <c r="N631" s="352">
        <f t="shared" si="235"/>
        <v>-5.8064516129100241E-2</v>
      </c>
      <c r="O631" s="315">
        <f t="shared" si="236"/>
        <v>0.29999999999999716</v>
      </c>
    </row>
    <row r="632" spans="10:15" ht="16.5" x14ac:dyDescent="0.35">
      <c r="J632" s="351">
        <v>44340</v>
      </c>
      <c r="K632" s="352">
        <v>19.0129032258065</v>
      </c>
      <c r="L632" s="328">
        <v>26.01</v>
      </c>
      <c r="M632" s="352">
        <f t="shared" si="234"/>
        <v>6.9970967741935013</v>
      </c>
      <c r="N632" s="352">
        <f t="shared" si="235"/>
        <v>-2.5806451612901071E-2</v>
      </c>
      <c r="O632" s="315">
        <f t="shared" si="236"/>
        <v>-0.46999999999999886</v>
      </c>
    </row>
    <row r="633" spans="10:15" ht="16.5" x14ac:dyDescent="0.35">
      <c r="J633" s="351">
        <v>44339</v>
      </c>
      <c r="K633" s="352">
        <v>19.038709677419401</v>
      </c>
      <c r="L633" s="329">
        <v>26.48</v>
      </c>
      <c r="M633" s="352">
        <f t="shared" si="234"/>
        <v>7.4412903225805991</v>
      </c>
      <c r="N633" s="352">
        <f t="shared" si="235"/>
        <v>-8.3870967741898284E-2</v>
      </c>
      <c r="O633" s="315">
        <f t="shared" si="236"/>
        <v>-0.46999999999999886</v>
      </c>
    </row>
    <row r="634" spans="10:15" ht="16.5" x14ac:dyDescent="0.35">
      <c r="J634" s="351">
        <v>44338</v>
      </c>
      <c r="K634" s="352">
        <v>19.1225806451613</v>
      </c>
      <c r="L634" s="328">
        <v>26.95</v>
      </c>
      <c r="M634" s="352">
        <f t="shared" si="234"/>
        <v>7.8274193548386997</v>
      </c>
      <c r="N634" s="352">
        <f t="shared" si="235"/>
        <v>-4.1935483871000656E-2</v>
      </c>
      <c r="O634" s="315">
        <f t="shared" si="236"/>
        <v>0.27999999999999758</v>
      </c>
    </row>
    <row r="635" spans="10:15" ht="16.5" x14ac:dyDescent="0.35">
      <c r="J635" s="351">
        <v>44337</v>
      </c>
      <c r="K635" s="352">
        <v>19.1645161290323</v>
      </c>
      <c r="L635" s="329">
        <v>26.67</v>
      </c>
      <c r="M635" s="352">
        <f t="shared" si="234"/>
        <v>7.5054838709677014</v>
      </c>
      <c r="N635" s="352">
        <f t="shared" si="235"/>
        <v>-1.2903225806400798E-2</v>
      </c>
      <c r="O635" s="315">
        <f t="shared" si="236"/>
        <v>-0.71999999999999886</v>
      </c>
    </row>
    <row r="636" spans="10:15" ht="16.5" x14ac:dyDescent="0.35">
      <c r="J636" s="351">
        <v>44336</v>
      </c>
      <c r="K636" s="352">
        <v>19.177419354838701</v>
      </c>
      <c r="L636" s="328">
        <v>27.39</v>
      </c>
      <c r="M636" s="352">
        <f t="shared" si="234"/>
        <v>8.2125806451612995</v>
      </c>
      <c r="N636" s="352">
        <f t="shared" si="235"/>
        <v>-2.9032258064500382E-2</v>
      </c>
      <c r="O636" s="315">
        <f t="shared" si="236"/>
        <v>5.0000000000000711E-2</v>
      </c>
    </row>
    <row r="637" spans="10:15" ht="16.5" x14ac:dyDescent="0.35">
      <c r="J637" s="351">
        <v>44335</v>
      </c>
      <c r="K637" s="352">
        <v>19.206451612903201</v>
      </c>
      <c r="L637" s="329">
        <v>27.34</v>
      </c>
      <c r="M637" s="352">
        <f t="shared" si="234"/>
        <v>8.1335483870967984</v>
      </c>
      <c r="N637" s="352">
        <f t="shared" si="235"/>
        <v>-6.4516129032980984E-3</v>
      </c>
      <c r="O637" s="315">
        <f t="shared" si="236"/>
        <v>0.69999999999999929</v>
      </c>
    </row>
    <row r="638" spans="10:15" ht="16.5" x14ac:dyDescent="0.35">
      <c r="J638" s="351">
        <v>44334</v>
      </c>
      <c r="K638" s="352">
        <v>19.2129032258065</v>
      </c>
      <c r="L638" s="328">
        <v>26.64</v>
      </c>
      <c r="M638" s="352">
        <f t="shared" si="234"/>
        <v>7.427096774193501</v>
      </c>
      <c r="N638" s="352">
        <f t="shared" si="235"/>
        <v>-7.0967741935401563E-2</v>
      </c>
      <c r="O638" s="315">
        <f t="shared" si="236"/>
        <v>-0.82000000000000028</v>
      </c>
    </row>
    <row r="639" spans="10:15" ht="16.5" x14ac:dyDescent="0.35">
      <c r="J639" s="351">
        <v>44333</v>
      </c>
      <c r="K639" s="352">
        <v>19.283870967741901</v>
      </c>
      <c r="L639" s="329">
        <v>27.46</v>
      </c>
      <c r="M639" s="352">
        <f t="shared" si="234"/>
        <v>8.1761290322580997</v>
      </c>
      <c r="N639" s="352">
        <f t="shared" si="235"/>
        <v>-2.5806451612897519E-2</v>
      </c>
      <c r="O639" s="315">
        <f t="shared" si="236"/>
        <v>-0.26999999999999957</v>
      </c>
    </row>
    <row r="640" spans="10:15" ht="16.5" x14ac:dyDescent="0.35">
      <c r="J640" s="351">
        <v>44332</v>
      </c>
      <c r="K640" s="352">
        <v>19.309677419354799</v>
      </c>
      <c r="L640" s="328">
        <v>27.73</v>
      </c>
      <c r="M640" s="352">
        <f t="shared" si="234"/>
        <v>8.4203225806452018</v>
      </c>
      <c r="N640" s="352">
        <f t="shared" si="235"/>
        <v>-7.419354838710035E-2</v>
      </c>
      <c r="O640" s="315">
        <f t="shared" si="236"/>
        <v>-0.39000000000000057</v>
      </c>
    </row>
    <row r="641" spans="10:15" ht="16.5" x14ac:dyDescent="0.35">
      <c r="J641" s="351">
        <v>44331</v>
      </c>
      <c r="K641" s="352">
        <v>19.383870967741899</v>
      </c>
      <c r="L641" s="329">
        <v>28.12</v>
      </c>
      <c r="M641" s="352">
        <f t="shared" si="234"/>
        <v>8.736129032258102</v>
      </c>
      <c r="N641" s="352">
        <f t="shared" si="235"/>
        <v>-0.16451612903230028</v>
      </c>
      <c r="O641" s="315">
        <f t="shared" si="236"/>
        <v>0.13000000000000256</v>
      </c>
    </row>
    <row r="642" spans="10:15" ht="16.5" x14ac:dyDescent="0.35">
      <c r="J642" s="351">
        <v>44330</v>
      </c>
      <c r="K642" s="352">
        <v>19.548387096774199</v>
      </c>
      <c r="L642" s="328">
        <v>27.99</v>
      </c>
      <c r="M642" s="352">
        <f t="shared" si="234"/>
        <v>8.4416129032257992</v>
      </c>
      <c r="N642" s="352">
        <f t="shared" si="235"/>
        <v>-0.13548387096770043</v>
      </c>
      <c r="O642" s="315">
        <f t="shared" si="236"/>
        <v>-6.0000000000002274E-2</v>
      </c>
    </row>
    <row r="643" spans="10:15" ht="16.5" x14ac:dyDescent="0.35">
      <c r="J643" s="351">
        <v>44329</v>
      </c>
      <c r="K643" s="352">
        <v>19.6838709677419</v>
      </c>
      <c r="L643" s="329">
        <v>28.05</v>
      </c>
      <c r="M643" s="352">
        <f t="shared" si="234"/>
        <v>8.366129032258101</v>
      </c>
      <c r="N643" s="352">
        <f t="shared" si="235"/>
        <v>9.0322580645100459E-2</v>
      </c>
      <c r="O643" s="315">
        <f t="shared" si="236"/>
        <v>-0.5</v>
      </c>
    </row>
    <row r="644" spans="10:15" ht="16.5" x14ac:dyDescent="0.35">
      <c r="J644" s="351">
        <v>44328</v>
      </c>
      <c r="K644" s="352">
        <v>19.593548387096799</v>
      </c>
      <c r="L644" s="328">
        <v>28.55</v>
      </c>
      <c r="M644" s="352">
        <f t="shared" si="234"/>
        <v>8.9564516129032015</v>
      </c>
      <c r="N644" s="352">
        <f t="shared" si="235"/>
        <v>2.5806451612897519E-2</v>
      </c>
      <c r="O644" s="315">
        <f t="shared" si="236"/>
        <v>1.9999999999999574E-2</v>
      </c>
    </row>
    <row r="645" spans="10:15" ht="16.5" x14ac:dyDescent="0.35">
      <c r="J645" s="351">
        <v>44327</v>
      </c>
      <c r="K645" s="352">
        <v>19.567741935483902</v>
      </c>
      <c r="L645" s="329">
        <v>28.53</v>
      </c>
      <c r="M645" s="352">
        <f t="shared" si="234"/>
        <v>8.9622580645160994</v>
      </c>
      <c r="N645" s="352">
        <f t="shared" si="235"/>
        <v>-0.5677419354837987</v>
      </c>
      <c r="O645" s="315">
        <f t="shared" si="236"/>
        <v>-0.46999999999999886</v>
      </c>
    </row>
    <row r="646" spans="10:15" ht="16.5" x14ac:dyDescent="0.35">
      <c r="J646" s="351">
        <v>44326</v>
      </c>
      <c r="K646" s="352">
        <v>20.1354838709677</v>
      </c>
      <c r="L646" s="328">
        <v>29</v>
      </c>
      <c r="M646" s="352">
        <f t="shared" si="234"/>
        <v>8.8645161290322996</v>
      </c>
      <c r="N646" s="352">
        <f t="shared" si="235"/>
        <v>-0.61290322580649814</v>
      </c>
      <c r="O646" s="315">
        <f t="shared" si="236"/>
        <v>-0.12000000000000099</v>
      </c>
    </row>
    <row r="647" spans="10:15" ht="16.5" x14ac:dyDescent="0.35">
      <c r="J647" s="351">
        <v>44325</v>
      </c>
      <c r="K647" s="352">
        <v>20.748387096774199</v>
      </c>
      <c r="L647" s="329">
        <v>29.12</v>
      </c>
      <c r="M647" s="352">
        <f t="shared" si="234"/>
        <v>8.3716129032258024</v>
      </c>
      <c r="N647" s="352">
        <f t="shared" si="235"/>
        <v>-0.33548387096769972</v>
      </c>
      <c r="O647" s="315">
        <f t="shared" si="236"/>
        <v>-0.30999999999999872</v>
      </c>
    </row>
    <row r="648" spans="10:15" ht="16.5" x14ac:dyDescent="0.35">
      <c r="J648" s="351">
        <v>44324</v>
      </c>
      <c r="K648" s="352">
        <v>21.083870967741898</v>
      </c>
      <c r="L648" s="328">
        <v>29.43</v>
      </c>
      <c r="M648" s="352">
        <f t="shared" si="234"/>
        <v>8.3461290322581014</v>
      </c>
      <c r="N648" s="352">
        <f t="shared" si="235"/>
        <v>-0.11612903225810101</v>
      </c>
      <c r="O648" s="315">
        <f t="shared" si="236"/>
        <v>-0.58000000000000185</v>
      </c>
    </row>
    <row r="649" spans="10:15" ht="16.5" x14ac:dyDescent="0.35">
      <c r="J649" s="351">
        <v>44323</v>
      </c>
      <c r="K649" s="352">
        <v>21.2</v>
      </c>
      <c r="L649" s="329">
        <v>30.01</v>
      </c>
      <c r="M649" s="352">
        <f t="shared" si="234"/>
        <v>8.8100000000000023</v>
      </c>
      <c r="N649" s="352">
        <f t="shared" si="235"/>
        <v>-0.26451612903230171</v>
      </c>
      <c r="O649" s="315">
        <f t="shared" si="236"/>
        <v>1.0000000000001563E-2</v>
      </c>
    </row>
    <row r="650" spans="10:15" ht="16.5" x14ac:dyDescent="0.35">
      <c r="J650" s="351">
        <v>44322</v>
      </c>
      <c r="K650" s="352">
        <v>21.464516129032301</v>
      </c>
      <c r="L650" s="328">
        <v>30</v>
      </c>
      <c r="M650" s="352">
        <f t="shared" si="234"/>
        <v>8.535483870967699</v>
      </c>
      <c r="N650" s="352">
        <f t="shared" si="235"/>
        <v>-0.30322580645160002</v>
      </c>
      <c r="O650" s="315">
        <f t="shared" si="236"/>
        <v>-0.26000000000000156</v>
      </c>
    </row>
    <row r="651" spans="10:15" ht="16.5" x14ac:dyDescent="0.35">
      <c r="J651" s="351">
        <v>44321</v>
      </c>
      <c r="K651" s="352">
        <v>21.767741935483901</v>
      </c>
      <c r="L651" s="329">
        <v>30.26</v>
      </c>
      <c r="M651" s="352">
        <f t="shared" si="234"/>
        <v>8.4922580645161005</v>
      </c>
      <c r="N651" s="352">
        <f t="shared" si="235"/>
        <v>-0.40645161290320075</v>
      </c>
      <c r="O651" s="315">
        <f t="shared" si="236"/>
        <v>-6.9999999999996732E-2</v>
      </c>
    </row>
    <row r="652" spans="10:15" ht="16.5" x14ac:dyDescent="0.35">
      <c r="J652" s="351">
        <v>44320</v>
      </c>
      <c r="K652" s="352">
        <v>22.174193548387102</v>
      </c>
      <c r="L652" s="328">
        <v>30.33</v>
      </c>
      <c r="M652" s="352">
        <f t="shared" si="234"/>
        <v>8.1558064516128965</v>
      </c>
      <c r="N652" s="352">
        <f t="shared" si="235"/>
        <v>-0.28387096774189757</v>
      </c>
      <c r="O652" s="315">
        <f t="shared" si="236"/>
        <v>-0.51000000000000156</v>
      </c>
    </row>
    <row r="653" spans="10:15" ht="16.5" x14ac:dyDescent="0.35">
      <c r="J653" s="351">
        <v>44319</v>
      </c>
      <c r="K653" s="352">
        <v>22.458064516128999</v>
      </c>
      <c r="L653" s="329">
        <v>30.84</v>
      </c>
      <c r="M653" s="352">
        <f t="shared" si="234"/>
        <v>8.3819354838710005</v>
      </c>
      <c r="N653" s="352">
        <f t="shared" si="235"/>
        <v>-0.19999999999999929</v>
      </c>
      <c r="O653" s="315">
        <f t="shared" si="236"/>
        <v>0.37000000000000099</v>
      </c>
    </row>
    <row r="654" spans="10:15" ht="16.5" x14ac:dyDescent="0.35">
      <c r="J654" s="351">
        <v>44318</v>
      </c>
      <c r="K654" s="352">
        <v>22.658064516128999</v>
      </c>
      <c r="L654" s="328">
        <v>30.47</v>
      </c>
      <c r="M654" s="352">
        <f t="shared" si="234"/>
        <v>7.8119354838710002</v>
      </c>
      <c r="N654" s="352">
        <f t="shared" si="235"/>
        <v>3.2258064516099694E-2</v>
      </c>
      <c r="O654" s="315">
        <f t="shared" si="236"/>
        <v>-0.42000000000000171</v>
      </c>
    </row>
    <row r="655" spans="10:15" ht="16.5" x14ac:dyDescent="0.35">
      <c r="J655" s="351">
        <v>44317</v>
      </c>
      <c r="K655" s="352">
        <v>22.625806451612899</v>
      </c>
      <c r="L655" s="329">
        <v>30.89</v>
      </c>
      <c r="M655" s="352">
        <f t="shared" si="234"/>
        <v>8.2641935483871016</v>
      </c>
      <c r="N655" s="352">
        <f t="shared" si="235"/>
        <v>-7.7419354838699661E-2</v>
      </c>
      <c r="O655" s="315">
        <f t="shared" si="236"/>
        <v>0.55000000000000071</v>
      </c>
    </row>
    <row r="656" spans="10:15" ht="16.5" x14ac:dyDescent="0.35">
      <c r="J656" s="351">
        <v>44316</v>
      </c>
      <c r="K656" s="352">
        <v>22.703225806451599</v>
      </c>
      <c r="L656" s="328">
        <v>30.34</v>
      </c>
      <c r="M656" s="352">
        <f t="shared" si="234"/>
        <v>7.6367741935484013</v>
      </c>
      <c r="N656" s="352">
        <f t="shared" si="235"/>
        <v>-0.36129032258070026</v>
      </c>
      <c r="O656" s="315">
        <f t="shared" si="236"/>
        <v>-0.62999999999999901</v>
      </c>
    </row>
    <row r="657" spans="10:15" ht="16.5" x14ac:dyDescent="0.35">
      <c r="J657" s="351">
        <v>44315</v>
      </c>
      <c r="K657" s="352">
        <v>23.064516129032299</v>
      </c>
      <c r="L657" s="329">
        <v>30.97</v>
      </c>
      <c r="M657" s="352">
        <f t="shared" si="234"/>
        <v>7.9054838709677</v>
      </c>
      <c r="N657" s="352">
        <f t="shared" si="235"/>
        <v>-0.23870967741930116</v>
      </c>
      <c r="O657" s="315">
        <f t="shared" si="236"/>
        <v>-0.38000000000000256</v>
      </c>
    </row>
    <row r="658" spans="10:15" ht="16.5" x14ac:dyDescent="0.35">
      <c r="J658" s="351">
        <v>44314</v>
      </c>
      <c r="K658" s="352">
        <v>23.3032258064516</v>
      </c>
      <c r="L658" s="328">
        <v>31.35</v>
      </c>
      <c r="M658" s="352">
        <f t="shared" si="234"/>
        <v>8.0467741935484014</v>
      </c>
      <c r="N658" s="352">
        <f t="shared" si="235"/>
        <v>-9.0322580645199935E-2</v>
      </c>
      <c r="O658" s="315">
        <f t="shared" si="236"/>
        <v>-0.10999999999999943</v>
      </c>
    </row>
    <row r="659" spans="10:15" ht="16.5" x14ac:dyDescent="0.35">
      <c r="J659" s="351">
        <v>44313</v>
      </c>
      <c r="K659" s="352">
        <v>23.3935483870968</v>
      </c>
      <c r="L659" s="329">
        <v>31.46</v>
      </c>
      <c r="M659" s="352">
        <f t="shared" si="234"/>
        <v>8.0664516129032009</v>
      </c>
      <c r="N659" s="352">
        <f t="shared" si="235"/>
        <v>-7.0967741935501039E-2</v>
      </c>
      <c r="O659" s="315">
        <f t="shared" si="236"/>
        <v>-0.14999999999999858</v>
      </c>
    </row>
    <row r="660" spans="10:15" ht="16.5" x14ac:dyDescent="0.35">
      <c r="J660" s="351">
        <v>44312</v>
      </c>
      <c r="K660" s="352">
        <v>23.464516129032301</v>
      </c>
      <c r="L660" s="328">
        <v>31.61</v>
      </c>
      <c r="M660" s="352">
        <f t="shared" si="234"/>
        <v>8.1454838709676984</v>
      </c>
      <c r="N660" s="352">
        <f t="shared" si="235"/>
        <v>-9.6774193548299081E-2</v>
      </c>
      <c r="O660" s="315">
        <f t="shared" si="236"/>
        <v>0.14999999999999858</v>
      </c>
    </row>
    <row r="661" spans="10:15" ht="16.5" x14ac:dyDescent="0.35">
      <c r="J661" s="351">
        <v>44311</v>
      </c>
      <c r="K661" s="352">
        <v>23.5612903225806</v>
      </c>
      <c r="L661" s="329">
        <v>31.46</v>
      </c>
      <c r="M661" s="352">
        <f t="shared" si="234"/>
        <v>7.8987096774194008</v>
      </c>
      <c r="N661" s="352">
        <f t="shared" si="235"/>
        <v>-3.8709677419401345E-2</v>
      </c>
      <c r="O661" s="315">
        <f t="shared" si="236"/>
        <v>-0.23000000000000043</v>
      </c>
    </row>
    <row r="662" spans="10:15" ht="16.5" x14ac:dyDescent="0.35">
      <c r="J662" s="351">
        <v>44310</v>
      </c>
      <c r="K662" s="352">
        <v>23.6</v>
      </c>
      <c r="L662" s="328">
        <v>31.69</v>
      </c>
      <c r="M662" s="352">
        <f t="shared" si="234"/>
        <v>8.09</v>
      </c>
      <c r="N662" s="352">
        <f t="shared" si="235"/>
        <v>-3.8709677419298316E-2</v>
      </c>
      <c r="O662" s="315">
        <f t="shared" si="236"/>
        <v>0.36000000000000298</v>
      </c>
    </row>
    <row r="663" spans="10:15" ht="16.5" x14ac:dyDescent="0.35">
      <c r="J663" s="351">
        <v>44309</v>
      </c>
      <c r="K663" s="352">
        <v>23.6387096774193</v>
      </c>
      <c r="L663" s="329">
        <v>31.33</v>
      </c>
      <c r="M663" s="352">
        <f t="shared" si="234"/>
        <v>7.6912903225806986</v>
      </c>
      <c r="N663" s="352">
        <f t="shared" si="235"/>
        <v>-0.10967741935489883</v>
      </c>
      <c r="O663" s="315">
        <f t="shared" si="236"/>
        <v>-0.31000000000000227</v>
      </c>
    </row>
    <row r="664" spans="10:15" ht="16.5" x14ac:dyDescent="0.35">
      <c r="J664" s="351">
        <v>44308</v>
      </c>
      <c r="K664" s="352">
        <v>23.748387096774199</v>
      </c>
      <c r="L664" s="328">
        <v>31.64</v>
      </c>
      <c r="M664" s="352">
        <f t="shared" si="234"/>
        <v>7.891612903225802</v>
      </c>
      <c r="N664" s="352">
        <f t="shared" si="235"/>
        <v>-9.677419354840211E-2</v>
      </c>
      <c r="O664" s="315">
        <f t="shared" si="236"/>
        <v>-0.30999999999999872</v>
      </c>
    </row>
    <row r="665" spans="10:15" ht="16.5" x14ac:dyDescent="0.35">
      <c r="J665" s="351">
        <v>44307</v>
      </c>
      <c r="K665" s="352">
        <v>23.845161290322601</v>
      </c>
      <c r="L665" s="329">
        <v>31.95</v>
      </c>
      <c r="M665" s="352">
        <f t="shared" si="234"/>
        <v>8.1048387096773986</v>
      </c>
      <c r="N665" s="352">
        <f t="shared" si="235"/>
        <v>5.8064516129100241E-2</v>
      </c>
      <c r="O665" s="315">
        <f t="shared" si="236"/>
        <v>0.23000000000000043</v>
      </c>
    </row>
    <row r="666" spans="10:15" ht="16.5" x14ac:dyDescent="0.35">
      <c r="J666" s="351">
        <v>44306</v>
      </c>
      <c r="K666" s="352">
        <v>23.7870967741935</v>
      </c>
      <c r="L666" s="328">
        <v>31.72</v>
      </c>
      <c r="M666" s="352">
        <f t="shared" si="234"/>
        <v>7.9329032258064984</v>
      </c>
      <c r="N666" s="352">
        <f t="shared" si="235"/>
        <v>0.26129032258059937</v>
      </c>
      <c r="O666" s="315">
        <f t="shared" si="236"/>
        <v>-0.17000000000000171</v>
      </c>
    </row>
    <row r="667" spans="10:15" ht="16.5" x14ac:dyDescent="0.35">
      <c r="J667" s="351">
        <v>44305</v>
      </c>
      <c r="K667" s="352">
        <v>23.525806451612901</v>
      </c>
      <c r="L667" s="329">
        <v>31.89</v>
      </c>
      <c r="M667" s="352">
        <f t="shared" si="234"/>
        <v>8.3641935483870995</v>
      </c>
      <c r="N667" s="352">
        <f t="shared" si="235"/>
        <v>-6.4516129031986225E-3</v>
      </c>
      <c r="O667" s="315">
        <f t="shared" si="236"/>
        <v>-3.9999999999999147E-2</v>
      </c>
    </row>
    <row r="668" spans="10:15" ht="16.5" x14ac:dyDescent="0.35">
      <c r="J668" s="351">
        <v>44304</v>
      </c>
      <c r="K668" s="352">
        <v>23.5322580645161</v>
      </c>
      <c r="L668" s="328">
        <v>31.93</v>
      </c>
      <c r="M668" s="352">
        <f t="shared" si="234"/>
        <v>8.3977419354839</v>
      </c>
      <c r="N668" s="352">
        <f t="shared" si="235"/>
        <v>-0.31290322580650098</v>
      </c>
      <c r="O668" s="315">
        <f t="shared" si="236"/>
        <v>-1.9999999999999574E-2</v>
      </c>
    </row>
    <row r="669" spans="10:15" ht="16.5" x14ac:dyDescent="0.35">
      <c r="J669" s="351">
        <v>44303</v>
      </c>
      <c r="K669" s="352">
        <v>23.845161290322601</v>
      </c>
      <c r="L669" s="329">
        <v>31.95</v>
      </c>
      <c r="M669" s="352">
        <f t="shared" si="234"/>
        <v>8.1048387096773986</v>
      </c>
      <c r="N669" s="352">
        <f t="shared" si="235"/>
        <v>-0.28387096774189757</v>
      </c>
      <c r="O669" s="315">
        <f t="shared" si="236"/>
        <v>7.9999999999998295E-2</v>
      </c>
    </row>
    <row r="670" spans="10:15" ht="16.5" x14ac:dyDescent="0.35">
      <c r="J670" s="351">
        <v>44302</v>
      </c>
      <c r="K670" s="352">
        <v>24.129032258064498</v>
      </c>
      <c r="L670" s="328">
        <v>31.87</v>
      </c>
      <c r="M670" s="352">
        <f t="shared" si="234"/>
        <v>7.7409677419355027</v>
      </c>
      <c r="N670" s="352">
        <f t="shared" si="235"/>
        <v>-0.12258064516130318</v>
      </c>
      <c r="O670" s="315">
        <f t="shared" si="236"/>
        <v>0.24000000000000199</v>
      </c>
    </row>
    <row r="671" spans="10:15" ht="16.5" x14ac:dyDescent="0.35">
      <c r="J671" s="351">
        <v>44301</v>
      </c>
      <c r="K671" s="352">
        <v>24.251612903225801</v>
      </c>
      <c r="L671" s="329">
        <v>31.63</v>
      </c>
      <c r="M671" s="352">
        <f t="shared" si="234"/>
        <v>7.3783870967741976</v>
      </c>
      <c r="N671" s="352">
        <f t="shared" si="235"/>
        <v>0.61290322580640222</v>
      </c>
      <c r="O671" s="315">
        <f t="shared" si="236"/>
        <v>-6.0000000000002274E-2</v>
      </c>
    </row>
    <row r="672" spans="10:15" ht="16.5" x14ac:dyDescent="0.35">
      <c r="J672" s="351">
        <v>44300</v>
      </c>
      <c r="K672" s="352">
        <v>23.638709677419399</v>
      </c>
      <c r="L672" s="328">
        <v>31.69</v>
      </c>
      <c r="M672" s="352">
        <f t="shared" si="234"/>
        <v>8.0512903225806021</v>
      </c>
      <c r="N672" s="352">
        <f t="shared" si="235"/>
        <v>0.67419354838709822</v>
      </c>
      <c r="O672" s="315">
        <f t="shared" si="236"/>
        <v>5.0000000000000711E-2</v>
      </c>
    </row>
    <row r="673" spans="10:15" ht="16.5" x14ac:dyDescent="0.35">
      <c r="J673" s="351">
        <v>44299</v>
      </c>
      <c r="K673" s="352">
        <v>22.964516129032301</v>
      </c>
      <c r="L673" s="329">
        <v>31.64</v>
      </c>
      <c r="M673" s="352">
        <f t="shared" si="234"/>
        <v>8.6754838709676996</v>
      </c>
      <c r="N673" s="352">
        <f t="shared" si="235"/>
        <v>0.50645161290330165</v>
      </c>
      <c r="O673" s="315">
        <f t="shared" si="236"/>
        <v>0.17999999999999972</v>
      </c>
    </row>
    <row r="674" spans="10:15" ht="16.5" x14ac:dyDescent="0.35">
      <c r="J674" s="351">
        <v>44298</v>
      </c>
      <c r="K674" s="352">
        <v>22.458064516128999</v>
      </c>
      <c r="L674" s="328">
        <v>31.46</v>
      </c>
      <c r="M674" s="352">
        <f t="shared" si="234"/>
        <v>9.0019354838710015</v>
      </c>
      <c r="N674" s="352">
        <f t="shared" si="235"/>
        <v>0.535483870967699</v>
      </c>
      <c r="O674" s="315">
        <f t="shared" si="236"/>
        <v>-1.9999999999999574E-2</v>
      </c>
    </row>
    <row r="675" spans="10:15" ht="16.5" x14ac:dyDescent="0.35">
      <c r="J675" s="351">
        <v>44297</v>
      </c>
      <c r="K675" s="352">
        <v>21.9225806451613</v>
      </c>
      <c r="L675" s="329">
        <v>31.48</v>
      </c>
      <c r="M675" s="352">
        <f t="shared" si="234"/>
        <v>9.5574193548387001</v>
      </c>
      <c r="N675" s="352">
        <f t="shared" si="235"/>
        <v>0.28064516129030181</v>
      </c>
      <c r="O675" s="315">
        <f t="shared" si="236"/>
        <v>0.21999999999999886</v>
      </c>
    </row>
    <row r="676" spans="10:15" ht="16.5" x14ac:dyDescent="0.35">
      <c r="J676" s="351">
        <v>44296</v>
      </c>
      <c r="K676" s="352">
        <v>21.641935483870999</v>
      </c>
      <c r="L676" s="328">
        <v>31.26</v>
      </c>
      <c r="M676" s="352">
        <f t="shared" si="234"/>
        <v>9.618064516129003</v>
      </c>
      <c r="N676" s="352">
        <f t="shared" si="235"/>
        <v>-0.1612903225806015</v>
      </c>
      <c r="O676" s="315">
        <f t="shared" si="236"/>
        <v>-1.4100000000000001</v>
      </c>
    </row>
    <row r="677" spans="10:15" ht="16.5" x14ac:dyDescent="0.35">
      <c r="J677" s="351">
        <v>44295</v>
      </c>
      <c r="K677" s="352">
        <v>21.8032258064516</v>
      </c>
      <c r="L677" s="329">
        <v>32.67</v>
      </c>
      <c r="M677" s="352">
        <f t="shared" si="234"/>
        <v>10.866774193548402</v>
      </c>
      <c r="N677" s="352">
        <f t="shared" si="235"/>
        <v>-0.78709677419359991</v>
      </c>
      <c r="O677" s="315">
        <f t="shared" si="236"/>
        <v>0.35999999999999943</v>
      </c>
    </row>
    <row r="678" spans="10:15" ht="16.5" x14ac:dyDescent="0.35">
      <c r="J678" s="351">
        <v>44294</v>
      </c>
      <c r="K678" s="352">
        <v>22.5903225806452</v>
      </c>
      <c r="L678" s="328">
        <v>32.31</v>
      </c>
      <c r="M678" s="352">
        <f t="shared" si="234"/>
        <v>9.7196774193548023</v>
      </c>
      <c r="N678" s="352">
        <f t="shared" si="235"/>
        <v>-0.78709677419350044</v>
      </c>
      <c r="O678" s="315">
        <f t="shared" si="236"/>
        <v>-0.83999999999999631</v>
      </c>
    </row>
    <row r="679" spans="10:15" ht="16.5" x14ac:dyDescent="0.35">
      <c r="J679" s="351">
        <v>44293</v>
      </c>
      <c r="K679" s="352">
        <v>23.3774193548387</v>
      </c>
      <c r="L679" s="329">
        <v>33.15</v>
      </c>
      <c r="M679" s="352">
        <f t="shared" si="234"/>
        <v>9.7725806451612982</v>
      </c>
      <c r="N679" s="352">
        <f t="shared" si="235"/>
        <v>-0.53225806451609969</v>
      </c>
      <c r="O679" s="315">
        <f t="shared" si="236"/>
        <v>-0.75999999999999801</v>
      </c>
    </row>
    <row r="680" spans="10:15" ht="16.5" x14ac:dyDescent="0.35">
      <c r="J680" s="351">
        <v>44292</v>
      </c>
      <c r="K680" s="352">
        <v>23.9096774193548</v>
      </c>
      <c r="L680" s="328">
        <v>33.909999999999997</v>
      </c>
      <c r="M680" s="352">
        <f t="shared" si="234"/>
        <v>10.000322580645197</v>
      </c>
      <c r="N680" s="352">
        <f t="shared" si="235"/>
        <v>-0.5193548387096989</v>
      </c>
      <c r="O680" s="315">
        <f t="shared" si="236"/>
        <v>0.21999999999999886</v>
      </c>
    </row>
    <row r="681" spans="10:15" ht="16.5" x14ac:dyDescent="0.35">
      <c r="J681" s="351">
        <v>44291</v>
      </c>
      <c r="K681" s="352">
        <v>24.429032258064499</v>
      </c>
      <c r="L681" s="329">
        <v>33.69</v>
      </c>
      <c r="M681" s="352">
        <f t="shared" si="234"/>
        <v>9.2609677419354988</v>
      </c>
      <c r="N681" s="352">
        <f t="shared" si="235"/>
        <v>-0.25161290322580143</v>
      </c>
      <c r="O681" s="315">
        <f t="shared" si="236"/>
        <v>-1.1500000000000057</v>
      </c>
    </row>
    <row r="682" spans="10:15" ht="16.5" x14ac:dyDescent="0.35">
      <c r="J682" s="351">
        <v>44290</v>
      </c>
      <c r="K682" s="352">
        <v>24.6806451612903</v>
      </c>
      <c r="L682" s="328">
        <v>34.840000000000003</v>
      </c>
      <c r="M682" s="352">
        <f t="shared" si="234"/>
        <v>10.159354838709703</v>
      </c>
      <c r="N682" s="352">
        <f t="shared" si="235"/>
        <v>-7.0967741935501039E-2</v>
      </c>
      <c r="O682" s="315">
        <f t="shared" si="236"/>
        <v>4.0000000000006253E-2</v>
      </c>
    </row>
    <row r="683" spans="10:15" ht="16.5" x14ac:dyDescent="0.35">
      <c r="J683" s="351">
        <v>44289</v>
      </c>
      <c r="K683" s="352">
        <v>24.751612903225801</v>
      </c>
      <c r="L683" s="329">
        <v>34.799999999999997</v>
      </c>
      <c r="M683" s="352">
        <f t="shared" si="234"/>
        <v>10.048387096774196</v>
      </c>
      <c r="N683" s="352">
        <f t="shared" si="235"/>
        <v>-0.17741935483869753</v>
      </c>
      <c r="O683" s="315">
        <f t="shared" si="236"/>
        <v>-0.29000000000000625</v>
      </c>
    </row>
    <row r="684" spans="10:15" ht="16.5" x14ac:dyDescent="0.35">
      <c r="J684" s="351">
        <v>44288</v>
      </c>
      <c r="K684" s="352">
        <v>24.929032258064499</v>
      </c>
      <c r="L684" s="328">
        <v>35.090000000000003</v>
      </c>
      <c r="M684" s="352">
        <f t="shared" si="234"/>
        <v>10.160967741935504</v>
      </c>
      <c r="N684" s="352">
        <f t="shared" si="235"/>
        <v>-0.11935483870970032</v>
      </c>
      <c r="O684" s="315">
        <f t="shared" si="236"/>
        <v>-6.9999999999993179E-2</v>
      </c>
    </row>
    <row r="685" spans="10:15" ht="16.5" x14ac:dyDescent="0.35">
      <c r="J685" s="351">
        <v>44287</v>
      </c>
      <c r="K685" s="352">
        <v>25.048387096774199</v>
      </c>
      <c r="L685" s="329">
        <v>35.159999999999997</v>
      </c>
      <c r="M685" s="352">
        <f t="shared" si="234"/>
        <v>10.111612903225797</v>
      </c>
      <c r="N685" s="352">
        <f t="shared" si="235"/>
        <v>-0.18064516129030039</v>
      </c>
      <c r="O685" s="315">
        <f t="shared" si="236"/>
        <v>-0.28000000000000114</v>
      </c>
    </row>
    <row r="686" spans="10:15" ht="16.5" x14ac:dyDescent="0.35">
      <c r="J686" s="351">
        <v>44286</v>
      </c>
      <c r="K686" s="352">
        <v>25.2290322580645</v>
      </c>
      <c r="L686" s="328">
        <v>35.44</v>
      </c>
      <c r="M686" s="352">
        <f t="shared" si="234"/>
        <v>10.210967741935498</v>
      </c>
      <c r="N686" s="352">
        <f t="shared" si="235"/>
        <v>-0.4451612903226021</v>
      </c>
      <c r="O686" s="315">
        <f t="shared" si="236"/>
        <v>4.9999999999997158E-2</v>
      </c>
    </row>
    <row r="687" spans="10:15" ht="16.5" x14ac:dyDescent="0.35">
      <c r="J687" s="351">
        <v>44285</v>
      </c>
      <c r="K687" s="352">
        <v>25.674193548387102</v>
      </c>
      <c r="L687" s="329">
        <v>35.39</v>
      </c>
      <c r="M687" s="352">
        <f t="shared" si="234"/>
        <v>9.7158064516128988</v>
      </c>
      <c r="N687" s="352">
        <f t="shared" si="235"/>
        <v>-0.17419354838709822</v>
      </c>
      <c r="O687" s="315">
        <f t="shared" si="236"/>
        <v>-0.40999999999999659</v>
      </c>
    </row>
    <row r="688" spans="10:15" ht="16.5" x14ac:dyDescent="0.35">
      <c r="J688" s="351">
        <v>44284</v>
      </c>
      <c r="K688" s="352">
        <v>25.8483870967742</v>
      </c>
      <c r="L688" s="328">
        <v>35.799999999999997</v>
      </c>
      <c r="M688" s="352">
        <f t="shared" si="234"/>
        <v>9.9516129032257972</v>
      </c>
      <c r="N688" s="352">
        <f t="shared" si="235"/>
        <v>-0.1612903225806015</v>
      </c>
      <c r="O688" s="315">
        <f t="shared" si="236"/>
        <v>-0.15000000000000568</v>
      </c>
    </row>
    <row r="689" spans="10:15" ht="16.5" x14ac:dyDescent="0.35">
      <c r="J689" s="351">
        <v>44283</v>
      </c>
      <c r="K689" s="352">
        <v>26.009677419354801</v>
      </c>
      <c r="L689" s="329">
        <v>35.950000000000003</v>
      </c>
      <c r="M689" s="352">
        <f t="shared" si="234"/>
        <v>9.9403225806452014</v>
      </c>
      <c r="N689" s="352">
        <f t="shared" si="235"/>
        <v>-0.30967741935489812</v>
      </c>
      <c r="O689" s="315">
        <f t="shared" si="236"/>
        <v>-0.20999999999999375</v>
      </c>
    </row>
    <row r="690" spans="10:15" ht="16.5" x14ac:dyDescent="0.35">
      <c r="J690" s="351">
        <v>44282</v>
      </c>
      <c r="K690" s="352">
        <v>26.3193548387097</v>
      </c>
      <c r="L690" s="328">
        <v>36.159999999999997</v>
      </c>
      <c r="M690" s="352">
        <f t="shared" si="234"/>
        <v>9.840645161290297</v>
      </c>
      <c r="N690" s="352">
        <f t="shared" si="235"/>
        <v>-0.15483870967739932</v>
      </c>
      <c r="O690" s="315">
        <f t="shared" si="236"/>
        <v>-0.23000000000000398</v>
      </c>
    </row>
    <row r="691" spans="10:15" ht="16.5" x14ac:dyDescent="0.35">
      <c r="J691" s="351">
        <v>44281</v>
      </c>
      <c r="K691" s="352">
        <v>26.474193548387099</v>
      </c>
      <c r="L691" s="329">
        <v>36.39</v>
      </c>
      <c r="M691" s="352">
        <f t="shared" si="234"/>
        <v>9.9158064516129016</v>
      </c>
      <c r="N691" s="352">
        <f t="shared" si="235"/>
        <v>-0.1677419354838996</v>
      </c>
      <c r="O691" s="315">
        <f t="shared" si="236"/>
        <v>0.21999999999999886</v>
      </c>
    </row>
    <row r="692" spans="10:15" ht="16.5" x14ac:dyDescent="0.35">
      <c r="J692" s="351">
        <v>44280</v>
      </c>
      <c r="K692" s="352">
        <v>26.641935483870999</v>
      </c>
      <c r="L692" s="328">
        <v>36.17</v>
      </c>
      <c r="M692" s="352">
        <f t="shared" si="234"/>
        <v>9.5280645161290032</v>
      </c>
      <c r="N692" s="352">
        <f t="shared" si="235"/>
        <v>-0.11935483870960084</v>
      </c>
      <c r="O692" s="315">
        <f t="shared" si="236"/>
        <v>-0.5</v>
      </c>
    </row>
    <row r="693" spans="10:15" ht="16.5" x14ac:dyDescent="0.35">
      <c r="J693" s="351">
        <v>44279</v>
      </c>
      <c r="K693" s="352">
        <v>26.761290322580599</v>
      </c>
      <c r="L693" s="329">
        <v>36.67</v>
      </c>
      <c r="M693" s="352">
        <f t="shared" ref="M693:M746" si="237">L693-K693</f>
        <v>9.9087096774194023</v>
      </c>
      <c r="N693" s="352">
        <f t="shared" ref="N693:N746" si="238">K693-K694</f>
        <v>-2.9032258064599858E-2</v>
      </c>
      <c r="O693" s="315">
        <f t="shared" ref="O693:O746" si="239">L693-L694</f>
        <v>0.10999999999999943</v>
      </c>
    </row>
    <row r="694" spans="10:15" ht="16.5" x14ac:dyDescent="0.35">
      <c r="J694" s="351">
        <v>44278</v>
      </c>
      <c r="K694" s="352">
        <v>26.790322580645199</v>
      </c>
      <c r="L694" s="328">
        <v>36.56</v>
      </c>
      <c r="M694" s="352">
        <f t="shared" si="237"/>
        <v>9.769677419354803</v>
      </c>
      <c r="N694" s="352">
        <f t="shared" si="238"/>
        <v>-1.935483870959942E-2</v>
      </c>
      <c r="O694" s="315">
        <f t="shared" si="239"/>
        <v>-0.68999999999999773</v>
      </c>
    </row>
    <row r="695" spans="10:15" ht="16.5" x14ac:dyDescent="0.35">
      <c r="J695" s="351">
        <v>44277</v>
      </c>
      <c r="K695" s="352">
        <v>26.809677419354799</v>
      </c>
      <c r="L695" s="329">
        <v>37.25</v>
      </c>
      <c r="M695" s="352">
        <f t="shared" si="237"/>
        <v>10.440322580645201</v>
      </c>
      <c r="N695" s="352">
        <f t="shared" si="238"/>
        <v>0.20967741935479722</v>
      </c>
      <c r="O695" s="315">
        <f t="shared" si="239"/>
        <v>0.60999999999999943</v>
      </c>
    </row>
    <row r="696" spans="10:15" ht="16.5" x14ac:dyDescent="0.35">
      <c r="J696" s="351">
        <v>44276</v>
      </c>
      <c r="K696" s="352">
        <v>26.6</v>
      </c>
      <c r="L696" s="328">
        <v>36.64</v>
      </c>
      <c r="M696" s="352">
        <f t="shared" si="237"/>
        <v>10.039999999999999</v>
      </c>
      <c r="N696" s="352">
        <f t="shared" si="238"/>
        <v>0</v>
      </c>
      <c r="O696" s="315">
        <f t="shared" si="239"/>
        <v>0</v>
      </c>
    </row>
    <row r="697" spans="10:15" ht="16.5" x14ac:dyDescent="0.35">
      <c r="J697" s="351">
        <v>44275</v>
      </c>
      <c r="K697" s="352">
        <v>26.6</v>
      </c>
      <c r="L697" s="329">
        <v>36.64</v>
      </c>
      <c r="M697" s="352">
        <f t="shared" si="237"/>
        <v>10.039999999999999</v>
      </c>
      <c r="N697" s="352">
        <f t="shared" si="238"/>
        <v>-1.1161290322580975</v>
      </c>
      <c r="O697" s="315">
        <f t="shared" si="239"/>
        <v>-0.57000000000000028</v>
      </c>
    </row>
    <row r="698" spans="10:15" ht="16.5" x14ac:dyDescent="0.35">
      <c r="J698" s="351">
        <v>44274</v>
      </c>
      <c r="K698" s="352">
        <v>27.716129032258099</v>
      </c>
      <c r="L698" s="328">
        <v>37.21</v>
      </c>
      <c r="M698" s="352">
        <f t="shared" si="237"/>
        <v>9.493870967741902</v>
      </c>
      <c r="N698" s="352">
        <f t="shared" si="238"/>
        <v>-0.63225806451610111</v>
      </c>
      <c r="O698" s="315">
        <f t="shared" si="239"/>
        <v>-0.40999999999999659</v>
      </c>
    </row>
    <row r="699" spans="10:15" ht="16.5" x14ac:dyDescent="0.35">
      <c r="J699" s="351">
        <v>44273</v>
      </c>
      <c r="K699" s="352">
        <v>28.3483870967742</v>
      </c>
      <c r="L699" s="329">
        <v>37.619999999999997</v>
      </c>
      <c r="M699" s="352">
        <f t="shared" si="237"/>
        <v>9.2716129032257975</v>
      </c>
      <c r="N699" s="352">
        <f t="shared" si="238"/>
        <v>-2.5806451612901071E-2</v>
      </c>
      <c r="O699" s="315">
        <f t="shared" si="239"/>
        <v>1.9999999999996021E-2</v>
      </c>
    </row>
    <row r="700" spans="10:15" ht="16.5" x14ac:dyDescent="0.35">
      <c r="J700" s="351">
        <v>44272</v>
      </c>
      <c r="K700" s="352">
        <v>28.374193548387101</v>
      </c>
      <c r="L700" s="328">
        <v>37.6</v>
      </c>
      <c r="M700" s="352">
        <f t="shared" si="237"/>
        <v>9.2258064516129004</v>
      </c>
      <c r="N700" s="352">
        <f t="shared" si="238"/>
        <v>0.18709677419350257</v>
      </c>
      <c r="O700" s="315">
        <f t="shared" si="239"/>
        <v>0.10000000000000142</v>
      </c>
    </row>
    <row r="701" spans="10:15" ht="16.5" x14ac:dyDescent="0.35">
      <c r="J701" s="351">
        <v>44271</v>
      </c>
      <c r="K701" s="352">
        <v>28.187096774193598</v>
      </c>
      <c r="L701" s="329">
        <v>37.5</v>
      </c>
      <c r="M701" s="352">
        <f t="shared" si="237"/>
        <v>9.3129032258064015</v>
      </c>
      <c r="N701" s="352">
        <f t="shared" si="238"/>
        <v>-0.14838709677410122</v>
      </c>
      <c r="O701" s="315">
        <f t="shared" si="239"/>
        <v>-0.29999999999999716</v>
      </c>
    </row>
    <row r="702" spans="10:15" ht="16.5" x14ac:dyDescent="0.35">
      <c r="J702" s="351">
        <v>44270</v>
      </c>
      <c r="K702" s="352">
        <v>28.3354838709677</v>
      </c>
      <c r="L702" s="328">
        <v>37.799999999999997</v>
      </c>
      <c r="M702" s="352">
        <f t="shared" si="237"/>
        <v>9.4645161290322974</v>
      </c>
      <c r="N702" s="352">
        <f t="shared" si="238"/>
        <v>6.4516129032199387E-2</v>
      </c>
      <c r="O702" s="315">
        <f t="shared" si="239"/>
        <v>0.46999999999999886</v>
      </c>
    </row>
    <row r="703" spans="10:15" ht="16.5" x14ac:dyDescent="0.35">
      <c r="J703" s="351">
        <v>44269</v>
      </c>
      <c r="K703" s="352">
        <v>28.2709677419355</v>
      </c>
      <c r="L703" s="329">
        <v>37.33</v>
      </c>
      <c r="M703" s="352">
        <f t="shared" si="237"/>
        <v>9.059032258064498</v>
      </c>
      <c r="N703" s="352">
        <f t="shared" si="238"/>
        <v>-6.4516129032199387E-2</v>
      </c>
      <c r="O703" s="315">
        <f t="shared" si="239"/>
        <v>-3.0000000000001137E-2</v>
      </c>
    </row>
    <row r="704" spans="10:15" ht="16.5" x14ac:dyDescent="0.35">
      <c r="J704" s="351">
        <v>44268</v>
      </c>
      <c r="K704" s="352">
        <v>28.3354838709677</v>
      </c>
      <c r="L704" s="328">
        <v>37.36</v>
      </c>
      <c r="M704" s="352">
        <f t="shared" si="237"/>
        <v>9.0245161290322997</v>
      </c>
      <c r="N704" s="352">
        <f t="shared" si="238"/>
        <v>-9.0322580645199935E-2</v>
      </c>
      <c r="O704" s="315">
        <f t="shared" si="239"/>
        <v>-0.68999999999999773</v>
      </c>
    </row>
    <row r="705" spans="10:15" ht="16.5" x14ac:dyDescent="0.35">
      <c r="J705" s="351">
        <v>44267</v>
      </c>
      <c r="K705" s="352">
        <v>28.4258064516129</v>
      </c>
      <c r="L705" s="329">
        <v>38.049999999999997</v>
      </c>
      <c r="M705" s="352">
        <f t="shared" si="237"/>
        <v>9.6241935483870975</v>
      </c>
      <c r="N705" s="352">
        <f t="shared" si="238"/>
        <v>-2.5806451612901071E-2</v>
      </c>
      <c r="O705" s="315">
        <f t="shared" si="239"/>
        <v>-1.0000000000005116E-2</v>
      </c>
    </row>
    <row r="706" spans="10:15" ht="16.5" x14ac:dyDescent="0.35">
      <c r="J706" s="351">
        <v>44266</v>
      </c>
      <c r="K706" s="352">
        <v>28.451612903225801</v>
      </c>
      <c r="L706" s="328">
        <v>38.06</v>
      </c>
      <c r="M706" s="352">
        <f t="shared" si="237"/>
        <v>9.6083870967742016</v>
      </c>
      <c r="N706" s="352">
        <f t="shared" si="238"/>
        <v>-0.10967741935489883</v>
      </c>
      <c r="O706" s="315">
        <f t="shared" si="239"/>
        <v>-1.9999999999996021E-2</v>
      </c>
    </row>
    <row r="707" spans="10:15" ht="16.5" x14ac:dyDescent="0.35">
      <c r="J707" s="351">
        <v>44265</v>
      </c>
      <c r="K707" s="352">
        <v>28.5612903225807</v>
      </c>
      <c r="L707" s="329">
        <v>38.08</v>
      </c>
      <c r="M707" s="352">
        <f t="shared" si="237"/>
        <v>9.5187096774192987</v>
      </c>
      <c r="N707" s="352">
        <f t="shared" si="238"/>
        <v>-0.32258064516119944</v>
      </c>
      <c r="O707" s="315">
        <f t="shared" si="239"/>
        <v>-5.0000000000004263E-2</v>
      </c>
    </row>
    <row r="708" spans="10:15" ht="16.5" x14ac:dyDescent="0.35">
      <c r="J708" s="351">
        <v>44264</v>
      </c>
      <c r="K708" s="352">
        <v>28.883870967741899</v>
      </c>
      <c r="L708" s="328">
        <v>38.130000000000003</v>
      </c>
      <c r="M708" s="352">
        <f t="shared" si="237"/>
        <v>9.2461290322581036</v>
      </c>
      <c r="N708" s="352">
        <f t="shared" si="238"/>
        <v>-0.19354838709680067</v>
      </c>
      <c r="O708" s="315">
        <f t="shared" si="239"/>
        <v>-0.39000000000000057</v>
      </c>
    </row>
    <row r="709" spans="10:15" ht="16.5" x14ac:dyDescent="0.35">
      <c r="J709" s="351">
        <v>44263</v>
      </c>
      <c r="K709" s="352">
        <v>29.0774193548387</v>
      </c>
      <c r="L709" s="329">
        <v>38.520000000000003</v>
      </c>
      <c r="M709" s="352">
        <f t="shared" si="237"/>
        <v>9.4425806451613035</v>
      </c>
      <c r="N709" s="352">
        <f t="shared" si="238"/>
        <v>-0.30322580645160002</v>
      </c>
      <c r="O709" s="315">
        <f t="shared" si="239"/>
        <v>0.44000000000000483</v>
      </c>
    </row>
    <row r="710" spans="10:15" ht="16.5" x14ac:dyDescent="0.35">
      <c r="J710" s="351">
        <v>44262</v>
      </c>
      <c r="K710" s="352">
        <v>29.3806451612903</v>
      </c>
      <c r="L710" s="328">
        <v>38.08</v>
      </c>
      <c r="M710" s="352">
        <f t="shared" si="237"/>
        <v>8.6993548387096986</v>
      </c>
      <c r="N710" s="352">
        <f t="shared" si="238"/>
        <v>-0.19354838709680067</v>
      </c>
      <c r="O710" s="315">
        <f t="shared" si="239"/>
        <v>-0.24000000000000199</v>
      </c>
    </row>
    <row r="711" spans="10:15" ht="16.5" x14ac:dyDescent="0.35">
      <c r="J711" s="351">
        <v>44261</v>
      </c>
      <c r="K711" s="352">
        <v>29.5741935483871</v>
      </c>
      <c r="L711" s="329">
        <v>38.32</v>
      </c>
      <c r="M711" s="352">
        <f t="shared" si="237"/>
        <v>8.7458064516128999</v>
      </c>
      <c r="N711" s="352">
        <f t="shared" si="238"/>
        <v>-3.8709677419401345E-2</v>
      </c>
      <c r="O711" s="315">
        <f t="shared" si="239"/>
        <v>-0.46999999999999886</v>
      </c>
    </row>
    <row r="712" spans="10:15" ht="16.5" x14ac:dyDescent="0.35">
      <c r="J712" s="351">
        <v>44260</v>
      </c>
      <c r="K712" s="352">
        <v>29.612903225806502</v>
      </c>
      <c r="L712" s="328">
        <v>38.79</v>
      </c>
      <c r="M712" s="352">
        <f t="shared" si="237"/>
        <v>9.1770967741934975</v>
      </c>
      <c r="N712" s="352">
        <f t="shared" si="238"/>
        <v>-3.2258064516099694E-2</v>
      </c>
      <c r="O712" s="315">
        <f t="shared" si="239"/>
        <v>9.9999999999980105E-3</v>
      </c>
    </row>
    <row r="713" spans="10:15" ht="16.5" x14ac:dyDescent="0.35">
      <c r="J713" s="351">
        <v>44259</v>
      </c>
      <c r="K713" s="352">
        <v>29.645161290322601</v>
      </c>
      <c r="L713" s="329">
        <v>38.78</v>
      </c>
      <c r="M713" s="352">
        <f t="shared" si="237"/>
        <v>9.1348387096773997</v>
      </c>
      <c r="N713" s="352">
        <f t="shared" si="238"/>
        <v>-0.34838709677419999</v>
      </c>
      <c r="O713" s="315">
        <f t="shared" si="239"/>
        <v>-0.14999999999999858</v>
      </c>
    </row>
    <row r="714" spans="10:15" ht="16.5" x14ac:dyDescent="0.35">
      <c r="J714" s="351">
        <v>44258</v>
      </c>
      <c r="K714" s="352">
        <v>29.993548387096801</v>
      </c>
      <c r="L714" s="328">
        <v>38.93</v>
      </c>
      <c r="M714" s="352">
        <f t="shared" si="237"/>
        <v>8.9364516129031983</v>
      </c>
      <c r="N714" s="352">
        <f t="shared" si="238"/>
        <v>-7.0967741935497486E-2</v>
      </c>
      <c r="O714" s="315">
        <f t="shared" si="239"/>
        <v>-0.10999999999999943</v>
      </c>
    </row>
    <row r="715" spans="10:15" ht="16.5" x14ac:dyDescent="0.35">
      <c r="J715" s="351">
        <v>44257</v>
      </c>
      <c r="K715" s="352">
        <v>30.064516129032299</v>
      </c>
      <c r="L715" s="329">
        <v>39.04</v>
      </c>
      <c r="M715" s="352">
        <f t="shared" si="237"/>
        <v>8.9754838709677003</v>
      </c>
      <c r="N715" s="352">
        <f t="shared" si="238"/>
        <v>0.94838709677419786</v>
      </c>
      <c r="O715" s="315">
        <f t="shared" si="239"/>
        <v>0.33999999999999631</v>
      </c>
    </row>
    <row r="716" spans="10:15" ht="16.5" x14ac:dyDescent="0.35">
      <c r="J716" s="351">
        <v>44256</v>
      </c>
      <c r="K716" s="352">
        <v>29.116129032258101</v>
      </c>
      <c r="L716" s="328">
        <v>38.700000000000003</v>
      </c>
      <c r="M716" s="352">
        <f t="shared" si="237"/>
        <v>9.5838709677419018</v>
      </c>
      <c r="N716" s="352">
        <f t="shared" si="238"/>
        <v>0.580645161290402</v>
      </c>
      <c r="O716" s="315">
        <f t="shared" si="239"/>
        <v>5.0000000000004263E-2</v>
      </c>
    </row>
    <row r="717" spans="10:15" ht="16.5" x14ac:dyDescent="0.35">
      <c r="J717" s="351">
        <v>44255</v>
      </c>
      <c r="K717" s="352">
        <v>28.535483870967699</v>
      </c>
      <c r="L717" s="329">
        <v>38.65</v>
      </c>
      <c r="M717" s="352">
        <f t="shared" si="237"/>
        <v>10.1145161290323</v>
      </c>
      <c r="N717" s="352">
        <f t="shared" si="238"/>
        <v>0.38064516129029968</v>
      </c>
      <c r="O717" s="315">
        <f t="shared" si="239"/>
        <v>-0.24000000000000199</v>
      </c>
    </row>
    <row r="718" spans="10:15" ht="16.5" x14ac:dyDescent="0.35">
      <c r="J718" s="351">
        <v>44254</v>
      </c>
      <c r="K718" s="352">
        <v>28.154838709677399</v>
      </c>
      <c r="L718" s="328">
        <v>38.89</v>
      </c>
      <c r="M718" s="352">
        <f t="shared" si="237"/>
        <v>10.735161290322601</v>
      </c>
      <c r="N718" s="352">
        <f t="shared" si="238"/>
        <v>0.18709677419349902</v>
      </c>
      <c r="O718" s="315">
        <f t="shared" si="239"/>
        <v>-0.47999999999999687</v>
      </c>
    </row>
    <row r="719" spans="10:15" ht="16.5" x14ac:dyDescent="0.35">
      <c r="J719" s="351">
        <v>44253</v>
      </c>
      <c r="K719" s="352">
        <v>27.9677419354839</v>
      </c>
      <c r="L719" s="329">
        <v>39.369999999999997</v>
      </c>
      <c r="M719" s="352">
        <f t="shared" si="237"/>
        <v>11.402258064516097</v>
      </c>
      <c r="N719" s="352">
        <f t="shared" si="238"/>
        <v>0.1290322580645018</v>
      </c>
      <c r="O719" s="315">
        <f t="shared" si="239"/>
        <v>-0.13000000000000256</v>
      </c>
    </row>
    <row r="720" spans="10:15" ht="16.5" x14ac:dyDescent="0.35">
      <c r="J720" s="351">
        <v>44252</v>
      </c>
      <c r="K720" s="352">
        <v>27.838709677419399</v>
      </c>
      <c r="L720" s="328">
        <v>39.5</v>
      </c>
      <c r="M720" s="352">
        <f t="shared" si="237"/>
        <v>11.661290322580601</v>
      </c>
      <c r="N720" s="352">
        <f t="shared" si="238"/>
        <v>9.0322580645199935E-2</v>
      </c>
      <c r="O720" s="315">
        <f t="shared" si="239"/>
        <v>-0.10000000000000142</v>
      </c>
    </row>
    <row r="721" spans="10:15" ht="16.5" x14ac:dyDescent="0.35">
      <c r="J721" s="351">
        <v>44251</v>
      </c>
      <c r="K721" s="352">
        <v>27.748387096774199</v>
      </c>
      <c r="L721" s="329">
        <v>39.6</v>
      </c>
      <c r="M721" s="352">
        <f t="shared" si="237"/>
        <v>11.851612903225803</v>
      </c>
      <c r="N721" s="352">
        <f t="shared" si="238"/>
        <v>-1.9354838709702449E-2</v>
      </c>
      <c r="O721" s="315">
        <f t="shared" si="239"/>
        <v>-0.80999999999999517</v>
      </c>
    </row>
    <row r="722" spans="10:15" ht="16.5" x14ac:dyDescent="0.35">
      <c r="J722" s="351">
        <v>44250</v>
      </c>
      <c r="K722" s="352">
        <v>27.767741935483901</v>
      </c>
      <c r="L722" s="328">
        <v>40.409999999999997</v>
      </c>
      <c r="M722" s="352">
        <f t="shared" si="237"/>
        <v>12.642258064516096</v>
      </c>
      <c r="N722" s="352">
        <f t="shared" si="238"/>
        <v>-0.16129032258059794</v>
      </c>
      <c r="O722" s="315">
        <f t="shared" si="239"/>
        <v>-0.47000000000000597</v>
      </c>
    </row>
    <row r="723" spans="10:15" ht="16.5" x14ac:dyDescent="0.35">
      <c r="J723" s="351">
        <v>44249</v>
      </c>
      <c r="K723" s="352">
        <v>27.929032258064499</v>
      </c>
      <c r="L723" s="329">
        <v>40.880000000000003</v>
      </c>
      <c r="M723" s="352">
        <f t="shared" si="237"/>
        <v>12.950967741935504</v>
      </c>
      <c r="N723" s="352">
        <f t="shared" si="238"/>
        <v>-1.1354838709677999</v>
      </c>
      <c r="O723" s="315">
        <f t="shared" si="239"/>
        <v>-1.4499999999999957</v>
      </c>
    </row>
    <row r="724" spans="10:15" ht="16.5" x14ac:dyDescent="0.35">
      <c r="J724" s="351">
        <v>44248</v>
      </c>
      <c r="K724" s="352">
        <v>29.064516129032299</v>
      </c>
      <c r="L724" s="328">
        <v>42.33</v>
      </c>
      <c r="M724" s="352">
        <f t="shared" si="237"/>
        <v>13.265483870967699</v>
      </c>
      <c r="N724" s="352">
        <f t="shared" si="238"/>
        <v>-1.0258064516129011</v>
      </c>
      <c r="O724" s="315">
        <f t="shared" si="239"/>
        <v>0.11999999999999744</v>
      </c>
    </row>
    <row r="725" spans="10:15" ht="16.5" x14ac:dyDescent="0.35">
      <c r="J725" s="351">
        <v>44247</v>
      </c>
      <c r="K725" s="352">
        <v>30.0903225806452</v>
      </c>
      <c r="L725" s="329">
        <v>42.21</v>
      </c>
      <c r="M725" s="352">
        <f t="shared" si="237"/>
        <v>12.119677419354801</v>
      </c>
      <c r="N725" s="352">
        <f t="shared" si="238"/>
        <v>-0.50322580645159931</v>
      </c>
      <c r="O725" s="315">
        <f t="shared" si="239"/>
        <v>-0.46000000000000085</v>
      </c>
    </row>
    <row r="726" spans="10:15" ht="16.5" x14ac:dyDescent="0.35">
      <c r="J726" s="351">
        <v>44246</v>
      </c>
      <c r="K726" s="352">
        <v>30.593548387096799</v>
      </c>
      <c r="L726" s="328">
        <v>42.67</v>
      </c>
      <c r="M726" s="352">
        <f t="shared" si="237"/>
        <v>12.076451612903202</v>
      </c>
      <c r="N726" s="352">
        <f t="shared" si="238"/>
        <v>-0.15806451612900219</v>
      </c>
      <c r="O726" s="315">
        <f t="shared" si="239"/>
        <v>-0.53999999999999915</v>
      </c>
    </row>
    <row r="727" spans="10:15" ht="16.5" x14ac:dyDescent="0.35">
      <c r="J727" s="351">
        <v>44245</v>
      </c>
      <c r="K727" s="352">
        <v>30.751612903225801</v>
      </c>
      <c r="L727" s="329">
        <v>43.21</v>
      </c>
      <c r="M727" s="352">
        <f t="shared" si="237"/>
        <v>12.458387096774199</v>
      </c>
      <c r="N727" s="352">
        <f t="shared" si="238"/>
        <v>-0.24838709677419857</v>
      </c>
      <c r="O727" s="315">
        <f t="shared" si="239"/>
        <v>-1.8800000000000026</v>
      </c>
    </row>
    <row r="728" spans="10:15" ht="16.5" x14ac:dyDescent="0.35">
      <c r="J728" s="351">
        <v>44244</v>
      </c>
      <c r="K728" s="352">
        <v>31</v>
      </c>
      <c r="L728" s="328">
        <v>45.09</v>
      </c>
      <c r="M728" s="352">
        <f t="shared" si="237"/>
        <v>14.090000000000003</v>
      </c>
      <c r="N728" s="352">
        <f t="shared" si="238"/>
        <v>0</v>
      </c>
      <c r="O728" s="315">
        <f t="shared" si="239"/>
        <v>6.0000000000002274E-2</v>
      </c>
    </row>
    <row r="729" spans="10:15" ht="16.5" x14ac:dyDescent="0.35">
      <c r="J729" s="351">
        <v>44243</v>
      </c>
      <c r="K729" s="352">
        <v>31</v>
      </c>
      <c r="L729" s="329">
        <v>45.03</v>
      </c>
      <c r="M729" s="352">
        <f t="shared" si="237"/>
        <v>14.030000000000001</v>
      </c>
      <c r="N729" s="352">
        <f t="shared" si="238"/>
        <v>0</v>
      </c>
      <c r="O729" s="315">
        <f t="shared" si="239"/>
        <v>-0.25999999999999801</v>
      </c>
    </row>
    <row r="730" spans="10:15" ht="16.5" x14ac:dyDescent="0.35">
      <c r="J730" s="351">
        <v>44242</v>
      </c>
      <c r="K730" s="352">
        <v>31</v>
      </c>
      <c r="L730" s="328">
        <v>45.29</v>
      </c>
      <c r="M730" s="352">
        <f t="shared" si="237"/>
        <v>14.29</v>
      </c>
      <c r="N730" s="352">
        <f t="shared" si="238"/>
        <v>0</v>
      </c>
      <c r="O730" s="315">
        <f t="shared" si="239"/>
        <v>0.14999999999999858</v>
      </c>
    </row>
    <row r="731" spans="10:15" ht="16.5" x14ac:dyDescent="0.35">
      <c r="J731" s="351">
        <v>44241</v>
      </c>
      <c r="K731" s="352">
        <v>31</v>
      </c>
      <c r="L731" s="329">
        <v>45.14</v>
      </c>
      <c r="M731" s="352">
        <f t="shared" si="237"/>
        <v>14.14</v>
      </c>
      <c r="N731" s="352">
        <f t="shared" si="238"/>
        <v>0</v>
      </c>
      <c r="O731" s="315">
        <f t="shared" si="239"/>
        <v>0.46000000000000085</v>
      </c>
    </row>
    <row r="732" spans="10:15" ht="16.5" x14ac:dyDescent="0.35">
      <c r="J732" s="351">
        <v>44240</v>
      </c>
      <c r="K732" s="352">
        <v>31</v>
      </c>
      <c r="L732" s="328">
        <v>44.68</v>
      </c>
      <c r="M732" s="352">
        <f t="shared" si="237"/>
        <v>13.68</v>
      </c>
      <c r="N732" s="352">
        <f t="shared" si="238"/>
        <v>0</v>
      </c>
      <c r="O732" s="315">
        <f t="shared" si="239"/>
        <v>-0.60000000000000142</v>
      </c>
    </row>
    <row r="733" spans="10:15" ht="16.5" x14ac:dyDescent="0.35">
      <c r="J733" s="351">
        <v>44239</v>
      </c>
      <c r="K733" s="352">
        <v>31</v>
      </c>
      <c r="L733" s="329">
        <v>45.28</v>
      </c>
      <c r="M733" s="352">
        <f t="shared" si="237"/>
        <v>14.280000000000001</v>
      </c>
      <c r="N733" s="352">
        <f t="shared" si="238"/>
        <v>0</v>
      </c>
      <c r="O733" s="315">
        <f t="shared" si="239"/>
        <v>0.60999999999999943</v>
      </c>
    </row>
    <row r="734" spans="10:15" ht="16.5" x14ac:dyDescent="0.35">
      <c r="J734" s="351">
        <v>44238</v>
      </c>
      <c r="K734" s="352">
        <v>31</v>
      </c>
      <c r="L734" s="328">
        <v>44.67</v>
      </c>
      <c r="M734" s="352">
        <f t="shared" si="237"/>
        <v>13.670000000000002</v>
      </c>
      <c r="N734" s="352">
        <f t="shared" si="238"/>
        <v>0</v>
      </c>
      <c r="O734" s="315">
        <f t="shared" si="239"/>
        <v>-0.78999999999999915</v>
      </c>
    </row>
    <row r="735" spans="10:15" ht="16.5" x14ac:dyDescent="0.35">
      <c r="J735" s="351">
        <v>44237</v>
      </c>
      <c r="K735" s="352">
        <v>31</v>
      </c>
      <c r="L735" s="329">
        <v>45.46</v>
      </c>
      <c r="M735" s="352">
        <f t="shared" si="237"/>
        <v>14.46</v>
      </c>
      <c r="N735" s="352">
        <f t="shared" si="238"/>
        <v>0.13870967741939921</v>
      </c>
      <c r="O735" s="315">
        <f t="shared" si="239"/>
        <v>0.39999999999999858</v>
      </c>
    </row>
    <row r="736" spans="10:15" ht="16.5" x14ac:dyDescent="0.35">
      <c r="J736" s="351">
        <v>44236</v>
      </c>
      <c r="K736" s="352">
        <v>30.861290322580601</v>
      </c>
      <c r="L736" s="328">
        <v>45.06</v>
      </c>
      <c r="M736" s="352">
        <f t="shared" si="237"/>
        <v>14.198709677419401</v>
      </c>
      <c r="N736" s="352">
        <f t="shared" si="238"/>
        <v>7.7419354838699661E-2</v>
      </c>
      <c r="O736" s="315">
        <f t="shared" si="239"/>
        <v>9.0000000000003411E-2</v>
      </c>
    </row>
    <row r="737" spans="10:15" ht="16.5" x14ac:dyDescent="0.35">
      <c r="J737" s="351">
        <v>44235</v>
      </c>
      <c r="K737" s="352">
        <v>30.783870967741901</v>
      </c>
      <c r="L737" s="329">
        <v>44.97</v>
      </c>
      <c r="M737" s="352">
        <f t="shared" si="237"/>
        <v>14.186129032258098</v>
      </c>
      <c r="N737" s="352">
        <f t="shared" si="238"/>
        <v>-0.15483870967739932</v>
      </c>
      <c r="O737" s="315">
        <f t="shared" si="239"/>
        <v>0.43999999999999773</v>
      </c>
    </row>
    <row r="738" spans="10:15" ht="16.5" x14ac:dyDescent="0.35">
      <c r="J738" s="351">
        <v>44234</v>
      </c>
      <c r="K738" s="352">
        <v>30.9387096774193</v>
      </c>
      <c r="L738" s="328">
        <v>44.53</v>
      </c>
      <c r="M738" s="352">
        <f t="shared" si="237"/>
        <v>13.591290322580701</v>
      </c>
      <c r="N738" s="352">
        <f t="shared" si="238"/>
        <v>0.48387096774190042</v>
      </c>
      <c r="O738" s="315">
        <f t="shared" si="239"/>
        <v>0.34000000000000341</v>
      </c>
    </row>
    <row r="739" spans="10:15" ht="16.5" x14ac:dyDescent="0.35">
      <c r="J739" s="351">
        <v>44233</v>
      </c>
      <c r="K739" s="352">
        <v>30.4548387096774</v>
      </c>
      <c r="L739" s="329">
        <v>44.19</v>
      </c>
      <c r="M739" s="352">
        <f t="shared" si="237"/>
        <v>13.735161290322598</v>
      </c>
      <c r="N739" s="352">
        <f t="shared" si="238"/>
        <v>-0.68064516129030039</v>
      </c>
      <c r="O739" s="315">
        <f t="shared" si="239"/>
        <v>-0.94000000000000483</v>
      </c>
    </row>
    <row r="740" spans="10:15" ht="16.5" x14ac:dyDescent="0.35">
      <c r="J740" s="351">
        <v>44232</v>
      </c>
      <c r="K740" s="352">
        <v>31.1354838709677</v>
      </c>
      <c r="L740" s="328">
        <v>45.13</v>
      </c>
      <c r="M740" s="352">
        <f t="shared" si="237"/>
        <v>13.994516129032302</v>
      </c>
      <c r="N740" s="352">
        <f t="shared" si="238"/>
        <v>-1.070967741935501</v>
      </c>
      <c r="O740" s="315">
        <f t="shared" si="239"/>
        <v>-5.9999999999995168E-2</v>
      </c>
    </row>
    <row r="741" spans="10:15" ht="16.5" x14ac:dyDescent="0.35">
      <c r="J741" s="351">
        <v>44231</v>
      </c>
      <c r="K741" s="352">
        <v>32.206451612903201</v>
      </c>
      <c r="L741" s="329">
        <v>45.19</v>
      </c>
      <c r="M741" s="352">
        <f t="shared" si="237"/>
        <v>12.983548387096796</v>
      </c>
      <c r="N741" s="352">
        <f t="shared" si="238"/>
        <v>-0.4129032258064953</v>
      </c>
      <c r="O741" s="315">
        <f t="shared" si="239"/>
        <v>-1.0000000000005116E-2</v>
      </c>
    </row>
    <row r="742" spans="10:15" ht="16.5" x14ac:dyDescent="0.35">
      <c r="J742" s="351">
        <v>44230</v>
      </c>
      <c r="K742" s="352">
        <v>32.619354838709697</v>
      </c>
      <c r="L742" s="328">
        <v>45.2</v>
      </c>
      <c r="M742" s="352">
        <f t="shared" si="237"/>
        <v>12.580645161290306</v>
      </c>
      <c r="N742" s="352">
        <f t="shared" si="238"/>
        <v>-0.1419354838709026</v>
      </c>
      <c r="O742" s="315">
        <f t="shared" si="239"/>
        <v>-0.21999999999999886</v>
      </c>
    </row>
    <row r="743" spans="10:15" ht="16.5" x14ac:dyDescent="0.35">
      <c r="J743" s="351">
        <v>44229</v>
      </c>
      <c r="K743" s="352">
        <v>32.761290322580599</v>
      </c>
      <c r="L743" s="329">
        <v>45.42</v>
      </c>
      <c r="M743" s="352">
        <f t="shared" si="237"/>
        <v>12.658709677419402</v>
      </c>
      <c r="N743" s="352">
        <f t="shared" si="238"/>
        <v>-0.43548387096780061</v>
      </c>
      <c r="O743" s="315">
        <f t="shared" si="239"/>
        <v>-0.58999999999999631</v>
      </c>
    </row>
    <row r="744" spans="10:15" ht="16.5" x14ac:dyDescent="0.35">
      <c r="J744" s="351">
        <v>44228</v>
      </c>
      <c r="K744" s="352">
        <v>33.1967741935484</v>
      </c>
      <c r="L744" s="328">
        <v>46.01</v>
      </c>
      <c r="M744" s="352">
        <f t="shared" si="237"/>
        <v>12.813225806451598</v>
      </c>
      <c r="N744" s="352">
        <f t="shared" si="238"/>
        <v>-0.78387096774189757</v>
      </c>
      <c r="O744" s="315">
        <f t="shared" si="239"/>
        <v>-0.21000000000000085</v>
      </c>
    </row>
    <row r="745" spans="10:15" ht="16.5" x14ac:dyDescent="0.35">
      <c r="J745" s="351">
        <v>44227</v>
      </c>
      <c r="K745" s="352">
        <v>33.980645161290298</v>
      </c>
      <c r="L745" s="329">
        <v>46.22</v>
      </c>
      <c r="M745" s="352">
        <f t="shared" si="237"/>
        <v>12.239354838709701</v>
      </c>
      <c r="N745" s="352">
        <f t="shared" si="238"/>
        <v>-0.10322580645160429</v>
      </c>
      <c r="O745" s="315">
        <f t="shared" si="239"/>
        <v>0.11999999999999744</v>
      </c>
    </row>
    <row r="746" spans="10:15" ht="16.5" x14ac:dyDescent="0.35">
      <c r="J746" s="351">
        <v>44226</v>
      </c>
      <c r="K746" s="352">
        <v>34.083870967741902</v>
      </c>
      <c r="L746" s="328">
        <v>46.1</v>
      </c>
      <c r="M746" s="352">
        <f t="shared" si="237"/>
        <v>12.0161290322581</v>
      </c>
      <c r="N746" s="352">
        <f t="shared" si="238"/>
        <v>34.083870967741902</v>
      </c>
      <c r="O746" s="315">
        <f t="shared" si="239"/>
        <v>46.1</v>
      </c>
    </row>
    <row r="747" spans="10:15" ht="16.5" x14ac:dyDescent="0.35">
      <c r="J747" s="351"/>
      <c r="L747" s="329"/>
    </row>
    <row r="748" spans="10:15" ht="16.5" x14ac:dyDescent="0.35">
      <c r="J748" s="351"/>
      <c r="L748" s="328"/>
    </row>
    <row r="749" spans="10:15" ht="16.5" x14ac:dyDescent="0.35">
      <c r="J749" s="351"/>
      <c r="L749" s="329"/>
    </row>
    <row r="750" spans="10:15" ht="16.5" x14ac:dyDescent="0.35">
      <c r="J750" s="351"/>
      <c r="L750" s="328"/>
    </row>
    <row r="751" spans="10:15" ht="16.5" x14ac:dyDescent="0.35">
      <c r="J751" s="351"/>
      <c r="L751" s="329"/>
    </row>
    <row r="752" spans="10:15" ht="16.5" x14ac:dyDescent="0.35">
      <c r="J752" s="351"/>
      <c r="L752" s="328"/>
    </row>
    <row r="753" spans="10:12" ht="16.5" x14ac:dyDescent="0.35">
      <c r="J753" s="351"/>
      <c r="L753" s="329"/>
    </row>
    <row r="754" spans="10:12" ht="16.5" x14ac:dyDescent="0.35">
      <c r="J754" s="351"/>
      <c r="L754" s="328"/>
    </row>
    <row r="755" spans="10:12" ht="16.5" x14ac:dyDescent="0.35">
      <c r="J755" s="351"/>
      <c r="L755" s="329"/>
    </row>
    <row r="756" spans="10:12" ht="16.5" x14ac:dyDescent="0.35">
      <c r="J756" s="351"/>
      <c r="L756" s="328"/>
    </row>
    <row r="757" spans="10:12" ht="16.5" x14ac:dyDescent="0.35">
      <c r="J757" s="351"/>
      <c r="L757" s="329"/>
    </row>
    <row r="758" spans="10:12" ht="16.5" x14ac:dyDescent="0.35">
      <c r="J758" s="351"/>
      <c r="L758" s="328"/>
    </row>
    <row r="759" spans="10:12" ht="16.5" x14ac:dyDescent="0.35">
      <c r="J759" s="351"/>
      <c r="L759" s="329"/>
    </row>
    <row r="760" spans="10:12" ht="16.5" x14ac:dyDescent="0.35">
      <c r="J760" s="351"/>
      <c r="L760" s="328"/>
    </row>
    <row r="761" spans="10:12" ht="16.5" x14ac:dyDescent="0.35">
      <c r="J761" s="351"/>
      <c r="L761" s="329"/>
    </row>
    <row r="762" spans="10:12" ht="16.5" x14ac:dyDescent="0.35">
      <c r="J762" s="351"/>
      <c r="L762" s="328"/>
    </row>
    <row r="763" spans="10:12" ht="16.5" x14ac:dyDescent="0.35">
      <c r="J763" s="351"/>
      <c r="L763" s="329"/>
    </row>
    <row r="764" spans="10:12" ht="16.5" x14ac:dyDescent="0.35">
      <c r="J764" s="351"/>
      <c r="L764" s="328"/>
    </row>
    <row r="765" spans="10:12" ht="16.5" x14ac:dyDescent="0.35">
      <c r="J765" s="351"/>
      <c r="L765" s="329"/>
    </row>
    <row r="766" spans="10:12" ht="16.5" x14ac:dyDescent="0.35">
      <c r="J766" s="351"/>
      <c r="L766" s="328"/>
    </row>
    <row r="767" spans="10:12" ht="16.5" x14ac:dyDescent="0.35">
      <c r="J767" s="351"/>
      <c r="L767" s="329"/>
    </row>
    <row r="768" spans="10:12" ht="16.5" x14ac:dyDescent="0.35">
      <c r="J768" s="351"/>
      <c r="L768" s="328"/>
    </row>
    <row r="769" spans="10:12" ht="16.5" x14ac:dyDescent="0.35">
      <c r="J769" s="351"/>
      <c r="L769" s="329"/>
    </row>
    <row r="770" spans="10:12" ht="16.5" x14ac:dyDescent="0.35">
      <c r="J770" s="351"/>
      <c r="L770" s="328"/>
    </row>
    <row r="771" spans="10:12" ht="16.5" x14ac:dyDescent="0.35">
      <c r="J771" s="351"/>
      <c r="L771" s="329"/>
    </row>
    <row r="772" spans="10:12" ht="16.5" x14ac:dyDescent="0.35">
      <c r="J772" s="351"/>
      <c r="L772" s="328"/>
    </row>
    <row r="773" spans="10:12" ht="16.5" x14ac:dyDescent="0.35">
      <c r="J773" s="351"/>
      <c r="L773" s="329"/>
    </row>
    <row r="774" spans="10:12" ht="16.5" x14ac:dyDescent="0.35">
      <c r="J774" s="351"/>
      <c r="L774" s="328"/>
    </row>
    <row r="775" spans="10:12" ht="16.5" x14ac:dyDescent="0.35">
      <c r="J775" s="351"/>
      <c r="L775" s="329"/>
    </row>
    <row r="776" spans="10:12" ht="16.5" x14ac:dyDescent="0.35">
      <c r="J776" s="351"/>
      <c r="L776" s="328"/>
    </row>
    <row r="777" spans="10:12" ht="16.5" x14ac:dyDescent="0.35">
      <c r="J777" s="351"/>
      <c r="L777" s="329"/>
    </row>
    <row r="778" spans="10:12" ht="16.5" x14ac:dyDescent="0.35">
      <c r="J778" s="351"/>
      <c r="L778" s="328"/>
    </row>
    <row r="779" spans="10:12" ht="16.5" x14ac:dyDescent="0.35">
      <c r="J779" s="351"/>
      <c r="L779" s="329"/>
    </row>
    <row r="780" spans="10:12" ht="16.5" x14ac:dyDescent="0.35">
      <c r="J780" s="351"/>
      <c r="L780" s="328"/>
    </row>
    <row r="781" spans="10:12" ht="16.5" x14ac:dyDescent="0.35">
      <c r="J781" s="351"/>
      <c r="L781" s="329"/>
    </row>
    <row r="782" spans="10:12" ht="16.5" x14ac:dyDescent="0.35">
      <c r="J782" s="351"/>
      <c r="L782" s="328"/>
    </row>
    <row r="783" spans="10:12" ht="16.5" x14ac:dyDescent="0.35">
      <c r="J783" s="351"/>
      <c r="L783" s="329"/>
    </row>
    <row r="784" spans="10:12" ht="16.5" x14ac:dyDescent="0.35">
      <c r="J784" s="351"/>
      <c r="L784" s="328"/>
    </row>
    <row r="785" spans="10:12" ht="16.5" x14ac:dyDescent="0.35">
      <c r="J785" s="351"/>
      <c r="L785" s="329"/>
    </row>
    <row r="786" spans="10:12" ht="16.5" x14ac:dyDescent="0.35">
      <c r="J786" s="351"/>
      <c r="L786" s="328"/>
    </row>
    <row r="787" spans="10:12" ht="16.5" x14ac:dyDescent="0.35">
      <c r="J787" s="351"/>
      <c r="L787" s="329"/>
    </row>
    <row r="788" spans="10:12" ht="16.5" x14ac:dyDescent="0.35">
      <c r="J788" s="351"/>
      <c r="L788" s="328"/>
    </row>
    <row r="789" spans="10:12" ht="16.5" x14ac:dyDescent="0.35">
      <c r="J789" s="351"/>
      <c r="L789" s="329"/>
    </row>
    <row r="790" spans="10:12" ht="16.5" x14ac:dyDescent="0.35">
      <c r="J790" s="351"/>
      <c r="L790" s="328"/>
    </row>
    <row r="791" spans="10:12" ht="16.5" x14ac:dyDescent="0.35">
      <c r="J791" s="351"/>
      <c r="L791" s="329"/>
    </row>
    <row r="792" spans="10:12" ht="16.5" x14ac:dyDescent="0.35">
      <c r="J792" s="351"/>
      <c r="L792" s="328"/>
    </row>
    <row r="793" spans="10:12" ht="16.5" x14ac:dyDescent="0.35">
      <c r="J793" s="351"/>
      <c r="L793" s="329"/>
    </row>
    <row r="794" spans="10:12" ht="16.5" x14ac:dyDescent="0.35">
      <c r="J794" s="351"/>
      <c r="L794" s="328"/>
    </row>
    <row r="795" spans="10:12" ht="16.5" x14ac:dyDescent="0.35">
      <c r="J795" s="351"/>
      <c r="L795" s="329"/>
    </row>
    <row r="796" spans="10:12" ht="16.5" x14ac:dyDescent="0.35">
      <c r="J796" s="351"/>
      <c r="L796" s="328"/>
    </row>
    <row r="797" spans="10:12" ht="16.5" x14ac:dyDescent="0.35">
      <c r="J797" s="351"/>
      <c r="L797" s="329"/>
    </row>
    <row r="798" spans="10:12" ht="16.5" x14ac:dyDescent="0.35">
      <c r="J798" s="351"/>
      <c r="L798" s="328"/>
    </row>
    <row r="799" spans="10:12" ht="16.5" x14ac:dyDescent="0.35">
      <c r="J799" s="351"/>
      <c r="L799" s="329"/>
    </row>
    <row r="800" spans="10:12" ht="16.5" x14ac:dyDescent="0.35">
      <c r="J800" s="351"/>
      <c r="L800" s="328"/>
    </row>
    <row r="801" spans="10:12" ht="16.5" x14ac:dyDescent="0.35">
      <c r="J801" s="351"/>
      <c r="L801" s="329"/>
    </row>
    <row r="802" spans="10:12" ht="16.5" x14ac:dyDescent="0.35">
      <c r="J802" s="351"/>
      <c r="L802" s="328"/>
    </row>
    <row r="803" spans="10:12" ht="16.5" x14ac:dyDescent="0.35">
      <c r="J803" s="351"/>
      <c r="L803" s="329"/>
    </row>
    <row r="804" spans="10:12" ht="16.5" x14ac:dyDescent="0.35">
      <c r="J804" s="351"/>
      <c r="L804" s="328"/>
    </row>
    <row r="805" spans="10:12" ht="16.5" x14ac:dyDescent="0.35">
      <c r="J805" s="351"/>
      <c r="L805" s="329"/>
    </row>
    <row r="806" spans="10:12" ht="16.5" x14ac:dyDescent="0.35">
      <c r="J806" s="351"/>
      <c r="L806" s="328"/>
    </row>
    <row r="807" spans="10:12" ht="16.5" x14ac:dyDescent="0.35">
      <c r="J807" s="351"/>
      <c r="L807" s="329"/>
    </row>
    <row r="808" spans="10:12" ht="16.5" x14ac:dyDescent="0.35">
      <c r="J808" s="351"/>
      <c r="L808" s="328"/>
    </row>
    <row r="809" spans="10:12" ht="16.5" x14ac:dyDescent="0.35">
      <c r="J809" s="351"/>
      <c r="L809" s="329"/>
    </row>
    <row r="810" spans="10:12" ht="16.5" x14ac:dyDescent="0.35">
      <c r="J810" s="351"/>
      <c r="L810" s="328"/>
    </row>
    <row r="811" spans="10:12" ht="16.5" x14ac:dyDescent="0.35">
      <c r="J811" s="351"/>
      <c r="L811" s="329"/>
    </row>
    <row r="812" spans="10:12" ht="16.5" x14ac:dyDescent="0.35">
      <c r="J812" s="351"/>
      <c r="L812" s="328"/>
    </row>
    <row r="813" spans="10:12" ht="16.5" x14ac:dyDescent="0.35">
      <c r="J813" s="351"/>
      <c r="L813" s="329"/>
    </row>
    <row r="814" spans="10:12" ht="16.5" x14ac:dyDescent="0.35">
      <c r="J814" s="351"/>
      <c r="L814" s="328"/>
    </row>
    <row r="815" spans="10:12" ht="16.5" x14ac:dyDescent="0.35">
      <c r="J815" s="351"/>
      <c r="L815" s="329"/>
    </row>
    <row r="816" spans="10:12" ht="16.5" x14ac:dyDescent="0.35">
      <c r="J816" s="351"/>
      <c r="L816" s="328"/>
    </row>
    <row r="817" spans="10:12" ht="16.5" x14ac:dyDescent="0.35">
      <c r="J817" s="351"/>
      <c r="L817" s="329"/>
    </row>
    <row r="818" spans="10:12" ht="16.5" x14ac:dyDescent="0.35">
      <c r="J818" s="351"/>
      <c r="L818" s="328"/>
    </row>
    <row r="819" spans="10:12" ht="16.5" x14ac:dyDescent="0.35">
      <c r="J819" s="351"/>
      <c r="L819" s="329"/>
    </row>
    <row r="820" spans="10:12" ht="16.5" x14ac:dyDescent="0.35">
      <c r="J820" s="351"/>
      <c r="L820" s="328"/>
    </row>
    <row r="821" spans="10:12" ht="16.5" x14ac:dyDescent="0.35">
      <c r="J821" s="351"/>
      <c r="L821" s="329"/>
    </row>
    <row r="822" spans="10:12" ht="16.5" x14ac:dyDescent="0.35">
      <c r="J822" s="351"/>
      <c r="L822" s="328"/>
    </row>
    <row r="823" spans="10:12" ht="16.5" x14ac:dyDescent="0.35">
      <c r="J823" s="351"/>
      <c r="L823" s="329"/>
    </row>
    <row r="824" spans="10:12" ht="16.5" x14ac:dyDescent="0.35">
      <c r="J824" s="351"/>
      <c r="L824" s="328"/>
    </row>
    <row r="825" spans="10:12" ht="16.5" x14ac:dyDescent="0.35">
      <c r="J825" s="351"/>
      <c r="L825" s="329"/>
    </row>
    <row r="826" spans="10:12" ht="16.5" x14ac:dyDescent="0.35">
      <c r="J826" s="351"/>
      <c r="L826" s="328"/>
    </row>
    <row r="827" spans="10:12" ht="16.5" x14ac:dyDescent="0.35">
      <c r="J827" s="351"/>
      <c r="L827" s="329"/>
    </row>
    <row r="828" spans="10:12" ht="16.5" x14ac:dyDescent="0.35">
      <c r="J828" s="351"/>
      <c r="L828" s="328"/>
    </row>
    <row r="829" spans="10:12" ht="16.5" x14ac:dyDescent="0.35">
      <c r="J829" s="351"/>
      <c r="L829" s="329"/>
    </row>
    <row r="830" spans="10:12" ht="16.5" x14ac:dyDescent="0.35">
      <c r="J830" s="351"/>
      <c r="L830" s="328"/>
    </row>
    <row r="831" spans="10:12" ht="16.5" x14ac:dyDescent="0.35">
      <c r="J831" s="351"/>
      <c r="L831" s="329"/>
    </row>
    <row r="832" spans="10:12" ht="16.5" x14ac:dyDescent="0.35">
      <c r="J832" s="351"/>
      <c r="L832" s="328"/>
    </row>
    <row r="833" spans="10:12" ht="16.5" x14ac:dyDescent="0.35">
      <c r="J833" s="351"/>
      <c r="L833" s="329"/>
    </row>
    <row r="834" spans="10:12" ht="16.5" x14ac:dyDescent="0.35">
      <c r="J834" s="351"/>
      <c r="L834" s="328"/>
    </row>
    <row r="835" spans="10:12" ht="16.5" x14ac:dyDescent="0.35">
      <c r="J835" s="351"/>
      <c r="L835" s="329"/>
    </row>
    <row r="836" spans="10:12" ht="16.5" x14ac:dyDescent="0.35">
      <c r="J836" s="351"/>
      <c r="L836" s="328"/>
    </row>
    <row r="837" spans="10:12" ht="16.5" x14ac:dyDescent="0.35">
      <c r="J837" s="351"/>
      <c r="L837" s="329"/>
    </row>
    <row r="838" spans="10:12" ht="16.5" x14ac:dyDescent="0.35">
      <c r="J838" s="351"/>
      <c r="L838" s="328"/>
    </row>
    <row r="839" spans="10:12" ht="16.5" x14ac:dyDescent="0.35">
      <c r="J839" s="351"/>
      <c r="L839" s="329"/>
    </row>
    <row r="840" spans="10:12" ht="16.5" x14ac:dyDescent="0.35">
      <c r="J840" s="351"/>
      <c r="L840" s="328"/>
    </row>
    <row r="841" spans="10:12" ht="16.5" x14ac:dyDescent="0.35">
      <c r="J841" s="351"/>
      <c r="L841" s="329"/>
    </row>
    <row r="842" spans="10:12" ht="16.5" x14ac:dyDescent="0.35">
      <c r="J842" s="351"/>
      <c r="L842" s="328"/>
    </row>
    <row r="843" spans="10:12" ht="16.5" x14ac:dyDescent="0.35">
      <c r="J843" s="351"/>
      <c r="L843" s="329"/>
    </row>
    <row r="844" spans="10:12" ht="16.5" x14ac:dyDescent="0.35">
      <c r="J844" s="351"/>
      <c r="L844" s="328"/>
    </row>
    <row r="845" spans="10:12" ht="16.5" x14ac:dyDescent="0.35">
      <c r="J845" s="351"/>
      <c r="L845" s="329"/>
    </row>
    <row r="846" spans="10:12" ht="16.5" x14ac:dyDescent="0.35">
      <c r="J846" s="351"/>
      <c r="L846" s="328"/>
    </row>
    <row r="847" spans="10:12" ht="16.5" x14ac:dyDescent="0.35">
      <c r="J847" s="351"/>
      <c r="L847" s="329"/>
    </row>
    <row r="848" spans="10:12" ht="16.5" x14ac:dyDescent="0.35">
      <c r="J848" s="351"/>
      <c r="L848" s="328"/>
    </row>
    <row r="849" spans="10:12" ht="16.5" x14ac:dyDescent="0.35">
      <c r="J849" s="351"/>
      <c r="L849" s="329"/>
    </row>
    <row r="850" spans="10:12" ht="16.5" x14ac:dyDescent="0.35">
      <c r="J850" s="351"/>
      <c r="L850" s="328"/>
    </row>
    <row r="851" spans="10:12" ht="16.5" x14ac:dyDescent="0.35">
      <c r="J851" s="351"/>
      <c r="L851" s="329"/>
    </row>
    <row r="852" spans="10:12" ht="16.5" x14ac:dyDescent="0.35">
      <c r="J852" s="351"/>
      <c r="L852" s="328"/>
    </row>
    <row r="853" spans="10:12" ht="16.5" x14ac:dyDescent="0.35">
      <c r="J853" s="351"/>
      <c r="L853" s="329"/>
    </row>
    <row r="854" spans="10:12" ht="16.5" x14ac:dyDescent="0.35">
      <c r="J854" s="351"/>
      <c r="L854" s="328"/>
    </row>
    <row r="855" spans="10:12" ht="16.5" x14ac:dyDescent="0.35">
      <c r="J855" s="351"/>
      <c r="L855" s="329"/>
    </row>
    <row r="856" spans="10:12" ht="16.5" x14ac:dyDescent="0.35">
      <c r="J856" s="351"/>
      <c r="L856" s="328"/>
    </row>
    <row r="857" spans="10:12" ht="16.5" x14ac:dyDescent="0.35">
      <c r="J857" s="351"/>
      <c r="L857" s="329"/>
    </row>
    <row r="858" spans="10:12" ht="16.5" x14ac:dyDescent="0.35">
      <c r="J858" s="351"/>
      <c r="L858" s="328"/>
    </row>
    <row r="859" spans="10:12" ht="16.5" x14ac:dyDescent="0.35">
      <c r="J859" s="351"/>
      <c r="L859" s="329"/>
    </row>
    <row r="860" spans="10:12" ht="16.5" x14ac:dyDescent="0.35">
      <c r="J860" s="351"/>
      <c r="L860" s="328"/>
    </row>
    <row r="861" spans="10:12" ht="16.5" x14ac:dyDescent="0.35">
      <c r="J861" s="351"/>
      <c r="L861" s="329"/>
    </row>
    <row r="862" spans="10:12" ht="16.5" x14ac:dyDescent="0.35">
      <c r="J862" s="351"/>
      <c r="L862" s="328"/>
    </row>
    <row r="863" spans="10:12" ht="16.5" x14ac:dyDescent="0.35">
      <c r="J863" s="351"/>
      <c r="L863" s="329"/>
    </row>
    <row r="864" spans="10:12" ht="16.5" x14ac:dyDescent="0.35">
      <c r="J864" s="351"/>
      <c r="L864" s="328"/>
    </row>
    <row r="865" spans="10:12" ht="16.5" x14ac:dyDescent="0.35">
      <c r="J865" s="351"/>
      <c r="L865" s="329"/>
    </row>
    <row r="866" spans="10:12" ht="16.5" x14ac:dyDescent="0.35">
      <c r="J866" s="351"/>
      <c r="L866" s="328"/>
    </row>
    <row r="867" spans="10:12" ht="16.5" x14ac:dyDescent="0.35">
      <c r="J867" s="351"/>
      <c r="L867" s="329"/>
    </row>
    <row r="868" spans="10:12" ht="16.5" x14ac:dyDescent="0.35">
      <c r="J868" s="351"/>
      <c r="L868" s="328"/>
    </row>
    <row r="869" spans="10:12" ht="16.5" x14ac:dyDescent="0.35">
      <c r="J869" s="351"/>
      <c r="L869" s="329"/>
    </row>
    <row r="870" spans="10:12" ht="16.5" x14ac:dyDescent="0.35">
      <c r="J870" s="351"/>
      <c r="L870" s="328"/>
    </row>
    <row r="871" spans="10:12" ht="16.5" x14ac:dyDescent="0.35">
      <c r="J871" s="351"/>
      <c r="L871" s="329"/>
    </row>
    <row r="872" spans="10:12" ht="16.5" x14ac:dyDescent="0.35">
      <c r="J872" s="351"/>
      <c r="L872" s="328"/>
    </row>
    <row r="873" spans="10:12" ht="16.5" x14ac:dyDescent="0.35">
      <c r="J873" s="351"/>
      <c r="L873" s="329"/>
    </row>
    <row r="874" spans="10:12" ht="16.5" x14ac:dyDescent="0.35">
      <c r="J874" s="351"/>
      <c r="L874" s="328"/>
    </row>
    <row r="875" spans="10:12" ht="16.5" x14ac:dyDescent="0.35">
      <c r="J875" s="351"/>
      <c r="L875" s="329"/>
    </row>
    <row r="876" spans="10:12" ht="16.5" x14ac:dyDescent="0.35">
      <c r="J876" s="351"/>
      <c r="L876" s="328"/>
    </row>
    <row r="877" spans="10:12" ht="16.5" x14ac:dyDescent="0.35">
      <c r="J877" s="351"/>
      <c r="L877" s="329"/>
    </row>
    <row r="878" spans="10:12" ht="16.5" x14ac:dyDescent="0.35">
      <c r="J878" s="351"/>
      <c r="L878" s="328"/>
    </row>
    <row r="879" spans="10:12" ht="16.5" x14ac:dyDescent="0.35">
      <c r="J879" s="351"/>
      <c r="L879" s="329"/>
    </row>
    <row r="880" spans="10:12" ht="16.5" x14ac:dyDescent="0.35">
      <c r="J880" s="351"/>
      <c r="L880" s="328"/>
    </row>
    <row r="881" spans="10:12" ht="16.5" x14ac:dyDescent="0.35">
      <c r="J881" s="351"/>
      <c r="L881" s="329"/>
    </row>
    <row r="882" spans="10:12" ht="16.5" x14ac:dyDescent="0.35">
      <c r="J882" s="351"/>
      <c r="L882" s="328"/>
    </row>
    <row r="883" spans="10:12" ht="16.5" x14ac:dyDescent="0.35">
      <c r="J883" s="351"/>
      <c r="L883" s="329"/>
    </row>
    <row r="884" spans="10:12" ht="16.5" x14ac:dyDescent="0.35">
      <c r="J884" s="351"/>
      <c r="L884" s="328"/>
    </row>
    <row r="885" spans="10:12" ht="16.5" x14ac:dyDescent="0.35">
      <c r="J885" s="351"/>
      <c r="L885" s="329"/>
    </row>
    <row r="886" spans="10:12" ht="16.5" x14ac:dyDescent="0.35">
      <c r="J886" s="351"/>
      <c r="L886" s="328"/>
    </row>
    <row r="887" spans="10:12" ht="16.5" x14ac:dyDescent="0.35">
      <c r="J887" s="351"/>
      <c r="L887" s="329"/>
    </row>
    <row r="888" spans="10:12" ht="16.5" x14ac:dyDescent="0.35">
      <c r="J888" s="351"/>
      <c r="L888" s="328"/>
    </row>
    <row r="889" spans="10:12" ht="16.5" x14ac:dyDescent="0.35">
      <c r="J889" s="351"/>
      <c r="L889" s="329"/>
    </row>
    <row r="890" spans="10:12" ht="16.5" x14ac:dyDescent="0.35">
      <c r="J890" s="351"/>
      <c r="L890" s="328"/>
    </row>
    <row r="891" spans="10:12" ht="16.5" x14ac:dyDescent="0.35">
      <c r="J891" s="351"/>
      <c r="L891" s="329"/>
    </row>
    <row r="892" spans="10:12" ht="16.5" x14ac:dyDescent="0.35">
      <c r="J892" s="351"/>
      <c r="L892" s="328"/>
    </row>
    <row r="893" spans="10:12" ht="16.5" x14ac:dyDescent="0.35">
      <c r="J893" s="351"/>
      <c r="L893" s="329"/>
    </row>
    <row r="894" spans="10:12" ht="16.5" x14ac:dyDescent="0.35">
      <c r="J894" s="351"/>
      <c r="L894" s="328"/>
    </row>
    <row r="895" spans="10:12" ht="16.5" x14ac:dyDescent="0.35">
      <c r="J895" s="351"/>
      <c r="L895" s="329"/>
    </row>
    <row r="896" spans="10:12" ht="16.5" x14ac:dyDescent="0.35">
      <c r="J896" s="351"/>
      <c r="L896" s="328"/>
    </row>
    <row r="897" spans="10:12" ht="16.5" x14ac:dyDescent="0.35">
      <c r="J897" s="351"/>
      <c r="L897" s="329"/>
    </row>
    <row r="898" spans="10:12" ht="16.5" x14ac:dyDescent="0.35">
      <c r="J898" s="351"/>
      <c r="L898" s="328"/>
    </row>
    <row r="899" spans="10:12" ht="16.5" x14ac:dyDescent="0.35">
      <c r="J899" s="351"/>
      <c r="L899" s="329"/>
    </row>
    <row r="900" spans="10:12" ht="16.5" x14ac:dyDescent="0.35">
      <c r="J900" s="351"/>
      <c r="L900" s="328"/>
    </row>
    <row r="901" spans="10:12" ht="16.5" x14ac:dyDescent="0.35">
      <c r="J901" s="351"/>
      <c r="L901" s="329"/>
    </row>
    <row r="902" spans="10:12" ht="16.5" x14ac:dyDescent="0.35">
      <c r="J902" s="351"/>
      <c r="L902" s="328"/>
    </row>
    <row r="903" spans="10:12" ht="16.5" x14ac:dyDescent="0.35">
      <c r="J903" s="351"/>
      <c r="L903" s="329"/>
    </row>
    <row r="904" spans="10:12" ht="16.5" x14ac:dyDescent="0.35">
      <c r="J904" s="351"/>
      <c r="L904" s="328"/>
    </row>
    <row r="905" spans="10:12" ht="16.5" x14ac:dyDescent="0.35">
      <c r="J905" s="351"/>
      <c r="L905" s="329"/>
    </row>
    <row r="906" spans="10:12" ht="16.5" x14ac:dyDescent="0.35">
      <c r="J906" s="351"/>
      <c r="L906" s="328"/>
    </row>
    <row r="907" spans="10:12" ht="16.5" x14ac:dyDescent="0.35">
      <c r="J907" s="351"/>
      <c r="L907" s="329"/>
    </row>
    <row r="908" spans="10:12" ht="16.5" x14ac:dyDescent="0.35">
      <c r="J908" s="351"/>
      <c r="L908" s="328"/>
    </row>
    <row r="909" spans="10:12" ht="16.5" x14ac:dyDescent="0.35">
      <c r="J909" s="351"/>
      <c r="L909" s="329"/>
    </row>
    <row r="910" spans="10:12" ht="16.5" x14ac:dyDescent="0.35">
      <c r="J910" s="351"/>
      <c r="L910" s="328"/>
    </row>
    <row r="911" spans="10:12" ht="16.5" x14ac:dyDescent="0.35">
      <c r="J911" s="351"/>
      <c r="L911" s="329"/>
    </row>
    <row r="912" spans="10:12" ht="16.5" x14ac:dyDescent="0.35">
      <c r="J912" s="351"/>
      <c r="L912" s="328"/>
    </row>
    <row r="913" spans="10:12" ht="16.5" x14ac:dyDescent="0.35">
      <c r="J913" s="351"/>
      <c r="L913" s="329"/>
    </row>
    <row r="914" spans="10:12" ht="16.5" x14ac:dyDescent="0.35">
      <c r="J914" s="351"/>
      <c r="L914" s="328"/>
    </row>
    <row r="915" spans="10:12" ht="16.5" x14ac:dyDescent="0.35">
      <c r="J915" s="351"/>
      <c r="L915" s="329"/>
    </row>
    <row r="916" spans="10:12" ht="16.5" x14ac:dyDescent="0.35">
      <c r="J916" s="351"/>
      <c r="L916" s="328"/>
    </row>
    <row r="917" spans="10:12" ht="16.5" x14ac:dyDescent="0.35">
      <c r="J917" s="351"/>
      <c r="L917" s="329"/>
    </row>
    <row r="918" spans="10:12" ht="16.5" x14ac:dyDescent="0.35">
      <c r="J918" s="351"/>
      <c r="L918" s="328"/>
    </row>
    <row r="919" spans="10:12" ht="16.5" x14ac:dyDescent="0.35">
      <c r="J919" s="351"/>
      <c r="L919" s="329"/>
    </row>
    <row r="920" spans="10:12" ht="16.5" x14ac:dyDescent="0.35">
      <c r="J920" s="351"/>
      <c r="L920" s="328"/>
    </row>
    <row r="921" spans="10:12" ht="16.5" x14ac:dyDescent="0.35">
      <c r="J921" s="351"/>
      <c r="L921" s="329"/>
    </row>
    <row r="922" spans="10:12" ht="16.5" x14ac:dyDescent="0.35">
      <c r="J922" s="351"/>
      <c r="L922" s="328"/>
    </row>
    <row r="923" spans="10:12" ht="16.5" x14ac:dyDescent="0.35">
      <c r="J923" s="351"/>
      <c r="L923" s="329"/>
    </row>
    <row r="924" spans="10:12" ht="16.5" x14ac:dyDescent="0.35">
      <c r="J924" s="351"/>
      <c r="L924" s="328"/>
    </row>
    <row r="925" spans="10:12" ht="16.5" x14ac:dyDescent="0.35">
      <c r="J925" s="351"/>
      <c r="L925" s="329"/>
    </row>
    <row r="926" spans="10:12" ht="16.5" x14ac:dyDescent="0.35">
      <c r="J926" s="351"/>
      <c r="L926" s="328"/>
    </row>
    <row r="927" spans="10:12" ht="16.5" x14ac:dyDescent="0.35">
      <c r="J927" s="351"/>
      <c r="L927" s="329"/>
    </row>
    <row r="928" spans="10:12" ht="16.5" x14ac:dyDescent="0.35">
      <c r="J928" s="351"/>
      <c r="L928" s="328"/>
    </row>
    <row r="929" spans="10:12" ht="16.5" x14ac:dyDescent="0.35">
      <c r="J929" s="351"/>
      <c r="L929" s="329"/>
    </row>
    <row r="930" spans="10:12" ht="16.5" x14ac:dyDescent="0.35">
      <c r="J930" s="351"/>
      <c r="L930" s="328"/>
    </row>
    <row r="931" spans="10:12" ht="16.5" x14ac:dyDescent="0.35">
      <c r="J931" s="351"/>
      <c r="L931" s="329"/>
    </row>
    <row r="932" spans="10:12" ht="16.5" x14ac:dyDescent="0.35">
      <c r="J932" s="351"/>
      <c r="L932" s="328"/>
    </row>
    <row r="933" spans="10:12" ht="16.5" x14ac:dyDescent="0.35">
      <c r="J933" s="351"/>
      <c r="L933" s="329"/>
    </row>
    <row r="934" spans="10:12" ht="16.5" x14ac:dyDescent="0.35">
      <c r="J934" s="351"/>
      <c r="L934" s="328"/>
    </row>
    <row r="935" spans="10:12" ht="16.5" x14ac:dyDescent="0.35">
      <c r="J935" s="351"/>
      <c r="L935" s="329"/>
    </row>
    <row r="936" spans="10:12" ht="16.5" x14ac:dyDescent="0.35">
      <c r="J936" s="351"/>
      <c r="L936" s="328"/>
    </row>
    <row r="937" spans="10:12" ht="16.5" x14ac:dyDescent="0.35">
      <c r="J937" s="351"/>
      <c r="L937" s="329"/>
    </row>
    <row r="938" spans="10:12" ht="16.5" x14ac:dyDescent="0.35">
      <c r="J938" s="351"/>
      <c r="L938" s="328"/>
    </row>
    <row r="939" spans="10:12" ht="16.5" x14ac:dyDescent="0.35">
      <c r="J939" s="351"/>
      <c r="L939" s="329"/>
    </row>
    <row r="940" spans="10:12" ht="16.5" x14ac:dyDescent="0.35">
      <c r="J940" s="351"/>
      <c r="L940" s="328"/>
    </row>
    <row r="941" spans="10:12" ht="16.5" x14ac:dyDescent="0.35">
      <c r="J941" s="351"/>
      <c r="L941" s="329"/>
    </row>
    <row r="942" spans="10:12" ht="16.5" x14ac:dyDescent="0.35">
      <c r="J942" s="351"/>
      <c r="L942" s="328"/>
    </row>
    <row r="943" spans="10:12" ht="16.5" x14ac:dyDescent="0.35">
      <c r="J943" s="351"/>
      <c r="L943" s="329"/>
    </row>
    <row r="944" spans="10:12" ht="16.5" x14ac:dyDescent="0.35">
      <c r="J944" s="351"/>
      <c r="L944" s="328"/>
    </row>
    <row r="945" spans="10:12" ht="16.5" x14ac:dyDescent="0.35">
      <c r="J945" s="351"/>
      <c r="L945" s="329"/>
    </row>
    <row r="946" spans="10:12" ht="16.5" x14ac:dyDescent="0.35">
      <c r="J946" s="351"/>
      <c r="L946" s="328"/>
    </row>
    <row r="947" spans="10:12" ht="16.5" x14ac:dyDescent="0.35">
      <c r="J947" s="351"/>
      <c r="L947" s="329"/>
    </row>
    <row r="948" spans="10:12" ht="16.5" x14ac:dyDescent="0.35">
      <c r="J948" s="351"/>
      <c r="L948" s="328"/>
    </row>
    <row r="949" spans="10:12" ht="16.5" x14ac:dyDescent="0.35">
      <c r="J949" s="351"/>
      <c r="L949" s="329"/>
    </row>
    <row r="950" spans="10:12" ht="16.5" x14ac:dyDescent="0.35">
      <c r="J950" s="351"/>
      <c r="L950" s="328"/>
    </row>
    <row r="951" spans="10:12" ht="16.5" x14ac:dyDescent="0.35">
      <c r="J951" s="351"/>
      <c r="L951" s="329"/>
    </row>
    <row r="952" spans="10:12" ht="16.5" x14ac:dyDescent="0.35">
      <c r="J952" s="351"/>
      <c r="L952" s="328"/>
    </row>
    <row r="953" spans="10:12" ht="16.5" x14ac:dyDescent="0.35">
      <c r="J953" s="351"/>
      <c r="L953" s="329"/>
    </row>
    <row r="954" spans="10:12" ht="16.5" x14ac:dyDescent="0.35">
      <c r="J954" s="351"/>
      <c r="L954" s="328"/>
    </row>
    <row r="955" spans="10:12" ht="16.5" x14ac:dyDescent="0.35">
      <c r="J955" s="351"/>
      <c r="L955" s="329"/>
    </row>
    <row r="956" spans="10:12" ht="16.5" x14ac:dyDescent="0.35">
      <c r="J956" s="351"/>
      <c r="L956" s="328"/>
    </row>
    <row r="957" spans="10:12" ht="16.5" x14ac:dyDescent="0.35">
      <c r="J957" s="351"/>
      <c r="L957" s="329"/>
    </row>
    <row r="958" spans="10:12" ht="16.5" x14ac:dyDescent="0.35">
      <c r="J958" s="351"/>
      <c r="L958" s="328"/>
    </row>
    <row r="959" spans="10:12" ht="16.5" x14ac:dyDescent="0.35">
      <c r="J959" s="351"/>
      <c r="L959" s="329"/>
    </row>
    <row r="960" spans="10:12" ht="16.5" x14ac:dyDescent="0.35">
      <c r="J960" s="351"/>
      <c r="L960" s="328"/>
    </row>
    <row r="961" spans="10:12" ht="16.5" x14ac:dyDescent="0.35">
      <c r="J961" s="351"/>
      <c r="L961" s="329"/>
    </row>
    <row r="962" spans="10:12" ht="16.5" x14ac:dyDescent="0.35">
      <c r="J962" s="351"/>
      <c r="L962" s="328"/>
    </row>
    <row r="963" spans="10:12" ht="16.5" x14ac:dyDescent="0.35">
      <c r="J963" s="351"/>
      <c r="L963" s="329"/>
    </row>
    <row r="964" spans="10:12" ht="16.5" x14ac:dyDescent="0.35">
      <c r="J964" s="351"/>
      <c r="L964" s="328"/>
    </row>
    <row r="965" spans="10:12" ht="16.5" x14ac:dyDescent="0.35">
      <c r="J965" s="351"/>
      <c r="L965" s="329"/>
    </row>
    <row r="966" spans="10:12" ht="16.5" x14ac:dyDescent="0.35">
      <c r="J966" s="351"/>
      <c r="L966" s="328"/>
    </row>
    <row r="967" spans="10:12" ht="16.5" x14ac:dyDescent="0.35">
      <c r="J967" s="351"/>
      <c r="L967" s="329"/>
    </row>
    <row r="968" spans="10:12" ht="16.5" x14ac:dyDescent="0.35">
      <c r="J968" s="351"/>
      <c r="L968" s="328"/>
    </row>
    <row r="969" spans="10:12" ht="16.5" x14ac:dyDescent="0.35">
      <c r="J969" s="351"/>
      <c r="L969" s="329"/>
    </row>
    <row r="970" spans="10:12" ht="16.5" x14ac:dyDescent="0.35">
      <c r="J970" s="351"/>
      <c r="L970" s="328"/>
    </row>
    <row r="971" spans="10:12" ht="16.5" x14ac:dyDescent="0.35">
      <c r="J971" s="351"/>
      <c r="L971" s="329"/>
    </row>
    <row r="972" spans="10:12" ht="16.5" x14ac:dyDescent="0.35">
      <c r="J972" s="351"/>
      <c r="L972" s="328"/>
    </row>
    <row r="973" spans="10:12" ht="16.5" x14ac:dyDescent="0.35">
      <c r="J973" s="351"/>
      <c r="L973" s="329"/>
    </row>
    <row r="974" spans="10:12" ht="16.5" x14ac:dyDescent="0.35">
      <c r="J974" s="351"/>
      <c r="L974" s="328"/>
    </row>
    <row r="975" spans="10:12" ht="16.5" x14ac:dyDescent="0.35">
      <c r="J975" s="351"/>
      <c r="L975" s="329"/>
    </row>
    <row r="976" spans="10:12" ht="16.5" x14ac:dyDescent="0.35">
      <c r="J976" s="351"/>
      <c r="L976" s="328"/>
    </row>
    <row r="977" spans="10:12" ht="16.5" x14ac:dyDescent="0.35">
      <c r="J977" s="351"/>
      <c r="L977" s="329"/>
    </row>
    <row r="978" spans="10:12" ht="16.5" x14ac:dyDescent="0.35">
      <c r="J978" s="351"/>
      <c r="L978" s="328"/>
    </row>
    <row r="979" spans="10:12" ht="16.5" x14ac:dyDescent="0.35">
      <c r="J979" s="351"/>
      <c r="L979" s="329"/>
    </row>
    <row r="980" spans="10:12" ht="16.5" x14ac:dyDescent="0.35">
      <c r="J980" s="351"/>
      <c r="L980" s="328"/>
    </row>
    <row r="981" spans="10:12" ht="16.5" x14ac:dyDescent="0.35">
      <c r="J981" s="351"/>
      <c r="L981" s="329"/>
    </row>
    <row r="982" spans="10:12" ht="16.5" x14ac:dyDescent="0.35">
      <c r="J982" s="351"/>
      <c r="L982" s="328"/>
    </row>
    <row r="983" spans="10:12" ht="16.5" x14ac:dyDescent="0.35">
      <c r="J983" s="351"/>
      <c r="L983" s="329"/>
    </row>
    <row r="984" spans="10:12" ht="16.5" x14ac:dyDescent="0.35">
      <c r="J984" s="351"/>
      <c r="L984" s="328"/>
    </row>
    <row r="985" spans="10:12" ht="16.5" x14ac:dyDescent="0.35">
      <c r="J985" s="351"/>
      <c r="L985" s="329"/>
    </row>
    <row r="986" spans="10:12" ht="16.5" x14ac:dyDescent="0.35">
      <c r="J986" s="351"/>
      <c r="L986" s="328"/>
    </row>
    <row r="987" spans="10:12" ht="16.5" x14ac:dyDescent="0.35">
      <c r="J987" s="351"/>
      <c r="L987" s="329"/>
    </row>
    <row r="988" spans="10:12" ht="16.5" x14ac:dyDescent="0.35">
      <c r="J988" s="351"/>
      <c r="L988" s="328"/>
    </row>
    <row r="989" spans="10:12" ht="16.5" x14ac:dyDescent="0.35">
      <c r="J989" s="351"/>
      <c r="L989" s="329"/>
    </row>
    <row r="990" spans="10:12" ht="16.5" x14ac:dyDescent="0.35">
      <c r="J990" s="351"/>
      <c r="L990" s="328"/>
    </row>
    <row r="991" spans="10:12" ht="16.5" x14ac:dyDescent="0.35">
      <c r="J991" s="351"/>
      <c r="L991" s="329"/>
    </row>
    <row r="992" spans="10:12" ht="16.5" x14ac:dyDescent="0.35">
      <c r="J992" s="351"/>
      <c r="L992" s="328"/>
    </row>
    <row r="993" spans="10:12" ht="16.5" x14ac:dyDescent="0.35">
      <c r="J993" s="351"/>
      <c r="L993" s="329"/>
    </row>
    <row r="994" spans="10:12" ht="16.5" x14ac:dyDescent="0.35">
      <c r="J994" s="351"/>
      <c r="L994" s="328"/>
    </row>
    <row r="995" spans="10:12" ht="16.5" x14ac:dyDescent="0.35">
      <c r="J995" s="351"/>
      <c r="L995" s="329"/>
    </row>
    <row r="996" spans="10:12" ht="16.5" x14ac:dyDescent="0.35">
      <c r="J996" s="351"/>
      <c r="L996" s="328"/>
    </row>
    <row r="997" spans="10:12" ht="16.5" x14ac:dyDescent="0.35">
      <c r="J997" s="351"/>
      <c r="L997" s="329"/>
    </row>
    <row r="998" spans="10:12" ht="16.5" x14ac:dyDescent="0.35">
      <c r="J998" s="351"/>
      <c r="L998" s="328"/>
    </row>
    <row r="999" spans="10:12" ht="16.5" x14ac:dyDescent="0.35">
      <c r="J999" s="351"/>
      <c r="L999" s="329"/>
    </row>
    <row r="1000" spans="10:12" ht="16.5" x14ac:dyDescent="0.35">
      <c r="J1000" s="351"/>
      <c r="L1000" s="328"/>
    </row>
    <row r="1001" spans="10:12" ht="16.5" x14ac:dyDescent="0.35">
      <c r="J1001" s="351"/>
      <c r="L1001" s="329"/>
    </row>
    <row r="1002" spans="10:12" ht="16.5" x14ac:dyDescent="0.35">
      <c r="J1002" s="351"/>
      <c r="L1002" s="328"/>
    </row>
    <row r="1003" spans="10:12" ht="16.5" x14ac:dyDescent="0.35">
      <c r="J1003" s="351"/>
      <c r="L1003" s="329"/>
    </row>
    <row r="1004" spans="10:12" ht="16.5" x14ac:dyDescent="0.35">
      <c r="J1004" s="351"/>
      <c r="L1004" s="328"/>
    </row>
    <row r="1005" spans="10:12" ht="16.5" x14ac:dyDescent="0.35">
      <c r="J1005" s="351"/>
      <c r="L1005" s="329"/>
    </row>
    <row r="1006" spans="10:12" ht="16.5" x14ac:dyDescent="0.35">
      <c r="J1006" s="351"/>
      <c r="L1006" s="328"/>
    </row>
    <row r="1007" spans="10:12" ht="16.5" x14ac:dyDescent="0.35">
      <c r="J1007" s="351"/>
      <c r="L1007" s="329"/>
    </row>
    <row r="1008" spans="10:12" ht="16.5" x14ac:dyDescent="0.35">
      <c r="J1008" s="351"/>
      <c r="L1008" s="328"/>
    </row>
    <row r="1009" spans="10:12" ht="16.5" x14ac:dyDescent="0.35">
      <c r="J1009" s="351"/>
      <c r="L1009" s="329"/>
    </row>
    <row r="1010" spans="10:12" ht="16.5" x14ac:dyDescent="0.35">
      <c r="J1010" s="351"/>
      <c r="L1010" s="328"/>
    </row>
    <row r="1011" spans="10:12" ht="16.5" x14ac:dyDescent="0.35">
      <c r="J1011" s="351"/>
      <c r="L1011" s="329"/>
    </row>
    <row r="1012" spans="10:12" ht="16.5" x14ac:dyDescent="0.35">
      <c r="J1012" s="351"/>
      <c r="L1012" s="328"/>
    </row>
    <row r="1013" spans="10:12" ht="16.5" x14ac:dyDescent="0.35">
      <c r="J1013" s="351"/>
      <c r="L1013" s="329"/>
    </row>
    <row r="1014" spans="10:12" ht="16.5" x14ac:dyDescent="0.35">
      <c r="J1014" s="351"/>
      <c r="L1014" s="328"/>
    </row>
    <row r="1015" spans="10:12" ht="16.5" x14ac:dyDescent="0.35">
      <c r="J1015" s="351"/>
      <c r="L1015" s="329"/>
    </row>
    <row r="1016" spans="10:12" ht="16.5" x14ac:dyDescent="0.35">
      <c r="J1016" s="351"/>
      <c r="L1016" s="328"/>
    </row>
    <row r="1017" spans="10:12" ht="16.5" x14ac:dyDescent="0.35">
      <c r="J1017" s="351"/>
      <c r="L1017" s="329"/>
    </row>
    <row r="1018" spans="10:12" ht="16.5" x14ac:dyDescent="0.35">
      <c r="J1018" s="351"/>
      <c r="L1018" s="328"/>
    </row>
    <row r="1019" spans="10:12" ht="16.5" x14ac:dyDescent="0.35">
      <c r="J1019" s="351"/>
      <c r="L1019" s="329"/>
    </row>
    <row r="1020" spans="10:12" ht="16.5" x14ac:dyDescent="0.35">
      <c r="J1020" s="351"/>
      <c r="L1020" s="328"/>
    </row>
    <row r="1021" spans="10:12" ht="16.5" x14ac:dyDescent="0.35">
      <c r="J1021" s="351"/>
      <c r="L1021" s="329"/>
    </row>
    <row r="1022" spans="10:12" ht="16.5" x14ac:dyDescent="0.35">
      <c r="J1022" s="351"/>
      <c r="L1022" s="328"/>
    </row>
    <row r="1023" spans="10:12" ht="16.5" x14ac:dyDescent="0.35">
      <c r="J1023" s="351"/>
      <c r="L1023" s="329"/>
    </row>
    <row r="1024" spans="10:12" ht="16.5" x14ac:dyDescent="0.35">
      <c r="J1024" s="351"/>
      <c r="L1024" s="328"/>
    </row>
    <row r="1025" spans="10:12" ht="16.5" x14ac:dyDescent="0.35">
      <c r="J1025" s="351"/>
      <c r="L1025" s="329"/>
    </row>
    <row r="1026" spans="10:12" ht="16.5" x14ac:dyDescent="0.35">
      <c r="J1026" s="351"/>
      <c r="L1026" s="328"/>
    </row>
    <row r="1027" spans="10:12" ht="16.5" x14ac:dyDescent="0.35">
      <c r="J1027" s="351"/>
      <c r="L1027" s="329"/>
    </row>
    <row r="1028" spans="10:12" ht="16.5" x14ac:dyDescent="0.35">
      <c r="J1028" s="351"/>
      <c r="L1028" s="328"/>
    </row>
    <row r="1029" spans="10:12" ht="16.5" x14ac:dyDescent="0.35">
      <c r="J1029" s="351"/>
      <c r="L1029" s="329"/>
    </row>
    <row r="1030" spans="10:12" ht="16.5" x14ac:dyDescent="0.35">
      <c r="J1030" s="351"/>
      <c r="L1030" s="328"/>
    </row>
    <row r="1031" spans="10:12" ht="16.5" x14ac:dyDescent="0.35">
      <c r="J1031" s="351"/>
      <c r="L1031" s="329"/>
    </row>
    <row r="1032" spans="10:12" ht="16.5" x14ac:dyDescent="0.35">
      <c r="J1032" s="351"/>
      <c r="L1032" s="328"/>
    </row>
    <row r="1033" spans="10:12" ht="16.5" x14ac:dyDescent="0.35">
      <c r="J1033" s="351"/>
      <c r="L1033" s="329"/>
    </row>
    <row r="1034" spans="10:12" ht="16.5" x14ac:dyDescent="0.35">
      <c r="J1034" s="351"/>
      <c r="L1034" s="328"/>
    </row>
    <row r="1035" spans="10:12" ht="16.5" x14ac:dyDescent="0.35">
      <c r="J1035" s="351"/>
      <c r="L1035" s="329"/>
    </row>
    <row r="1036" spans="10:12" ht="16.5" x14ac:dyDescent="0.35">
      <c r="J1036" s="351"/>
      <c r="L1036" s="328"/>
    </row>
    <row r="1037" spans="10:12" ht="16.5" x14ac:dyDescent="0.35">
      <c r="J1037" s="351"/>
      <c r="L1037" s="329"/>
    </row>
    <row r="1038" spans="10:12" ht="16.5" x14ac:dyDescent="0.35">
      <c r="J1038" s="351"/>
      <c r="L1038" s="328"/>
    </row>
    <row r="1039" spans="10:12" ht="16.5" x14ac:dyDescent="0.35">
      <c r="J1039" s="351"/>
      <c r="L1039" s="329"/>
    </row>
    <row r="1040" spans="10:12" ht="16.5" x14ac:dyDescent="0.35">
      <c r="J1040" s="351"/>
      <c r="L1040" s="328"/>
    </row>
    <row r="1041" spans="10:12" ht="16.5" x14ac:dyDescent="0.35">
      <c r="J1041" s="351"/>
      <c r="L1041" s="329"/>
    </row>
    <row r="1042" spans="10:12" ht="16.5" x14ac:dyDescent="0.35">
      <c r="J1042" s="351"/>
      <c r="L1042" s="328"/>
    </row>
    <row r="1043" spans="10:12" ht="16.5" x14ac:dyDescent="0.35">
      <c r="J1043" s="351"/>
      <c r="L1043" s="329"/>
    </row>
    <row r="1044" spans="10:12" ht="16.5" x14ac:dyDescent="0.35">
      <c r="J1044" s="351"/>
      <c r="L1044" s="328"/>
    </row>
    <row r="1045" spans="10:12" ht="16.5" x14ac:dyDescent="0.35">
      <c r="J1045" s="351"/>
      <c r="L1045" s="329"/>
    </row>
    <row r="1046" spans="10:12" ht="16.5" x14ac:dyDescent="0.35">
      <c r="J1046" s="351"/>
      <c r="L1046" s="328"/>
    </row>
    <row r="1047" spans="10:12" ht="16.5" x14ac:dyDescent="0.35">
      <c r="J1047" s="351"/>
      <c r="L1047" s="329"/>
    </row>
    <row r="1048" spans="10:12" ht="16.5" x14ac:dyDescent="0.35">
      <c r="J1048" s="351"/>
      <c r="L1048" s="328"/>
    </row>
    <row r="1049" spans="10:12" ht="16.5" x14ac:dyDescent="0.35">
      <c r="J1049" s="351"/>
      <c r="L1049" s="329"/>
    </row>
    <row r="1050" spans="10:12" ht="16.5" x14ac:dyDescent="0.35">
      <c r="J1050" s="351"/>
      <c r="L1050" s="328"/>
    </row>
    <row r="1051" spans="10:12" ht="16.5" x14ac:dyDescent="0.35">
      <c r="J1051" s="351"/>
      <c r="L1051" s="329"/>
    </row>
    <row r="1052" spans="10:12" ht="16.5" x14ac:dyDescent="0.35">
      <c r="J1052" s="351"/>
      <c r="L1052" s="328"/>
    </row>
    <row r="1053" spans="10:12" ht="16.5" x14ac:dyDescent="0.35">
      <c r="J1053" s="351"/>
      <c r="L1053" s="329"/>
    </row>
    <row r="1054" spans="10:12" ht="16.5" x14ac:dyDescent="0.35">
      <c r="J1054" s="351"/>
      <c r="L1054" s="328"/>
    </row>
    <row r="1055" spans="10:12" ht="16.5" x14ac:dyDescent="0.35">
      <c r="J1055" s="351"/>
      <c r="L1055" s="329"/>
    </row>
    <row r="1056" spans="10:12" ht="16.5" x14ac:dyDescent="0.35">
      <c r="J1056" s="351"/>
      <c r="L1056" s="328"/>
    </row>
    <row r="1057" spans="10:12" ht="16.5" x14ac:dyDescent="0.35">
      <c r="J1057" s="351"/>
      <c r="L1057" s="329"/>
    </row>
    <row r="1058" spans="10:12" ht="16.5" x14ac:dyDescent="0.35">
      <c r="J1058" s="351"/>
      <c r="L1058" s="328"/>
    </row>
    <row r="1059" spans="10:12" ht="16.5" x14ac:dyDescent="0.35">
      <c r="J1059" s="351"/>
      <c r="L1059" s="329"/>
    </row>
    <row r="1060" spans="10:12" ht="16.5" x14ac:dyDescent="0.35">
      <c r="J1060" s="351"/>
      <c r="L1060" s="328"/>
    </row>
    <row r="1061" spans="10:12" ht="16.5" x14ac:dyDescent="0.35">
      <c r="J1061" s="351"/>
      <c r="L1061" s="329"/>
    </row>
    <row r="1062" spans="10:12" ht="16.5" x14ac:dyDescent="0.35">
      <c r="J1062" s="351"/>
      <c r="L1062" s="328"/>
    </row>
    <row r="1063" spans="10:12" ht="16.5" x14ac:dyDescent="0.35">
      <c r="J1063" s="351"/>
      <c r="L1063" s="329"/>
    </row>
    <row r="1064" spans="10:12" ht="16.5" x14ac:dyDescent="0.35">
      <c r="J1064" s="351"/>
      <c r="L1064" s="328"/>
    </row>
    <row r="1065" spans="10:12" ht="16.5" x14ac:dyDescent="0.35">
      <c r="J1065" s="351"/>
      <c r="L1065" s="329"/>
    </row>
    <row r="1066" spans="10:12" ht="16.5" x14ac:dyDescent="0.35">
      <c r="J1066" s="351"/>
      <c r="L1066" s="328"/>
    </row>
    <row r="1067" spans="10:12" ht="16.5" x14ac:dyDescent="0.35">
      <c r="J1067" s="351"/>
      <c r="L1067" s="329"/>
    </row>
    <row r="1068" spans="10:12" ht="16.5" x14ac:dyDescent="0.35">
      <c r="J1068" s="351"/>
      <c r="L1068" s="328"/>
    </row>
    <row r="1069" spans="10:12" ht="16.5" x14ac:dyDescent="0.35">
      <c r="J1069" s="351"/>
      <c r="L1069" s="329"/>
    </row>
    <row r="1070" spans="10:12" ht="16.5" x14ac:dyDescent="0.35">
      <c r="J1070" s="351"/>
      <c r="L1070" s="328"/>
    </row>
    <row r="1071" spans="10:12" ht="16.5" x14ac:dyDescent="0.35">
      <c r="J1071" s="351"/>
      <c r="L1071" s="329"/>
    </row>
    <row r="1072" spans="10:12" ht="16.5" x14ac:dyDescent="0.35">
      <c r="J1072" s="351"/>
      <c r="L1072" s="328"/>
    </row>
    <row r="1073" spans="10:12" ht="16.5" x14ac:dyDescent="0.35">
      <c r="J1073" s="351"/>
      <c r="L1073" s="329"/>
    </row>
    <row r="1074" spans="10:12" ht="16.5" x14ac:dyDescent="0.35">
      <c r="J1074" s="351"/>
      <c r="L1074" s="328"/>
    </row>
    <row r="1075" spans="10:12" ht="16.5" x14ac:dyDescent="0.35">
      <c r="J1075" s="351"/>
      <c r="L1075" s="329"/>
    </row>
    <row r="1076" spans="10:12" ht="16.5" x14ac:dyDescent="0.35">
      <c r="J1076" s="351"/>
      <c r="L1076" s="328"/>
    </row>
    <row r="1077" spans="10:12" ht="16.5" x14ac:dyDescent="0.35">
      <c r="J1077" s="351"/>
      <c r="L1077" s="329"/>
    </row>
    <row r="1078" spans="10:12" ht="16.5" x14ac:dyDescent="0.35">
      <c r="J1078" s="351"/>
      <c r="L1078" s="328"/>
    </row>
    <row r="1079" spans="10:12" ht="16.5" x14ac:dyDescent="0.35">
      <c r="J1079" s="351"/>
      <c r="L1079" s="329"/>
    </row>
    <row r="1080" spans="10:12" ht="16.5" x14ac:dyDescent="0.35">
      <c r="J1080" s="351"/>
      <c r="L1080" s="328"/>
    </row>
    <row r="1081" spans="10:12" ht="16.5" x14ac:dyDescent="0.35">
      <c r="J1081" s="351"/>
      <c r="L1081" s="329"/>
    </row>
    <row r="1082" spans="10:12" ht="16.5" x14ac:dyDescent="0.35">
      <c r="J1082" s="351"/>
      <c r="L1082" s="328"/>
    </row>
    <row r="1083" spans="10:12" ht="16.5" x14ac:dyDescent="0.35">
      <c r="J1083" s="351"/>
      <c r="L1083" s="329"/>
    </row>
    <row r="1084" spans="10:12" ht="16.5" x14ac:dyDescent="0.35">
      <c r="J1084" s="351"/>
      <c r="L1084" s="328"/>
    </row>
    <row r="1085" spans="10:12" ht="16.5" x14ac:dyDescent="0.35">
      <c r="J1085" s="351"/>
      <c r="L1085" s="329"/>
    </row>
    <row r="1086" spans="10:12" ht="16.5" x14ac:dyDescent="0.35">
      <c r="J1086" s="351"/>
      <c r="L1086" s="328"/>
    </row>
    <row r="1087" spans="10:12" ht="16.5" x14ac:dyDescent="0.35">
      <c r="J1087" s="351"/>
      <c r="L1087" s="329"/>
    </row>
    <row r="1088" spans="10:12" ht="16.5" x14ac:dyDescent="0.35">
      <c r="J1088" s="351"/>
      <c r="L1088" s="328"/>
    </row>
    <row r="1089" spans="10:12" ht="16.5" x14ac:dyDescent="0.35">
      <c r="J1089" s="351"/>
      <c r="L1089" s="329"/>
    </row>
    <row r="1090" spans="10:12" ht="16.5" x14ac:dyDescent="0.35">
      <c r="J1090" s="351"/>
      <c r="L1090" s="328"/>
    </row>
    <row r="1091" spans="10:12" ht="16.5" x14ac:dyDescent="0.35">
      <c r="J1091" s="351"/>
      <c r="L1091" s="329"/>
    </row>
    <row r="1092" spans="10:12" ht="16.5" x14ac:dyDescent="0.35">
      <c r="J1092" s="351"/>
      <c r="L1092" s="328"/>
    </row>
    <row r="1093" spans="10:12" ht="16.5" x14ac:dyDescent="0.35">
      <c r="J1093" s="351"/>
      <c r="L1093" s="329"/>
    </row>
    <row r="1094" spans="10:12" ht="16.5" x14ac:dyDescent="0.35">
      <c r="J1094" s="351"/>
      <c r="L1094" s="328"/>
    </row>
    <row r="1095" spans="10:12" ht="16.5" x14ac:dyDescent="0.35">
      <c r="J1095" s="351"/>
      <c r="L1095" s="329"/>
    </row>
    <row r="1096" spans="10:12" ht="16.5" x14ac:dyDescent="0.35">
      <c r="J1096" s="351"/>
      <c r="L1096" s="328"/>
    </row>
    <row r="1097" spans="10:12" ht="16.5" x14ac:dyDescent="0.35">
      <c r="J1097" s="351"/>
      <c r="L1097" s="329"/>
    </row>
    <row r="1098" spans="10:12" ht="16.5" x14ac:dyDescent="0.35">
      <c r="J1098" s="351"/>
      <c r="L1098" s="328"/>
    </row>
    <row r="1099" spans="10:12" ht="16.5" x14ac:dyDescent="0.35">
      <c r="J1099" s="351"/>
      <c r="L1099" s="329"/>
    </row>
    <row r="1100" spans="10:12" ht="16.5" x14ac:dyDescent="0.35">
      <c r="J1100" s="351"/>
      <c r="L1100" s="328"/>
    </row>
    <row r="1101" spans="10:12" ht="16.5" x14ac:dyDescent="0.35">
      <c r="J1101" s="351"/>
      <c r="L1101" s="329"/>
    </row>
    <row r="1102" spans="10:12" ht="16.5" x14ac:dyDescent="0.35">
      <c r="J1102" s="351"/>
      <c r="L1102" s="328"/>
    </row>
    <row r="1103" spans="10:12" ht="16.5" x14ac:dyDescent="0.35">
      <c r="J1103" s="351"/>
      <c r="L1103" s="329"/>
    </row>
    <row r="1104" spans="10:12" ht="16.5" x14ac:dyDescent="0.35">
      <c r="J1104" s="351"/>
      <c r="L1104" s="328"/>
    </row>
    <row r="1105" spans="10:12" ht="16.5" x14ac:dyDescent="0.35">
      <c r="J1105" s="351"/>
      <c r="L1105" s="329"/>
    </row>
    <row r="1106" spans="10:12" ht="16.5" x14ac:dyDescent="0.35">
      <c r="J1106" s="351"/>
      <c r="L1106" s="328"/>
    </row>
    <row r="1107" spans="10:12" ht="16.5" x14ac:dyDescent="0.35">
      <c r="J1107" s="351"/>
      <c r="L1107" s="329"/>
    </row>
    <row r="1108" spans="10:12" ht="16.5" x14ac:dyDescent="0.35">
      <c r="J1108" s="351"/>
      <c r="L1108" s="328"/>
    </row>
    <row r="1109" spans="10:12" ht="16.5" x14ac:dyDescent="0.35">
      <c r="J1109" s="351"/>
      <c r="L1109" s="329"/>
    </row>
    <row r="1110" spans="10:12" ht="16.5" x14ac:dyDescent="0.35">
      <c r="J1110" s="351"/>
      <c r="L1110" s="328"/>
    </row>
    <row r="1111" spans="10:12" ht="16.5" x14ac:dyDescent="0.35">
      <c r="J1111" s="351"/>
      <c r="L1111" s="329"/>
    </row>
    <row r="1112" spans="10:12" ht="16.5" x14ac:dyDescent="0.35">
      <c r="J1112" s="351"/>
      <c r="L1112" s="328"/>
    </row>
    <row r="1113" spans="10:12" ht="16.5" x14ac:dyDescent="0.35">
      <c r="J1113" s="351"/>
      <c r="L1113" s="329"/>
    </row>
    <row r="1114" spans="10:12" ht="16.5" x14ac:dyDescent="0.35">
      <c r="J1114" s="351"/>
      <c r="L1114" s="328"/>
    </row>
    <row r="1115" spans="10:12" ht="16.5" x14ac:dyDescent="0.35">
      <c r="J1115" s="351"/>
      <c r="L1115" s="329"/>
    </row>
    <row r="1116" spans="10:12" ht="16.5" x14ac:dyDescent="0.35">
      <c r="J1116" s="351"/>
      <c r="L1116" s="328"/>
    </row>
    <row r="1117" spans="10:12" ht="16.5" x14ac:dyDescent="0.35">
      <c r="J1117" s="351"/>
      <c r="L1117" s="329"/>
    </row>
    <row r="1118" spans="10:12" ht="16.5" x14ac:dyDescent="0.35">
      <c r="J1118" s="351"/>
      <c r="L1118" s="328"/>
    </row>
    <row r="1119" spans="10:12" ht="16.5" x14ac:dyDescent="0.35">
      <c r="J1119" s="351"/>
      <c r="L1119" s="329"/>
    </row>
    <row r="1120" spans="10:12" ht="16.5" x14ac:dyDescent="0.35">
      <c r="J1120" s="351"/>
      <c r="L1120" s="328"/>
    </row>
    <row r="1121" spans="10:12" ht="16.5" x14ac:dyDescent="0.35">
      <c r="J1121" s="351"/>
      <c r="L1121" s="329"/>
    </row>
    <row r="1122" spans="10:12" ht="16.5" x14ac:dyDescent="0.35">
      <c r="J1122" s="351"/>
      <c r="L1122" s="328"/>
    </row>
    <row r="1123" spans="10:12" ht="16.5" x14ac:dyDescent="0.35">
      <c r="J1123" s="351"/>
      <c r="L1123" s="329"/>
    </row>
    <row r="1124" spans="10:12" ht="16.5" x14ac:dyDescent="0.35">
      <c r="J1124" s="351"/>
      <c r="L1124" s="328"/>
    </row>
    <row r="1125" spans="10:12" ht="16.5" x14ac:dyDescent="0.35">
      <c r="J1125" s="351"/>
      <c r="L1125" s="329"/>
    </row>
    <row r="1126" spans="10:12" ht="16.5" x14ac:dyDescent="0.35">
      <c r="J1126" s="351"/>
      <c r="L1126" s="328"/>
    </row>
    <row r="1127" spans="10:12" ht="16.5" x14ac:dyDescent="0.35">
      <c r="J1127" s="351"/>
      <c r="L1127" s="329"/>
    </row>
    <row r="1128" spans="10:12" ht="16.5" x14ac:dyDescent="0.35">
      <c r="J1128" s="351"/>
      <c r="L1128" s="328"/>
    </row>
    <row r="1129" spans="10:12" ht="16.5" x14ac:dyDescent="0.35">
      <c r="J1129" s="351"/>
      <c r="L1129" s="329"/>
    </row>
    <row r="1130" spans="10:12" ht="16.5" x14ac:dyDescent="0.35">
      <c r="J1130" s="351"/>
      <c r="L1130" s="328"/>
    </row>
    <row r="1131" spans="10:12" ht="16.5" x14ac:dyDescent="0.35">
      <c r="J1131" s="351"/>
      <c r="L1131" s="329"/>
    </row>
    <row r="1132" spans="10:12" ht="16.5" x14ac:dyDescent="0.35">
      <c r="J1132" s="351"/>
      <c r="L1132" s="328"/>
    </row>
    <row r="1133" spans="10:12" ht="16.5" x14ac:dyDescent="0.35">
      <c r="J1133" s="351"/>
      <c r="L1133" s="329"/>
    </row>
    <row r="1134" spans="10:12" ht="16.5" x14ac:dyDescent="0.35">
      <c r="J1134" s="351"/>
      <c r="L1134" s="328"/>
    </row>
    <row r="1135" spans="10:12" ht="16.5" x14ac:dyDescent="0.35">
      <c r="J1135" s="351"/>
      <c r="L1135" s="329"/>
    </row>
    <row r="1136" spans="10:12" ht="16.5" x14ac:dyDescent="0.35">
      <c r="J1136" s="351"/>
      <c r="L1136" s="328"/>
    </row>
    <row r="1137" spans="10:12" ht="16.5" x14ac:dyDescent="0.35">
      <c r="J1137" s="351"/>
      <c r="L1137" s="329"/>
    </row>
    <row r="1138" spans="10:12" ht="16.5" x14ac:dyDescent="0.35">
      <c r="J1138" s="351"/>
      <c r="L1138" s="328"/>
    </row>
    <row r="1139" spans="10:12" ht="16.5" x14ac:dyDescent="0.35">
      <c r="J1139" s="351"/>
      <c r="L1139" s="329"/>
    </row>
    <row r="1140" spans="10:12" ht="16.5" x14ac:dyDescent="0.35">
      <c r="J1140" s="351"/>
      <c r="L1140" s="328"/>
    </row>
    <row r="1141" spans="10:12" ht="16.5" x14ac:dyDescent="0.35">
      <c r="J1141" s="351"/>
      <c r="L1141" s="329"/>
    </row>
    <row r="1142" spans="10:12" ht="16.5" x14ac:dyDescent="0.35">
      <c r="J1142" s="351"/>
      <c r="L1142" s="328"/>
    </row>
    <row r="1143" spans="10:12" ht="16.5" x14ac:dyDescent="0.35">
      <c r="J1143" s="351"/>
      <c r="L1143" s="329"/>
    </row>
    <row r="1144" spans="10:12" ht="16.5" x14ac:dyDescent="0.35">
      <c r="J1144" s="351"/>
      <c r="L1144" s="328"/>
    </row>
    <row r="1145" spans="10:12" ht="16.5" x14ac:dyDescent="0.35">
      <c r="J1145" s="351"/>
      <c r="L1145" s="329"/>
    </row>
    <row r="1146" spans="10:12" ht="16.5" x14ac:dyDescent="0.35">
      <c r="J1146" s="351"/>
      <c r="L1146" s="328"/>
    </row>
    <row r="1147" spans="10:12" ht="16.5" x14ac:dyDescent="0.35">
      <c r="J1147" s="351"/>
      <c r="L1147" s="329"/>
    </row>
    <row r="1148" spans="10:12" ht="16.5" x14ac:dyDescent="0.35">
      <c r="J1148" s="351"/>
      <c r="L1148" s="328"/>
    </row>
    <row r="1149" spans="10:12" ht="16.5" x14ac:dyDescent="0.35">
      <c r="J1149" s="351"/>
      <c r="L1149" s="329"/>
    </row>
    <row r="1150" spans="10:12" ht="16.5" x14ac:dyDescent="0.35">
      <c r="J1150" s="351"/>
      <c r="L1150" s="328"/>
    </row>
    <row r="1151" spans="10:12" ht="16.5" x14ac:dyDescent="0.35">
      <c r="J1151" s="351"/>
      <c r="L1151" s="329"/>
    </row>
    <row r="1152" spans="10:12" ht="16.5" x14ac:dyDescent="0.35">
      <c r="J1152" s="351"/>
      <c r="L1152" s="328"/>
    </row>
    <row r="1153" spans="10:12" ht="16.5" x14ac:dyDescent="0.35">
      <c r="J1153" s="351"/>
      <c r="L1153" s="329"/>
    </row>
    <row r="1154" spans="10:12" ht="16.5" x14ac:dyDescent="0.35">
      <c r="J1154" s="351"/>
      <c r="L1154" s="328"/>
    </row>
    <row r="1155" spans="10:12" ht="16.5" x14ac:dyDescent="0.35">
      <c r="J1155" s="351"/>
      <c r="L1155" s="329"/>
    </row>
    <row r="1156" spans="10:12" ht="16.5" x14ac:dyDescent="0.35">
      <c r="J1156" s="351"/>
      <c r="L1156" s="328"/>
    </row>
    <row r="1157" spans="10:12" ht="16.5" x14ac:dyDescent="0.35">
      <c r="J1157" s="351"/>
      <c r="L1157" s="329"/>
    </row>
    <row r="1158" spans="10:12" ht="16.5" x14ac:dyDescent="0.35">
      <c r="J1158" s="351"/>
      <c r="L1158" s="328"/>
    </row>
    <row r="1159" spans="10:12" ht="16.5" x14ac:dyDescent="0.35">
      <c r="J1159" s="351"/>
      <c r="L1159" s="329"/>
    </row>
    <row r="1160" spans="10:12" ht="16.5" x14ac:dyDescent="0.35">
      <c r="J1160" s="351"/>
      <c r="L1160" s="328"/>
    </row>
    <row r="1161" spans="10:12" ht="16.5" x14ac:dyDescent="0.35">
      <c r="J1161" s="351"/>
      <c r="L1161" s="329"/>
    </row>
    <row r="1162" spans="10:12" ht="16.5" x14ac:dyDescent="0.35">
      <c r="J1162" s="351"/>
      <c r="L1162" s="328"/>
    </row>
    <row r="1163" spans="10:12" ht="16.5" x14ac:dyDescent="0.35">
      <c r="J1163" s="351"/>
      <c r="L1163" s="329"/>
    </row>
    <row r="1164" spans="10:12" ht="16.5" x14ac:dyDescent="0.35">
      <c r="J1164" s="351"/>
      <c r="L1164" s="328"/>
    </row>
    <row r="1165" spans="10:12" ht="16.5" x14ac:dyDescent="0.35">
      <c r="J1165" s="351"/>
      <c r="L1165" s="329"/>
    </row>
    <row r="1166" spans="10:12" ht="16.5" x14ac:dyDescent="0.35">
      <c r="J1166" s="351"/>
      <c r="L1166" s="328"/>
    </row>
    <row r="1167" spans="10:12" ht="16.5" x14ac:dyDescent="0.35">
      <c r="J1167" s="351"/>
      <c r="L1167" s="329"/>
    </row>
    <row r="1168" spans="10:12" ht="16.5" x14ac:dyDescent="0.35">
      <c r="J1168" s="351"/>
      <c r="L1168" s="328"/>
    </row>
    <row r="1169" spans="10:12" ht="16.5" x14ac:dyDescent="0.35">
      <c r="J1169" s="351"/>
      <c r="L1169" s="329"/>
    </row>
    <row r="1170" spans="10:12" ht="16.5" x14ac:dyDescent="0.35">
      <c r="J1170" s="351"/>
      <c r="L1170" s="328"/>
    </row>
    <row r="1171" spans="10:12" ht="16.5" x14ac:dyDescent="0.35">
      <c r="J1171" s="351"/>
      <c r="L1171" s="329"/>
    </row>
    <row r="1172" spans="10:12" ht="16.5" x14ac:dyDescent="0.35">
      <c r="J1172" s="351"/>
      <c r="L1172" s="328"/>
    </row>
    <row r="1173" spans="10:12" ht="16.5" x14ac:dyDescent="0.35">
      <c r="J1173" s="351"/>
      <c r="L1173" s="329"/>
    </row>
    <row r="1174" spans="10:12" ht="16.5" x14ac:dyDescent="0.35">
      <c r="J1174" s="351"/>
      <c r="L1174" s="328"/>
    </row>
    <row r="1175" spans="10:12" ht="16.5" x14ac:dyDescent="0.35">
      <c r="J1175" s="351"/>
      <c r="L1175" s="329"/>
    </row>
    <row r="1176" spans="10:12" ht="16.5" x14ac:dyDescent="0.35">
      <c r="J1176" s="351"/>
      <c r="L1176" s="328"/>
    </row>
    <row r="1177" spans="10:12" ht="16.5" x14ac:dyDescent="0.35">
      <c r="J1177" s="351"/>
      <c r="L1177" s="329"/>
    </row>
    <row r="1178" spans="10:12" ht="16.5" x14ac:dyDescent="0.35">
      <c r="J1178" s="351"/>
      <c r="L1178" s="328"/>
    </row>
    <row r="1179" spans="10:12" ht="16.5" x14ac:dyDescent="0.35">
      <c r="J1179" s="351"/>
      <c r="L1179" s="329"/>
    </row>
    <row r="1180" spans="10:12" ht="16.5" x14ac:dyDescent="0.35">
      <c r="J1180" s="351"/>
      <c r="L1180" s="328"/>
    </row>
    <row r="1181" spans="10:12" ht="16.5" x14ac:dyDescent="0.35">
      <c r="J1181" s="351"/>
      <c r="L1181" s="329"/>
    </row>
    <row r="1182" spans="10:12" ht="16.5" x14ac:dyDescent="0.35">
      <c r="J1182" s="351"/>
      <c r="L1182" s="328"/>
    </row>
    <row r="1183" spans="10:12" ht="16.5" x14ac:dyDescent="0.35">
      <c r="J1183" s="351"/>
      <c r="L1183" s="329"/>
    </row>
    <row r="1184" spans="10:12" ht="16.5" x14ac:dyDescent="0.35">
      <c r="J1184" s="351"/>
      <c r="L1184" s="328"/>
    </row>
    <row r="1185" spans="10:12" ht="16.5" x14ac:dyDescent="0.35">
      <c r="J1185" s="351"/>
      <c r="L1185" s="329"/>
    </row>
    <row r="1186" spans="10:12" ht="16.5" x14ac:dyDescent="0.35">
      <c r="J1186" s="351"/>
      <c r="L1186" s="328"/>
    </row>
    <row r="1187" spans="10:12" ht="16.5" x14ac:dyDescent="0.35">
      <c r="J1187" s="351"/>
      <c r="L1187" s="329"/>
    </row>
    <row r="1188" spans="10:12" ht="16.5" x14ac:dyDescent="0.35">
      <c r="J1188" s="351"/>
      <c r="L1188" s="328"/>
    </row>
    <row r="1189" spans="10:12" ht="16.5" x14ac:dyDescent="0.35">
      <c r="J1189" s="351"/>
      <c r="L1189" s="329"/>
    </row>
    <row r="1190" spans="10:12" ht="16.5" x14ac:dyDescent="0.35">
      <c r="J1190" s="351"/>
      <c r="L1190" s="328"/>
    </row>
    <row r="1191" spans="10:12" ht="16.5" x14ac:dyDescent="0.35">
      <c r="J1191" s="351"/>
      <c r="L1191" s="329"/>
    </row>
    <row r="1192" spans="10:12" ht="16.5" x14ac:dyDescent="0.35">
      <c r="J1192" s="351"/>
      <c r="L1192" s="328"/>
    </row>
    <row r="1193" spans="10:12" ht="16.5" x14ac:dyDescent="0.35">
      <c r="J1193" s="351"/>
      <c r="L1193" s="329"/>
    </row>
    <row r="1194" spans="10:12" ht="16.5" x14ac:dyDescent="0.35">
      <c r="J1194" s="351"/>
      <c r="L1194" s="328"/>
    </row>
    <row r="1195" spans="10:12" ht="16.5" x14ac:dyDescent="0.35">
      <c r="J1195" s="351"/>
      <c r="L1195" s="329"/>
    </row>
    <row r="1196" spans="10:12" ht="16.5" x14ac:dyDescent="0.35">
      <c r="J1196" s="351"/>
      <c r="L1196" s="328"/>
    </row>
    <row r="1197" spans="10:12" ht="16.5" x14ac:dyDescent="0.35">
      <c r="J1197" s="351"/>
      <c r="L1197" s="329"/>
    </row>
    <row r="1198" spans="10:12" ht="16.5" x14ac:dyDescent="0.35">
      <c r="J1198" s="351"/>
      <c r="L1198" s="328"/>
    </row>
    <row r="1199" spans="10:12" ht="16.5" x14ac:dyDescent="0.35">
      <c r="J1199" s="351"/>
      <c r="L1199" s="329"/>
    </row>
    <row r="1200" spans="10:12" ht="16.5" x14ac:dyDescent="0.35">
      <c r="J1200" s="351"/>
      <c r="L1200" s="328"/>
    </row>
    <row r="1201" spans="10:12" ht="16.5" x14ac:dyDescent="0.35">
      <c r="J1201" s="351"/>
      <c r="L1201" s="328"/>
    </row>
    <row r="1202" spans="10:12" ht="16.5" x14ac:dyDescent="0.35">
      <c r="J1202" s="351"/>
      <c r="L1202" s="329"/>
    </row>
    <row r="1203" spans="10:12" ht="16.5" x14ac:dyDescent="0.35">
      <c r="J1203" s="351"/>
      <c r="L1203" s="328"/>
    </row>
    <row r="1204" spans="10:12" ht="16.5" x14ac:dyDescent="0.35">
      <c r="J1204" s="351"/>
      <c r="L1204" s="329"/>
    </row>
    <row r="1205" spans="10:12" ht="16.5" x14ac:dyDescent="0.35">
      <c r="J1205" s="351"/>
      <c r="L1205" s="328"/>
    </row>
    <row r="1206" spans="10:12" ht="16.5" x14ac:dyDescent="0.35">
      <c r="J1206" s="351"/>
      <c r="L1206" s="329"/>
    </row>
    <row r="1207" spans="10:12" ht="16.5" x14ac:dyDescent="0.35">
      <c r="J1207" s="351"/>
      <c r="L1207" s="328"/>
    </row>
    <row r="1208" spans="10:12" ht="16.5" x14ac:dyDescent="0.35">
      <c r="J1208" s="351"/>
      <c r="L1208" s="329"/>
    </row>
    <row r="1209" spans="10:12" ht="16.5" x14ac:dyDescent="0.35">
      <c r="J1209" s="351"/>
      <c r="L1209" s="328"/>
    </row>
    <row r="1210" spans="10:12" ht="16.5" x14ac:dyDescent="0.35">
      <c r="J1210" s="351"/>
      <c r="L1210" s="329"/>
    </row>
    <row r="1211" spans="10:12" ht="16.5" x14ac:dyDescent="0.35">
      <c r="J1211" s="351"/>
      <c r="L1211" s="328"/>
    </row>
    <row r="1212" spans="10:12" ht="16.5" x14ac:dyDescent="0.35">
      <c r="J1212" s="351"/>
      <c r="L1212" s="329"/>
    </row>
    <row r="1213" spans="10:12" ht="16.5" x14ac:dyDescent="0.35">
      <c r="J1213" s="351"/>
      <c r="L1213" s="328"/>
    </row>
    <row r="1214" spans="10:12" ht="16.5" x14ac:dyDescent="0.35">
      <c r="J1214" s="351"/>
      <c r="L1214" s="329"/>
    </row>
    <row r="1215" spans="10:12" ht="16.5" x14ac:dyDescent="0.35">
      <c r="J1215" s="351"/>
      <c r="L1215" s="328"/>
    </row>
    <row r="1216" spans="10:12" ht="16.5" x14ac:dyDescent="0.35">
      <c r="J1216" s="351"/>
      <c r="L1216" s="329"/>
    </row>
    <row r="1217" spans="10:12" ht="16.5" x14ac:dyDescent="0.35">
      <c r="J1217" s="351"/>
      <c r="L1217" s="328"/>
    </row>
    <row r="1218" spans="10:12" ht="16.5" x14ac:dyDescent="0.35">
      <c r="J1218" s="351"/>
      <c r="L1218" s="329"/>
    </row>
    <row r="1219" spans="10:12" ht="16.5" x14ac:dyDescent="0.35">
      <c r="J1219" s="351"/>
      <c r="L1219" s="328"/>
    </row>
    <row r="1220" spans="10:12" ht="16.5" x14ac:dyDescent="0.35">
      <c r="J1220" s="351"/>
      <c r="L1220" s="329"/>
    </row>
    <row r="1221" spans="10:12" ht="16.5" x14ac:dyDescent="0.35">
      <c r="J1221" s="351"/>
      <c r="L1221" s="328"/>
    </row>
    <row r="1222" spans="10:12" ht="16.5" x14ac:dyDescent="0.35">
      <c r="J1222" s="351"/>
      <c r="L1222" s="329"/>
    </row>
    <row r="1223" spans="10:12" ht="16.5" x14ac:dyDescent="0.35">
      <c r="J1223" s="351"/>
      <c r="L1223" s="328"/>
    </row>
    <row r="1224" spans="10:12" ht="16.5" x14ac:dyDescent="0.35">
      <c r="J1224" s="351"/>
      <c r="L1224" s="329"/>
    </row>
    <row r="1225" spans="10:12" ht="16.5" x14ac:dyDescent="0.35">
      <c r="J1225" s="351"/>
      <c r="L1225" s="328"/>
    </row>
    <row r="1226" spans="10:12" ht="16.5" x14ac:dyDescent="0.35">
      <c r="J1226" s="351"/>
      <c r="L1226" s="329"/>
    </row>
    <row r="1227" spans="10:12" ht="16.5" x14ac:dyDescent="0.35">
      <c r="J1227" s="351"/>
      <c r="L1227" s="328"/>
    </row>
    <row r="1228" spans="10:12" ht="16.5" x14ac:dyDescent="0.35">
      <c r="J1228" s="351"/>
      <c r="L1228" s="329"/>
    </row>
    <row r="1229" spans="10:12" ht="16.5" x14ac:dyDescent="0.35">
      <c r="J1229" s="351"/>
      <c r="L1229" s="328"/>
    </row>
    <row r="1230" spans="10:12" ht="16.5" x14ac:dyDescent="0.35">
      <c r="J1230" s="351"/>
      <c r="L1230" s="329"/>
    </row>
    <row r="1231" spans="10:12" ht="16.5" x14ac:dyDescent="0.35">
      <c r="J1231" s="351"/>
      <c r="L1231" s="328"/>
    </row>
    <row r="1232" spans="10:12" ht="16.5" x14ac:dyDescent="0.35">
      <c r="J1232" s="351"/>
      <c r="L1232" s="329"/>
    </row>
    <row r="1233" spans="10:12" ht="16.5" x14ac:dyDescent="0.35">
      <c r="J1233" s="351"/>
      <c r="L1233" s="328"/>
    </row>
    <row r="1234" spans="10:12" ht="16.5" x14ac:dyDescent="0.35">
      <c r="J1234" s="351"/>
      <c r="L1234" s="329"/>
    </row>
    <row r="1235" spans="10:12" ht="16.5" x14ac:dyDescent="0.35">
      <c r="J1235" s="351"/>
      <c r="L1235" s="328"/>
    </row>
    <row r="1236" spans="10:12" ht="16.5" x14ac:dyDescent="0.35">
      <c r="J1236" s="351"/>
      <c r="L1236" s="329"/>
    </row>
    <row r="1237" spans="10:12" ht="16.5" x14ac:dyDescent="0.35">
      <c r="J1237" s="351"/>
      <c r="L1237" s="328"/>
    </row>
    <row r="1238" spans="10:12" ht="16.5" x14ac:dyDescent="0.35">
      <c r="J1238" s="351"/>
      <c r="L1238" s="329"/>
    </row>
    <row r="1239" spans="10:12" ht="16.5" x14ac:dyDescent="0.35">
      <c r="J1239" s="351"/>
      <c r="L1239" s="328"/>
    </row>
    <row r="1240" spans="10:12" ht="16.5" x14ac:dyDescent="0.35">
      <c r="J1240" s="351"/>
      <c r="L1240" s="329"/>
    </row>
    <row r="1241" spans="10:12" ht="16.5" x14ac:dyDescent="0.35">
      <c r="J1241" s="351"/>
      <c r="L1241" s="328"/>
    </row>
    <row r="1242" spans="10:12" ht="16.5" x14ac:dyDescent="0.35">
      <c r="J1242" s="351"/>
      <c r="L1242" s="329"/>
    </row>
    <row r="1243" spans="10:12" ht="16.5" x14ac:dyDescent="0.35">
      <c r="J1243" s="351"/>
      <c r="L1243" s="328"/>
    </row>
    <row r="1244" spans="10:12" ht="16.5" x14ac:dyDescent="0.35">
      <c r="J1244" s="351"/>
      <c r="L1244" s="329"/>
    </row>
    <row r="1245" spans="10:12" ht="16.5" x14ac:dyDescent="0.35">
      <c r="J1245" s="351"/>
      <c r="L1245" s="328"/>
    </row>
    <row r="1246" spans="10:12" ht="16.5" x14ac:dyDescent="0.35">
      <c r="J1246" s="351"/>
      <c r="L1246" s="329"/>
    </row>
    <row r="1247" spans="10:12" ht="16.5" x14ac:dyDescent="0.35">
      <c r="J1247" s="351"/>
      <c r="L1247" s="328"/>
    </row>
    <row r="1248" spans="10:12" ht="16.5" x14ac:dyDescent="0.35">
      <c r="J1248" s="351"/>
      <c r="L1248" s="329"/>
    </row>
    <row r="1249" spans="10:12" ht="16.5" x14ac:dyDescent="0.35">
      <c r="J1249" s="351"/>
      <c r="L1249" s="328"/>
    </row>
    <row r="1250" spans="10:12" ht="16.5" x14ac:dyDescent="0.35">
      <c r="J1250" s="351"/>
      <c r="L1250" s="329"/>
    </row>
    <row r="1251" spans="10:12" ht="16.5" x14ac:dyDescent="0.35">
      <c r="J1251" s="351"/>
      <c r="L1251" s="328"/>
    </row>
    <row r="1252" spans="10:12" ht="16.5" x14ac:dyDescent="0.35">
      <c r="J1252" s="351"/>
      <c r="L1252" s="329"/>
    </row>
    <row r="1253" spans="10:12" ht="16.5" x14ac:dyDescent="0.35">
      <c r="J1253" s="351"/>
      <c r="L1253" s="328"/>
    </row>
    <row r="1254" spans="10:12" ht="16.5" x14ac:dyDescent="0.35">
      <c r="J1254" s="351"/>
      <c r="L1254" s="329"/>
    </row>
    <row r="1255" spans="10:12" ht="16.5" x14ac:dyDescent="0.35">
      <c r="J1255" s="351"/>
      <c r="L1255" s="328"/>
    </row>
    <row r="1256" spans="10:12" ht="16.5" x14ac:dyDescent="0.35">
      <c r="J1256" s="351"/>
      <c r="L1256" s="329"/>
    </row>
    <row r="1257" spans="10:12" ht="16.5" x14ac:dyDescent="0.35">
      <c r="J1257" s="351"/>
      <c r="L1257" s="328"/>
    </row>
    <row r="1258" spans="10:12" ht="16.5" x14ac:dyDescent="0.35">
      <c r="J1258" s="351"/>
      <c r="L1258" s="329"/>
    </row>
    <row r="1259" spans="10:12" ht="16.5" x14ac:dyDescent="0.35">
      <c r="J1259" s="351"/>
      <c r="L1259" s="328"/>
    </row>
    <row r="1260" spans="10:12" ht="16.5" x14ac:dyDescent="0.35">
      <c r="J1260" s="351"/>
      <c r="L1260" s="329"/>
    </row>
    <row r="1261" spans="10:12" ht="16.5" x14ac:dyDescent="0.35">
      <c r="J1261" s="351"/>
      <c r="L1261" s="328"/>
    </row>
    <row r="1262" spans="10:12" ht="16.5" x14ac:dyDescent="0.35">
      <c r="J1262" s="351"/>
      <c r="L1262" s="329"/>
    </row>
    <row r="1263" spans="10:12" ht="16.5" x14ac:dyDescent="0.35">
      <c r="J1263" s="351"/>
      <c r="L1263" s="328"/>
    </row>
    <row r="1264" spans="10:12" ht="16.5" x14ac:dyDescent="0.35">
      <c r="J1264" s="351"/>
      <c r="L1264" s="329"/>
    </row>
    <row r="1265" spans="10:12" ht="16.5" x14ac:dyDescent="0.35">
      <c r="J1265" s="351"/>
      <c r="L1265" s="328"/>
    </row>
    <row r="1266" spans="10:12" ht="16.5" x14ac:dyDescent="0.35">
      <c r="J1266" s="351"/>
      <c r="L1266" s="329"/>
    </row>
    <row r="1267" spans="10:12" ht="16.5" x14ac:dyDescent="0.35">
      <c r="J1267" s="351"/>
      <c r="L1267" s="328"/>
    </row>
    <row r="1268" spans="10:12" ht="16.5" x14ac:dyDescent="0.35">
      <c r="J1268" s="351"/>
      <c r="L1268" s="329"/>
    </row>
    <row r="1269" spans="10:12" ht="16.5" x14ac:dyDescent="0.35">
      <c r="J1269" s="351"/>
      <c r="L1269" s="328"/>
    </row>
    <row r="1270" spans="10:12" ht="16.5" x14ac:dyDescent="0.35">
      <c r="J1270" s="351"/>
      <c r="L1270" s="329"/>
    </row>
    <row r="1271" spans="10:12" ht="16.5" x14ac:dyDescent="0.35">
      <c r="J1271" s="351"/>
      <c r="L1271" s="328"/>
    </row>
    <row r="1272" spans="10:12" ht="16.5" x14ac:dyDescent="0.35">
      <c r="J1272" s="351"/>
      <c r="L1272" s="329"/>
    </row>
    <row r="1273" spans="10:12" ht="16.5" x14ac:dyDescent="0.35">
      <c r="J1273" s="351"/>
      <c r="L1273" s="328"/>
    </row>
    <row r="1274" spans="10:12" ht="16.5" x14ac:dyDescent="0.35">
      <c r="J1274" s="351"/>
      <c r="L1274" s="329"/>
    </row>
    <row r="1275" spans="10:12" ht="16.5" x14ac:dyDescent="0.35">
      <c r="J1275" s="351"/>
      <c r="L1275" s="328"/>
    </row>
    <row r="1276" spans="10:12" ht="16.5" x14ac:dyDescent="0.35">
      <c r="J1276" s="351"/>
      <c r="L1276" s="329"/>
    </row>
    <row r="1277" spans="10:12" ht="16.5" x14ac:dyDescent="0.35">
      <c r="J1277" s="351"/>
      <c r="L1277" s="328"/>
    </row>
    <row r="1278" spans="10:12" ht="16.5" x14ac:dyDescent="0.35">
      <c r="J1278" s="351"/>
      <c r="L1278" s="329"/>
    </row>
    <row r="1279" spans="10:12" ht="16.5" x14ac:dyDescent="0.35">
      <c r="J1279" s="351"/>
      <c r="L1279" s="328"/>
    </row>
    <row r="1280" spans="10:12" ht="16.5" x14ac:dyDescent="0.35">
      <c r="J1280" s="351"/>
      <c r="L1280" s="329"/>
    </row>
    <row r="1281" spans="10:12" ht="16.5" x14ac:dyDescent="0.35">
      <c r="J1281" s="351"/>
      <c r="L1281" s="328"/>
    </row>
    <row r="1282" spans="10:12" ht="16.5" x14ac:dyDescent="0.35">
      <c r="J1282" s="351"/>
      <c r="L1282" s="329"/>
    </row>
    <row r="1283" spans="10:12" ht="16.5" x14ac:dyDescent="0.35">
      <c r="J1283" s="351"/>
      <c r="L1283" s="328"/>
    </row>
    <row r="1284" spans="10:12" ht="16.5" x14ac:dyDescent="0.35">
      <c r="J1284" s="351"/>
      <c r="L1284" s="329"/>
    </row>
    <row r="1285" spans="10:12" ht="16.5" x14ac:dyDescent="0.35">
      <c r="J1285" s="351"/>
      <c r="L1285" s="328"/>
    </row>
    <row r="1286" spans="10:12" ht="16.5" x14ac:dyDescent="0.35">
      <c r="J1286" s="351"/>
      <c r="L1286" s="329"/>
    </row>
    <row r="1287" spans="10:12" ht="16.5" x14ac:dyDescent="0.35">
      <c r="J1287" s="351"/>
      <c r="L1287" s="328"/>
    </row>
    <row r="1288" spans="10:12" ht="16.5" x14ac:dyDescent="0.35">
      <c r="J1288" s="351"/>
      <c r="L1288" s="329"/>
    </row>
    <row r="1289" spans="10:12" ht="16.5" x14ac:dyDescent="0.35">
      <c r="J1289" s="351"/>
      <c r="L1289" s="328"/>
    </row>
    <row r="1290" spans="10:12" ht="16.5" x14ac:dyDescent="0.35">
      <c r="J1290" s="351"/>
      <c r="L1290" s="329"/>
    </row>
    <row r="1291" spans="10:12" ht="16.5" x14ac:dyDescent="0.35">
      <c r="J1291" s="351"/>
      <c r="L1291" s="328"/>
    </row>
    <row r="1292" spans="10:12" ht="16.5" x14ac:dyDescent="0.35">
      <c r="J1292" s="351"/>
      <c r="L1292" s="329"/>
    </row>
    <row r="1293" spans="10:12" ht="16.5" x14ac:dyDescent="0.35">
      <c r="J1293" s="351"/>
      <c r="L1293" s="328"/>
    </row>
    <row r="1294" spans="10:12" ht="16.5" x14ac:dyDescent="0.35">
      <c r="J1294" s="351"/>
      <c r="L1294" s="329"/>
    </row>
    <row r="1295" spans="10:12" ht="16.5" x14ac:dyDescent="0.35">
      <c r="J1295" s="351"/>
      <c r="L1295" s="328"/>
    </row>
    <row r="1296" spans="10:12" ht="16.5" x14ac:dyDescent="0.35">
      <c r="J1296" s="351"/>
      <c r="L1296" s="329"/>
    </row>
    <row r="1297" spans="10:12" ht="16.5" x14ac:dyDescent="0.35">
      <c r="J1297" s="351"/>
      <c r="L1297" s="328"/>
    </row>
    <row r="1298" spans="10:12" ht="16.5" x14ac:dyDescent="0.35">
      <c r="J1298" s="351"/>
      <c r="L1298" s="329"/>
    </row>
    <row r="1299" spans="10:12" ht="16.5" x14ac:dyDescent="0.35">
      <c r="J1299" s="351"/>
      <c r="L1299" s="328"/>
    </row>
    <row r="1300" spans="10:12" ht="16.5" x14ac:dyDescent="0.35">
      <c r="J1300" s="351"/>
      <c r="L1300" s="329"/>
    </row>
    <row r="1301" spans="10:12" ht="16.5" x14ac:dyDescent="0.35">
      <c r="J1301" s="351"/>
      <c r="L1301" s="328"/>
    </row>
    <row r="1302" spans="10:12" ht="16.5" x14ac:dyDescent="0.35">
      <c r="J1302" s="351"/>
      <c r="L1302" s="329"/>
    </row>
    <row r="1303" spans="10:12" ht="16.5" x14ac:dyDescent="0.35">
      <c r="J1303" s="351"/>
      <c r="L1303" s="328"/>
    </row>
    <row r="1304" spans="10:12" ht="16.5" x14ac:dyDescent="0.35">
      <c r="J1304" s="351"/>
      <c r="L1304" s="329"/>
    </row>
    <row r="1305" spans="10:12" ht="16.5" x14ac:dyDescent="0.35">
      <c r="J1305" s="351"/>
      <c r="L1305" s="328"/>
    </row>
    <row r="1306" spans="10:12" ht="16.5" x14ac:dyDescent="0.35">
      <c r="J1306" s="351"/>
      <c r="L1306" s="329"/>
    </row>
    <row r="1307" spans="10:12" ht="16.5" x14ac:dyDescent="0.35">
      <c r="J1307" s="351"/>
      <c r="L1307" s="328"/>
    </row>
    <row r="1308" spans="10:12" ht="16.5" x14ac:dyDescent="0.35">
      <c r="J1308" s="351"/>
      <c r="L1308" s="329"/>
    </row>
    <row r="1309" spans="10:12" ht="16.5" x14ac:dyDescent="0.35">
      <c r="J1309" s="351"/>
      <c r="L1309" s="328"/>
    </row>
    <row r="1310" spans="10:12" ht="16.5" x14ac:dyDescent="0.35">
      <c r="J1310" s="351"/>
      <c r="L1310" s="329"/>
    </row>
    <row r="1311" spans="10:12" ht="16.5" x14ac:dyDescent="0.35">
      <c r="J1311" s="351"/>
      <c r="L1311" s="328"/>
    </row>
    <row r="1312" spans="10:12" ht="16.5" x14ac:dyDescent="0.35">
      <c r="J1312" s="351"/>
      <c r="L1312" s="329"/>
    </row>
    <row r="1313" spans="10:12" ht="16.5" x14ac:dyDescent="0.35">
      <c r="J1313" s="351"/>
      <c r="L1313" s="328"/>
    </row>
    <row r="1314" spans="10:12" ht="16.5" x14ac:dyDescent="0.35">
      <c r="J1314" s="351"/>
      <c r="L1314" s="329"/>
    </row>
    <row r="1315" spans="10:12" ht="16.5" x14ac:dyDescent="0.35">
      <c r="J1315" s="351"/>
      <c r="L1315" s="328"/>
    </row>
    <row r="1316" spans="10:12" ht="16.5" x14ac:dyDescent="0.35">
      <c r="J1316" s="351"/>
      <c r="L1316" s="329"/>
    </row>
    <row r="1317" spans="10:12" ht="16.5" x14ac:dyDescent="0.35">
      <c r="J1317" s="351"/>
      <c r="L1317" s="328"/>
    </row>
    <row r="1318" spans="10:12" ht="16.5" x14ac:dyDescent="0.35">
      <c r="J1318" s="351"/>
      <c r="L1318" s="329"/>
    </row>
    <row r="1319" spans="10:12" ht="16.5" x14ac:dyDescent="0.35">
      <c r="J1319" s="351"/>
      <c r="L1319" s="328"/>
    </row>
    <row r="1320" spans="10:12" ht="16.5" x14ac:dyDescent="0.35">
      <c r="J1320" s="351"/>
      <c r="L1320" s="329"/>
    </row>
    <row r="1321" spans="10:12" ht="16.5" x14ac:dyDescent="0.35">
      <c r="J1321" s="351"/>
      <c r="L1321" s="328"/>
    </row>
    <row r="1322" spans="10:12" ht="16.5" x14ac:dyDescent="0.35">
      <c r="J1322" s="351"/>
      <c r="L1322" s="329"/>
    </row>
    <row r="1323" spans="10:12" ht="16.5" x14ac:dyDescent="0.35">
      <c r="J1323" s="351"/>
      <c r="L1323" s="328"/>
    </row>
    <row r="1324" spans="10:12" ht="16.5" x14ac:dyDescent="0.35">
      <c r="J1324" s="351"/>
      <c r="L1324" s="329"/>
    </row>
    <row r="1325" spans="10:12" ht="16.5" x14ac:dyDescent="0.35">
      <c r="J1325" s="351"/>
      <c r="L1325" s="328"/>
    </row>
    <row r="1326" spans="10:12" ht="16.5" x14ac:dyDescent="0.35">
      <c r="J1326" s="351"/>
      <c r="L1326" s="329"/>
    </row>
    <row r="1327" spans="10:12" ht="16.5" x14ac:dyDescent="0.35">
      <c r="J1327" s="351"/>
      <c r="L1327" s="328"/>
    </row>
    <row r="1328" spans="10:12" ht="16.5" x14ac:dyDescent="0.35">
      <c r="J1328" s="351"/>
      <c r="L1328" s="329"/>
    </row>
    <row r="1329" spans="10:12" ht="16.5" x14ac:dyDescent="0.35">
      <c r="J1329" s="351"/>
      <c r="L1329" s="328"/>
    </row>
    <row r="1330" spans="10:12" ht="16.5" x14ac:dyDescent="0.35">
      <c r="J1330" s="351"/>
      <c r="L1330" s="329"/>
    </row>
    <row r="1331" spans="10:12" ht="16.5" x14ac:dyDescent="0.35">
      <c r="J1331" s="351"/>
      <c r="L1331" s="328"/>
    </row>
    <row r="1332" spans="10:12" ht="16.5" x14ac:dyDescent="0.35">
      <c r="J1332" s="351"/>
      <c r="L1332" s="329"/>
    </row>
    <row r="1333" spans="10:12" ht="16.5" x14ac:dyDescent="0.35">
      <c r="J1333" s="351"/>
      <c r="L1333" s="328"/>
    </row>
    <row r="1334" spans="10:12" ht="16.5" x14ac:dyDescent="0.35">
      <c r="J1334" s="351"/>
      <c r="L1334" s="329"/>
    </row>
    <row r="1335" spans="10:12" ht="16.5" x14ac:dyDescent="0.35">
      <c r="J1335" s="351"/>
      <c r="L1335" s="328"/>
    </row>
    <row r="1336" spans="10:12" ht="16.5" x14ac:dyDescent="0.35">
      <c r="J1336" s="351"/>
      <c r="L1336" s="329"/>
    </row>
    <row r="1337" spans="10:12" ht="16.5" x14ac:dyDescent="0.35">
      <c r="J1337" s="351"/>
      <c r="L1337" s="328"/>
    </row>
    <row r="1338" spans="10:12" ht="16.5" x14ac:dyDescent="0.35">
      <c r="J1338" s="351"/>
      <c r="L1338" s="329"/>
    </row>
    <row r="1339" spans="10:12" ht="16.5" x14ac:dyDescent="0.35">
      <c r="J1339" s="351"/>
      <c r="L1339" s="328"/>
    </row>
    <row r="1340" spans="10:12" ht="16.5" x14ac:dyDescent="0.35">
      <c r="J1340" s="351"/>
      <c r="L1340" s="329"/>
    </row>
    <row r="1341" spans="10:12" ht="16.5" x14ac:dyDescent="0.35">
      <c r="J1341" s="351"/>
      <c r="L1341" s="328"/>
    </row>
    <row r="1342" spans="10:12" ht="16.5" x14ac:dyDescent="0.35">
      <c r="J1342" s="351"/>
      <c r="L1342" s="329"/>
    </row>
    <row r="1343" spans="10:12" ht="16.5" x14ac:dyDescent="0.35">
      <c r="J1343" s="351"/>
      <c r="L1343" s="328"/>
    </row>
    <row r="1344" spans="10:12" ht="16.5" x14ac:dyDescent="0.35">
      <c r="J1344" s="351"/>
      <c r="L1344" s="329"/>
    </row>
    <row r="1345" spans="10:12" ht="16.5" x14ac:dyDescent="0.35">
      <c r="J1345" s="351"/>
      <c r="L1345" s="328"/>
    </row>
    <row r="1346" spans="10:12" ht="16.5" x14ac:dyDescent="0.35">
      <c r="J1346" s="351"/>
      <c r="L1346" s="329"/>
    </row>
    <row r="1347" spans="10:12" ht="16.5" x14ac:dyDescent="0.35">
      <c r="J1347" s="351"/>
      <c r="L1347" s="328"/>
    </row>
    <row r="1348" spans="10:12" ht="16.5" x14ac:dyDescent="0.35">
      <c r="J1348" s="351"/>
      <c r="L1348" s="329"/>
    </row>
    <row r="1349" spans="10:12" ht="16.5" x14ac:dyDescent="0.35">
      <c r="J1349" s="351"/>
      <c r="L1349" s="328"/>
    </row>
    <row r="1350" spans="10:12" ht="16.5" x14ac:dyDescent="0.35">
      <c r="J1350" s="351"/>
      <c r="L1350" s="329"/>
    </row>
    <row r="1351" spans="10:12" ht="16.5" x14ac:dyDescent="0.35">
      <c r="J1351" s="351"/>
      <c r="L1351" s="328"/>
    </row>
    <row r="1352" spans="10:12" ht="16.5" x14ac:dyDescent="0.35">
      <c r="J1352" s="351"/>
      <c r="L1352" s="329"/>
    </row>
    <row r="1353" spans="10:12" ht="16.5" x14ac:dyDescent="0.35">
      <c r="J1353" s="351"/>
      <c r="L1353" s="328"/>
    </row>
    <row r="1354" spans="10:12" ht="16.5" x14ac:dyDescent="0.35">
      <c r="J1354" s="351"/>
      <c r="L1354" s="329"/>
    </row>
    <row r="1355" spans="10:12" ht="16.5" x14ac:dyDescent="0.35">
      <c r="J1355" s="351"/>
      <c r="L1355" s="328"/>
    </row>
    <row r="1356" spans="10:12" ht="16.5" x14ac:dyDescent="0.35">
      <c r="J1356" s="351"/>
      <c r="L1356" s="329"/>
    </row>
    <row r="1357" spans="10:12" ht="16.5" x14ac:dyDescent="0.35">
      <c r="J1357" s="351"/>
      <c r="L1357" s="328"/>
    </row>
    <row r="1358" spans="10:12" ht="16.5" x14ac:dyDescent="0.35">
      <c r="J1358" s="351"/>
      <c r="L1358" s="329"/>
    </row>
    <row r="1359" spans="10:12" ht="16.5" x14ac:dyDescent="0.35">
      <c r="J1359" s="351"/>
      <c r="L1359" s="328"/>
    </row>
    <row r="1360" spans="10:12" ht="16.5" x14ac:dyDescent="0.35">
      <c r="J1360" s="351"/>
      <c r="L1360" s="329"/>
    </row>
    <row r="1361" spans="10:12" ht="16.5" x14ac:dyDescent="0.35">
      <c r="J1361" s="351"/>
      <c r="L1361" s="328"/>
    </row>
    <row r="1362" spans="10:12" ht="16.5" x14ac:dyDescent="0.35">
      <c r="J1362" s="351"/>
      <c r="L1362" s="329"/>
    </row>
    <row r="1363" spans="10:12" ht="16.5" x14ac:dyDescent="0.35">
      <c r="J1363" s="351"/>
      <c r="L1363" s="328"/>
    </row>
    <row r="1364" spans="10:12" ht="16.5" x14ac:dyDescent="0.35">
      <c r="J1364" s="351"/>
      <c r="L1364" s="329"/>
    </row>
    <row r="1365" spans="10:12" ht="16.5" x14ac:dyDescent="0.35">
      <c r="J1365" s="351"/>
      <c r="L1365" s="328"/>
    </row>
    <row r="1366" spans="10:12" ht="16.5" x14ac:dyDescent="0.35">
      <c r="J1366" s="351"/>
      <c r="L1366" s="329"/>
    </row>
    <row r="1367" spans="10:12" ht="16.5" x14ac:dyDescent="0.35">
      <c r="J1367" s="351"/>
      <c r="L1367" s="328"/>
    </row>
    <row r="1368" spans="10:12" ht="16.5" x14ac:dyDescent="0.35">
      <c r="J1368" s="351"/>
      <c r="L1368" s="329"/>
    </row>
    <row r="1369" spans="10:12" ht="16.5" x14ac:dyDescent="0.35">
      <c r="J1369" s="351"/>
      <c r="L1369" s="328"/>
    </row>
    <row r="1370" spans="10:12" ht="16.5" x14ac:dyDescent="0.35">
      <c r="J1370" s="351"/>
      <c r="L1370" s="329"/>
    </row>
    <row r="1371" spans="10:12" ht="16.5" x14ac:dyDescent="0.35">
      <c r="J1371" s="351"/>
      <c r="L1371" s="328"/>
    </row>
    <row r="1372" spans="10:12" ht="16.5" x14ac:dyDescent="0.35">
      <c r="J1372" s="351"/>
      <c r="L1372" s="329"/>
    </row>
    <row r="1373" spans="10:12" ht="16.5" x14ac:dyDescent="0.35">
      <c r="J1373" s="351"/>
      <c r="L1373" s="328"/>
    </row>
    <row r="1374" spans="10:12" ht="16.5" x14ac:dyDescent="0.35">
      <c r="J1374" s="351"/>
      <c r="L1374" s="329"/>
    </row>
    <row r="1375" spans="10:12" ht="16.5" x14ac:dyDescent="0.35">
      <c r="J1375" s="351"/>
      <c r="L1375" s="328"/>
    </row>
    <row r="1376" spans="10:12" ht="16.5" x14ac:dyDescent="0.35">
      <c r="J1376" s="351"/>
      <c r="L1376" s="329"/>
    </row>
    <row r="1377" spans="10:12" ht="16.5" x14ac:dyDescent="0.35">
      <c r="J1377" s="351"/>
      <c r="L1377" s="328"/>
    </row>
    <row r="1378" spans="10:12" ht="16.5" x14ac:dyDescent="0.35">
      <c r="J1378" s="351"/>
      <c r="L1378" s="329"/>
    </row>
    <row r="1379" spans="10:12" ht="16.5" x14ac:dyDescent="0.35">
      <c r="J1379" s="351"/>
      <c r="L1379" s="328"/>
    </row>
    <row r="1380" spans="10:12" ht="16.5" x14ac:dyDescent="0.35">
      <c r="J1380" s="351"/>
      <c r="L1380" s="329"/>
    </row>
    <row r="1381" spans="10:12" ht="16.5" x14ac:dyDescent="0.35">
      <c r="J1381" s="351"/>
      <c r="L1381" s="328"/>
    </row>
    <row r="1382" spans="10:12" ht="16.5" x14ac:dyDescent="0.35">
      <c r="J1382" s="351"/>
      <c r="L1382" s="329"/>
    </row>
    <row r="1383" spans="10:12" ht="16.5" x14ac:dyDescent="0.35">
      <c r="J1383" s="351"/>
      <c r="L1383" s="328"/>
    </row>
    <row r="1384" spans="10:12" ht="16.5" x14ac:dyDescent="0.35">
      <c r="J1384" s="351"/>
      <c r="L1384" s="329"/>
    </row>
    <row r="1385" spans="10:12" ht="16.5" x14ac:dyDescent="0.35">
      <c r="J1385" s="351"/>
      <c r="L1385" s="328"/>
    </row>
    <row r="1386" spans="10:12" ht="16.5" x14ac:dyDescent="0.35">
      <c r="J1386" s="351"/>
      <c r="L1386" s="329"/>
    </row>
    <row r="1387" spans="10:12" ht="16.5" x14ac:dyDescent="0.35">
      <c r="J1387" s="351"/>
      <c r="L1387" s="328"/>
    </row>
    <row r="1388" spans="10:12" ht="16.5" x14ac:dyDescent="0.35">
      <c r="J1388" s="351"/>
      <c r="L1388" s="329"/>
    </row>
    <row r="1389" spans="10:12" ht="16.5" x14ac:dyDescent="0.35">
      <c r="J1389" s="351"/>
      <c r="L1389" s="328"/>
    </row>
    <row r="1390" spans="10:12" ht="16.5" x14ac:dyDescent="0.35">
      <c r="J1390" s="351"/>
      <c r="L1390" s="329"/>
    </row>
    <row r="1391" spans="10:12" ht="16.5" x14ac:dyDescent="0.35">
      <c r="J1391" s="351"/>
      <c r="L1391" s="328"/>
    </row>
    <row r="1392" spans="10:12" ht="16.5" x14ac:dyDescent="0.35">
      <c r="J1392" s="351"/>
      <c r="L1392" s="329"/>
    </row>
    <row r="1393" spans="10:12" ht="16.5" x14ac:dyDescent="0.35">
      <c r="J1393" s="351"/>
      <c r="L1393" s="328"/>
    </row>
    <row r="1394" spans="10:12" ht="16.5" x14ac:dyDescent="0.35">
      <c r="J1394" s="351"/>
      <c r="L1394" s="329"/>
    </row>
    <row r="1395" spans="10:12" ht="16.5" x14ac:dyDescent="0.35">
      <c r="J1395" s="351"/>
      <c r="L1395" s="328"/>
    </row>
    <row r="1396" spans="10:12" ht="16.5" x14ac:dyDescent="0.35">
      <c r="J1396" s="351"/>
      <c r="L1396" s="329"/>
    </row>
    <row r="1397" spans="10:12" ht="16.5" x14ac:dyDescent="0.35">
      <c r="J1397" s="351"/>
      <c r="L1397" s="328"/>
    </row>
    <row r="1398" spans="10:12" ht="16.5" x14ac:dyDescent="0.35">
      <c r="J1398" s="351"/>
      <c r="L1398" s="329"/>
    </row>
    <row r="1399" spans="10:12" ht="16.5" x14ac:dyDescent="0.35">
      <c r="J1399" s="351"/>
      <c r="L1399" s="328"/>
    </row>
    <row r="1400" spans="10:12" ht="16.5" x14ac:dyDescent="0.35">
      <c r="J1400" s="351"/>
      <c r="L1400" s="329"/>
    </row>
    <row r="1401" spans="10:12" ht="16.5" x14ac:dyDescent="0.35">
      <c r="J1401" s="351"/>
      <c r="L1401" s="328"/>
    </row>
    <row r="1402" spans="10:12" ht="16.5" x14ac:dyDescent="0.35">
      <c r="J1402" s="351"/>
      <c r="L1402" s="329"/>
    </row>
    <row r="1403" spans="10:12" ht="16.5" x14ac:dyDescent="0.35">
      <c r="J1403" s="351"/>
      <c r="L1403" s="328"/>
    </row>
    <row r="1404" spans="10:12" ht="16.5" x14ac:dyDescent="0.35">
      <c r="J1404" s="351"/>
      <c r="L1404" s="329"/>
    </row>
    <row r="1405" spans="10:12" ht="16.5" x14ac:dyDescent="0.35">
      <c r="J1405" s="351"/>
      <c r="L1405" s="328"/>
    </row>
    <row r="1406" spans="10:12" ht="16.5" x14ac:dyDescent="0.35">
      <c r="J1406" s="351"/>
      <c r="L1406" s="329"/>
    </row>
    <row r="1407" spans="10:12" ht="16.5" x14ac:dyDescent="0.35">
      <c r="J1407" s="351"/>
      <c r="L1407" s="328"/>
    </row>
    <row r="1408" spans="10:12" ht="16.5" x14ac:dyDescent="0.35">
      <c r="J1408" s="351"/>
      <c r="L1408" s="329"/>
    </row>
    <row r="1409" spans="10:12" ht="16.5" x14ac:dyDescent="0.35">
      <c r="J1409" s="351"/>
      <c r="L1409" s="328"/>
    </row>
    <row r="1410" spans="10:12" ht="16.5" x14ac:dyDescent="0.35">
      <c r="J1410" s="351"/>
      <c r="L1410" s="329"/>
    </row>
    <row r="1411" spans="10:12" ht="16.5" x14ac:dyDescent="0.35">
      <c r="J1411" s="351"/>
      <c r="L1411" s="328"/>
    </row>
    <row r="1412" spans="10:12" ht="16.5" x14ac:dyDescent="0.35">
      <c r="J1412" s="351"/>
      <c r="L1412" s="329"/>
    </row>
    <row r="1413" spans="10:12" ht="16.5" x14ac:dyDescent="0.35">
      <c r="J1413" s="351"/>
      <c r="L1413" s="328"/>
    </row>
    <row r="1414" spans="10:12" ht="16.5" x14ac:dyDescent="0.35">
      <c r="J1414" s="351"/>
      <c r="L1414" s="329"/>
    </row>
    <row r="1415" spans="10:12" ht="16.5" x14ac:dyDescent="0.35">
      <c r="J1415" s="351"/>
      <c r="L1415" s="328"/>
    </row>
    <row r="1416" spans="10:12" ht="16.5" x14ac:dyDescent="0.35">
      <c r="J1416" s="351"/>
      <c r="L1416" s="329"/>
    </row>
    <row r="1417" spans="10:12" ht="16.5" x14ac:dyDescent="0.35">
      <c r="J1417" s="351"/>
      <c r="L1417" s="328"/>
    </row>
    <row r="1418" spans="10:12" ht="16.5" x14ac:dyDescent="0.35">
      <c r="J1418" s="351"/>
      <c r="L1418" s="329"/>
    </row>
    <row r="1419" spans="10:12" ht="16.5" x14ac:dyDescent="0.35">
      <c r="J1419" s="351"/>
      <c r="L1419" s="328"/>
    </row>
    <row r="1420" spans="10:12" ht="16.5" x14ac:dyDescent="0.35">
      <c r="J1420" s="351"/>
      <c r="L1420" s="329"/>
    </row>
    <row r="1421" spans="10:12" ht="16.5" x14ac:dyDescent="0.35">
      <c r="J1421" s="351"/>
      <c r="L1421" s="328"/>
    </row>
    <row r="1422" spans="10:12" ht="16.5" x14ac:dyDescent="0.35">
      <c r="J1422" s="351"/>
      <c r="L1422" s="329"/>
    </row>
    <row r="1423" spans="10:12" ht="16.5" x14ac:dyDescent="0.35">
      <c r="J1423" s="351"/>
      <c r="L1423" s="328"/>
    </row>
    <row r="1424" spans="10:12" ht="16.5" x14ac:dyDescent="0.35">
      <c r="J1424" s="351"/>
      <c r="L1424" s="329"/>
    </row>
    <row r="1425" spans="10:12" ht="16.5" x14ac:dyDescent="0.35">
      <c r="J1425" s="351"/>
      <c r="L1425" s="328"/>
    </row>
    <row r="1426" spans="10:12" ht="16.5" x14ac:dyDescent="0.35">
      <c r="J1426" s="351"/>
      <c r="L1426" s="329"/>
    </row>
    <row r="1427" spans="10:12" ht="16.5" x14ac:dyDescent="0.35">
      <c r="J1427" s="351"/>
      <c r="L1427" s="328"/>
    </row>
    <row r="1428" spans="10:12" ht="16.5" x14ac:dyDescent="0.35">
      <c r="J1428" s="351"/>
      <c r="L1428" s="329"/>
    </row>
    <row r="1429" spans="10:12" ht="16.5" x14ac:dyDescent="0.35">
      <c r="J1429" s="351"/>
      <c r="L1429" s="328"/>
    </row>
    <row r="1430" spans="10:12" ht="16.5" x14ac:dyDescent="0.35">
      <c r="J1430" s="351"/>
      <c r="L1430" s="329"/>
    </row>
    <row r="1431" spans="10:12" ht="16.5" x14ac:dyDescent="0.35">
      <c r="J1431" s="351"/>
      <c r="L1431" s="328"/>
    </row>
    <row r="1432" spans="10:12" ht="16.5" x14ac:dyDescent="0.35">
      <c r="J1432" s="351"/>
      <c r="L1432" s="329"/>
    </row>
    <row r="1433" spans="10:12" ht="16.5" x14ac:dyDescent="0.35">
      <c r="J1433" s="351"/>
      <c r="L1433" s="328"/>
    </row>
    <row r="1434" spans="10:12" ht="16.5" x14ac:dyDescent="0.35">
      <c r="J1434" s="351"/>
      <c r="L1434" s="329"/>
    </row>
    <row r="1435" spans="10:12" ht="16.5" x14ac:dyDescent="0.35">
      <c r="J1435" s="351"/>
      <c r="L1435" s="328"/>
    </row>
    <row r="1436" spans="10:12" ht="16.5" x14ac:dyDescent="0.35">
      <c r="J1436" s="351"/>
      <c r="L1436" s="329"/>
    </row>
    <row r="1437" spans="10:12" ht="16.5" x14ac:dyDescent="0.35">
      <c r="J1437" s="351"/>
      <c r="L1437" s="328"/>
    </row>
    <row r="1438" spans="10:12" ht="16.5" x14ac:dyDescent="0.35">
      <c r="J1438" s="351"/>
      <c r="L1438" s="329"/>
    </row>
    <row r="1439" spans="10:12" ht="16.5" x14ac:dyDescent="0.35">
      <c r="J1439" s="351"/>
      <c r="L1439" s="328"/>
    </row>
    <row r="1440" spans="10:12" ht="16.5" x14ac:dyDescent="0.35">
      <c r="J1440" s="351"/>
      <c r="L1440" s="329"/>
    </row>
    <row r="1441" spans="10:12" ht="16.5" x14ac:dyDescent="0.35">
      <c r="J1441" s="351"/>
      <c r="L1441" s="328"/>
    </row>
    <row r="1442" spans="10:12" ht="16.5" x14ac:dyDescent="0.35">
      <c r="J1442" s="351"/>
      <c r="L1442" s="329"/>
    </row>
    <row r="1443" spans="10:12" ht="16.5" x14ac:dyDescent="0.35">
      <c r="J1443" s="351"/>
      <c r="L1443" s="328"/>
    </row>
    <row r="1444" spans="10:12" ht="16.5" x14ac:dyDescent="0.35">
      <c r="J1444" s="351"/>
      <c r="L1444" s="329"/>
    </row>
    <row r="1445" spans="10:12" ht="16.5" x14ac:dyDescent="0.35">
      <c r="J1445" s="351"/>
      <c r="L1445" s="328"/>
    </row>
    <row r="1446" spans="10:12" ht="16.5" x14ac:dyDescent="0.35">
      <c r="J1446" s="351"/>
      <c r="L1446" s="329"/>
    </row>
    <row r="1447" spans="10:12" ht="16.5" x14ac:dyDescent="0.35">
      <c r="J1447" s="351"/>
      <c r="L1447" s="328"/>
    </row>
    <row r="1448" spans="10:12" ht="16.5" x14ac:dyDescent="0.35">
      <c r="J1448" s="351"/>
      <c r="L1448" s="329"/>
    </row>
    <row r="1449" spans="10:12" ht="16.5" x14ac:dyDescent="0.35">
      <c r="J1449" s="351"/>
      <c r="L1449" s="328"/>
    </row>
    <row r="1450" spans="10:12" ht="16.5" x14ac:dyDescent="0.35">
      <c r="J1450" s="351"/>
      <c r="L1450" s="329"/>
    </row>
    <row r="1451" spans="10:12" ht="16.5" x14ac:dyDescent="0.35">
      <c r="J1451" s="351"/>
      <c r="L1451" s="328"/>
    </row>
    <row r="1452" spans="10:12" ht="16.5" x14ac:dyDescent="0.35">
      <c r="J1452" s="351"/>
      <c r="L1452" s="329"/>
    </row>
    <row r="1453" spans="10:12" ht="16.5" x14ac:dyDescent="0.35">
      <c r="J1453" s="351"/>
      <c r="L1453" s="328"/>
    </row>
    <row r="1454" spans="10:12" ht="16.5" x14ac:dyDescent="0.35">
      <c r="J1454" s="351"/>
      <c r="L1454" s="329"/>
    </row>
    <row r="1455" spans="10:12" ht="16.5" x14ac:dyDescent="0.35">
      <c r="J1455" s="351"/>
      <c r="L1455" s="328"/>
    </row>
    <row r="1456" spans="10:12" ht="16.5" x14ac:dyDescent="0.35">
      <c r="J1456" s="351"/>
      <c r="L1456" s="329"/>
    </row>
    <row r="1457" spans="10:12" ht="16.5" x14ac:dyDescent="0.35">
      <c r="J1457" s="351"/>
      <c r="L1457" s="328"/>
    </row>
    <row r="1458" spans="10:12" ht="16.5" x14ac:dyDescent="0.35">
      <c r="J1458" s="351"/>
      <c r="L1458" s="329"/>
    </row>
    <row r="1459" spans="10:12" ht="16.5" x14ac:dyDescent="0.35">
      <c r="J1459" s="351"/>
      <c r="L1459" s="328"/>
    </row>
    <row r="1460" spans="10:12" ht="16.5" x14ac:dyDescent="0.35">
      <c r="J1460" s="351"/>
      <c r="L1460" s="329"/>
    </row>
    <row r="1461" spans="10:12" ht="16.5" x14ac:dyDescent="0.35">
      <c r="J1461" s="351"/>
      <c r="L1461" s="328"/>
    </row>
    <row r="1462" spans="10:12" ht="16.5" x14ac:dyDescent="0.35">
      <c r="J1462" s="351"/>
      <c r="L1462" s="329"/>
    </row>
    <row r="1463" spans="10:12" ht="16.5" x14ac:dyDescent="0.35">
      <c r="J1463" s="351"/>
      <c r="L1463" s="328"/>
    </row>
    <row r="1464" spans="10:12" ht="16.5" x14ac:dyDescent="0.35">
      <c r="J1464" s="351"/>
      <c r="L1464" s="329"/>
    </row>
    <row r="1465" spans="10:12" ht="16.5" x14ac:dyDescent="0.35">
      <c r="J1465" s="351"/>
      <c r="L1465" s="328"/>
    </row>
    <row r="1466" spans="10:12" ht="16.5" x14ac:dyDescent="0.35">
      <c r="J1466" s="351"/>
      <c r="L1466" s="329"/>
    </row>
    <row r="1467" spans="10:12" ht="16.5" x14ac:dyDescent="0.35">
      <c r="J1467" s="351"/>
      <c r="L1467" s="328"/>
    </row>
    <row r="1468" spans="10:12" ht="16.5" x14ac:dyDescent="0.35">
      <c r="J1468" s="351"/>
      <c r="L1468" s="329"/>
    </row>
    <row r="1469" spans="10:12" ht="16.5" x14ac:dyDescent="0.35">
      <c r="J1469" s="351"/>
      <c r="L1469" s="328"/>
    </row>
    <row r="1470" spans="10:12" ht="16.5" x14ac:dyDescent="0.35">
      <c r="J1470" s="351"/>
      <c r="L1470" s="329"/>
    </row>
    <row r="1471" spans="10:12" ht="16.5" x14ac:dyDescent="0.35">
      <c r="J1471" s="351"/>
      <c r="L1471" s="328"/>
    </row>
    <row r="1472" spans="10:12" ht="16.5" x14ac:dyDescent="0.35">
      <c r="J1472" s="351"/>
      <c r="L1472" s="329"/>
    </row>
    <row r="1473" spans="10:12" ht="16.5" x14ac:dyDescent="0.35">
      <c r="J1473" s="351"/>
      <c r="L1473" s="328"/>
    </row>
    <row r="1474" spans="10:12" ht="16.5" x14ac:dyDescent="0.35">
      <c r="J1474" s="351"/>
      <c r="L1474" s="329"/>
    </row>
    <row r="1475" spans="10:12" ht="16.5" x14ac:dyDescent="0.35">
      <c r="J1475" s="351"/>
      <c r="L1475" s="328"/>
    </row>
    <row r="1476" spans="10:12" ht="16.5" x14ac:dyDescent="0.35">
      <c r="J1476" s="351"/>
      <c r="L1476" s="329"/>
    </row>
    <row r="1477" spans="10:12" ht="16.5" x14ac:dyDescent="0.35">
      <c r="J1477" s="351"/>
      <c r="L1477" s="328"/>
    </row>
    <row r="1478" spans="10:12" ht="16.5" x14ac:dyDescent="0.35">
      <c r="J1478" s="351"/>
      <c r="L1478" s="329"/>
    </row>
    <row r="1479" spans="10:12" ht="16.5" x14ac:dyDescent="0.35">
      <c r="J1479" s="351"/>
      <c r="L1479" s="328"/>
    </row>
    <row r="1480" spans="10:12" ht="16.5" x14ac:dyDescent="0.35">
      <c r="J1480" s="351"/>
      <c r="L1480" s="329"/>
    </row>
    <row r="1481" spans="10:12" ht="16.5" x14ac:dyDescent="0.35">
      <c r="J1481" s="351"/>
      <c r="L1481" s="328"/>
    </row>
    <row r="1482" spans="10:12" ht="16.5" x14ac:dyDescent="0.35">
      <c r="J1482" s="351"/>
      <c r="L1482" s="329"/>
    </row>
    <row r="1483" spans="10:12" ht="16.5" x14ac:dyDescent="0.35">
      <c r="J1483" s="351"/>
      <c r="L1483" s="328"/>
    </row>
    <row r="1484" spans="10:12" ht="16.5" x14ac:dyDescent="0.35">
      <c r="J1484" s="351"/>
      <c r="L1484" s="329"/>
    </row>
    <row r="1485" spans="10:12" ht="16.5" x14ac:dyDescent="0.35">
      <c r="J1485" s="351"/>
      <c r="L1485" s="328"/>
    </row>
    <row r="1486" spans="10:12" ht="16.5" x14ac:dyDescent="0.35">
      <c r="J1486" s="351"/>
      <c r="L1486" s="329"/>
    </row>
    <row r="1487" spans="10:12" ht="16.5" x14ac:dyDescent="0.35">
      <c r="J1487" s="351"/>
      <c r="L1487" s="328"/>
    </row>
    <row r="1488" spans="10:12" ht="16.5" x14ac:dyDescent="0.35">
      <c r="J1488" s="351"/>
      <c r="L1488" s="329"/>
    </row>
    <row r="1489" spans="10:12" ht="16.5" x14ac:dyDescent="0.35">
      <c r="J1489" s="351"/>
      <c r="L1489" s="328"/>
    </row>
    <row r="1490" spans="10:12" ht="16.5" x14ac:dyDescent="0.35">
      <c r="J1490" s="351"/>
      <c r="L1490" s="329"/>
    </row>
    <row r="1491" spans="10:12" ht="16.5" x14ac:dyDescent="0.35">
      <c r="J1491" s="351"/>
      <c r="L1491" s="328"/>
    </row>
    <row r="1492" spans="10:12" ht="16.5" x14ac:dyDescent="0.35">
      <c r="J1492" s="351"/>
      <c r="L1492" s="329"/>
    </row>
    <row r="1493" spans="10:12" ht="16.5" x14ac:dyDescent="0.35">
      <c r="J1493" s="351"/>
      <c r="L1493" s="328"/>
    </row>
    <row r="1494" spans="10:12" ht="16.5" x14ac:dyDescent="0.35">
      <c r="J1494" s="351"/>
      <c r="L1494" s="329"/>
    </row>
    <row r="1495" spans="10:12" ht="16.5" x14ac:dyDescent="0.35">
      <c r="J1495" s="351"/>
      <c r="L1495" s="328"/>
    </row>
    <row r="1496" spans="10:12" ht="16.5" x14ac:dyDescent="0.35">
      <c r="J1496" s="351"/>
      <c r="L1496" s="329"/>
    </row>
    <row r="1497" spans="10:12" ht="16.5" x14ac:dyDescent="0.35">
      <c r="J1497" s="351"/>
      <c r="L1497" s="328"/>
    </row>
    <row r="1498" spans="10:12" ht="16.5" x14ac:dyDescent="0.35">
      <c r="J1498" s="351"/>
      <c r="L1498" s="329"/>
    </row>
    <row r="1499" spans="10:12" ht="16.5" x14ac:dyDescent="0.35">
      <c r="J1499" s="351"/>
      <c r="L1499" s="328"/>
    </row>
    <row r="1500" spans="10:12" ht="16.5" x14ac:dyDescent="0.35">
      <c r="J1500" s="351"/>
      <c r="L1500" s="329"/>
    </row>
    <row r="1501" spans="10:12" ht="16.5" x14ac:dyDescent="0.35">
      <c r="J1501" s="351"/>
      <c r="L1501" s="328"/>
    </row>
    <row r="1502" spans="10:12" ht="16.5" x14ac:dyDescent="0.35">
      <c r="J1502" s="351"/>
      <c r="L1502" s="329"/>
    </row>
    <row r="1503" spans="10:12" ht="16.5" x14ac:dyDescent="0.35">
      <c r="J1503" s="351"/>
      <c r="L1503" s="328"/>
    </row>
    <row r="1504" spans="10:12" ht="16.5" x14ac:dyDescent="0.35">
      <c r="J1504" s="351"/>
      <c r="L1504" s="329"/>
    </row>
    <row r="1505" spans="10:12" ht="16.5" x14ac:dyDescent="0.35">
      <c r="J1505" s="351"/>
      <c r="L1505" s="328"/>
    </row>
    <row r="1506" spans="10:12" ht="16.5" x14ac:dyDescent="0.35">
      <c r="J1506" s="351"/>
      <c r="L1506" s="329"/>
    </row>
    <row r="1507" spans="10:12" ht="16.5" x14ac:dyDescent="0.35">
      <c r="J1507" s="351"/>
      <c r="L1507" s="328"/>
    </row>
    <row r="1508" spans="10:12" ht="16.5" x14ac:dyDescent="0.35">
      <c r="J1508" s="351"/>
      <c r="L1508" s="329"/>
    </row>
    <row r="1509" spans="10:12" ht="16.5" x14ac:dyDescent="0.35">
      <c r="J1509" s="351"/>
      <c r="L1509" s="328"/>
    </row>
    <row r="1510" spans="10:12" ht="16.5" x14ac:dyDescent="0.35">
      <c r="J1510" s="351"/>
      <c r="L1510" s="329"/>
    </row>
    <row r="1511" spans="10:12" ht="16.5" x14ac:dyDescent="0.35">
      <c r="J1511" s="351"/>
      <c r="L1511" s="328"/>
    </row>
    <row r="1512" spans="10:12" ht="16.5" x14ac:dyDescent="0.35">
      <c r="J1512" s="351"/>
      <c r="L1512" s="329"/>
    </row>
    <row r="1513" spans="10:12" ht="16.5" x14ac:dyDescent="0.35">
      <c r="J1513" s="351"/>
      <c r="L1513" s="328"/>
    </row>
    <row r="1514" spans="10:12" ht="16.5" x14ac:dyDescent="0.35">
      <c r="J1514" s="351"/>
      <c r="L1514" s="329"/>
    </row>
    <row r="1515" spans="10:12" ht="16.5" x14ac:dyDescent="0.35">
      <c r="J1515" s="351"/>
      <c r="L1515" s="328"/>
    </row>
    <row r="1516" spans="10:12" ht="16.5" x14ac:dyDescent="0.35">
      <c r="J1516" s="351"/>
      <c r="L1516" s="329"/>
    </row>
    <row r="1517" spans="10:12" ht="16.5" x14ac:dyDescent="0.35">
      <c r="J1517" s="351"/>
      <c r="L1517" s="328"/>
    </row>
    <row r="1518" spans="10:12" ht="16.5" x14ac:dyDescent="0.35">
      <c r="J1518" s="351"/>
      <c r="L1518" s="329"/>
    </row>
    <row r="1519" spans="10:12" ht="16.5" x14ac:dyDescent="0.35">
      <c r="J1519" s="351"/>
      <c r="L1519" s="328"/>
    </row>
    <row r="1520" spans="10:12" ht="16.5" x14ac:dyDescent="0.35">
      <c r="J1520" s="351"/>
      <c r="L1520" s="329"/>
    </row>
    <row r="1521" spans="10:12" ht="16.5" x14ac:dyDescent="0.35">
      <c r="J1521" s="351"/>
      <c r="L1521" s="328"/>
    </row>
    <row r="1522" spans="10:12" ht="16.5" x14ac:dyDescent="0.35">
      <c r="J1522" s="351"/>
      <c r="L1522" s="329"/>
    </row>
    <row r="1523" spans="10:12" ht="16.5" x14ac:dyDescent="0.35">
      <c r="J1523" s="351"/>
      <c r="L1523" s="328"/>
    </row>
    <row r="1524" spans="10:12" ht="16.5" x14ac:dyDescent="0.35">
      <c r="J1524" s="351"/>
      <c r="L1524" s="329"/>
    </row>
    <row r="1525" spans="10:12" ht="16.5" x14ac:dyDescent="0.35">
      <c r="J1525" s="351"/>
      <c r="L1525" s="328"/>
    </row>
    <row r="1526" spans="10:12" ht="16.5" x14ac:dyDescent="0.35">
      <c r="J1526" s="351"/>
      <c r="L1526" s="329"/>
    </row>
    <row r="1527" spans="10:12" ht="16.5" x14ac:dyDescent="0.35">
      <c r="J1527" s="351"/>
      <c r="L1527" s="328"/>
    </row>
    <row r="1528" spans="10:12" ht="16.5" x14ac:dyDescent="0.35">
      <c r="J1528" s="351"/>
      <c r="L1528" s="329"/>
    </row>
    <row r="1529" spans="10:12" ht="16.5" x14ac:dyDescent="0.35">
      <c r="J1529" s="351"/>
      <c r="L1529" s="328"/>
    </row>
    <row r="1530" spans="10:12" ht="16.5" x14ac:dyDescent="0.35">
      <c r="J1530" s="351"/>
      <c r="L1530" s="329"/>
    </row>
    <row r="1531" spans="10:12" ht="16.5" x14ac:dyDescent="0.35">
      <c r="J1531" s="351"/>
      <c r="L1531" s="328"/>
    </row>
    <row r="1532" spans="10:12" ht="16.5" x14ac:dyDescent="0.35">
      <c r="J1532" s="351"/>
      <c r="L1532" s="329"/>
    </row>
    <row r="1533" spans="10:12" ht="16.5" x14ac:dyDescent="0.35">
      <c r="J1533" s="351"/>
      <c r="L1533" s="328"/>
    </row>
    <row r="1534" spans="10:12" ht="16.5" x14ac:dyDescent="0.35">
      <c r="J1534" s="351"/>
      <c r="L1534" s="329"/>
    </row>
    <row r="1535" spans="10:12" ht="16.5" x14ac:dyDescent="0.35">
      <c r="J1535" s="351"/>
      <c r="L1535" s="328"/>
    </row>
    <row r="1536" spans="10:12" ht="16.5" x14ac:dyDescent="0.35">
      <c r="J1536" s="351"/>
      <c r="L1536" s="329"/>
    </row>
    <row r="1537" spans="10:12" ht="16.5" x14ac:dyDescent="0.35">
      <c r="J1537" s="351"/>
      <c r="L1537" s="328"/>
    </row>
    <row r="1538" spans="10:12" ht="16.5" x14ac:dyDescent="0.35">
      <c r="J1538" s="351"/>
      <c r="L1538" s="329"/>
    </row>
    <row r="1539" spans="10:12" ht="16.5" x14ac:dyDescent="0.35">
      <c r="J1539" s="351"/>
      <c r="L1539" s="328"/>
    </row>
    <row r="1540" spans="10:12" ht="16.5" x14ac:dyDescent="0.35">
      <c r="J1540" s="351"/>
      <c r="L1540" s="329"/>
    </row>
    <row r="1541" spans="10:12" ht="16.5" x14ac:dyDescent="0.35">
      <c r="J1541" s="351"/>
      <c r="L1541" s="328"/>
    </row>
    <row r="1542" spans="10:12" ht="16.5" x14ac:dyDescent="0.35">
      <c r="J1542" s="351"/>
      <c r="L1542" s="329"/>
    </row>
    <row r="1543" spans="10:12" ht="16.5" x14ac:dyDescent="0.35">
      <c r="J1543" s="351"/>
      <c r="L1543" s="328"/>
    </row>
    <row r="1544" spans="10:12" ht="16.5" x14ac:dyDescent="0.35">
      <c r="J1544" s="351"/>
      <c r="L1544" s="329"/>
    </row>
    <row r="1545" spans="10:12" ht="16.5" x14ac:dyDescent="0.35">
      <c r="J1545" s="351"/>
      <c r="L1545" s="328"/>
    </row>
    <row r="1546" spans="10:12" ht="16.5" x14ac:dyDescent="0.35">
      <c r="J1546" s="351"/>
      <c r="L1546" s="329"/>
    </row>
    <row r="1547" spans="10:12" ht="16.5" x14ac:dyDescent="0.35">
      <c r="J1547" s="351"/>
      <c r="L1547" s="328"/>
    </row>
    <row r="1548" spans="10:12" ht="16.5" x14ac:dyDescent="0.35">
      <c r="J1548" s="351"/>
      <c r="L1548" s="329"/>
    </row>
    <row r="1549" spans="10:12" ht="16.5" x14ac:dyDescent="0.35">
      <c r="J1549" s="351"/>
      <c r="L1549" s="328"/>
    </row>
    <row r="1550" spans="10:12" ht="16.5" x14ac:dyDescent="0.35">
      <c r="J1550" s="351"/>
      <c r="L1550" s="329"/>
    </row>
    <row r="1551" spans="10:12" ht="16.5" x14ac:dyDescent="0.35">
      <c r="J1551" s="351"/>
      <c r="L1551" s="328"/>
    </row>
    <row r="1552" spans="10:12" ht="16.5" x14ac:dyDescent="0.35">
      <c r="J1552" s="351"/>
      <c r="L1552" s="329"/>
    </row>
    <row r="1553" spans="10:12" ht="16.5" x14ac:dyDescent="0.35">
      <c r="J1553" s="351"/>
      <c r="L1553" s="328"/>
    </row>
    <row r="1554" spans="10:12" ht="16.5" x14ac:dyDescent="0.35">
      <c r="J1554" s="351"/>
      <c r="L1554" s="329"/>
    </row>
    <row r="1555" spans="10:12" ht="16.5" x14ac:dyDescent="0.35">
      <c r="J1555" s="351"/>
      <c r="L1555" s="328"/>
    </row>
    <row r="1556" spans="10:12" ht="16.5" x14ac:dyDescent="0.35">
      <c r="J1556" s="351"/>
      <c r="L1556" s="329"/>
    </row>
    <row r="1557" spans="10:12" ht="16.5" x14ac:dyDescent="0.35">
      <c r="J1557" s="351"/>
      <c r="L1557" s="328"/>
    </row>
    <row r="1558" spans="10:12" ht="16.5" x14ac:dyDescent="0.35">
      <c r="J1558" s="351"/>
      <c r="L1558" s="329"/>
    </row>
    <row r="1559" spans="10:12" ht="16.5" x14ac:dyDescent="0.35">
      <c r="J1559" s="351"/>
      <c r="L1559" s="328"/>
    </row>
    <row r="1560" spans="10:12" ht="16.5" x14ac:dyDescent="0.35">
      <c r="J1560" s="351"/>
      <c r="L1560" s="329"/>
    </row>
    <row r="1561" spans="10:12" ht="16.5" x14ac:dyDescent="0.35">
      <c r="J1561" s="351"/>
      <c r="L1561" s="328"/>
    </row>
    <row r="1562" spans="10:12" ht="16.5" x14ac:dyDescent="0.35">
      <c r="J1562" s="351"/>
      <c r="L1562" s="329"/>
    </row>
    <row r="1563" spans="10:12" ht="16.5" x14ac:dyDescent="0.35">
      <c r="J1563" s="351"/>
      <c r="L1563" s="328"/>
    </row>
    <row r="1564" spans="10:12" ht="16.5" x14ac:dyDescent="0.35">
      <c r="J1564" s="351"/>
      <c r="L1564" s="329"/>
    </row>
    <row r="1565" spans="10:12" ht="16.5" x14ac:dyDescent="0.35">
      <c r="J1565" s="351"/>
      <c r="L1565" s="328"/>
    </row>
    <row r="1566" spans="10:12" ht="16.5" x14ac:dyDescent="0.35">
      <c r="J1566" s="351"/>
      <c r="L1566" s="329"/>
    </row>
    <row r="1567" spans="10:12" ht="16.5" x14ac:dyDescent="0.35">
      <c r="J1567" s="351"/>
      <c r="L1567" s="328"/>
    </row>
    <row r="1568" spans="10:12" ht="16.5" x14ac:dyDescent="0.35">
      <c r="J1568" s="351"/>
      <c r="L1568" s="329"/>
    </row>
    <row r="1569" spans="10:12" ht="16.5" x14ac:dyDescent="0.35">
      <c r="J1569" s="351"/>
      <c r="L1569" s="328"/>
    </row>
    <row r="1570" spans="10:12" ht="16.5" x14ac:dyDescent="0.35">
      <c r="J1570" s="351"/>
      <c r="L1570" s="329"/>
    </row>
    <row r="1571" spans="10:12" ht="16.5" x14ac:dyDescent="0.35">
      <c r="J1571" s="351"/>
      <c r="L1571" s="328"/>
    </row>
    <row r="1572" spans="10:12" ht="16.5" x14ac:dyDescent="0.35">
      <c r="J1572" s="351"/>
      <c r="L1572" s="329"/>
    </row>
    <row r="1573" spans="10:12" ht="16.5" x14ac:dyDescent="0.35">
      <c r="J1573" s="351"/>
      <c r="L1573" s="328"/>
    </row>
    <row r="1574" spans="10:12" ht="16.5" x14ac:dyDescent="0.35">
      <c r="J1574" s="351"/>
      <c r="L1574" s="329"/>
    </row>
    <row r="1575" spans="10:12" ht="16.5" x14ac:dyDescent="0.35">
      <c r="J1575" s="351"/>
      <c r="L1575" s="328"/>
    </row>
    <row r="1576" spans="10:12" ht="16.5" x14ac:dyDescent="0.35">
      <c r="J1576" s="351"/>
      <c r="L1576" s="329"/>
    </row>
    <row r="1577" spans="10:12" ht="16.5" x14ac:dyDescent="0.35">
      <c r="J1577" s="351"/>
      <c r="L1577" s="328"/>
    </row>
    <row r="1578" spans="10:12" ht="16.5" x14ac:dyDescent="0.35">
      <c r="J1578" s="351"/>
      <c r="L1578" s="329"/>
    </row>
    <row r="1579" spans="10:12" ht="16.5" x14ac:dyDescent="0.35">
      <c r="J1579" s="351"/>
      <c r="L1579" s="328"/>
    </row>
    <row r="1580" spans="10:12" ht="16.5" x14ac:dyDescent="0.35">
      <c r="J1580" s="351"/>
      <c r="L1580" s="329"/>
    </row>
    <row r="1581" spans="10:12" ht="16.5" x14ac:dyDescent="0.35">
      <c r="J1581" s="351"/>
      <c r="L1581" s="328"/>
    </row>
    <row r="1582" spans="10:12" ht="16.5" x14ac:dyDescent="0.35">
      <c r="J1582" s="351"/>
      <c r="L1582" s="329"/>
    </row>
    <row r="1583" spans="10:12" ht="16.5" x14ac:dyDescent="0.35">
      <c r="J1583" s="351"/>
      <c r="L1583" s="328"/>
    </row>
    <row r="1584" spans="10:12" ht="16.5" x14ac:dyDescent="0.35">
      <c r="J1584" s="351"/>
      <c r="L1584" s="329"/>
    </row>
    <row r="1585" spans="10:12" ht="16.5" x14ac:dyDescent="0.35">
      <c r="J1585" s="351"/>
      <c r="L1585" s="328"/>
    </row>
    <row r="1586" spans="10:12" ht="16.5" x14ac:dyDescent="0.35">
      <c r="J1586" s="351"/>
      <c r="L1586" s="329"/>
    </row>
    <row r="1587" spans="10:12" ht="16.5" x14ac:dyDescent="0.35">
      <c r="J1587" s="351"/>
      <c r="L1587" s="328"/>
    </row>
    <row r="1588" spans="10:12" ht="16.5" x14ac:dyDescent="0.35">
      <c r="J1588" s="351"/>
      <c r="L1588" s="329"/>
    </row>
    <row r="1589" spans="10:12" ht="16.5" x14ac:dyDescent="0.35">
      <c r="J1589" s="351"/>
      <c r="L1589" s="328"/>
    </row>
    <row r="1590" spans="10:12" ht="16.5" x14ac:dyDescent="0.35">
      <c r="J1590" s="351"/>
      <c r="L1590" s="329"/>
    </row>
    <row r="1591" spans="10:12" ht="16.5" x14ac:dyDescent="0.35">
      <c r="J1591" s="351"/>
      <c r="L1591" s="328"/>
    </row>
    <row r="1592" spans="10:12" ht="16.5" x14ac:dyDescent="0.35">
      <c r="J1592" s="351"/>
      <c r="L1592" s="329"/>
    </row>
    <row r="1593" spans="10:12" ht="16.5" x14ac:dyDescent="0.35">
      <c r="J1593" s="351"/>
      <c r="L1593" s="328"/>
    </row>
    <row r="1594" spans="10:12" ht="16.5" x14ac:dyDescent="0.35">
      <c r="J1594" s="351"/>
      <c r="L1594" s="329"/>
    </row>
    <row r="1595" spans="10:12" ht="16.5" x14ac:dyDescent="0.35">
      <c r="J1595" s="351"/>
      <c r="L1595" s="328"/>
    </row>
    <row r="1596" spans="10:12" ht="16.5" x14ac:dyDescent="0.35">
      <c r="J1596" s="351"/>
      <c r="L1596" s="329"/>
    </row>
    <row r="1597" spans="10:12" ht="16.5" x14ac:dyDescent="0.35">
      <c r="J1597" s="351"/>
      <c r="L1597" s="328"/>
    </row>
    <row r="1598" spans="10:12" ht="16.5" x14ac:dyDescent="0.35">
      <c r="J1598" s="351"/>
      <c r="L1598" s="329"/>
    </row>
    <row r="1599" spans="10:12" ht="16.5" x14ac:dyDescent="0.35">
      <c r="J1599" s="351"/>
      <c r="L1599" s="328"/>
    </row>
    <row r="1600" spans="10:12" ht="16.5" x14ac:dyDescent="0.35">
      <c r="J1600" s="351"/>
      <c r="L1600" s="329"/>
    </row>
    <row r="1601" spans="10:12" ht="16.5" x14ac:dyDescent="0.35">
      <c r="J1601" s="351"/>
      <c r="L1601" s="328"/>
    </row>
    <row r="1602" spans="10:12" ht="16.5" x14ac:dyDescent="0.35">
      <c r="J1602" s="351"/>
      <c r="L1602" s="329"/>
    </row>
    <row r="1603" spans="10:12" ht="16.5" x14ac:dyDescent="0.35">
      <c r="J1603" s="351"/>
      <c r="L1603" s="328"/>
    </row>
    <row r="1604" spans="10:12" ht="16.5" x14ac:dyDescent="0.35">
      <c r="J1604" s="351"/>
      <c r="L1604" s="329"/>
    </row>
    <row r="1605" spans="10:12" ht="16.5" x14ac:dyDescent="0.35">
      <c r="J1605" s="351"/>
      <c r="L1605" s="328"/>
    </row>
    <row r="1606" spans="10:12" ht="16.5" x14ac:dyDescent="0.35">
      <c r="J1606" s="351"/>
      <c r="L1606" s="329"/>
    </row>
    <row r="1607" spans="10:12" ht="16.5" x14ac:dyDescent="0.35">
      <c r="J1607" s="351"/>
      <c r="L1607" s="328"/>
    </row>
    <row r="1608" spans="10:12" ht="16.5" x14ac:dyDescent="0.35">
      <c r="J1608" s="351"/>
      <c r="L1608" s="329"/>
    </row>
    <row r="1609" spans="10:12" ht="16.5" x14ac:dyDescent="0.35">
      <c r="J1609" s="351"/>
      <c r="L1609" s="328"/>
    </row>
    <row r="1610" spans="10:12" ht="16.5" x14ac:dyDescent="0.35">
      <c r="J1610" s="351"/>
      <c r="L1610" s="329"/>
    </row>
    <row r="1611" spans="10:12" ht="16.5" x14ac:dyDescent="0.35">
      <c r="J1611" s="351"/>
      <c r="L1611" s="328"/>
    </row>
    <row r="1612" spans="10:12" ht="16.5" x14ac:dyDescent="0.35">
      <c r="J1612" s="351"/>
      <c r="L1612" s="329"/>
    </row>
    <row r="1613" spans="10:12" ht="16.5" x14ac:dyDescent="0.35">
      <c r="J1613" s="351"/>
      <c r="L1613" s="328"/>
    </row>
    <row r="1614" spans="10:12" ht="16.5" x14ac:dyDescent="0.35">
      <c r="J1614" s="351"/>
      <c r="L1614" s="329"/>
    </row>
    <row r="1615" spans="10:12" ht="16.5" x14ac:dyDescent="0.35">
      <c r="J1615" s="351"/>
      <c r="L1615" s="328"/>
    </row>
    <row r="1616" spans="10:12" ht="16.5" x14ac:dyDescent="0.35">
      <c r="J1616" s="351"/>
      <c r="L1616" s="329"/>
    </row>
    <row r="1617" spans="10:12" ht="16.5" x14ac:dyDescent="0.35">
      <c r="J1617" s="351"/>
      <c r="L1617" s="328"/>
    </row>
    <row r="1618" spans="10:12" ht="16.5" x14ac:dyDescent="0.35">
      <c r="J1618" s="351"/>
      <c r="L1618" s="329"/>
    </row>
    <row r="1619" spans="10:12" ht="16.5" x14ac:dyDescent="0.35">
      <c r="J1619" s="351"/>
      <c r="L1619" s="328"/>
    </row>
    <row r="1620" spans="10:12" ht="16.5" x14ac:dyDescent="0.35">
      <c r="J1620" s="351"/>
      <c r="L1620" s="329"/>
    </row>
    <row r="1621" spans="10:12" ht="16.5" x14ac:dyDescent="0.35">
      <c r="J1621" s="351"/>
      <c r="L1621" s="328"/>
    </row>
    <row r="1622" spans="10:12" ht="16.5" x14ac:dyDescent="0.35">
      <c r="J1622" s="351"/>
      <c r="L1622" s="329"/>
    </row>
    <row r="1623" spans="10:12" ht="16.5" x14ac:dyDescent="0.35">
      <c r="J1623" s="351"/>
      <c r="L1623" s="328"/>
    </row>
    <row r="1624" spans="10:12" ht="16.5" x14ac:dyDescent="0.35">
      <c r="J1624" s="351"/>
      <c r="L1624" s="329"/>
    </row>
    <row r="1625" spans="10:12" ht="16.5" x14ac:dyDescent="0.35">
      <c r="J1625" s="351"/>
      <c r="L1625" s="328"/>
    </row>
    <row r="1626" spans="10:12" ht="16.5" x14ac:dyDescent="0.35">
      <c r="J1626" s="351"/>
      <c r="L1626" s="329"/>
    </row>
    <row r="1627" spans="10:12" ht="16.5" x14ac:dyDescent="0.35">
      <c r="J1627" s="351"/>
      <c r="L1627" s="328"/>
    </row>
    <row r="1628" spans="10:12" ht="16.5" x14ac:dyDescent="0.35">
      <c r="J1628" s="351"/>
      <c r="L1628" s="329"/>
    </row>
    <row r="1629" spans="10:12" ht="16.5" x14ac:dyDescent="0.35">
      <c r="J1629" s="351"/>
      <c r="L1629" s="328"/>
    </row>
    <row r="1630" spans="10:12" ht="16.5" x14ac:dyDescent="0.35">
      <c r="J1630" s="351"/>
      <c r="L1630" s="329"/>
    </row>
    <row r="1631" spans="10:12" ht="16.5" x14ac:dyDescent="0.35">
      <c r="J1631" s="351"/>
      <c r="L1631" s="328"/>
    </row>
    <row r="1632" spans="10:12" ht="16.5" x14ac:dyDescent="0.35">
      <c r="J1632" s="351"/>
      <c r="L1632" s="329"/>
    </row>
    <row r="1633" spans="10:12" ht="16.5" x14ac:dyDescent="0.35">
      <c r="J1633" s="351"/>
      <c r="L1633" s="328"/>
    </row>
    <row r="1634" spans="10:12" ht="16.5" x14ac:dyDescent="0.35">
      <c r="J1634" s="351"/>
      <c r="L1634" s="329"/>
    </row>
    <row r="1635" spans="10:12" ht="16.5" x14ac:dyDescent="0.35">
      <c r="J1635" s="351"/>
      <c r="L1635" s="328"/>
    </row>
    <row r="1636" spans="10:12" ht="16.5" x14ac:dyDescent="0.35">
      <c r="J1636" s="351"/>
      <c r="L1636" s="329"/>
    </row>
    <row r="1637" spans="10:12" ht="16.5" x14ac:dyDescent="0.35">
      <c r="J1637" s="351"/>
      <c r="L1637" s="328"/>
    </row>
    <row r="1638" spans="10:12" ht="16.5" x14ac:dyDescent="0.35">
      <c r="J1638" s="351"/>
      <c r="L1638" s="329"/>
    </row>
    <row r="1639" spans="10:12" ht="16.5" x14ac:dyDescent="0.35">
      <c r="J1639" s="351"/>
      <c r="L1639" s="328"/>
    </row>
    <row r="1640" spans="10:12" ht="16.5" x14ac:dyDescent="0.35">
      <c r="J1640" s="351"/>
      <c r="L1640" s="329"/>
    </row>
    <row r="1641" spans="10:12" ht="16.5" x14ac:dyDescent="0.35">
      <c r="J1641" s="351"/>
      <c r="L1641" s="328"/>
    </row>
    <row r="1642" spans="10:12" ht="16.5" x14ac:dyDescent="0.35">
      <c r="J1642" s="351"/>
      <c r="L1642" s="329"/>
    </row>
    <row r="1643" spans="10:12" ht="16.5" x14ac:dyDescent="0.35">
      <c r="J1643" s="351"/>
      <c r="L1643" s="328"/>
    </row>
    <row r="1644" spans="10:12" ht="16.5" x14ac:dyDescent="0.35">
      <c r="J1644" s="351"/>
      <c r="L1644" s="329"/>
    </row>
    <row r="1645" spans="10:12" ht="16.5" x14ac:dyDescent="0.35">
      <c r="J1645" s="351"/>
      <c r="L1645" s="328"/>
    </row>
    <row r="1646" spans="10:12" ht="16.5" x14ac:dyDescent="0.35">
      <c r="J1646" s="351"/>
      <c r="L1646" s="329"/>
    </row>
    <row r="1647" spans="10:12" ht="16.5" x14ac:dyDescent="0.35">
      <c r="J1647" s="351"/>
      <c r="L1647" s="328"/>
    </row>
    <row r="1648" spans="10:12" ht="16.5" x14ac:dyDescent="0.35">
      <c r="J1648" s="351"/>
      <c r="L1648" s="329"/>
    </row>
    <row r="1649" spans="10:12" ht="16.5" x14ac:dyDescent="0.35">
      <c r="J1649" s="351"/>
      <c r="L1649" s="328"/>
    </row>
    <row r="1650" spans="10:12" ht="16.5" x14ac:dyDescent="0.35">
      <c r="J1650" s="351"/>
      <c r="L1650" s="329"/>
    </row>
    <row r="1651" spans="10:12" ht="16.5" x14ac:dyDescent="0.35">
      <c r="J1651" s="351"/>
      <c r="L1651" s="328"/>
    </row>
    <row r="1652" spans="10:12" ht="16.5" x14ac:dyDescent="0.35">
      <c r="J1652" s="351"/>
      <c r="L1652" s="329"/>
    </row>
    <row r="1653" spans="10:12" ht="16.5" x14ac:dyDescent="0.35">
      <c r="J1653" s="351"/>
      <c r="L1653" s="328"/>
    </row>
    <row r="1654" spans="10:12" ht="16.5" x14ac:dyDescent="0.35">
      <c r="J1654" s="351"/>
      <c r="L1654" s="329"/>
    </row>
    <row r="1655" spans="10:12" ht="16.5" x14ac:dyDescent="0.35">
      <c r="J1655" s="351"/>
      <c r="L1655" s="328"/>
    </row>
    <row r="1656" spans="10:12" ht="16.5" x14ac:dyDescent="0.35">
      <c r="J1656" s="351"/>
      <c r="L1656" s="329"/>
    </row>
    <row r="1657" spans="10:12" ht="16.5" x14ac:dyDescent="0.35">
      <c r="J1657" s="351"/>
      <c r="L1657" s="328"/>
    </row>
    <row r="1658" spans="10:12" ht="16.5" x14ac:dyDescent="0.35">
      <c r="J1658" s="351"/>
      <c r="L1658" s="329"/>
    </row>
    <row r="1659" spans="10:12" ht="16.5" x14ac:dyDescent="0.35">
      <c r="J1659" s="351"/>
      <c r="L1659" s="328"/>
    </row>
    <row r="1660" spans="10:12" ht="16.5" x14ac:dyDescent="0.35">
      <c r="J1660" s="351"/>
      <c r="L1660" s="329"/>
    </row>
    <row r="1661" spans="10:12" ht="16.5" x14ac:dyDescent="0.35">
      <c r="J1661" s="351"/>
      <c r="L1661" s="328"/>
    </row>
    <row r="1662" spans="10:12" ht="16.5" x14ac:dyDescent="0.35">
      <c r="J1662" s="351"/>
      <c r="L1662" s="329"/>
    </row>
    <row r="1663" spans="10:12" ht="16.5" x14ac:dyDescent="0.35">
      <c r="J1663" s="351"/>
      <c r="L1663" s="328"/>
    </row>
    <row r="1664" spans="10:12" ht="16.5" x14ac:dyDescent="0.35">
      <c r="J1664" s="351"/>
      <c r="L1664" s="329"/>
    </row>
    <row r="1665" spans="10:12" ht="16.5" x14ac:dyDescent="0.35">
      <c r="J1665" s="351"/>
      <c r="L1665" s="328"/>
    </row>
    <row r="1666" spans="10:12" ht="16.5" x14ac:dyDescent="0.35">
      <c r="J1666" s="351"/>
      <c r="L1666" s="329"/>
    </row>
    <row r="1667" spans="10:12" ht="16.5" x14ac:dyDescent="0.35">
      <c r="J1667" s="351"/>
      <c r="L1667" s="328"/>
    </row>
    <row r="1668" spans="10:12" ht="16.5" x14ac:dyDescent="0.35">
      <c r="J1668" s="351"/>
      <c r="L1668" s="329"/>
    </row>
    <row r="1669" spans="10:12" ht="16.5" x14ac:dyDescent="0.35">
      <c r="J1669" s="351"/>
      <c r="L1669" s="328"/>
    </row>
    <row r="1670" spans="10:12" ht="16.5" x14ac:dyDescent="0.35">
      <c r="J1670" s="351"/>
      <c r="L1670" s="329"/>
    </row>
    <row r="1671" spans="10:12" ht="16.5" x14ac:dyDescent="0.35">
      <c r="J1671" s="351"/>
      <c r="L1671" s="328"/>
    </row>
    <row r="1672" spans="10:12" ht="16.5" x14ac:dyDescent="0.35">
      <c r="J1672" s="351"/>
      <c r="L1672" s="329"/>
    </row>
    <row r="1673" spans="10:12" ht="16.5" x14ac:dyDescent="0.35">
      <c r="J1673" s="351"/>
      <c r="L1673" s="328"/>
    </row>
    <row r="1674" spans="10:12" ht="16.5" x14ac:dyDescent="0.35">
      <c r="J1674" s="351"/>
      <c r="L1674" s="329"/>
    </row>
    <row r="1675" spans="10:12" ht="16.5" x14ac:dyDescent="0.35">
      <c r="J1675" s="351"/>
      <c r="L1675" s="328"/>
    </row>
    <row r="1676" spans="10:12" ht="16.5" x14ac:dyDescent="0.35">
      <c r="J1676" s="351"/>
      <c r="L1676" s="329"/>
    </row>
    <row r="1677" spans="10:12" ht="16.5" x14ac:dyDescent="0.35">
      <c r="J1677" s="351"/>
      <c r="L1677" s="328"/>
    </row>
    <row r="1678" spans="10:12" ht="16.5" x14ac:dyDescent="0.35">
      <c r="J1678" s="351"/>
      <c r="L1678" s="329"/>
    </row>
    <row r="1679" spans="10:12" ht="16.5" x14ac:dyDescent="0.35">
      <c r="J1679" s="351"/>
      <c r="L1679" s="328"/>
    </row>
    <row r="1680" spans="10:12" ht="16.5" x14ac:dyDescent="0.35">
      <c r="J1680" s="351"/>
      <c r="L1680" s="329"/>
    </row>
    <row r="1681" spans="10:12" ht="16.5" x14ac:dyDescent="0.35">
      <c r="J1681" s="351"/>
      <c r="L1681" s="328"/>
    </row>
    <row r="1682" spans="10:12" ht="16.5" x14ac:dyDescent="0.35">
      <c r="J1682" s="351"/>
      <c r="L1682" s="329"/>
    </row>
    <row r="1683" spans="10:12" ht="16.5" x14ac:dyDescent="0.35">
      <c r="J1683" s="351"/>
      <c r="L1683" s="328"/>
    </row>
    <row r="1684" spans="10:12" ht="16.5" x14ac:dyDescent="0.35">
      <c r="J1684" s="351"/>
      <c r="L1684" s="329"/>
    </row>
    <row r="1685" spans="10:12" ht="16.5" x14ac:dyDescent="0.35">
      <c r="J1685" s="351"/>
      <c r="L1685" s="328"/>
    </row>
    <row r="1686" spans="10:12" ht="16.5" x14ac:dyDescent="0.35">
      <c r="J1686" s="351"/>
      <c r="L1686" s="329"/>
    </row>
    <row r="1687" spans="10:12" ht="16.5" x14ac:dyDescent="0.35">
      <c r="J1687" s="351"/>
      <c r="L1687" s="328"/>
    </row>
    <row r="1688" spans="10:12" ht="16.5" x14ac:dyDescent="0.35">
      <c r="J1688" s="351"/>
      <c r="L1688" s="329"/>
    </row>
    <row r="1689" spans="10:12" ht="16.5" x14ac:dyDescent="0.35">
      <c r="J1689" s="351"/>
      <c r="L1689" s="328"/>
    </row>
    <row r="1690" spans="10:12" ht="16.5" x14ac:dyDescent="0.35">
      <c r="J1690" s="351"/>
      <c r="L1690" s="329"/>
    </row>
    <row r="1691" spans="10:12" ht="16.5" x14ac:dyDescent="0.35">
      <c r="J1691" s="351"/>
      <c r="L1691" s="328"/>
    </row>
    <row r="1692" spans="10:12" ht="16.5" x14ac:dyDescent="0.35">
      <c r="J1692" s="351"/>
      <c r="L1692" s="329"/>
    </row>
    <row r="1693" spans="10:12" ht="16.5" x14ac:dyDescent="0.35">
      <c r="J1693" s="351"/>
      <c r="L1693" s="328"/>
    </row>
    <row r="1694" spans="10:12" ht="16.5" x14ac:dyDescent="0.35">
      <c r="J1694" s="351"/>
      <c r="L1694" s="329"/>
    </row>
    <row r="1695" spans="10:12" ht="16.5" x14ac:dyDescent="0.35">
      <c r="J1695" s="351"/>
      <c r="L1695" s="328"/>
    </row>
    <row r="1696" spans="10:12" ht="16.5" x14ac:dyDescent="0.35">
      <c r="J1696" s="351"/>
      <c r="L1696" s="329"/>
    </row>
    <row r="1697" spans="10:12" ht="16.5" x14ac:dyDescent="0.35">
      <c r="J1697" s="351"/>
      <c r="L1697" s="328"/>
    </row>
    <row r="1698" spans="10:12" ht="16.5" x14ac:dyDescent="0.35">
      <c r="J1698" s="351"/>
      <c r="L1698" s="329"/>
    </row>
    <row r="1699" spans="10:12" ht="16.5" x14ac:dyDescent="0.35">
      <c r="J1699" s="351"/>
      <c r="L1699" s="328"/>
    </row>
    <row r="1700" spans="10:12" ht="16.5" x14ac:dyDescent="0.35">
      <c r="J1700" s="351"/>
      <c r="L1700" s="329"/>
    </row>
    <row r="1701" spans="10:12" ht="16.5" x14ac:dyDescent="0.35">
      <c r="J1701" s="351"/>
      <c r="L1701" s="328"/>
    </row>
    <row r="1702" spans="10:12" ht="16.5" x14ac:dyDescent="0.35">
      <c r="J1702" s="351"/>
      <c r="L1702" s="329"/>
    </row>
    <row r="1703" spans="10:12" ht="16.5" x14ac:dyDescent="0.35">
      <c r="J1703" s="351"/>
      <c r="L1703" s="328"/>
    </row>
    <row r="1704" spans="10:12" ht="16.5" x14ac:dyDescent="0.35">
      <c r="J1704" s="351"/>
      <c r="L1704" s="329"/>
    </row>
    <row r="1705" spans="10:12" ht="16.5" x14ac:dyDescent="0.35">
      <c r="J1705" s="351"/>
      <c r="L1705" s="328"/>
    </row>
    <row r="1706" spans="10:12" ht="16.5" x14ac:dyDescent="0.35">
      <c r="J1706" s="351"/>
      <c r="L1706" s="329"/>
    </row>
    <row r="1707" spans="10:12" ht="16.5" x14ac:dyDescent="0.35">
      <c r="J1707" s="351"/>
      <c r="L1707" s="328"/>
    </row>
    <row r="1708" spans="10:12" ht="16.5" x14ac:dyDescent="0.35">
      <c r="J1708" s="351"/>
      <c r="L1708" s="329"/>
    </row>
    <row r="1709" spans="10:12" ht="16.5" x14ac:dyDescent="0.35">
      <c r="J1709" s="351"/>
      <c r="L1709" s="328"/>
    </row>
    <row r="1710" spans="10:12" ht="16.5" x14ac:dyDescent="0.35">
      <c r="J1710" s="351"/>
      <c r="L1710" s="329"/>
    </row>
    <row r="1711" spans="10:12" ht="16.5" x14ac:dyDescent="0.35">
      <c r="J1711" s="351"/>
      <c r="L1711" s="328"/>
    </row>
    <row r="1712" spans="10:12" ht="16.5" x14ac:dyDescent="0.35">
      <c r="J1712" s="351"/>
      <c r="L1712" s="329"/>
    </row>
    <row r="1713" spans="10:12" ht="16.5" x14ac:dyDescent="0.35">
      <c r="J1713" s="351"/>
      <c r="L1713" s="328"/>
    </row>
    <row r="1714" spans="10:12" ht="16.5" x14ac:dyDescent="0.35">
      <c r="J1714" s="351"/>
      <c r="L1714" s="329"/>
    </row>
    <row r="1715" spans="10:12" ht="16.5" x14ac:dyDescent="0.35">
      <c r="J1715" s="351"/>
      <c r="L1715" s="328"/>
    </row>
    <row r="1716" spans="10:12" ht="16.5" x14ac:dyDescent="0.35">
      <c r="J1716" s="351"/>
      <c r="L1716" s="329"/>
    </row>
    <row r="1717" spans="10:12" ht="16.5" x14ac:dyDescent="0.35">
      <c r="J1717" s="351"/>
      <c r="L1717" s="328"/>
    </row>
    <row r="1718" spans="10:12" ht="16.5" x14ac:dyDescent="0.35">
      <c r="J1718" s="351"/>
      <c r="L1718" s="329"/>
    </row>
    <row r="1719" spans="10:12" ht="16.5" x14ac:dyDescent="0.35">
      <c r="J1719" s="351"/>
      <c r="L1719" s="328"/>
    </row>
    <row r="1720" spans="10:12" ht="16.5" x14ac:dyDescent="0.35">
      <c r="J1720" s="351"/>
      <c r="L1720" s="329"/>
    </row>
    <row r="1721" spans="10:12" ht="16.5" x14ac:dyDescent="0.35">
      <c r="J1721" s="351"/>
      <c r="L1721" s="328"/>
    </row>
    <row r="1722" spans="10:12" ht="16.5" x14ac:dyDescent="0.35">
      <c r="J1722" s="351"/>
      <c r="L1722" s="329"/>
    </row>
    <row r="1723" spans="10:12" ht="16.5" x14ac:dyDescent="0.35">
      <c r="J1723" s="351"/>
      <c r="L1723" s="328"/>
    </row>
    <row r="1724" spans="10:12" ht="16.5" x14ac:dyDescent="0.35">
      <c r="J1724" s="351"/>
      <c r="L1724" s="329"/>
    </row>
    <row r="1725" spans="10:12" ht="16.5" x14ac:dyDescent="0.35">
      <c r="J1725" s="351"/>
      <c r="L1725" s="328"/>
    </row>
    <row r="1726" spans="10:12" ht="16.5" x14ac:dyDescent="0.35">
      <c r="J1726" s="351"/>
      <c r="L1726" s="329"/>
    </row>
    <row r="1727" spans="10:12" ht="16.5" x14ac:dyDescent="0.35">
      <c r="J1727" s="351"/>
      <c r="L1727" s="328"/>
    </row>
    <row r="1728" spans="10:12" ht="16.5" x14ac:dyDescent="0.35">
      <c r="J1728" s="351"/>
      <c r="L1728" s="329"/>
    </row>
    <row r="1729" spans="10:12" ht="16.5" x14ac:dyDescent="0.35">
      <c r="J1729" s="351"/>
      <c r="L1729" s="328"/>
    </row>
    <row r="1730" spans="10:12" ht="16.5" x14ac:dyDescent="0.35">
      <c r="J1730" s="351"/>
      <c r="L1730" s="329"/>
    </row>
    <row r="1731" spans="10:12" ht="16.5" x14ac:dyDescent="0.35">
      <c r="J1731" s="351"/>
      <c r="L1731" s="328"/>
    </row>
    <row r="1732" spans="10:12" ht="16.5" x14ac:dyDescent="0.35">
      <c r="J1732" s="351"/>
      <c r="L1732" s="329"/>
    </row>
    <row r="1733" spans="10:12" ht="16.5" x14ac:dyDescent="0.35">
      <c r="J1733" s="351"/>
      <c r="L1733" s="328"/>
    </row>
    <row r="1734" spans="10:12" ht="16.5" x14ac:dyDescent="0.35">
      <c r="J1734" s="351"/>
      <c r="L1734" s="329"/>
    </row>
    <row r="1735" spans="10:12" ht="16.5" x14ac:dyDescent="0.35">
      <c r="J1735" s="351"/>
      <c r="L1735" s="328"/>
    </row>
    <row r="1736" spans="10:12" ht="16.5" x14ac:dyDescent="0.35">
      <c r="J1736" s="351"/>
      <c r="L1736" s="329"/>
    </row>
    <row r="1737" spans="10:12" ht="16.5" x14ac:dyDescent="0.35">
      <c r="J1737" s="351"/>
      <c r="L1737" s="328"/>
    </row>
    <row r="1738" spans="10:12" ht="16.5" x14ac:dyDescent="0.35">
      <c r="J1738" s="351"/>
      <c r="L1738" s="329"/>
    </row>
    <row r="1739" spans="10:12" ht="16.5" x14ac:dyDescent="0.35">
      <c r="J1739" s="351"/>
      <c r="L1739" s="328"/>
    </row>
    <row r="1740" spans="10:12" ht="16.5" x14ac:dyDescent="0.35">
      <c r="J1740" s="351"/>
      <c r="L1740" s="329"/>
    </row>
    <row r="1741" spans="10:12" ht="16.5" x14ac:dyDescent="0.35">
      <c r="J1741" s="351"/>
      <c r="L1741" s="328"/>
    </row>
    <row r="1742" spans="10:12" ht="16.5" x14ac:dyDescent="0.35">
      <c r="J1742" s="351"/>
      <c r="L1742" s="329"/>
    </row>
    <row r="1743" spans="10:12" ht="16.5" x14ac:dyDescent="0.35">
      <c r="J1743" s="351"/>
      <c r="L1743" s="328"/>
    </row>
    <row r="1744" spans="10:12" ht="16.5" x14ac:dyDescent="0.35">
      <c r="J1744" s="351"/>
      <c r="L1744" s="329"/>
    </row>
    <row r="1745" spans="10:12" ht="16.5" x14ac:dyDescent="0.35">
      <c r="J1745" s="351"/>
      <c r="L1745" s="328"/>
    </row>
    <row r="1746" spans="10:12" ht="16.5" x14ac:dyDescent="0.35">
      <c r="J1746" s="351"/>
      <c r="L1746" s="329"/>
    </row>
    <row r="1747" spans="10:12" ht="16.5" x14ac:dyDescent="0.35">
      <c r="J1747" s="351"/>
      <c r="L1747" s="328"/>
    </row>
    <row r="1748" spans="10:12" ht="16.5" x14ac:dyDescent="0.35">
      <c r="J1748" s="351"/>
      <c r="L1748" s="329"/>
    </row>
    <row r="1749" spans="10:12" ht="16.5" x14ac:dyDescent="0.35">
      <c r="J1749" s="351"/>
      <c r="L1749" s="328"/>
    </row>
    <row r="1750" spans="10:12" ht="16.5" x14ac:dyDescent="0.35">
      <c r="J1750" s="351"/>
      <c r="L1750" s="329"/>
    </row>
    <row r="1751" spans="10:12" ht="16.5" x14ac:dyDescent="0.35">
      <c r="J1751" s="351"/>
      <c r="L1751" s="328"/>
    </row>
    <row r="1752" spans="10:12" ht="16.5" x14ac:dyDescent="0.35">
      <c r="J1752" s="351"/>
      <c r="L1752" s="329"/>
    </row>
    <row r="1753" spans="10:12" ht="16.5" x14ac:dyDescent="0.35">
      <c r="J1753" s="351"/>
      <c r="L1753" s="328"/>
    </row>
    <row r="1754" spans="10:12" ht="16.5" x14ac:dyDescent="0.35">
      <c r="J1754" s="351"/>
      <c r="L1754" s="329"/>
    </row>
    <row r="1755" spans="10:12" ht="16.5" x14ac:dyDescent="0.35">
      <c r="J1755" s="351"/>
      <c r="L1755" s="328"/>
    </row>
    <row r="1756" spans="10:12" ht="16.5" x14ac:dyDescent="0.35">
      <c r="J1756" s="351"/>
      <c r="L1756" s="329"/>
    </row>
    <row r="1757" spans="10:12" ht="16.5" x14ac:dyDescent="0.35">
      <c r="J1757" s="351"/>
      <c r="L1757" s="328"/>
    </row>
    <row r="1758" spans="10:12" ht="16.5" x14ac:dyDescent="0.35">
      <c r="J1758" s="351"/>
      <c r="L1758" s="329"/>
    </row>
    <row r="1759" spans="10:12" ht="16.5" x14ac:dyDescent="0.35">
      <c r="J1759" s="351"/>
      <c r="L1759" s="328"/>
    </row>
    <row r="1760" spans="10:12" ht="16.5" x14ac:dyDescent="0.35">
      <c r="J1760" s="351"/>
      <c r="L1760" s="329"/>
    </row>
    <row r="1761" spans="10:12" ht="16.5" x14ac:dyDescent="0.35">
      <c r="J1761" s="351"/>
      <c r="L1761" s="328"/>
    </row>
    <row r="1762" spans="10:12" ht="16.5" x14ac:dyDescent="0.35">
      <c r="J1762" s="351"/>
      <c r="L1762" s="329"/>
    </row>
    <row r="1763" spans="10:12" ht="16.5" x14ac:dyDescent="0.35">
      <c r="J1763" s="351"/>
      <c r="L1763" s="328"/>
    </row>
    <row r="1764" spans="10:12" ht="16.5" x14ac:dyDescent="0.35">
      <c r="J1764" s="351"/>
      <c r="L1764" s="329"/>
    </row>
    <row r="1765" spans="10:12" ht="16.5" x14ac:dyDescent="0.35">
      <c r="J1765" s="351"/>
      <c r="L1765" s="328"/>
    </row>
    <row r="1766" spans="10:12" ht="16.5" x14ac:dyDescent="0.35">
      <c r="J1766" s="351"/>
      <c r="L1766" s="329"/>
    </row>
    <row r="1767" spans="10:12" ht="16.5" x14ac:dyDescent="0.35">
      <c r="J1767" s="351"/>
      <c r="L1767" s="328"/>
    </row>
    <row r="1768" spans="10:12" ht="16.5" x14ac:dyDescent="0.35">
      <c r="J1768" s="351"/>
      <c r="L1768" s="329"/>
    </row>
    <row r="1769" spans="10:12" ht="16.5" x14ac:dyDescent="0.35">
      <c r="J1769" s="351"/>
      <c r="L1769" s="328"/>
    </row>
    <row r="1770" spans="10:12" ht="16.5" x14ac:dyDescent="0.35">
      <c r="J1770" s="351"/>
      <c r="L1770" s="329"/>
    </row>
    <row r="1771" spans="10:12" ht="16.5" x14ac:dyDescent="0.35">
      <c r="J1771" s="351"/>
      <c r="L1771" s="328"/>
    </row>
    <row r="1772" spans="10:12" ht="16.5" x14ac:dyDescent="0.35">
      <c r="J1772" s="351"/>
      <c r="L1772" s="329"/>
    </row>
    <row r="1773" spans="10:12" ht="16.5" x14ac:dyDescent="0.35">
      <c r="J1773" s="351"/>
      <c r="L1773" s="328"/>
    </row>
    <row r="1774" spans="10:12" ht="16.5" x14ac:dyDescent="0.35">
      <c r="J1774" s="351"/>
      <c r="L1774" s="329"/>
    </row>
    <row r="1775" spans="10:12" ht="16.5" x14ac:dyDescent="0.35">
      <c r="J1775" s="351"/>
      <c r="L1775" s="328"/>
    </row>
    <row r="1776" spans="10:12" ht="16.5" x14ac:dyDescent="0.35">
      <c r="J1776" s="351"/>
      <c r="L1776" s="329"/>
    </row>
    <row r="1777" spans="10:12" ht="16.5" x14ac:dyDescent="0.35">
      <c r="J1777" s="351"/>
      <c r="L1777" s="328"/>
    </row>
    <row r="1778" spans="10:12" ht="16.5" x14ac:dyDescent="0.35">
      <c r="J1778" s="351"/>
      <c r="L1778" s="329"/>
    </row>
    <row r="1779" spans="10:12" ht="16.5" x14ac:dyDescent="0.35">
      <c r="J1779" s="351"/>
      <c r="L1779" s="328"/>
    </row>
    <row r="1780" spans="10:12" ht="16.5" x14ac:dyDescent="0.35">
      <c r="J1780" s="351"/>
      <c r="L1780" s="329"/>
    </row>
    <row r="1781" spans="10:12" ht="16.5" x14ac:dyDescent="0.35">
      <c r="J1781" s="351"/>
      <c r="L1781" s="328"/>
    </row>
    <row r="1782" spans="10:12" ht="16.5" x14ac:dyDescent="0.35">
      <c r="J1782" s="351"/>
      <c r="L1782" s="329"/>
    </row>
    <row r="1783" spans="10:12" ht="16.5" x14ac:dyDescent="0.35">
      <c r="J1783" s="351"/>
      <c r="L1783" s="328"/>
    </row>
    <row r="1784" spans="10:12" ht="16.5" x14ac:dyDescent="0.35">
      <c r="J1784" s="351"/>
      <c r="L1784" s="329"/>
    </row>
    <row r="1785" spans="10:12" ht="16.5" x14ac:dyDescent="0.35">
      <c r="J1785" s="351"/>
      <c r="L1785" s="328"/>
    </row>
    <row r="1786" spans="10:12" ht="16.5" x14ac:dyDescent="0.35">
      <c r="J1786" s="351"/>
      <c r="L1786" s="329"/>
    </row>
    <row r="1787" spans="10:12" ht="16.5" x14ac:dyDescent="0.35">
      <c r="J1787" s="351"/>
      <c r="L1787" s="328"/>
    </row>
    <row r="1788" spans="10:12" ht="16.5" x14ac:dyDescent="0.35">
      <c r="J1788" s="351"/>
      <c r="L1788" s="329"/>
    </row>
    <row r="1789" spans="10:12" ht="16.5" x14ac:dyDescent="0.35">
      <c r="J1789" s="351"/>
      <c r="L1789" s="328"/>
    </row>
    <row r="1790" spans="10:12" ht="16.5" x14ac:dyDescent="0.35">
      <c r="J1790" s="351"/>
      <c r="L1790" s="329"/>
    </row>
    <row r="1791" spans="10:12" ht="16.5" x14ac:dyDescent="0.35">
      <c r="J1791" s="351"/>
      <c r="L1791" s="328"/>
    </row>
    <row r="1792" spans="10:12" ht="16.5" x14ac:dyDescent="0.35">
      <c r="J1792" s="351"/>
      <c r="L1792" s="329"/>
    </row>
    <row r="1793" spans="10:12" ht="16.5" x14ac:dyDescent="0.35">
      <c r="J1793" s="351"/>
      <c r="L1793" s="328"/>
    </row>
    <row r="1794" spans="10:12" ht="16.5" x14ac:dyDescent="0.35">
      <c r="J1794" s="351"/>
      <c r="L1794" s="329"/>
    </row>
    <row r="1795" spans="10:12" ht="16.5" x14ac:dyDescent="0.35">
      <c r="J1795" s="351"/>
      <c r="L1795" s="328"/>
    </row>
    <row r="1796" spans="10:12" ht="16.5" x14ac:dyDescent="0.35">
      <c r="J1796" s="351"/>
      <c r="L1796" s="329"/>
    </row>
    <row r="1797" spans="10:12" ht="16.5" x14ac:dyDescent="0.35">
      <c r="J1797" s="351"/>
      <c r="L1797" s="328"/>
    </row>
    <row r="1798" spans="10:12" ht="16.5" x14ac:dyDescent="0.35">
      <c r="J1798" s="351"/>
      <c r="L1798" s="329"/>
    </row>
    <row r="1799" spans="10:12" ht="16.5" x14ac:dyDescent="0.35">
      <c r="J1799" s="351"/>
      <c r="L1799" s="328"/>
    </row>
    <row r="1800" spans="10:12" ht="16.5" x14ac:dyDescent="0.35">
      <c r="J1800" s="351"/>
      <c r="L1800" s="329"/>
    </row>
    <row r="1801" spans="10:12" ht="16.5" x14ac:dyDescent="0.35">
      <c r="J1801" s="351"/>
      <c r="L1801" s="328"/>
    </row>
    <row r="1802" spans="10:12" ht="16.5" x14ac:dyDescent="0.35">
      <c r="J1802" s="351"/>
      <c r="L1802" s="329"/>
    </row>
    <row r="1803" spans="10:12" ht="16.5" x14ac:dyDescent="0.35">
      <c r="J1803" s="351"/>
      <c r="L1803" s="328"/>
    </row>
    <row r="1804" spans="10:12" ht="16.5" x14ac:dyDescent="0.35">
      <c r="J1804" s="351"/>
      <c r="L1804" s="329"/>
    </row>
    <row r="1805" spans="10:12" ht="16.5" x14ac:dyDescent="0.35">
      <c r="J1805" s="351"/>
      <c r="L1805" s="328"/>
    </row>
    <row r="1806" spans="10:12" ht="16.5" x14ac:dyDescent="0.35">
      <c r="J1806" s="351"/>
      <c r="L1806" s="329"/>
    </row>
    <row r="1807" spans="10:12" ht="16.5" x14ac:dyDescent="0.35">
      <c r="J1807" s="351"/>
      <c r="L1807" s="328"/>
    </row>
    <row r="1808" spans="10:12" ht="16.5" x14ac:dyDescent="0.35">
      <c r="J1808" s="351"/>
      <c r="L1808" s="329"/>
    </row>
    <row r="1809" spans="10:12" ht="16.5" x14ac:dyDescent="0.35">
      <c r="J1809" s="351"/>
      <c r="L1809" s="328"/>
    </row>
    <row r="1810" spans="10:12" ht="16.5" x14ac:dyDescent="0.35">
      <c r="J1810" s="351"/>
      <c r="L1810" s="329"/>
    </row>
    <row r="1811" spans="10:12" ht="16.5" x14ac:dyDescent="0.35">
      <c r="J1811" s="351"/>
      <c r="L1811" s="328"/>
    </row>
    <row r="1812" spans="10:12" ht="16.5" x14ac:dyDescent="0.35">
      <c r="J1812" s="351"/>
      <c r="L1812" s="329"/>
    </row>
    <row r="1813" spans="10:12" ht="16.5" x14ac:dyDescent="0.35">
      <c r="J1813" s="351"/>
      <c r="L1813" s="328"/>
    </row>
    <row r="1814" spans="10:12" ht="16.5" x14ac:dyDescent="0.35">
      <c r="J1814" s="351"/>
      <c r="L1814" s="329"/>
    </row>
    <row r="1815" spans="10:12" ht="16.5" x14ac:dyDescent="0.35">
      <c r="J1815" s="351"/>
      <c r="L1815" s="328"/>
    </row>
    <row r="1816" spans="10:12" ht="16.5" x14ac:dyDescent="0.35">
      <c r="J1816" s="351"/>
      <c r="L1816" s="329"/>
    </row>
    <row r="1817" spans="10:12" ht="16.5" x14ac:dyDescent="0.35">
      <c r="J1817" s="351"/>
      <c r="L1817" s="328"/>
    </row>
    <row r="1818" spans="10:12" ht="16.5" x14ac:dyDescent="0.35">
      <c r="J1818" s="351"/>
      <c r="L1818" s="329"/>
    </row>
    <row r="1819" spans="10:12" ht="16.5" x14ac:dyDescent="0.35">
      <c r="J1819" s="351"/>
      <c r="L1819" s="328"/>
    </row>
    <row r="1820" spans="10:12" ht="16.5" x14ac:dyDescent="0.35">
      <c r="J1820" s="351"/>
      <c r="L1820" s="329"/>
    </row>
    <row r="1821" spans="10:12" ht="16.5" x14ac:dyDescent="0.35">
      <c r="J1821" s="351"/>
      <c r="L1821" s="328"/>
    </row>
    <row r="1822" spans="10:12" ht="16.5" x14ac:dyDescent="0.35">
      <c r="J1822" s="351"/>
      <c r="L1822" s="329"/>
    </row>
    <row r="1823" spans="10:12" ht="16.5" x14ac:dyDescent="0.35">
      <c r="J1823" s="351"/>
      <c r="L1823" s="328"/>
    </row>
    <row r="1824" spans="10:12" ht="16.5" x14ac:dyDescent="0.35">
      <c r="J1824" s="351"/>
      <c r="L1824" s="329"/>
    </row>
    <row r="1825" spans="10:12" ht="16.5" x14ac:dyDescent="0.35">
      <c r="J1825" s="351"/>
      <c r="L1825" s="328"/>
    </row>
    <row r="1826" spans="10:12" ht="16.5" x14ac:dyDescent="0.35">
      <c r="J1826" s="351"/>
      <c r="L1826" s="329"/>
    </row>
    <row r="1827" spans="10:12" ht="16.5" x14ac:dyDescent="0.35">
      <c r="J1827" s="351"/>
      <c r="L1827" s="328"/>
    </row>
    <row r="1828" spans="10:12" ht="16.5" x14ac:dyDescent="0.35">
      <c r="J1828" s="351"/>
      <c r="L1828" s="329"/>
    </row>
    <row r="1829" spans="10:12" ht="16.5" x14ac:dyDescent="0.35">
      <c r="J1829" s="351"/>
      <c r="L1829" s="328"/>
    </row>
    <row r="1830" spans="10:12" ht="16.5" x14ac:dyDescent="0.35">
      <c r="J1830" s="351"/>
      <c r="L1830" s="329"/>
    </row>
    <row r="1831" spans="10:12" ht="16.5" x14ac:dyDescent="0.35">
      <c r="J1831" s="351"/>
      <c r="L1831" s="328"/>
    </row>
    <row r="1832" spans="10:12" ht="16.5" x14ac:dyDescent="0.35">
      <c r="J1832" s="351"/>
      <c r="L1832" s="329"/>
    </row>
    <row r="1833" spans="10:12" ht="16.5" x14ac:dyDescent="0.35">
      <c r="J1833" s="351"/>
      <c r="L1833" s="328"/>
    </row>
    <row r="1834" spans="10:12" ht="16.5" x14ac:dyDescent="0.35">
      <c r="J1834" s="351"/>
      <c r="L1834" s="329"/>
    </row>
    <row r="1835" spans="10:12" ht="16.5" x14ac:dyDescent="0.35">
      <c r="J1835" s="351"/>
      <c r="L1835" s="328"/>
    </row>
    <row r="1836" spans="10:12" ht="16.5" x14ac:dyDescent="0.35">
      <c r="J1836" s="351"/>
      <c r="L1836" s="329"/>
    </row>
    <row r="1837" spans="10:12" ht="16.5" x14ac:dyDescent="0.35">
      <c r="J1837" s="351"/>
      <c r="L1837" s="328"/>
    </row>
    <row r="1838" spans="10:12" ht="16.5" x14ac:dyDescent="0.35">
      <c r="J1838" s="351"/>
      <c r="L1838" s="329"/>
    </row>
    <row r="1839" spans="10:12" ht="16.5" x14ac:dyDescent="0.35">
      <c r="J1839" s="351"/>
      <c r="L1839" s="328"/>
    </row>
    <row r="1840" spans="10:12" ht="16.5" x14ac:dyDescent="0.35">
      <c r="J1840" s="351"/>
      <c r="L1840" s="329"/>
    </row>
    <row r="1841" spans="10:12" ht="16.5" x14ac:dyDescent="0.35">
      <c r="J1841" s="351"/>
      <c r="L1841" s="328"/>
    </row>
    <row r="1842" spans="10:12" ht="16.5" x14ac:dyDescent="0.35">
      <c r="J1842" s="351"/>
      <c r="L1842" s="329"/>
    </row>
    <row r="1843" spans="10:12" ht="16.5" x14ac:dyDescent="0.35">
      <c r="J1843" s="351"/>
      <c r="L1843" s="328"/>
    </row>
    <row r="1844" spans="10:12" ht="16.5" x14ac:dyDescent="0.35">
      <c r="J1844" s="351"/>
      <c r="L1844" s="329"/>
    </row>
    <row r="1845" spans="10:12" ht="16.5" x14ac:dyDescent="0.35">
      <c r="J1845" s="351"/>
      <c r="L1845" s="328"/>
    </row>
    <row r="1846" spans="10:12" ht="16.5" x14ac:dyDescent="0.35">
      <c r="J1846" s="351"/>
      <c r="L1846" s="329"/>
    </row>
    <row r="1847" spans="10:12" ht="16.5" x14ac:dyDescent="0.35">
      <c r="J1847" s="351"/>
      <c r="L1847" s="328"/>
    </row>
    <row r="1848" spans="10:12" ht="16.5" x14ac:dyDescent="0.35">
      <c r="J1848" s="351"/>
      <c r="L1848" s="329"/>
    </row>
    <row r="1849" spans="10:12" ht="16.5" x14ac:dyDescent="0.35">
      <c r="J1849" s="351"/>
      <c r="L1849" s="328"/>
    </row>
    <row r="1850" spans="10:12" ht="16.5" x14ac:dyDescent="0.35">
      <c r="J1850" s="351"/>
      <c r="L1850" s="329"/>
    </row>
    <row r="1851" spans="10:12" ht="16.5" x14ac:dyDescent="0.35">
      <c r="J1851" s="351"/>
      <c r="L1851" s="328"/>
    </row>
    <row r="1852" spans="10:12" ht="16.5" x14ac:dyDescent="0.35">
      <c r="J1852" s="351"/>
      <c r="L1852" s="329"/>
    </row>
    <row r="1853" spans="10:12" ht="16.5" x14ac:dyDescent="0.35">
      <c r="J1853" s="351"/>
      <c r="L1853" s="328"/>
    </row>
    <row r="1854" spans="10:12" ht="16.5" x14ac:dyDescent="0.35">
      <c r="J1854" s="351"/>
      <c r="L1854" s="329"/>
    </row>
    <row r="1855" spans="10:12" ht="16.5" x14ac:dyDescent="0.35">
      <c r="J1855" s="351"/>
      <c r="L1855" s="328"/>
    </row>
    <row r="1856" spans="10:12" ht="16.5" x14ac:dyDescent="0.35">
      <c r="J1856" s="351"/>
      <c r="L1856" s="329"/>
    </row>
    <row r="1857" spans="10:12" ht="16.5" x14ac:dyDescent="0.35">
      <c r="J1857" s="351"/>
      <c r="L1857" s="328"/>
    </row>
    <row r="1858" spans="10:12" ht="16.5" x14ac:dyDescent="0.35">
      <c r="J1858" s="351"/>
      <c r="L1858" s="329"/>
    </row>
    <row r="1859" spans="10:12" ht="16.5" x14ac:dyDescent="0.35">
      <c r="J1859" s="351"/>
      <c r="L1859" s="328"/>
    </row>
    <row r="1860" spans="10:12" ht="16.5" x14ac:dyDescent="0.35">
      <c r="J1860" s="351"/>
      <c r="L1860" s="329"/>
    </row>
    <row r="1861" spans="10:12" ht="16.5" x14ac:dyDescent="0.35">
      <c r="J1861" s="351"/>
      <c r="L1861" s="328"/>
    </row>
    <row r="1862" spans="10:12" ht="16.5" x14ac:dyDescent="0.35">
      <c r="J1862" s="351"/>
      <c r="L1862" s="329"/>
    </row>
    <row r="1863" spans="10:12" ht="16.5" x14ac:dyDescent="0.35">
      <c r="J1863" s="351"/>
      <c r="L1863" s="328"/>
    </row>
    <row r="1864" spans="10:12" ht="16.5" x14ac:dyDescent="0.35">
      <c r="J1864" s="351"/>
      <c r="L1864" s="329"/>
    </row>
    <row r="1865" spans="10:12" ht="16.5" x14ac:dyDescent="0.35">
      <c r="J1865" s="351"/>
      <c r="L1865" s="328"/>
    </row>
    <row r="1866" spans="10:12" ht="16.5" x14ac:dyDescent="0.35">
      <c r="J1866" s="351"/>
      <c r="L1866" s="329"/>
    </row>
    <row r="1867" spans="10:12" ht="16.5" x14ac:dyDescent="0.35">
      <c r="J1867" s="351"/>
      <c r="L1867" s="328"/>
    </row>
    <row r="1868" spans="10:12" ht="16.5" x14ac:dyDescent="0.35">
      <c r="J1868" s="351"/>
      <c r="L1868" s="329"/>
    </row>
    <row r="1869" spans="10:12" ht="16.5" x14ac:dyDescent="0.35">
      <c r="J1869" s="351"/>
      <c r="L1869" s="328"/>
    </row>
    <row r="1870" spans="10:12" ht="16.5" x14ac:dyDescent="0.35">
      <c r="J1870" s="351"/>
      <c r="L1870" s="329"/>
    </row>
    <row r="1871" spans="10:12" ht="16.5" x14ac:dyDescent="0.35">
      <c r="J1871" s="351"/>
      <c r="L1871" s="328"/>
    </row>
    <row r="1872" spans="10:12" ht="16.5" x14ac:dyDescent="0.35">
      <c r="J1872" s="351"/>
      <c r="L1872" s="329"/>
    </row>
    <row r="1873" spans="10:12" ht="16.5" x14ac:dyDescent="0.35">
      <c r="J1873" s="351"/>
      <c r="L1873" s="328"/>
    </row>
    <row r="1874" spans="10:12" ht="16.5" x14ac:dyDescent="0.35">
      <c r="J1874" s="351"/>
      <c r="L1874" s="329"/>
    </row>
    <row r="1875" spans="10:12" ht="16.5" x14ac:dyDescent="0.35">
      <c r="J1875" s="351"/>
      <c r="L1875" s="328"/>
    </row>
    <row r="1876" spans="10:12" ht="16.5" x14ac:dyDescent="0.35">
      <c r="J1876" s="351"/>
      <c r="L1876" s="329"/>
    </row>
    <row r="1877" spans="10:12" ht="16.5" x14ac:dyDescent="0.35">
      <c r="J1877" s="351"/>
      <c r="L1877" s="328"/>
    </row>
    <row r="1878" spans="10:12" ht="16.5" x14ac:dyDescent="0.35">
      <c r="J1878" s="351"/>
      <c r="L1878" s="329"/>
    </row>
    <row r="1879" spans="10:12" ht="16.5" x14ac:dyDescent="0.35">
      <c r="J1879" s="351"/>
      <c r="L1879" s="328"/>
    </row>
    <row r="1880" spans="10:12" ht="16.5" x14ac:dyDescent="0.35">
      <c r="J1880" s="351"/>
      <c r="L1880" s="329"/>
    </row>
    <row r="1881" spans="10:12" ht="16.5" x14ac:dyDescent="0.35">
      <c r="J1881" s="351"/>
      <c r="L1881" s="328"/>
    </row>
    <row r="1882" spans="10:12" ht="16.5" x14ac:dyDescent="0.35">
      <c r="J1882" s="351"/>
      <c r="L1882" s="329"/>
    </row>
    <row r="1883" spans="10:12" ht="16.5" x14ac:dyDescent="0.35">
      <c r="J1883" s="351"/>
      <c r="L1883" s="328"/>
    </row>
    <row r="1884" spans="10:12" ht="16.5" x14ac:dyDescent="0.35">
      <c r="J1884" s="351"/>
      <c r="L1884" s="329"/>
    </row>
    <row r="1885" spans="10:12" ht="16.5" x14ac:dyDescent="0.35">
      <c r="J1885" s="351"/>
      <c r="L1885" s="328"/>
    </row>
    <row r="1886" spans="10:12" ht="16.5" x14ac:dyDescent="0.35">
      <c r="J1886" s="351"/>
      <c r="L1886" s="329"/>
    </row>
    <row r="1887" spans="10:12" ht="16.5" x14ac:dyDescent="0.35">
      <c r="J1887" s="351"/>
      <c r="L1887" s="328"/>
    </row>
    <row r="1888" spans="10:12" ht="16.5" x14ac:dyDescent="0.35">
      <c r="J1888" s="351"/>
      <c r="L1888" s="329"/>
    </row>
    <row r="1889" spans="10:12" ht="16.5" x14ac:dyDescent="0.35">
      <c r="J1889" s="351"/>
      <c r="L1889" s="328"/>
    </row>
    <row r="1890" spans="10:12" ht="16.5" x14ac:dyDescent="0.35">
      <c r="J1890" s="351"/>
      <c r="L1890" s="329"/>
    </row>
    <row r="1891" spans="10:12" ht="16.5" x14ac:dyDescent="0.35">
      <c r="J1891" s="351"/>
      <c r="L1891" s="328"/>
    </row>
    <row r="1892" spans="10:12" ht="16.5" x14ac:dyDescent="0.35">
      <c r="J1892" s="351"/>
      <c r="L1892" s="329"/>
    </row>
    <row r="1893" spans="10:12" ht="16.5" x14ac:dyDescent="0.35">
      <c r="J1893" s="351"/>
      <c r="L1893" s="328"/>
    </row>
    <row r="1894" spans="10:12" ht="16.5" x14ac:dyDescent="0.35">
      <c r="J1894" s="351"/>
      <c r="L1894" s="329"/>
    </row>
    <row r="1895" spans="10:12" ht="16.5" x14ac:dyDescent="0.35">
      <c r="J1895" s="351"/>
      <c r="L1895" s="328"/>
    </row>
    <row r="1896" spans="10:12" ht="16.5" x14ac:dyDescent="0.35">
      <c r="J1896" s="351"/>
      <c r="L1896" s="329"/>
    </row>
    <row r="1897" spans="10:12" ht="16.5" x14ac:dyDescent="0.35">
      <c r="J1897" s="351"/>
      <c r="L1897" s="328"/>
    </row>
    <row r="1898" spans="10:12" ht="16.5" x14ac:dyDescent="0.35">
      <c r="J1898" s="351"/>
      <c r="L1898" s="329"/>
    </row>
    <row r="1899" spans="10:12" ht="16.5" x14ac:dyDescent="0.35">
      <c r="J1899" s="351"/>
      <c r="L1899" s="328"/>
    </row>
    <row r="1900" spans="10:12" ht="16.5" x14ac:dyDescent="0.35">
      <c r="J1900" s="351"/>
      <c r="L1900" s="329"/>
    </row>
    <row r="1901" spans="10:12" ht="16.5" x14ac:dyDescent="0.35">
      <c r="J1901" s="351"/>
      <c r="L1901" s="328"/>
    </row>
    <row r="1902" spans="10:12" ht="16.5" x14ac:dyDescent="0.35">
      <c r="J1902" s="351"/>
      <c r="L1902" s="329"/>
    </row>
    <row r="1903" spans="10:12" ht="16.5" x14ac:dyDescent="0.35">
      <c r="J1903" s="351"/>
      <c r="L1903" s="328"/>
    </row>
    <row r="1904" spans="10:12" ht="16.5" x14ac:dyDescent="0.35">
      <c r="J1904" s="351"/>
      <c r="L1904" s="329"/>
    </row>
    <row r="1905" spans="10:12" ht="16.5" x14ac:dyDescent="0.35">
      <c r="J1905" s="351"/>
      <c r="L1905" s="328"/>
    </row>
    <row r="1906" spans="10:12" ht="16.5" x14ac:dyDescent="0.35">
      <c r="J1906" s="351"/>
      <c r="L1906" s="329"/>
    </row>
    <row r="1907" spans="10:12" ht="16.5" x14ac:dyDescent="0.35">
      <c r="J1907" s="351"/>
      <c r="L1907" s="328"/>
    </row>
    <row r="1908" spans="10:12" ht="16.5" x14ac:dyDescent="0.35">
      <c r="J1908" s="351"/>
      <c r="L1908" s="329"/>
    </row>
    <row r="1909" spans="10:12" ht="16.5" x14ac:dyDescent="0.35">
      <c r="J1909" s="351"/>
      <c r="L1909" s="328"/>
    </row>
    <row r="1910" spans="10:12" ht="16.5" x14ac:dyDescent="0.35">
      <c r="J1910" s="351"/>
      <c r="L1910" s="329"/>
    </row>
    <row r="1911" spans="10:12" ht="16.5" x14ac:dyDescent="0.35">
      <c r="J1911" s="351"/>
      <c r="L1911" s="328"/>
    </row>
    <row r="1912" spans="10:12" ht="16.5" x14ac:dyDescent="0.35">
      <c r="J1912" s="351"/>
      <c r="L1912" s="329"/>
    </row>
    <row r="1913" spans="10:12" ht="16.5" x14ac:dyDescent="0.35">
      <c r="J1913" s="351"/>
      <c r="L1913" s="328"/>
    </row>
    <row r="1914" spans="10:12" ht="16.5" x14ac:dyDescent="0.35">
      <c r="J1914" s="351"/>
      <c r="L1914" s="329"/>
    </row>
    <row r="1915" spans="10:12" ht="16.5" x14ac:dyDescent="0.35">
      <c r="J1915" s="351"/>
      <c r="L1915" s="328"/>
    </row>
    <row r="1916" spans="10:12" ht="16.5" x14ac:dyDescent="0.35">
      <c r="J1916" s="351"/>
      <c r="L1916" s="329"/>
    </row>
    <row r="1917" spans="10:12" ht="16.5" x14ac:dyDescent="0.35">
      <c r="J1917" s="351"/>
      <c r="L1917" s="328"/>
    </row>
    <row r="1918" spans="10:12" ht="16.5" x14ac:dyDescent="0.35">
      <c r="J1918" s="351"/>
      <c r="L1918" s="329"/>
    </row>
    <row r="1919" spans="10:12" ht="16.5" x14ac:dyDescent="0.35">
      <c r="J1919" s="351"/>
      <c r="L1919" s="328"/>
    </row>
    <row r="1920" spans="10:12" ht="16.5" x14ac:dyDescent="0.35">
      <c r="J1920" s="351"/>
      <c r="L1920" s="329"/>
    </row>
    <row r="1921" spans="10:12" ht="16.5" x14ac:dyDescent="0.35">
      <c r="J1921" s="351"/>
      <c r="L1921" s="328"/>
    </row>
    <row r="1922" spans="10:12" ht="16.5" x14ac:dyDescent="0.35">
      <c r="J1922" s="351"/>
      <c r="L1922" s="329"/>
    </row>
    <row r="1923" spans="10:12" ht="16.5" x14ac:dyDescent="0.35">
      <c r="J1923" s="351"/>
      <c r="L1923" s="328"/>
    </row>
    <row r="1924" spans="10:12" ht="16.5" x14ac:dyDescent="0.35">
      <c r="J1924" s="351"/>
      <c r="L1924" s="329"/>
    </row>
    <row r="1925" spans="10:12" ht="16.5" x14ac:dyDescent="0.35">
      <c r="J1925" s="351"/>
      <c r="L1925" s="328"/>
    </row>
    <row r="1926" spans="10:12" ht="16.5" x14ac:dyDescent="0.35">
      <c r="J1926" s="351"/>
      <c r="L1926" s="329"/>
    </row>
    <row r="1927" spans="10:12" ht="16.5" x14ac:dyDescent="0.35">
      <c r="J1927" s="351"/>
      <c r="L1927" s="328"/>
    </row>
    <row r="1928" spans="10:12" ht="16.5" x14ac:dyDescent="0.35">
      <c r="J1928" s="351"/>
      <c r="L1928" s="329"/>
    </row>
    <row r="1929" spans="10:12" ht="16.5" x14ac:dyDescent="0.35">
      <c r="J1929" s="351"/>
      <c r="L1929" s="328"/>
    </row>
    <row r="1930" spans="10:12" ht="16.5" x14ac:dyDescent="0.35">
      <c r="J1930" s="351"/>
      <c r="L1930" s="329"/>
    </row>
    <row r="1931" spans="10:12" ht="16.5" x14ac:dyDescent="0.35">
      <c r="J1931" s="351"/>
      <c r="L1931" s="328"/>
    </row>
    <row r="1932" spans="10:12" ht="16.5" x14ac:dyDescent="0.35">
      <c r="J1932" s="351"/>
      <c r="L1932" s="329"/>
    </row>
    <row r="1933" spans="10:12" ht="16.5" x14ac:dyDescent="0.35">
      <c r="J1933" s="351"/>
      <c r="L1933" s="328"/>
    </row>
    <row r="1934" spans="10:12" ht="16.5" x14ac:dyDescent="0.35">
      <c r="J1934" s="351"/>
      <c r="L1934" s="329"/>
    </row>
    <row r="1935" spans="10:12" ht="16.5" x14ac:dyDescent="0.35">
      <c r="J1935" s="351"/>
      <c r="L1935" s="328"/>
    </row>
    <row r="1936" spans="10:12" ht="16.5" x14ac:dyDescent="0.35">
      <c r="J1936" s="351"/>
      <c r="L1936" s="329"/>
    </row>
    <row r="1937" spans="10:12" ht="16.5" x14ac:dyDescent="0.35">
      <c r="J1937" s="351"/>
      <c r="L1937" s="328"/>
    </row>
    <row r="1938" spans="10:12" ht="16.5" x14ac:dyDescent="0.35">
      <c r="J1938" s="351"/>
      <c r="L1938" s="329"/>
    </row>
    <row r="1939" spans="10:12" ht="16.5" x14ac:dyDescent="0.35">
      <c r="J1939" s="351"/>
      <c r="L1939" s="328"/>
    </row>
    <row r="1940" spans="10:12" ht="16.5" x14ac:dyDescent="0.35">
      <c r="J1940" s="351"/>
      <c r="L1940" s="329"/>
    </row>
    <row r="1941" spans="10:12" ht="16.5" x14ac:dyDescent="0.35">
      <c r="J1941" s="351"/>
      <c r="L1941" s="328"/>
    </row>
    <row r="1942" spans="10:12" ht="16.5" x14ac:dyDescent="0.35">
      <c r="J1942" s="351"/>
      <c r="L1942" s="329"/>
    </row>
    <row r="1943" spans="10:12" ht="16.5" x14ac:dyDescent="0.35">
      <c r="J1943" s="351"/>
      <c r="L1943" s="328"/>
    </row>
    <row r="1944" spans="10:12" ht="16.5" x14ac:dyDescent="0.35">
      <c r="J1944" s="351"/>
      <c r="L1944" s="329"/>
    </row>
    <row r="1945" spans="10:12" ht="16.5" x14ac:dyDescent="0.35">
      <c r="J1945" s="351"/>
      <c r="L1945" s="328"/>
    </row>
    <row r="1946" spans="10:12" ht="16.5" x14ac:dyDescent="0.35">
      <c r="J1946" s="351"/>
      <c r="L1946" s="329"/>
    </row>
    <row r="1947" spans="10:12" ht="16.5" x14ac:dyDescent="0.35">
      <c r="J1947" s="351"/>
      <c r="L1947" s="328"/>
    </row>
    <row r="1948" spans="10:12" ht="16.5" x14ac:dyDescent="0.35">
      <c r="J1948" s="351"/>
      <c r="L1948" s="329"/>
    </row>
    <row r="1949" spans="10:12" ht="16.5" x14ac:dyDescent="0.35">
      <c r="J1949" s="351"/>
      <c r="L1949" s="328"/>
    </row>
    <row r="1950" spans="10:12" ht="16.5" x14ac:dyDescent="0.35">
      <c r="J1950" s="351"/>
      <c r="L1950" s="329"/>
    </row>
    <row r="1951" spans="10:12" ht="16.5" x14ac:dyDescent="0.35">
      <c r="J1951" s="351"/>
      <c r="L1951" s="328"/>
    </row>
    <row r="1952" spans="10:12" ht="16.5" x14ac:dyDescent="0.35">
      <c r="J1952" s="351"/>
      <c r="L1952" s="329"/>
    </row>
    <row r="1953" spans="10:12" ht="16.5" x14ac:dyDescent="0.35">
      <c r="J1953" s="351"/>
      <c r="L1953" s="328"/>
    </row>
    <row r="1954" spans="10:12" ht="16.5" x14ac:dyDescent="0.35">
      <c r="J1954" s="351"/>
      <c r="L1954" s="329"/>
    </row>
    <row r="1955" spans="10:12" ht="16.5" x14ac:dyDescent="0.35">
      <c r="J1955" s="351"/>
      <c r="L1955" s="328"/>
    </row>
    <row r="1956" spans="10:12" ht="16.5" x14ac:dyDescent="0.35">
      <c r="J1956" s="351"/>
      <c r="L1956" s="329"/>
    </row>
    <row r="1957" spans="10:12" ht="16.5" x14ac:dyDescent="0.35">
      <c r="J1957" s="351"/>
      <c r="L1957" s="328"/>
    </row>
    <row r="1958" spans="10:12" ht="16.5" x14ac:dyDescent="0.35">
      <c r="J1958" s="351"/>
      <c r="L1958" s="329"/>
    </row>
    <row r="1959" spans="10:12" ht="16.5" x14ac:dyDescent="0.35">
      <c r="J1959" s="351"/>
      <c r="L1959" s="328"/>
    </row>
    <row r="1960" spans="10:12" ht="16.5" x14ac:dyDescent="0.35">
      <c r="J1960" s="351"/>
      <c r="L1960" s="329"/>
    </row>
    <row r="1961" spans="10:12" ht="16.5" x14ac:dyDescent="0.35">
      <c r="J1961" s="351"/>
      <c r="L1961" s="328"/>
    </row>
    <row r="1962" spans="10:12" ht="16.5" x14ac:dyDescent="0.35">
      <c r="J1962" s="351"/>
      <c r="L1962" s="329"/>
    </row>
    <row r="1963" spans="10:12" ht="16.5" x14ac:dyDescent="0.35">
      <c r="J1963" s="351"/>
      <c r="L1963" s="328"/>
    </row>
    <row r="1964" spans="10:12" ht="16.5" x14ac:dyDescent="0.35">
      <c r="J1964" s="351"/>
      <c r="L1964" s="329"/>
    </row>
    <row r="1965" spans="10:12" ht="16.5" x14ac:dyDescent="0.35">
      <c r="J1965" s="351"/>
      <c r="L1965" s="328"/>
    </row>
    <row r="1966" spans="10:12" ht="16.5" x14ac:dyDescent="0.35">
      <c r="J1966" s="351"/>
      <c r="L1966" s="329"/>
    </row>
    <row r="1967" spans="10:12" ht="16.5" x14ac:dyDescent="0.35">
      <c r="J1967" s="351"/>
      <c r="L1967" s="328"/>
    </row>
    <row r="1968" spans="10:12" ht="16.5" x14ac:dyDescent="0.35">
      <c r="J1968" s="351"/>
      <c r="L1968" s="329"/>
    </row>
    <row r="1969" spans="10:12" ht="16.5" x14ac:dyDescent="0.35">
      <c r="J1969" s="351"/>
      <c r="L1969" s="328"/>
    </row>
    <row r="1970" spans="10:12" ht="16.5" x14ac:dyDescent="0.35">
      <c r="J1970" s="351"/>
      <c r="L1970" s="329"/>
    </row>
    <row r="1971" spans="10:12" ht="16.5" x14ac:dyDescent="0.35">
      <c r="J1971" s="351"/>
      <c r="L1971" s="328"/>
    </row>
    <row r="1972" spans="10:12" ht="16.5" x14ac:dyDescent="0.35">
      <c r="J1972" s="351"/>
      <c r="L1972" s="329"/>
    </row>
    <row r="1973" spans="10:12" ht="16.5" x14ac:dyDescent="0.35">
      <c r="J1973" s="351"/>
      <c r="L1973" s="328"/>
    </row>
    <row r="1974" spans="10:12" ht="16.5" x14ac:dyDescent="0.35">
      <c r="J1974" s="351"/>
      <c r="L1974" s="329"/>
    </row>
    <row r="1975" spans="10:12" ht="16.5" x14ac:dyDescent="0.35">
      <c r="J1975" s="351"/>
      <c r="L1975" s="328"/>
    </row>
    <row r="1976" spans="10:12" ht="16.5" x14ac:dyDescent="0.35">
      <c r="J1976" s="351"/>
      <c r="L1976" s="329"/>
    </row>
    <row r="1977" spans="10:12" ht="16.5" x14ac:dyDescent="0.35">
      <c r="J1977" s="351"/>
      <c r="L1977" s="328"/>
    </row>
    <row r="1978" spans="10:12" ht="16.5" x14ac:dyDescent="0.35">
      <c r="J1978" s="351"/>
      <c r="L1978" s="329"/>
    </row>
    <row r="1979" spans="10:12" ht="16.5" x14ac:dyDescent="0.35">
      <c r="J1979" s="351"/>
      <c r="L1979" s="328"/>
    </row>
    <row r="1980" spans="10:12" ht="16.5" x14ac:dyDescent="0.35">
      <c r="J1980" s="351"/>
      <c r="L1980" s="329"/>
    </row>
    <row r="1981" spans="10:12" ht="16.5" x14ac:dyDescent="0.35">
      <c r="J1981" s="351"/>
      <c r="L1981" s="328"/>
    </row>
    <row r="1982" spans="10:12" ht="16.5" x14ac:dyDescent="0.35">
      <c r="J1982" s="351"/>
      <c r="L1982" s="329"/>
    </row>
    <row r="1983" spans="10:12" ht="16.5" x14ac:dyDescent="0.35">
      <c r="J1983" s="351"/>
      <c r="L1983" s="328"/>
    </row>
    <row r="1984" spans="10:12" ht="16.5" x14ac:dyDescent="0.35">
      <c r="J1984" s="351"/>
      <c r="L1984" s="329"/>
    </row>
    <row r="1985" spans="10:12" ht="16.5" x14ac:dyDescent="0.35">
      <c r="J1985" s="351"/>
      <c r="L1985" s="328"/>
    </row>
    <row r="1986" spans="10:12" ht="16.5" x14ac:dyDescent="0.35">
      <c r="J1986" s="351"/>
      <c r="L1986" s="329"/>
    </row>
    <row r="1987" spans="10:12" ht="16.5" x14ac:dyDescent="0.35">
      <c r="J1987" s="351"/>
      <c r="L1987" s="328"/>
    </row>
    <row r="1988" spans="10:12" ht="16.5" x14ac:dyDescent="0.35">
      <c r="J1988" s="351"/>
      <c r="L1988" s="329"/>
    </row>
    <row r="1989" spans="10:12" ht="16.5" x14ac:dyDescent="0.35">
      <c r="J1989" s="351"/>
      <c r="L1989" s="328"/>
    </row>
    <row r="1990" spans="10:12" ht="16.5" x14ac:dyDescent="0.35">
      <c r="J1990" s="351"/>
      <c r="L1990" s="329"/>
    </row>
    <row r="1991" spans="10:12" ht="16.5" x14ac:dyDescent="0.35">
      <c r="J1991" s="351"/>
      <c r="L1991" s="328"/>
    </row>
    <row r="1992" spans="10:12" ht="16.5" x14ac:dyDescent="0.35">
      <c r="J1992" s="351"/>
      <c r="L1992" s="329"/>
    </row>
    <row r="1993" spans="10:12" ht="16.5" x14ac:dyDescent="0.35">
      <c r="J1993" s="351"/>
      <c r="L1993" s="328"/>
    </row>
    <row r="1994" spans="10:12" ht="16.5" x14ac:dyDescent="0.35">
      <c r="J1994" s="351"/>
      <c r="L1994" s="329"/>
    </row>
    <row r="1995" spans="10:12" ht="16.5" x14ac:dyDescent="0.35">
      <c r="J1995" s="351"/>
      <c r="L1995" s="328"/>
    </row>
    <row r="1996" spans="10:12" ht="16.5" x14ac:dyDescent="0.35">
      <c r="J1996" s="351"/>
      <c r="L1996" s="329"/>
    </row>
    <row r="1997" spans="10:12" ht="16.5" x14ac:dyDescent="0.35">
      <c r="J1997" s="351"/>
      <c r="L1997" s="328"/>
    </row>
    <row r="1998" spans="10:12" ht="16.5" x14ac:dyDescent="0.35">
      <c r="J1998" s="351"/>
      <c r="L1998" s="329"/>
    </row>
    <row r="1999" spans="10:12" ht="16.5" x14ac:dyDescent="0.35">
      <c r="J1999" s="351"/>
      <c r="L1999" s="328"/>
    </row>
    <row r="2000" spans="10:12" ht="16.5" x14ac:dyDescent="0.35">
      <c r="J2000" s="351"/>
      <c r="L2000" s="329"/>
    </row>
    <row r="2001" spans="10:12" ht="16.5" x14ac:dyDescent="0.35">
      <c r="J2001" s="351"/>
      <c r="L2001" s="328"/>
    </row>
    <row r="2002" spans="10:12" ht="16.5" x14ac:dyDescent="0.35">
      <c r="J2002" s="351"/>
      <c r="L2002" s="329"/>
    </row>
    <row r="2003" spans="10:12" ht="16.5" x14ac:dyDescent="0.35">
      <c r="J2003" s="351"/>
      <c r="L2003" s="328"/>
    </row>
    <row r="2004" spans="10:12" ht="16.5" x14ac:dyDescent="0.35">
      <c r="J2004" s="351"/>
      <c r="L2004" s="329"/>
    </row>
    <row r="2005" spans="10:12" ht="16.5" x14ac:dyDescent="0.35">
      <c r="J2005" s="351"/>
      <c r="L2005" s="328"/>
    </row>
    <row r="2006" spans="10:12" ht="16.5" x14ac:dyDescent="0.35">
      <c r="J2006" s="351"/>
      <c r="L2006" s="329"/>
    </row>
    <row r="2007" spans="10:12" ht="16.5" x14ac:dyDescent="0.35">
      <c r="J2007" s="351"/>
      <c r="L2007" s="328"/>
    </row>
    <row r="2008" spans="10:12" ht="16.5" x14ac:dyDescent="0.35">
      <c r="J2008" s="351"/>
      <c r="L2008" s="329"/>
    </row>
    <row r="2009" spans="10:12" ht="16.5" x14ac:dyDescent="0.35">
      <c r="J2009" s="351"/>
      <c r="L2009" s="328"/>
    </row>
    <row r="2010" spans="10:12" ht="16.5" x14ac:dyDescent="0.35">
      <c r="J2010" s="351"/>
      <c r="L2010" s="329"/>
    </row>
    <row r="2011" spans="10:12" ht="16.5" x14ac:dyDescent="0.35">
      <c r="J2011" s="351"/>
      <c r="L2011" s="328"/>
    </row>
    <row r="2012" spans="10:12" ht="16.5" x14ac:dyDescent="0.35">
      <c r="J2012" s="351"/>
      <c r="L2012" s="329"/>
    </row>
    <row r="2013" spans="10:12" ht="16.5" x14ac:dyDescent="0.35">
      <c r="J2013" s="351"/>
      <c r="L2013" s="328"/>
    </row>
    <row r="2014" spans="10:12" ht="16.5" x14ac:dyDescent="0.35">
      <c r="J2014" s="351"/>
      <c r="L2014" s="329"/>
    </row>
    <row r="2015" spans="10:12" ht="16.5" x14ac:dyDescent="0.35">
      <c r="J2015" s="351"/>
      <c r="L2015" s="328"/>
    </row>
    <row r="2016" spans="10:12" ht="16.5" x14ac:dyDescent="0.35">
      <c r="J2016" s="351"/>
      <c r="L2016" s="329"/>
    </row>
    <row r="2017" spans="10:12" ht="16.5" x14ac:dyDescent="0.35">
      <c r="J2017" s="351"/>
      <c r="L2017" s="328"/>
    </row>
    <row r="2018" spans="10:12" ht="16.5" x14ac:dyDescent="0.35">
      <c r="J2018" s="351"/>
      <c r="L2018" s="329"/>
    </row>
    <row r="2019" spans="10:12" ht="16.5" x14ac:dyDescent="0.35">
      <c r="J2019" s="351"/>
      <c r="L2019" s="328"/>
    </row>
    <row r="2020" spans="10:12" ht="16.5" x14ac:dyDescent="0.35">
      <c r="J2020" s="351"/>
      <c r="L2020" s="329"/>
    </row>
    <row r="2021" spans="10:12" ht="16.5" x14ac:dyDescent="0.35">
      <c r="J2021" s="351"/>
      <c r="L2021" s="328"/>
    </row>
    <row r="2022" spans="10:12" ht="16.5" x14ac:dyDescent="0.35">
      <c r="J2022" s="351"/>
      <c r="L2022" s="329"/>
    </row>
    <row r="2023" spans="10:12" ht="16.5" x14ac:dyDescent="0.35">
      <c r="J2023" s="351"/>
      <c r="L2023" s="328"/>
    </row>
    <row r="2024" spans="10:12" ht="16.5" x14ac:dyDescent="0.35">
      <c r="J2024" s="351"/>
      <c r="L2024" s="329"/>
    </row>
    <row r="2025" spans="10:12" ht="16.5" x14ac:dyDescent="0.35">
      <c r="J2025" s="351"/>
      <c r="L2025" s="328"/>
    </row>
    <row r="2026" spans="10:12" ht="16.5" x14ac:dyDescent="0.35">
      <c r="J2026" s="351"/>
      <c r="L2026" s="329"/>
    </row>
    <row r="2027" spans="10:12" ht="16.5" x14ac:dyDescent="0.35">
      <c r="J2027" s="351"/>
      <c r="L2027" s="328"/>
    </row>
    <row r="2028" spans="10:12" ht="16.5" x14ac:dyDescent="0.35">
      <c r="J2028" s="351"/>
      <c r="L2028" s="329"/>
    </row>
    <row r="2029" spans="10:12" ht="16.5" x14ac:dyDescent="0.35">
      <c r="J2029" s="351"/>
      <c r="L2029" s="328"/>
    </row>
    <row r="2030" spans="10:12" ht="16.5" x14ac:dyDescent="0.35">
      <c r="J2030" s="351"/>
      <c r="L2030" s="329"/>
    </row>
    <row r="2031" spans="10:12" ht="16.5" x14ac:dyDescent="0.35">
      <c r="J2031" s="351"/>
      <c r="L2031" s="328"/>
    </row>
    <row r="2032" spans="10:12" ht="16.5" x14ac:dyDescent="0.35">
      <c r="J2032" s="351"/>
      <c r="L2032" s="329"/>
    </row>
    <row r="2033" spans="10:12" ht="16.5" x14ac:dyDescent="0.35">
      <c r="J2033" s="351"/>
      <c r="L2033" s="328"/>
    </row>
    <row r="2034" spans="10:12" ht="16.5" x14ac:dyDescent="0.35">
      <c r="J2034" s="351"/>
      <c r="L2034" s="329"/>
    </row>
    <row r="2035" spans="10:12" ht="16.5" x14ac:dyDescent="0.35">
      <c r="J2035" s="351"/>
      <c r="L2035" s="328"/>
    </row>
    <row r="2036" spans="10:12" ht="16.5" x14ac:dyDescent="0.35">
      <c r="J2036" s="351"/>
      <c r="L2036" s="329"/>
    </row>
    <row r="2037" spans="10:12" ht="16.5" x14ac:dyDescent="0.35">
      <c r="J2037" s="351"/>
      <c r="L2037" s="328"/>
    </row>
    <row r="2038" spans="10:12" ht="16.5" x14ac:dyDescent="0.35">
      <c r="J2038" s="351"/>
      <c r="L2038" s="329"/>
    </row>
    <row r="2039" spans="10:12" ht="16.5" x14ac:dyDescent="0.35">
      <c r="J2039" s="351"/>
      <c r="L2039" s="328"/>
    </row>
    <row r="2040" spans="10:12" ht="16.5" x14ac:dyDescent="0.35">
      <c r="J2040" s="351"/>
      <c r="L2040" s="329"/>
    </row>
    <row r="2041" spans="10:12" ht="16.5" x14ac:dyDescent="0.35">
      <c r="J2041" s="351"/>
      <c r="L2041" s="328"/>
    </row>
    <row r="2042" spans="10:12" ht="16.5" x14ac:dyDescent="0.35">
      <c r="J2042" s="351"/>
      <c r="L2042" s="329"/>
    </row>
    <row r="2043" spans="10:12" ht="16.5" x14ac:dyDescent="0.35">
      <c r="J2043" s="351"/>
      <c r="L2043" s="328"/>
    </row>
    <row r="2044" spans="10:12" ht="16.5" x14ac:dyDescent="0.35">
      <c r="J2044" s="351"/>
      <c r="L2044" s="329"/>
    </row>
    <row r="2045" spans="10:12" ht="16.5" x14ac:dyDescent="0.35">
      <c r="J2045" s="351"/>
      <c r="L2045" s="328"/>
    </row>
    <row r="2046" spans="10:12" ht="16.5" x14ac:dyDescent="0.35">
      <c r="J2046" s="351"/>
      <c r="L2046" s="329"/>
    </row>
    <row r="2047" spans="10:12" ht="16.5" x14ac:dyDescent="0.35">
      <c r="J2047" s="351"/>
      <c r="L2047" s="328"/>
    </row>
    <row r="2048" spans="10:12" ht="16.5" x14ac:dyDescent="0.35">
      <c r="J2048" s="351"/>
      <c r="L2048" s="329"/>
    </row>
    <row r="2049" spans="10:12" ht="16.5" x14ac:dyDescent="0.35">
      <c r="J2049" s="351"/>
      <c r="L2049" s="328"/>
    </row>
    <row r="2050" spans="10:12" ht="16.5" x14ac:dyDescent="0.35">
      <c r="J2050" s="351"/>
      <c r="L2050" s="329"/>
    </row>
    <row r="2051" spans="10:12" ht="16.5" x14ac:dyDescent="0.35">
      <c r="J2051" s="351"/>
      <c r="L2051" s="328"/>
    </row>
    <row r="2052" spans="10:12" ht="16.5" x14ac:dyDescent="0.35">
      <c r="J2052" s="351"/>
      <c r="L2052" s="329"/>
    </row>
    <row r="2053" spans="10:12" ht="16.5" x14ac:dyDescent="0.35">
      <c r="J2053" s="351"/>
      <c r="L2053" s="328"/>
    </row>
    <row r="2054" spans="10:12" ht="16.5" x14ac:dyDescent="0.35">
      <c r="J2054" s="351"/>
      <c r="L2054" s="329"/>
    </row>
    <row r="2055" spans="10:12" ht="16.5" x14ac:dyDescent="0.35">
      <c r="J2055" s="351"/>
      <c r="L2055" s="328"/>
    </row>
    <row r="2056" spans="10:12" ht="16.5" x14ac:dyDescent="0.35">
      <c r="J2056" s="351"/>
      <c r="L2056" s="329"/>
    </row>
    <row r="2057" spans="10:12" ht="16.5" x14ac:dyDescent="0.35">
      <c r="J2057" s="351"/>
      <c r="L2057" s="328"/>
    </row>
    <row r="2058" spans="10:12" ht="16.5" x14ac:dyDescent="0.35">
      <c r="J2058" s="351"/>
      <c r="L2058" s="329"/>
    </row>
    <row r="2059" spans="10:12" ht="16.5" x14ac:dyDescent="0.35">
      <c r="J2059" s="351"/>
      <c r="L2059" s="328"/>
    </row>
    <row r="2060" spans="10:12" ht="16.5" x14ac:dyDescent="0.35">
      <c r="J2060" s="351"/>
      <c r="L2060" s="329"/>
    </row>
    <row r="2061" spans="10:12" ht="16.5" x14ac:dyDescent="0.35">
      <c r="J2061" s="351"/>
      <c r="L2061" s="328"/>
    </row>
    <row r="2062" spans="10:12" ht="16.5" x14ac:dyDescent="0.35">
      <c r="J2062" s="351"/>
      <c r="L2062" s="329"/>
    </row>
    <row r="2063" spans="10:12" ht="16.5" x14ac:dyDescent="0.35">
      <c r="J2063" s="351"/>
      <c r="L2063" s="328"/>
    </row>
    <row r="2064" spans="10:12" ht="16.5" x14ac:dyDescent="0.35">
      <c r="J2064" s="351"/>
      <c r="L2064" s="329"/>
    </row>
    <row r="2065" spans="10:12" ht="16.5" x14ac:dyDescent="0.35">
      <c r="J2065" s="351"/>
      <c r="L2065" s="328"/>
    </row>
    <row r="2066" spans="10:12" ht="16.5" x14ac:dyDescent="0.35">
      <c r="J2066" s="351"/>
      <c r="L2066" s="329"/>
    </row>
    <row r="2067" spans="10:12" ht="16.5" x14ac:dyDescent="0.35">
      <c r="J2067" s="351"/>
      <c r="L2067" s="328"/>
    </row>
    <row r="2068" spans="10:12" ht="16.5" x14ac:dyDescent="0.35">
      <c r="J2068" s="351"/>
      <c r="L2068" s="329"/>
    </row>
    <row r="2069" spans="10:12" ht="16.5" x14ac:dyDescent="0.35">
      <c r="J2069" s="351"/>
      <c r="L2069" s="328"/>
    </row>
    <row r="2070" spans="10:12" ht="16.5" x14ac:dyDescent="0.35">
      <c r="J2070" s="351"/>
      <c r="L2070" s="329"/>
    </row>
    <row r="2071" spans="10:12" ht="16.5" x14ac:dyDescent="0.35">
      <c r="J2071" s="351"/>
      <c r="L2071" s="328"/>
    </row>
    <row r="2072" spans="10:12" ht="16.5" x14ac:dyDescent="0.35">
      <c r="J2072" s="351"/>
      <c r="L2072" s="329"/>
    </row>
    <row r="2073" spans="10:12" ht="16.5" x14ac:dyDescent="0.35">
      <c r="J2073" s="351"/>
      <c r="L2073" s="328"/>
    </row>
    <row r="2074" spans="10:12" ht="16.5" x14ac:dyDescent="0.35">
      <c r="J2074" s="351"/>
      <c r="L2074" s="329"/>
    </row>
    <row r="2075" spans="10:12" ht="16.5" x14ac:dyDescent="0.35">
      <c r="J2075" s="351"/>
      <c r="L2075" s="328"/>
    </row>
    <row r="2076" spans="10:12" ht="16.5" x14ac:dyDescent="0.35">
      <c r="J2076" s="351"/>
      <c r="L2076" s="329"/>
    </row>
    <row r="2077" spans="10:12" ht="16.5" x14ac:dyDescent="0.35">
      <c r="J2077" s="351"/>
      <c r="L2077" s="328"/>
    </row>
    <row r="2078" spans="10:12" ht="16.5" x14ac:dyDescent="0.35">
      <c r="J2078" s="351"/>
      <c r="L2078" s="329"/>
    </row>
    <row r="2079" spans="10:12" ht="16.5" x14ac:dyDescent="0.35">
      <c r="J2079" s="351"/>
      <c r="L2079" s="328"/>
    </row>
    <row r="2080" spans="10:12" ht="16.5" x14ac:dyDescent="0.35">
      <c r="J2080" s="351"/>
      <c r="L2080" s="329"/>
    </row>
    <row r="2081" spans="10:12" ht="16.5" x14ac:dyDescent="0.35">
      <c r="J2081" s="351"/>
      <c r="L2081" s="328"/>
    </row>
    <row r="2082" spans="10:12" ht="16.5" x14ac:dyDescent="0.35">
      <c r="J2082" s="351"/>
      <c r="L2082" s="329"/>
    </row>
    <row r="2083" spans="10:12" ht="16.5" x14ac:dyDescent="0.35">
      <c r="J2083" s="351"/>
      <c r="L2083" s="328"/>
    </row>
    <row r="2084" spans="10:12" ht="16.5" x14ac:dyDescent="0.35">
      <c r="J2084" s="351"/>
      <c r="L2084" s="329"/>
    </row>
    <row r="2085" spans="10:12" ht="16.5" x14ac:dyDescent="0.35">
      <c r="J2085" s="351"/>
      <c r="L2085" s="328"/>
    </row>
    <row r="2086" spans="10:12" ht="16.5" x14ac:dyDescent="0.35">
      <c r="J2086" s="351"/>
      <c r="L2086" s="329"/>
    </row>
    <row r="2087" spans="10:12" ht="16.5" x14ac:dyDescent="0.35">
      <c r="J2087" s="351"/>
      <c r="L2087" s="328"/>
    </row>
    <row r="2088" spans="10:12" ht="16.5" x14ac:dyDescent="0.35">
      <c r="J2088" s="351"/>
      <c r="L2088" s="329"/>
    </row>
    <row r="2089" spans="10:12" ht="16.5" x14ac:dyDescent="0.35">
      <c r="J2089" s="351"/>
      <c r="L2089" s="328"/>
    </row>
    <row r="2090" spans="10:12" ht="16.5" x14ac:dyDescent="0.35">
      <c r="J2090" s="351"/>
      <c r="L2090" s="329"/>
    </row>
    <row r="2091" spans="10:12" ht="16.5" x14ac:dyDescent="0.35">
      <c r="J2091" s="351"/>
      <c r="L2091" s="328"/>
    </row>
    <row r="2092" spans="10:12" ht="16.5" x14ac:dyDescent="0.35">
      <c r="J2092" s="351"/>
      <c r="L2092" s="329"/>
    </row>
    <row r="2093" spans="10:12" ht="16.5" x14ac:dyDescent="0.35">
      <c r="J2093" s="351"/>
      <c r="L2093" s="328"/>
    </row>
    <row r="2094" spans="10:12" ht="16.5" x14ac:dyDescent="0.35">
      <c r="J2094" s="351"/>
      <c r="L2094" s="329"/>
    </row>
    <row r="2095" spans="10:12" ht="16.5" x14ac:dyDescent="0.35">
      <c r="J2095" s="351"/>
      <c r="L2095" s="328"/>
    </row>
    <row r="2096" spans="10:12" ht="16.5" x14ac:dyDescent="0.35">
      <c r="J2096" s="351"/>
      <c r="L2096" s="329"/>
    </row>
    <row r="2097" spans="10:12" ht="16.5" x14ac:dyDescent="0.35">
      <c r="J2097" s="351"/>
      <c r="L2097" s="328"/>
    </row>
    <row r="2098" spans="10:12" ht="16.5" x14ac:dyDescent="0.35">
      <c r="J2098" s="351"/>
      <c r="L2098" s="329"/>
    </row>
    <row r="2099" spans="10:12" ht="16.5" x14ac:dyDescent="0.35">
      <c r="J2099" s="351"/>
      <c r="L2099" s="328"/>
    </row>
    <row r="2100" spans="10:12" ht="16.5" x14ac:dyDescent="0.35">
      <c r="J2100" s="351"/>
      <c r="L2100" s="329"/>
    </row>
    <row r="2101" spans="10:12" ht="16.5" x14ac:dyDescent="0.35">
      <c r="J2101" s="351"/>
      <c r="L2101" s="328"/>
    </row>
    <row r="2102" spans="10:12" ht="16.5" x14ac:dyDescent="0.35">
      <c r="J2102" s="351"/>
      <c r="L2102" s="329"/>
    </row>
    <row r="2103" spans="10:12" ht="16.5" x14ac:dyDescent="0.35">
      <c r="J2103" s="351"/>
      <c r="L2103" s="328"/>
    </row>
    <row r="2104" spans="10:12" ht="16.5" x14ac:dyDescent="0.35">
      <c r="J2104" s="351"/>
      <c r="L2104" s="329"/>
    </row>
    <row r="2105" spans="10:12" ht="16.5" x14ac:dyDescent="0.35">
      <c r="J2105" s="351"/>
      <c r="L2105" s="328"/>
    </row>
    <row r="2106" spans="10:12" ht="16.5" x14ac:dyDescent="0.35">
      <c r="J2106" s="351"/>
      <c r="L2106" s="329"/>
    </row>
    <row r="2107" spans="10:12" ht="16.5" x14ac:dyDescent="0.35">
      <c r="J2107" s="351"/>
      <c r="L2107" s="328"/>
    </row>
    <row r="2108" spans="10:12" ht="16.5" x14ac:dyDescent="0.35">
      <c r="J2108" s="351"/>
      <c r="L2108" s="329"/>
    </row>
    <row r="2109" spans="10:12" ht="16.5" x14ac:dyDescent="0.35">
      <c r="J2109" s="351"/>
      <c r="L2109" s="328"/>
    </row>
    <row r="2110" spans="10:12" ht="16.5" x14ac:dyDescent="0.35">
      <c r="J2110" s="351"/>
      <c r="L2110" s="329"/>
    </row>
    <row r="2111" spans="10:12" ht="16.5" x14ac:dyDescent="0.35">
      <c r="J2111" s="351"/>
      <c r="L2111" s="328"/>
    </row>
    <row r="2112" spans="10:12" ht="16.5" x14ac:dyDescent="0.35">
      <c r="J2112" s="351"/>
      <c r="L2112" s="329"/>
    </row>
    <row r="2113" spans="10:12" ht="16.5" x14ac:dyDescent="0.35">
      <c r="J2113" s="351"/>
      <c r="L2113" s="328"/>
    </row>
    <row r="2114" spans="10:12" ht="16.5" x14ac:dyDescent="0.35">
      <c r="J2114" s="351"/>
      <c r="L2114" s="329"/>
    </row>
    <row r="2115" spans="10:12" ht="16.5" x14ac:dyDescent="0.35">
      <c r="J2115" s="351"/>
      <c r="L2115" s="328"/>
    </row>
    <row r="2116" spans="10:12" ht="16.5" x14ac:dyDescent="0.35">
      <c r="J2116" s="351"/>
      <c r="L2116" s="329"/>
    </row>
    <row r="2117" spans="10:12" ht="16.5" x14ac:dyDescent="0.35">
      <c r="J2117" s="351"/>
      <c r="L2117" s="328"/>
    </row>
    <row r="2118" spans="10:12" ht="16.5" x14ac:dyDescent="0.35">
      <c r="J2118" s="351"/>
      <c r="L2118" s="329"/>
    </row>
    <row r="2119" spans="10:12" ht="16.5" x14ac:dyDescent="0.35">
      <c r="J2119" s="351"/>
      <c r="L2119" s="328"/>
    </row>
    <row r="2120" spans="10:12" ht="16.5" x14ac:dyDescent="0.35">
      <c r="J2120" s="351"/>
      <c r="L2120" s="329"/>
    </row>
    <row r="2121" spans="10:12" ht="16.5" x14ac:dyDescent="0.35">
      <c r="J2121" s="351"/>
      <c r="L2121" s="328"/>
    </row>
    <row r="2122" spans="10:12" ht="16.5" x14ac:dyDescent="0.35">
      <c r="J2122" s="351"/>
      <c r="L2122" s="329"/>
    </row>
    <row r="2123" spans="10:12" ht="16.5" x14ac:dyDescent="0.35">
      <c r="J2123" s="351"/>
      <c r="L2123" s="328"/>
    </row>
    <row r="2124" spans="10:12" ht="16.5" x14ac:dyDescent="0.35">
      <c r="J2124" s="351"/>
      <c r="L2124" s="329"/>
    </row>
    <row r="2125" spans="10:12" ht="16.5" x14ac:dyDescent="0.35">
      <c r="J2125" s="351"/>
      <c r="L2125" s="328"/>
    </row>
    <row r="2126" spans="10:12" ht="16.5" x14ac:dyDescent="0.35">
      <c r="J2126" s="351"/>
      <c r="L2126" s="329"/>
    </row>
    <row r="2127" spans="10:12" ht="16.5" x14ac:dyDescent="0.35">
      <c r="J2127" s="351"/>
      <c r="L2127" s="328"/>
    </row>
    <row r="2128" spans="10:12" ht="16.5" x14ac:dyDescent="0.35">
      <c r="J2128" s="351"/>
      <c r="L2128" s="329"/>
    </row>
    <row r="2129" spans="10:12" ht="16.5" x14ac:dyDescent="0.35">
      <c r="J2129" s="351"/>
      <c r="L2129" s="328"/>
    </row>
    <row r="2130" spans="10:12" ht="16.5" x14ac:dyDescent="0.35">
      <c r="J2130" s="351"/>
      <c r="L2130" s="329"/>
    </row>
    <row r="2131" spans="10:12" ht="16.5" x14ac:dyDescent="0.35">
      <c r="J2131" s="351"/>
      <c r="L2131" s="328"/>
    </row>
    <row r="2132" spans="10:12" ht="16.5" x14ac:dyDescent="0.35">
      <c r="J2132" s="351"/>
      <c r="L2132" s="329"/>
    </row>
    <row r="2133" spans="10:12" ht="16.5" x14ac:dyDescent="0.35">
      <c r="J2133" s="351"/>
      <c r="L2133" s="328"/>
    </row>
    <row r="2134" spans="10:12" ht="16.5" x14ac:dyDescent="0.35">
      <c r="J2134" s="351"/>
      <c r="L2134" s="329"/>
    </row>
    <row r="2135" spans="10:12" ht="16.5" x14ac:dyDescent="0.35">
      <c r="J2135" s="351"/>
      <c r="L2135" s="328"/>
    </row>
    <row r="2136" spans="10:12" ht="16.5" x14ac:dyDescent="0.35">
      <c r="J2136" s="351"/>
      <c r="L2136" s="329"/>
    </row>
    <row r="2137" spans="10:12" ht="16.5" x14ac:dyDescent="0.35">
      <c r="J2137" s="351"/>
      <c r="L2137" s="328"/>
    </row>
    <row r="2138" spans="10:12" ht="16.5" x14ac:dyDescent="0.35">
      <c r="J2138" s="351"/>
      <c r="L2138" s="329"/>
    </row>
    <row r="2139" spans="10:12" ht="16.5" x14ac:dyDescent="0.35">
      <c r="J2139" s="351"/>
      <c r="L2139" s="328"/>
    </row>
    <row r="2140" spans="10:12" ht="16.5" x14ac:dyDescent="0.35">
      <c r="J2140" s="351"/>
      <c r="L2140" s="329"/>
    </row>
    <row r="2141" spans="10:12" ht="16.5" x14ac:dyDescent="0.35">
      <c r="J2141" s="351"/>
      <c r="L2141" s="328"/>
    </row>
    <row r="2142" spans="10:12" ht="16.5" x14ac:dyDescent="0.35">
      <c r="J2142" s="351"/>
      <c r="L2142" s="329"/>
    </row>
    <row r="2143" spans="10:12" ht="16.5" x14ac:dyDescent="0.35">
      <c r="J2143" s="351"/>
      <c r="L2143" s="328"/>
    </row>
    <row r="2144" spans="10:12" ht="16.5" x14ac:dyDescent="0.35">
      <c r="J2144" s="351"/>
      <c r="L2144" s="329"/>
    </row>
    <row r="2145" spans="10:12" ht="16.5" x14ac:dyDescent="0.35">
      <c r="J2145" s="351"/>
      <c r="L2145" s="328"/>
    </row>
    <row r="2146" spans="10:12" ht="16.5" x14ac:dyDescent="0.35">
      <c r="J2146" s="351"/>
      <c r="L2146" s="329"/>
    </row>
    <row r="2147" spans="10:12" ht="16.5" x14ac:dyDescent="0.35">
      <c r="J2147" s="351"/>
      <c r="L2147" s="328"/>
    </row>
    <row r="2148" spans="10:12" ht="16.5" x14ac:dyDescent="0.35">
      <c r="J2148" s="351"/>
      <c r="L2148" s="329"/>
    </row>
    <row r="2149" spans="10:12" ht="16.5" x14ac:dyDescent="0.35">
      <c r="J2149" s="351"/>
      <c r="L2149" s="328"/>
    </row>
    <row r="2150" spans="10:12" ht="16.5" x14ac:dyDescent="0.35">
      <c r="J2150" s="351"/>
      <c r="L2150" s="329"/>
    </row>
    <row r="2151" spans="10:12" ht="16.5" x14ac:dyDescent="0.35">
      <c r="J2151" s="351"/>
      <c r="L2151" s="328"/>
    </row>
    <row r="2152" spans="10:12" ht="16.5" x14ac:dyDescent="0.35">
      <c r="J2152" s="351"/>
      <c r="L2152" s="329"/>
    </row>
    <row r="2153" spans="10:12" ht="16.5" x14ac:dyDescent="0.35">
      <c r="J2153" s="351"/>
      <c r="L2153" s="328"/>
    </row>
    <row r="2154" spans="10:12" ht="16.5" x14ac:dyDescent="0.35">
      <c r="J2154" s="351"/>
      <c r="L2154" s="329"/>
    </row>
    <row r="2155" spans="10:12" ht="16.5" x14ac:dyDescent="0.35">
      <c r="J2155" s="351"/>
      <c r="L2155" s="328"/>
    </row>
    <row r="2156" spans="10:12" ht="16.5" x14ac:dyDescent="0.35">
      <c r="J2156" s="351"/>
      <c r="L2156" s="329"/>
    </row>
    <row r="2157" spans="10:12" ht="16.5" x14ac:dyDescent="0.35">
      <c r="J2157" s="351"/>
      <c r="L2157" s="328"/>
    </row>
    <row r="2158" spans="10:12" ht="16.5" x14ac:dyDescent="0.35">
      <c r="J2158" s="351"/>
      <c r="L2158" s="329"/>
    </row>
    <row r="2159" spans="10:12" ht="16.5" x14ac:dyDescent="0.35">
      <c r="J2159" s="351"/>
      <c r="L2159" s="328"/>
    </row>
    <row r="2160" spans="10:12" ht="16.5" x14ac:dyDescent="0.35">
      <c r="J2160" s="351"/>
      <c r="L2160" s="329"/>
    </row>
    <row r="2161" spans="10:12" ht="16.5" x14ac:dyDescent="0.35">
      <c r="J2161" s="351"/>
      <c r="L2161" s="328"/>
    </row>
    <row r="2162" spans="10:12" ht="16.5" x14ac:dyDescent="0.35">
      <c r="J2162" s="351"/>
      <c r="L2162" s="329"/>
    </row>
    <row r="2163" spans="10:12" ht="16.5" x14ac:dyDescent="0.35">
      <c r="J2163" s="351"/>
      <c r="L2163" s="328"/>
    </row>
    <row r="2164" spans="10:12" ht="16.5" x14ac:dyDescent="0.35">
      <c r="J2164" s="351"/>
      <c r="L2164" s="329"/>
    </row>
    <row r="2165" spans="10:12" ht="16.5" x14ac:dyDescent="0.35">
      <c r="J2165" s="351"/>
      <c r="L2165" s="328"/>
    </row>
    <row r="2166" spans="10:12" ht="16.5" x14ac:dyDescent="0.35">
      <c r="J2166" s="351"/>
      <c r="L2166" s="329"/>
    </row>
    <row r="2167" spans="10:12" ht="16.5" x14ac:dyDescent="0.35">
      <c r="J2167" s="351"/>
      <c r="L2167" s="328"/>
    </row>
    <row r="2168" spans="10:12" ht="16.5" x14ac:dyDescent="0.35">
      <c r="J2168" s="351"/>
      <c r="L2168" s="329"/>
    </row>
    <row r="2169" spans="10:12" ht="16.5" x14ac:dyDescent="0.35">
      <c r="J2169" s="351"/>
      <c r="L2169" s="328"/>
    </row>
    <row r="2170" spans="10:12" ht="16.5" x14ac:dyDescent="0.35">
      <c r="J2170" s="351"/>
      <c r="L2170" s="329"/>
    </row>
    <row r="2171" spans="10:12" ht="16.5" x14ac:dyDescent="0.35">
      <c r="J2171" s="351"/>
      <c r="L2171" s="328"/>
    </row>
    <row r="2172" spans="10:12" ht="16.5" x14ac:dyDescent="0.35">
      <c r="J2172" s="351"/>
      <c r="L2172" s="329"/>
    </row>
    <row r="2173" spans="10:12" ht="16.5" x14ac:dyDescent="0.35">
      <c r="J2173" s="351"/>
      <c r="L2173" s="328"/>
    </row>
    <row r="2174" spans="10:12" ht="16.5" x14ac:dyDescent="0.35">
      <c r="J2174" s="351"/>
      <c r="L2174" s="329"/>
    </row>
    <row r="2175" spans="10:12" ht="16.5" x14ac:dyDescent="0.35">
      <c r="J2175" s="351"/>
      <c r="L2175" s="328"/>
    </row>
    <row r="2176" spans="10:12" ht="16.5" x14ac:dyDescent="0.35">
      <c r="J2176" s="351"/>
      <c r="L2176" s="329"/>
    </row>
    <row r="2177" spans="10:12" ht="16.5" x14ac:dyDescent="0.35">
      <c r="J2177" s="351"/>
      <c r="L2177" s="328"/>
    </row>
    <row r="2178" spans="10:12" ht="16.5" x14ac:dyDescent="0.35">
      <c r="J2178" s="351"/>
      <c r="L2178" s="329"/>
    </row>
    <row r="2179" spans="10:12" ht="16.5" x14ac:dyDescent="0.35">
      <c r="J2179" s="351"/>
      <c r="L2179" s="328"/>
    </row>
    <row r="2180" spans="10:12" ht="16.5" x14ac:dyDescent="0.35">
      <c r="J2180" s="351"/>
      <c r="L2180" s="329"/>
    </row>
    <row r="2181" spans="10:12" ht="16.5" x14ac:dyDescent="0.35">
      <c r="J2181" s="351"/>
      <c r="L2181" s="328"/>
    </row>
    <row r="2182" spans="10:12" ht="16.5" x14ac:dyDescent="0.35">
      <c r="J2182" s="351"/>
      <c r="L2182" s="329"/>
    </row>
    <row r="2183" spans="10:12" ht="16.5" x14ac:dyDescent="0.35">
      <c r="J2183" s="351"/>
      <c r="L2183" s="328"/>
    </row>
    <row r="2184" spans="10:12" ht="16.5" x14ac:dyDescent="0.35">
      <c r="J2184" s="351"/>
      <c r="L2184" s="329"/>
    </row>
    <row r="2185" spans="10:12" ht="16.5" x14ac:dyDescent="0.35">
      <c r="J2185" s="351"/>
      <c r="L2185" s="328"/>
    </row>
    <row r="2186" spans="10:12" ht="16.5" x14ac:dyDescent="0.35">
      <c r="J2186" s="351"/>
      <c r="L2186" s="329"/>
    </row>
    <row r="2187" spans="10:12" ht="16.5" x14ac:dyDescent="0.35">
      <c r="J2187" s="351"/>
      <c r="L2187" s="328"/>
    </row>
    <row r="2188" spans="10:12" ht="16.5" x14ac:dyDescent="0.35">
      <c r="J2188" s="351"/>
      <c r="L2188" s="329"/>
    </row>
    <row r="2189" spans="10:12" ht="16.5" x14ac:dyDescent="0.35">
      <c r="J2189" s="351"/>
      <c r="L2189" s="328"/>
    </row>
    <row r="2190" spans="10:12" ht="16.5" x14ac:dyDescent="0.35">
      <c r="J2190" s="351"/>
      <c r="L2190" s="329"/>
    </row>
    <row r="2191" spans="10:12" ht="16.5" x14ac:dyDescent="0.35">
      <c r="J2191" s="351"/>
      <c r="L2191" s="328"/>
    </row>
    <row r="2192" spans="10:12" ht="16.5" x14ac:dyDescent="0.35">
      <c r="J2192" s="351"/>
      <c r="L2192" s="329"/>
    </row>
    <row r="2193" spans="10:12" ht="16.5" x14ac:dyDescent="0.35">
      <c r="J2193" s="351"/>
      <c r="L2193" s="328"/>
    </row>
    <row r="2194" spans="10:12" ht="16.5" x14ac:dyDescent="0.35">
      <c r="J2194" s="351"/>
      <c r="L2194" s="329"/>
    </row>
    <row r="2195" spans="10:12" ht="16.5" x14ac:dyDescent="0.35">
      <c r="J2195" s="351"/>
      <c r="L2195" s="328"/>
    </row>
    <row r="2196" spans="10:12" ht="16.5" x14ac:dyDescent="0.35">
      <c r="J2196" s="351"/>
      <c r="L2196" s="329"/>
    </row>
    <row r="2197" spans="10:12" ht="16.5" x14ac:dyDescent="0.35">
      <c r="J2197" s="351"/>
      <c r="L2197" s="328"/>
    </row>
    <row r="2198" spans="10:12" ht="16.5" x14ac:dyDescent="0.35">
      <c r="J2198" s="351"/>
      <c r="L2198" s="329"/>
    </row>
    <row r="2199" spans="10:12" ht="16.5" x14ac:dyDescent="0.35">
      <c r="J2199" s="351"/>
      <c r="L2199" s="328"/>
    </row>
    <row r="2200" spans="10:12" ht="16.5" x14ac:dyDescent="0.35">
      <c r="J2200" s="351"/>
      <c r="L2200" s="329"/>
    </row>
    <row r="2201" spans="10:12" ht="16.5" x14ac:dyDescent="0.35">
      <c r="J2201" s="351"/>
      <c r="L2201" s="328"/>
    </row>
    <row r="2202" spans="10:12" ht="16.5" x14ac:dyDescent="0.35">
      <c r="J2202" s="351"/>
      <c r="L2202" s="329"/>
    </row>
    <row r="2203" spans="10:12" ht="16.5" x14ac:dyDescent="0.35">
      <c r="J2203" s="351"/>
      <c r="L2203" s="328"/>
    </row>
    <row r="2204" spans="10:12" ht="16.5" x14ac:dyDescent="0.35">
      <c r="J2204" s="351"/>
      <c r="L2204" s="329"/>
    </row>
    <row r="2205" spans="10:12" ht="16.5" x14ac:dyDescent="0.35">
      <c r="J2205" s="351"/>
      <c r="L2205" s="328"/>
    </row>
    <row r="2206" spans="10:12" ht="16.5" x14ac:dyDescent="0.35">
      <c r="J2206" s="351"/>
      <c r="L2206" s="329"/>
    </row>
    <row r="2207" spans="10:12" ht="16.5" x14ac:dyDescent="0.35">
      <c r="J2207" s="351"/>
      <c r="L2207" s="328"/>
    </row>
    <row r="2208" spans="10:12" ht="16.5" x14ac:dyDescent="0.35">
      <c r="J2208" s="351"/>
      <c r="L2208" s="329"/>
    </row>
    <row r="2209" spans="10:12" ht="16.5" x14ac:dyDescent="0.35">
      <c r="J2209" s="351"/>
      <c r="L2209" s="328"/>
    </row>
    <row r="2210" spans="10:12" ht="16.5" x14ac:dyDescent="0.35">
      <c r="J2210" s="351"/>
      <c r="L2210" s="329"/>
    </row>
    <row r="2211" spans="10:12" ht="16.5" x14ac:dyDescent="0.35">
      <c r="J2211" s="351"/>
      <c r="L2211" s="328"/>
    </row>
    <row r="2212" spans="10:12" ht="16.5" x14ac:dyDescent="0.35">
      <c r="J2212" s="351"/>
      <c r="L2212" s="329"/>
    </row>
    <row r="2213" spans="10:12" ht="16.5" x14ac:dyDescent="0.35">
      <c r="J2213" s="351"/>
      <c r="L2213" s="328"/>
    </row>
    <row r="2214" spans="10:12" ht="16.5" x14ac:dyDescent="0.35">
      <c r="J2214" s="351"/>
      <c r="L2214" s="329"/>
    </row>
    <row r="2215" spans="10:12" ht="16.5" x14ac:dyDescent="0.35">
      <c r="J2215" s="351"/>
      <c r="L2215" s="328"/>
    </row>
    <row r="2216" spans="10:12" ht="16.5" x14ac:dyDescent="0.35">
      <c r="J2216" s="351"/>
      <c r="L2216" s="329"/>
    </row>
    <row r="2217" spans="10:12" ht="16.5" x14ac:dyDescent="0.35">
      <c r="J2217" s="351"/>
      <c r="L2217" s="328"/>
    </row>
    <row r="2218" spans="10:12" ht="16.5" x14ac:dyDescent="0.35">
      <c r="J2218" s="351"/>
      <c r="L2218" s="329"/>
    </row>
    <row r="2219" spans="10:12" ht="16.5" x14ac:dyDescent="0.35">
      <c r="J2219" s="351"/>
      <c r="L2219" s="328"/>
    </row>
    <row r="2220" spans="10:12" ht="16.5" x14ac:dyDescent="0.35">
      <c r="J2220" s="351"/>
      <c r="L2220" s="329"/>
    </row>
    <row r="2221" spans="10:12" ht="16.5" x14ac:dyDescent="0.35">
      <c r="J2221" s="351"/>
      <c r="L2221" s="328"/>
    </row>
    <row r="2222" spans="10:12" ht="16.5" x14ac:dyDescent="0.35">
      <c r="J2222" s="351"/>
      <c r="L2222" s="329"/>
    </row>
    <row r="2223" spans="10:12" ht="16.5" x14ac:dyDescent="0.35">
      <c r="J2223" s="351"/>
      <c r="L2223" s="328"/>
    </row>
    <row r="2224" spans="10:12" ht="16.5" x14ac:dyDescent="0.35">
      <c r="J2224" s="351"/>
      <c r="L2224" s="329"/>
    </row>
    <row r="2225" spans="10:12" ht="16.5" x14ac:dyDescent="0.35">
      <c r="J2225" s="351"/>
      <c r="L2225" s="328"/>
    </row>
    <row r="2226" spans="10:12" ht="16.5" x14ac:dyDescent="0.35">
      <c r="J2226" s="351"/>
      <c r="L2226" s="329"/>
    </row>
    <row r="2227" spans="10:12" ht="16.5" x14ac:dyDescent="0.35">
      <c r="J2227" s="351"/>
      <c r="L2227" s="328"/>
    </row>
    <row r="2228" spans="10:12" ht="16.5" x14ac:dyDescent="0.35">
      <c r="J2228" s="351"/>
      <c r="L2228" s="329"/>
    </row>
    <row r="2229" spans="10:12" ht="16.5" x14ac:dyDescent="0.35">
      <c r="J2229" s="351"/>
      <c r="L2229" s="328"/>
    </row>
    <row r="2230" spans="10:12" ht="16.5" x14ac:dyDescent="0.35">
      <c r="J2230" s="351"/>
      <c r="L2230" s="329"/>
    </row>
    <row r="2231" spans="10:12" ht="16.5" x14ac:dyDescent="0.35">
      <c r="J2231" s="351"/>
      <c r="L2231" s="328"/>
    </row>
    <row r="2232" spans="10:12" ht="16.5" x14ac:dyDescent="0.35">
      <c r="J2232" s="351"/>
      <c r="L2232" s="329"/>
    </row>
    <row r="2233" spans="10:12" ht="16.5" x14ac:dyDescent="0.35">
      <c r="J2233" s="351"/>
      <c r="L2233" s="328"/>
    </row>
    <row r="2234" spans="10:12" ht="16.5" x14ac:dyDescent="0.35">
      <c r="J2234" s="351"/>
      <c r="L2234" s="329"/>
    </row>
    <row r="2235" spans="10:12" ht="16.5" x14ac:dyDescent="0.35">
      <c r="J2235" s="351"/>
      <c r="L2235" s="328"/>
    </row>
    <row r="2236" spans="10:12" ht="16.5" x14ac:dyDescent="0.35">
      <c r="J2236" s="351"/>
      <c r="L2236" s="329"/>
    </row>
    <row r="2237" spans="10:12" ht="16.5" x14ac:dyDescent="0.35">
      <c r="J2237" s="351"/>
      <c r="L2237" s="328"/>
    </row>
    <row r="2238" spans="10:12" ht="16.5" x14ac:dyDescent="0.35">
      <c r="J2238" s="351"/>
      <c r="L2238" s="329"/>
    </row>
    <row r="2239" spans="10:12" ht="16.5" x14ac:dyDescent="0.35">
      <c r="J2239" s="351"/>
      <c r="L2239" s="328"/>
    </row>
    <row r="2240" spans="10:12" ht="16.5" x14ac:dyDescent="0.35">
      <c r="J2240" s="351"/>
      <c r="L2240" s="329"/>
    </row>
    <row r="2241" spans="10:12" ht="16.5" x14ac:dyDescent="0.35">
      <c r="J2241" s="351"/>
      <c r="L2241" s="328"/>
    </row>
    <row r="2242" spans="10:12" ht="16.5" x14ac:dyDescent="0.35">
      <c r="J2242" s="351"/>
      <c r="L2242" s="329"/>
    </row>
    <row r="2243" spans="10:12" ht="16.5" x14ac:dyDescent="0.35">
      <c r="J2243" s="351"/>
      <c r="L2243" s="328"/>
    </row>
    <row r="2244" spans="10:12" ht="16.5" x14ac:dyDescent="0.35">
      <c r="J2244" s="351"/>
      <c r="L2244" s="329"/>
    </row>
    <row r="2245" spans="10:12" ht="16.5" x14ac:dyDescent="0.35">
      <c r="J2245" s="351"/>
      <c r="L2245" s="328"/>
    </row>
    <row r="2246" spans="10:12" ht="16.5" x14ac:dyDescent="0.35">
      <c r="J2246" s="351"/>
      <c r="L2246" s="329"/>
    </row>
    <row r="2247" spans="10:12" ht="16.5" x14ac:dyDescent="0.35">
      <c r="J2247" s="351"/>
      <c r="L2247" s="328"/>
    </row>
    <row r="2248" spans="10:12" ht="16.5" x14ac:dyDescent="0.35">
      <c r="J2248" s="351"/>
      <c r="L2248" s="329"/>
    </row>
    <row r="2249" spans="10:12" ht="16.5" x14ac:dyDescent="0.35">
      <c r="J2249" s="351"/>
      <c r="L2249" s="328"/>
    </row>
    <row r="2250" spans="10:12" ht="16.5" x14ac:dyDescent="0.35">
      <c r="J2250" s="351"/>
      <c r="L2250" s="329"/>
    </row>
    <row r="2251" spans="10:12" ht="16.5" x14ac:dyDescent="0.35">
      <c r="J2251" s="351"/>
      <c r="L2251" s="328"/>
    </row>
    <row r="2252" spans="10:12" ht="16.5" x14ac:dyDescent="0.35">
      <c r="J2252" s="351"/>
      <c r="L2252" s="329"/>
    </row>
    <row r="2253" spans="10:12" ht="16.5" x14ac:dyDescent="0.35">
      <c r="J2253" s="351"/>
      <c r="L2253" s="328"/>
    </row>
    <row r="2254" spans="10:12" ht="16.5" x14ac:dyDescent="0.35">
      <c r="J2254" s="351"/>
      <c r="L2254" s="329"/>
    </row>
    <row r="2255" spans="10:12" ht="16.5" x14ac:dyDescent="0.35">
      <c r="J2255" s="351"/>
      <c r="L2255" s="328"/>
    </row>
    <row r="2256" spans="10:12" ht="16.5" x14ac:dyDescent="0.35">
      <c r="J2256" s="351"/>
      <c r="L2256" s="329"/>
    </row>
    <row r="2257" spans="10:12" ht="16.5" x14ac:dyDescent="0.35">
      <c r="J2257" s="351"/>
      <c r="L2257" s="328"/>
    </row>
    <row r="2258" spans="10:12" ht="16.5" x14ac:dyDescent="0.35">
      <c r="J2258" s="351"/>
      <c r="L2258" s="329"/>
    </row>
    <row r="2259" spans="10:12" ht="16.5" x14ac:dyDescent="0.35">
      <c r="J2259" s="351"/>
      <c r="L2259" s="328"/>
    </row>
    <row r="2260" spans="10:12" ht="16.5" x14ac:dyDescent="0.35">
      <c r="J2260" s="351"/>
      <c r="L2260" s="329"/>
    </row>
    <row r="2261" spans="10:12" ht="16.5" x14ac:dyDescent="0.35">
      <c r="J2261" s="351"/>
      <c r="L2261" s="328"/>
    </row>
    <row r="2262" spans="10:12" ht="16.5" x14ac:dyDescent="0.35">
      <c r="J2262" s="351"/>
      <c r="L2262" s="329"/>
    </row>
    <row r="2263" spans="10:12" ht="16.5" x14ac:dyDescent="0.35">
      <c r="J2263" s="351"/>
      <c r="L2263" s="328"/>
    </row>
    <row r="2264" spans="10:12" ht="16.5" x14ac:dyDescent="0.35">
      <c r="J2264" s="351"/>
      <c r="L2264" s="329"/>
    </row>
    <row r="2265" spans="10:12" ht="16.5" x14ac:dyDescent="0.35">
      <c r="J2265" s="351"/>
      <c r="L2265" s="328"/>
    </row>
    <row r="2266" spans="10:12" ht="16.5" x14ac:dyDescent="0.35">
      <c r="J2266" s="351"/>
      <c r="L2266" s="329"/>
    </row>
    <row r="2267" spans="10:12" ht="16.5" x14ac:dyDescent="0.35">
      <c r="J2267" s="351"/>
      <c r="L2267" s="328"/>
    </row>
    <row r="2268" spans="10:12" ht="16.5" x14ac:dyDescent="0.35">
      <c r="J2268" s="351"/>
      <c r="L2268" s="329"/>
    </row>
    <row r="2269" spans="10:12" ht="16.5" x14ac:dyDescent="0.35">
      <c r="J2269" s="351"/>
      <c r="L2269" s="328"/>
    </row>
    <row r="2270" spans="10:12" ht="16.5" x14ac:dyDescent="0.35">
      <c r="J2270" s="351"/>
      <c r="L2270" s="329"/>
    </row>
    <row r="2271" spans="10:12" ht="16.5" x14ac:dyDescent="0.35">
      <c r="J2271" s="351"/>
      <c r="L2271" s="328"/>
    </row>
    <row r="2272" spans="10:12" ht="16.5" x14ac:dyDescent="0.35">
      <c r="J2272" s="351"/>
      <c r="L2272" s="329"/>
    </row>
    <row r="2273" spans="10:12" ht="16.5" x14ac:dyDescent="0.35">
      <c r="J2273" s="351"/>
      <c r="L2273" s="328"/>
    </row>
    <row r="2274" spans="10:12" ht="16.5" x14ac:dyDescent="0.35">
      <c r="J2274" s="351"/>
      <c r="L2274" s="329"/>
    </row>
    <row r="2275" spans="10:12" ht="16.5" x14ac:dyDescent="0.35">
      <c r="J2275" s="351"/>
      <c r="L2275" s="328"/>
    </row>
    <row r="2276" spans="10:12" ht="16.5" x14ac:dyDescent="0.35">
      <c r="J2276" s="351"/>
      <c r="L2276" s="329"/>
    </row>
    <row r="2277" spans="10:12" ht="16.5" x14ac:dyDescent="0.35">
      <c r="J2277" s="351"/>
      <c r="L2277" s="328"/>
    </row>
    <row r="2278" spans="10:12" ht="16.5" x14ac:dyDescent="0.35">
      <c r="J2278" s="351"/>
      <c r="L2278" s="329"/>
    </row>
    <row r="2279" spans="10:12" ht="16.5" x14ac:dyDescent="0.35">
      <c r="J2279" s="351"/>
      <c r="L2279" s="328"/>
    </row>
    <row r="2280" spans="10:12" ht="16.5" x14ac:dyDescent="0.35">
      <c r="J2280" s="351"/>
      <c r="L2280" s="329"/>
    </row>
    <row r="2281" spans="10:12" ht="16.5" x14ac:dyDescent="0.35">
      <c r="J2281" s="351"/>
      <c r="L2281" s="328"/>
    </row>
    <row r="2282" spans="10:12" ht="16.5" x14ac:dyDescent="0.35">
      <c r="J2282" s="351"/>
      <c r="L2282" s="329"/>
    </row>
    <row r="2283" spans="10:12" ht="16.5" x14ac:dyDescent="0.35">
      <c r="J2283" s="351"/>
      <c r="L2283" s="328"/>
    </row>
    <row r="2284" spans="10:12" ht="16.5" x14ac:dyDescent="0.35">
      <c r="J2284" s="351"/>
      <c r="L2284" s="329"/>
    </row>
    <row r="2285" spans="10:12" ht="16.5" x14ac:dyDescent="0.35">
      <c r="J2285" s="351"/>
      <c r="L2285" s="328"/>
    </row>
    <row r="2286" spans="10:12" ht="16.5" x14ac:dyDescent="0.35">
      <c r="J2286" s="351"/>
      <c r="L2286" s="329"/>
    </row>
    <row r="2287" spans="10:12" ht="16.5" x14ac:dyDescent="0.35">
      <c r="J2287" s="351"/>
      <c r="L2287" s="328"/>
    </row>
    <row r="2288" spans="10:12" ht="16.5" x14ac:dyDescent="0.35">
      <c r="J2288" s="351"/>
      <c r="L2288" s="329"/>
    </row>
    <row r="2289" spans="10:12" ht="16.5" x14ac:dyDescent="0.35">
      <c r="J2289" s="351"/>
      <c r="L2289" s="328"/>
    </row>
    <row r="2290" spans="10:12" ht="16.5" x14ac:dyDescent="0.35">
      <c r="J2290" s="351"/>
      <c r="L2290" s="329"/>
    </row>
    <row r="2291" spans="10:12" ht="16.5" x14ac:dyDescent="0.35">
      <c r="J2291" s="351"/>
      <c r="L2291" s="328"/>
    </row>
    <row r="2292" spans="10:12" ht="16.5" x14ac:dyDescent="0.35">
      <c r="J2292" s="351"/>
      <c r="L2292" s="329"/>
    </row>
    <row r="2293" spans="10:12" ht="16.5" x14ac:dyDescent="0.35">
      <c r="J2293" s="351"/>
      <c r="L2293" s="328"/>
    </row>
    <row r="2294" spans="10:12" ht="16.5" x14ac:dyDescent="0.35">
      <c r="J2294" s="351"/>
      <c r="L2294" s="329"/>
    </row>
    <row r="2295" spans="10:12" ht="16.5" x14ac:dyDescent="0.35">
      <c r="J2295" s="351"/>
      <c r="L2295" s="328"/>
    </row>
    <row r="2296" spans="10:12" ht="16.5" x14ac:dyDescent="0.35">
      <c r="J2296" s="351"/>
      <c r="L2296" s="329"/>
    </row>
    <row r="2297" spans="10:12" ht="16.5" x14ac:dyDescent="0.35">
      <c r="J2297" s="351"/>
      <c r="L2297" s="328"/>
    </row>
    <row r="2298" spans="10:12" ht="16.5" x14ac:dyDescent="0.35">
      <c r="J2298" s="351"/>
      <c r="L2298" s="329"/>
    </row>
    <row r="2299" spans="10:12" ht="16.5" x14ac:dyDescent="0.35">
      <c r="J2299" s="351"/>
      <c r="L2299" s="328"/>
    </row>
    <row r="2300" spans="10:12" ht="16.5" x14ac:dyDescent="0.35">
      <c r="J2300" s="351"/>
      <c r="L2300" s="329"/>
    </row>
    <row r="2301" spans="10:12" ht="16.5" x14ac:dyDescent="0.35">
      <c r="J2301" s="351"/>
      <c r="L2301" s="328"/>
    </row>
    <row r="2302" spans="10:12" ht="16.5" x14ac:dyDescent="0.35">
      <c r="J2302" s="351"/>
      <c r="L2302" s="329"/>
    </row>
    <row r="2303" spans="10:12" ht="16.5" x14ac:dyDescent="0.35">
      <c r="J2303" s="351"/>
      <c r="L2303" s="328"/>
    </row>
    <row r="2304" spans="10:12" ht="16.5" x14ac:dyDescent="0.35">
      <c r="J2304" s="351"/>
      <c r="L2304" s="329"/>
    </row>
    <row r="2305" spans="10:12" ht="16.5" x14ac:dyDescent="0.35">
      <c r="J2305" s="351"/>
      <c r="L2305" s="328"/>
    </row>
    <row r="2306" spans="10:12" ht="16.5" x14ac:dyDescent="0.35">
      <c r="J2306" s="351"/>
      <c r="L2306" s="329"/>
    </row>
    <row r="2307" spans="10:12" ht="16.5" x14ac:dyDescent="0.35">
      <c r="J2307" s="351"/>
      <c r="L2307" s="328"/>
    </row>
    <row r="2308" spans="10:12" ht="16.5" x14ac:dyDescent="0.35">
      <c r="J2308" s="351"/>
      <c r="L2308" s="329"/>
    </row>
    <row r="2309" spans="10:12" ht="16.5" x14ac:dyDescent="0.35">
      <c r="J2309" s="351"/>
      <c r="L2309" s="328"/>
    </row>
    <row r="2310" spans="10:12" ht="16.5" x14ac:dyDescent="0.35">
      <c r="J2310" s="351"/>
      <c r="L2310" s="329"/>
    </row>
    <row r="2311" spans="10:12" ht="16.5" x14ac:dyDescent="0.35">
      <c r="J2311" s="351"/>
      <c r="L2311" s="328"/>
    </row>
    <row r="2312" spans="10:12" ht="16.5" x14ac:dyDescent="0.35">
      <c r="J2312" s="351"/>
      <c r="L2312" s="329"/>
    </row>
    <row r="2313" spans="10:12" ht="16.5" x14ac:dyDescent="0.35">
      <c r="J2313" s="351"/>
      <c r="L2313" s="328"/>
    </row>
    <row r="2314" spans="10:12" ht="16.5" x14ac:dyDescent="0.35">
      <c r="J2314" s="351"/>
      <c r="L2314" s="329"/>
    </row>
    <row r="2315" spans="10:12" ht="16.5" x14ac:dyDescent="0.35">
      <c r="J2315" s="351"/>
      <c r="L2315" s="328"/>
    </row>
    <row r="2316" spans="10:12" ht="16.5" x14ac:dyDescent="0.35">
      <c r="J2316" s="351"/>
      <c r="L2316" s="329"/>
    </row>
    <row r="2317" spans="10:12" ht="16.5" x14ac:dyDescent="0.35">
      <c r="J2317" s="351"/>
      <c r="L2317" s="328"/>
    </row>
    <row r="2318" spans="10:12" ht="16.5" x14ac:dyDescent="0.35">
      <c r="J2318" s="351"/>
      <c r="L2318" s="329"/>
    </row>
    <row r="2319" spans="10:12" ht="16.5" x14ac:dyDescent="0.35">
      <c r="J2319" s="351"/>
      <c r="L2319" s="328"/>
    </row>
    <row r="2320" spans="10:12" ht="16.5" x14ac:dyDescent="0.35">
      <c r="J2320" s="351"/>
      <c r="L2320" s="329"/>
    </row>
    <row r="2321" spans="10:12" ht="16.5" x14ac:dyDescent="0.35">
      <c r="J2321" s="351"/>
      <c r="L2321" s="328"/>
    </row>
    <row r="2322" spans="10:12" ht="16.5" x14ac:dyDescent="0.35">
      <c r="J2322" s="351"/>
      <c r="L2322" s="329"/>
    </row>
    <row r="2323" spans="10:12" ht="16.5" x14ac:dyDescent="0.35">
      <c r="J2323" s="351"/>
      <c r="L2323" s="328"/>
    </row>
    <row r="2324" spans="10:12" ht="16.5" x14ac:dyDescent="0.35">
      <c r="J2324" s="351"/>
      <c r="L2324" s="329"/>
    </row>
    <row r="2325" spans="10:12" ht="16.5" x14ac:dyDescent="0.35">
      <c r="J2325" s="351"/>
      <c r="L2325" s="328"/>
    </row>
    <row r="2326" spans="10:12" ht="16.5" x14ac:dyDescent="0.35">
      <c r="J2326" s="351"/>
      <c r="L2326" s="329"/>
    </row>
    <row r="2327" spans="10:12" ht="16.5" x14ac:dyDescent="0.35">
      <c r="J2327" s="351"/>
      <c r="L2327" s="328"/>
    </row>
    <row r="2328" spans="10:12" ht="16.5" x14ac:dyDescent="0.35">
      <c r="J2328" s="351"/>
      <c r="L2328" s="329"/>
    </row>
    <row r="2329" spans="10:12" ht="16.5" x14ac:dyDescent="0.35">
      <c r="J2329" s="351"/>
      <c r="L2329" s="328"/>
    </row>
    <row r="2330" spans="10:12" ht="16.5" x14ac:dyDescent="0.35">
      <c r="J2330" s="351"/>
      <c r="L2330" s="329"/>
    </row>
    <row r="2331" spans="10:12" ht="16.5" x14ac:dyDescent="0.35">
      <c r="J2331" s="351"/>
      <c r="L2331" s="328"/>
    </row>
    <row r="2332" spans="10:12" ht="16.5" x14ac:dyDescent="0.35">
      <c r="J2332" s="351"/>
      <c r="L2332" s="329"/>
    </row>
    <row r="2333" spans="10:12" ht="16.5" x14ac:dyDescent="0.35">
      <c r="J2333" s="351"/>
      <c r="L2333" s="328"/>
    </row>
    <row r="2334" spans="10:12" ht="16.5" x14ac:dyDescent="0.35">
      <c r="J2334" s="351"/>
      <c r="L2334" s="329"/>
    </row>
    <row r="2335" spans="10:12" ht="16.5" x14ac:dyDescent="0.35">
      <c r="J2335" s="351"/>
      <c r="L2335" s="328"/>
    </row>
    <row r="2336" spans="10:12" ht="16.5" x14ac:dyDescent="0.35">
      <c r="J2336" s="351"/>
      <c r="L2336" s="329"/>
    </row>
    <row r="2337" spans="10:12" ht="16.5" x14ac:dyDescent="0.35">
      <c r="J2337" s="351"/>
      <c r="L2337" s="328"/>
    </row>
    <row r="2338" spans="10:12" ht="16.5" x14ac:dyDescent="0.35">
      <c r="J2338" s="351"/>
      <c r="L2338" s="329"/>
    </row>
    <row r="2339" spans="10:12" ht="16.5" x14ac:dyDescent="0.35">
      <c r="J2339" s="351"/>
      <c r="L2339" s="328"/>
    </row>
    <row r="2340" spans="10:12" ht="16.5" x14ac:dyDescent="0.35">
      <c r="J2340" s="351"/>
      <c r="L2340" s="329"/>
    </row>
    <row r="2341" spans="10:12" ht="16.5" x14ac:dyDescent="0.35">
      <c r="J2341" s="351"/>
      <c r="L2341" s="328"/>
    </row>
    <row r="2342" spans="10:12" ht="16.5" x14ac:dyDescent="0.35">
      <c r="J2342" s="351"/>
      <c r="L2342" s="329"/>
    </row>
    <row r="2343" spans="10:12" ht="16.5" x14ac:dyDescent="0.35">
      <c r="J2343" s="351"/>
      <c r="L2343" s="328"/>
    </row>
    <row r="2344" spans="10:12" ht="16.5" x14ac:dyDescent="0.35">
      <c r="J2344" s="351"/>
      <c r="L2344" s="329"/>
    </row>
    <row r="2345" spans="10:12" ht="16.5" x14ac:dyDescent="0.35">
      <c r="J2345" s="351"/>
      <c r="L2345" s="328"/>
    </row>
    <row r="2346" spans="10:12" ht="16.5" x14ac:dyDescent="0.35">
      <c r="J2346" s="351"/>
      <c r="L2346" s="329"/>
    </row>
    <row r="2347" spans="10:12" ht="16.5" x14ac:dyDescent="0.35">
      <c r="J2347" s="351"/>
      <c r="L2347" s="328"/>
    </row>
    <row r="2348" spans="10:12" ht="16.5" x14ac:dyDescent="0.35">
      <c r="J2348" s="351"/>
      <c r="L2348" s="329"/>
    </row>
    <row r="2349" spans="10:12" ht="16.5" x14ac:dyDescent="0.35">
      <c r="J2349" s="351"/>
      <c r="L2349" s="328"/>
    </row>
    <row r="2350" spans="10:12" ht="16.5" x14ac:dyDescent="0.35">
      <c r="J2350" s="351"/>
      <c r="L2350" s="329"/>
    </row>
    <row r="2351" spans="10:12" ht="16.5" x14ac:dyDescent="0.35">
      <c r="J2351" s="351"/>
      <c r="L2351" s="328"/>
    </row>
    <row r="2352" spans="10:12" ht="16.5" x14ac:dyDescent="0.35">
      <c r="J2352" s="351"/>
      <c r="L2352" s="329"/>
    </row>
    <row r="2353" spans="10:12" ht="16.5" x14ac:dyDescent="0.35">
      <c r="J2353" s="351"/>
      <c r="L2353" s="328"/>
    </row>
    <row r="2354" spans="10:12" ht="16.5" x14ac:dyDescent="0.35">
      <c r="J2354" s="351"/>
      <c r="L2354" s="329"/>
    </row>
    <row r="2355" spans="10:12" ht="16.5" x14ac:dyDescent="0.35">
      <c r="J2355" s="351"/>
      <c r="L2355" s="328"/>
    </row>
    <row r="2356" spans="10:12" ht="16.5" x14ac:dyDescent="0.35">
      <c r="J2356" s="351"/>
      <c r="L2356" s="329"/>
    </row>
    <row r="2357" spans="10:12" ht="16.5" x14ac:dyDescent="0.35">
      <c r="J2357" s="351"/>
      <c r="L2357" s="328"/>
    </row>
    <row r="2358" spans="10:12" ht="16.5" x14ac:dyDescent="0.35">
      <c r="J2358" s="351"/>
      <c r="L2358" s="329"/>
    </row>
    <row r="2359" spans="10:12" ht="16.5" x14ac:dyDescent="0.35">
      <c r="J2359" s="351"/>
      <c r="L2359" s="328"/>
    </row>
    <row r="2360" spans="10:12" ht="16.5" x14ac:dyDescent="0.35">
      <c r="J2360" s="351"/>
      <c r="L2360" s="329"/>
    </row>
    <row r="2361" spans="10:12" ht="16.5" x14ac:dyDescent="0.35">
      <c r="J2361" s="351"/>
      <c r="L2361" s="328"/>
    </row>
    <row r="2362" spans="10:12" ht="16.5" x14ac:dyDescent="0.35">
      <c r="J2362" s="351"/>
      <c r="L2362" s="329"/>
    </row>
    <row r="2363" spans="10:12" ht="16.5" x14ac:dyDescent="0.35">
      <c r="J2363" s="351"/>
      <c r="L2363" s="328"/>
    </row>
    <row r="2364" spans="10:12" ht="16.5" x14ac:dyDescent="0.35">
      <c r="J2364" s="351"/>
      <c r="L2364" s="329"/>
    </row>
    <row r="2365" spans="10:12" ht="16.5" x14ac:dyDescent="0.35">
      <c r="J2365" s="351"/>
      <c r="L2365" s="328"/>
    </row>
    <row r="2366" spans="10:12" ht="16.5" x14ac:dyDescent="0.35">
      <c r="J2366" s="351"/>
      <c r="L2366" s="329"/>
    </row>
    <row r="2367" spans="10:12" ht="16.5" x14ac:dyDescent="0.35">
      <c r="J2367" s="351"/>
      <c r="L2367" s="328"/>
    </row>
    <row r="2368" spans="10:12" ht="16.5" x14ac:dyDescent="0.35">
      <c r="J2368" s="351"/>
      <c r="L2368" s="329"/>
    </row>
    <row r="2369" spans="10:12" ht="16.5" x14ac:dyDescent="0.35">
      <c r="J2369" s="351"/>
      <c r="L2369" s="328"/>
    </row>
    <row r="2370" spans="10:12" ht="16.5" x14ac:dyDescent="0.35">
      <c r="J2370" s="351"/>
      <c r="L2370" s="329"/>
    </row>
    <row r="2371" spans="10:12" ht="16.5" x14ac:dyDescent="0.35">
      <c r="J2371" s="351"/>
      <c r="L2371" s="328"/>
    </row>
    <row r="2372" spans="10:12" ht="16.5" x14ac:dyDescent="0.35">
      <c r="J2372" s="351"/>
      <c r="L2372" s="329"/>
    </row>
    <row r="2373" spans="10:12" ht="16.5" x14ac:dyDescent="0.35">
      <c r="J2373" s="351"/>
      <c r="L2373" s="328"/>
    </row>
    <row r="2374" spans="10:12" ht="16.5" x14ac:dyDescent="0.35">
      <c r="J2374" s="351"/>
      <c r="L2374" s="329"/>
    </row>
    <row r="2375" spans="10:12" ht="16.5" x14ac:dyDescent="0.35">
      <c r="J2375" s="351"/>
      <c r="L2375" s="328"/>
    </row>
    <row r="2376" spans="10:12" ht="16.5" x14ac:dyDescent="0.35">
      <c r="J2376" s="351"/>
      <c r="L2376" s="329"/>
    </row>
    <row r="2377" spans="10:12" ht="16.5" x14ac:dyDescent="0.35">
      <c r="J2377" s="351"/>
      <c r="L2377" s="328"/>
    </row>
    <row r="2378" spans="10:12" ht="16.5" x14ac:dyDescent="0.35">
      <c r="J2378" s="351"/>
      <c r="L2378" s="329"/>
    </row>
    <row r="2379" spans="10:12" ht="16.5" x14ac:dyDescent="0.35">
      <c r="J2379" s="351"/>
      <c r="L2379" s="328"/>
    </row>
    <row r="2380" spans="10:12" ht="16.5" x14ac:dyDescent="0.35">
      <c r="J2380" s="351"/>
      <c r="L2380" s="329"/>
    </row>
    <row r="2381" spans="10:12" ht="16.5" x14ac:dyDescent="0.35">
      <c r="J2381" s="351"/>
      <c r="L2381" s="328"/>
    </row>
    <row r="2382" spans="10:12" ht="16.5" x14ac:dyDescent="0.35">
      <c r="J2382" s="351"/>
      <c r="L2382" s="329"/>
    </row>
    <row r="2383" spans="10:12" ht="16.5" x14ac:dyDescent="0.35">
      <c r="J2383" s="351"/>
      <c r="L2383" s="328"/>
    </row>
    <row r="2384" spans="10:12" ht="16.5" x14ac:dyDescent="0.35">
      <c r="J2384" s="351"/>
      <c r="L2384" s="329"/>
    </row>
    <row r="2385" spans="10:12" ht="16.5" x14ac:dyDescent="0.35">
      <c r="J2385" s="351"/>
      <c r="L2385" s="328"/>
    </row>
    <row r="2386" spans="10:12" ht="16.5" x14ac:dyDescent="0.35">
      <c r="J2386" s="351"/>
      <c r="L2386" s="329"/>
    </row>
    <row r="2387" spans="10:12" ht="16.5" x14ac:dyDescent="0.35">
      <c r="J2387" s="351"/>
      <c r="L2387" s="328"/>
    </row>
    <row r="2388" spans="10:12" ht="16.5" x14ac:dyDescent="0.35">
      <c r="J2388" s="351"/>
      <c r="L2388" s="329"/>
    </row>
    <row r="2389" spans="10:12" ht="16.5" x14ac:dyDescent="0.35">
      <c r="J2389" s="351"/>
      <c r="L2389" s="328"/>
    </row>
    <row r="2390" spans="10:12" ht="16.5" x14ac:dyDescent="0.35">
      <c r="J2390" s="351"/>
      <c r="L2390" s="329"/>
    </row>
    <row r="2391" spans="10:12" ht="16.5" x14ac:dyDescent="0.35">
      <c r="J2391" s="351"/>
      <c r="L2391" s="328"/>
    </row>
    <row r="2392" spans="10:12" ht="16.5" x14ac:dyDescent="0.35">
      <c r="J2392" s="351"/>
      <c r="L2392" s="329"/>
    </row>
    <row r="2393" spans="10:12" ht="16.5" x14ac:dyDescent="0.35">
      <c r="J2393" s="351"/>
      <c r="L2393" s="328"/>
    </row>
    <row r="2394" spans="10:12" ht="16.5" x14ac:dyDescent="0.35">
      <c r="J2394" s="351"/>
      <c r="L2394" s="329"/>
    </row>
    <row r="2395" spans="10:12" ht="16.5" x14ac:dyDescent="0.35">
      <c r="J2395" s="351"/>
      <c r="L2395" s="328"/>
    </row>
    <row r="2396" spans="10:12" ht="16.5" x14ac:dyDescent="0.35">
      <c r="J2396" s="351"/>
      <c r="L2396" s="329"/>
    </row>
    <row r="2397" spans="10:12" ht="16.5" x14ac:dyDescent="0.35">
      <c r="J2397" s="351"/>
      <c r="L2397" s="328"/>
    </row>
    <row r="2398" spans="10:12" ht="16.5" x14ac:dyDescent="0.35">
      <c r="J2398" s="351"/>
      <c r="L2398" s="329"/>
    </row>
    <row r="2399" spans="10:12" ht="16.5" x14ac:dyDescent="0.35">
      <c r="J2399" s="351"/>
      <c r="L2399" s="328"/>
    </row>
    <row r="2400" spans="10:12" ht="16.5" x14ac:dyDescent="0.35">
      <c r="J2400" s="351"/>
      <c r="L2400" s="329"/>
    </row>
    <row r="2401" spans="10:12" ht="16.5" x14ac:dyDescent="0.35">
      <c r="J2401" s="351"/>
      <c r="L2401" s="328"/>
    </row>
    <row r="2402" spans="10:12" ht="16.5" x14ac:dyDescent="0.35">
      <c r="J2402" s="351"/>
      <c r="L2402" s="329"/>
    </row>
    <row r="2403" spans="10:12" ht="16.5" x14ac:dyDescent="0.35">
      <c r="J2403" s="351"/>
      <c r="L2403" s="328"/>
    </row>
    <row r="2404" spans="10:12" ht="16.5" x14ac:dyDescent="0.35">
      <c r="J2404" s="351"/>
      <c r="L2404" s="329"/>
    </row>
    <row r="2405" spans="10:12" ht="16.5" x14ac:dyDescent="0.35">
      <c r="J2405" s="351"/>
      <c r="L2405" s="328"/>
    </row>
    <row r="2406" spans="10:12" ht="16.5" x14ac:dyDescent="0.35">
      <c r="J2406" s="351"/>
      <c r="L2406" s="329"/>
    </row>
    <row r="2407" spans="10:12" ht="16.5" x14ac:dyDescent="0.35">
      <c r="J2407" s="351"/>
      <c r="L2407" s="328"/>
    </row>
    <row r="2408" spans="10:12" ht="16.5" x14ac:dyDescent="0.35">
      <c r="J2408" s="351"/>
      <c r="L2408" s="329"/>
    </row>
    <row r="2409" spans="10:12" ht="16.5" x14ac:dyDescent="0.35">
      <c r="J2409" s="351"/>
      <c r="L2409" s="328"/>
    </row>
    <row r="2410" spans="10:12" ht="16.5" x14ac:dyDescent="0.35">
      <c r="J2410" s="351"/>
      <c r="L2410" s="329"/>
    </row>
    <row r="2411" spans="10:12" ht="16.5" x14ac:dyDescent="0.35">
      <c r="J2411" s="351"/>
      <c r="L2411" s="328"/>
    </row>
    <row r="2412" spans="10:12" ht="16.5" x14ac:dyDescent="0.35">
      <c r="J2412" s="351"/>
      <c r="L2412" s="329"/>
    </row>
    <row r="2413" spans="10:12" ht="16.5" x14ac:dyDescent="0.35">
      <c r="J2413" s="351"/>
      <c r="L2413" s="328"/>
    </row>
    <row r="2414" spans="10:12" ht="16.5" x14ac:dyDescent="0.35">
      <c r="J2414" s="351"/>
      <c r="L2414" s="329"/>
    </row>
    <row r="2415" spans="10:12" ht="16.5" x14ac:dyDescent="0.35">
      <c r="J2415" s="351"/>
      <c r="L2415" s="328"/>
    </row>
    <row r="2416" spans="10:12" ht="16.5" x14ac:dyDescent="0.35">
      <c r="J2416" s="351"/>
      <c r="L2416" s="329"/>
    </row>
    <row r="2417" spans="10:12" ht="16.5" x14ac:dyDescent="0.35">
      <c r="J2417" s="351"/>
      <c r="L2417" s="328"/>
    </row>
    <row r="2418" spans="10:12" ht="16.5" x14ac:dyDescent="0.35">
      <c r="J2418" s="351"/>
      <c r="L2418" s="329"/>
    </row>
    <row r="2419" spans="10:12" ht="16.5" x14ac:dyDescent="0.35">
      <c r="J2419" s="351"/>
      <c r="L2419" s="328"/>
    </row>
    <row r="2420" spans="10:12" ht="16.5" x14ac:dyDescent="0.35">
      <c r="J2420" s="351"/>
      <c r="L2420" s="329"/>
    </row>
    <row r="2421" spans="10:12" ht="16.5" x14ac:dyDescent="0.35">
      <c r="J2421" s="351"/>
      <c r="L2421" s="328"/>
    </row>
    <row r="2422" spans="10:12" ht="16.5" x14ac:dyDescent="0.35">
      <c r="J2422" s="351"/>
      <c r="L2422" s="329"/>
    </row>
    <row r="2423" spans="10:12" ht="16.5" x14ac:dyDescent="0.35">
      <c r="J2423" s="351"/>
      <c r="L2423" s="328"/>
    </row>
    <row r="2424" spans="10:12" ht="16.5" x14ac:dyDescent="0.35">
      <c r="J2424" s="351"/>
      <c r="L2424" s="329"/>
    </row>
    <row r="2425" spans="10:12" ht="16.5" x14ac:dyDescent="0.35">
      <c r="J2425" s="351"/>
      <c r="L2425" s="328"/>
    </row>
    <row r="2426" spans="10:12" ht="16.5" x14ac:dyDescent="0.35">
      <c r="J2426" s="351"/>
      <c r="L2426" s="329"/>
    </row>
    <row r="2427" spans="10:12" ht="16.5" x14ac:dyDescent="0.35">
      <c r="J2427" s="351"/>
      <c r="L2427" s="328"/>
    </row>
    <row r="2428" spans="10:12" ht="16.5" x14ac:dyDescent="0.35">
      <c r="J2428" s="351"/>
      <c r="L2428" s="329"/>
    </row>
    <row r="2429" spans="10:12" ht="16.5" x14ac:dyDescent="0.35">
      <c r="J2429" s="351"/>
      <c r="L2429" s="328"/>
    </row>
    <row r="2430" spans="10:12" ht="16.5" x14ac:dyDescent="0.35">
      <c r="J2430" s="351"/>
      <c r="L2430" s="329"/>
    </row>
    <row r="2431" spans="10:12" ht="16.5" x14ac:dyDescent="0.35">
      <c r="J2431" s="351"/>
      <c r="L2431" s="328"/>
    </row>
    <row r="2432" spans="10:12" ht="16.5" x14ac:dyDescent="0.35">
      <c r="J2432" s="351"/>
      <c r="L2432" s="329"/>
    </row>
    <row r="2433" spans="10:12" ht="16.5" x14ac:dyDescent="0.35">
      <c r="J2433" s="351"/>
      <c r="L2433" s="328"/>
    </row>
    <row r="2434" spans="10:12" ht="16.5" x14ac:dyDescent="0.35">
      <c r="J2434" s="351"/>
      <c r="L2434" s="329"/>
    </row>
    <row r="2435" spans="10:12" ht="16.5" x14ac:dyDescent="0.35">
      <c r="J2435" s="351"/>
      <c r="L2435" s="328"/>
    </row>
    <row r="2436" spans="10:12" ht="16.5" x14ac:dyDescent="0.35">
      <c r="J2436" s="351"/>
      <c r="L2436" s="329"/>
    </row>
    <row r="2437" spans="10:12" ht="16.5" x14ac:dyDescent="0.35">
      <c r="J2437" s="351"/>
      <c r="L2437" s="328"/>
    </row>
    <row r="2438" spans="10:12" ht="16.5" x14ac:dyDescent="0.35">
      <c r="J2438" s="351"/>
      <c r="L2438" s="329"/>
    </row>
    <row r="2439" spans="10:12" ht="16.5" x14ac:dyDescent="0.35">
      <c r="J2439" s="351"/>
      <c r="L2439" s="328"/>
    </row>
    <row r="2440" spans="10:12" ht="16.5" x14ac:dyDescent="0.35">
      <c r="J2440" s="351"/>
      <c r="L2440" s="329"/>
    </row>
    <row r="2441" spans="10:12" ht="16.5" x14ac:dyDescent="0.35">
      <c r="J2441" s="351"/>
      <c r="L2441" s="328"/>
    </row>
    <row r="2442" spans="10:12" ht="16.5" x14ac:dyDescent="0.35">
      <c r="J2442" s="351"/>
      <c r="L2442" s="329"/>
    </row>
    <row r="2443" spans="10:12" ht="16.5" x14ac:dyDescent="0.35">
      <c r="J2443" s="351"/>
      <c r="L2443" s="328"/>
    </row>
    <row r="2444" spans="10:12" ht="16.5" x14ac:dyDescent="0.35">
      <c r="J2444" s="351"/>
      <c r="L2444" s="329"/>
    </row>
    <row r="2445" spans="10:12" ht="16.5" x14ac:dyDescent="0.35">
      <c r="J2445" s="351"/>
      <c r="L2445" s="328"/>
    </row>
    <row r="2446" spans="10:12" ht="16.5" x14ac:dyDescent="0.35">
      <c r="J2446" s="351"/>
      <c r="L2446" s="329"/>
    </row>
    <row r="2447" spans="10:12" ht="16.5" x14ac:dyDescent="0.35">
      <c r="J2447" s="351"/>
      <c r="L2447" s="328"/>
    </row>
    <row r="2448" spans="10:12" ht="16.5" x14ac:dyDescent="0.35">
      <c r="J2448" s="351"/>
      <c r="L2448" s="329"/>
    </row>
    <row r="2449" spans="10:12" ht="16.5" x14ac:dyDescent="0.35">
      <c r="J2449" s="351"/>
      <c r="L2449" s="328"/>
    </row>
    <row r="2450" spans="10:12" ht="16.5" x14ac:dyDescent="0.35">
      <c r="J2450" s="351"/>
      <c r="L2450" s="329"/>
    </row>
    <row r="2451" spans="10:12" ht="16.5" x14ac:dyDescent="0.35">
      <c r="J2451" s="351"/>
      <c r="L2451" s="328"/>
    </row>
    <row r="2452" spans="10:12" ht="16.5" x14ac:dyDescent="0.35">
      <c r="J2452" s="351"/>
      <c r="L2452" s="329"/>
    </row>
    <row r="2453" spans="10:12" ht="16.5" x14ac:dyDescent="0.35">
      <c r="J2453" s="351"/>
      <c r="L2453" s="328"/>
    </row>
    <row r="2454" spans="10:12" ht="16.5" x14ac:dyDescent="0.35">
      <c r="J2454" s="351"/>
      <c r="L2454" s="329"/>
    </row>
    <row r="2455" spans="10:12" ht="16.5" x14ac:dyDescent="0.35">
      <c r="J2455" s="351"/>
      <c r="L2455" s="328"/>
    </row>
    <row r="2456" spans="10:12" ht="16.5" x14ac:dyDescent="0.35">
      <c r="J2456" s="351"/>
      <c r="L2456" s="329"/>
    </row>
    <row r="2457" spans="10:12" ht="16.5" x14ac:dyDescent="0.35">
      <c r="J2457" s="351"/>
      <c r="L2457" s="328"/>
    </row>
    <row r="2458" spans="10:12" ht="16.5" x14ac:dyDescent="0.35">
      <c r="J2458" s="351"/>
      <c r="L2458" s="329"/>
    </row>
    <row r="2459" spans="10:12" ht="16.5" x14ac:dyDescent="0.35">
      <c r="J2459" s="351"/>
      <c r="L2459" s="328"/>
    </row>
    <row r="2460" spans="10:12" ht="16.5" x14ac:dyDescent="0.35">
      <c r="J2460" s="351"/>
      <c r="L2460" s="329"/>
    </row>
    <row r="2461" spans="10:12" ht="16.5" x14ac:dyDescent="0.35">
      <c r="J2461" s="351"/>
      <c r="L2461" s="328"/>
    </row>
    <row r="2462" spans="10:12" ht="16.5" x14ac:dyDescent="0.35">
      <c r="J2462" s="351"/>
      <c r="L2462" s="329"/>
    </row>
    <row r="2463" spans="10:12" ht="16.5" x14ac:dyDescent="0.35">
      <c r="J2463" s="351"/>
      <c r="L2463" s="328"/>
    </row>
    <row r="2464" spans="10:12" ht="16.5" x14ac:dyDescent="0.35">
      <c r="J2464" s="351"/>
      <c r="L2464" s="329"/>
    </row>
    <row r="2465" spans="10:12" ht="16.5" x14ac:dyDescent="0.35">
      <c r="J2465" s="351"/>
      <c r="L2465" s="328"/>
    </row>
    <row r="2466" spans="10:12" ht="16.5" x14ac:dyDescent="0.35">
      <c r="J2466" s="351"/>
      <c r="L2466" s="329"/>
    </row>
    <row r="2467" spans="10:12" ht="16.5" x14ac:dyDescent="0.35">
      <c r="J2467" s="351"/>
      <c r="L2467" s="328"/>
    </row>
    <row r="2468" spans="10:12" ht="16.5" x14ac:dyDescent="0.35">
      <c r="J2468" s="351"/>
      <c r="L2468" s="329"/>
    </row>
    <row r="2469" spans="10:12" ht="16.5" x14ac:dyDescent="0.35">
      <c r="J2469" s="351"/>
      <c r="L2469" s="328"/>
    </row>
    <row r="2470" spans="10:12" ht="16.5" x14ac:dyDescent="0.35">
      <c r="J2470" s="351"/>
      <c r="L2470" s="329"/>
    </row>
    <row r="2471" spans="10:12" ht="16.5" x14ac:dyDescent="0.35">
      <c r="J2471" s="351"/>
      <c r="L2471" s="328"/>
    </row>
    <row r="2472" spans="10:12" ht="16.5" x14ac:dyDescent="0.35">
      <c r="J2472" s="351"/>
      <c r="L2472" s="329"/>
    </row>
    <row r="2473" spans="10:12" ht="16.5" x14ac:dyDescent="0.35">
      <c r="J2473" s="351"/>
      <c r="L2473" s="328"/>
    </row>
    <row r="2474" spans="10:12" ht="16.5" x14ac:dyDescent="0.35">
      <c r="J2474" s="351"/>
      <c r="L2474" s="329"/>
    </row>
    <row r="2475" spans="10:12" ht="16.5" x14ac:dyDescent="0.35">
      <c r="J2475" s="351"/>
      <c r="L2475" s="328"/>
    </row>
    <row r="2476" spans="10:12" ht="16.5" x14ac:dyDescent="0.35">
      <c r="J2476" s="351"/>
      <c r="L2476" s="329"/>
    </row>
    <row r="2477" spans="10:12" ht="16.5" x14ac:dyDescent="0.35">
      <c r="J2477" s="351"/>
      <c r="L2477" s="328"/>
    </row>
    <row r="2478" spans="10:12" ht="16.5" x14ac:dyDescent="0.35">
      <c r="J2478" s="351"/>
      <c r="L2478" s="329"/>
    </row>
    <row r="2479" spans="10:12" ht="16.5" x14ac:dyDescent="0.35">
      <c r="J2479" s="351"/>
      <c r="L2479" s="328"/>
    </row>
    <row r="2480" spans="10:12" ht="16.5" x14ac:dyDescent="0.35">
      <c r="J2480" s="351"/>
      <c r="L2480" s="329"/>
    </row>
    <row r="2481" spans="10:12" ht="16.5" x14ac:dyDescent="0.35">
      <c r="J2481" s="351"/>
      <c r="L2481" s="328"/>
    </row>
    <row r="2482" spans="10:12" ht="16.5" x14ac:dyDescent="0.35">
      <c r="J2482" s="351"/>
      <c r="L2482" s="329"/>
    </row>
    <row r="2483" spans="10:12" ht="16.5" x14ac:dyDescent="0.35">
      <c r="J2483" s="351"/>
      <c r="L2483" s="328"/>
    </row>
    <row r="2484" spans="10:12" ht="16.5" x14ac:dyDescent="0.35">
      <c r="J2484" s="351"/>
      <c r="L2484" s="329"/>
    </row>
    <row r="2485" spans="10:12" ht="16.5" x14ac:dyDescent="0.35">
      <c r="J2485" s="351"/>
      <c r="L2485" s="328"/>
    </row>
    <row r="2486" spans="10:12" ht="16.5" x14ac:dyDescent="0.35">
      <c r="J2486" s="351"/>
      <c r="L2486" s="329"/>
    </row>
    <row r="2487" spans="10:12" ht="16.5" x14ac:dyDescent="0.35">
      <c r="J2487" s="351"/>
      <c r="L2487" s="328"/>
    </row>
    <row r="2488" spans="10:12" ht="16.5" x14ac:dyDescent="0.35">
      <c r="J2488" s="351"/>
      <c r="L2488" s="329"/>
    </row>
    <row r="2489" spans="10:12" ht="16.5" x14ac:dyDescent="0.35">
      <c r="J2489" s="351"/>
      <c r="L2489" s="328"/>
    </row>
    <row r="2490" spans="10:12" ht="16.5" x14ac:dyDescent="0.35">
      <c r="J2490" s="351"/>
      <c r="L2490" s="329"/>
    </row>
    <row r="2491" spans="10:12" ht="16.5" x14ac:dyDescent="0.35">
      <c r="J2491" s="351"/>
      <c r="L2491" s="328"/>
    </row>
    <row r="2492" spans="10:12" ht="16.5" x14ac:dyDescent="0.35">
      <c r="J2492" s="351"/>
      <c r="L2492" s="329"/>
    </row>
    <row r="2493" spans="10:12" ht="16.5" x14ac:dyDescent="0.35">
      <c r="J2493" s="351"/>
      <c r="L2493" s="328"/>
    </row>
    <row r="2494" spans="10:12" ht="16.5" x14ac:dyDescent="0.35">
      <c r="J2494" s="351"/>
      <c r="L2494" s="329"/>
    </row>
    <row r="2495" spans="10:12" ht="16.5" x14ac:dyDescent="0.35">
      <c r="J2495" s="351"/>
      <c r="L2495" s="328"/>
    </row>
    <row r="2496" spans="10:12" ht="16.5" x14ac:dyDescent="0.35">
      <c r="J2496" s="351"/>
      <c r="L2496" s="329"/>
    </row>
    <row r="2497" spans="10:12" ht="16.5" x14ac:dyDescent="0.35">
      <c r="J2497" s="351"/>
      <c r="L2497" s="328"/>
    </row>
    <row r="2498" spans="10:12" ht="16.5" x14ac:dyDescent="0.35">
      <c r="J2498" s="351"/>
      <c r="L2498" s="329"/>
    </row>
    <row r="2499" spans="10:12" ht="16.5" x14ac:dyDescent="0.35">
      <c r="J2499" s="351"/>
      <c r="L2499" s="328"/>
    </row>
    <row r="2500" spans="10:12" ht="16.5" x14ac:dyDescent="0.35">
      <c r="J2500" s="351"/>
      <c r="L2500" s="329"/>
    </row>
    <row r="2501" spans="10:12" ht="16.5" x14ac:dyDescent="0.35">
      <c r="J2501" s="351"/>
      <c r="L2501" s="328"/>
    </row>
    <row r="2502" spans="10:12" ht="16.5" x14ac:dyDescent="0.35">
      <c r="J2502" s="351"/>
      <c r="L2502" s="329"/>
    </row>
    <row r="2503" spans="10:12" ht="16.5" x14ac:dyDescent="0.35">
      <c r="J2503" s="351"/>
      <c r="L2503" s="328"/>
    </row>
    <row r="2504" spans="10:12" ht="16.5" x14ac:dyDescent="0.35">
      <c r="J2504" s="351"/>
      <c r="L2504" s="329"/>
    </row>
    <row r="2505" spans="10:12" ht="16.5" x14ac:dyDescent="0.35">
      <c r="J2505" s="351"/>
      <c r="L2505" s="328"/>
    </row>
    <row r="2506" spans="10:12" ht="16.5" x14ac:dyDescent="0.35">
      <c r="J2506" s="351"/>
      <c r="L2506" s="329"/>
    </row>
    <row r="2507" spans="10:12" ht="16.5" x14ac:dyDescent="0.35">
      <c r="J2507" s="351"/>
      <c r="L2507" s="328"/>
    </row>
    <row r="2508" spans="10:12" ht="16.5" x14ac:dyDescent="0.35">
      <c r="J2508" s="351"/>
      <c r="L2508" s="329"/>
    </row>
    <row r="2509" spans="10:12" ht="16.5" x14ac:dyDescent="0.35">
      <c r="J2509" s="351"/>
      <c r="L2509" s="328"/>
    </row>
    <row r="2510" spans="10:12" ht="16.5" x14ac:dyDescent="0.35">
      <c r="J2510" s="351"/>
      <c r="L2510" s="329"/>
    </row>
    <row r="2511" spans="10:12" ht="16.5" x14ac:dyDescent="0.35">
      <c r="J2511" s="351"/>
      <c r="L2511" s="328"/>
    </row>
    <row r="2512" spans="10:12" ht="16.5" x14ac:dyDescent="0.35">
      <c r="J2512" s="351"/>
      <c r="L2512" s="329"/>
    </row>
    <row r="2513" spans="10:12" ht="16.5" x14ac:dyDescent="0.35">
      <c r="J2513" s="351"/>
      <c r="L2513" s="328"/>
    </row>
    <row r="2514" spans="10:12" ht="16.5" x14ac:dyDescent="0.35">
      <c r="J2514" s="351"/>
      <c r="L2514" s="329"/>
    </row>
    <row r="2515" spans="10:12" ht="16.5" x14ac:dyDescent="0.35">
      <c r="J2515" s="351"/>
      <c r="L2515" s="328"/>
    </row>
    <row r="2516" spans="10:12" ht="16.5" x14ac:dyDescent="0.35">
      <c r="J2516" s="351"/>
      <c r="L2516" s="329"/>
    </row>
    <row r="2517" spans="10:12" ht="16.5" x14ac:dyDescent="0.35">
      <c r="J2517" s="351"/>
      <c r="L2517" s="328"/>
    </row>
    <row r="2518" spans="10:12" ht="16.5" x14ac:dyDescent="0.35">
      <c r="J2518" s="351"/>
      <c r="L2518" s="329"/>
    </row>
    <row r="2519" spans="10:12" ht="16.5" x14ac:dyDescent="0.35">
      <c r="J2519" s="351"/>
      <c r="L2519" s="328"/>
    </row>
    <row r="2520" spans="10:12" ht="16.5" x14ac:dyDescent="0.35">
      <c r="J2520" s="351"/>
      <c r="L2520" s="329"/>
    </row>
    <row r="2521" spans="10:12" ht="16.5" x14ac:dyDescent="0.35">
      <c r="J2521" s="351"/>
      <c r="L2521" s="328"/>
    </row>
    <row r="2522" spans="10:12" ht="16.5" x14ac:dyDescent="0.35">
      <c r="J2522" s="351"/>
      <c r="L2522" s="329"/>
    </row>
    <row r="2523" spans="10:12" ht="16.5" x14ac:dyDescent="0.35">
      <c r="J2523" s="351"/>
      <c r="L2523" s="328"/>
    </row>
    <row r="2524" spans="10:12" ht="16.5" x14ac:dyDescent="0.35">
      <c r="J2524" s="351"/>
      <c r="L2524" s="329"/>
    </row>
    <row r="2525" spans="10:12" ht="16.5" x14ac:dyDescent="0.35">
      <c r="J2525" s="351"/>
      <c r="L2525" s="328"/>
    </row>
    <row r="2526" spans="10:12" ht="16.5" x14ac:dyDescent="0.35">
      <c r="J2526" s="351"/>
      <c r="L2526" s="329"/>
    </row>
    <row r="2527" spans="10:12" ht="16.5" x14ac:dyDescent="0.35">
      <c r="J2527" s="351"/>
      <c r="L2527" s="328"/>
    </row>
    <row r="2528" spans="10:12" ht="16.5" x14ac:dyDescent="0.35">
      <c r="J2528" s="351"/>
      <c r="L2528" s="329"/>
    </row>
    <row r="2529" spans="10:12" ht="16.5" x14ac:dyDescent="0.35">
      <c r="J2529" s="351"/>
      <c r="L2529" s="328"/>
    </row>
    <row r="2530" spans="10:12" ht="16.5" x14ac:dyDescent="0.35">
      <c r="J2530" s="351"/>
      <c r="L2530" s="329"/>
    </row>
    <row r="2531" spans="10:12" ht="16.5" x14ac:dyDescent="0.35">
      <c r="J2531" s="351"/>
      <c r="L2531" s="328"/>
    </row>
    <row r="2532" spans="10:12" ht="16.5" x14ac:dyDescent="0.35">
      <c r="J2532" s="351"/>
      <c r="L2532" s="329"/>
    </row>
    <row r="2533" spans="10:12" ht="16.5" x14ac:dyDescent="0.35">
      <c r="J2533" s="351"/>
      <c r="L2533" s="328"/>
    </row>
    <row r="2534" spans="10:12" ht="16.5" x14ac:dyDescent="0.35">
      <c r="J2534" s="351"/>
      <c r="L2534" s="329"/>
    </row>
    <row r="2535" spans="10:12" ht="16.5" x14ac:dyDescent="0.35">
      <c r="J2535" s="351"/>
      <c r="L2535" s="328"/>
    </row>
    <row r="2536" spans="10:12" ht="16.5" x14ac:dyDescent="0.35">
      <c r="J2536" s="351"/>
      <c r="L2536" s="329"/>
    </row>
    <row r="2537" spans="10:12" ht="16.5" x14ac:dyDescent="0.35">
      <c r="J2537" s="351"/>
      <c r="L2537" s="328"/>
    </row>
    <row r="2538" spans="10:12" ht="16.5" x14ac:dyDescent="0.35">
      <c r="J2538" s="351"/>
      <c r="L2538" s="329"/>
    </row>
    <row r="2539" spans="10:12" ht="16.5" x14ac:dyDescent="0.35">
      <c r="J2539" s="351"/>
      <c r="L2539" s="328"/>
    </row>
    <row r="2540" spans="10:12" ht="16.5" x14ac:dyDescent="0.35">
      <c r="J2540" s="351"/>
      <c r="L2540" s="329"/>
    </row>
    <row r="2541" spans="10:12" ht="16.5" x14ac:dyDescent="0.35">
      <c r="J2541" s="351"/>
      <c r="L2541" s="328"/>
    </row>
    <row r="2542" spans="10:12" ht="16.5" x14ac:dyDescent="0.35">
      <c r="J2542" s="351"/>
      <c r="L2542" s="329"/>
    </row>
    <row r="2543" spans="10:12" ht="16.5" x14ac:dyDescent="0.35">
      <c r="J2543" s="351"/>
      <c r="L2543" s="328"/>
    </row>
    <row r="2544" spans="10:12" ht="16.5" x14ac:dyDescent="0.35">
      <c r="J2544" s="351"/>
      <c r="L2544" s="329"/>
    </row>
    <row r="2545" spans="10:12" ht="16.5" x14ac:dyDescent="0.35">
      <c r="J2545" s="351"/>
      <c r="L2545" s="328"/>
    </row>
    <row r="2546" spans="10:12" ht="16.5" x14ac:dyDescent="0.35">
      <c r="J2546" s="351"/>
      <c r="L2546" s="329"/>
    </row>
    <row r="2547" spans="10:12" ht="16.5" x14ac:dyDescent="0.35">
      <c r="J2547" s="351"/>
      <c r="L2547" s="328"/>
    </row>
    <row r="2548" spans="10:12" ht="16.5" x14ac:dyDescent="0.35">
      <c r="J2548" s="351"/>
      <c r="L2548" s="329"/>
    </row>
    <row r="2549" spans="10:12" ht="16.5" x14ac:dyDescent="0.35">
      <c r="J2549" s="351"/>
      <c r="L2549" s="328"/>
    </row>
    <row r="2550" spans="10:12" ht="16.5" x14ac:dyDescent="0.35">
      <c r="J2550" s="351"/>
      <c r="L2550" s="329"/>
    </row>
    <row r="2551" spans="10:12" ht="16.5" x14ac:dyDescent="0.35">
      <c r="J2551" s="351"/>
      <c r="L2551" s="328"/>
    </row>
    <row r="2552" spans="10:12" ht="16.5" x14ac:dyDescent="0.35">
      <c r="J2552" s="351"/>
      <c r="L2552" s="329"/>
    </row>
    <row r="2553" spans="10:12" ht="16.5" x14ac:dyDescent="0.35">
      <c r="J2553" s="351"/>
      <c r="L2553" s="328"/>
    </row>
    <row r="2554" spans="10:12" ht="16.5" x14ac:dyDescent="0.35">
      <c r="J2554" s="351"/>
      <c r="L2554" s="329"/>
    </row>
    <row r="2555" spans="10:12" ht="16.5" x14ac:dyDescent="0.35">
      <c r="J2555" s="351"/>
      <c r="L2555" s="328"/>
    </row>
    <row r="2556" spans="10:12" ht="16.5" x14ac:dyDescent="0.35">
      <c r="J2556" s="351"/>
      <c r="L2556" s="329"/>
    </row>
    <row r="2557" spans="10:12" ht="16.5" x14ac:dyDescent="0.35">
      <c r="J2557" s="351"/>
      <c r="L2557" s="328"/>
    </row>
    <row r="2558" spans="10:12" ht="16.5" x14ac:dyDescent="0.35">
      <c r="J2558" s="351"/>
      <c r="L2558" s="329"/>
    </row>
    <row r="2559" spans="10:12" ht="16.5" x14ac:dyDescent="0.35">
      <c r="J2559" s="351"/>
      <c r="L2559" s="328"/>
    </row>
    <row r="2560" spans="10:12" ht="16.5" x14ac:dyDescent="0.35">
      <c r="J2560" s="351"/>
      <c r="L2560" s="329"/>
    </row>
    <row r="2561" spans="10:12" ht="16.5" x14ac:dyDescent="0.35">
      <c r="J2561" s="351"/>
      <c r="L2561" s="328"/>
    </row>
    <row r="2562" spans="10:12" ht="16.5" x14ac:dyDescent="0.35">
      <c r="J2562" s="351"/>
      <c r="L2562" s="329"/>
    </row>
    <row r="2563" spans="10:12" ht="16.5" x14ac:dyDescent="0.35">
      <c r="J2563" s="351"/>
      <c r="L2563" s="328"/>
    </row>
    <row r="2564" spans="10:12" ht="16.5" x14ac:dyDescent="0.35">
      <c r="J2564" s="351"/>
      <c r="L2564" s="329"/>
    </row>
    <row r="2565" spans="10:12" ht="16.5" x14ac:dyDescent="0.35">
      <c r="J2565" s="351"/>
      <c r="L2565" s="328"/>
    </row>
    <row r="2566" spans="10:12" ht="16.5" x14ac:dyDescent="0.35">
      <c r="J2566" s="351"/>
      <c r="L2566" s="329"/>
    </row>
    <row r="2567" spans="10:12" ht="16.5" x14ac:dyDescent="0.35">
      <c r="J2567" s="351"/>
      <c r="L2567" s="328"/>
    </row>
    <row r="2568" spans="10:12" ht="16.5" x14ac:dyDescent="0.35">
      <c r="J2568" s="351"/>
      <c r="L2568" s="329"/>
    </row>
    <row r="2569" spans="10:12" ht="16.5" x14ac:dyDescent="0.35">
      <c r="J2569" s="351"/>
      <c r="L2569" s="328"/>
    </row>
    <row r="2570" spans="10:12" ht="16.5" x14ac:dyDescent="0.35">
      <c r="J2570" s="351"/>
      <c r="L2570" s="329"/>
    </row>
    <row r="2571" spans="10:12" ht="16.5" x14ac:dyDescent="0.35">
      <c r="J2571" s="351"/>
      <c r="L2571" s="328"/>
    </row>
    <row r="2572" spans="10:12" ht="16.5" x14ac:dyDescent="0.35">
      <c r="J2572" s="351"/>
      <c r="L2572" s="329"/>
    </row>
    <row r="2573" spans="10:12" ht="16.5" x14ac:dyDescent="0.35">
      <c r="J2573" s="351"/>
      <c r="L2573" s="328"/>
    </row>
    <row r="2574" spans="10:12" ht="16.5" x14ac:dyDescent="0.35">
      <c r="J2574" s="351"/>
      <c r="L2574" s="329"/>
    </row>
    <row r="2575" spans="10:12" ht="16.5" x14ac:dyDescent="0.35">
      <c r="J2575" s="351"/>
      <c r="L2575" s="328"/>
    </row>
    <row r="2576" spans="10:12" ht="16.5" x14ac:dyDescent="0.35">
      <c r="J2576" s="351"/>
      <c r="L2576" s="329"/>
    </row>
    <row r="2577" spans="10:12" ht="16.5" x14ac:dyDescent="0.35">
      <c r="J2577" s="351"/>
      <c r="L2577" s="328"/>
    </row>
    <row r="2578" spans="10:12" ht="16.5" x14ac:dyDescent="0.35">
      <c r="J2578" s="351"/>
      <c r="L2578" s="329"/>
    </row>
    <row r="2579" spans="10:12" ht="16.5" x14ac:dyDescent="0.35">
      <c r="J2579" s="351"/>
      <c r="L2579" s="328"/>
    </row>
    <row r="2580" spans="10:12" ht="16.5" x14ac:dyDescent="0.35">
      <c r="J2580" s="351"/>
      <c r="L2580" s="329"/>
    </row>
    <row r="2581" spans="10:12" ht="16.5" x14ac:dyDescent="0.35">
      <c r="J2581" s="351"/>
      <c r="L2581" s="328"/>
    </row>
    <row r="2582" spans="10:12" ht="16.5" x14ac:dyDescent="0.35">
      <c r="J2582" s="351"/>
      <c r="L2582" s="329"/>
    </row>
    <row r="2583" spans="10:12" ht="16.5" x14ac:dyDescent="0.35">
      <c r="J2583" s="351"/>
      <c r="L2583" s="328"/>
    </row>
    <row r="2584" spans="10:12" ht="16.5" x14ac:dyDescent="0.35">
      <c r="J2584" s="351"/>
      <c r="L2584" s="329"/>
    </row>
    <row r="2585" spans="10:12" ht="16.5" x14ac:dyDescent="0.35">
      <c r="J2585" s="351"/>
      <c r="L2585" s="328"/>
    </row>
    <row r="2586" spans="10:12" ht="16.5" x14ac:dyDescent="0.35">
      <c r="J2586" s="351"/>
      <c r="L2586" s="329"/>
    </row>
    <row r="2587" spans="10:12" ht="16.5" x14ac:dyDescent="0.35">
      <c r="J2587" s="351"/>
      <c r="L2587" s="328"/>
    </row>
    <row r="2588" spans="10:12" ht="16.5" x14ac:dyDescent="0.35">
      <c r="J2588" s="351"/>
      <c r="L2588" s="329"/>
    </row>
    <row r="2589" spans="10:12" ht="16.5" x14ac:dyDescent="0.35">
      <c r="J2589" s="351"/>
      <c r="L2589" s="328"/>
    </row>
    <row r="2590" spans="10:12" ht="16.5" x14ac:dyDescent="0.35">
      <c r="J2590" s="351"/>
      <c r="L2590" s="329"/>
    </row>
    <row r="2591" spans="10:12" ht="16.5" x14ac:dyDescent="0.35">
      <c r="J2591" s="351"/>
      <c r="L2591" s="328"/>
    </row>
    <row r="2592" spans="10:12" ht="16.5" x14ac:dyDescent="0.35">
      <c r="J2592" s="351"/>
      <c r="L2592" s="329"/>
    </row>
    <row r="2593" spans="10:12" ht="16.5" x14ac:dyDescent="0.35">
      <c r="J2593" s="351"/>
      <c r="L2593" s="328"/>
    </row>
    <row r="2594" spans="10:12" ht="16.5" x14ac:dyDescent="0.35">
      <c r="J2594" s="351"/>
      <c r="L2594" s="329"/>
    </row>
    <row r="2595" spans="10:12" ht="16.5" x14ac:dyDescent="0.35">
      <c r="J2595" s="351"/>
      <c r="L2595" s="328"/>
    </row>
    <row r="2596" spans="10:12" ht="16.5" x14ac:dyDescent="0.35">
      <c r="J2596" s="351"/>
      <c r="L2596" s="329"/>
    </row>
    <row r="2597" spans="10:12" ht="16.5" x14ac:dyDescent="0.35">
      <c r="J2597" s="351"/>
      <c r="L2597" s="328"/>
    </row>
    <row r="2598" spans="10:12" ht="16.5" x14ac:dyDescent="0.35">
      <c r="J2598" s="351"/>
      <c r="L2598" s="329"/>
    </row>
    <row r="2599" spans="10:12" ht="16.5" x14ac:dyDescent="0.35">
      <c r="J2599" s="351"/>
      <c r="L2599" s="328"/>
    </row>
    <row r="2600" spans="10:12" ht="16.5" x14ac:dyDescent="0.35">
      <c r="J2600" s="351"/>
      <c r="L2600" s="329"/>
    </row>
    <row r="2601" spans="10:12" ht="16.5" x14ac:dyDescent="0.35">
      <c r="J2601" s="351"/>
      <c r="L2601" s="328"/>
    </row>
    <row r="2602" spans="10:12" ht="16.5" x14ac:dyDescent="0.35">
      <c r="J2602" s="351"/>
      <c r="L2602" s="329"/>
    </row>
    <row r="2603" spans="10:12" ht="16.5" x14ac:dyDescent="0.35">
      <c r="J2603" s="351"/>
      <c r="L2603" s="328"/>
    </row>
    <row r="2604" spans="10:12" ht="16.5" x14ac:dyDescent="0.35">
      <c r="J2604" s="351"/>
      <c r="L2604" s="329"/>
    </row>
    <row r="2605" spans="10:12" ht="16.5" x14ac:dyDescent="0.35">
      <c r="J2605" s="351"/>
      <c r="L2605" s="328"/>
    </row>
    <row r="2606" spans="10:12" ht="16.5" x14ac:dyDescent="0.35">
      <c r="J2606" s="351"/>
      <c r="L2606" s="329"/>
    </row>
    <row r="2607" spans="10:12" ht="16.5" x14ac:dyDescent="0.35">
      <c r="J2607" s="351"/>
      <c r="L2607" s="328"/>
    </row>
    <row r="2608" spans="10:12" ht="16.5" x14ac:dyDescent="0.35">
      <c r="J2608" s="351"/>
      <c r="L2608" s="329"/>
    </row>
    <row r="2609" spans="10:12" ht="16.5" x14ac:dyDescent="0.35">
      <c r="J2609" s="351"/>
      <c r="L2609" s="328"/>
    </row>
    <row r="2610" spans="10:12" ht="16.5" x14ac:dyDescent="0.35">
      <c r="J2610" s="351"/>
      <c r="L2610" s="329"/>
    </row>
    <row r="2611" spans="10:12" ht="16.5" x14ac:dyDescent="0.35">
      <c r="J2611" s="351"/>
      <c r="L2611" s="328"/>
    </row>
    <row r="2612" spans="10:12" ht="16.5" x14ac:dyDescent="0.35">
      <c r="J2612" s="351"/>
      <c r="L2612" s="329"/>
    </row>
    <row r="2613" spans="10:12" ht="16.5" x14ac:dyDescent="0.35">
      <c r="J2613" s="351"/>
      <c r="L2613" s="328"/>
    </row>
    <row r="2614" spans="10:12" ht="16.5" x14ac:dyDescent="0.35">
      <c r="J2614" s="351"/>
      <c r="L2614" s="329"/>
    </row>
    <row r="2615" spans="10:12" ht="16.5" x14ac:dyDescent="0.35">
      <c r="J2615" s="351"/>
      <c r="L2615" s="328"/>
    </row>
    <row r="2616" spans="10:12" ht="16.5" x14ac:dyDescent="0.35">
      <c r="J2616" s="351"/>
      <c r="L2616" s="329"/>
    </row>
    <row r="2617" spans="10:12" ht="16.5" x14ac:dyDescent="0.35">
      <c r="J2617" s="351"/>
      <c r="L2617" s="328"/>
    </row>
    <row r="2618" spans="10:12" ht="16.5" x14ac:dyDescent="0.35">
      <c r="J2618" s="351"/>
      <c r="L2618" s="329"/>
    </row>
    <row r="2619" spans="10:12" ht="16.5" x14ac:dyDescent="0.35">
      <c r="J2619" s="351"/>
      <c r="L2619" s="328"/>
    </row>
    <row r="2620" spans="10:12" ht="16.5" x14ac:dyDescent="0.35">
      <c r="J2620" s="351"/>
      <c r="L2620" s="329"/>
    </row>
    <row r="2621" spans="10:12" ht="16.5" x14ac:dyDescent="0.35">
      <c r="J2621" s="351"/>
      <c r="L2621" s="328"/>
    </row>
    <row r="2622" spans="10:12" ht="16.5" x14ac:dyDescent="0.35">
      <c r="J2622" s="351"/>
      <c r="L2622" s="329"/>
    </row>
    <row r="2623" spans="10:12" ht="16.5" x14ac:dyDescent="0.35">
      <c r="J2623" s="351"/>
      <c r="L2623" s="328"/>
    </row>
    <row r="2624" spans="10:12" ht="16.5" x14ac:dyDescent="0.35">
      <c r="J2624" s="351"/>
      <c r="L2624" s="329"/>
    </row>
    <row r="2625" spans="10:12" ht="16.5" x14ac:dyDescent="0.35">
      <c r="J2625" s="351"/>
      <c r="L2625" s="328"/>
    </row>
    <row r="2626" spans="10:12" ht="16.5" x14ac:dyDescent="0.35">
      <c r="J2626" s="351"/>
      <c r="L2626" s="329"/>
    </row>
    <row r="2627" spans="10:12" ht="16.5" x14ac:dyDescent="0.35">
      <c r="J2627" s="351"/>
      <c r="L2627" s="328"/>
    </row>
    <row r="2628" spans="10:12" ht="16.5" x14ac:dyDescent="0.35">
      <c r="J2628" s="351"/>
      <c r="L2628" s="329"/>
    </row>
    <row r="2629" spans="10:12" ht="16.5" x14ac:dyDescent="0.35">
      <c r="J2629" s="351"/>
      <c r="L2629" s="328"/>
    </row>
    <row r="2630" spans="10:12" ht="16.5" x14ac:dyDescent="0.35">
      <c r="J2630" s="351"/>
      <c r="L2630" s="329"/>
    </row>
    <row r="2631" spans="10:12" ht="16.5" x14ac:dyDescent="0.35">
      <c r="J2631" s="351"/>
      <c r="L2631" s="328"/>
    </row>
    <row r="2632" spans="10:12" ht="16.5" x14ac:dyDescent="0.35">
      <c r="J2632" s="351"/>
      <c r="L2632" s="329"/>
    </row>
    <row r="2633" spans="10:12" ht="16.5" x14ac:dyDescent="0.35">
      <c r="J2633" s="351"/>
      <c r="L2633" s="328"/>
    </row>
    <row r="2634" spans="10:12" ht="16.5" x14ac:dyDescent="0.35">
      <c r="J2634" s="351"/>
      <c r="L2634" s="329"/>
    </row>
    <row r="2635" spans="10:12" ht="16.5" x14ac:dyDescent="0.35">
      <c r="J2635" s="351"/>
      <c r="L2635" s="328"/>
    </row>
    <row r="2636" spans="10:12" ht="16.5" x14ac:dyDescent="0.35">
      <c r="J2636" s="351"/>
      <c r="L2636" s="329"/>
    </row>
    <row r="2637" spans="10:12" ht="16.5" x14ac:dyDescent="0.35">
      <c r="J2637" s="351"/>
      <c r="L2637" s="328"/>
    </row>
    <row r="2638" spans="10:12" ht="16.5" x14ac:dyDescent="0.35">
      <c r="J2638" s="351"/>
      <c r="L2638" s="329"/>
    </row>
    <row r="2639" spans="10:12" ht="16.5" x14ac:dyDescent="0.35">
      <c r="J2639" s="351"/>
      <c r="L2639" s="328"/>
    </row>
    <row r="2640" spans="10:12" ht="16.5" x14ac:dyDescent="0.35">
      <c r="J2640" s="351"/>
      <c r="L2640" s="329"/>
    </row>
    <row r="2641" spans="10:12" ht="16.5" x14ac:dyDescent="0.35">
      <c r="J2641" s="351"/>
      <c r="L2641" s="328"/>
    </row>
    <row r="2642" spans="10:12" ht="16.5" x14ac:dyDescent="0.35">
      <c r="J2642" s="351"/>
      <c r="L2642" s="329"/>
    </row>
    <row r="2643" spans="10:12" ht="16.5" x14ac:dyDescent="0.35">
      <c r="J2643" s="351"/>
      <c r="L2643" s="328"/>
    </row>
    <row r="2644" spans="10:12" ht="16.5" x14ac:dyDescent="0.35">
      <c r="J2644" s="351"/>
      <c r="L2644" s="329"/>
    </row>
    <row r="2645" spans="10:12" ht="16.5" x14ac:dyDescent="0.35">
      <c r="J2645" s="351"/>
      <c r="L2645" s="328"/>
    </row>
    <row r="2646" spans="10:12" ht="16.5" x14ac:dyDescent="0.35">
      <c r="J2646" s="351"/>
      <c r="L2646" s="329"/>
    </row>
    <row r="2647" spans="10:12" ht="16.5" x14ac:dyDescent="0.35">
      <c r="J2647" s="351"/>
      <c r="L2647" s="328"/>
    </row>
    <row r="2648" spans="10:12" ht="16.5" x14ac:dyDescent="0.35">
      <c r="J2648" s="351"/>
      <c r="L2648" s="329"/>
    </row>
    <row r="2649" spans="10:12" ht="16.5" x14ac:dyDescent="0.35">
      <c r="J2649" s="351"/>
      <c r="L2649" s="328"/>
    </row>
    <row r="2650" spans="10:12" ht="16.5" x14ac:dyDescent="0.35">
      <c r="J2650" s="351"/>
      <c r="L2650" s="329"/>
    </row>
    <row r="2651" spans="10:12" ht="16.5" x14ac:dyDescent="0.35">
      <c r="J2651" s="351"/>
      <c r="L2651" s="328"/>
    </row>
    <row r="2652" spans="10:12" ht="16.5" x14ac:dyDescent="0.35">
      <c r="J2652" s="351"/>
      <c r="L2652" s="329"/>
    </row>
    <row r="2653" spans="10:12" ht="16.5" x14ac:dyDescent="0.35">
      <c r="J2653" s="351"/>
      <c r="L2653" s="328"/>
    </row>
    <row r="2654" spans="10:12" ht="16.5" x14ac:dyDescent="0.35">
      <c r="J2654" s="351"/>
      <c r="L2654" s="329"/>
    </row>
    <row r="2655" spans="10:12" ht="16.5" x14ac:dyDescent="0.35">
      <c r="J2655" s="351"/>
      <c r="L2655" s="328"/>
    </row>
    <row r="2656" spans="10:12" ht="16.5" x14ac:dyDescent="0.35">
      <c r="J2656" s="351"/>
      <c r="L2656" s="329"/>
    </row>
    <row r="2657" spans="10:12" ht="16.5" x14ac:dyDescent="0.35">
      <c r="J2657" s="351"/>
      <c r="L2657" s="328"/>
    </row>
    <row r="2658" spans="10:12" ht="16.5" x14ac:dyDescent="0.35">
      <c r="J2658" s="351"/>
      <c r="L2658" s="329"/>
    </row>
    <row r="2659" spans="10:12" ht="16.5" x14ac:dyDescent="0.35">
      <c r="J2659" s="351"/>
      <c r="L2659" s="328"/>
    </row>
    <row r="2660" spans="10:12" ht="16.5" x14ac:dyDescent="0.35">
      <c r="J2660" s="351"/>
      <c r="L2660" s="329"/>
    </row>
    <row r="2661" spans="10:12" ht="16.5" x14ac:dyDescent="0.35">
      <c r="J2661" s="351"/>
      <c r="L2661" s="328"/>
    </row>
    <row r="2662" spans="10:12" ht="16.5" x14ac:dyDescent="0.35">
      <c r="J2662" s="351"/>
      <c r="L2662" s="329"/>
    </row>
    <row r="2663" spans="10:12" ht="16.5" x14ac:dyDescent="0.35">
      <c r="J2663" s="351"/>
      <c r="L2663" s="328"/>
    </row>
    <row r="2664" spans="10:12" ht="16.5" x14ac:dyDescent="0.35">
      <c r="J2664" s="351"/>
      <c r="L2664" s="329"/>
    </row>
    <row r="2665" spans="10:12" ht="16.5" x14ac:dyDescent="0.35">
      <c r="J2665" s="351"/>
      <c r="L2665" s="328"/>
    </row>
    <row r="2666" spans="10:12" ht="16.5" x14ac:dyDescent="0.35">
      <c r="J2666" s="351"/>
      <c r="L2666" s="329"/>
    </row>
    <row r="2667" spans="10:12" ht="16.5" x14ac:dyDescent="0.35">
      <c r="J2667" s="351"/>
      <c r="L2667" s="328"/>
    </row>
    <row r="2668" spans="10:12" ht="16.5" x14ac:dyDescent="0.35">
      <c r="J2668" s="351"/>
      <c r="L2668" s="329"/>
    </row>
    <row r="2669" spans="10:12" ht="16.5" x14ac:dyDescent="0.35">
      <c r="J2669" s="351"/>
      <c r="L2669" s="328"/>
    </row>
    <row r="2670" spans="10:12" ht="16.5" x14ac:dyDescent="0.35">
      <c r="J2670" s="351"/>
      <c r="L2670" s="329"/>
    </row>
    <row r="2671" spans="10:12" ht="16.5" x14ac:dyDescent="0.35">
      <c r="J2671" s="351"/>
      <c r="L2671" s="328"/>
    </row>
    <row r="2672" spans="10:12" ht="16.5" x14ac:dyDescent="0.35">
      <c r="J2672" s="351"/>
      <c r="L2672" s="329"/>
    </row>
    <row r="2673" spans="10:12" ht="16.5" x14ac:dyDescent="0.35">
      <c r="J2673" s="351"/>
      <c r="L2673" s="328"/>
    </row>
    <row r="2674" spans="10:12" ht="16.5" x14ac:dyDescent="0.35">
      <c r="J2674" s="351"/>
      <c r="L2674" s="329"/>
    </row>
    <row r="2675" spans="10:12" ht="16.5" x14ac:dyDescent="0.35">
      <c r="J2675" s="351"/>
      <c r="L2675" s="328"/>
    </row>
    <row r="2676" spans="10:12" ht="16.5" x14ac:dyDescent="0.35">
      <c r="J2676" s="351"/>
      <c r="L2676" s="329"/>
    </row>
    <row r="2677" spans="10:12" ht="16.5" x14ac:dyDescent="0.35">
      <c r="J2677" s="351"/>
      <c r="L2677" s="328"/>
    </row>
    <row r="2678" spans="10:12" ht="16.5" x14ac:dyDescent="0.35">
      <c r="J2678" s="351"/>
      <c r="L2678" s="329"/>
    </row>
    <row r="2679" spans="10:12" ht="16.5" x14ac:dyDescent="0.35">
      <c r="J2679" s="351"/>
      <c r="L2679" s="328"/>
    </row>
    <row r="2680" spans="10:12" ht="16.5" x14ac:dyDescent="0.35">
      <c r="J2680" s="351"/>
      <c r="L2680" s="329"/>
    </row>
    <row r="2681" spans="10:12" ht="16.5" x14ac:dyDescent="0.35">
      <c r="J2681" s="351"/>
      <c r="L2681" s="328"/>
    </row>
    <row r="2682" spans="10:12" ht="16.5" x14ac:dyDescent="0.35">
      <c r="J2682" s="351"/>
      <c r="L2682" s="329"/>
    </row>
    <row r="2683" spans="10:12" ht="16.5" x14ac:dyDescent="0.35">
      <c r="J2683" s="351"/>
      <c r="L2683" s="328"/>
    </row>
    <row r="2684" spans="10:12" ht="16.5" x14ac:dyDescent="0.35">
      <c r="J2684" s="351"/>
      <c r="L2684" s="329"/>
    </row>
    <row r="2685" spans="10:12" ht="16.5" x14ac:dyDescent="0.35">
      <c r="J2685" s="351"/>
      <c r="L2685" s="328"/>
    </row>
    <row r="2686" spans="10:12" ht="16.5" x14ac:dyDescent="0.35">
      <c r="J2686" s="351"/>
      <c r="L2686" s="329"/>
    </row>
    <row r="2687" spans="10:12" ht="16.5" x14ac:dyDescent="0.35">
      <c r="J2687" s="351"/>
      <c r="L2687" s="328"/>
    </row>
    <row r="2688" spans="10:12" ht="16.5" x14ac:dyDescent="0.35">
      <c r="J2688" s="351"/>
      <c r="L2688" s="329"/>
    </row>
    <row r="2689" spans="10:12" ht="16.5" x14ac:dyDescent="0.35">
      <c r="J2689" s="351"/>
      <c r="L2689" s="328"/>
    </row>
    <row r="2690" spans="10:12" ht="16.5" x14ac:dyDescent="0.35">
      <c r="J2690" s="351"/>
      <c r="L2690" s="329"/>
    </row>
    <row r="2691" spans="10:12" ht="16.5" x14ac:dyDescent="0.35">
      <c r="J2691" s="351"/>
      <c r="L2691" s="328"/>
    </row>
    <row r="2692" spans="10:12" ht="16.5" x14ac:dyDescent="0.35">
      <c r="J2692" s="351"/>
      <c r="L2692" s="329"/>
    </row>
    <row r="2693" spans="10:12" ht="16.5" x14ac:dyDescent="0.35">
      <c r="J2693" s="351"/>
      <c r="L2693" s="328"/>
    </row>
    <row r="2694" spans="10:12" ht="16.5" x14ac:dyDescent="0.35">
      <c r="J2694" s="351"/>
      <c r="L2694" s="329"/>
    </row>
    <row r="2695" spans="10:12" ht="16.5" x14ac:dyDescent="0.35">
      <c r="J2695" s="351"/>
      <c r="L2695" s="328"/>
    </row>
    <row r="2696" spans="10:12" ht="16.5" x14ac:dyDescent="0.35">
      <c r="J2696" s="351"/>
      <c r="L2696" s="329"/>
    </row>
    <row r="2697" spans="10:12" ht="16.5" x14ac:dyDescent="0.35">
      <c r="J2697" s="351"/>
      <c r="L2697" s="328"/>
    </row>
    <row r="2698" spans="10:12" ht="16.5" x14ac:dyDescent="0.35">
      <c r="J2698" s="351"/>
      <c r="L2698" s="329"/>
    </row>
    <row r="2699" spans="10:12" ht="16.5" x14ac:dyDescent="0.35">
      <c r="J2699" s="351"/>
      <c r="L2699" s="328"/>
    </row>
    <row r="2700" spans="10:12" ht="16.5" x14ac:dyDescent="0.35">
      <c r="J2700" s="351"/>
      <c r="L2700" s="329"/>
    </row>
    <row r="2701" spans="10:12" ht="16.5" x14ac:dyDescent="0.35">
      <c r="J2701" s="351"/>
      <c r="L2701" s="328"/>
    </row>
    <row r="2702" spans="10:12" ht="16.5" x14ac:dyDescent="0.35">
      <c r="J2702" s="351"/>
      <c r="L2702" s="329"/>
    </row>
    <row r="2703" spans="10:12" ht="16.5" x14ac:dyDescent="0.35">
      <c r="J2703" s="351"/>
      <c r="L2703" s="328"/>
    </row>
    <row r="2704" spans="10:12" ht="16.5" x14ac:dyDescent="0.35">
      <c r="J2704" s="351"/>
      <c r="L2704" s="329"/>
    </row>
    <row r="2705" spans="10:12" ht="16.5" x14ac:dyDescent="0.35">
      <c r="J2705" s="351"/>
      <c r="L2705" s="328"/>
    </row>
    <row r="2706" spans="10:12" ht="16.5" x14ac:dyDescent="0.35">
      <c r="J2706" s="351"/>
      <c r="L2706" s="329"/>
    </row>
    <row r="2707" spans="10:12" ht="16.5" x14ac:dyDescent="0.35">
      <c r="J2707" s="351"/>
      <c r="L2707" s="328"/>
    </row>
    <row r="2708" spans="10:12" ht="16.5" x14ac:dyDescent="0.35">
      <c r="J2708" s="351"/>
      <c r="L2708" s="329"/>
    </row>
    <row r="2709" spans="10:12" ht="16.5" x14ac:dyDescent="0.35">
      <c r="J2709" s="351"/>
      <c r="L2709" s="328"/>
    </row>
    <row r="2710" spans="10:12" ht="16.5" x14ac:dyDescent="0.35">
      <c r="J2710" s="351"/>
      <c r="L2710" s="329"/>
    </row>
    <row r="2711" spans="10:12" ht="16.5" x14ac:dyDescent="0.35">
      <c r="J2711" s="351"/>
      <c r="L2711" s="328"/>
    </row>
    <row r="2712" spans="10:12" ht="16.5" x14ac:dyDescent="0.35">
      <c r="J2712" s="351"/>
      <c r="L2712" s="329"/>
    </row>
    <row r="2713" spans="10:12" ht="16.5" x14ac:dyDescent="0.35">
      <c r="J2713" s="351"/>
      <c r="L2713" s="328"/>
    </row>
    <row r="2714" spans="10:12" ht="16.5" x14ac:dyDescent="0.35">
      <c r="J2714" s="351"/>
      <c r="L2714" s="329"/>
    </row>
    <row r="2715" spans="10:12" ht="16.5" x14ac:dyDescent="0.35">
      <c r="J2715" s="351"/>
      <c r="L2715" s="328"/>
    </row>
    <row r="2716" spans="10:12" ht="16.5" x14ac:dyDescent="0.35">
      <c r="J2716" s="351"/>
      <c r="L2716" s="329"/>
    </row>
    <row r="2717" spans="10:12" ht="16.5" x14ac:dyDescent="0.35">
      <c r="J2717" s="351"/>
      <c r="L2717" s="328"/>
    </row>
    <row r="2718" spans="10:12" ht="16.5" x14ac:dyDescent="0.35">
      <c r="J2718" s="351"/>
      <c r="L2718" s="329"/>
    </row>
    <row r="2719" spans="10:12" ht="16.5" x14ac:dyDescent="0.35">
      <c r="J2719" s="351"/>
      <c r="L2719" s="328"/>
    </row>
    <row r="2720" spans="10:12" ht="16.5" x14ac:dyDescent="0.35">
      <c r="J2720" s="351"/>
      <c r="L2720" s="329"/>
    </row>
    <row r="2721" spans="10:12" ht="16.5" x14ac:dyDescent="0.35">
      <c r="J2721" s="351"/>
      <c r="L2721" s="328"/>
    </row>
    <row r="2722" spans="10:12" ht="16.5" x14ac:dyDescent="0.35">
      <c r="J2722" s="351"/>
      <c r="L2722" s="329"/>
    </row>
    <row r="2723" spans="10:12" ht="16.5" x14ac:dyDescent="0.35">
      <c r="J2723" s="351"/>
      <c r="L2723" s="328"/>
    </row>
    <row r="2724" spans="10:12" ht="16.5" x14ac:dyDescent="0.35">
      <c r="J2724" s="351"/>
      <c r="L2724" s="329"/>
    </row>
    <row r="2725" spans="10:12" ht="16.5" x14ac:dyDescent="0.35">
      <c r="J2725" s="351"/>
      <c r="L2725" s="328"/>
    </row>
    <row r="2726" spans="10:12" ht="16.5" x14ac:dyDescent="0.35">
      <c r="J2726" s="351"/>
      <c r="L2726" s="329"/>
    </row>
    <row r="2727" spans="10:12" ht="16.5" x14ac:dyDescent="0.35">
      <c r="J2727" s="351"/>
      <c r="L2727" s="328"/>
    </row>
    <row r="2728" spans="10:12" ht="16.5" x14ac:dyDescent="0.35">
      <c r="J2728" s="351"/>
      <c r="L2728" s="329"/>
    </row>
    <row r="2729" spans="10:12" ht="16.5" x14ac:dyDescent="0.35">
      <c r="J2729" s="351"/>
      <c r="L2729" s="328"/>
    </row>
    <row r="2730" spans="10:12" ht="16.5" x14ac:dyDescent="0.35">
      <c r="J2730" s="351"/>
      <c r="L2730" s="329"/>
    </row>
    <row r="2731" spans="10:12" ht="16.5" x14ac:dyDescent="0.35">
      <c r="J2731" s="351"/>
      <c r="L2731" s="328"/>
    </row>
    <row r="2732" spans="10:12" ht="16.5" x14ac:dyDescent="0.35">
      <c r="J2732" s="351"/>
      <c r="L2732" s="329"/>
    </row>
    <row r="2733" spans="10:12" ht="16.5" x14ac:dyDescent="0.35">
      <c r="J2733" s="351"/>
      <c r="L2733" s="328"/>
    </row>
    <row r="2734" spans="10:12" ht="16.5" x14ac:dyDescent="0.35">
      <c r="J2734" s="351"/>
      <c r="L2734" s="329"/>
    </row>
    <row r="2735" spans="10:12" ht="16.5" x14ac:dyDescent="0.35">
      <c r="J2735" s="351"/>
      <c r="L2735" s="328"/>
    </row>
    <row r="2736" spans="10:12" ht="16.5" x14ac:dyDescent="0.35">
      <c r="J2736" s="351"/>
      <c r="L2736" s="329"/>
    </row>
    <row r="2737" spans="10:12" ht="16.5" x14ac:dyDescent="0.35">
      <c r="J2737" s="351"/>
      <c r="L2737" s="328"/>
    </row>
    <row r="2738" spans="10:12" ht="16.5" x14ac:dyDescent="0.35">
      <c r="J2738" s="351"/>
      <c r="L2738" s="329"/>
    </row>
    <row r="2739" spans="10:12" ht="16.5" x14ac:dyDescent="0.35">
      <c r="J2739" s="351"/>
      <c r="L2739" s="328"/>
    </row>
    <row r="2740" spans="10:12" ht="16.5" x14ac:dyDescent="0.35">
      <c r="J2740" s="351"/>
      <c r="L2740" s="329"/>
    </row>
    <row r="2741" spans="10:12" ht="16.5" x14ac:dyDescent="0.35">
      <c r="J2741" s="351"/>
      <c r="L2741" s="328"/>
    </row>
    <row r="2742" spans="10:12" ht="16.5" x14ac:dyDescent="0.35">
      <c r="J2742" s="351"/>
      <c r="L2742" s="329"/>
    </row>
    <row r="2743" spans="10:12" ht="16.5" x14ac:dyDescent="0.35">
      <c r="J2743" s="351"/>
      <c r="L2743" s="328"/>
    </row>
    <row r="2744" spans="10:12" ht="16.5" x14ac:dyDescent="0.35">
      <c r="J2744" s="351"/>
      <c r="L2744" s="329"/>
    </row>
    <row r="2745" spans="10:12" ht="16.5" x14ac:dyDescent="0.35">
      <c r="J2745" s="351"/>
      <c r="L2745" s="328"/>
    </row>
    <row r="2746" spans="10:12" ht="16.5" x14ac:dyDescent="0.35">
      <c r="J2746" s="351"/>
      <c r="L2746" s="329"/>
    </row>
    <row r="2747" spans="10:12" ht="16.5" x14ac:dyDescent="0.35">
      <c r="J2747" s="351"/>
      <c r="L2747" s="328"/>
    </row>
    <row r="2748" spans="10:12" ht="16.5" x14ac:dyDescent="0.35">
      <c r="J2748" s="351"/>
      <c r="L2748" s="329"/>
    </row>
    <row r="2749" spans="10:12" ht="16.5" x14ac:dyDescent="0.35">
      <c r="J2749" s="351"/>
      <c r="L2749" s="328"/>
    </row>
    <row r="2750" spans="10:12" ht="16.5" x14ac:dyDescent="0.35">
      <c r="J2750" s="351"/>
      <c r="L2750" s="329"/>
    </row>
    <row r="2751" spans="10:12" ht="16.5" x14ac:dyDescent="0.35">
      <c r="J2751" s="351"/>
      <c r="L2751" s="328"/>
    </row>
    <row r="2752" spans="10:12" ht="16.5" x14ac:dyDescent="0.35">
      <c r="J2752" s="351"/>
      <c r="L2752" s="329"/>
    </row>
    <row r="2753" spans="10:12" ht="16.5" x14ac:dyDescent="0.35">
      <c r="J2753" s="351"/>
      <c r="L2753" s="328"/>
    </row>
    <row r="2754" spans="10:12" ht="16.5" x14ac:dyDescent="0.35">
      <c r="J2754" s="351"/>
      <c r="L2754" s="329"/>
    </row>
    <row r="2755" spans="10:12" ht="16.5" x14ac:dyDescent="0.35">
      <c r="J2755" s="351"/>
      <c r="L2755" s="328"/>
    </row>
    <row r="2756" spans="10:12" ht="16.5" x14ac:dyDescent="0.35">
      <c r="J2756" s="351"/>
      <c r="L2756" s="329"/>
    </row>
    <row r="2757" spans="10:12" ht="16.5" x14ac:dyDescent="0.35">
      <c r="J2757" s="351"/>
      <c r="L2757" s="328"/>
    </row>
    <row r="2758" spans="10:12" ht="16.5" x14ac:dyDescent="0.35">
      <c r="J2758" s="351"/>
      <c r="L2758" s="329"/>
    </row>
    <row r="2759" spans="10:12" ht="16.5" x14ac:dyDescent="0.35">
      <c r="J2759" s="351"/>
      <c r="L2759" s="328"/>
    </row>
    <row r="2760" spans="10:12" ht="16.5" x14ac:dyDescent="0.35">
      <c r="J2760" s="351"/>
      <c r="L2760" s="329"/>
    </row>
    <row r="2761" spans="10:12" ht="16.5" x14ac:dyDescent="0.35">
      <c r="J2761" s="351"/>
      <c r="L2761" s="328"/>
    </row>
    <row r="2762" spans="10:12" ht="16.5" x14ac:dyDescent="0.35">
      <c r="J2762" s="351"/>
      <c r="L2762" s="329"/>
    </row>
    <row r="2763" spans="10:12" ht="16.5" x14ac:dyDescent="0.35">
      <c r="J2763" s="351"/>
      <c r="L2763" s="328"/>
    </row>
    <row r="2764" spans="10:12" ht="16.5" x14ac:dyDescent="0.35">
      <c r="J2764" s="351"/>
      <c r="L2764" s="329"/>
    </row>
    <row r="2765" spans="10:12" ht="16.5" x14ac:dyDescent="0.35">
      <c r="J2765" s="351"/>
      <c r="L2765" s="328"/>
    </row>
    <row r="2766" spans="10:12" ht="16.5" x14ac:dyDescent="0.35">
      <c r="J2766" s="351"/>
      <c r="L2766" s="329"/>
    </row>
    <row r="2767" spans="10:12" ht="16.5" x14ac:dyDescent="0.35">
      <c r="J2767" s="351"/>
      <c r="L2767" s="328"/>
    </row>
    <row r="2768" spans="10:12" ht="16.5" x14ac:dyDescent="0.35">
      <c r="J2768" s="351"/>
      <c r="L2768" s="329"/>
    </row>
    <row r="2769" spans="10:12" ht="16.5" x14ac:dyDescent="0.35">
      <c r="J2769" s="351"/>
      <c r="L2769" s="328"/>
    </row>
    <row r="2770" spans="10:12" ht="16.5" x14ac:dyDescent="0.35">
      <c r="J2770" s="351"/>
      <c r="L2770" s="329"/>
    </row>
    <row r="2771" spans="10:12" ht="16.5" x14ac:dyDescent="0.35">
      <c r="J2771" s="351"/>
      <c r="L2771" s="328"/>
    </row>
    <row r="2772" spans="10:12" ht="16.5" x14ac:dyDescent="0.35">
      <c r="J2772" s="351"/>
      <c r="L2772" s="329"/>
    </row>
    <row r="2773" spans="10:12" ht="16.5" x14ac:dyDescent="0.35">
      <c r="J2773" s="351"/>
      <c r="L2773" s="328"/>
    </row>
    <row r="2774" spans="10:12" ht="16.5" x14ac:dyDescent="0.35">
      <c r="J2774" s="351"/>
      <c r="L2774" s="329"/>
    </row>
    <row r="2775" spans="10:12" ht="16.5" x14ac:dyDescent="0.35">
      <c r="J2775" s="351"/>
      <c r="L2775" s="328"/>
    </row>
    <row r="2776" spans="10:12" ht="16.5" x14ac:dyDescent="0.35">
      <c r="J2776" s="351"/>
      <c r="L2776" s="329"/>
    </row>
    <row r="2777" spans="10:12" ht="16.5" x14ac:dyDescent="0.35">
      <c r="J2777" s="351"/>
      <c r="L2777" s="328"/>
    </row>
    <row r="2778" spans="10:12" ht="16.5" x14ac:dyDescent="0.35">
      <c r="J2778" s="351"/>
      <c r="L2778" s="329"/>
    </row>
    <row r="2779" spans="10:12" ht="16.5" x14ac:dyDescent="0.35">
      <c r="J2779" s="351"/>
      <c r="L2779" s="328"/>
    </row>
    <row r="2780" spans="10:12" ht="16.5" x14ac:dyDescent="0.35">
      <c r="J2780" s="351"/>
      <c r="L2780" s="329"/>
    </row>
    <row r="2781" spans="10:12" ht="16.5" x14ac:dyDescent="0.35">
      <c r="J2781" s="351"/>
      <c r="L2781" s="328"/>
    </row>
    <row r="2782" spans="10:12" ht="16.5" x14ac:dyDescent="0.35">
      <c r="J2782" s="351"/>
      <c r="L2782" s="329"/>
    </row>
    <row r="2783" spans="10:12" ht="16.5" x14ac:dyDescent="0.35">
      <c r="J2783" s="351"/>
      <c r="L2783" s="328"/>
    </row>
    <row r="2784" spans="10:12" ht="16.5" x14ac:dyDescent="0.35">
      <c r="J2784" s="351"/>
      <c r="L2784" s="329"/>
    </row>
    <row r="2785" spans="10:12" ht="16.5" x14ac:dyDescent="0.35">
      <c r="J2785" s="351"/>
      <c r="L2785" s="328"/>
    </row>
    <row r="2786" spans="10:12" ht="16.5" x14ac:dyDescent="0.35">
      <c r="J2786" s="351"/>
      <c r="L2786" s="329"/>
    </row>
    <row r="2787" spans="10:12" ht="16.5" x14ac:dyDescent="0.35">
      <c r="J2787" s="351"/>
      <c r="L2787" s="328"/>
    </row>
    <row r="2788" spans="10:12" ht="16.5" x14ac:dyDescent="0.35">
      <c r="J2788" s="351"/>
      <c r="L2788" s="329"/>
    </row>
    <row r="2789" spans="10:12" ht="16.5" x14ac:dyDescent="0.35">
      <c r="J2789" s="351"/>
      <c r="L2789" s="328"/>
    </row>
    <row r="2790" spans="10:12" ht="16.5" x14ac:dyDescent="0.35">
      <c r="J2790" s="351"/>
      <c r="L2790" s="329"/>
    </row>
    <row r="2791" spans="10:12" ht="16.5" x14ac:dyDescent="0.35">
      <c r="J2791" s="351"/>
      <c r="L2791" s="328"/>
    </row>
    <row r="2792" spans="10:12" ht="16.5" x14ac:dyDescent="0.35">
      <c r="J2792" s="351"/>
      <c r="L2792" s="329"/>
    </row>
    <row r="2793" spans="10:12" ht="16.5" x14ac:dyDescent="0.35">
      <c r="J2793" s="351"/>
      <c r="L2793" s="328"/>
    </row>
    <row r="2794" spans="10:12" ht="16.5" x14ac:dyDescent="0.35">
      <c r="J2794" s="351"/>
      <c r="L2794" s="329"/>
    </row>
    <row r="2795" spans="10:12" ht="16.5" x14ac:dyDescent="0.35">
      <c r="J2795" s="351"/>
      <c r="L2795" s="328"/>
    </row>
    <row r="2796" spans="10:12" ht="16.5" x14ac:dyDescent="0.35">
      <c r="J2796" s="351"/>
      <c r="L2796" s="329"/>
    </row>
    <row r="2797" spans="10:12" ht="16.5" x14ac:dyDescent="0.35">
      <c r="J2797" s="351"/>
      <c r="L2797" s="328"/>
    </row>
    <row r="2798" spans="10:12" ht="16.5" x14ac:dyDescent="0.35">
      <c r="J2798" s="351"/>
      <c r="L2798" s="329"/>
    </row>
    <row r="2799" spans="10:12" ht="16.5" x14ac:dyDescent="0.35">
      <c r="J2799" s="351"/>
      <c r="L2799" s="328"/>
    </row>
    <row r="2800" spans="10:12" ht="16.5" x14ac:dyDescent="0.35">
      <c r="J2800" s="351"/>
      <c r="L2800" s="329"/>
    </row>
    <row r="2801" spans="10:12" ht="16.5" x14ac:dyDescent="0.35">
      <c r="J2801" s="351"/>
      <c r="L2801" s="328"/>
    </row>
    <row r="2802" spans="10:12" ht="16.5" x14ac:dyDescent="0.35">
      <c r="J2802" s="351"/>
      <c r="L2802" s="329"/>
    </row>
    <row r="2803" spans="10:12" ht="16.5" x14ac:dyDescent="0.35">
      <c r="J2803" s="351"/>
      <c r="L2803" s="328"/>
    </row>
    <row r="2804" spans="10:12" ht="16.5" x14ac:dyDescent="0.35">
      <c r="J2804" s="351"/>
      <c r="L2804" s="329"/>
    </row>
    <row r="2805" spans="10:12" ht="16.5" x14ac:dyDescent="0.35">
      <c r="J2805" s="351"/>
      <c r="L2805" s="328"/>
    </row>
    <row r="2806" spans="10:12" ht="16.5" x14ac:dyDescent="0.35">
      <c r="J2806" s="351"/>
      <c r="L2806" s="329"/>
    </row>
    <row r="2807" spans="10:12" ht="16.5" x14ac:dyDescent="0.35">
      <c r="J2807" s="351"/>
      <c r="L2807" s="328"/>
    </row>
    <row r="2808" spans="10:12" ht="16.5" x14ac:dyDescent="0.35">
      <c r="J2808" s="351"/>
      <c r="L2808" s="329"/>
    </row>
    <row r="2809" spans="10:12" ht="16.5" x14ac:dyDescent="0.35">
      <c r="J2809" s="351"/>
      <c r="L2809" s="328"/>
    </row>
    <row r="2810" spans="10:12" ht="16.5" x14ac:dyDescent="0.35">
      <c r="J2810" s="351"/>
      <c r="L2810" s="329"/>
    </row>
    <row r="2811" spans="10:12" ht="16.5" x14ac:dyDescent="0.35">
      <c r="J2811" s="351"/>
      <c r="L2811" s="328"/>
    </row>
    <row r="2812" spans="10:12" ht="16.5" x14ac:dyDescent="0.35">
      <c r="J2812" s="351"/>
      <c r="L2812" s="329"/>
    </row>
    <row r="2813" spans="10:12" ht="16.5" x14ac:dyDescent="0.35">
      <c r="J2813" s="351"/>
      <c r="L2813" s="328"/>
    </row>
    <row r="2814" spans="10:12" ht="16.5" x14ac:dyDescent="0.35">
      <c r="J2814" s="351"/>
      <c r="L2814" s="329"/>
    </row>
    <row r="2815" spans="10:12" ht="16.5" x14ac:dyDescent="0.35">
      <c r="J2815" s="351"/>
      <c r="L2815" s="328"/>
    </row>
    <row r="2816" spans="10:12" ht="16.5" x14ac:dyDescent="0.35">
      <c r="J2816" s="351"/>
      <c r="L2816" s="329"/>
    </row>
    <row r="2817" spans="10:12" ht="16.5" x14ac:dyDescent="0.35">
      <c r="J2817" s="351"/>
      <c r="L2817" s="328"/>
    </row>
    <row r="2818" spans="10:12" ht="16.5" x14ac:dyDescent="0.35">
      <c r="J2818" s="351"/>
      <c r="L2818" s="329"/>
    </row>
    <row r="2819" spans="10:12" ht="16.5" x14ac:dyDescent="0.35">
      <c r="J2819" s="351"/>
      <c r="L2819" s="328"/>
    </row>
    <row r="2820" spans="10:12" ht="16.5" x14ac:dyDescent="0.35">
      <c r="J2820" s="351"/>
      <c r="L2820" s="329"/>
    </row>
    <row r="2821" spans="10:12" ht="16.5" x14ac:dyDescent="0.35">
      <c r="J2821" s="351"/>
      <c r="L2821" s="328"/>
    </row>
    <row r="2822" spans="10:12" ht="16.5" x14ac:dyDescent="0.35">
      <c r="J2822" s="351"/>
      <c r="L2822" s="329"/>
    </row>
    <row r="2823" spans="10:12" ht="16.5" x14ac:dyDescent="0.35">
      <c r="J2823" s="351"/>
      <c r="L2823" s="328"/>
    </row>
    <row r="2824" spans="10:12" ht="16.5" x14ac:dyDescent="0.35">
      <c r="J2824" s="351"/>
      <c r="L2824" s="329"/>
    </row>
    <row r="2825" spans="10:12" ht="16.5" x14ac:dyDescent="0.35">
      <c r="J2825" s="351"/>
      <c r="L2825" s="328"/>
    </row>
    <row r="2826" spans="10:12" ht="16.5" x14ac:dyDescent="0.35">
      <c r="J2826" s="351"/>
      <c r="L2826" s="329"/>
    </row>
    <row r="2827" spans="10:12" ht="16.5" x14ac:dyDescent="0.35">
      <c r="J2827" s="351"/>
      <c r="L2827" s="328"/>
    </row>
    <row r="2828" spans="10:12" ht="16.5" x14ac:dyDescent="0.35">
      <c r="J2828" s="351"/>
      <c r="L2828" s="329"/>
    </row>
    <row r="2829" spans="10:12" ht="16.5" x14ac:dyDescent="0.35">
      <c r="J2829" s="351"/>
      <c r="L2829" s="328"/>
    </row>
    <row r="2830" spans="10:12" ht="16.5" x14ac:dyDescent="0.35">
      <c r="J2830" s="351"/>
      <c r="L2830" s="329"/>
    </row>
    <row r="2831" spans="10:12" ht="16.5" x14ac:dyDescent="0.35">
      <c r="J2831" s="351"/>
      <c r="L2831" s="328"/>
    </row>
    <row r="2832" spans="10:12" ht="16.5" x14ac:dyDescent="0.35">
      <c r="J2832" s="351"/>
      <c r="L2832" s="329"/>
    </row>
    <row r="2833" spans="10:12" ht="16.5" x14ac:dyDescent="0.35">
      <c r="J2833" s="351"/>
      <c r="L2833" s="328"/>
    </row>
    <row r="2834" spans="10:12" ht="16.5" x14ac:dyDescent="0.35">
      <c r="J2834" s="351"/>
      <c r="L2834" s="329"/>
    </row>
    <row r="2835" spans="10:12" ht="16.5" x14ac:dyDescent="0.35">
      <c r="J2835" s="351"/>
      <c r="L2835" s="328"/>
    </row>
    <row r="2836" spans="10:12" ht="16.5" x14ac:dyDescent="0.35">
      <c r="J2836" s="351"/>
      <c r="L2836" s="329"/>
    </row>
    <row r="2837" spans="10:12" ht="16.5" x14ac:dyDescent="0.35">
      <c r="J2837" s="351"/>
      <c r="L2837" s="328"/>
    </row>
    <row r="2838" spans="10:12" ht="16.5" x14ac:dyDescent="0.35">
      <c r="J2838" s="351"/>
      <c r="L2838" s="329"/>
    </row>
    <row r="2839" spans="10:12" ht="16.5" x14ac:dyDescent="0.35">
      <c r="J2839" s="351"/>
      <c r="L2839" s="328"/>
    </row>
    <row r="2840" spans="10:12" ht="16.5" x14ac:dyDescent="0.35">
      <c r="J2840" s="351"/>
      <c r="L2840" s="329"/>
    </row>
    <row r="2841" spans="10:12" ht="16.5" x14ac:dyDescent="0.35">
      <c r="J2841" s="351"/>
      <c r="L2841" s="328"/>
    </row>
    <row r="2842" spans="10:12" ht="16.5" x14ac:dyDescent="0.35">
      <c r="J2842" s="351"/>
      <c r="L2842" s="329"/>
    </row>
    <row r="2843" spans="10:12" ht="16.5" x14ac:dyDescent="0.35">
      <c r="J2843" s="351"/>
      <c r="L2843" s="328"/>
    </row>
    <row r="2844" spans="10:12" ht="16.5" x14ac:dyDescent="0.35">
      <c r="J2844" s="351"/>
      <c r="L2844" s="329"/>
    </row>
    <row r="2845" spans="10:12" ht="16.5" x14ac:dyDescent="0.35">
      <c r="J2845" s="351"/>
      <c r="L2845" s="328"/>
    </row>
    <row r="2846" spans="10:12" ht="16.5" x14ac:dyDescent="0.35">
      <c r="J2846" s="351"/>
      <c r="L2846" s="329"/>
    </row>
    <row r="2847" spans="10:12" ht="16.5" x14ac:dyDescent="0.35">
      <c r="J2847" s="351"/>
      <c r="L2847" s="328"/>
    </row>
    <row r="2848" spans="10:12" ht="16.5" x14ac:dyDescent="0.35">
      <c r="J2848" s="351"/>
      <c r="L2848" s="329"/>
    </row>
    <row r="2849" spans="10:12" ht="16.5" x14ac:dyDescent="0.35">
      <c r="J2849" s="351"/>
      <c r="L2849" s="328"/>
    </row>
    <row r="2850" spans="10:12" ht="16.5" x14ac:dyDescent="0.35">
      <c r="J2850" s="351"/>
      <c r="L2850" s="329"/>
    </row>
    <row r="2851" spans="10:12" ht="16.5" x14ac:dyDescent="0.35">
      <c r="J2851" s="351"/>
      <c r="L2851" s="328"/>
    </row>
    <row r="2852" spans="10:12" ht="16.5" x14ac:dyDescent="0.35">
      <c r="J2852" s="351"/>
      <c r="L2852" s="329"/>
    </row>
    <row r="2853" spans="10:12" ht="16.5" x14ac:dyDescent="0.35">
      <c r="J2853" s="351"/>
      <c r="L2853" s="328"/>
    </row>
    <row r="2854" spans="10:12" ht="16.5" x14ac:dyDescent="0.35">
      <c r="J2854" s="351"/>
      <c r="L2854" s="329"/>
    </row>
    <row r="2855" spans="10:12" ht="16.5" x14ac:dyDescent="0.35">
      <c r="J2855" s="351"/>
      <c r="L2855" s="328"/>
    </row>
    <row r="2856" spans="10:12" ht="16.5" x14ac:dyDescent="0.35">
      <c r="J2856" s="351"/>
      <c r="L2856" s="329"/>
    </row>
    <row r="2857" spans="10:12" ht="16.5" x14ac:dyDescent="0.35">
      <c r="J2857" s="351"/>
      <c r="L2857" s="328"/>
    </row>
    <row r="2858" spans="10:12" ht="16.5" x14ac:dyDescent="0.35">
      <c r="J2858" s="351"/>
      <c r="L2858" s="329"/>
    </row>
    <row r="2859" spans="10:12" ht="16.5" x14ac:dyDescent="0.35">
      <c r="J2859" s="351"/>
      <c r="L2859" s="328"/>
    </row>
    <row r="2860" spans="10:12" ht="16.5" x14ac:dyDescent="0.35">
      <c r="J2860" s="351"/>
      <c r="L2860" s="329"/>
    </row>
    <row r="2861" spans="10:12" ht="16.5" x14ac:dyDescent="0.35">
      <c r="J2861" s="351"/>
      <c r="L2861" s="328"/>
    </row>
    <row r="2862" spans="10:12" ht="16.5" x14ac:dyDescent="0.35">
      <c r="J2862" s="351"/>
      <c r="L2862" s="329"/>
    </row>
    <row r="2863" spans="10:12" ht="16.5" x14ac:dyDescent="0.35">
      <c r="J2863" s="351"/>
      <c r="L2863" s="328"/>
    </row>
    <row r="2864" spans="10:12" ht="16.5" x14ac:dyDescent="0.35">
      <c r="J2864" s="351"/>
      <c r="L2864" s="329"/>
    </row>
    <row r="2865" spans="10:12" ht="16.5" x14ac:dyDescent="0.35">
      <c r="J2865" s="351"/>
      <c r="L2865" s="328"/>
    </row>
    <row r="2866" spans="10:12" ht="16.5" x14ac:dyDescent="0.35">
      <c r="J2866" s="351"/>
      <c r="L2866" s="329"/>
    </row>
    <row r="2867" spans="10:12" ht="16.5" x14ac:dyDescent="0.35">
      <c r="J2867" s="351"/>
      <c r="L2867" s="328"/>
    </row>
    <row r="2868" spans="10:12" ht="16.5" x14ac:dyDescent="0.35">
      <c r="J2868" s="351"/>
      <c r="L2868" s="329"/>
    </row>
    <row r="2869" spans="10:12" ht="16.5" x14ac:dyDescent="0.35">
      <c r="J2869" s="351"/>
      <c r="L2869" s="328"/>
    </row>
    <row r="2870" spans="10:12" ht="16.5" x14ac:dyDescent="0.35">
      <c r="J2870" s="351"/>
      <c r="L2870" s="329"/>
    </row>
    <row r="2871" spans="10:12" ht="16.5" x14ac:dyDescent="0.35">
      <c r="J2871" s="351"/>
      <c r="L2871" s="328"/>
    </row>
    <row r="2872" spans="10:12" ht="16.5" x14ac:dyDescent="0.35">
      <c r="J2872" s="351"/>
      <c r="L2872" s="329"/>
    </row>
    <row r="2873" spans="10:12" ht="16.5" x14ac:dyDescent="0.35">
      <c r="J2873" s="351"/>
      <c r="L2873" s="328"/>
    </row>
    <row r="2874" spans="10:12" ht="16.5" x14ac:dyDescent="0.35">
      <c r="J2874" s="351"/>
      <c r="L2874" s="329"/>
    </row>
    <row r="2875" spans="10:12" ht="16.5" x14ac:dyDescent="0.35">
      <c r="J2875" s="351"/>
      <c r="L2875" s="328"/>
    </row>
    <row r="2876" spans="10:12" ht="16.5" x14ac:dyDescent="0.35">
      <c r="J2876" s="351"/>
      <c r="L2876" s="329"/>
    </row>
    <row r="2877" spans="10:12" ht="16.5" x14ac:dyDescent="0.35">
      <c r="J2877" s="351"/>
      <c r="L2877" s="328"/>
    </row>
    <row r="2878" spans="10:12" ht="16.5" x14ac:dyDescent="0.35">
      <c r="J2878" s="351"/>
      <c r="L2878" s="329"/>
    </row>
    <row r="2879" spans="10:12" ht="16.5" x14ac:dyDescent="0.35">
      <c r="J2879" s="351"/>
      <c r="L2879" s="328"/>
    </row>
    <row r="2880" spans="10:12" ht="16.5" x14ac:dyDescent="0.35">
      <c r="J2880" s="351"/>
      <c r="L2880" s="329"/>
    </row>
    <row r="2881" spans="10:12" ht="16.5" x14ac:dyDescent="0.35">
      <c r="J2881" s="351"/>
      <c r="L2881" s="328"/>
    </row>
    <row r="2882" spans="10:12" ht="16.5" x14ac:dyDescent="0.35">
      <c r="J2882" s="351"/>
      <c r="L2882" s="329"/>
    </row>
    <row r="2883" spans="10:12" ht="16.5" x14ac:dyDescent="0.35">
      <c r="J2883" s="351"/>
      <c r="L2883" s="328"/>
    </row>
    <row r="2884" spans="10:12" ht="16.5" x14ac:dyDescent="0.35">
      <c r="J2884" s="351"/>
      <c r="L2884" s="329"/>
    </row>
    <row r="2885" spans="10:12" ht="16.5" x14ac:dyDescent="0.35">
      <c r="J2885" s="351"/>
      <c r="L2885" s="328"/>
    </row>
    <row r="2886" spans="10:12" ht="16.5" x14ac:dyDescent="0.35">
      <c r="J2886" s="351"/>
      <c r="L2886" s="329"/>
    </row>
    <row r="2887" spans="10:12" ht="16.5" x14ac:dyDescent="0.35">
      <c r="J2887" s="351"/>
      <c r="L2887" s="328"/>
    </row>
    <row r="2888" spans="10:12" ht="16.5" x14ac:dyDescent="0.35">
      <c r="J2888" s="351"/>
      <c r="L2888" s="329"/>
    </row>
    <row r="2889" spans="10:12" ht="16.5" x14ac:dyDescent="0.35">
      <c r="J2889" s="351"/>
      <c r="L2889" s="328"/>
    </row>
    <row r="2890" spans="10:12" ht="16.5" x14ac:dyDescent="0.35">
      <c r="J2890" s="351"/>
      <c r="L2890" s="329"/>
    </row>
    <row r="2891" spans="10:12" ht="16.5" x14ac:dyDescent="0.35">
      <c r="J2891" s="351"/>
      <c r="L2891" s="328"/>
    </row>
    <row r="2892" spans="10:12" ht="16.5" x14ac:dyDescent="0.35">
      <c r="J2892" s="351"/>
      <c r="L2892" s="329"/>
    </row>
    <row r="2893" spans="10:12" ht="16.5" x14ac:dyDescent="0.35">
      <c r="J2893" s="351"/>
      <c r="L2893" s="328"/>
    </row>
    <row r="2894" spans="10:12" ht="16.5" x14ac:dyDescent="0.35">
      <c r="J2894" s="351"/>
      <c r="L2894" s="329"/>
    </row>
    <row r="2895" spans="10:12" ht="16.5" x14ac:dyDescent="0.35">
      <c r="J2895" s="351"/>
      <c r="L2895" s="328"/>
    </row>
    <row r="2896" spans="10:12" ht="16.5" x14ac:dyDescent="0.35">
      <c r="J2896" s="351"/>
      <c r="L2896" s="329"/>
    </row>
    <row r="2897" spans="10:12" ht="16.5" x14ac:dyDescent="0.35">
      <c r="J2897" s="351"/>
      <c r="L2897" s="328"/>
    </row>
    <row r="2898" spans="10:12" ht="16.5" x14ac:dyDescent="0.35">
      <c r="J2898" s="351"/>
      <c r="L2898" s="329"/>
    </row>
    <row r="2899" spans="10:12" ht="16.5" x14ac:dyDescent="0.35">
      <c r="J2899" s="351"/>
      <c r="L2899" s="328"/>
    </row>
    <row r="2900" spans="10:12" ht="16.5" x14ac:dyDescent="0.35">
      <c r="J2900" s="351"/>
      <c r="L2900" s="329"/>
    </row>
    <row r="2901" spans="10:12" ht="16.5" x14ac:dyDescent="0.35">
      <c r="J2901" s="351"/>
      <c r="L2901" s="328"/>
    </row>
    <row r="2902" spans="10:12" ht="16.5" x14ac:dyDescent="0.35">
      <c r="J2902" s="351"/>
      <c r="L2902" s="329"/>
    </row>
    <row r="2903" spans="10:12" ht="16.5" x14ac:dyDescent="0.35">
      <c r="J2903" s="351"/>
      <c r="L2903" s="328"/>
    </row>
    <row r="2904" spans="10:12" ht="16.5" x14ac:dyDescent="0.35">
      <c r="J2904" s="351"/>
      <c r="L2904" s="329"/>
    </row>
    <row r="2905" spans="10:12" ht="16.5" x14ac:dyDescent="0.35">
      <c r="J2905" s="351"/>
      <c r="L2905" s="328"/>
    </row>
    <row r="2906" spans="10:12" ht="16.5" x14ac:dyDescent="0.35">
      <c r="J2906" s="351"/>
      <c r="L2906" s="329"/>
    </row>
    <row r="2907" spans="10:12" ht="16.5" x14ac:dyDescent="0.35">
      <c r="J2907" s="351"/>
      <c r="L2907" s="328"/>
    </row>
    <row r="2908" spans="10:12" ht="16.5" x14ac:dyDescent="0.35">
      <c r="J2908" s="351"/>
      <c r="L2908" s="329"/>
    </row>
    <row r="2909" spans="10:12" ht="16.5" x14ac:dyDescent="0.35">
      <c r="J2909" s="351"/>
      <c r="L2909" s="328"/>
    </row>
    <row r="2910" spans="10:12" ht="16.5" x14ac:dyDescent="0.35">
      <c r="J2910" s="351"/>
      <c r="L2910" s="329"/>
    </row>
    <row r="2911" spans="10:12" ht="16.5" x14ac:dyDescent="0.35">
      <c r="J2911" s="351"/>
      <c r="L2911" s="328"/>
    </row>
    <row r="2912" spans="10:12" ht="16.5" x14ac:dyDescent="0.35">
      <c r="J2912" s="351"/>
      <c r="L2912" s="329"/>
    </row>
    <row r="2913" spans="10:12" ht="16.5" x14ac:dyDescent="0.35">
      <c r="J2913" s="351"/>
      <c r="L2913" s="328"/>
    </row>
    <row r="2914" spans="10:12" ht="16.5" x14ac:dyDescent="0.35">
      <c r="J2914" s="351"/>
      <c r="L2914" s="329"/>
    </row>
    <row r="2915" spans="10:12" ht="16.5" x14ac:dyDescent="0.35">
      <c r="J2915" s="351"/>
      <c r="L2915" s="328"/>
    </row>
    <row r="2916" spans="10:12" ht="16.5" x14ac:dyDescent="0.35">
      <c r="J2916" s="351"/>
      <c r="L2916" s="329"/>
    </row>
    <row r="2917" spans="10:12" ht="16.5" x14ac:dyDescent="0.35">
      <c r="J2917" s="351"/>
      <c r="L2917" s="328"/>
    </row>
    <row r="2918" spans="10:12" ht="16.5" x14ac:dyDescent="0.35">
      <c r="J2918" s="351"/>
      <c r="L2918" s="329"/>
    </row>
    <row r="2919" spans="10:12" ht="16.5" x14ac:dyDescent="0.35">
      <c r="J2919" s="351"/>
      <c r="L2919" s="328"/>
    </row>
    <row r="2920" spans="10:12" ht="16.5" x14ac:dyDescent="0.35">
      <c r="J2920" s="351"/>
      <c r="L2920" s="329"/>
    </row>
    <row r="2921" spans="10:12" ht="16.5" x14ac:dyDescent="0.35">
      <c r="J2921" s="351"/>
      <c r="L2921" s="328"/>
    </row>
    <row r="2922" spans="10:12" ht="16.5" x14ac:dyDescent="0.35">
      <c r="J2922" s="351"/>
      <c r="L2922" s="329"/>
    </row>
    <row r="2923" spans="10:12" ht="16.5" x14ac:dyDescent="0.35">
      <c r="J2923" s="351"/>
      <c r="L2923" s="328"/>
    </row>
    <row r="2924" spans="10:12" ht="16.5" x14ac:dyDescent="0.35">
      <c r="J2924" s="351"/>
      <c r="L2924" s="329"/>
    </row>
    <row r="2925" spans="10:12" ht="16.5" x14ac:dyDescent="0.35">
      <c r="J2925" s="351"/>
      <c r="L2925" s="328"/>
    </row>
    <row r="2926" spans="10:12" ht="16.5" x14ac:dyDescent="0.35">
      <c r="J2926" s="351"/>
      <c r="L2926" s="329"/>
    </row>
    <row r="2927" spans="10:12" ht="16.5" x14ac:dyDescent="0.35">
      <c r="J2927" s="351"/>
      <c r="L2927" s="328"/>
    </row>
    <row r="2928" spans="10:12" ht="16.5" x14ac:dyDescent="0.35">
      <c r="J2928" s="351"/>
      <c r="L2928" s="329"/>
    </row>
    <row r="2929" spans="10:12" ht="16.5" x14ac:dyDescent="0.35">
      <c r="J2929" s="351"/>
      <c r="L2929" s="328"/>
    </row>
    <row r="2930" spans="10:12" ht="16.5" x14ac:dyDescent="0.35">
      <c r="J2930" s="351"/>
      <c r="L2930" s="329"/>
    </row>
    <row r="2931" spans="10:12" ht="16.5" x14ac:dyDescent="0.35">
      <c r="J2931" s="351"/>
      <c r="L2931" s="328"/>
    </row>
    <row r="2932" spans="10:12" ht="16.5" x14ac:dyDescent="0.35">
      <c r="J2932" s="351"/>
      <c r="L2932" s="329"/>
    </row>
    <row r="2933" spans="10:12" ht="16.5" x14ac:dyDescent="0.35">
      <c r="J2933" s="351"/>
      <c r="L2933" s="328"/>
    </row>
    <row r="2934" spans="10:12" ht="16.5" x14ac:dyDescent="0.35">
      <c r="J2934" s="351"/>
      <c r="L2934" s="329"/>
    </row>
    <row r="2935" spans="10:12" ht="16.5" x14ac:dyDescent="0.35">
      <c r="J2935" s="351"/>
      <c r="L2935" s="328"/>
    </row>
    <row r="2936" spans="10:12" ht="16.5" x14ac:dyDescent="0.35">
      <c r="J2936" s="351"/>
      <c r="L2936" s="329"/>
    </row>
    <row r="2937" spans="10:12" ht="16.5" x14ac:dyDescent="0.35">
      <c r="J2937" s="351"/>
      <c r="L2937" s="328"/>
    </row>
    <row r="2938" spans="10:12" ht="16.5" x14ac:dyDescent="0.35">
      <c r="J2938" s="351"/>
      <c r="L2938" s="329"/>
    </row>
    <row r="2939" spans="10:12" ht="16.5" x14ac:dyDescent="0.35">
      <c r="J2939" s="351"/>
      <c r="L2939" s="328"/>
    </row>
    <row r="2940" spans="10:12" ht="16.5" x14ac:dyDescent="0.35">
      <c r="J2940" s="351"/>
      <c r="L2940" s="329"/>
    </row>
    <row r="2941" spans="10:12" ht="16.5" x14ac:dyDescent="0.35">
      <c r="J2941" s="351"/>
      <c r="L2941" s="328"/>
    </row>
    <row r="2942" spans="10:12" ht="16.5" x14ac:dyDescent="0.35">
      <c r="J2942" s="351"/>
      <c r="L2942" s="329"/>
    </row>
    <row r="2943" spans="10:12" ht="16.5" x14ac:dyDescent="0.35">
      <c r="J2943" s="351"/>
      <c r="L2943" s="328"/>
    </row>
    <row r="2944" spans="10:12" ht="16.5" x14ac:dyDescent="0.35">
      <c r="J2944" s="351"/>
      <c r="L2944" s="329"/>
    </row>
    <row r="2945" spans="10:12" ht="16.5" x14ac:dyDescent="0.35">
      <c r="J2945" s="351"/>
      <c r="L2945" s="328"/>
    </row>
    <row r="2946" spans="10:12" ht="16.5" x14ac:dyDescent="0.35">
      <c r="J2946" s="351"/>
      <c r="L2946" s="329"/>
    </row>
    <row r="2947" spans="10:12" ht="16.5" x14ac:dyDescent="0.35">
      <c r="J2947" s="351"/>
      <c r="L2947" s="328"/>
    </row>
    <row r="2948" spans="10:12" ht="16.5" x14ac:dyDescent="0.35">
      <c r="J2948" s="351"/>
      <c r="L2948" s="329"/>
    </row>
    <row r="2949" spans="10:12" ht="16.5" x14ac:dyDescent="0.35">
      <c r="J2949" s="351"/>
      <c r="L2949" s="328"/>
    </row>
    <row r="2950" spans="10:12" ht="16.5" x14ac:dyDescent="0.35">
      <c r="J2950" s="351"/>
      <c r="L2950" s="329"/>
    </row>
    <row r="2951" spans="10:12" ht="16.5" x14ac:dyDescent="0.35">
      <c r="J2951" s="351"/>
      <c r="L2951" s="328"/>
    </row>
    <row r="2952" spans="10:12" ht="16.5" x14ac:dyDescent="0.35">
      <c r="J2952" s="351"/>
      <c r="L2952" s="329"/>
    </row>
    <row r="2953" spans="10:12" ht="16.5" x14ac:dyDescent="0.35">
      <c r="J2953" s="351"/>
      <c r="L2953" s="328"/>
    </row>
    <row r="2954" spans="10:12" ht="16.5" x14ac:dyDescent="0.35">
      <c r="J2954" s="351"/>
      <c r="L2954" s="329"/>
    </row>
    <row r="2955" spans="10:12" ht="16.5" x14ac:dyDescent="0.35">
      <c r="J2955" s="351"/>
      <c r="L2955" s="328"/>
    </row>
    <row r="2956" spans="10:12" ht="16.5" x14ac:dyDescent="0.35">
      <c r="J2956" s="351"/>
      <c r="L2956" s="329"/>
    </row>
    <row r="2957" spans="10:12" ht="16.5" x14ac:dyDescent="0.35">
      <c r="J2957" s="351"/>
      <c r="L2957" s="328"/>
    </row>
    <row r="2958" spans="10:12" ht="16.5" x14ac:dyDescent="0.35">
      <c r="J2958" s="351"/>
      <c r="L2958" s="329"/>
    </row>
    <row r="2959" spans="10:12" ht="16.5" x14ac:dyDescent="0.35">
      <c r="J2959" s="351"/>
      <c r="L2959" s="328"/>
    </row>
    <row r="2960" spans="10:12" ht="16.5" x14ac:dyDescent="0.35">
      <c r="J2960" s="351"/>
      <c r="L2960" s="329"/>
    </row>
    <row r="2961" spans="10:12" ht="16.5" x14ac:dyDescent="0.35">
      <c r="J2961" s="351"/>
      <c r="L2961" s="328"/>
    </row>
    <row r="2962" spans="10:12" ht="16.5" x14ac:dyDescent="0.35">
      <c r="J2962" s="351"/>
      <c r="L2962" s="329"/>
    </row>
    <row r="2963" spans="10:12" ht="16.5" x14ac:dyDescent="0.35">
      <c r="J2963" s="351"/>
      <c r="L2963" s="328"/>
    </row>
    <row r="2964" spans="10:12" ht="16.5" x14ac:dyDescent="0.35">
      <c r="J2964" s="351"/>
      <c r="L2964" s="329"/>
    </row>
    <row r="2965" spans="10:12" ht="16.5" x14ac:dyDescent="0.35">
      <c r="J2965" s="351"/>
      <c r="L2965" s="328"/>
    </row>
    <row r="2966" spans="10:12" ht="16.5" x14ac:dyDescent="0.35">
      <c r="J2966" s="351"/>
      <c r="L2966" s="329"/>
    </row>
    <row r="2967" spans="10:12" ht="16.5" x14ac:dyDescent="0.35">
      <c r="J2967" s="351"/>
      <c r="L2967" s="328"/>
    </row>
    <row r="2968" spans="10:12" ht="16.5" x14ac:dyDescent="0.35">
      <c r="J2968" s="351"/>
      <c r="L2968" s="329"/>
    </row>
    <row r="2969" spans="10:12" ht="16.5" x14ac:dyDescent="0.35">
      <c r="J2969" s="351"/>
      <c r="L2969" s="328"/>
    </row>
    <row r="2970" spans="10:12" ht="16.5" x14ac:dyDescent="0.35">
      <c r="J2970" s="351"/>
      <c r="L2970" s="329"/>
    </row>
    <row r="2971" spans="10:12" ht="16.5" x14ac:dyDescent="0.35">
      <c r="J2971" s="351"/>
      <c r="L2971" s="328"/>
    </row>
    <row r="2972" spans="10:12" ht="16.5" x14ac:dyDescent="0.35">
      <c r="J2972" s="351"/>
      <c r="L2972" s="329"/>
    </row>
    <row r="2973" spans="10:12" ht="16.5" x14ac:dyDescent="0.35">
      <c r="J2973" s="351"/>
      <c r="L2973" s="328"/>
    </row>
    <row r="2974" spans="10:12" ht="16.5" x14ac:dyDescent="0.35">
      <c r="J2974" s="351"/>
      <c r="L2974" s="329"/>
    </row>
    <row r="2975" spans="10:12" ht="16.5" x14ac:dyDescent="0.35">
      <c r="J2975" s="351"/>
      <c r="L2975" s="328"/>
    </row>
    <row r="2976" spans="10:12" ht="16.5" x14ac:dyDescent="0.35">
      <c r="J2976" s="351"/>
      <c r="L2976" s="329"/>
    </row>
    <row r="2977" spans="10:12" ht="16.5" x14ac:dyDescent="0.35">
      <c r="J2977" s="351"/>
      <c r="L2977" s="328"/>
    </row>
    <row r="2978" spans="10:12" ht="16.5" x14ac:dyDescent="0.35">
      <c r="J2978" s="351"/>
      <c r="L2978" s="329"/>
    </row>
    <row r="2979" spans="10:12" ht="16.5" x14ac:dyDescent="0.35">
      <c r="J2979" s="351"/>
      <c r="L2979" s="328"/>
    </row>
    <row r="2980" spans="10:12" ht="16.5" x14ac:dyDescent="0.35">
      <c r="J2980" s="351"/>
      <c r="L2980" s="329"/>
    </row>
    <row r="2981" spans="10:12" ht="16.5" x14ac:dyDescent="0.35">
      <c r="J2981" s="351"/>
      <c r="L2981" s="328"/>
    </row>
    <row r="2982" spans="10:12" ht="16.5" x14ac:dyDescent="0.35">
      <c r="J2982" s="351"/>
      <c r="L2982" s="329"/>
    </row>
    <row r="2983" spans="10:12" ht="16.5" x14ac:dyDescent="0.35">
      <c r="J2983" s="351"/>
      <c r="L2983" s="328"/>
    </row>
    <row r="2984" spans="10:12" ht="16.5" x14ac:dyDescent="0.35">
      <c r="J2984" s="351"/>
      <c r="L2984" s="329"/>
    </row>
    <row r="2985" spans="10:12" ht="16.5" x14ac:dyDescent="0.35">
      <c r="J2985" s="351"/>
      <c r="L2985" s="328"/>
    </row>
    <row r="2986" spans="10:12" ht="16.5" x14ac:dyDescent="0.35">
      <c r="J2986" s="351"/>
      <c r="L2986" s="329"/>
    </row>
    <row r="2987" spans="10:12" ht="16.5" x14ac:dyDescent="0.35">
      <c r="J2987" s="351"/>
      <c r="L2987" s="328"/>
    </row>
    <row r="2988" spans="10:12" ht="16.5" x14ac:dyDescent="0.35">
      <c r="J2988" s="351"/>
      <c r="L2988" s="329"/>
    </row>
    <row r="2989" spans="10:12" ht="16.5" x14ac:dyDescent="0.35">
      <c r="J2989" s="351"/>
      <c r="L2989" s="328"/>
    </row>
    <row r="2990" spans="10:12" ht="16.5" x14ac:dyDescent="0.35">
      <c r="J2990" s="351"/>
      <c r="L2990" s="329"/>
    </row>
    <row r="2991" spans="10:12" ht="16.5" x14ac:dyDescent="0.35">
      <c r="J2991" s="351"/>
      <c r="L2991" s="328"/>
    </row>
    <row r="2992" spans="10:12" ht="16.5" x14ac:dyDescent="0.35">
      <c r="J2992" s="351"/>
      <c r="L2992" s="329"/>
    </row>
    <row r="2993" spans="10:12" ht="16.5" x14ac:dyDescent="0.35">
      <c r="J2993" s="351"/>
      <c r="L2993" s="328"/>
    </row>
    <row r="2994" spans="10:12" ht="16.5" x14ac:dyDescent="0.35">
      <c r="J2994" s="351"/>
      <c r="L2994" s="329"/>
    </row>
    <row r="2995" spans="10:12" ht="16.5" x14ac:dyDescent="0.35">
      <c r="J2995" s="351"/>
      <c r="L2995" s="328"/>
    </row>
    <row r="2996" spans="10:12" ht="16.5" x14ac:dyDescent="0.35">
      <c r="J2996" s="351"/>
      <c r="L2996" s="329"/>
    </row>
    <row r="2997" spans="10:12" ht="16.5" x14ac:dyDescent="0.35">
      <c r="J2997" s="351"/>
      <c r="L2997" s="328"/>
    </row>
    <row r="2998" spans="10:12" ht="16.5" x14ac:dyDescent="0.35">
      <c r="J2998" s="351"/>
      <c r="L2998" s="329"/>
    </row>
    <row r="2999" spans="10:12" ht="16.5" x14ac:dyDescent="0.35">
      <c r="J2999" s="351"/>
      <c r="L2999" s="328"/>
    </row>
    <row r="3000" spans="10:12" ht="16.5" x14ac:dyDescent="0.35">
      <c r="J3000" s="351"/>
      <c r="L3000" s="329"/>
    </row>
    <row r="3001" spans="10:12" ht="16.5" x14ac:dyDescent="0.35">
      <c r="J3001" s="351"/>
      <c r="L3001" s="328"/>
    </row>
    <row r="3002" spans="10:12" ht="16.5" x14ac:dyDescent="0.35">
      <c r="J3002" s="351"/>
      <c r="L3002" s="329"/>
    </row>
    <row r="3003" spans="10:12" ht="16.5" x14ac:dyDescent="0.35">
      <c r="J3003" s="351"/>
      <c r="L3003" s="328"/>
    </row>
    <row r="3004" spans="10:12" ht="16.5" x14ac:dyDescent="0.35">
      <c r="J3004" s="351"/>
      <c r="L3004" s="329"/>
    </row>
    <row r="3005" spans="10:12" ht="16.5" x14ac:dyDescent="0.35">
      <c r="J3005" s="351"/>
      <c r="L3005" s="328"/>
    </row>
    <row r="3006" spans="10:12" ht="16.5" x14ac:dyDescent="0.35">
      <c r="J3006" s="351"/>
      <c r="L3006" s="329"/>
    </row>
    <row r="3007" spans="10:12" ht="16.5" x14ac:dyDescent="0.35">
      <c r="J3007" s="351"/>
      <c r="L3007" s="328"/>
    </row>
    <row r="3008" spans="10:12" ht="16.5" x14ac:dyDescent="0.35">
      <c r="J3008" s="351"/>
      <c r="L3008" s="329"/>
    </row>
    <row r="3009" spans="10:12" ht="16.5" x14ac:dyDescent="0.35">
      <c r="J3009" s="351"/>
      <c r="L3009" s="328"/>
    </row>
    <row r="3010" spans="10:12" ht="16.5" x14ac:dyDescent="0.35">
      <c r="J3010" s="351"/>
      <c r="L3010" s="329"/>
    </row>
    <row r="3011" spans="10:12" ht="16.5" x14ac:dyDescent="0.35">
      <c r="J3011" s="351"/>
      <c r="L3011" s="328"/>
    </row>
    <row r="3012" spans="10:12" ht="16.5" x14ac:dyDescent="0.35">
      <c r="J3012" s="351"/>
      <c r="L3012" s="329"/>
    </row>
    <row r="3013" spans="10:12" ht="16.5" x14ac:dyDescent="0.35">
      <c r="J3013" s="351"/>
      <c r="L3013" s="328"/>
    </row>
    <row r="3014" spans="10:12" ht="16.5" x14ac:dyDescent="0.35">
      <c r="J3014" s="351"/>
      <c r="L3014" s="329"/>
    </row>
    <row r="3015" spans="10:12" ht="16.5" x14ac:dyDescent="0.35">
      <c r="J3015" s="351"/>
      <c r="L3015" s="328"/>
    </row>
    <row r="3016" spans="10:12" ht="16.5" x14ac:dyDescent="0.35">
      <c r="J3016" s="351"/>
      <c r="L3016" s="329"/>
    </row>
    <row r="3017" spans="10:12" ht="16.5" x14ac:dyDescent="0.35">
      <c r="J3017" s="351"/>
      <c r="L3017" s="328"/>
    </row>
    <row r="3018" spans="10:12" ht="16.5" x14ac:dyDescent="0.35">
      <c r="J3018" s="351"/>
      <c r="L3018" s="329"/>
    </row>
    <row r="3019" spans="10:12" ht="16.5" x14ac:dyDescent="0.35">
      <c r="J3019" s="351"/>
      <c r="L3019" s="328"/>
    </row>
    <row r="3020" spans="10:12" ht="16.5" x14ac:dyDescent="0.35">
      <c r="J3020" s="351"/>
      <c r="L3020" s="329"/>
    </row>
    <row r="3021" spans="10:12" ht="16.5" x14ac:dyDescent="0.35">
      <c r="J3021" s="351"/>
      <c r="L3021" s="328"/>
    </row>
    <row r="3022" spans="10:12" ht="16.5" x14ac:dyDescent="0.35">
      <c r="J3022" s="351"/>
      <c r="L3022" s="329"/>
    </row>
    <row r="3023" spans="10:12" ht="16.5" x14ac:dyDescent="0.35">
      <c r="J3023" s="351"/>
      <c r="L3023" s="328"/>
    </row>
    <row r="3024" spans="10:12" ht="16.5" x14ac:dyDescent="0.35">
      <c r="J3024" s="351"/>
      <c r="L3024" s="329"/>
    </row>
    <row r="3025" spans="10:12" ht="16.5" x14ac:dyDescent="0.35">
      <c r="J3025" s="351"/>
      <c r="L3025" s="328"/>
    </row>
    <row r="3026" spans="10:12" ht="16.5" x14ac:dyDescent="0.35">
      <c r="J3026" s="351"/>
      <c r="L3026" s="329"/>
    </row>
    <row r="3027" spans="10:12" ht="16.5" x14ac:dyDescent="0.35">
      <c r="J3027" s="351"/>
      <c r="L3027" s="328"/>
    </row>
    <row r="3028" spans="10:12" ht="16.5" x14ac:dyDescent="0.35">
      <c r="J3028" s="351"/>
      <c r="L3028" s="329"/>
    </row>
    <row r="3029" spans="10:12" ht="16.5" x14ac:dyDescent="0.35">
      <c r="J3029" s="351"/>
      <c r="L3029" s="328"/>
    </row>
    <row r="3030" spans="10:12" ht="16.5" x14ac:dyDescent="0.35">
      <c r="J3030" s="351"/>
      <c r="L3030" s="329"/>
    </row>
    <row r="3031" spans="10:12" ht="16.5" x14ac:dyDescent="0.35">
      <c r="J3031" s="351"/>
      <c r="L3031" s="328"/>
    </row>
    <row r="3032" spans="10:12" ht="16.5" x14ac:dyDescent="0.35">
      <c r="J3032" s="351"/>
      <c r="L3032" s="329"/>
    </row>
    <row r="3033" spans="10:12" ht="16.5" x14ac:dyDescent="0.35">
      <c r="J3033" s="351"/>
      <c r="L3033" s="328"/>
    </row>
    <row r="3034" spans="10:12" ht="16.5" x14ac:dyDescent="0.35">
      <c r="J3034" s="351"/>
      <c r="L3034" s="329"/>
    </row>
    <row r="3035" spans="10:12" ht="16.5" x14ac:dyDescent="0.35">
      <c r="J3035" s="351"/>
      <c r="L3035" s="328"/>
    </row>
    <row r="3036" spans="10:12" ht="16.5" x14ac:dyDescent="0.35">
      <c r="J3036" s="351"/>
      <c r="L3036" s="329"/>
    </row>
    <row r="3037" spans="10:12" ht="16.5" x14ac:dyDescent="0.35">
      <c r="J3037" s="351"/>
      <c r="L3037" s="328"/>
    </row>
    <row r="3038" spans="10:12" ht="16.5" x14ac:dyDescent="0.35">
      <c r="J3038" s="351"/>
      <c r="L3038" s="329"/>
    </row>
    <row r="3039" spans="10:12" ht="16.5" x14ac:dyDescent="0.35">
      <c r="J3039" s="351"/>
      <c r="L3039" s="328"/>
    </row>
    <row r="3040" spans="10:12" ht="16.5" x14ac:dyDescent="0.35">
      <c r="J3040" s="351"/>
      <c r="L3040" s="329"/>
    </row>
    <row r="3041" spans="10:12" ht="16.5" x14ac:dyDescent="0.35">
      <c r="J3041" s="351"/>
      <c r="L3041" s="328"/>
    </row>
    <row r="3042" spans="10:12" ht="16.5" x14ac:dyDescent="0.35">
      <c r="J3042" s="351"/>
      <c r="L3042" s="329"/>
    </row>
    <row r="3043" spans="10:12" ht="16.5" x14ac:dyDescent="0.35">
      <c r="J3043" s="351"/>
      <c r="L3043" s="328"/>
    </row>
    <row r="3044" spans="10:12" ht="16.5" x14ac:dyDescent="0.35">
      <c r="J3044" s="351"/>
      <c r="L3044" s="329"/>
    </row>
    <row r="3045" spans="10:12" ht="16.5" x14ac:dyDescent="0.35">
      <c r="J3045" s="351"/>
      <c r="L3045" s="328"/>
    </row>
    <row r="3046" spans="10:12" ht="16.5" x14ac:dyDescent="0.35">
      <c r="J3046" s="351"/>
      <c r="L3046" s="329"/>
    </row>
    <row r="3047" spans="10:12" ht="16.5" x14ac:dyDescent="0.35">
      <c r="J3047" s="351"/>
      <c r="L3047" s="328"/>
    </row>
    <row r="3048" spans="10:12" ht="16.5" x14ac:dyDescent="0.35">
      <c r="J3048" s="351"/>
      <c r="L3048" s="329"/>
    </row>
    <row r="3049" spans="10:12" ht="16.5" x14ac:dyDescent="0.35">
      <c r="J3049" s="351"/>
      <c r="L3049" s="328"/>
    </row>
    <row r="3050" spans="10:12" ht="16.5" x14ac:dyDescent="0.35">
      <c r="J3050" s="351"/>
      <c r="L3050" s="329"/>
    </row>
    <row r="3051" spans="10:12" ht="16.5" x14ac:dyDescent="0.35">
      <c r="J3051" s="351"/>
      <c r="L3051" s="328"/>
    </row>
    <row r="3052" spans="10:12" ht="16.5" x14ac:dyDescent="0.35">
      <c r="J3052" s="351"/>
      <c r="L3052" s="329"/>
    </row>
    <row r="3053" spans="10:12" ht="16.5" x14ac:dyDescent="0.35">
      <c r="J3053" s="351"/>
      <c r="L3053" s="328"/>
    </row>
    <row r="3054" spans="10:12" ht="16.5" x14ac:dyDescent="0.35">
      <c r="J3054" s="351"/>
      <c r="L3054" s="329"/>
    </row>
    <row r="3055" spans="10:12" ht="16.5" x14ac:dyDescent="0.35">
      <c r="J3055" s="351"/>
      <c r="L3055" s="328"/>
    </row>
    <row r="3056" spans="10:12" ht="16.5" x14ac:dyDescent="0.35">
      <c r="J3056" s="351"/>
      <c r="L3056" s="329"/>
    </row>
    <row r="3057" spans="10:12" ht="16.5" x14ac:dyDescent="0.35">
      <c r="J3057" s="351"/>
      <c r="L3057" s="328"/>
    </row>
    <row r="3058" spans="10:12" ht="16.5" x14ac:dyDescent="0.35">
      <c r="J3058" s="351"/>
      <c r="L3058" s="329"/>
    </row>
    <row r="3059" spans="10:12" ht="16.5" x14ac:dyDescent="0.35">
      <c r="J3059" s="351"/>
      <c r="L3059" s="328"/>
    </row>
    <row r="3060" spans="10:12" ht="16.5" x14ac:dyDescent="0.35">
      <c r="J3060" s="351"/>
      <c r="L3060" s="329"/>
    </row>
    <row r="3061" spans="10:12" ht="16.5" x14ac:dyDescent="0.35">
      <c r="J3061" s="351"/>
      <c r="L3061" s="328"/>
    </row>
    <row r="3062" spans="10:12" ht="16.5" x14ac:dyDescent="0.35">
      <c r="J3062" s="351"/>
      <c r="L3062" s="329"/>
    </row>
    <row r="3063" spans="10:12" ht="16.5" x14ac:dyDescent="0.35">
      <c r="J3063" s="351"/>
      <c r="L3063" s="328"/>
    </row>
    <row r="3064" spans="10:12" ht="16.5" x14ac:dyDescent="0.35">
      <c r="J3064" s="351"/>
      <c r="L3064" s="329"/>
    </row>
    <row r="3065" spans="10:12" ht="16.5" x14ac:dyDescent="0.35">
      <c r="J3065" s="351"/>
      <c r="L3065" s="328"/>
    </row>
    <row r="3066" spans="10:12" ht="16.5" x14ac:dyDescent="0.35">
      <c r="J3066" s="351"/>
      <c r="L3066" s="329"/>
    </row>
    <row r="3067" spans="10:12" ht="16.5" x14ac:dyDescent="0.35">
      <c r="J3067" s="351"/>
      <c r="L3067" s="328"/>
    </row>
    <row r="3068" spans="10:12" ht="16.5" x14ac:dyDescent="0.35">
      <c r="J3068" s="351"/>
      <c r="L3068" s="329"/>
    </row>
    <row r="3069" spans="10:12" ht="16.5" x14ac:dyDescent="0.35">
      <c r="J3069" s="351"/>
      <c r="L3069" s="328"/>
    </row>
    <row r="3070" spans="10:12" ht="16.5" x14ac:dyDescent="0.35">
      <c r="J3070" s="351"/>
      <c r="L3070" s="329"/>
    </row>
    <row r="3071" spans="10:12" ht="16.5" x14ac:dyDescent="0.35">
      <c r="J3071" s="351"/>
      <c r="L3071" s="328"/>
    </row>
    <row r="3072" spans="10:12" ht="16.5" x14ac:dyDescent="0.35">
      <c r="J3072" s="351"/>
      <c r="L3072" s="329"/>
    </row>
    <row r="3073" spans="10:12" ht="16.5" x14ac:dyDescent="0.35">
      <c r="J3073" s="351"/>
      <c r="L3073" s="328"/>
    </row>
    <row r="3074" spans="10:12" ht="16.5" x14ac:dyDescent="0.35">
      <c r="J3074" s="351"/>
      <c r="L3074" s="329"/>
    </row>
    <row r="3075" spans="10:12" ht="16.5" x14ac:dyDescent="0.35">
      <c r="J3075" s="351"/>
      <c r="L3075" s="328"/>
    </row>
    <row r="3076" spans="10:12" ht="16.5" x14ac:dyDescent="0.35">
      <c r="J3076" s="351"/>
      <c r="L3076" s="329"/>
    </row>
    <row r="3077" spans="10:12" ht="16.5" x14ac:dyDescent="0.35">
      <c r="J3077" s="351"/>
      <c r="L3077" s="328"/>
    </row>
    <row r="3078" spans="10:12" ht="16.5" x14ac:dyDescent="0.35">
      <c r="J3078" s="351"/>
      <c r="L3078" s="329"/>
    </row>
    <row r="3079" spans="10:12" ht="16.5" x14ac:dyDescent="0.35">
      <c r="J3079" s="351"/>
      <c r="L3079" s="328"/>
    </row>
    <row r="3080" spans="10:12" ht="16.5" x14ac:dyDescent="0.35">
      <c r="J3080" s="351"/>
      <c r="L3080" s="329"/>
    </row>
    <row r="3081" spans="10:12" ht="16.5" x14ac:dyDescent="0.35">
      <c r="J3081" s="351"/>
      <c r="L3081" s="328"/>
    </row>
    <row r="3082" spans="10:12" ht="16.5" x14ac:dyDescent="0.35">
      <c r="J3082" s="351"/>
      <c r="L3082" s="329"/>
    </row>
    <row r="3083" spans="10:12" ht="16.5" x14ac:dyDescent="0.35">
      <c r="J3083" s="351"/>
      <c r="L3083" s="328"/>
    </row>
    <row r="3084" spans="10:12" ht="16.5" x14ac:dyDescent="0.35">
      <c r="J3084" s="351"/>
      <c r="L3084" s="329"/>
    </row>
    <row r="3085" spans="10:12" ht="16.5" x14ac:dyDescent="0.35">
      <c r="J3085" s="351"/>
      <c r="L3085" s="328"/>
    </row>
    <row r="3086" spans="10:12" ht="16.5" x14ac:dyDescent="0.35">
      <c r="J3086" s="351"/>
      <c r="L3086" s="329"/>
    </row>
    <row r="3087" spans="10:12" ht="16.5" x14ac:dyDescent="0.35">
      <c r="J3087" s="351"/>
      <c r="L3087" s="328"/>
    </row>
    <row r="3088" spans="10:12" ht="16.5" x14ac:dyDescent="0.35">
      <c r="J3088" s="351"/>
      <c r="L3088" s="329"/>
    </row>
    <row r="3089" spans="10:12" ht="16.5" x14ac:dyDescent="0.35">
      <c r="J3089" s="351"/>
      <c r="L3089" s="328"/>
    </row>
    <row r="3090" spans="10:12" ht="16.5" x14ac:dyDescent="0.35">
      <c r="J3090" s="351"/>
      <c r="L3090" s="329"/>
    </row>
    <row r="3091" spans="10:12" ht="16.5" x14ac:dyDescent="0.35">
      <c r="J3091" s="351"/>
      <c r="L3091" s="328"/>
    </row>
    <row r="3092" spans="10:12" ht="16.5" x14ac:dyDescent="0.35">
      <c r="J3092" s="351"/>
      <c r="L3092" s="329"/>
    </row>
    <row r="3093" spans="10:12" ht="16.5" x14ac:dyDescent="0.35">
      <c r="J3093" s="351"/>
      <c r="L3093" s="328"/>
    </row>
    <row r="3094" spans="10:12" ht="16.5" x14ac:dyDescent="0.35">
      <c r="J3094" s="351"/>
      <c r="L3094" s="329"/>
    </row>
    <row r="3095" spans="10:12" ht="16.5" x14ac:dyDescent="0.35">
      <c r="J3095" s="351"/>
      <c r="L3095" s="328"/>
    </row>
    <row r="3096" spans="10:12" ht="16.5" x14ac:dyDescent="0.35">
      <c r="J3096" s="351"/>
      <c r="L3096" s="329"/>
    </row>
    <row r="3097" spans="10:12" ht="16.5" x14ac:dyDescent="0.35">
      <c r="J3097" s="351"/>
      <c r="L3097" s="328"/>
    </row>
    <row r="3098" spans="10:12" ht="16.5" x14ac:dyDescent="0.35">
      <c r="J3098" s="351"/>
      <c r="L3098" s="329"/>
    </row>
    <row r="3099" spans="10:12" ht="16.5" x14ac:dyDescent="0.35">
      <c r="J3099" s="351"/>
      <c r="L3099" s="328"/>
    </row>
    <row r="3100" spans="10:12" ht="16.5" x14ac:dyDescent="0.35">
      <c r="J3100" s="351"/>
      <c r="L3100" s="329"/>
    </row>
    <row r="3101" spans="10:12" ht="16.5" x14ac:dyDescent="0.35">
      <c r="J3101" s="351"/>
      <c r="L3101" s="328"/>
    </row>
    <row r="3102" spans="10:12" ht="16.5" x14ac:dyDescent="0.35">
      <c r="J3102" s="351"/>
      <c r="L3102" s="329"/>
    </row>
    <row r="3103" spans="10:12" ht="16.5" x14ac:dyDescent="0.35">
      <c r="J3103" s="351"/>
      <c r="L3103" s="328"/>
    </row>
    <row r="3104" spans="10:12" ht="16.5" x14ac:dyDescent="0.35">
      <c r="J3104" s="351"/>
      <c r="L3104" s="329"/>
    </row>
    <row r="3105" spans="10:12" ht="16.5" x14ac:dyDescent="0.35">
      <c r="J3105" s="351"/>
      <c r="L3105" s="328"/>
    </row>
    <row r="3106" spans="10:12" ht="16.5" x14ac:dyDescent="0.35">
      <c r="J3106" s="351"/>
      <c r="L3106" s="329"/>
    </row>
    <row r="3107" spans="10:12" ht="16.5" x14ac:dyDescent="0.35">
      <c r="J3107" s="351"/>
      <c r="L3107" s="328"/>
    </row>
    <row r="3108" spans="10:12" ht="16.5" x14ac:dyDescent="0.35">
      <c r="J3108" s="351"/>
      <c r="L3108" s="329"/>
    </row>
    <row r="3109" spans="10:12" ht="16.5" x14ac:dyDescent="0.35">
      <c r="J3109" s="351"/>
      <c r="L3109" s="328"/>
    </row>
    <row r="3110" spans="10:12" ht="16.5" x14ac:dyDescent="0.35">
      <c r="J3110" s="351"/>
      <c r="L3110" s="329"/>
    </row>
    <row r="3111" spans="10:12" ht="16.5" x14ac:dyDescent="0.35">
      <c r="J3111" s="351"/>
      <c r="L3111" s="328"/>
    </row>
    <row r="3112" spans="10:12" ht="16.5" x14ac:dyDescent="0.35">
      <c r="J3112" s="351"/>
      <c r="L3112" s="329"/>
    </row>
    <row r="3113" spans="10:12" ht="16.5" x14ac:dyDescent="0.35">
      <c r="J3113" s="351"/>
      <c r="L3113" s="328"/>
    </row>
    <row r="3114" spans="10:12" ht="16.5" x14ac:dyDescent="0.35">
      <c r="J3114" s="351"/>
      <c r="L3114" s="329"/>
    </row>
    <row r="3115" spans="10:12" ht="16.5" x14ac:dyDescent="0.35">
      <c r="J3115" s="351"/>
      <c r="L3115" s="328"/>
    </row>
    <row r="3116" spans="10:12" ht="16.5" x14ac:dyDescent="0.35">
      <c r="J3116" s="351"/>
      <c r="L3116" s="329"/>
    </row>
    <row r="3117" spans="10:12" ht="16.5" x14ac:dyDescent="0.35">
      <c r="J3117" s="351"/>
      <c r="L3117" s="328"/>
    </row>
    <row r="3118" spans="10:12" ht="16.5" x14ac:dyDescent="0.35">
      <c r="J3118" s="351"/>
      <c r="L3118" s="329"/>
    </row>
    <row r="3119" spans="10:12" ht="16.5" x14ac:dyDescent="0.35">
      <c r="J3119" s="351"/>
      <c r="L3119" s="328"/>
    </row>
    <row r="3120" spans="10:12" ht="16.5" x14ac:dyDescent="0.35">
      <c r="J3120" s="351"/>
      <c r="L3120" s="329"/>
    </row>
    <row r="3121" spans="10:12" ht="16.5" x14ac:dyDescent="0.35">
      <c r="J3121" s="351"/>
      <c r="L3121" s="328"/>
    </row>
    <row r="3122" spans="10:12" ht="16.5" x14ac:dyDescent="0.35">
      <c r="J3122" s="351"/>
      <c r="L3122" s="329"/>
    </row>
    <row r="3123" spans="10:12" ht="16.5" x14ac:dyDescent="0.35">
      <c r="J3123" s="351"/>
      <c r="L3123" s="328"/>
    </row>
    <row r="3124" spans="10:12" ht="16.5" x14ac:dyDescent="0.35">
      <c r="J3124" s="351"/>
      <c r="L3124" s="329"/>
    </row>
    <row r="3125" spans="10:12" ht="16.5" x14ac:dyDescent="0.35">
      <c r="J3125" s="351"/>
      <c r="L3125" s="328"/>
    </row>
    <row r="3126" spans="10:12" ht="16.5" x14ac:dyDescent="0.35">
      <c r="J3126" s="351"/>
      <c r="L3126" s="329"/>
    </row>
    <row r="3127" spans="10:12" ht="16.5" x14ac:dyDescent="0.35">
      <c r="J3127" s="351"/>
      <c r="L3127" s="328"/>
    </row>
    <row r="3128" spans="10:12" ht="16.5" x14ac:dyDescent="0.35">
      <c r="J3128" s="351"/>
      <c r="L3128" s="329"/>
    </row>
    <row r="3129" spans="10:12" ht="16.5" x14ac:dyDescent="0.35">
      <c r="J3129" s="351"/>
      <c r="L3129" s="328"/>
    </row>
    <row r="3130" spans="10:12" ht="16.5" x14ac:dyDescent="0.35">
      <c r="J3130" s="351"/>
      <c r="L3130" s="329"/>
    </row>
    <row r="3131" spans="10:12" ht="16.5" x14ac:dyDescent="0.35">
      <c r="J3131" s="351"/>
      <c r="L3131" s="328"/>
    </row>
    <row r="3132" spans="10:12" ht="16.5" x14ac:dyDescent="0.35">
      <c r="J3132" s="351"/>
      <c r="L3132" s="329"/>
    </row>
    <row r="3133" spans="10:12" ht="16.5" x14ac:dyDescent="0.35">
      <c r="J3133" s="351"/>
      <c r="L3133" s="328"/>
    </row>
    <row r="3134" spans="10:12" ht="16.5" x14ac:dyDescent="0.35">
      <c r="J3134" s="351"/>
      <c r="L3134" s="329"/>
    </row>
    <row r="3135" spans="10:12" ht="16.5" x14ac:dyDescent="0.35">
      <c r="J3135" s="351"/>
      <c r="L3135" s="328"/>
    </row>
    <row r="3136" spans="10:12" ht="16.5" x14ac:dyDescent="0.35">
      <c r="J3136" s="351"/>
      <c r="L3136" s="329"/>
    </row>
    <row r="3137" spans="10:12" ht="16.5" x14ac:dyDescent="0.35">
      <c r="J3137" s="351"/>
      <c r="L3137" s="328"/>
    </row>
    <row r="3138" spans="10:12" ht="16.5" x14ac:dyDescent="0.35">
      <c r="J3138" s="351"/>
      <c r="L3138" s="329"/>
    </row>
    <row r="3139" spans="10:12" ht="16.5" x14ac:dyDescent="0.35">
      <c r="J3139" s="351"/>
      <c r="L3139" s="328"/>
    </row>
    <row r="3140" spans="10:12" ht="16.5" x14ac:dyDescent="0.35">
      <c r="J3140" s="351"/>
      <c r="L3140" s="329"/>
    </row>
    <row r="3141" spans="10:12" ht="16.5" x14ac:dyDescent="0.35">
      <c r="J3141" s="351"/>
      <c r="L3141" s="328"/>
    </row>
    <row r="3142" spans="10:12" ht="16.5" x14ac:dyDescent="0.35">
      <c r="J3142" s="351"/>
      <c r="L3142" s="329"/>
    </row>
    <row r="3143" spans="10:12" ht="16.5" x14ac:dyDescent="0.35">
      <c r="J3143" s="351"/>
      <c r="L3143" s="328"/>
    </row>
    <row r="3144" spans="10:12" ht="16.5" x14ac:dyDescent="0.35">
      <c r="J3144" s="351"/>
      <c r="L3144" s="329"/>
    </row>
    <row r="3145" spans="10:12" ht="16.5" x14ac:dyDescent="0.35">
      <c r="J3145" s="351"/>
      <c r="L3145" s="328"/>
    </row>
    <row r="3146" spans="10:12" ht="16.5" x14ac:dyDescent="0.35">
      <c r="J3146" s="351"/>
      <c r="L3146" s="329"/>
    </row>
    <row r="3147" spans="10:12" ht="16.5" x14ac:dyDescent="0.35">
      <c r="J3147" s="351"/>
      <c r="L3147" s="328"/>
    </row>
    <row r="3148" spans="10:12" ht="16.5" x14ac:dyDescent="0.35">
      <c r="J3148" s="351"/>
      <c r="L3148" s="329"/>
    </row>
    <row r="3149" spans="10:12" ht="16.5" x14ac:dyDescent="0.35">
      <c r="J3149" s="351"/>
      <c r="L3149" s="328"/>
    </row>
    <row r="3150" spans="10:12" ht="16.5" x14ac:dyDescent="0.35">
      <c r="J3150" s="351"/>
      <c r="L3150" s="329"/>
    </row>
    <row r="3151" spans="10:12" ht="16.5" x14ac:dyDescent="0.35">
      <c r="J3151" s="351"/>
      <c r="L3151" s="328"/>
    </row>
    <row r="3152" spans="10:12" ht="16.5" x14ac:dyDescent="0.35">
      <c r="J3152" s="351"/>
      <c r="L3152" s="329"/>
    </row>
    <row r="3153" spans="10:12" ht="16.5" x14ac:dyDescent="0.35">
      <c r="J3153" s="351"/>
      <c r="L3153" s="328"/>
    </row>
    <row r="3154" spans="10:12" ht="16.5" x14ac:dyDescent="0.35">
      <c r="J3154" s="351"/>
      <c r="L3154" s="329"/>
    </row>
    <row r="3155" spans="10:12" ht="16.5" x14ac:dyDescent="0.35">
      <c r="J3155" s="351"/>
      <c r="L3155" s="328"/>
    </row>
    <row r="3156" spans="10:12" ht="16.5" x14ac:dyDescent="0.35">
      <c r="J3156" s="351"/>
      <c r="L3156" s="329"/>
    </row>
    <row r="3157" spans="10:12" ht="16.5" x14ac:dyDescent="0.35">
      <c r="J3157" s="351"/>
      <c r="L3157" s="328"/>
    </row>
    <row r="3158" spans="10:12" ht="16.5" x14ac:dyDescent="0.35">
      <c r="J3158" s="351"/>
      <c r="L3158" s="329"/>
    </row>
    <row r="3159" spans="10:12" ht="16.5" x14ac:dyDescent="0.35">
      <c r="J3159" s="351"/>
      <c r="L3159" s="328"/>
    </row>
    <row r="3160" spans="10:12" ht="16.5" x14ac:dyDescent="0.35">
      <c r="J3160" s="351"/>
      <c r="L3160" s="329"/>
    </row>
    <row r="3161" spans="10:12" ht="16.5" x14ac:dyDescent="0.35">
      <c r="J3161" s="351"/>
      <c r="L3161" s="328"/>
    </row>
    <row r="3162" spans="10:12" ht="16.5" x14ac:dyDescent="0.35">
      <c r="J3162" s="351"/>
      <c r="L3162" s="329"/>
    </row>
    <row r="3163" spans="10:12" ht="16.5" x14ac:dyDescent="0.35">
      <c r="J3163" s="351"/>
      <c r="L3163" s="328"/>
    </row>
    <row r="3164" spans="10:12" ht="16.5" x14ac:dyDescent="0.35">
      <c r="J3164" s="351"/>
      <c r="L3164" s="329"/>
    </row>
    <row r="3165" spans="10:12" ht="16.5" x14ac:dyDescent="0.35">
      <c r="J3165" s="351"/>
      <c r="L3165" s="328"/>
    </row>
    <row r="3166" spans="10:12" ht="16.5" x14ac:dyDescent="0.35">
      <c r="J3166" s="351"/>
      <c r="L3166" s="329"/>
    </row>
    <row r="3167" spans="10:12" ht="16.5" x14ac:dyDescent="0.35">
      <c r="J3167" s="351"/>
      <c r="L3167" s="328"/>
    </row>
    <row r="3168" spans="10:12" ht="16.5" x14ac:dyDescent="0.35">
      <c r="J3168" s="351"/>
      <c r="L3168" s="329"/>
    </row>
    <row r="3169" spans="10:12" ht="16.5" x14ac:dyDescent="0.35">
      <c r="J3169" s="351"/>
      <c r="L3169" s="328"/>
    </row>
    <row r="3170" spans="10:12" ht="16.5" x14ac:dyDescent="0.35">
      <c r="J3170" s="351"/>
      <c r="L3170" s="329"/>
    </row>
    <row r="3171" spans="10:12" ht="16.5" x14ac:dyDescent="0.35">
      <c r="J3171" s="351"/>
      <c r="L3171" s="328"/>
    </row>
    <row r="3172" spans="10:12" ht="16.5" x14ac:dyDescent="0.35">
      <c r="J3172" s="351"/>
      <c r="L3172" s="329"/>
    </row>
    <row r="3173" spans="10:12" ht="16.5" x14ac:dyDescent="0.35">
      <c r="J3173" s="351"/>
      <c r="L3173" s="328"/>
    </row>
    <row r="3174" spans="10:12" ht="16.5" x14ac:dyDescent="0.35">
      <c r="J3174" s="351"/>
      <c r="L3174" s="329"/>
    </row>
    <row r="3175" spans="10:12" ht="16.5" x14ac:dyDescent="0.35">
      <c r="J3175" s="351"/>
      <c r="L3175" s="328"/>
    </row>
    <row r="3176" spans="10:12" ht="16.5" x14ac:dyDescent="0.35">
      <c r="J3176" s="351"/>
      <c r="L3176" s="329"/>
    </row>
    <row r="3177" spans="10:12" ht="16.5" x14ac:dyDescent="0.35">
      <c r="J3177" s="351"/>
      <c r="L3177" s="328"/>
    </row>
    <row r="3178" spans="10:12" ht="16.5" x14ac:dyDescent="0.35">
      <c r="J3178" s="351"/>
      <c r="L3178" s="329"/>
    </row>
    <row r="3179" spans="10:12" ht="16.5" x14ac:dyDescent="0.35">
      <c r="J3179" s="351"/>
      <c r="L3179" s="328"/>
    </row>
    <row r="3180" spans="10:12" ht="16.5" x14ac:dyDescent="0.35">
      <c r="J3180" s="351"/>
      <c r="L3180" s="329"/>
    </row>
    <row r="3181" spans="10:12" ht="16.5" x14ac:dyDescent="0.35">
      <c r="J3181" s="351"/>
      <c r="L3181" s="328"/>
    </row>
    <row r="3182" spans="10:12" ht="16.5" x14ac:dyDescent="0.35">
      <c r="J3182" s="351"/>
      <c r="L3182" s="329"/>
    </row>
    <row r="3183" spans="10:12" ht="16.5" x14ac:dyDescent="0.35">
      <c r="J3183" s="351"/>
      <c r="L3183" s="328"/>
    </row>
    <row r="3184" spans="10:12" ht="16.5" x14ac:dyDescent="0.35">
      <c r="J3184" s="351"/>
      <c r="L3184" s="329"/>
    </row>
    <row r="3185" spans="10:12" ht="16.5" x14ac:dyDescent="0.35">
      <c r="J3185" s="351"/>
      <c r="L3185" s="328"/>
    </row>
    <row r="3186" spans="10:12" ht="16.5" x14ac:dyDescent="0.35">
      <c r="J3186" s="351"/>
      <c r="L3186" s="329"/>
    </row>
    <row r="3187" spans="10:12" ht="16.5" x14ac:dyDescent="0.35">
      <c r="J3187" s="351"/>
      <c r="L3187" s="328"/>
    </row>
    <row r="3188" spans="10:12" ht="16.5" x14ac:dyDescent="0.35">
      <c r="J3188" s="351"/>
      <c r="L3188" s="329"/>
    </row>
    <row r="3189" spans="10:12" ht="16.5" x14ac:dyDescent="0.35">
      <c r="J3189" s="351"/>
      <c r="L3189" s="328"/>
    </row>
    <row r="3190" spans="10:12" ht="16.5" x14ac:dyDescent="0.35">
      <c r="J3190" s="351"/>
      <c r="L3190" s="329"/>
    </row>
    <row r="3191" spans="10:12" ht="16.5" x14ac:dyDescent="0.35">
      <c r="J3191" s="351"/>
      <c r="L3191" s="328"/>
    </row>
    <row r="3192" spans="10:12" ht="16.5" x14ac:dyDescent="0.35">
      <c r="J3192" s="351"/>
      <c r="L3192" s="329"/>
    </row>
    <row r="3193" spans="10:12" ht="16.5" x14ac:dyDescent="0.35">
      <c r="J3193" s="351"/>
      <c r="L3193" s="328"/>
    </row>
    <row r="3194" spans="10:12" ht="16.5" x14ac:dyDescent="0.35">
      <c r="J3194" s="351"/>
      <c r="L3194" s="329"/>
    </row>
    <row r="3195" spans="10:12" ht="16.5" x14ac:dyDescent="0.35">
      <c r="J3195" s="351"/>
      <c r="L3195" s="328"/>
    </row>
    <row r="3196" spans="10:12" ht="16.5" x14ac:dyDescent="0.35">
      <c r="J3196" s="351"/>
      <c r="L3196" s="329"/>
    </row>
    <row r="3197" spans="10:12" ht="16.5" x14ac:dyDescent="0.35">
      <c r="J3197" s="351"/>
      <c r="L3197" s="328"/>
    </row>
    <row r="3198" spans="10:12" ht="16.5" x14ac:dyDescent="0.35">
      <c r="J3198" s="351"/>
      <c r="L3198" s="329"/>
    </row>
    <row r="3199" spans="10:12" ht="16.5" x14ac:dyDescent="0.35">
      <c r="J3199" s="351"/>
      <c r="L3199" s="328"/>
    </row>
    <row r="3200" spans="10:12" ht="16.5" x14ac:dyDescent="0.35">
      <c r="J3200" s="351"/>
      <c r="L3200" s="329"/>
    </row>
    <row r="3201" spans="10:12" ht="16.5" x14ac:dyDescent="0.35">
      <c r="J3201" s="351"/>
      <c r="L3201" s="328"/>
    </row>
    <row r="3202" spans="10:12" ht="16.5" x14ac:dyDescent="0.35">
      <c r="J3202" s="351"/>
      <c r="L3202" s="329"/>
    </row>
    <row r="3203" spans="10:12" ht="16.5" x14ac:dyDescent="0.35">
      <c r="J3203" s="351"/>
      <c r="L3203" s="328"/>
    </row>
    <row r="3204" spans="10:12" ht="16.5" x14ac:dyDescent="0.35">
      <c r="J3204" s="351"/>
      <c r="L3204" s="329"/>
    </row>
    <row r="3205" spans="10:12" ht="16.5" x14ac:dyDescent="0.35">
      <c r="J3205" s="351"/>
      <c r="L3205" s="328"/>
    </row>
    <row r="3206" spans="10:12" ht="16.5" x14ac:dyDescent="0.35">
      <c r="J3206" s="351"/>
      <c r="L3206" s="329"/>
    </row>
    <row r="3207" spans="10:12" ht="16.5" x14ac:dyDescent="0.35">
      <c r="J3207" s="351"/>
      <c r="L3207" s="328"/>
    </row>
    <row r="3208" spans="10:12" ht="16.5" x14ac:dyDescent="0.35">
      <c r="J3208" s="351"/>
      <c r="L3208" s="329"/>
    </row>
    <row r="3209" spans="10:12" ht="16.5" x14ac:dyDescent="0.35">
      <c r="J3209" s="351"/>
      <c r="L3209" s="328"/>
    </row>
    <row r="3210" spans="10:12" ht="16.5" x14ac:dyDescent="0.35">
      <c r="J3210" s="351"/>
      <c r="L3210" s="329"/>
    </row>
    <row r="3211" spans="10:12" ht="16.5" x14ac:dyDescent="0.35">
      <c r="J3211" s="351"/>
      <c r="L3211" s="328"/>
    </row>
    <row r="3212" spans="10:12" ht="16.5" x14ac:dyDescent="0.35">
      <c r="J3212" s="351"/>
      <c r="L3212" s="329"/>
    </row>
    <row r="3213" spans="10:12" ht="16.5" x14ac:dyDescent="0.35">
      <c r="J3213" s="351"/>
      <c r="L3213" s="328"/>
    </row>
    <row r="3214" spans="10:12" ht="16.5" x14ac:dyDescent="0.35">
      <c r="J3214" s="351"/>
      <c r="L3214" s="329"/>
    </row>
    <row r="3215" spans="10:12" ht="16.5" x14ac:dyDescent="0.35">
      <c r="J3215" s="351"/>
      <c r="L3215" s="328"/>
    </row>
    <row r="3216" spans="10:12" ht="16.5" x14ac:dyDescent="0.35">
      <c r="J3216" s="351"/>
      <c r="L3216" s="329"/>
    </row>
    <row r="3217" spans="10:12" ht="16.5" x14ac:dyDescent="0.35">
      <c r="J3217" s="351"/>
      <c r="L3217" s="328"/>
    </row>
    <row r="3218" spans="10:12" ht="16.5" x14ac:dyDescent="0.35">
      <c r="J3218" s="351"/>
      <c r="L3218" s="329"/>
    </row>
    <row r="3219" spans="10:12" ht="16.5" x14ac:dyDescent="0.35">
      <c r="J3219" s="351"/>
      <c r="L3219" s="328"/>
    </row>
    <row r="3220" spans="10:12" ht="16.5" x14ac:dyDescent="0.35">
      <c r="J3220" s="351"/>
      <c r="L3220" s="329"/>
    </row>
    <row r="3221" spans="10:12" ht="16.5" x14ac:dyDescent="0.35">
      <c r="J3221" s="351"/>
      <c r="L3221" s="328"/>
    </row>
    <row r="3222" spans="10:12" ht="16.5" x14ac:dyDescent="0.35">
      <c r="J3222" s="351"/>
      <c r="L3222" s="329"/>
    </row>
    <row r="3223" spans="10:12" ht="16.5" x14ac:dyDescent="0.35">
      <c r="J3223" s="351"/>
      <c r="L3223" s="328"/>
    </row>
    <row r="3224" spans="10:12" ht="16.5" x14ac:dyDescent="0.35">
      <c r="J3224" s="351"/>
      <c r="L3224" s="329"/>
    </row>
    <row r="3225" spans="10:12" ht="16.5" x14ac:dyDescent="0.35">
      <c r="J3225" s="351"/>
      <c r="L3225" s="328"/>
    </row>
    <row r="3226" spans="10:12" ht="16.5" x14ac:dyDescent="0.35">
      <c r="J3226" s="351"/>
      <c r="L3226" s="329"/>
    </row>
    <row r="3227" spans="10:12" ht="16.5" x14ac:dyDescent="0.35">
      <c r="J3227" s="351"/>
      <c r="L3227" s="328"/>
    </row>
    <row r="3228" spans="10:12" ht="16.5" x14ac:dyDescent="0.35">
      <c r="J3228" s="351"/>
      <c r="L3228" s="329"/>
    </row>
    <row r="3229" spans="10:12" ht="16.5" x14ac:dyDescent="0.35">
      <c r="J3229" s="351"/>
      <c r="L3229" s="328"/>
    </row>
    <row r="3230" spans="10:12" ht="16.5" x14ac:dyDescent="0.35">
      <c r="J3230" s="351"/>
      <c r="L3230" s="329"/>
    </row>
    <row r="3231" spans="10:12" ht="16.5" x14ac:dyDescent="0.35">
      <c r="J3231" s="351"/>
      <c r="L3231" s="328"/>
    </row>
    <row r="3232" spans="10:12" ht="16.5" x14ac:dyDescent="0.35">
      <c r="J3232" s="351"/>
      <c r="L3232" s="329"/>
    </row>
    <row r="3233" spans="10:12" ht="16.5" x14ac:dyDescent="0.35">
      <c r="J3233" s="351"/>
      <c r="L3233" s="328"/>
    </row>
    <row r="3234" spans="10:12" ht="16.5" x14ac:dyDescent="0.35">
      <c r="J3234" s="351"/>
      <c r="L3234" s="329"/>
    </row>
    <row r="3235" spans="10:12" ht="16.5" x14ac:dyDescent="0.35">
      <c r="J3235" s="351"/>
      <c r="L3235" s="328"/>
    </row>
    <row r="3236" spans="10:12" ht="16.5" x14ac:dyDescent="0.35">
      <c r="J3236" s="351"/>
      <c r="L3236" s="329"/>
    </row>
    <row r="3237" spans="10:12" ht="16.5" x14ac:dyDescent="0.35">
      <c r="J3237" s="351"/>
      <c r="L3237" s="328"/>
    </row>
    <row r="3238" spans="10:12" ht="16.5" x14ac:dyDescent="0.35">
      <c r="J3238" s="351"/>
      <c r="L3238" s="329"/>
    </row>
    <row r="3239" spans="10:12" ht="16.5" x14ac:dyDescent="0.35">
      <c r="J3239" s="351"/>
      <c r="L3239" s="328"/>
    </row>
    <row r="3240" spans="10:12" ht="16.5" x14ac:dyDescent="0.35">
      <c r="J3240" s="351"/>
      <c r="L3240" s="329"/>
    </row>
    <row r="3241" spans="10:12" ht="16.5" x14ac:dyDescent="0.35">
      <c r="J3241" s="351"/>
      <c r="L3241" s="328"/>
    </row>
    <row r="3242" spans="10:12" ht="16.5" x14ac:dyDescent="0.35">
      <c r="J3242" s="351"/>
      <c r="L3242" s="329"/>
    </row>
    <row r="3243" spans="10:12" ht="16.5" x14ac:dyDescent="0.35">
      <c r="J3243" s="351"/>
      <c r="L3243" s="328"/>
    </row>
    <row r="3244" spans="10:12" ht="16.5" x14ac:dyDescent="0.35">
      <c r="J3244" s="351"/>
      <c r="L3244" s="329"/>
    </row>
    <row r="3245" spans="10:12" ht="16.5" x14ac:dyDescent="0.35">
      <c r="J3245" s="351"/>
      <c r="L3245" s="328"/>
    </row>
    <row r="3246" spans="10:12" ht="16.5" x14ac:dyDescent="0.35">
      <c r="J3246" s="351"/>
      <c r="L3246" s="329"/>
    </row>
    <row r="3247" spans="10:12" ht="16.5" x14ac:dyDescent="0.35">
      <c r="J3247" s="351"/>
      <c r="L3247" s="328"/>
    </row>
    <row r="3248" spans="10:12" ht="16.5" x14ac:dyDescent="0.35">
      <c r="J3248" s="351"/>
      <c r="L3248" s="329"/>
    </row>
    <row r="3249" spans="10:12" ht="16.5" x14ac:dyDescent="0.35">
      <c r="J3249" s="351"/>
      <c r="L3249" s="328"/>
    </row>
    <row r="3250" spans="10:12" ht="16.5" x14ac:dyDescent="0.35">
      <c r="J3250" s="351"/>
      <c r="L3250" s="329"/>
    </row>
    <row r="3251" spans="10:12" ht="16.5" x14ac:dyDescent="0.35">
      <c r="J3251" s="351"/>
      <c r="L3251" s="328"/>
    </row>
    <row r="3252" spans="10:12" ht="16.5" x14ac:dyDescent="0.35">
      <c r="J3252" s="351"/>
      <c r="L3252" s="329"/>
    </row>
    <row r="3253" spans="10:12" ht="16.5" x14ac:dyDescent="0.35">
      <c r="J3253" s="351"/>
      <c r="L3253" s="328"/>
    </row>
    <row r="3254" spans="10:12" ht="16.5" x14ac:dyDescent="0.35">
      <c r="J3254" s="351"/>
      <c r="L3254" s="329"/>
    </row>
    <row r="3255" spans="10:12" ht="16.5" x14ac:dyDescent="0.35">
      <c r="J3255" s="351"/>
      <c r="L3255" s="328"/>
    </row>
    <row r="3256" spans="10:12" ht="16.5" x14ac:dyDescent="0.35">
      <c r="J3256" s="351"/>
      <c r="L3256" s="329"/>
    </row>
    <row r="3257" spans="10:12" ht="16.5" x14ac:dyDescent="0.35">
      <c r="J3257" s="351"/>
      <c r="L3257" s="328"/>
    </row>
    <row r="3258" spans="10:12" ht="16.5" x14ac:dyDescent="0.35">
      <c r="J3258" s="351"/>
      <c r="L3258" s="329"/>
    </row>
    <row r="3259" spans="10:12" ht="16.5" x14ac:dyDescent="0.35">
      <c r="J3259" s="351"/>
      <c r="L3259" s="328"/>
    </row>
    <row r="3260" spans="10:12" ht="16.5" x14ac:dyDescent="0.35">
      <c r="J3260" s="351"/>
      <c r="L3260" s="329"/>
    </row>
    <row r="3261" spans="10:12" ht="16.5" x14ac:dyDescent="0.35">
      <c r="J3261" s="351"/>
      <c r="L3261" s="328"/>
    </row>
    <row r="3262" spans="10:12" ht="16.5" x14ac:dyDescent="0.35">
      <c r="J3262" s="351"/>
      <c r="L3262" s="329"/>
    </row>
    <row r="3263" spans="10:12" ht="16.5" x14ac:dyDescent="0.35">
      <c r="J3263" s="351"/>
      <c r="L3263" s="328"/>
    </row>
    <row r="3264" spans="10:12" ht="16.5" x14ac:dyDescent="0.35">
      <c r="J3264" s="351"/>
      <c r="L3264" s="329"/>
    </row>
    <row r="3265" spans="10:12" ht="16.5" x14ac:dyDescent="0.35">
      <c r="J3265" s="351"/>
      <c r="L3265" s="328"/>
    </row>
    <row r="3266" spans="10:12" ht="16.5" x14ac:dyDescent="0.35">
      <c r="J3266" s="351"/>
      <c r="L3266" s="329"/>
    </row>
    <row r="3267" spans="10:12" ht="16.5" x14ac:dyDescent="0.35">
      <c r="J3267" s="351"/>
      <c r="L3267" s="328"/>
    </row>
    <row r="3268" spans="10:12" ht="16.5" x14ac:dyDescent="0.35">
      <c r="J3268" s="351"/>
      <c r="L3268" s="329"/>
    </row>
    <row r="3269" spans="10:12" ht="16.5" x14ac:dyDescent="0.35">
      <c r="J3269" s="351"/>
      <c r="L3269" s="328"/>
    </row>
    <row r="3270" spans="10:12" ht="16.5" x14ac:dyDescent="0.35">
      <c r="J3270" s="351"/>
      <c r="L3270" s="329"/>
    </row>
    <row r="3271" spans="10:12" ht="16.5" x14ac:dyDescent="0.35">
      <c r="J3271" s="351"/>
      <c r="L3271" s="328"/>
    </row>
    <row r="3272" spans="10:12" ht="16.5" x14ac:dyDescent="0.35">
      <c r="J3272" s="351"/>
      <c r="L3272" s="329"/>
    </row>
    <row r="3273" spans="10:12" ht="16.5" x14ac:dyDescent="0.35">
      <c r="J3273" s="351"/>
      <c r="L3273" s="328"/>
    </row>
    <row r="3274" spans="10:12" ht="16.5" x14ac:dyDescent="0.35">
      <c r="J3274" s="351"/>
      <c r="L3274" s="329"/>
    </row>
    <row r="3275" spans="10:12" ht="16.5" x14ac:dyDescent="0.35">
      <c r="J3275" s="351"/>
      <c r="L3275" s="328"/>
    </row>
    <row r="3276" spans="10:12" ht="16.5" x14ac:dyDescent="0.35">
      <c r="J3276" s="351"/>
      <c r="L3276" s="329"/>
    </row>
    <row r="3277" spans="10:12" ht="16.5" x14ac:dyDescent="0.35">
      <c r="J3277" s="351"/>
      <c r="L3277" s="328"/>
    </row>
    <row r="3278" spans="10:12" ht="16.5" x14ac:dyDescent="0.35">
      <c r="J3278" s="351"/>
      <c r="L3278" s="329"/>
    </row>
    <row r="3279" spans="10:12" ht="16.5" x14ac:dyDescent="0.35">
      <c r="J3279" s="351"/>
      <c r="L3279" s="328"/>
    </row>
    <row r="3280" spans="10:12" ht="16.5" x14ac:dyDescent="0.35">
      <c r="J3280" s="351"/>
      <c r="L3280" s="329"/>
    </row>
    <row r="3281" spans="10:12" ht="16.5" x14ac:dyDescent="0.35">
      <c r="J3281" s="351"/>
      <c r="L3281" s="328"/>
    </row>
    <row r="3282" spans="10:12" ht="16.5" x14ac:dyDescent="0.35">
      <c r="J3282" s="351"/>
      <c r="L3282" s="329"/>
    </row>
    <row r="3283" spans="10:12" ht="16.5" x14ac:dyDescent="0.35">
      <c r="J3283" s="351"/>
      <c r="L3283" s="328"/>
    </row>
    <row r="3284" spans="10:12" ht="16.5" x14ac:dyDescent="0.35">
      <c r="J3284" s="351"/>
      <c r="L3284" s="329"/>
    </row>
    <row r="3285" spans="10:12" ht="16.5" x14ac:dyDescent="0.35">
      <c r="J3285" s="351"/>
      <c r="L3285" s="328"/>
    </row>
    <row r="3286" spans="10:12" ht="16.5" x14ac:dyDescent="0.35">
      <c r="J3286" s="351"/>
      <c r="L3286" s="329"/>
    </row>
    <row r="3287" spans="10:12" ht="16.5" x14ac:dyDescent="0.35">
      <c r="J3287" s="351"/>
      <c r="L3287" s="328"/>
    </row>
    <row r="3288" spans="10:12" ht="16.5" x14ac:dyDescent="0.35">
      <c r="J3288" s="351"/>
      <c r="L3288" s="329"/>
    </row>
    <row r="3289" spans="10:12" ht="16.5" x14ac:dyDescent="0.35">
      <c r="J3289" s="351"/>
      <c r="L3289" s="328"/>
    </row>
    <row r="3290" spans="10:12" ht="16.5" x14ac:dyDescent="0.35">
      <c r="J3290" s="351"/>
      <c r="L3290" s="329"/>
    </row>
    <row r="3291" spans="10:12" ht="16.5" x14ac:dyDescent="0.35">
      <c r="J3291" s="351"/>
      <c r="L3291" s="328"/>
    </row>
    <row r="3292" spans="10:12" ht="16.5" x14ac:dyDescent="0.35">
      <c r="J3292" s="351"/>
      <c r="L3292" s="329"/>
    </row>
    <row r="3293" spans="10:12" ht="16.5" x14ac:dyDescent="0.35">
      <c r="J3293" s="351"/>
      <c r="L3293" s="328"/>
    </row>
    <row r="3294" spans="10:12" ht="16.5" x14ac:dyDescent="0.35">
      <c r="J3294" s="351"/>
      <c r="L3294" s="329"/>
    </row>
    <row r="3295" spans="10:12" ht="16.5" x14ac:dyDescent="0.35">
      <c r="J3295" s="351"/>
      <c r="L3295" s="328"/>
    </row>
    <row r="3296" spans="10:12" ht="16.5" x14ac:dyDescent="0.35">
      <c r="J3296" s="351"/>
      <c r="L3296" s="329"/>
    </row>
    <row r="3297" spans="10:12" ht="16.5" x14ac:dyDescent="0.35">
      <c r="J3297" s="351"/>
      <c r="L3297" s="328"/>
    </row>
    <row r="3298" spans="10:12" ht="16.5" x14ac:dyDescent="0.35">
      <c r="J3298" s="351"/>
      <c r="L3298" s="329"/>
    </row>
    <row r="3299" spans="10:12" ht="16.5" x14ac:dyDescent="0.35">
      <c r="J3299" s="351"/>
      <c r="L3299" s="328"/>
    </row>
    <row r="3300" spans="10:12" ht="16.5" x14ac:dyDescent="0.35">
      <c r="J3300" s="351"/>
      <c r="L3300" s="329"/>
    </row>
    <row r="3301" spans="10:12" ht="16.5" x14ac:dyDescent="0.35">
      <c r="J3301" s="351"/>
      <c r="L3301" s="328"/>
    </row>
    <row r="3302" spans="10:12" ht="16.5" x14ac:dyDescent="0.35">
      <c r="J3302" s="351"/>
      <c r="L3302" s="329"/>
    </row>
    <row r="3303" spans="10:12" ht="16.5" x14ac:dyDescent="0.35">
      <c r="J3303" s="351"/>
      <c r="L3303" s="328"/>
    </row>
    <row r="3304" spans="10:12" ht="16.5" x14ac:dyDescent="0.35">
      <c r="J3304" s="351"/>
      <c r="L3304" s="329"/>
    </row>
    <row r="3305" spans="10:12" ht="16.5" x14ac:dyDescent="0.35">
      <c r="J3305" s="351"/>
      <c r="L3305" s="328"/>
    </row>
    <row r="3306" spans="10:12" ht="16.5" x14ac:dyDescent="0.35">
      <c r="J3306" s="351"/>
      <c r="L3306" s="329"/>
    </row>
    <row r="3307" spans="10:12" ht="16.5" x14ac:dyDescent="0.35">
      <c r="J3307" s="351"/>
      <c r="L3307" s="328"/>
    </row>
    <row r="3308" spans="10:12" ht="16.5" x14ac:dyDescent="0.35">
      <c r="J3308" s="351"/>
      <c r="L3308" s="329"/>
    </row>
    <row r="3309" spans="10:12" ht="16.5" x14ac:dyDescent="0.35">
      <c r="J3309" s="351"/>
      <c r="L3309" s="328"/>
    </row>
    <row r="3310" spans="10:12" ht="16.5" x14ac:dyDescent="0.35">
      <c r="J3310" s="351"/>
      <c r="L3310" s="329"/>
    </row>
    <row r="3311" spans="10:12" ht="16.5" x14ac:dyDescent="0.35">
      <c r="J3311" s="351"/>
      <c r="L3311" s="328"/>
    </row>
    <row r="3312" spans="10:12" ht="16.5" x14ac:dyDescent="0.35">
      <c r="J3312" s="351"/>
      <c r="L3312" s="329"/>
    </row>
    <row r="3313" spans="10:12" ht="16.5" x14ac:dyDescent="0.35">
      <c r="J3313" s="351"/>
      <c r="L3313" s="328"/>
    </row>
    <row r="3314" spans="10:12" ht="16.5" x14ac:dyDescent="0.35">
      <c r="J3314" s="351"/>
      <c r="L3314" s="329"/>
    </row>
    <row r="3315" spans="10:12" ht="16.5" x14ac:dyDescent="0.35">
      <c r="J3315" s="351"/>
      <c r="L3315" s="328"/>
    </row>
    <row r="3316" spans="10:12" ht="16.5" x14ac:dyDescent="0.35">
      <c r="J3316" s="351"/>
      <c r="L3316" s="329"/>
    </row>
    <row r="3317" spans="10:12" ht="16.5" x14ac:dyDescent="0.35">
      <c r="J3317" s="351"/>
      <c r="L3317" s="328"/>
    </row>
    <row r="3318" spans="10:12" ht="16.5" x14ac:dyDescent="0.35">
      <c r="J3318" s="351"/>
      <c r="L3318" s="329"/>
    </row>
    <row r="3319" spans="10:12" ht="16.5" x14ac:dyDescent="0.35">
      <c r="J3319" s="351"/>
      <c r="L3319" s="328"/>
    </row>
    <row r="3320" spans="10:12" ht="16.5" x14ac:dyDescent="0.35">
      <c r="J3320" s="351"/>
      <c r="L3320" s="329"/>
    </row>
    <row r="3321" spans="10:12" ht="16.5" x14ac:dyDescent="0.35">
      <c r="J3321" s="351"/>
      <c r="L3321" s="328"/>
    </row>
    <row r="3322" spans="10:12" ht="16.5" x14ac:dyDescent="0.35">
      <c r="J3322" s="351"/>
      <c r="L3322" s="329"/>
    </row>
    <row r="3323" spans="10:12" ht="16.5" x14ac:dyDescent="0.35">
      <c r="J3323" s="351"/>
      <c r="L3323" s="328"/>
    </row>
    <row r="3324" spans="10:12" ht="16.5" x14ac:dyDescent="0.35">
      <c r="J3324" s="351"/>
      <c r="L3324" s="329"/>
    </row>
    <row r="3325" spans="10:12" ht="16.5" x14ac:dyDescent="0.35">
      <c r="J3325" s="351"/>
      <c r="L3325" s="328"/>
    </row>
    <row r="3326" spans="10:12" ht="16.5" x14ac:dyDescent="0.35">
      <c r="J3326" s="351"/>
      <c r="L3326" s="329"/>
    </row>
    <row r="3327" spans="10:12" ht="16.5" x14ac:dyDescent="0.35">
      <c r="J3327" s="351"/>
      <c r="L3327" s="328"/>
    </row>
    <row r="3328" spans="10:12" ht="16.5" x14ac:dyDescent="0.35">
      <c r="J3328" s="351"/>
      <c r="L3328" s="329"/>
    </row>
    <row r="3329" spans="10:12" ht="16.5" x14ac:dyDescent="0.35">
      <c r="J3329" s="351"/>
      <c r="L3329" s="328"/>
    </row>
    <row r="3330" spans="10:12" ht="16.5" x14ac:dyDescent="0.35">
      <c r="J3330" s="351"/>
      <c r="L3330" s="329"/>
    </row>
    <row r="3331" spans="10:12" ht="16.5" x14ac:dyDescent="0.35">
      <c r="J3331" s="351"/>
      <c r="L3331" s="328"/>
    </row>
    <row r="3332" spans="10:12" ht="16.5" x14ac:dyDescent="0.35">
      <c r="J3332" s="351"/>
      <c r="L3332" s="329"/>
    </row>
    <row r="3333" spans="10:12" ht="16.5" x14ac:dyDescent="0.35">
      <c r="J3333" s="351"/>
      <c r="L3333" s="328"/>
    </row>
    <row r="3334" spans="10:12" ht="16.5" x14ac:dyDescent="0.35">
      <c r="J3334" s="351"/>
      <c r="L3334" s="329"/>
    </row>
    <row r="3335" spans="10:12" ht="16.5" x14ac:dyDescent="0.35">
      <c r="J3335" s="351"/>
      <c r="L3335" s="328"/>
    </row>
    <row r="3336" spans="10:12" ht="16.5" x14ac:dyDescent="0.35">
      <c r="J3336" s="351"/>
      <c r="L3336" s="329"/>
    </row>
    <row r="3337" spans="10:12" ht="16.5" x14ac:dyDescent="0.35">
      <c r="J3337" s="351"/>
      <c r="L3337" s="328"/>
    </row>
    <row r="3338" spans="10:12" ht="16.5" x14ac:dyDescent="0.35">
      <c r="J3338" s="351"/>
      <c r="L3338" s="329"/>
    </row>
    <row r="3339" spans="10:12" ht="16.5" x14ac:dyDescent="0.35">
      <c r="J3339" s="351"/>
      <c r="L3339" s="328"/>
    </row>
    <row r="3340" spans="10:12" ht="16.5" x14ac:dyDescent="0.35">
      <c r="J3340" s="351"/>
      <c r="L3340" s="329"/>
    </row>
    <row r="3341" spans="10:12" ht="16.5" x14ac:dyDescent="0.35">
      <c r="J3341" s="351"/>
      <c r="L3341" s="328"/>
    </row>
    <row r="3342" spans="10:12" ht="16.5" x14ac:dyDescent="0.35">
      <c r="J3342" s="351"/>
      <c r="L3342" s="329"/>
    </row>
    <row r="3343" spans="10:12" ht="16.5" x14ac:dyDescent="0.35">
      <c r="J3343" s="351"/>
      <c r="L3343" s="328"/>
    </row>
    <row r="3344" spans="10:12" ht="16.5" x14ac:dyDescent="0.35">
      <c r="J3344" s="351"/>
      <c r="L3344" s="329"/>
    </row>
    <row r="3345" spans="10:12" ht="16.5" x14ac:dyDescent="0.35">
      <c r="J3345" s="351"/>
      <c r="L3345" s="328"/>
    </row>
    <row r="3346" spans="10:12" ht="16.5" x14ac:dyDescent="0.35">
      <c r="J3346" s="351"/>
      <c r="L3346" s="329"/>
    </row>
    <row r="3347" spans="10:12" ht="16.5" x14ac:dyDescent="0.35">
      <c r="J3347" s="351"/>
      <c r="L3347" s="328"/>
    </row>
    <row r="3348" spans="10:12" ht="16.5" x14ac:dyDescent="0.35">
      <c r="J3348" s="351"/>
      <c r="L3348" s="329"/>
    </row>
    <row r="3349" spans="10:12" ht="16.5" x14ac:dyDescent="0.35">
      <c r="J3349" s="351"/>
      <c r="L3349" s="328"/>
    </row>
    <row r="3350" spans="10:12" ht="16.5" x14ac:dyDescent="0.35">
      <c r="J3350" s="351"/>
      <c r="L3350" s="329"/>
    </row>
    <row r="3351" spans="10:12" ht="16.5" x14ac:dyDescent="0.35">
      <c r="J3351" s="351"/>
      <c r="L3351" s="328"/>
    </row>
    <row r="3352" spans="10:12" ht="16.5" x14ac:dyDescent="0.35">
      <c r="J3352" s="351"/>
      <c r="L3352" s="329"/>
    </row>
    <row r="3353" spans="10:12" ht="16.5" x14ac:dyDescent="0.35">
      <c r="J3353" s="351"/>
      <c r="L3353" s="328"/>
    </row>
    <row r="3354" spans="10:12" ht="16.5" x14ac:dyDescent="0.35">
      <c r="J3354" s="351"/>
      <c r="L3354" s="329"/>
    </row>
    <row r="3355" spans="10:12" ht="16.5" x14ac:dyDescent="0.35">
      <c r="J3355" s="351"/>
      <c r="L3355" s="328"/>
    </row>
    <row r="3356" spans="10:12" ht="16.5" x14ac:dyDescent="0.35">
      <c r="J3356" s="351"/>
      <c r="L3356" s="329"/>
    </row>
    <row r="3357" spans="10:12" ht="16.5" x14ac:dyDescent="0.35">
      <c r="J3357" s="351"/>
      <c r="L3357" s="328"/>
    </row>
    <row r="3358" spans="10:12" ht="16.5" x14ac:dyDescent="0.35">
      <c r="J3358" s="351"/>
      <c r="L3358" s="329"/>
    </row>
    <row r="3359" spans="10:12" ht="16.5" x14ac:dyDescent="0.35">
      <c r="J3359" s="351"/>
      <c r="L3359" s="328"/>
    </row>
    <row r="3360" spans="10:12" ht="16.5" x14ac:dyDescent="0.35">
      <c r="J3360" s="351"/>
      <c r="L3360" s="329"/>
    </row>
    <row r="3361" spans="10:12" ht="16.5" x14ac:dyDescent="0.35">
      <c r="J3361" s="351"/>
      <c r="L3361" s="328"/>
    </row>
    <row r="3362" spans="10:12" ht="16.5" x14ac:dyDescent="0.35">
      <c r="J3362" s="351"/>
      <c r="L3362" s="329"/>
    </row>
    <row r="3363" spans="10:12" ht="16.5" x14ac:dyDescent="0.35">
      <c r="J3363" s="351"/>
      <c r="L3363" s="328"/>
    </row>
    <row r="3364" spans="10:12" ht="16.5" x14ac:dyDescent="0.35">
      <c r="J3364" s="351"/>
      <c r="L3364" s="329"/>
    </row>
    <row r="3365" spans="10:12" ht="16.5" x14ac:dyDescent="0.35">
      <c r="J3365" s="351"/>
      <c r="L3365" s="328"/>
    </row>
    <row r="3366" spans="10:12" ht="16.5" x14ac:dyDescent="0.35">
      <c r="J3366" s="351"/>
      <c r="L3366" s="329"/>
    </row>
    <row r="3367" spans="10:12" ht="16.5" x14ac:dyDescent="0.35">
      <c r="J3367" s="351"/>
      <c r="L3367" s="328"/>
    </row>
    <row r="3368" spans="10:12" ht="16.5" x14ac:dyDescent="0.35">
      <c r="J3368" s="351"/>
      <c r="L3368" s="329"/>
    </row>
    <row r="3369" spans="10:12" ht="16.5" x14ac:dyDescent="0.35">
      <c r="J3369" s="351"/>
      <c r="L3369" s="328"/>
    </row>
    <row r="3370" spans="10:12" ht="16.5" x14ac:dyDescent="0.35">
      <c r="J3370" s="351"/>
      <c r="L3370" s="329"/>
    </row>
    <row r="3371" spans="10:12" ht="16.5" x14ac:dyDescent="0.35">
      <c r="J3371" s="351"/>
      <c r="L3371" s="328"/>
    </row>
    <row r="3372" spans="10:12" ht="16.5" x14ac:dyDescent="0.35">
      <c r="J3372" s="351"/>
      <c r="L3372" s="329"/>
    </row>
    <row r="3373" spans="10:12" ht="16.5" x14ac:dyDescent="0.35">
      <c r="J3373" s="351"/>
      <c r="L3373" s="328"/>
    </row>
    <row r="3374" spans="10:12" ht="16.5" x14ac:dyDescent="0.35">
      <c r="J3374" s="351"/>
      <c r="L3374" s="329"/>
    </row>
    <row r="3375" spans="10:12" ht="16.5" x14ac:dyDescent="0.35">
      <c r="J3375" s="351"/>
      <c r="L3375" s="328"/>
    </row>
    <row r="3376" spans="10:12" ht="16.5" x14ac:dyDescent="0.35">
      <c r="J3376" s="351"/>
      <c r="L3376" s="329"/>
    </row>
    <row r="3377" spans="10:12" ht="16.5" x14ac:dyDescent="0.35">
      <c r="J3377" s="351"/>
      <c r="L3377" s="328"/>
    </row>
    <row r="3378" spans="10:12" ht="16.5" x14ac:dyDescent="0.35">
      <c r="J3378" s="351"/>
      <c r="L3378" s="329"/>
    </row>
    <row r="3379" spans="10:12" ht="16.5" x14ac:dyDescent="0.35">
      <c r="J3379" s="351"/>
      <c r="L3379" s="328"/>
    </row>
    <row r="3380" spans="10:12" ht="16.5" x14ac:dyDescent="0.35">
      <c r="J3380" s="351"/>
      <c r="L3380" s="329"/>
    </row>
    <row r="3381" spans="10:12" ht="16.5" x14ac:dyDescent="0.35">
      <c r="J3381" s="351"/>
      <c r="L3381" s="328"/>
    </row>
    <row r="3382" spans="10:12" ht="16.5" x14ac:dyDescent="0.35">
      <c r="J3382" s="351"/>
      <c r="L3382" s="329"/>
    </row>
    <row r="3383" spans="10:12" ht="16.5" x14ac:dyDescent="0.35">
      <c r="J3383" s="351"/>
      <c r="L3383" s="328"/>
    </row>
    <row r="3384" spans="10:12" ht="16.5" x14ac:dyDescent="0.35">
      <c r="J3384" s="351"/>
      <c r="L3384" s="329"/>
    </row>
    <row r="3385" spans="10:12" ht="16.5" x14ac:dyDescent="0.35">
      <c r="J3385" s="351"/>
      <c r="L3385" s="328"/>
    </row>
    <row r="3386" spans="10:12" ht="16.5" x14ac:dyDescent="0.35">
      <c r="J3386" s="351"/>
      <c r="L3386" s="329"/>
    </row>
    <row r="3387" spans="10:12" ht="16.5" x14ac:dyDescent="0.35">
      <c r="J3387" s="351"/>
      <c r="L3387" s="328"/>
    </row>
    <row r="3388" spans="10:12" ht="16.5" x14ac:dyDescent="0.35">
      <c r="J3388" s="351"/>
      <c r="L3388" s="329"/>
    </row>
    <row r="3389" spans="10:12" ht="16.5" x14ac:dyDescent="0.35">
      <c r="J3389" s="351"/>
      <c r="L3389" s="328"/>
    </row>
    <row r="3390" spans="10:12" ht="16.5" x14ac:dyDescent="0.35">
      <c r="J3390" s="351"/>
      <c r="L3390" s="329"/>
    </row>
    <row r="3391" spans="10:12" ht="16.5" x14ac:dyDescent="0.35">
      <c r="J3391" s="351"/>
      <c r="L3391" s="328"/>
    </row>
    <row r="3392" spans="10:12" ht="16.5" x14ac:dyDescent="0.35">
      <c r="J3392" s="351"/>
      <c r="L3392" s="329"/>
    </row>
    <row r="3393" spans="10:12" ht="16.5" x14ac:dyDescent="0.35">
      <c r="J3393" s="351"/>
      <c r="L3393" s="328"/>
    </row>
    <row r="3394" spans="10:12" ht="16.5" x14ac:dyDescent="0.35">
      <c r="J3394" s="351"/>
      <c r="L3394" s="329"/>
    </row>
    <row r="3395" spans="10:12" ht="16.5" x14ac:dyDescent="0.35">
      <c r="J3395" s="351"/>
      <c r="L3395" s="328"/>
    </row>
    <row r="3396" spans="10:12" ht="16.5" x14ac:dyDescent="0.35">
      <c r="J3396" s="351"/>
      <c r="L3396" s="329"/>
    </row>
    <row r="3397" spans="10:12" ht="16.5" x14ac:dyDescent="0.35">
      <c r="J3397" s="351"/>
      <c r="L3397" s="328"/>
    </row>
    <row r="3398" spans="10:12" ht="16.5" x14ac:dyDescent="0.35">
      <c r="J3398" s="351"/>
      <c r="L3398" s="329"/>
    </row>
    <row r="3399" spans="10:12" ht="16.5" x14ac:dyDescent="0.35">
      <c r="J3399" s="351"/>
      <c r="L3399" s="328"/>
    </row>
    <row r="3400" spans="10:12" ht="16.5" x14ac:dyDescent="0.35">
      <c r="J3400" s="351"/>
      <c r="L3400" s="329"/>
    </row>
    <row r="3401" spans="10:12" ht="16.5" x14ac:dyDescent="0.35">
      <c r="J3401" s="351"/>
      <c r="L3401" s="328"/>
    </row>
    <row r="3402" spans="10:12" ht="16.5" x14ac:dyDescent="0.35">
      <c r="J3402" s="351"/>
      <c r="L3402" s="329"/>
    </row>
    <row r="3403" spans="10:12" ht="16.5" x14ac:dyDescent="0.35">
      <c r="J3403" s="351"/>
      <c r="L3403" s="328"/>
    </row>
    <row r="3404" spans="10:12" ht="16.5" x14ac:dyDescent="0.35">
      <c r="J3404" s="351"/>
      <c r="L3404" s="329"/>
    </row>
    <row r="3405" spans="10:12" ht="16.5" x14ac:dyDescent="0.35">
      <c r="J3405" s="351"/>
      <c r="L3405" s="328"/>
    </row>
    <row r="3406" spans="10:12" ht="16.5" x14ac:dyDescent="0.35">
      <c r="J3406" s="351"/>
      <c r="L3406" s="329"/>
    </row>
    <row r="3407" spans="10:12" ht="16.5" x14ac:dyDescent="0.35">
      <c r="J3407" s="351"/>
      <c r="L3407" s="328"/>
    </row>
    <row r="3408" spans="10:12" ht="16.5" x14ac:dyDescent="0.35">
      <c r="J3408" s="351"/>
      <c r="L3408" s="329"/>
    </row>
    <row r="3409" spans="10:12" ht="16.5" x14ac:dyDescent="0.35">
      <c r="J3409" s="351"/>
      <c r="L3409" s="328"/>
    </row>
    <row r="3410" spans="10:12" ht="16.5" x14ac:dyDescent="0.35">
      <c r="J3410" s="351"/>
      <c r="L3410" s="329"/>
    </row>
    <row r="3411" spans="10:12" ht="16.5" x14ac:dyDescent="0.35">
      <c r="J3411" s="351"/>
      <c r="L3411" s="328"/>
    </row>
    <row r="3412" spans="10:12" ht="16.5" x14ac:dyDescent="0.35">
      <c r="J3412" s="351"/>
      <c r="L3412" s="329"/>
    </row>
    <row r="3413" spans="10:12" ht="16.5" x14ac:dyDescent="0.35">
      <c r="J3413" s="351"/>
      <c r="L3413" s="328"/>
    </row>
    <row r="3414" spans="10:12" ht="16.5" x14ac:dyDescent="0.35">
      <c r="J3414" s="351"/>
      <c r="L3414" s="329"/>
    </row>
    <row r="3415" spans="10:12" ht="16.5" x14ac:dyDescent="0.35">
      <c r="J3415" s="351"/>
      <c r="L3415" s="328"/>
    </row>
    <row r="3416" spans="10:12" ht="16.5" x14ac:dyDescent="0.35">
      <c r="J3416" s="351"/>
      <c r="L3416" s="329"/>
    </row>
    <row r="3417" spans="10:12" ht="16.5" x14ac:dyDescent="0.35">
      <c r="J3417" s="351"/>
      <c r="L3417" s="328"/>
    </row>
    <row r="3418" spans="10:12" ht="16.5" x14ac:dyDescent="0.35">
      <c r="J3418" s="351"/>
      <c r="L3418" s="329"/>
    </row>
    <row r="3419" spans="10:12" ht="16.5" x14ac:dyDescent="0.35">
      <c r="J3419" s="351"/>
      <c r="L3419" s="328"/>
    </row>
    <row r="3420" spans="10:12" ht="16.5" x14ac:dyDescent="0.35">
      <c r="J3420" s="351"/>
      <c r="L3420" s="329"/>
    </row>
    <row r="3421" spans="10:12" ht="16.5" x14ac:dyDescent="0.35">
      <c r="J3421" s="351"/>
      <c r="L3421" s="328"/>
    </row>
    <row r="3422" spans="10:12" ht="16.5" x14ac:dyDescent="0.35">
      <c r="J3422" s="351"/>
      <c r="L3422" s="329"/>
    </row>
    <row r="3423" spans="10:12" ht="16.5" x14ac:dyDescent="0.35">
      <c r="J3423" s="351"/>
      <c r="L3423" s="328"/>
    </row>
    <row r="3424" spans="10:12" ht="16.5" x14ac:dyDescent="0.35">
      <c r="J3424" s="351"/>
      <c r="L3424" s="329"/>
    </row>
    <row r="3425" spans="10:12" ht="16.5" x14ac:dyDescent="0.35">
      <c r="J3425" s="351"/>
      <c r="L3425" s="328"/>
    </row>
    <row r="3426" spans="10:12" ht="16.5" x14ac:dyDescent="0.35">
      <c r="J3426" s="351"/>
      <c r="L3426" s="329"/>
    </row>
    <row r="3427" spans="10:12" ht="16.5" x14ac:dyDescent="0.35">
      <c r="J3427" s="351"/>
      <c r="L3427" s="328"/>
    </row>
    <row r="3428" spans="10:12" ht="16.5" x14ac:dyDescent="0.35">
      <c r="J3428" s="351"/>
      <c r="L3428" s="329"/>
    </row>
    <row r="3429" spans="10:12" ht="16.5" x14ac:dyDescent="0.35">
      <c r="J3429" s="351"/>
      <c r="L3429" s="328"/>
    </row>
    <row r="3430" spans="10:12" ht="16.5" x14ac:dyDescent="0.35">
      <c r="J3430" s="351"/>
      <c r="L3430" s="329"/>
    </row>
    <row r="3431" spans="10:12" ht="16.5" x14ac:dyDescent="0.35">
      <c r="J3431" s="351"/>
      <c r="L3431" s="328"/>
    </row>
    <row r="3432" spans="10:12" ht="16.5" x14ac:dyDescent="0.35">
      <c r="J3432" s="351"/>
      <c r="L3432" s="329"/>
    </row>
    <row r="3433" spans="10:12" ht="16.5" x14ac:dyDescent="0.35">
      <c r="J3433" s="351"/>
      <c r="L3433" s="328"/>
    </row>
    <row r="3434" spans="10:12" ht="16.5" x14ac:dyDescent="0.35">
      <c r="J3434" s="351"/>
      <c r="L3434" s="329"/>
    </row>
    <row r="3435" spans="10:12" ht="16.5" x14ac:dyDescent="0.35">
      <c r="J3435" s="351"/>
      <c r="L3435" s="328"/>
    </row>
    <row r="3436" spans="10:12" ht="16.5" x14ac:dyDescent="0.35">
      <c r="J3436" s="351"/>
      <c r="L3436" s="329"/>
    </row>
    <row r="3437" spans="10:12" ht="16.5" x14ac:dyDescent="0.35">
      <c r="J3437" s="351"/>
      <c r="L3437" s="329"/>
    </row>
    <row r="3438" spans="10:12" ht="16.5" x14ac:dyDescent="0.35">
      <c r="J3438" s="351"/>
      <c r="L3438" s="328"/>
    </row>
    <row r="3439" spans="10:12" ht="16.5" x14ac:dyDescent="0.35">
      <c r="J3439" s="351"/>
      <c r="L3439" s="329"/>
    </row>
    <row r="3440" spans="10:12" ht="16.5" x14ac:dyDescent="0.35">
      <c r="J3440" s="351"/>
      <c r="L3440" s="328"/>
    </row>
    <row r="3441" spans="10:12" ht="16.5" x14ac:dyDescent="0.35">
      <c r="J3441" s="351"/>
      <c r="L3441" s="329"/>
    </row>
    <row r="3442" spans="10:12" ht="16.5" x14ac:dyDescent="0.35">
      <c r="J3442" s="351"/>
      <c r="L3442" s="328"/>
    </row>
    <row r="3443" spans="10:12" ht="16.5" x14ac:dyDescent="0.35">
      <c r="J3443" s="351"/>
      <c r="L3443" s="329"/>
    </row>
    <row r="3444" spans="10:12" ht="16.5" x14ac:dyDescent="0.35">
      <c r="J3444" s="351"/>
      <c r="L3444" s="328"/>
    </row>
    <row r="3445" spans="10:12" ht="16.5" x14ac:dyDescent="0.35">
      <c r="J3445" s="351"/>
      <c r="L3445" s="329"/>
    </row>
    <row r="3446" spans="10:12" ht="16.5" x14ac:dyDescent="0.35">
      <c r="J3446" s="351"/>
      <c r="L3446" s="328"/>
    </row>
    <row r="3447" spans="10:12" ht="16.5" x14ac:dyDescent="0.35">
      <c r="J3447" s="351"/>
      <c r="L3447" s="329"/>
    </row>
    <row r="3448" spans="10:12" ht="16.5" x14ac:dyDescent="0.35">
      <c r="J3448" s="351"/>
      <c r="L3448" s="328"/>
    </row>
    <row r="3449" spans="10:12" ht="16.5" x14ac:dyDescent="0.35">
      <c r="J3449" s="351"/>
      <c r="L3449" s="329"/>
    </row>
    <row r="3450" spans="10:12" ht="16.5" x14ac:dyDescent="0.35">
      <c r="J3450" s="351"/>
      <c r="L3450" s="328"/>
    </row>
    <row r="3451" spans="10:12" ht="16.5" x14ac:dyDescent="0.35">
      <c r="J3451" s="351"/>
      <c r="L3451" s="329"/>
    </row>
    <row r="3452" spans="10:12" ht="16.5" x14ac:dyDescent="0.35">
      <c r="J3452" s="351"/>
      <c r="L3452" s="328"/>
    </row>
    <row r="3453" spans="10:12" ht="16.5" x14ac:dyDescent="0.35">
      <c r="J3453" s="351"/>
      <c r="L3453" s="329"/>
    </row>
    <row r="3454" spans="10:12" ht="16.5" x14ac:dyDescent="0.35">
      <c r="J3454" s="351"/>
      <c r="L3454" s="328"/>
    </row>
    <row r="3455" spans="10:12" ht="16.5" x14ac:dyDescent="0.35">
      <c r="J3455" s="351"/>
      <c r="L3455" s="329"/>
    </row>
    <row r="3456" spans="10:12" ht="16.5" x14ac:dyDescent="0.35">
      <c r="J3456" s="351"/>
      <c r="L3456" s="328"/>
    </row>
    <row r="3457" spans="10:12" ht="16.5" x14ac:dyDescent="0.35">
      <c r="J3457" s="351"/>
      <c r="L3457" s="329"/>
    </row>
    <row r="3458" spans="10:12" ht="16.5" x14ac:dyDescent="0.35">
      <c r="J3458" s="351"/>
      <c r="L3458" s="328"/>
    </row>
    <row r="3459" spans="10:12" ht="16.5" x14ac:dyDescent="0.35">
      <c r="J3459" s="351"/>
      <c r="L3459" s="329"/>
    </row>
    <row r="3460" spans="10:12" ht="16.5" x14ac:dyDescent="0.35">
      <c r="J3460" s="351"/>
      <c r="L3460" s="328"/>
    </row>
    <row r="3461" spans="10:12" ht="16.5" x14ac:dyDescent="0.35">
      <c r="J3461" s="351"/>
      <c r="L3461" s="329"/>
    </row>
    <row r="3462" spans="10:12" ht="16.5" x14ac:dyDescent="0.35">
      <c r="J3462" s="351"/>
      <c r="L3462" s="328"/>
    </row>
    <row r="3463" spans="10:12" ht="16.5" x14ac:dyDescent="0.35">
      <c r="J3463" s="351"/>
      <c r="L3463" s="329"/>
    </row>
    <row r="3464" spans="10:12" ht="16.5" x14ac:dyDescent="0.35">
      <c r="J3464" s="351"/>
      <c r="L3464" s="328"/>
    </row>
    <row r="3465" spans="10:12" ht="16.5" x14ac:dyDescent="0.35">
      <c r="J3465" s="351"/>
      <c r="L3465" s="329"/>
    </row>
    <row r="3466" spans="10:12" ht="16.5" x14ac:dyDescent="0.35">
      <c r="J3466" s="351"/>
      <c r="L3466" s="328"/>
    </row>
    <row r="3467" spans="10:12" ht="16.5" x14ac:dyDescent="0.35">
      <c r="J3467" s="351"/>
      <c r="L3467" s="329"/>
    </row>
    <row r="3468" spans="10:12" ht="16.5" x14ac:dyDescent="0.35">
      <c r="J3468" s="351"/>
      <c r="L3468" s="328"/>
    </row>
    <row r="3469" spans="10:12" ht="16.5" x14ac:dyDescent="0.35">
      <c r="J3469" s="351"/>
      <c r="L3469" s="329"/>
    </row>
    <row r="3470" spans="10:12" ht="16.5" x14ac:dyDescent="0.35">
      <c r="J3470" s="351"/>
      <c r="L3470" s="328"/>
    </row>
    <row r="3471" spans="10:12" ht="16.5" x14ac:dyDescent="0.35">
      <c r="J3471" s="351"/>
      <c r="L3471" s="329"/>
    </row>
    <row r="3472" spans="10:12" ht="16.5" x14ac:dyDescent="0.35">
      <c r="J3472" s="351"/>
      <c r="L3472" s="328"/>
    </row>
    <row r="3473" spans="10:12" ht="16.5" x14ac:dyDescent="0.35">
      <c r="J3473" s="351"/>
      <c r="L3473" s="329"/>
    </row>
    <row r="3474" spans="10:12" ht="16.5" x14ac:dyDescent="0.35">
      <c r="J3474" s="351"/>
      <c r="L3474" s="328"/>
    </row>
    <row r="3475" spans="10:12" ht="16.5" x14ac:dyDescent="0.35">
      <c r="J3475" s="351"/>
      <c r="L3475" s="329"/>
    </row>
    <row r="3476" spans="10:12" ht="16.5" x14ac:dyDescent="0.35">
      <c r="J3476" s="351"/>
      <c r="L3476" s="328"/>
    </row>
    <row r="3477" spans="10:12" ht="16.5" x14ac:dyDescent="0.35">
      <c r="J3477" s="351"/>
      <c r="L3477" s="329"/>
    </row>
    <row r="3478" spans="10:12" ht="16.5" x14ac:dyDescent="0.35">
      <c r="J3478" s="351"/>
      <c r="L3478" s="328"/>
    </row>
    <row r="3479" spans="10:12" ht="16.5" x14ac:dyDescent="0.35">
      <c r="J3479" s="351"/>
      <c r="L3479" s="329"/>
    </row>
    <row r="3480" spans="10:12" ht="16.5" x14ac:dyDescent="0.35">
      <c r="J3480" s="351"/>
      <c r="L3480" s="328"/>
    </row>
    <row r="3481" spans="10:12" ht="16.5" x14ac:dyDescent="0.35">
      <c r="J3481" s="351"/>
      <c r="L3481" s="329"/>
    </row>
    <row r="3482" spans="10:12" ht="16.5" x14ac:dyDescent="0.35">
      <c r="J3482" s="351"/>
      <c r="L3482" s="328"/>
    </row>
    <row r="3483" spans="10:12" ht="16.5" x14ac:dyDescent="0.35">
      <c r="J3483" s="351"/>
      <c r="L3483" s="329"/>
    </row>
    <row r="3484" spans="10:12" ht="16.5" x14ac:dyDescent="0.35">
      <c r="J3484" s="351"/>
      <c r="L3484" s="328"/>
    </row>
    <row r="3485" spans="10:12" ht="16.5" x14ac:dyDescent="0.35">
      <c r="J3485" s="351"/>
      <c r="L3485" s="329"/>
    </row>
    <row r="3486" spans="10:12" ht="16.5" x14ac:dyDescent="0.35">
      <c r="J3486" s="351"/>
      <c r="L3486" s="328"/>
    </row>
    <row r="3487" spans="10:12" ht="16.5" x14ac:dyDescent="0.35">
      <c r="J3487" s="351"/>
      <c r="L3487" s="329"/>
    </row>
    <row r="3488" spans="10:12" ht="16.5" x14ac:dyDescent="0.35">
      <c r="J3488" s="351"/>
      <c r="L3488" s="328"/>
    </row>
    <row r="3489" spans="10:12" ht="16.5" x14ac:dyDescent="0.35">
      <c r="J3489" s="351"/>
      <c r="L3489" s="329"/>
    </row>
    <row r="3490" spans="10:12" ht="16.5" x14ac:dyDescent="0.35">
      <c r="J3490" s="351"/>
      <c r="L3490" s="328"/>
    </row>
    <row r="3491" spans="10:12" ht="16.5" x14ac:dyDescent="0.35">
      <c r="J3491" s="351"/>
      <c r="L3491" s="329"/>
    </row>
    <row r="3492" spans="10:12" ht="16.5" x14ac:dyDescent="0.35">
      <c r="J3492" s="351"/>
      <c r="L3492" s="328"/>
    </row>
    <row r="3493" spans="10:12" ht="16.5" x14ac:dyDescent="0.35">
      <c r="J3493" s="351"/>
      <c r="L3493" s="329"/>
    </row>
    <row r="3494" spans="10:12" ht="16.5" x14ac:dyDescent="0.35">
      <c r="J3494" s="351"/>
      <c r="L3494" s="328"/>
    </row>
    <row r="3495" spans="10:12" ht="16.5" x14ac:dyDescent="0.35">
      <c r="J3495" s="351"/>
      <c r="L3495" s="329"/>
    </row>
    <row r="3496" spans="10:12" ht="16.5" x14ac:dyDescent="0.35">
      <c r="J3496" s="351"/>
      <c r="L3496" s="328"/>
    </row>
    <row r="3497" spans="10:12" ht="16.5" x14ac:dyDescent="0.35">
      <c r="J3497" s="351"/>
      <c r="L3497" s="329"/>
    </row>
    <row r="3498" spans="10:12" ht="16.5" x14ac:dyDescent="0.35">
      <c r="J3498" s="351"/>
      <c r="L3498" s="328"/>
    </row>
    <row r="3499" spans="10:12" ht="16.5" x14ac:dyDescent="0.35">
      <c r="J3499" s="351"/>
      <c r="L3499" s="329"/>
    </row>
    <row r="3500" spans="10:12" ht="16.5" x14ac:dyDescent="0.35">
      <c r="J3500" s="351"/>
      <c r="L3500" s="328"/>
    </row>
    <row r="3501" spans="10:12" ht="16.5" x14ac:dyDescent="0.35">
      <c r="J3501" s="351"/>
      <c r="L3501" s="329"/>
    </row>
    <row r="3502" spans="10:12" ht="16.5" x14ac:dyDescent="0.35">
      <c r="J3502" s="351"/>
      <c r="L3502" s="328"/>
    </row>
    <row r="3503" spans="10:12" ht="16.5" x14ac:dyDescent="0.35">
      <c r="J3503" s="351"/>
      <c r="L3503" s="329"/>
    </row>
    <row r="3504" spans="10:12" ht="16.5" x14ac:dyDescent="0.35">
      <c r="J3504" s="351"/>
      <c r="L3504" s="328"/>
    </row>
    <row r="3505" spans="10:12" ht="16.5" x14ac:dyDescent="0.35">
      <c r="J3505" s="351"/>
      <c r="L3505" s="329"/>
    </row>
    <row r="3506" spans="10:12" ht="16.5" x14ac:dyDescent="0.35">
      <c r="J3506" s="351"/>
      <c r="L3506" s="328"/>
    </row>
    <row r="3507" spans="10:12" ht="16.5" x14ac:dyDescent="0.35">
      <c r="J3507" s="351"/>
      <c r="L3507" s="329"/>
    </row>
    <row r="3508" spans="10:12" ht="16.5" x14ac:dyDescent="0.35">
      <c r="J3508" s="351"/>
      <c r="L3508" s="328"/>
    </row>
    <row r="3509" spans="10:12" ht="16.5" x14ac:dyDescent="0.35">
      <c r="J3509" s="351"/>
      <c r="L3509" s="329"/>
    </row>
    <row r="3510" spans="10:12" ht="16.5" x14ac:dyDescent="0.35">
      <c r="J3510" s="351"/>
      <c r="L3510" s="328"/>
    </row>
    <row r="3511" spans="10:12" ht="16.5" x14ac:dyDescent="0.35">
      <c r="J3511" s="351"/>
      <c r="L3511" s="329"/>
    </row>
    <row r="3512" spans="10:12" ht="16.5" x14ac:dyDescent="0.35">
      <c r="J3512" s="351"/>
      <c r="L3512" s="328"/>
    </row>
    <row r="3513" spans="10:12" ht="16.5" x14ac:dyDescent="0.35">
      <c r="J3513" s="351"/>
      <c r="L3513" s="329"/>
    </row>
    <row r="3514" spans="10:12" ht="16.5" x14ac:dyDescent="0.35">
      <c r="J3514" s="351"/>
      <c r="L3514" s="328"/>
    </row>
    <row r="3515" spans="10:12" ht="16.5" x14ac:dyDescent="0.35">
      <c r="J3515" s="351"/>
      <c r="L3515" s="329"/>
    </row>
    <row r="3516" spans="10:12" ht="16.5" x14ac:dyDescent="0.35">
      <c r="J3516" s="351"/>
      <c r="L3516" s="328"/>
    </row>
    <row r="3517" spans="10:12" ht="16.5" x14ac:dyDescent="0.35">
      <c r="J3517" s="351"/>
      <c r="L3517" s="329"/>
    </row>
    <row r="3518" spans="10:12" ht="16.5" x14ac:dyDescent="0.35">
      <c r="J3518" s="351"/>
      <c r="L3518" s="328"/>
    </row>
    <row r="3519" spans="10:12" ht="16.5" x14ac:dyDescent="0.35">
      <c r="J3519" s="351"/>
      <c r="L3519" s="329"/>
    </row>
    <row r="3520" spans="10:12" ht="16.5" x14ac:dyDescent="0.35">
      <c r="J3520" s="351"/>
      <c r="L3520" s="328"/>
    </row>
    <row r="3521" spans="10:12" ht="16.5" x14ac:dyDescent="0.35">
      <c r="J3521" s="351"/>
      <c r="L3521" s="329"/>
    </row>
    <row r="3522" spans="10:12" ht="16.5" x14ac:dyDescent="0.35">
      <c r="J3522" s="351"/>
      <c r="L3522" s="328"/>
    </row>
    <row r="3523" spans="10:12" ht="16.5" x14ac:dyDescent="0.35">
      <c r="J3523" s="351"/>
      <c r="L3523" s="329"/>
    </row>
    <row r="3524" spans="10:12" ht="16.5" x14ac:dyDescent="0.35">
      <c r="J3524" s="351"/>
      <c r="L3524" s="328"/>
    </row>
    <row r="3525" spans="10:12" ht="16.5" x14ac:dyDescent="0.35">
      <c r="J3525" s="351"/>
      <c r="L3525" s="329"/>
    </row>
    <row r="3526" spans="10:12" ht="16.5" x14ac:dyDescent="0.35">
      <c r="J3526" s="351"/>
      <c r="L3526" s="328"/>
    </row>
    <row r="3527" spans="10:12" ht="16.5" x14ac:dyDescent="0.35">
      <c r="J3527" s="351"/>
      <c r="L3527" s="329"/>
    </row>
    <row r="3528" spans="10:12" ht="16.5" x14ac:dyDescent="0.35">
      <c r="J3528" s="351"/>
      <c r="L3528" s="328"/>
    </row>
    <row r="3529" spans="10:12" ht="16.5" x14ac:dyDescent="0.35">
      <c r="J3529" s="351"/>
      <c r="L3529" s="329"/>
    </row>
    <row r="3530" spans="10:12" ht="16.5" x14ac:dyDescent="0.35">
      <c r="J3530" s="351"/>
      <c r="L3530" s="328"/>
    </row>
    <row r="3531" spans="10:12" ht="16.5" x14ac:dyDescent="0.35">
      <c r="J3531" s="351"/>
      <c r="L3531" s="329"/>
    </row>
    <row r="3532" spans="10:12" ht="16.5" x14ac:dyDescent="0.35">
      <c r="J3532" s="351"/>
      <c r="L3532" s="328"/>
    </row>
    <row r="3533" spans="10:12" ht="16.5" x14ac:dyDescent="0.35">
      <c r="J3533" s="351"/>
      <c r="L3533" s="329"/>
    </row>
    <row r="3534" spans="10:12" ht="16.5" x14ac:dyDescent="0.35">
      <c r="J3534" s="351"/>
      <c r="L3534" s="328"/>
    </row>
    <row r="3535" spans="10:12" ht="16.5" x14ac:dyDescent="0.35">
      <c r="J3535" s="351"/>
      <c r="L3535" s="329"/>
    </row>
    <row r="3536" spans="10:12" ht="16.5" x14ac:dyDescent="0.35">
      <c r="J3536" s="351"/>
      <c r="L3536" s="328"/>
    </row>
    <row r="3537" spans="10:12" ht="16.5" x14ac:dyDescent="0.35">
      <c r="J3537" s="351"/>
      <c r="L3537" s="329"/>
    </row>
    <row r="3538" spans="10:12" ht="16.5" x14ac:dyDescent="0.35">
      <c r="J3538" s="351"/>
      <c r="L3538" s="328"/>
    </row>
    <row r="3539" spans="10:12" ht="16.5" x14ac:dyDescent="0.35">
      <c r="J3539" s="351"/>
      <c r="L3539" s="329"/>
    </row>
    <row r="3540" spans="10:12" ht="16.5" x14ac:dyDescent="0.35">
      <c r="J3540" s="351"/>
      <c r="L3540" s="328"/>
    </row>
    <row r="3541" spans="10:12" ht="16.5" x14ac:dyDescent="0.35">
      <c r="J3541" s="351"/>
      <c r="L3541" s="329"/>
    </row>
    <row r="3542" spans="10:12" ht="16.5" x14ac:dyDescent="0.35">
      <c r="J3542" s="351"/>
      <c r="L3542" s="328"/>
    </row>
    <row r="3543" spans="10:12" ht="16.5" x14ac:dyDescent="0.35">
      <c r="J3543" s="351"/>
      <c r="L3543" s="329"/>
    </row>
    <row r="3544" spans="10:12" ht="16.5" x14ac:dyDescent="0.35">
      <c r="J3544" s="351"/>
      <c r="L3544" s="328"/>
    </row>
    <row r="3545" spans="10:12" ht="16.5" x14ac:dyDescent="0.35">
      <c r="J3545" s="351"/>
      <c r="L3545" s="329"/>
    </row>
    <row r="3546" spans="10:12" ht="16.5" x14ac:dyDescent="0.35">
      <c r="J3546" s="351"/>
      <c r="L3546" s="328"/>
    </row>
    <row r="3547" spans="10:12" ht="16.5" x14ac:dyDescent="0.35">
      <c r="J3547" s="351"/>
      <c r="L3547" s="329"/>
    </row>
    <row r="3548" spans="10:12" ht="16.5" x14ac:dyDescent="0.35">
      <c r="J3548" s="351"/>
      <c r="L3548" s="328"/>
    </row>
    <row r="3549" spans="10:12" ht="16.5" x14ac:dyDescent="0.35">
      <c r="J3549" s="351"/>
      <c r="L3549" s="329"/>
    </row>
    <row r="3550" spans="10:12" ht="16.5" x14ac:dyDescent="0.35">
      <c r="J3550" s="351"/>
      <c r="L3550" s="328"/>
    </row>
    <row r="3551" spans="10:12" ht="16.5" x14ac:dyDescent="0.35">
      <c r="J3551" s="351"/>
      <c r="L3551" s="329"/>
    </row>
    <row r="3552" spans="10:12" ht="16.5" x14ac:dyDescent="0.35">
      <c r="J3552" s="351"/>
      <c r="L3552" s="328"/>
    </row>
    <row r="3553" spans="10:12" ht="16.5" x14ac:dyDescent="0.35">
      <c r="J3553" s="351"/>
      <c r="L3553" s="329"/>
    </row>
    <row r="3554" spans="10:12" ht="16.5" x14ac:dyDescent="0.35">
      <c r="J3554" s="351"/>
      <c r="L3554" s="328"/>
    </row>
    <row r="3555" spans="10:12" ht="16.5" x14ac:dyDescent="0.35">
      <c r="J3555" s="351"/>
      <c r="L3555" s="329"/>
    </row>
    <row r="3556" spans="10:12" ht="16.5" x14ac:dyDescent="0.35">
      <c r="J3556" s="351"/>
      <c r="L3556" s="328"/>
    </row>
    <row r="3557" spans="10:12" ht="16.5" x14ac:dyDescent="0.35">
      <c r="J3557" s="351"/>
      <c r="L3557" s="329"/>
    </row>
    <row r="3558" spans="10:12" ht="16.5" x14ac:dyDescent="0.35">
      <c r="J3558" s="351"/>
      <c r="L3558" s="328"/>
    </row>
    <row r="3559" spans="10:12" ht="16.5" x14ac:dyDescent="0.35">
      <c r="J3559" s="351"/>
      <c r="L3559" s="329"/>
    </row>
    <row r="3560" spans="10:12" ht="16.5" x14ac:dyDescent="0.35">
      <c r="J3560" s="351"/>
      <c r="L3560" s="328"/>
    </row>
    <row r="3561" spans="10:12" ht="16.5" x14ac:dyDescent="0.35">
      <c r="J3561" s="351"/>
      <c r="L3561" s="329"/>
    </row>
    <row r="3562" spans="10:12" ht="16.5" x14ac:dyDescent="0.35">
      <c r="J3562" s="351"/>
      <c r="L3562" s="328"/>
    </row>
    <row r="3563" spans="10:12" ht="16.5" x14ac:dyDescent="0.35">
      <c r="J3563" s="351"/>
      <c r="L3563" s="329"/>
    </row>
    <row r="3564" spans="10:12" ht="16.5" x14ac:dyDescent="0.35">
      <c r="J3564" s="351"/>
      <c r="L3564" s="328"/>
    </row>
    <row r="3565" spans="10:12" ht="16.5" x14ac:dyDescent="0.35">
      <c r="J3565" s="351"/>
      <c r="L3565" s="329"/>
    </row>
    <row r="3566" spans="10:12" ht="16.5" x14ac:dyDescent="0.35">
      <c r="J3566" s="351"/>
      <c r="L3566" s="328"/>
    </row>
    <row r="3567" spans="10:12" ht="16.5" x14ac:dyDescent="0.35">
      <c r="J3567" s="351"/>
      <c r="L3567" s="329"/>
    </row>
    <row r="3568" spans="10:12" ht="16.5" x14ac:dyDescent="0.35">
      <c r="J3568" s="351"/>
      <c r="L3568" s="328"/>
    </row>
    <row r="3569" spans="10:12" ht="16.5" x14ac:dyDescent="0.35">
      <c r="J3569" s="351"/>
      <c r="L3569" s="329"/>
    </row>
    <row r="3570" spans="10:12" ht="16.5" x14ac:dyDescent="0.35">
      <c r="J3570" s="351"/>
      <c r="L3570" s="328"/>
    </row>
    <row r="3571" spans="10:12" ht="16.5" x14ac:dyDescent="0.35">
      <c r="J3571" s="351"/>
      <c r="L3571" s="329"/>
    </row>
    <row r="3572" spans="10:12" ht="16.5" x14ac:dyDescent="0.35">
      <c r="J3572" s="351"/>
      <c r="L3572" s="328"/>
    </row>
    <row r="3573" spans="10:12" ht="16.5" x14ac:dyDescent="0.35">
      <c r="J3573" s="351"/>
      <c r="L3573" s="329"/>
    </row>
    <row r="3574" spans="10:12" ht="16.5" x14ac:dyDescent="0.35">
      <c r="J3574" s="351"/>
      <c r="L3574" s="328"/>
    </row>
    <row r="3575" spans="10:12" ht="16.5" x14ac:dyDescent="0.35">
      <c r="J3575" s="351"/>
      <c r="L3575" s="329"/>
    </row>
    <row r="3576" spans="10:12" ht="16.5" x14ac:dyDescent="0.35">
      <c r="J3576" s="351"/>
      <c r="L3576" s="328"/>
    </row>
    <row r="3577" spans="10:12" ht="16.5" x14ac:dyDescent="0.35">
      <c r="J3577" s="351"/>
      <c r="L3577" s="329"/>
    </row>
    <row r="3578" spans="10:12" ht="16.5" x14ac:dyDescent="0.35">
      <c r="J3578" s="351"/>
      <c r="L3578" s="328"/>
    </row>
    <row r="3579" spans="10:12" ht="16.5" x14ac:dyDescent="0.35">
      <c r="J3579" s="351"/>
      <c r="L3579" s="329"/>
    </row>
    <row r="3580" spans="10:12" ht="16.5" x14ac:dyDescent="0.35">
      <c r="J3580" s="351"/>
      <c r="L3580" s="328"/>
    </row>
    <row r="3581" spans="10:12" ht="16.5" x14ac:dyDescent="0.35">
      <c r="J3581" s="351"/>
      <c r="L3581" s="329"/>
    </row>
    <row r="3582" spans="10:12" ht="16.5" x14ac:dyDescent="0.35">
      <c r="J3582" s="351"/>
      <c r="L3582" s="328"/>
    </row>
    <row r="3583" spans="10:12" ht="16.5" x14ac:dyDescent="0.35">
      <c r="J3583" s="351"/>
      <c r="L3583" s="329"/>
    </row>
    <row r="3584" spans="10:12" ht="16.5" x14ac:dyDescent="0.35">
      <c r="J3584" s="351"/>
      <c r="L3584" s="328"/>
    </row>
    <row r="3585" spans="10:12" ht="16.5" x14ac:dyDescent="0.35">
      <c r="J3585" s="351"/>
      <c r="L3585" s="329"/>
    </row>
    <row r="3586" spans="10:12" ht="16.5" x14ac:dyDescent="0.35">
      <c r="J3586" s="351"/>
      <c r="L3586" s="328"/>
    </row>
    <row r="3587" spans="10:12" ht="16.5" x14ac:dyDescent="0.35">
      <c r="J3587" s="351"/>
      <c r="L3587" s="329"/>
    </row>
    <row r="3588" spans="10:12" ht="16.5" x14ac:dyDescent="0.35">
      <c r="J3588" s="351"/>
      <c r="L3588" s="328"/>
    </row>
    <row r="3589" spans="10:12" ht="16.5" x14ac:dyDescent="0.35">
      <c r="J3589" s="351"/>
      <c r="L3589" s="329"/>
    </row>
    <row r="3590" spans="10:12" ht="16.5" x14ac:dyDescent="0.35">
      <c r="J3590" s="351"/>
      <c r="L3590" s="328"/>
    </row>
    <row r="3591" spans="10:12" ht="16.5" x14ac:dyDescent="0.35">
      <c r="J3591" s="351"/>
      <c r="L3591" s="329"/>
    </row>
    <row r="3592" spans="10:12" ht="16.5" x14ac:dyDescent="0.35">
      <c r="J3592" s="351"/>
      <c r="L3592" s="328"/>
    </row>
    <row r="3593" spans="10:12" ht="16.5" x14ac:dyDescent="0.35">
      <c r="J3593" s="351"/>
      <c r="L3593" s="329"/>
    </row>
    <row r="3594" spans="10:12" ht="16.5" x14ac:dyDescent="0.35">
      <c r="J3594" s="351"/>
      <c r="L3594" s="328"/>
    </row>
    <row r="3595" spans="10:12" ht="16.5" x14ac:dyDescent="0.35">
      <c r="J3595" s="351"/>
      <c r="L3595" s="329"/>
    </row>
    <row r="3596" spans="10:12" ht="16.5" x14ac:dyDescent="0.35">
      <c r="J3596" s="351"/>
      <c r="L3596" s="328"/>
    </row>
    <row r="3597" spans="10:12" ht="16.5" x14ac:dyDescent="0.35">
      <c r="J3597" s="351"/>
      <c r="L3597" s="329"/>
    </row>
    <row r="3598" spans="10:12" ht="16.5" x14ac:dyDescent="0.35">
      <c r="J3598" s="351"/>
      <c r="L3598" s="328"/>
    </row>
    <row r="3599" spans="10:12" ht="16.5" x14ac:dyDescent="0.35">
      <c r="J3599" s="351"/>
      <c r="L3599" s="329"/>
    </row>
    <row r="3600" spans="10:12" ht="16.5" x14ac:dyDescent="0.35">
      <c r="J3600" s="351"/>
      <c r="L3600" s="328"/>
    </row>
    <row r="3601" spans="10:12" ht="16.5" x14ac:dyDescent="0.35">
      <c r="J3601" s="351"/>
      <c r="L3601" s="329"/>
    </row>
    <row r="3602" spans="10:12" ht="16.5" x14ac:dyDescent="0.35">
      <c r="J3602" s="351"/>
      <c r="L3602" s="328"/>
    </row>
    <row r="3603" spans="10:12" ht="16.5" x14ac:dyDescent="0.35">
      <c r="J3603" s="351"/>
      <c r="L3603" s="329"/>
    </row>
    <row r="3604" spans="10:12" ht="16.5" x14ac:dyDescent="0.35">
      <c r="J3604" s="351"/>
      <c r="L3604" s="328"/>
    </row>
    <row r="3605" spans="10:12" ht="16.5" x14ac:dyDescent="0.35">
      <c r="J3605" s="351"/>
      <c r="L3605" s="329"/>
    </row>
    <row r="3606" spans="10:12" ht="16.5" x14ac:dyDescent="0.35">
      <c r="J3606" s="351"/>
      <c r="L3606" s="328"/>
    </row>
    <row r="3607" spans="10:12" ht="16.5" x14ac:dyDescent="0.35">
      <c r="J3607" s="351"/>
      <c r="L3607" s="329"/>
    </row>
    <row r="3608" spans="10:12" ht="16.5" x14ac:dyDescent="0.35">
      <c r="J3608" s="351"/>
      <c r="L3608" s="328"/>
    </row>
    <row r="3609" spans="10:12" ht="16.5" x14ac:dyDescent="0.35">
      <c r="J3609" s="351"/>
      <c r="L3609" s="329"/>
    </row>
    <row r="3610" spans="10:12" ht="16.5" x14ac:dyDescent="0.35">
      <c r="J3610" s="351"/>
      <c r="L3610" s="328"/>
    </row>
    <row r="3611" spans="10:12" ht="16.5" x14ac:dyDescent="0.35">
      <c r="J3611" s="351"/>
      <c r="L3611" s="329"/>
    </row>
    <row r="3612" spans="10:12" ht="16.5" x14ac:dyDescent="0.35">
      <c r="J3612" s="351"/>
      <c r="L3612" s="328"/>
    </row>
    <row r="3613" spans="10:12" ht="16.5" x14ac:dyDescent="0.35">
      <c r="J3613" s="351"/>
      <c r="L3613" s="329"/>
    </row>
    <row r="3614" spans="10:12" ht="16.5" x14ac:dyDescent="0.35">
      <c r="J3614" s="351"/>
      <c r="L3614" s="328"/>
    </row>
    <row r="3615" spans="10:12" ht="16.5" x14ac:dyDescent="0.35">
      <c r="J3615" s="351"/>
      <c r="L3615" s="329"/>
    </row>
    <row r="3616" spans="10:12" ht="16.5" x14ac:dyDescent="0.35">
      <c r="J3616" s="351"/>
      <c r="L3616" s="328"/>
    </row>
    <row r="3617" spans="10:12" ht="16.5" x14ac:dyDescent="0.35">
      <c r="J3617" s="351"/>
      <c r="L3617" s="329"/>
    </row>
    <row r="3618" spans="10:12" ht="16.5" x14ac:dyDescent="0.35">
      <c r="J3618" s="351"/>
      <c r="L3618" s="328"/>
    </row>
    <row r="3619" spans="10:12" ht="16.5" x14ac:dyDescent="0.35">
      <c r="J3619" s="351"/>
      <c r="L3619" s="329"/>
    </row>
    <row r="3620" spans="10:12" ht="16.5" x14ac:dyDescent="0.35">
      <c r="J3620" s="351"/>
      <c r="L3620" s="328"/>
    </row>
    <row r="3621" spans="10:12" ht="16.5" x14ac:dyDescent="0.35">
      <c r="J3621" s="351"/>
      <c r="L3621" s="329"/>
    </row>
    <row r="3622" spans="10:12" ht="16.5" x14ac:dyDescent="0.35">
      <c r="J3622" s="351"/>
      <c r="L3622" s="328"/>
    </row>
    <row r="3623" spans="10:12" ht="16.5" x14ac:dyDescent="0.35">
      <c r="J3623" s="351"/>
      <c r="L3623" s="329"/>
    </row>
    <row r="3624" spans="10:12" ht="16.5" x14ac:dyDescent="0.35">
      <c r="J3624" s="351"/>
      <c r="L3624" s="328"/>
    </row>
    <row r="3625" spans="10:12" ht="16.5" x14ac:dyDescent="0.35">
      <c r="J3625" s="351"/>
      <c r="L3625" s="329"/>
    </row>
    <row r="3626" spans="10:12" ht="16.5" x14ac:dyDescent="0.35">
      <c r="J3626" s="351"/>
      <c r="L3626" s="328"/>
    </row>
    <row r="3627" spans="10:12" ht="16.5" x14ac:dyDescent="0.35">
      <c r="J3627" s="351"/>
      <c r="L3627" s="329"/>
    </row>
    <row r="3628" spans="10:12" ht="16.5" x14ac:dyDescent="0.35">
      <c r="J3628" s="351"/>
      <c r="L3628" s="328"/>
    </row>
    <row r="3629" spans="10:12" ht="16.5" x14ac:dyDescent="0.35">
      <c r="J3629" s="351"/>
      <c r="L3629" s="329"/>
    </row>
    <row r="3630" spans="10:12" ht="16.5" x14ac:dyDescent="0.35">
      <c r="J3630" s="351"/>
      <c r="L3630" s="328"/>
    </row>
    <row r="3631" spans="10:12" ht="16.5" x14ac:dyDescent="0.35">
      <c r="J3631" s="351"/>
      <c r="L3631" s="329"/>
    </row>
    <row r="3632" spans="10:12" ht="16.5" x14ac:dyDescent="0.35">
      <c r="J3632" s="351"/>
      <c r="L3632" s="328"/>
    </row>
    <row r="3633" spans="10:12" ht="16.5" x14ac:dyDescent="0.35">
      <c r="J3633" s="351"/>
      <c r="L3633" s="329"/>
    </row>
    <row r="3634" spans="10:12" ht="16.5" x14ac:dyDescent="0.35">
      <c r="J3634" s="351"/>
      <c r="L3634" s="328"/>
    </row>
    <row r="3635" spans="10:12" ht="16.5" x14ac:dyDescent="0.35">
      <c r="J3635" s="351"/>
      <c r="L3635" s="329"/>
    </row>
    <row r="3636" spans="10:12" ht="16.5" x14ac:dyDescent="0.35">
      <c r="J3636" s="351"/>
      <c r="L3636" s="328"/>
    </row>
    <row r="3637" spans="10:12" ht="16.5" x14ac:dyDescent="0.35">
      <c r="J3637" s="351"/>
      <c r="L3637" s="329"/>
    </row>
    <row r="3638" spans="10:12" ht="16.5" x14ac:dyDescent="0.35">
      <c r="J3638" s="351"/>
      <c r="L3638" s="328"/>
    </row>
    <row r="3639" spans="10:12" ht="16.5" x14ac:dyDescent="0.35">
      <c r="J3639" s="351"/>
      <c r="L3639" s="329"/>
    </row>
    <row r="3640" spans="10:12" ht="16.5" x14ac:dyDescent="0.35">
      <c r="J3640" s="351"/>
      <c r="L3640" s="328"/>
    </row>
    <row r="3641" spans="10:12" ht="16.5" x14ac:dyDescent="0.35">
      <c r="J3641" s="351"/>
      <c r="L3641" s="329"/>
    </row>
    <row r="3642" spans="10:12" ht="16.5" x14ac:dyDescent="0.35">
      <c r="J3642" s="351"/>
      <c r="L3642" s="328"/>
    </row>
    <row r="3643" spans="10:12" ht="16.5" x14ac:dyDescent="0.35">
      <c r="J3643" s="351"/>
      <c r="L3643" s="329"/>
    </row>
    <row r="3644" spans="10:12" ht="16.5" x14ac:dyDescent="0.35">
      <c r="J3644" s="351"/>
      <c r="L3644" s="328"/>
    </row>
    <row r="3645" spans="10:12" ht="16.5" x14ac:dyDescent="0.35">
      <c r="J3645" s="351"/>
      <c r="L3645" s="329"/>
    </row>
    <row r="3646" spans="10:12" ht="16.5" x14ac:dyDescent="0.35">
      <c r="J3646" s="351"/>
      <c r="L3646" s="328"/>
    </row>
    <row r="3647" spans="10:12" ht="16.5" x14ac:dyDescent="0.35">
      <c r="J3647" s="351"/>
      <c r="L3647" s="329"/>
    </row>
    <row r="3648" spans="10:12" ht="16.5" x14ac:dyDescent="0.35">
      <c r="J3648" s="351"/>
      <c r="L3648" s="328"/>
    </row>
    <row r="3649" spans="10:12" ht="16.5" x14ac:dyDescent="0.35">
      <c r="J3649" s="351"/>
      <c r="L3649" s="329"/>
    </row>
    <row r="3650" spans="10:12" ht="16.5" x14ac:dyDescent="0.35">
      <c r="J3650" s="351"/>
      <c r="L3650" s="328"/>
    </row>
    <row r="3651" spans="10:12" ht="16.5" x14ac:dyDescent="0.35">
      <c r="J3651" s="351"/>
      <c r="L3651" s="329"/>
    </row>
    <row r="3652" spans="10:12" ht="16.5" x14ac:dyDescent="0.35">
      <c r="J3652" s="351"/>
      <c r="L3652" s="328"/>
    </row>
    <row r="3653" spans="10:12" ht="16.5" x14ac:dyDescent="0.35">
      <c r="J3653" s="351"/>
      <c r="L3653" s="329"/>
    </row>
    <row r="3654" spans="10:12" ht="16.5" x14ac:dyDescent="0.35">
      <c r="J3654" s="351"/>
      <c r="L3654" s="328"/>
    </row>
    <row r="3655" spans="10:12" ht="16.5" x14ac:dyDescent="0.35">
      <c r="J3655" s="351"/>
      <c r="L3655" s="329"/>
    </row>
    <row r="3656" spans="10:12" ht="16.5" x14ac:dyDescent="0.35">
      <c r="J3656" s="351"/>
      <c r="L3656" s="328"/>
    </row>
    <row r="3657" spans="10:12" ht="16.5" x14ac:dyDescent="0.35">
      <c r="J3657" s="351"/>
      <c r="L3657" s="329"/>
    </row>
    <row r="3658" spans="10:12" ht="16.5" x14ac:dyDescent="0.35">
      <c r="J3658" s="351"/>
      <c r="L3658" s="328"/>
    </row>
    <row r="3659" spans="10:12" ht="16.5" x14ac:dyDescent="0.35">
      <c r="J3659" s="351"/>
      <c r="L3659" s="329"/>
    </row>
    <row r="3660" spans="10:12" ht="16.5" x14ac:dyDescent="0.35">
      <c r="J3660" s="351"/>
      <c r="L3660" s="328"/>
    </row>
    <row r="3661" spans="10:12" ht="16.5" x14ac:dyDescent="0.35">
      <c r="J3661" s="351"/>
      <c r="L3661" s="329"/>
    </row>
    <row r="3662" spans="10:12" ht="16.5" x14ac:dyDescent="0.35">
      <c r="J3662" s="351"/>
      <c r="L3662" s="328"/>
    </row>
    <row r="3663" spans="10:12" ht="16.5" x14ac:dyDescent="0.35">
      <c r="J3663" s="351"/>
      <c r="L3663" s="329"/>
    </row>
    <row r="3664" spans="10:12" ht="16.5" x14ac:dyDescent="0.35">
      <c r="J3664" s="351"/>
      <c r="L3664" s="328"/>
    </row>
    <row r="3665" spans="10:12" ht="16.5" x14ac:dyDescent="0.35">
      <c r="J3665" s="351"/>
      <c r="L3665" s="329"/>
    </row>
    <row r="3666" spans="10:12" ht="16.5" x14ac:dyDescent="0.35">
      <c r="J3666" s="351"/>
      <c r="L3666" s="328"/>
    </row>
    <row r="3667" spans="10:12" ht="16.5" x14ac:dyDescent="0.35">
      <c r="J3667" s="351"/>
      <c r="L3667" s="329"/>
    </row>
    <row r="3668" spans="10:12" ht="16.5" x14ac:dyDescent="0.35">
      <c r="J3668" s="351"/>
      <c r="L3668" s="328"/>
    </row>
    <row r="3669" spans="10:12" ht="16.5" x14ac:dyDescent="0.35">
      <c r="J3669" s="351"/>
      <c r="L3669" s="329"/>
    </row>
    <row r="3670" spans="10:12" ht="16.5" x14ac:dyDescent="0.35">
      <c r="J3670" s="351"/>
      <c r="L3670" s="328"/>
    </row>
    <row r="3671" spans="10:12" ht="16.5" x14ac:dyDescent="0.35">
      <c r="J3671" s="351"/>
      <c r="L3671" s="329"/>
    </row>
    <row r="3672" spans="10:12" ht="16.5" x14ac:dyDescent="0.35">
      <c r="J3672" s="351"/>
      <c r="L3672" s="328"/>
    </row>
    <row r="3673" spans="10:12" ht="16.5" x14ac:dyDescent="0.35">
      <c r="J3673" s="351"/>
      <c r="L3673" s="329"/>
    </row>
    <row r="3674" spans="10:12" ht="16.5" x14ac:dyDescent="0.35">
      <c r="J3674" s="351"/>
      <c r="L3674" s="328"/>
    </row>
    <row r="3675" spans="10:12" ht="16.5" x14ac:dyDescent="0.35">
      <c r="J3675" s="351"/>
      <c r="L3675" s="329"/>
    </row>
    <row r="3676" spans="10:12" ht="16.5" x14ac:dyDescent="0.35">
      <c r="J3676" s="351"/>
      <c r="L3676" s="328"/>
    </row>
    <row r="3677" spans="10:12" ht="16.5" x14ac:dyDescent="0.35">
      <c r="J3677" s="351"/>
      <c r="L3677" s="329"/>
    </row>
    <row r="3678" spans="10:12" ht="16.5" x14ac:dyDescent="0.35">
      <c r="J3678" s="351"/>
      <c r="L3678" s="328"/>
    </row>
    <row r="3679" spans="10:12" ht="16.5" x14ac:dyDescent="0.35">
      <c r="J3679" s="351"/>
      <c r="L3679" s="329"/>
    </row>
    <row r="3680" spans="10:12" ht="16.5" x14ac:dyDescent="0.35">
      <c r="J3680" s="351"/>
      <c r="L3680" s="328"/>
    </row>
    <row r="3681" spans="10:12" ht="16.5" x14ac:dyDescent="0.35">
      <c r="J3681" s="351"/>
      <c r="L3681" s="329"/>
    </row>
    <row r="3682" spans="10:12" ht="16.5" x14ac:dyDescent="0.35">
      <c r="J3682" s="351"/>
      <c r="L3682" s="328"/>
    </row>
    <row r="3683" spans="10:12" ht="16.5" x14ac:dyDescent="0.35">
      <c r="J3683" s="351"/>
      <c r="L3683" s="329"/>
    </row>
    <row r="3684" spans="10:12" ht="16.5" x14ac:dyDescent="0.35">
      <c r="J3684" s="351"/>
      <c r="L3684" s="328"/>
    </row>
    <row r="3685" spans="10:12" ht="16.5" x14ac:dyDescent="0.35">
      <c r="J3685" s="351"/>
      <c r="L3685" s="329"/>
    </row>
    <row r="3686" spans="10:12" ht="16.5" x14ac:dyDescent="0.35">
      <c r="J3686" s="351"/>
      <c r="L3686" s="328"/>
    </row>
    <row r="3687" spans="10:12" ht="16.5" x14ac:dyDescent="0.35">
      <c r="J3687" s="351"/>
      <c r="L3687" s="329"/>
    </row>
    <row r="3688" spans="10:12" ht="16.5" x14ac:dyDescent="0.35">
      <c r="J3688" s="351"/>
      <c r="L3688" s="328"/>
    </row>
    <row r="3689" spans="10:12" ht="16.5" x14ac:dyDescent="0.35">
      <c r="J3689" s="351"/>
      <c r="L3689" s="329"/>
    </row>
    <row r="3690" spans="10:12" ht="16.5" x14ac:dyDescent="0.35">
      <c r="J3690" s="351"/>
      <c r="L3690" s="328"/>
    </row>
    <row r="3691" spans="10:12" ht="16.5" x14ac:dyDescent="0.35">
      <c r="J3691" s="351"/>
      <c r="L3691" s="329"/>
    </row>
    <row r="3692" spans="10:12" ht="16.5" x14ac:dyDescent="0.35">
      <c r="J3692" s="351"/>
      <c r="L3692" s="328"/>
    </row>
    <row r="3693" spans="10:12" ht="16.5" x14ac:dyDescent="0.35">
      <c r="J3693" s="351"/>
      <c r="L3693" s="329"/>
    </row>
    <row r="3694" spans="10:12" ht="16.5" x14ac:dyDescent="0.35">
      <c r="J3694" s="351"/>
      <c r="L3694" s="328"/>
    </row>
    <row r="3695" spans="10:12" ht="16.5" x14ac:dyDescent="0.35">
      <c r="J3695" s="351"/>
      <c r="L3695" s="329"/>
    </row>
    <row r="3696" spans="10:12" ht="16.5" x14ac:dyDescent="0.35">
      <c r="J3696" s="351"/>
      <c r="L3696" s="328"/>
    </row>
    <row r="3697" spans="10:12" ht="16.5" x14ac:dyDescent="0.35">
      <c r="J3697" s="351"/>
      <c r="L3697" s="329"/>
    </row>
    <row r="3698" spans="10:12" ht="16.5" x14ac:dyDescent="0.35">
      <c r="J3698" s="351"/>
      <c r="L3698" s="328"/>
    </row>
    <row r="3699" spans="10:12" ht="16.5" x14ac:dyDescent="0.35">
      <c r="J3699" s="351"/>
      <c r="L3699" s="329"/>
    </row>
    <row r="3700" spans="10:12" ht="16.5" x14ac:dyDescent="0.35">
      <c r="J3700" s="351"/>
      <c r="L3700" s="328"/>
    </row>
    <row r="3701" spans="10:12" ht="16.5" x14ac:dyDescent="0.35">
      <c r="J3701" s="351"/>
      <c r="L3701" s="329"/>
    </row>
    <row r="3702" spans="10:12" ht="16.5" x14ac:dyDescent="0.35">
      <c r="J3702" s="351"/>
      <c r="L3702" s="328"/>
    </row>
    <row r="3703" spans="10:12" ht="16.5" x14ac:dyDescent="0.35">
      <c r="J3703" s="351"/>
      <c r="L3703" s="329"/>
    </row>
    <row r="3704" spans="10:12" ht="16.5" x14ac:dyDescent="0.35">
      <c r="J3704" s="351"/>
      <c r="L3704" s="328"/>
    </row>
    <row r="3705" spans="10:12" ht="16.5" x14ac:dyDescent="0.35">
      <c r="J3705" s="351"/>
      <c r="L3705" s="329"/>
    </row>
    <row r="3706" spans="10:12" ht="16.5" x14ac:dyDescent="0.35">
      <c r="J3706" s="351"/>
      <c r="L3706" s="328"/>
    </row>
    <row r="3707" spans="10:12" ht="16.5" x14ac:dyDescent="0.35">
      <c r="J3707" s="351"/>
      <c r="L3707" s="329"/>
    </row>
    <row r="3708" spans="10:12" ht="16.5" x14ac:dyDescent="0.35">
      <c r="J3708" s="351"/>
      <c r="L3708" s="328"/>
    </row>
    <row r="3709" spans="10:12" ht="16.5" x14ac:dyDescent="0.35">
      <c r="J3709" s="351"/>
      <c r="L3709" s="329"/>
    </row>
    <row r="3710" spans="10:12" ht="16.5" x14ac:dyDescent="0.35">
      <c r="J3710" s="351"/>
      <c r="L3710" s="328"/>
    </row>
    <row r="3711" spans="10:12" ht="16.5" x14ac:dyDescent="0.35">
      <c r="J3711" s="351"/>
      <c r="L3711" s="329"/>
    </row>
    <row r="3712" spans="10:12" ht="16.5" x14ac:dyDescent="0.35">
      <c r="J3712" s="351"/>
      <c r="L3712" s="328"/>
    </row>
    <row r="3713" spans="10:12" ht="16.5" x14ac:dyDescent="0.35">
      <c r="J3713" s="351"/>
      <c r="L3713" s="329"/>
    </row>
    <row r="3714" spans="10:12" ht="16.5" x14ac:dyDescent="0.35">
      <c r="J3714" s="351"/>
      <c r="L3714" s="328"/>
    </row>
    <row r="3715" spans="10:12" ht="16.5" x14ac:dyDescent="0.35">
      <c r="J3715" s="351"/>
      <c r="L3715" s="329"/>
    </row>
    <row r="3716" spans="10:12" ht="16.5" x14ac:dyDescent="0.35">
      <c r="J3716" s="351"/>
      <c r="L3716" s="328"/>
    </row>
    <row r="3717" spans="10:12" ht="16.5" x14ac:dyDescent="0.35">
      <c r="J3717" s="351"/>
      <c r="L3717" s="329"/>
    </row>
    <row r="3718" spans="10:12" ht="16.5" x14ac:dyDescent="0.35">
      <c r="J3718" s="351"/>
      <c r="L3718" s="328"/>
    </row>
    <row r="3719" spans="10:12" ht="16.5" x14ac:dyDescent="0.35">
      <c r="J3719" s="351"/>
      <c r="L3719" s="329"/>
    </row>
    <row r="3720" spans="10:12" ht="16.5" x14ac:dyDescent="0.35">
      <c r="J3720" s="351"/>
      <c r="L3720" s="328"/>
    </row>
    <row r="3721" spans="10:12" ht="16.5" x14ac:dyDescent="0.35">
      <c r="J3721" s="351"/>
      <c r="L3721" s="329"/>
    </row>
    <row r="3722" spans="10:12" ht="16.5" x14ac:dyDescent="0.35">
      <c r="J3722" s="351"/>
      <c r="L3722" s="328"/>
    </row>
    <row r="3723" spans="10:12" ht="16.5" x14ac:dyDescent="0.35">
      <c r="J3723" s="351"/>
      <c r="L3723" s="329"/>
    </row>
    <row r="3724" spans="10:12" ht="16.5" x14ac:dyDescent="0.35">
      <c r="J3724" s="351"/>
      <c r="L3724" s="328"/>
    </row>
    <row r="3725" spans="10:12" ht="16.5" x14ac:dyDescent="0.35">
      <c r="J3725" s="351"/>
      <c r="L3725" s="329"/>
    </row>
    <row r="3726" spans="10:12" ht="16.5" x14ac:dyDescent="0.35">
      <c r="J3726" s="351"/>
      <c r="L3726" s="328"/>
    </row>
    <row r="3727" spans="10:12" ht="16.5" x14ac:dyDescent="0.35">
      <c r="J3727" s="351"/>
      <c r="L3727" s="329"/>
    </row>
    <row r="3728" spans="10:12" ht="16.5" x14ac:dyDescent="0.35">
      <c r="J3728" s="351"/>
      <c r="L3728" s="328"/>
    </row>
    <row r="3729" spans="10:12" ht="16.5" x14ac:dyDescent="0.35">
      <c r="J3729" s="351"/>
      <c r="L3729" s="329"/>
    </row>
    <row r="3730" spans="10:12" ht="16.5" x14ac:dyDescent="0.35">
      <c r="J3730" s="351"/>
      <c r="L3730" s="328"/>
    </row>
    <row r="3731" spans="10:12" ht="16.5" x14ac:dyDescent="0.35">
      <c r="J3731" s="351"/>
      <c r="L3731" s="329"/>
    </row>
    <row r="3732" spans="10:12" ht="16.5" x14ac:dyDescent="0.35">
      <c r="J3732" s="351"/>
      <c r="L3732" s="328"/>
    </row>
    <row r="3733" spans="10:12" ht="16.5" x14ac:dyDescent="0.35">
      <c r="J3733" s="351"/>
      <c r="L3733" s="329"/>
    </row>
    <row r="3734" spans="10:12" ht="16.5" x14ac:dyDescent="0.35">
      <c r="J3734" s="351"/>
      <c r="L3734" s="328"/>
    </row>
    <row r="3735" spans="10:12" ht="16.5" x14ac:dyDescent="0.35">
      <c r="J3735" s="351"/>
      <c r="L3735" s="329"/>
    </row>
    <row r="3736" spans="10:12" ht="16.5" x14ac:dyDescent="0.35">
      <c r="J3736" s="351"/>
      <c r="L3736" s="328"/>
    </row>
    <row r="3737" spans="10:12" ht="16.5" x14ac:dyDescent="0.35">
      <c r="J3737" s="351"/>
      <c r="L3737" s="329"/>
    </row>
    <row r="3738" spans="10:12" ht="16.5" x14ac:dyDescent="0.35">
      <c r="J3738" s="351"/>
      <c r="L3738" s="328"/>
    </row>
    <row r="3739" spans="10:12" ht="16.5" x14ac:dyDescent="0.35">
      <c r="J3739" s="351"/>
      <c r="L3739" s="329"/>
    </row>
    <row r="3740" spans="10:12" ht="16.5" x14ac:dyDescent="0.35">
      <c r="J3740" s="351"/>
      <c r="L3740" s="328"/>
    </row>
    <row r="3741" spans="10:12" ht="16.5" x14ac:dyDescent="0.35">
      <c r="J3741" s="351"/>
      <c r="L3741" s="329"/>
    </row>
    <row r="3742" spans="10:12" ht="16.5" x14ac:dyDescent="0.35">
      <c r="J3742" s="351"/>
      <c r="L3742" s="328"/>
    </row>
    <row r="3743" spans="10:12" ht="16.5" x14ac:dyDescent="0.35">
      <c r="J3743" s="351"/>
      <c r="L3743" s="329"/>
    </row>
    <row r="3744" spans="10:12" ht="16.5" x14ac:dyDescent="0.35">
      <c r="J3744" s="351"/>
      <c r="L3744" s="328"/>
    </row>
    <row r="3745" spans="10:12" ht="16.5" x14ac:dyDescent="0.35">
      <c r="J3745" s="351"/>
      <c r="L3745" s="329"/>
    </row>
    <row r="3746" spans="10:12" ht="16.5" x14ac:dyDescent="0.35">
      <c r="J3746" s="351"/>
      <c r="L3746" s="328"/>
    </row>
    <row r="3747" spans="10:12" ht="16.5" x14ac:dyDescent="0.35">
      <c r="J3747" s="351"/>
      <c r="L3747" s="329"/>
    </row>
    <row r="3748" spans="10:12" ht="16.5" x14ac:dyDescent="0.35">
      <c r="J3748" s="351"/>
      <c r="L3748" s="328"/>
    </row>
    <row r="3749" spans="10:12" ht="16.5" x14ac:dyDescent="0.35">
      <c r="J3749" s="351"/>
      <c r="L3749" s="329"/>
    </row>
    <row r="3750" spans="10:12" ht="16.5" x14ac:dyDescent="0.35">
      <c r="J3750" s="351"/>
      <c r="L3750" s="328"/>
    </row>
    <row r="3751" spans="10:12" ht="16.5" x14ac:dyDescent="0.35">
      <c r="J3751" s="351"/>
      <c r="L3751" s="329"/>
    </row>
    <row r="3752" spans="10:12" ht="16.5" x14ac:dyDescent="0.35">
      <c r="J3752" s="351"/>
      <c r="L3752" s="328"/>
    </row>
    <row r="3753" spans="10:12" ht="16.5" x14ac:dyDescent="0.35">
      <c r="J3753" s="351"/>
      <c r="L3753" s="329"/>
    </row>
    <row r="3754" spans="10:12" ht="16.5" x14ac:dyDescent="0.35">
      <c r="J3754" s="351"/>
      <c r="L3754" s="328"/>
    </row>
    <row r="3755" spans="10:12" ht="16.5" x14ac:dyDescent="0.35">
      <c r="J3755" s="351"/>
      <c r="L3755" s="329"/>
    </row>
    <row r="3756" spans="10:12" ht="16.5" x14ac:dyDescent="0.35">
      <c r="J3756" s="351"/>
      <c r="L3756" s="328"/>
    </row>
    <row r="3757" spans="10:12" ht="16.5" x14ac:dyDescent="0.35">
      <c r="J3757" s="351"/>
      <c r="L3757" s="329"/>
    </row>
    <row r="3758" spans="10:12" ht="16.5" x14ac:dyDescent="0.35">
      <c r="J3758" s="351"/>
      <c r="L3758" s="328"/>
    </row>
    <row r="3759" spans="10:12" ht="16.5" x14ac:dyDescent="0.35">
      <c r="J3759" s="351"/>
      <c r="L3759" s="329"/>
    </row>
    <row r="3760" spans="10:12" ht="16.5" x14ac:dyDescent="0.35">
      <c r="J3760" s="351"/>
      <c r="L3760" s="328"/>
    </row>
    <row r="3761" spans="10:12" ht="16.5" x14ac:dyDescent="0.35">
      <c r="J3761" s="351"/>
      <c r="L3761" s="329"/>
    </row>
    <row r="3762" spans="10:12" ht="16.5" x14ac:dyDescent="0.35">
      <c r="J3762" s="351"/>
      <c r="L3762" s="328"/>
    </row>
    <row r="3763" spans="10:12" ht="16.5" x14ac:dyDescent="0.35">
      <c r="J3763" s="351"/>
      <c r="L3763" s="329"/>
    </row>
    <row r="3764" spans="10:12" ht="16.5" x14ac:dyDescent="0.35">
      <c r="J3764" s="351"/>
      <c r="L3764" s="328"/>
    </row>
    <row r="3765" spans="10:12" ht="16.5" x14ac:dyDescent="0.35">
      <c r="J3765" s="351"/>
      <c r="L3765" s="329"/>
    </row>
    <row r="3766" spans="10:12" ht="16.5" x14ac:dyDescent="0.35">
      <c r="J3766" s="351"/>
      <c r="L3766" s="328"/>
    </row>
    <row r="3767" spans="10:12" ht="16.5" x14ac:dyDescent="0.35">
      <c r="J3767" s="351"/>
      <c r="L3767" s="329"/>
    </row>
    <row r="3768" spans="10:12" ht="16.5" x14ac:dyDescent="0.35">
      <c r="J3768" s="351"/>
      <c r="L3768" s="328"/>
    </row>
    <row r="3769" spans="10:12" ht="16.5" x14ac:dyDescent="0.35">
      <c r="J3769" s="351"/>
      <c r="L3769" s="329"/>
    </row>
    <row r="3770" spans="10:12" ht="16.5" x14ac:dyDescent="0.35">
      <c r="J3770" s="351"/>
      <c r="L3770" s="328"/>
    </row>
    <row r="3771" spans="10:12" ht="16.5" x14ac:dyDescent="0.35">
      <c r="J3771" s="351"/>
      <c r="L3771" s="329"/>
    </row>
    <row r="3772" spans="10:12" ht="16.5" x14ac:dyDescent="0.35">
      <c r="J3772" s="351"/>
      <c r="L3772" s="328"/>
    </row>
    <row r="3773" spans="10:12" ht="16.5" x14ac:dyDescent="0.35">
      <c r="J3773" s="351"/>
      <c r="L3773" s="329"/>
    </row>
    <row r="3774" spans="10:12" ht="16.5" x14ac:dyDescent="0.35">
      <c r="J3774" s="351"/>
      <c r="L3774" s="328"/>
    </row>
    <row r="3775" spans="10:12" ht="16.5" x14ac:dyDescent="0.35">
      <c r="J3775" s="351"/>
      <c r="L3775" s="329"/>
    </row>
    <row r="3776" spans="10:12" ht="16.5" x14ac:dyDescent="0.35">
      <c r="J3776" s="351"/>
      <c r="L3776" s="328"/>
    </row>
    <row r="3777" spans="10:12" ht="16.5" x14ac:dyDescent="0.35">
      <c r="J3777" s="351"/>
      <c r="L3777" s="329"/>
    </row>
    <row r="3778" spans="10:12" ht="16.5" x14ac:dyDescent="0.35">
      <c r="J3778" s="351"/>
      <c r="L3778" s="328"/>
    </row>
    <row r="3779" spans="10:12" ht="16.5" x14ac:dyDescent="0.35">
      <c r="J3779" s="351"/>
      <c r="L3779" s="329"/>
    </row>
    <row r="3780" spans="10:12" ht="16.5" x14ac:dyDescent="0.35">
      <c r="J3780" s="351"/>
      <c r="L3780" s="328"/>
    </row>
    <row r="3781" spans="10:12" ht="16.5" x14ac:dyDescent="0.35">
      <c r="J3781" s="351"/>
      <c r="L3781" s="329"/>
    </row>
    <row r="3782" spans="10:12" ht="16.5" x14ac:dyDescent="0.35">
      <c r="J3782" s="351"/>
      <c r="L3782" s="328"/>
    </row>
    <row r="3783" spans="10:12" ht="16.5" x14ac:dyDescent="0.35">
      <c r="J3783" s="351"/>
      <c r="L3783" s="329"/>
    </row>
    <row r="3784" spans="10:12" ht="16.5" x14ac:dyDescent="0.35">
      <c r="J3784" s="351"/>
      <c r="L3784" s="328"/>
    </row>
    <row r="3785" spans="10:12" ht="16.5" x14ac:dyDescent="0.35">
      <c r="J3785" s="351"/>
      <c r="L3785" s="329"/>
    </row>
    <row r="3786" spans="10:12" ht="16.5" x14ac:dyDescent="0.35">
      <c r="J3786" s="351"/>
      <c r="L3786" s="328"/>
    </row>
    <row r="3787" spans="10:12" ht="16.5" x14ac:dyDescent="0.35">
      <c r="J3787" s="351"/>
      <c r="L3787" s="329"/>
    </row>
    <row r="3788" spans="10:12" ht="16.5" x14ac:dyDescent="0.35">
      <c r="J3788" s="351"/>
      <c r="L3788" s="328"/>
    </row>
    <row r="3789" spans="10:12" ht="16.5" x14ac:dyDescent="0.35">
      <c r="J3789" s="351"/>
      <c r="L3789" s="329"/>
    </row>
    <row r="3790" spans="10:12" ht="16.5" x14ac:dyDescent="0.35">
      <c r="J3790" s="351"/>
      <c r="L3790" s="328"/>
    </row>
    <row r="3791" spans="10:12" ht="16.5" x14ac:dyDescent="0.35">
      <c r="J3791" s="351"/>
      <c r="L3791" s="329"/>
    </row>
    <row r="3792" spans="10:12" ht="16.5" x14ac:dyDescent="0.35">
      <c r="J3792" s="351"/>
      <c r="L3792" s="328"/>
    </row>
    <row r="3793" spans="10:12" ht="16.5" x14ac:dyDescent="0.35">
      <c r="J3793" s="351"/>
      <c r="L3793" s="329"/>
    </row>
    <row r="3794" spans="10:12" ht="16.5" x14ac:dyDescent="0.35">
      <c r="J3794" s="351"/>
      <c r="L3794" s="328"/>
    </row>
    <row r="3795" spans="10:12" ht="16.5" x14ac:dyDescent="0.35">
      <c r="J3795" s="351"/>
      <c r="L3795" s="329"/>
    </row>
    <row r="3796" spans="10:12" ht="16.5" x14ac:dyDescent="0.35">
      <c r="J3796" s="351"/>
      <c r="L3796" s="328"/>
    </row>
    <row r="3797" spans="10:12" ht="16.5" x14ac:dyDescent="0.35">
      <c r="J3797" s="351"/>
      <c r="L3797" s="329"/>
    </row>
    <row r="3798" spans="10:12" ht="16.5" x14ac:dyDescent="0.35">
      <c r="J3798" s="351"/>
      <c r="L3798" s="328"/>
    </row>
    <row r="3799" spans="10:12" ht="16.5" x14ac:dyDescent="0.35">
      <c r="J3799" s="351"/>
      <c r="L3799" s="329"/>
    </row>
    <row r="3800" spans="10:12" ht="16.5" x14ac:dyDescent="0.35">
      <c r="J3800" s="351"/>
      <c r="L3800" s="328"/>
    </row>
    <row r="3801" spans="10:12" ht="16.5" x14ac:dyDescent="0.35">
      <c r="J3801" s="351"/>
      <c r="L3801" s="329"/>
    </row>
    <row r="3802" spans="10:12" ht="16.5" x14ac:dyDescent="0.35">
      <c r="J3802" s="351"/>
      <c r="L3802" s="328"/>
    </row>
    <row r="3803" spans="10:12" ht="16.5" x14ac:dyDescent="0.35">
      <c r="J3803" s="351"/>
      <c r="L3803" s="329"/>
    </row>
    <row r="3804" spans="10:12" ht="16.5" x14ac:dyDescent="0.35">
      <c r="J3804" s="351"/>
      <c r="L3804" s="328"/>
    </row>
    <row r="3805" spans="10:12" ht="16.5" x14ac:dyDescent="0.35">
      <c r="J3805" s="351"/>
      <c r="L3805" s="329"/>
    </row>
    <row r="3806" spans="10:12" ht="16.5" x14ac:dyDescent="0.35">
      <c r="J3806" s="351"/>
      <c r="L3806" s="328"/>
    </row>
    <row r="3807" spans="10:12" ht="16.5" x14ac:dyDescent="0.35">
      <c r="J3807" s="351"/>
      <c r="L3807" s="329"/>
    </row>
    <row r="3808" spans="10:12" ht="16.5" x14ac:dyDescent="0.35">
      <c r="J3808" s="351"/>
      <c r="L3808" s="328"/>
    </row>
    <row r="3809" spans="10:12" ht="16.5" x14ac:dyDescent="0.35">
      <c r="J3809" s="351"/>
      <c r="L3809" s="329"/>
    </row>
    <row r="3810" spans="10:12" ht="16.5" x14ac:dyDescent="0.35">
      <c r="J3810" s="351"/>
      <c r="L3810" s="328"/>
    </row>
    <row r="3811" spans="10:12" ht="16.5" x14ac:dyDescent="0.35">
      <c r="J3811" s="351"/>
      <c r="L3811" s="329"/>
    </row>
    <row r="3812" spans="10:12" ht="16.5" x14ac:dyDescent="0.35">
      <c r="J3812" s="351"/>
      <c r="L3812" s="328"/>
    </row>
    <row r="3813" spans="10:12" ht="16.5" x14ac:dyDescent="0.35">
      <c r="J3813" s="351"/>
      <c r="L3813" s="329"/>
    </row>
    <row r="3814" spans="10:12" ht="16.5" x14ac:dyDescent="0.35">
      <c r="J3814" s="351"/>
      <c r="L3814" s="328"/>
    </row>
    <row r="3815" spans="10:12" ht="16.5" x14ac:dyDescent="0.35">
      <c r="J3815" s="351"/>
      <c r="L3815" s="329"/>
    </row>
    <row r="3816" spans="10:12" ht="16.5" x14ac:dyDescent="0.35">
      <c r="J3816" s="351"/>
      <c r="L3816" s="328"/>
    </row>
    <row r="3817" spans="10:12" ht="16.5" x14ac:dyDescent="0.35">
      <c r="J3817" s="351"/>
      <c r="L3817" s="329"/>
    </row>
    <row r="3818" spans="10:12" ht="16.5" x14ac:dyDescent="0.35">
      <c r="J3818" s="351"/>
      <c r="L3818" s="328"/>
    </row>
    <row r="3819" spans="10:12" ht="16.5" x14ac:dyDescent="0.35">
      <c r="J3819" s="351"/>
      <c r="L3819" s="329"/>
    </row>
    <row r="3820" spans="10:12" ht="16.5" x14ac:dyDescent="0.35">
      <c r="J3820" s="351"/>
      <c r="L3820" s="328"/>
    </row>
    <row r="3821" spans="10:12" ht="16.5" x14ac:dyDescent="0.35">
      <c r="J3821" s="351"/>
      <c r="L3821" s="329"/>
    </row>
    <row r="3822" spans="10:12" ht="16.5" x14ac:dyDescent="0.35">
      <c r="J3822" s="351"/>
      <c r="L3822" s="328"/>
    </row>
    <row r="3823" spans="10:12" ht="16.5" x14ac:dyDescent="0.35">
      <c r="J3823" s="351"/>
      <c r="L3823" s="329"/>
    </row>
    <row r="3824" spans="10:12" ht="16.5" x14ac:dyDescent="0.35">
      <c r="J3824" s="351"/>
      <c r="L3824" s="328"/>
    </row>
    <row r="3825" spans="10:12" ht="16.5" x14ac:dyDescent="0.35">
      <c r="J3825" s="351"/>
      <c r="L3825" s="329"/>
    </row>
    <row r="3826" spans="10:12" ht="16.5" x14ac:dyDescent="0.35">
      <c r="J3826" s="351"/>
      <c r="L3826" s="328"/>
    </row>
    <row r="3827" spans="10:12" ht="16.5" x14ac:dyDescent="0.35">
      <c r="J3827" s="351"/>
      <c r="L3827" s="329"/>
    </row>
    <row r="3828" spans="10:12" ht="16.5" x14ac:dyDescent="0.35">
      <c r="J3828" s="351"/>
      <c r="L3828" s="328"/>
    </row>
    <row r="3829" spans="10:12" ht="16.5" x14ac:dyDescent="0.35">
      <c r="J3829" s="351"/>
      <c r="L3829" s="329"/>
    </row>
    <row r="3830" spans="10:12" ht="16.5" x14ac:dyDescent="0.35">
      <c r="J3830" s="351"/>
      <c r="L3830" s="328"/>
    </row>
    <row r="3831" spans="10:12" ht="16.5" x14ac:dyDescent="0.35">
      <c r="J3831" s="351"/>
      <c r="L3831" s="329"/>
    </row>
    <row r="3832" spans="10:12" ht="16.5" x14ac:dyDescent="0.35">
      <c r="J3832" s="351"/>
      <c r="L3832" s="328"/>
    </row>
    <row r="3833" spans="10:12" ht="16.5" x14ac:dyDescent="0.35">
      <c r="J3833" s="351"/>
      <c r="L3833" s="329"/>
    </row>
    <row r="3834" spans="10:12" ht="16.5" x14ac:dyDescent="0.35">
      <c r="J3834" s="351"/>
      <c r="L3834" s="328"/>
    </row>
    <row r="3835" spans="10:12" ht="16.5" x14ac:dyDescent="0.35">
      <c r="J3835" s="351"/>
      <c r="L3835" s="329"/>
    </row>
    <row r="3836" spans="10:12" ht="16.5" x14ac:dyDescent="0.35">
      <c r="J3836" s="351"/>
      <c r="L3836" s="328"/>
    </row>
    <row r="3837" spans="10:12" ht="16.5" x14ac:dyDescent="0.35">
      <c r="J3837" s="351"/>
      <c r="L3837" s="329"/>
    </row>
    <row r="3838" spans="10:12" ht="16.5" x14ac:dyDescent="0.35">
      <c r="J3838" s="351"/>
      <c r="L3838" s="328"/>
    </row>
    <row r="3839" spans="10:12" ht="16.5" x14ac:dyDescent="0.35">
      <c r="J3839" s="351"/>
      <c r="L3839" s="329"/>
    </row>
    <row r="3840" spans="10:12" ht="16.5" x14ac:dyDescent="0.35">
      <c r="J3840" s="351"/>
      <c r="L3840" s="328"/>
    </row>
    <row r="3841" spans="10:12" ht="16.5" x14ac:dyDescent="0.35">
      <c r="J3841" s="351"/>
      <c r="L3841" s="329"/>
    </row>
    <row r="3842" spans="10:12" ht="16.5" x14ac:dyDescent="0.35">
      <c r="J3842" s="351"/>
      <c r="L3842" s="328"/>
    </row>
    <row r="3843" spans="10:12" ht="16.5" x14ac:dyDescent="0.35">
      <c r="J3843" s="351"/>
      <c r="L3843" s="329"/>
    </row>
    <row r="3844" spans="10:12" ht="16.5" x14ac:dyDescent="0.35">
      <c r="J3844" s="351"/>
      <c r="L3844" s="328"/>
    </row>
    <row r="3845" spans="10:12" ht="16.5" x14ac:dyDescent="0.35">
      <c r="J3845" s="351"/>
      <c r="L3845" s="329"/>
    </row>
    <row r="3846" spans="10:12" ht="16.5" x14ac:dyDescent="0.35">
      <c r="J3846" s="351"/>
      <c r="L3846" s="328"/>
    </row>
    <row r="3847" spans="10:12" ht="16.5" x14ac:dyDescent="0.35">
      <c r="J3847" s="351"/>
      <c r="L3847" s="329"/>
    </row>
    <row r="3848" spans="10:12" ht="16.5" x14ac:dyDescent="0.35">
      <c r="J3848" s="351"/>
      <c r="L3848" s="328"/>
    </row>
    <row r="3849" spans="10:12" ht="16.5" x14ac:dyDescent="0.35">
      <c r="J3849" s="351"/>
      <c r="L3849" s="329"/>
    </row>
    <row r="3850" spans="10:12" ht="16.5" x14ac:dyDescent="0.35">
      <c r="J3850" s="351"/>
      <c r="L3850" s="328"/>
    </row>
    <row r="3851" spans="10:12" ht="16.5" x14ac:dyDescent="0.35">
      <c r="J3851" s="351"/>
      <c r="L3851" s="329"/>
    </row>
    <row r="3852" spans="10:12" ht="16.5" x14ac:dyDescent="0.35">
      <c r="J3852" s="351"/>
      <c r="L3852" s="328"/>
    </row>
    <row r="3853" spans="10:12" ht="16.5" x14ac:dyDescent="0.35">
      <c r="J3853" s="351"/>
      <c r="L3853" s="329"/>
    </row>
    <row r="3854" spans="10:12" ht="16.5" x14ac:dyDescent="0.35">
      <c r="J3854" s="351"/>
      <c r="L3854" s="328"/>
    </row>
    <row r="3855" spans="10:12" ht="16.5" x14ac:dyDescent="0.35">
      <c r="J3855" s="351"/>
      <c r="L3855" s="329"/>
    </row>
    <row r="3856" spans="10:12" ht="16.5" x14ac:dyDescent="0.35">
      <c r="J3856" s="351"/>
      <c r="L3856" s="328"/>
    </row>
    <row r="3857" spans="10:12" ht="16.5" x14ac:dyDescent="0.35">
      <c r="J3857" s="351"/>
      <c r="L3857" s="329"/>
    </row>
    <row r="3858" spans="10:12" ht="16.5" x14ac:dyDescent="0.35">
      <c r="J3858" s="351"/>
      <c r="L3858" s="328"/>
    </row>
    <row r="3859" spans="10:12" ht="16.5" x14ac:dyDescent="0.35">
      <c r="J3859" s="351"/>
      <c r="L3859" s="329"/>
    </row>
    <row r="3860" spans="10:12" ht="16.5" x14ac:dyDescent="0.35">
      <c r="J3860" s="351"/>
      <c r="L3860" s="328"/>
    </row>
    <row r="3861" spans="10:12" ht="16.5" x14ac:dyDescent="0.35">
      <c r="J3861" s="351"/>
      <c r="L3861" s="329"/>
    </row>
    <row r="3862" spans="10:12" ht="16.5" x14ac:dyDescent="0.35">
      <c r="J3862" s="351"/>
      <c r="L3862" s="328"/>
    </row>
    <row r="3863" spans="10:12" ht="16.5" x14ac:dyDescent="0.35">
      <c r="J3863" s="351"/>
      <c r="L3863" s="329"/>
    </row>
    <row r="3864" spans="10:12" ht="16.5" x14ac:dyDescent="0.35">
      <c r="J3864" s="351"/>
      <c r="L3864" s="328"/>
    </row>
    <row r="3865" spans="10:12" ht="16.5" x14ac:dyDescent="0.35">
      <c r="J3865" s="351"/>
      <c r="L3865" s="329"/>
    </row>
    <row r="3866" spans="10:12" ht="16.5" x14ac:dyDescent="0.35">
      <c r="J3866" s="351"/>
      <c r="L3866" s="328"/>
    </row>
    <row r="3867" spans="10:12" ht="16.5" x14ac:dyDescent="0.35">
      <c r="J3867" s="351"/>
      <c r="L3867" s="329"/>
    </row>
    <row r="3868" spans="10:12" ht="16.5" x14ac:dyDescent="0.35">
      <c r="J3868" s="351"/>
      <c r="L3868" s="328"/>
    </row>
    <row r="3869" spans="10:12" ht="16.5" x14ac:dyDescent="0.35">
      <c r="J3869" s="351"/>
      <c r="L3869" s="329"/>
    </row>
    <row r="3870" spans="10:12" ht="16.5" x14ac:dyDescent="0.35">
      <c r="J3870" s="351"/>
      <c r="L3870" s="328"/>
    </row>
    <row r="3871" spans="10:12" ht="16.5" x14ac:dyDescent="0.35">
      <c r="J3871" s="351"/>
      <c r="L3871" s="329"/>
    </row>
    <row r="3872" spans="10:12" ht="16.5" x14ac:dyDescent="0.35">
      <c r="J3872" s="351"/>
      <c r="L3872" s="328"/>
    </row>
    <row r="3873" spans="10:12" ht="16.5" x14ac:dyDescent="0.35">
      <c r="J3873" s="351"/>
      <c r="L3873" s="329"/>
    </row>
    <row r="3874" spans="10:12" ht="16.5" x14ac:dyDescent="0.35">
      <c r="J3874" s="351"/>
      <c r="L3874" s="328"/>
    </row>
    <row r="3875" spans="10:12" ht="16.5" x14ac:dyDescent="0.35">
      <c r="J3875" s="351"/>
      <c r="L3875" s="329"/>
    </row>
    <row r="3876" spans="10:12" ht="16.5" x14ac:dyDescent="0.35">
      <c r="J3876" s="351"/>
      <c r="L3876" s="328"/>
    </row>
    <row r="3877" spans="10:12" ht="16.5" x14ac:dyDescent="0.35">
      <c r="J3877" s="351"/>
      <c r="L3877" s="329"/>
    </row>
    <row r="3878" spans="10:12" ht="16.5" x14ac:dyDescent="0.35">
      <c r="J3878" s="351"/>
      <c r="L3878" s="328"/>
    </row>
    <row r="3879" spans="10:12" ht="16.5" x14ac:dyDescent="0.35">
      <c r="J3879" s="351"/>
      <c r="L3879" s="329"/>
    </row>
    <row r="3880" spans="10:12" ht="16.5" x14ac:dyDescent="0.35">
      <c r="J3880" s="351"/>
      <c r="L3880" s="328"/>
    </row>
    <row r="3881" spans="10:12" ht="16.5" x14ac:dyDescent="0.35">
      <c r="J3881" s="351"/>
      <c r="L3881" s="329"/>
    </row>
    <row r="3882" spans="10:12" ht="16.5" x14ac:dyDescent="0.35">
      <c r="J3882" s="351"/>
      <c r="L3882" s="328"/>
    </row>
    <row r="3883" spans="10:12" ht="16.5" x14ac:dyDescent="0.35">
      <c r="J3883" s="351"/>
      <c r="L3883" s="329"/>
    </row>
    <row r="3884" spans="10:12" ht="16.5" x14ac:dyDescent="0.35">
      <c r="J3884" s="351"/>
      <c r="L3884" s="328"/>
    </row>
    <row r="3885" spans="10:12" ht="16.5" x14ac:dyDescent="0.35">
      <c r="J3885" s="351"/>
      <c r="L3885" s="329"/>
    </row>
    <row r="3886" spans="10:12" ht="16.5" x14ac:dyDescent="0.35">
      <c r="J3886" s="351"/>
      <c r="L3886" s="328"/>
    </row>
    <row r="3887" spans="10:12" ht="16.5" x14ac:dyDescent="0.35">
      <c r="J3887" s="351"/>
      <c r="L3887" s="329"/>
    </row>
    <row r="3888" spans="10:12" ht="16.5" x14ac:dyDescent="0.35">
      <c r="J3888" s="351"/>
      <c r="L3888" s="328"/>
    </row>
    <row r="3889" spans="10:12" ht="16.5" x14ac:dyDescent="0.35">
      <c r="J3889" s="351"/>
      <c r="L3889" s="329"/>
    </row>
    <row r="3890" spans="10:12" ht="16.5" x14ac:dyDescent="0.35">
      <c r="J3890" s="351"/>
      <c r="L3890" s="328"/>
    </row>
    <row r="3891" spans="10:12" ht="16.5" x14ac:dyDescent="0.35">
      <c r="J3891" s="351"/>
      <c r="L3891" s="329"/>
    </row>
    <row r="3892" spans="10:12" ht="16.5" x14ac:dyDescent="0.35">
      <c r="J3892" s="351"/>
      <c r="L3892" s="328"/>
    </row>
    <row r="3893" spans="10:12" ht="16.5" x14ac:dyDescent="0.35">
      <c r="J3893" s="351"/>
      <c r="L3893" s="329"/>
    </row>
    <row r="3894" spans="10:12" ht="16.5" x14ac:dyDescent="0.35">
      <c r="J3894" s="351"/>
      <c r="L3894" s="328"/>
    </row>
    <row r="3895" spans="10:12" ht="16.5" x14ac:dyDescent="0.35">
      <c r="J3895" s="351"/>
      <c r="L3895" s="329"/>
    </row>
    <row r="3896" spans="10:12" ht="16.5" x14ac:dyDescent="0.35">
      <c r="J3896" s="351"/>
      <c r="L3896" s="328"/>
    </row>
    <row r="3897" spans="10:12" ht="16.5" x14ac:dyDescent="0.35">
      <c r="J3897" s="351"/>
      <c r="L3897" s="329"/>
    </row>
    <row r="3898" spans="10:12" ht="16.5" x14ac:dyDescent="0.35">
      <c r="J3898" s="351"/>
      <c r="L3898" s="328"/>
    </row>
    <row r="3899" spans="10:12" ht="16.5" x14ac:dyDescent="0.35">
      <c r="J3899" s="351"/>
      <c r="L3899" s="329"/>
    </row>
    <row r="3900" spans="10:12" ht="16.5" x14ac:dyDescent="0.35">
      <c r="J3900" s="351"/>
      <c r="L3900" s="328"/>
    </row>
    <row r="3901" spans="10:12" ht="16.5" x14ac:dyDescent="0.35">
      <c r="J3901" s="351"/>
      <c r="L3901" s="329"/>
    </row>
    <row r="3902" spans="10:12" ht="16.5" x14ac:dyDescent="0.35">
      <c r="J3902" s="351"/>
      <c r="L3902" s="328"/>
    </row>
    <row r="3903" spans="10:12" ht="16.5" x14ac:dyDescent="0.35">
      <c r="J3903" s="351"/>
      <c r="L3903" s="329"/>
    </row>
    <row r="3904" spans="10:12" ht="16.5" x14ac:dyDescent="0.35">
      <c r="J3904" s="351"/>
      <c r="L3904" s="328"/>
    </row>
    <row r="3905" spans="10:12" ht="16.5" x14ac:dyDescent="0.35">
      <c r="J3905" s="351"/>
      <c r="L3905" s="329"/>
    </row>
    <row r="3906" spans="10:12" ht="16.5" x14ac:dyDescent="0.35">
      <c r="J3906" s="351"/>
      <c r="L3906" s="328"/>
    </row>
    <row r="3907" spans="10:12" ht="16.5" x14ac:dyDescent="0.35">
      <c r="J3907" s="351"/>
      <c r="L3907" s="329"/>
    </row>
    <row r="3908" spans="10:12" ht="16.5" x14ac:dyDescent="0.35">
      <c r="J3908" s="351"/>
      <c r="L3908" s="328"/>
    </row>
    <row r="3909" spans="10:12" ht="16.5" x14ac:dyDescent="0.35">
      <c r="J3909" s="351"/>
      <c r="L3909" s="329"/>
    </row>
    <row r="3910" spans="10:12" ht="16.5" x14ac:dyDescent="0.35">
      <c r="J3910" s="351"/>
      <c r="L3910" s="328"/>
    </row>
    <row r="3911" spans="10:12" ht="16.5" x14ac:dyDescent="0.35">
      <c r="J3911" s="351"/>
      <c r="L3911" s="329"/>
    </row>
    <row r="3912" spans="10:12" ht="16.5" x14ac:dyDescent="0.35">
      <c r="J3912" s="351"/>
      <c r="L3912" s="328"/>
    </row>
    <row r="3913" spans="10:12" ht="16.5" x14ac:dyDescent="0.35">
      <c r="J3913" s="351"/>
      <c r="L3913" s="329"/>
    </row>
    <row r="3914" spans="10:12" ht="16.5" x14ac:dyDescent="0.35">
      <c r="J3914" s="351"/>
      <c r="L3914" s="328"/>
    </row>
    <row r="3915" spans="10:12" ht="16.5" x14ac:dyDescent="0.35">
      <c r="J3915" s="351"/>
      <c r="L3915" s="329"/>
    </row>
    <row r="3916" spans="10:12" ht="16.5" x14ac:dyDescent="0.35">
      <c r="J3916" s="351"/>
      <c r="L3916" s="328"/>
    </row>
    <row r="3917" spans="10:12" ht="16.5" x14ac:dyDescent="0.35">
      <c r="J3917" s="351"/>
      <c r="L3917" s="329"/>
    </row>
    <row r="3918" spans="10:12" ht="16.5" x14ac:dyDescent="0.35">
      <c r="J3918" s="351"/>
      <c r="L3918" s="328"/>
    </row>
    <row r="3919" spans="10:12" ht="16.5" x14ac:dyDescent="0.35">
      <c r="J3919" s="351"/>
      <c r="L3919" s="329"/>
    </row>
    <row r="3920" spans="10:12" ht="16.5" x14ac:dyDescent="0.35">
      <c r="J3920" s="351"/>
      <c r="L3920" s="328"/>
    </row>
    <row r="3921" spans="10:12" ht="16.5" x14ac:dyDescent="0.35">
      <c r="J3921" s="351"/>
      <c r="L3921" s="329"/>
    </row>
    <row r="3922" spans="10:12" ht="16.5" x14ac:dyDescent="0.35">
      <c r="J3922" s="351"/>
      <c r="L3922" s="328"/>
    </row>
    <row r="3923" spans="10:12" ht="16.5" x14ac:dyDescent="0.35">
      <c r="J3923" s="351"/>
      <c r="L3923" s="329"/>
    </row>
    <row r="3924" spans="10:12" ht="16.5" x14ac:dyDescent="0.35">
      <c r="J3924" s="351"/>
      <c r="L3924" s="328"/>
    </row>
    <row r="3925" spans="10:12" ht="16.5" x14ac:dyDescent="0.35">
      <c r="J3925" s="351"/>
      <c r="L3925" s="329"/>
    </row>
    <row r="3926" spans="10:12" ht="16.5" x14ac:dyDescent="0.35">
      <c r="J3926" s="351"/>
      <c r="L3926" s="328"/>
    </row>
    <row r="3927" spans="10:12" ht="16.5" x14ac:dyDescent="0.35">
      <c r="J3927" s="351"/>
      <c r="L3927" s="329"/>
    </row>
    <row r="3928" spans="10:12" ht="16.5" x14ac:dyDescent="0.35">
      <c r="J3928" s="351"/>
      <c r="L3928" s="328"/>
    </row>
    <row r="3929" spans="10:12" ht="16.5" x14ac:dyDescent="0.35">
      <c r="J3929" s="351"/>
      <c r="L3929" s="329"/>
    </row>
    <row r="3930" spans="10:12" ht="16.5" x14ac:dyDescent="0.35">
      <c r="J3930" s="351"/>
      <c r="L3930" s="328"/>
    </row>
    <row r="3931" spans="10:12" ht="16.5" x14ac:dyDescent="0.35">
      <c r="J3931" s="351"/>
      <c r="L3931" s="329"/>
    </row>
    <row r="3932" spans="10:12" ht="16.5" x14ac:dyDescent="0.35">
      <c r="J3932" s="351"/>
      <c r="L3932" s="328"/>
    </row>
    <row r="3933" spans="10:12" ht="16.5" x14ac:dyDescent="0.35">
      <c r="J3933" s="351"/>
      <c r="L3933" s="329"/>
    </row>
    <row r="3934" spans="10:12" ht="16.5" x14ac:dyDescent="0.35">
      <c r="J3934" s="351"/>
      <c r="L3934" s="328"/>
    </row>
    <row r="3935" spans="10:12" ht="16.5" x14ac:dyDescent="0.35">
      <c r="J3935" s="351"/>
      <c r="L3935" s="329"/>
    </row>
    <row r="3936" spans="10:12" ht="16.5" x14ac:dyDescent="0.35">
      <c r="J3936" s="351"/>
      <c r="L3936" s="328"/>
    </row>
    <row r="3937" spans="10:12" ht="16.5" x14ac:dyDescent="0.35">
      <c r="J3937" s="351"/>
      <c r="L3937" s="329"/>
    </row>
    <row r="3938" spans="10:12" ht="16.5" x14ac:dyDescent="0.35">
      <c r="J3938" s="351"/>
      <c r="L3938" s="328"/>
    </row>
    <row r="3939" spans="10:12" ht="16.5" x14ac:dyDescent="0.35">
      <c r="J3939" s="351"/>
      <c r="L3939" s="329"/>
    </row>
    <row r="3940" spans="10:12" ht="16.5" x14ac:dyDescent="0.35">
      <c r="J3940" s="351"/>
      <c r="L3940" s="328"/>
    </row>
    <row r="3941" spans="10:12" ht="16.5" x14ac:dyDescent="0.35">
      <c r="J3941" s="351"/>
      <c r="L3941" s="329"/>
    </row>
    <row r="3942" spans="10:12" ht="16.5" x14ac:dyDescent="0.35">
      <c r="J3942" s="351"/>
      <c r="L3942" s="328"/>
    </row>
    <row r="3943" spans="10:12" ht="16.5" x14ac:dyDescent="0.35">
      <c r="J3943" s="351"/>
      <c r="L3943" s="329"/>
    </row>
    <row r="3944" spans="10:12" ht="16.5" x14ac:dyDescent="0.35">
      <c r="J3944" s="351"/>
      <c r="L3944" s="328"/>
    </row>
    <row r="3945" spans="10:12" ht="16.5" x14ac:dyDescent="0.35">
      <c r="J3945" s="351"/>
      <c r="L3945" s="329"/>
    </row>
    <row r="3946" spans="10:12" ht="16.5" x14ac:dyDescent="0.35">
      <c r="J3946" s="351"/>
      <c r="L3946" s="328"/>
    </row>
    <row r="3947" spans="10:12" ht="16.5" x14ac:dyDescent="0.35">
      <c r="J3947" s="351"/>
      <c r="L3947" s="329"/>
    </row>
    <row r="3948" spans="10:12" ht="16.5" x14ac:dyDescent="0.35">
      <c r="J3948" s="351"/>
      <c r="L3948" s="328"/>
    </row>
    <row r="3949" spans="10:12" ht="16.5" x14ac:dyDescent="0.35">
      <c r="J3949" s="351"/>
      <c r="L3949" s="329"/>
    </row>
    <row r="3950" spans="10:12" ht="16.5" x14ac:dyDescent="0.35">
      <c r="J3950" s="351"/>
      <c r="L3950" s="328"/>
    </row>
    <row r="3951" spans="10:12" ht="16.5" x14ac:dyDescent="0.35">
      <c r="J3951" s="351"/>
      <c r="L3951" s="329"/>
    </row>
    <row r="3952" spans="10:12" ht="16.5" x14ac:dyDescent="0.35">
      <c r="J3952" s="351"/>
      <c r="L3952" s="328"/>
    </row>
    <row r="3953" spans="10:12" ht="16.5" x14ac:dyDescent="0.35">
      <c r="J3953" s="351"/>
      <c r="L3953" s="329"/>
    </row>
    <row r="3954" spans="10:12" ht="16.5" x14ac:dyDescent="0.35">
      <c r="J3954" s="351"/>
      <c r="L3954" s="328"/>
    </row>
    <row r="3955" spans="10:12" ht="16.5" x14ac:dyDescent="0.35">
      <c r="J3955" s="351"/>
      <c r="L3955" s="329"/>
    </row>
    <row r="3956" spans="10:12" ht="16.5" x14ac:dyDescent="0.35">
      <c r="J3956" s="351"/>
      <c r="L3956" s="328"/>
    </row>
    <row r="3957" spans="10:12" ht="16.5" x14ac:dyDescent="0.35">
      <c r="J3957" s="351"/>
      <c r="L3957" s="329"/>
    </row>
    <row r="3958" spans="10:12" ht="16.5" x14ac:dyDescent="0.35">
      <c r="J3958" s="351"/>
      <c r="L3958" s="328"/>
    </row>
    <row r="3959" spans="10:12" ht="16.5" x14ac:dyDescent="0.35">
      <c r="J3959" s="351"/>
      <c r="L3959" s="329"/>
    </row>
    <row r="3960" spans="10:12" ht="16.5" x14ac:dyDescent="0.35">
      <c r="J3960" s="351"/>
      <c r="L3960" s="328"/>
    </row>
    <row r="3961" spans="10:12" ht="16.5" x14ac:dyDescent="0.35">
      <c r="J3961" s="351"/>
      <c r="L3961" s="329"/>
    </row>
    <row r="3962" spans="10:12" ht="16.5" x14ac:dyDescent="0.35">
      <c r="J3962" s="351"/>
      <c r="L3962" s="328"/>
    </row>
    <row r="3963" spans="10:12" ht="16.5" x14ac:dyDescent="0.35">
      <c r="J3963" s="351"/>
      <c r="L3963" s="329"/>
    </row>
    <row r="3964" spans="10:12" ht="16.5" x14ac:dyDescent="0.35">
      <c r="J3964" s="351"/>
      <c r="L3964" s="328"/>
    </row>
    <row r="3965" spans="10:12" ht="16.5" x14ac:dyDescent="0.35">
      <c r="J3965" s="351"/>
      <c r="L3965" s="329"/>
    </row>
    <row r="3966" spans="10:12" ht="16.5" x14ac:dyDescent="0.35">
      <c r="J3966" s="351"/>
      <c r="L3966" s="328"/>
    </row>
    <row r="3967" spans="10:12" ht="16.5" x14ac:dyDescent="0.35">
      <c r="J3967" s="351"/>
      <c r="L3967" s="329"/>
    </row>
    <row r="3968" spans="10:12" ht="16.5" x14ac:dyDescent="0.35">
      <c r="J3968" s="351"/>
      <c r="L3968" s="328"/>
    </row>
    <row r="3969" spans="10:12" ht="16.5" x14ac:dyDescent="0.35">
      <c r="J3969" s="351"/>
      <c r="L3969" s="329"/>
    </row>
    <row r="3970" spans="10:12" ht="16.5" x14ac:dyDescent="0.35">
      <c r="J3970" s="351"/>
      <c r="L3970" s="328"/>
    </row>
    <row r="3971" spans="10:12" ht="16.5" x14ac:dyDescent="0.35">
      <c r="J3971" s="351"/>
      <c r="L3971" s="329"/>
    </row>
    <row r="3972" spans="10:12" ht="16.5" x14ac:dyDescent="0.35">
      <c r="J3972" s="351"/>
      <c r="L3972" s="328"/>
    </row>
    <row r="3973" spans="10:12" ht="16.5" x14ac:dyDescent="0.35">
      <c r="J3973" s="351"/>
      <c r="L3973" s="329"/>
    </row>
    <row r="3974" spans="10:12" ht="16.5" x14ac:dyDescent="0.35">
      <c r="J3974" s="351"/>
      <c r="L3974" s="328"/>
    </row>
    <row r="3975" spans="10:12" ht="16.5" x14ac:dyDescent="0.35">
      <c r="J3975" s="351"/>
      <c r="L3975" s="329"/>
    </row>
    <row r="3976" spans="10:12" ht="16.5" x14ac:dyDescent="0.35">
      <c r="J3976" s="351"/>
      <c r="L3976" s="328"/>
    </row>
    <row r="3977" spans="10:12" ht="16.5" x14ac:dyDescent="0.35">
      <c r="J3977" s="351"/>
      <c r="L3977" s="329"/>
    </row>
    <row r="3978" spans="10:12" ht="16.5" x14ac:dyDescent="0.35">
      <c r="J3978" s="351"/>
      <c r="L3978" s="328"/>
    </row>
    <row r="3979" spans="10:12" ht="16.5" x14ac:dyDescent="0.35">
      <c r="J3979" s="351"/>
      <c r="L3979" s="329"/>
    </row>
    <row r="3980" spans="10:12" ht="16.5" x14ac:dyDescent="0.35">
      <c r="J3980" s="351"/>
      <c r="L3980" s="328"/>
    </row>
    <row r="3981" spans="10:12" ht="16.5" x14ac:dyDescent="0.35">
      <c r="J3981" s="351"/>
      <c r="L3981" s="329"/>
    </row>
    <row r="3982" spans="10:12" ht="16.5" x14ac:dyDescent="0.35">
      <c r="J3982" s="351"/>
      <c r="L3982" s="328"/>
    </row>
    <row r="3983" spans="10:12" ht="16.5" x14ac:dyDescent="0.35">
      <c r="J3983" s="351"/>
      <c r="L3983" s="329"/>
    </row>
    <row r="3984" spans="10:12" ht="16.5" x14ac:dyDescent="0.35">
      <c r="J3984" s="351"/>
      <c r="L3984" s="328"/>
    </row>
    <row r="3985" spans="10:12" ht="16.5" x14ac:dyDescent="0.35">
      <c r="J3985" s="351"/>
      <c r="L3985" s="329"/>
    </row>
    <row r="3986" spans="10:12" ht="16.5" x14ac:dyDescent="0.35">
      <c r="J3986" s="351"/>
      <c r="L3986" s="328"/>
    </row>
    <row r="3987" spans="10:12" ht="16.5" x14ac:dyDescent="0.35">
      <c r="J3987" s="351"/>
      <c r="L3987" s="329"/>
    </row>
    <row r="3988" spans="10:12" ht="16.5" x14ac:dyDescent="0.35">
      <c r="J3988" s="351"/>
      <c r="L3988" s="328"/>
    </row>
    <row r="3989" spans="10:12" ht="16.5" x14ac:dyDescent="0.35">
      <c r="J3989" s="351"/>
      <c r="L3989" s="329"/>
    </row>
    <row r="3990" spans="10:12" ht="16.5" x14ac:dyDescent="0.35">
      <c r="J3990" s="351"/>
      <c r="L3990" s="328"/>
    </row>
    <row r="3991" spans="10:12" ht="16.5" x14ac:dyDescent="0.35">
      <c r="J3991" s="351"/>
      <c r="L3991" s="329"/>
    </row>
    <row r="3992" spans="10:12" ht="16.5" x14ac:dyDescent="0.35">
      <c r="J3992" s="351"/>
      <c r="L3992" s="328"/>
    </row>
    <row r="3993" spans="10:12" ht="16.5" x14ac:dyDescent="0.35">
      <c r="J3993" s="351"/>
      <c r="L3993" s="329"/>
    </row>
    <row r="3994" spans="10:12" ht="16.5" x14ac:dyDescent="0.35">
      <c r="J3994" s="351"/>
      <c r="L3994" s="328"/>
    </row>
    <row r="3995" spans="10:12" ht="16.5" x14ac:dyDescent="0.35">
      <c r="J3995" s="351"/>
      <c r="L3995" s="329"/>
    </row>
    <row r="3996" spans="10:12" ht="16.5" x14ac:dyDescent="0.35">
      <c r="J3996" s="351"/>
      <c r="L3996" s="328"/>
    </row>
    <row r="3997" spans="10:12" ht="16.5" x14ac:dyDescent="0.35">
      <c r="J3997" s="351"/>
      <c r="L3997" s="329"/>
    </row>
    <row r="3998" spans="10:12" ht="16.5" x14ac:dyDescent="0.35">
      <c r="J3998" s="351"/>
      <c r="L3998" s="328"/>
    </row>
    <row r="3999" spans="10:12" ht="16.5" x14ac:dyDescent="0.35">
      <c r="J3999" s="351"/>
      <c r="L3999" s="329"/>
    </row>
    <row r="4000" spans="10:12" ht="16.5" x14ac:dyDescent="0.35">
      <c r="J4000" s="351"/>
      <c r="L4000" s="328"/>
    </row>
    <row r="4001" spans="10:12" ht="16.5" x14ac:dyDescent="0.35">
      <c r="J4001" s="351"/>
      <c r="L4001" s="329"/>
    </row>
    <row r="4002" spans="10:12" ht="16.5" x14ac:dyDescent="0.35">
      <c r="J4002" s="351"/>
      <c r="L4002" s="328"/>
    </row>
    <row r="4003" spans="10:12" ht="16.5" x14ac:dyDescent="0.35">
      <c r="J4003" s="351"/>
      <c r="L4003" s="329"/>
    </row>
    <row r="4004" spans="10:12" ht="16.5" x14ac:dyDescent="0.35">
      <c r="J4004" s="351"/>
      <c r="L4004" s="328"/>
    </row>
    <row r="4005" spans="10:12" ht="16.5" x14ac:dyDescent="0.35">
      <c r="J4005" s="351"/>
      <c r="L4005" s="329"/>
    </row>
    <row r="4006" spans="10:12" ht="16.5" x14ac:dyDescent="0.35">
      <c r="J4006" s="351"/>
      <c r="L4006" s="328"/>
    </row>
    <row r="4007" spans="10:12" ht="16.5" x14ac:dyDescent="0.35">
      <c r="J4007" s="351"/>
      <c r="L4007" s="329"/>
    </row>
    <row r="4008" spans="10:12" ht="16.5" x14ac:dyDescent="0.35">
      <c r="J4008" s="351"/>
      <c r="L4008" s="328"/>
    </row>
    <row r="4009" spans="10:12" ht="16.5" x14ac:dyDescent="0.35">
      <c r="J4009" s="351"/>
      <c r="L4009" s="329"/>
    </row>
    <row r="4010" spans="10:12" ht="16.5" x14ac:dyDescent="0.35">
      <c r="J4010" s="351"/>
      <c r="L4010" s="328"/>
    </row>
    <row r="4011" spans="10:12" ht="16.5" x14ac:dyDescent="0.35">
      <c r="J4011" s="351"/>
      <c r="L4011" s="329"/>
    </row>
    <row r="4012" spans="10:12" ht="16.5" x14ac:dyDescent="0.35">
      <c r="J4012" s="351"/>
      <c r="L4012" s="328"/>
    </row>
    <row r="4013" spans="10:12" ht="16.5" x14ac:dyDescent="0.35">
      <c r="J4013" s="351"/>
      <c r="L4013" s="329"/>
    </row>
    <row r="4014" spans="10:12" ht="16.5" x14ac:dyDescent="0.35">
      <c r="J4014" s="351"/>
      <c r="L4014" s="328"/>
    </row>
    <row r="4015" spans="10:12" ht="16.5" x14ac:dyDescent="0.35">
      <c r="J4015" s="351"/>
      <c r="L4015" s="329"/>
    </row>
    <row r="4016" spans="10:12" ht="16.5" x14ac:dyDescent="0.35">
      <c r="J4016" s="351"/>
      <c r="L4016" s="328"/>
    </row>
    <row r="4017" spans="10:12" ht="16.5" x14ac:dyDescent="0.35">
      <c r="J4017" s="351"/>
      <c r="L4017" s="329"/>
    </row>
    <row r="4018" spans="10:12" ht="16.5" x14ac:dyDescent="0.35">
      <c r="J4018" s="351"/>
      <c r="L4018" s="328"/>
    </row>
    <row r="4019" spans="10:12" ht="16.5" x14ac:dyDescent="0.35">
      <c r="J4019" s="351"/>
      <c r="L4019" s="329"/>
    </row>
    <row r="4020" spans="10:12" ht="16.5" x14ac:dyDescent="0.35">
      <c r="J4020" s="351"/>
      <c r="L4020" s="328"/>
    </row>
    <row r="4021" spans="10:12" ht="16.5" x14ac:dyDescent="0.35">
      <c r="J4021" s="351"/>
      <c r="L4021" s="329"/>
    </row>
    <row r="4022" spans="10:12" ht="16.5" x14ac:dyDescent="0.35">
      <c r="J4022" s="351"/>
      <c r="L4022" s="328"/>
    </row>
    <row r="4023" spans="10:12" ht="16.5" x14ac:dyDescent="0.35">
      <c r="J4023" s="351"/>
      <c r="L4023" s="329"/>
    </row>
    <row r="4024" spans="10:12" ht="16.5" x14ac:dyDescent="0.35">
      <c r="J4024" s="351"/>
      <c r="L4024" s="328"/>
    </row>
    <row r="4025" spans="10:12" ht="16.5" x14ac:dyDescent="0.35">
      <c r="J4025" s="351"/>
      <c r="L4025" s="329"/>
    </row>
    <row r="4026" spans="10:12" ht="16.5" x14ac:dyDescent="0.35">
      <c r="J4026" s="351"/>
      <c r="L4026" s="328"/>
    </row>
    <row r="4027" spans="10:12" ht="16.5" x14ac:dyDescent="0.35">
      <c r="J4027" s="351"/>
      <c r="L4027" s="329"/>
    </row>
    <row r="4028" spans="10:12" ht="16.5" x14ac:dyDescent="0.35">
      <c r="J4028" s="351"/>
      <c r="L4028" s="328"/>
    </row>
    <row r="4029" spans="10:12" ht="16.5" x14ac:dyDescent="0.35">
      <c r="J4029" s="351"/>
      <c r="L4029" s="329"/>
    </row>
    <row r="4030" spans="10:12" ht="16.5" x14ac:dyDescent="0.35">
      <c r="J4030" s="351"/>
      <c r="L4030" s="328"/>
    </row>
    <row r="4031" spans="10:12" ht="16.5" x14ac:dyDescent="0.35">
      <c r="J4031" s="351"/>
      <c r="L4031" s="329"/>
    </row>
    <row r="4032" spans="10:12" ht="16.5" x14ac:dyDescent="0.35">
      <c r="J4032" s="351"/>
      <c r="L4032" s="328"/>
    </row>
    <row r="4033" spans="10:12" ht="16.5" x14ac:dyDescent="0.35">
      <c r="J4033" s="351"/>
      <c r="L4033" s="329"/>
    </row>
    <row r="4034" spans="10:12" ht="16.5" x14ac:dyDescent="0.35">
      <c r="J4034" s="351"/>
      <c r="L4034" s="328"/>
    </row>
    <row r="4035" spans="10:12" ht="16.5" x14ac:dyDescent="0.35">
      <c r="J4035" s="351"/>
      <c r="L4035" s="329"/>
    </row>
    <row r="4036" spans="10:12" ht="16.5" x14ac:dyDescent="0.35">
      <c r="J4036" s="351"/>
      <c r="L4036" s="328"/>
    </row>
    <row r="4037" spans="10:12" ht="16.5" x14ac:dyDescent="0.35">
      <c r="J4037" s="351"/>
      <c r="L4037" s="329"/>
    </row>
    <row r="4038" spans="10:12" ht="16.5" x14ac:dyDescent="0.35">
      <c r="J4038" s="351"/>
      <c r="L4038" s="328"/>
    </row>
    <row r="4039" spans="10:12" ht="16.5" x14ac:dyDescent="0.35">
      <c r="J4039" s="351"/>
      <c r="L4039" s="329"/>
    </row>
    <row r="4040" spans="10:12" ht="16.5" x14ac:dyDescent="0.35">
      <c r="J4040" s="351"/>
      <c r="L4040" s="328"/>
    </row>
    <row r="4041" spans="10:12" ht="16.5" x14ac:dyDescent="0.35">
      <c r="J4041" s="351"/>
      <c r="L4041" s="329"/>
    </row>
    <row r="4042" spans="10:12" ht="16.5" x14ac:dyDescent="0.35">
      <c r="J4042" s="351"/>
      <c r="L4042" s="328"/>
    </row>
    <row r="4043" spans="10:12" ht="16.5" x14ac:dyDescent="0.35">
      <c r="J4043" s="351"/>
      <c r="L4043" s="329"/>
    </row>
    <row r="4044" spans="10:12" ht="16.5" x14ac:dyDescent="0.35">
      <c r="J4044" s="351"/>
      <c r="L4044" s="328"/>
    </row>
    <row r="4045" spans="10:12" ht="16.5" x14ac:dyDescent="0.35">
      <c r="J4045" s="351"/>
      <c r="L4045" s="329"/>
    </row>
    <row r="4046" spans="10:12" ht="16.5" x14ac:dyDescent="0.35">
      <c r="J4046" s="351"/>
      <c r="L4046" s="328"/>
    </row>
    <row r="4047" spans="10:12" ht="16.5" x14ac:dyDescent="0.35">
      <c r="J4047" s="351"/>
      <c r="L4047" s="329"/>
    </row>
    <row r="4048" spans="10:12" ht="16.5" x14ac:dyDescent="0.35">
      <c r="J4048" s="351"/>
      <c r="L4048" s="328"/>
    </row>
    <row r="4049" spans="10:12" ht="16.5" x14ac:dyDescent="0.35">
      <c r="J4049" s="351"/>
      <c r="L4049" s="329"/>
    </row>
    <row r="4050" spans="10:12" ht="16.5" x14ac:dyDescent="0.35">
      <c r="J4050" s="351"/>
      <c r="L4050" s="328"/>
    </row>
    <row r="4051" spans="10:12" ht="16.5" x14ac:dyDescent="0.35">
      <c r="J4051" s="351"/>
      <c r="L4051" s="329"/>
    </row>
    <row r="4052" spans="10:12" ht="16.5" x14ac:dyDescent="0.35">
      <c r="J4052" s="351"/>
      <c r="L4052" s="328"/>
    </row>
    <row r="4053" spans="10:12" ht="16.5" x14ac:dyDescent="0.35">
      <c r="J4053" s="351"/>
      <c r="L4053" s="329"/>
    </row>
    <row r="4054" spans="10:12" ht="16.5" x14ac:dyDescent="0.35">
      <c r="J4054" s="351"/>
      <c r="L4054" s="328"/>
    </row>
    <row r="4055" spans="10:12" ht="16.5" x14ac:dyDescent="0.35">
      <c r="J4055" s="351"/>
      <c r="L4055" s="329"/>
    </row>
    <row r="4056" spans="10:12" ht="16.5" x14ac:dyDescent="0.35">
      <c r="J4056" s="351"/>
      <c r="L4056" s="328"/>
    </row>
    <row r="4057" spans="10:12" ht="16.5" x14ac:dyDescent="0.35">
      <c r="J4057" s="351"/>
      <c r="L4057" s="329"/>
    </row>
    <row r="4058" spans="10:12" ht="16.5" x14ac:dyDescent="0.35">
      <c r="J4058" s="351"/>
      <c r="L4058" s="328"/>
    </row>
    <row r="4059" spans="10:12" ht="16.5" x14ac:dyDescent="0.35">
      <c r="J4059" s="351"/>
      <c r="L4059" s="329"/>
    </row>
    <row r="4060" spans="10:12" ht="16.5" x14ac:dyDescent="0.35">
      <c r="J4060" s="351"/>
      <c r="L4060" s="328"/>
    </row>
    <row r="4061" spans="10:12" ht="16.5" x14ac:dyDescent="0.35">
      <c r="J4061" s="351"/>
      <c r="L4061" s="329"/>
    </row>
    <row r="4062" spans="10:12" ht="16.5" x14ac:dyDescent="0.35">
      <c r="J4062" s="351"/>
      <c r="L4062" s="328"/>
    </row>
    <row r="4063" spans="10:12" ht="16.5" x14ac:dyDescent="0.35">
      <c r="J4063" s="351"/>
      <c r="L4063" s="329"/>
    </row>
    <row r="4064" spans="10:12" ht="16.5" x14ac:dyDescent="0.35">
      <c r="J4064" s="351"/>
      <c r="L4064" s="328"/>
    </row>
    <row r="4065" spans="10:12" ht="16.5" x14ac:dyDescent="0.35">
      <c r="J4065" s="351"/>
      <c r="L4065" s="329"/>
    </row>
    <row r="4066" spans="10:12" ht="16.5" x14ac:dyDescent="0.35">
      <c r="J4066" s="351"/>
      <c r="L4066" s="328"/>
    </row>
    <row r="4067" spans="10:12" ht="16.5" x14ac:dyDescent="0.35">
      <c r="J4067" s="351"/>
      <c r="L4067" s="329"/>
    </row>
    <row r="4068" spans="10:12" ht="16.5" x14ac:dyDescent="0.35">
      <c r="J4068" s="351"/>
      <c r="L4068" s="328"/>
    </row>
    <row r="4069" spans="10:12" ht="16.5" x14ac:dyDescent="0.35">
      <c r="J4069" s="351"/>
      <c r="L4069" s="329"/>
    </row>
    <row r="4070" spans="10:12" ht="16.5" x14ac:dyDescent="0.35">
      <c r="J4070" s="351"/>
      <c r="L4070" s="328"/>
    </row>
    <row r="4071" spans="10:12" ht="16.5" x14ac:dyDescent="0.35">
      <c r="J4071" s="351"/>
      <c r="L4071" s="329"/>
    </row>
    <row r="4072" spans="10:12" ht="16.5" x14ac:dyDescent="0.35">
      <c r="J4072" s="351"/>
      <c r="L4072" s="328"/>
    </row>
    <row r="4073" spans="10:12" ht="16.5" x14ac:dyDescent="0.35">
      <c r="J4073" s="351"/>
      <c r="L4073" s="329"/>
    </row>
    <row r="4074" spans="10:12" ht="16.5" x14ac:dyDescent="0.35">
      <c r="J4074" s="351"/>
      <c r="L4074" s="328"/>
    </row>
    <row r="4075" spans="10:12" ht="16.5" x14ac:dyDescent="0.35">
      <c r="J4075" s="351"/>
      <c r="L4075" s="329"/>
    </row>
    <row r="4076" spans="10:12" ht="16.5" x14ac:dyDescent="0.35">
      <c r="J4076" s="351"/>
      <c r="L4076" s="328"/>
    </row>
    <row r="4077" spans="10:12" ht="16.5" x14ac:dyDescent="0.35">
      <c r="J4077" s="351"/>
      <c r="L4077" s="329"/>
    </row>
    <row r="4078" spans="10:12" ht="16.5" x14ac:dyDescent="0.35">
      <c r="J4078" s="351"/>
      <c r="L4078" s="328"/>
    </row>
    <row r="4079" spans="10:12" ht="16.5" x14ac:dyDescent="0.35">
      <c r="J4079" s="351"/>
      <c r="L4079" s="329"/>
    </row>
    <row r="4080" spans="10:12" ht="16.5" x14ac:dyDescent="0.35">
      <c r="J4080" s="351"/>
      <c r="L4080" s="328"/>
    </row>
    <row r="4081" spans="10:12" ht="16.5" x14ac:dyDescent="0.35">
      <c r="J4081" s="351"/>
      <c r="L4081" s="329"/>
    </row>
    <row r="4082" spans="10:12" ht="16.5" x14ac:dyDescent="0.35">
      <c r="J4082" s="351"/>
      <c r="L4082" s="328"/>
    </row>
    <row r="4083" spans="10:12" ht="16.5" x14ac:dyDescent="0.35">
      <c r="J4083" s="351"/>
      <c r="L4083" s="329"/>
    </row>
    <row r="4084" spans="10:12" ht="16.5" x14ac:dyDescent="0.35">
      <c r="J4084" s="351"/>
      <c r="L4084" s="328"/>
    </row>
    <row r="4085" spans="10:12" ht="16.5" x14ac:dyDescent="0.35">
      <c r="J4085" s="351"/>
      <c r="L4085" s="329"/>
    </row>
    <row r="4086" spans="10:12" ht="16.5" x14ac:dyDescent="0.35">
      <c r="J4086" s="351"/>
      <c r="L4086" s="328"/>
    </row>
    <row r="4087" spans="10:12" ht="16.5" x14ac:dyDescent="0.35">
      <c r="J4087" s="351"/>
      <c r="L4087" s="329"/>
    </row>
    <row r="4088" spans="10:12" ht="16.5" x14ac:dyDescent="0.35">
      <c r="J4088" s="351"/>
      <c r="L4088" s="328"/>
    </row>
    <row r="4089" spans="10:12" ht="16.5" x14ac:dyDescent="0.35">
      <c r="J4089" s="351"/>
      <c r="L4089" s="329"/>
    </row>
    <row r="4090" spans="10:12" ht="16.5" x14ac:dyDescent="0.35">
      <c r="J4090" s="351"/>
      <c r="L4090" s="328"/>
    </row>
    <row r="4091" spans="10:12" ht="16.5" x14ac:dyDescent="0.35">
      <c r="J4091" s="351"/>
      <c r="L4091" s="329"/>
    </row>
    <row r="4092" spans="10:12" ht="16.5" x14ac:dyDescent="0.35">
      <c r="J4092" s="351"/>
      <c r="L4092" s="328"/>
    </row>
    <row r="4093" spans="10:12" ht="16.5" x14ac:dyDescent="0.35">
      <c r="J4093" s="351"/>
      <c r="L4093" s="329"/>
    </row>
    <row r="4094" spans="10:12" ht="16.5" x14ac:dyDescent="0.35">
      <c r="J4094" s="351"/>
      <c r="L4094" s="328"/>
    </row>
    <row r="4095" spans="10:12" ht="16.5" x14ac:dyDescent="0.35">
      <c r="J4095" s="351"/>
      <c r="L4095" s="329"/>
    </row>
    <row r="4096" spans="10:12" ht="16.5" x14ac:dyDescent="0.35">
      <c r="J4096" s="351"/>
      <c r="L4096" s="328"/>
    </row>
    <row r="4097" spans="10:12" ht="16.5" x14ac:dyDescent="0.35">
      <c r="J4097" s="351"/>
      <c r="L4097" s="329"/>
    </row>
    <row r="4098" spans="10:12" ht="16.5" x14ac:dyDescent="0.35">
      <c r="J4098" s="351"/>
      <c r="L4098" s="328"/>
    </row>
    <row r="4099" spans="10:12" ht="16.5" x14ac:dyDescent="0.35">
      <c r="J4099" s="351"/>
      <c r="L4099" s="329"/>
    </row>
    <row r="4100" spans="10:12" ht="16.5" x14ac:dyDescent="0.35">
      <c r="J4100" s="351"/>
      <c r="L4100" s="328"/>
    </row>
    <row r="4101" spans="10:12" ht="16.5" x14ac:dyDescent="0.35">
      <c r="J4101" s="351"/>
      <c r="L4101" s="329"/>
    </row>
    <row r="4102" spans="10:12" ht="16.5" x14ac:dyDescent="0.35">
      <c r="J4102" s="351"/>
      <c r="L4102" s="328"/>
    </row>
    <row r="4103" spans="10:12" ht="16.5" x14ac:dyDescent="0.35">
      <c r="J4103" s="351"/>
      <c r="L4103" s="329"/>
    </row>
    <row r="4104" spans="10:12" ht="16.5" x14ac:dyDescent="0.35">
      <c r="J4104" s="351"/>
      <c r="L4104" s="328"/>
    </row>
    <row r="4105" spans="10:12" ht="16.5" x14ac:dyDescent="0.35">
      <c r="J4105" s="351"/>
      <c r="L4105" s="329"/>
    </row>
    <row r="4106" spans="10:12" ht="16.5" x14ac:dyDescent="0.35">
      <c r="J4106" s="351"/>
      <c r="L4106" s="328"/>
    </row>
    <row r="4107" spans="10:12" ht="16.5" x14ac:dyDescent="0.35">
      <c r="J4107" s="351"/>
      <c r="L4107" s="329"/>
    </row>
    <row r="4108" spans="10:12" ht="16.5" x14ac:dyDescent="0.35">
      <c r="J4108" s="351"/>
      <c r="L4108" s="328"/>
    </row>
    <row r="4109" spans="10:12" ht="16.5" x14ac:dyDescent="0.35">
      <c r="J4109" s="351"/>
      <c r="L4109" s="329"/>
    </row>
    <row r="4110" spans="10:12" ht="16.5" x14ac:dyDescent="0.35">
      <c r="J4110" s="351"/>
      <c r="L4110" s="328"/>
    </row>
    <row r="4111" spans="10:12" ht="16.5" x14ac:dyDescent="0.35">
      <c r="J4111" s="351"/>
      <c r="L4111" s="329"/>
    </row>
    <row r="4112" spans="10:12" ht="16.5" x14ac:dyDescent="0.35">
      <c r="J4112" s="351"/>
      <c r="L4112" s="328"/>
    </row>
    <row r="4113" spans="10:12" ht="16.5" x14ac:dyDescent="0.35">
      <c r="J4113" s="351"/>
      <c r="L4113" s="329"/>
    </row>
    <row r="4114" spans="10:12" ht="16.5" x14ac:dyDescent="0.35">
      <c r="J4114" s="351"/>
      <c r="L4114" s="328"/>
    </row>
    <row r="4115" spans="10:12" ht="16.5" x14ac:dyDescent="0.35">
      <c r="J4115" s="351"/>
      <c r="L4115" s="329"/>
    </row>
    <row r="4116" spans="10:12" ht="16.5" x14ac:dyDescent="0.35">
      <c r="J4116" s="351"/>
      <c r="L4116" s="328"/>
    </row>
    <row r="4117" spans="10:12" ht="16.5" x14ac:dyDescent="0.35">
      <c r="J4117" s="351"/>
      <c r="L4117" s="329"/>
    </row>
    <row r="4118" spans="10:12" ht="16.5" x14ac:dyDescent="0.35">
      <c r="J4118" s="351"/>
      <c r="L4118" s="328"/>
    </row>
    <row r="4119" spans="10:12" ht="16.5" x14ac:dyDescent="0.35">
      <c r="J4119" s="351"/>
      <c r="L4119" s="329"/>
    </row>
    <row r="4120" spans="10:12" ht="16.5" x14ac:dyDescent="0.35">
      <c r="J4120" s="351"/>
      <c r="L4120" s="328"/>
    </row>
    <row r="4121" spans="10:12" ht="16.5" x14ac:dyDescent="0.35">
      <c r="J4121" s="351"/>
      <c r="L4121" s="329"/>
    </row>
    <row r="4122" spans="10:12" ht="16.5" x14ac:dyDescent="0.35">
      <c r="J4122" s="351"/>
      <c r="L4122" s="328"/>
    </row>
    <row r="4123" spans="10:12" ht="16.5" x14ac:dyDescent="0.35">
      <c r="J4123" s="351"/>
      <c r="L4123" s="329"/>
    </row>
    <row r="4124" spans="10:12" ht="16.5" x14ac:dyDescent="0.35">
      <c r="J4124" s="351"/>
      <c r="L4124" s="328"/>
    </row>
    <row r="4125" spans="10:12" ht="16.5" x14ac:dyDescent="0.35">
      <c r="J4125" s="351"/>
      <c r="L4125" s="329"/>
    </row>
    <row r="4126" spans="10:12" ht="16.5" x14ac:dyDescent="0.35">
      <c r="J4126" s="351"/>
      <c r="L4126" s="328"/>
    </row>
    <row r="4127" spans="10:12" ht="16.5" x14ac:dyDescent="0.35">
      <c r="J4127" s="351"/>
      <c r="L4127" s="329"/>
    </row>
    <row r="4128" spans="10:12" ht="16.5" x14ac:dyDescent="0.35">
      <c r="J4128" s="351"/>
      <c r="L4128" s="328"/>
    </row>
    <row r="4129" spans="10:12" ht="16.5" x14ac:dyDescent="0.35">
      <c r="J4129" s="351"/>
      <c r="L4129" s="329"/>
    </row>
    <row r="4130" spans="10:12" ht="16.5" x14ac:dyDescent="0.35">
      <c r="J4130" s="351"/>
      <c r="L4130" s="328"/>
    </row>
    <row r="4131" spans="10:12" ht="16.5" x14ac:dyDescent="0.35">
      <c r="J4131" s="351"/>
      <c r="L4131" s="329"/>
    </row>
    <row r="4132" spans="10:12" ht="16.5" x14ac:dyDescent="0.35">
      <c r="J4132" s="351"/>
      <c r="L4132" s="328"/>
    </row>
    <row r="4133" spans="10:12" ht="16.5" x14ac:dyDescent="0.35">
      <c r="J4133" s="351"/>
      <c r="L4133" s="329"/>
    </row>
    <row r="4134" spans="10:12" ht="16.5" x14ac:dyDescent="0.35">
      <c r="J4134" s="351"/>
      <c r="L4134" s="328"/>
    </row>
    <row r="4135" spans="10:12" ht="16.5" x14ac:dyDescent="0.35">
      <c r="J4135" s="351"/>
      <c r="L4135" s="329"/>
    </row>
    <row r="4136" spans="10:12" ht="16.5" x14ac:dyDescent="0.35">
      <c r="J4136" s="351"/>
      <c r="L4136" s="328"/>
    </row>
    <row r="4137" spans="10:12" ht="16.5" x14ac:dyDescent="0.35">
      <c r="J4137" s="351"/>
      <c r="L4137" s="329"/>
    </row>
    <row r="4138" spans="10:12" ht="16.5" x14ac:dyDescent="0.35">
      <c r="J4138" s="351"/>
      <c r="L4138" s="328"/>
    </row>
    <row r="4139" spans="10:12" ht="16.5" x14ac:dyDescent="0.35">
      <c r="J4139" s="351"/>
      <c r="L4139" s="329"/>
    </row>
    <row r="4140" spans="10:12" ht="16.5" x14ac:dyDescent="0.35">
      <c r="J4140" s="351"/>
      <c r="L4140" s="328"/>
    </row>
    <row r="4141" spans="10:12" ht="16.5" x14ac:dyDescent="0.35">
      <c r="J4141" s="351"/>
      <c r="L4141" s="329"/>
    </row>
    <row r="4142" spans="10:12" ht="16.5" x14ac:dyDescent="0.35">
      <c r="J4142" s="351"/>
      <c r="L4142" s="328"/>
    </row>
    <row r="4143" spans="10:12" ht="16.5" x14ac:dyDescent="0.35">
      <c r="J4143" s="351"/>
      <c r="L4143" s="329"/>
    </row>
    <row r="4144" spans="10:12" ht="16.5" x14ac:dyDescent="0.35">
      <c r="J4144" s="351"/>
      <c r="L4144" s="328"/>
    </row>
    <row r="4145" spans="10:12" ht="16.5" x14ac:dyDescent="0.35">
      <c r="J4145" s="351"/>
      <c r="L4145" s="329"/>
    </row>
    <row r="4146" spans="10:12" ht="16.5" x14ac:dyDescent="0.35">
      <c r="J4146" s="351"/>
      <c r="L4146" s="328"/>
    </row>
    <row r="4147" spans="10:12" ht="16.5" x14ac:dyDescent="0.35">
      <c r="J4147" s="351"/>
      <c r="L4147" s="329"/>
    </row>
    <row r="4148" spans="10:12" ht="16.5" x14ac:dyDescent="0.35">
      <c r="J4148" s="351"/>
      <c r="L4148" s="328"/>
    </row>
    <row r="4149" spans="10:12" ht="16.5" x14ac:dyDescent="0.35">
      <c r="J4149" s="351"/>
      <c r="L4149" s="329"/>
    </row>
    <row r="4150" spans="10:12" ht="16.5" x14ac:dyDescent="0.35">
      <c r="J4150" s="351"/>
      <c r="L4150" s="328"/>
    </row>
    <row r="4151" spans="10:12" ht="16.5" x14ac:dyDescent="0.35">
      <c r="J4151" s="351"/>
      <c r="L4151" s="329"/>
    </row>
    <row r="4152" spans="10:12" ht="16.5" x14ac:dyDescent="0.35">
      <c r="J4152" s="351"/>
      <c r="L4152" s="328"/>
    </row>
    <row r="4153" spans="10:12" ht="16.5" x14ac:dyDescent="0.35">
      <c r="J4153" s="351"/>
      <c r="L4153" s="329"/>
    </row>
    <row r="4154" spans="10:12" ht="16.5" x14ac:dyDescent="0.35">
      <c r="J4154" s="351"/>
      <c r="L4154" s="328"/>
    </row>
    <row r="4155" spans="10:12" ht="16.5" x14ac:dyDescent="0.35">
      <c r="J4155" s="351"/>
      <c r="L4155" s="329"/>
    </row>
    <row r="4156" spans="10:12" ht="16.5" x14ac:dyDescent="0.35">
      <c r="J4156" s="351"/>
      <c r="L4156" s="328"/>
    </row>
    <row r="4157" spans="10:12" ht="16.5" x14ac:dyDescent="0.35">
      <c r="J4157" s="351"/>
      <c r="L4157" s="329"/>
    </row>
    <row r="4158" spans="10:12" ht="16.5" x14ac:dyDescent="0.35">
      <c r="J4158" s="351"/>
      <c r="L4158" s="328"/>
    </row>
    <row r="4159" spans="10:12" ht="16.5" x14ac:dyDescent="0.35">
      <c r="J4159" s="351"/>
      <c r="L4159" s="329"/>
    </row>
    <row r="4160" spans="10:12" ht="16.5" x14ac:dyDescent="0.35">
      <c r="J4160" s="351"/>
      <c r="L4160" s="328"/>
    </row>
    <row r="4161" spans="10:12" ht="16.5" x14ac:dyDescent="0.35">
      <c r="J4161" s="351"/>
      <c r="L4161" s="329"/>
    </row>
    <row r="4162" spans="10:12" ht="16.5" x14ac:dyDescent="0.35">
      <c r="J4162" s="351"/>
      <c r="L4162" s="328"/>
    </row>
    <row r="4163" spans="10:12" ht="16.5" x14ac:dyDescent="0.35">
      <c r="J4163" s="351"/>
      <c r="L4163" s="329"/>
    </row>
    <row r="4164" spans="10:12" ht="16.5" x14ac:dyDescent="0.35">
      <c r="J4164" s="351"/>
      <c r="L4164" s="328"/>
    </row>
    <row r="4165" spans="10:12" ht="16.5" x14ac:dyDescent="0.35">
      <c r="J4165" s="351"/>
      <c r="L4165" s="329"/>
    </row>
    <row r="4166" spans="10:12" ht="16.5" x14ac:dyDescent="0.35">
      <c r="J4166" s="351"/>
      <c r="L4166" s="328"/>
    </row>
    <row r="4167" spans="10:12" ht="16.5" x14ac:dyDescent="0.35">
      <c r="J4167" s="351"/>
      <c r="L4167" s="329"/>
    </row>
    <row r="4168" spans="10:12" ht="16.5" x14ac:dyDescent="0.35">
      <c r="J4168" s="351"/>
      <c r="L4168" s="328"/>
    </row>
    <row r="4169" spans="10:12" ht="16.5" x14ac:dyDescent="0.35">
      <c r="J4169" s="351"/>
      <c r="L4169" s="329"/>
    </row>
    <row r="4170" spans="10:12" ht="16.5" x14ac:dyDescent="0.35">
      <c r="J4170" s="351"/>
      <c r="L4170" s="328"/>
    </row>
    <row r="4171" spans="10:12" ht="16.5" x14ac:dyDescent="0.35">
      <c r="J4171" s="351"/>
      <c r="L4171" s="329"/>
    </row>
    <row r="4172" spans="10:12" ht="16.5" x14ac:dyDescent="0.35">
      <c r="J4172" s="351"/>
      <c r="L4172" s="328"/>
    </row>
    <row r="4173" spans="10:12" ht="16.5" x14ac:dyDescent="0.35">
      <c r="J4173" s="351"/>
      <c r="L4173" s="329"/>
    </row>
    <row r="4174" spans="10:12" ht="16.5" x14ac:dyDescent="0.35">
      <c r="J4174" s="351"/>
      <c r="L4174" s="328"/>
    </row>
    <row r="4175" spans="10:12" ht="16.5" x14ac:dyDescent="0.35">
      <c r="J4175" s="351"/>
      <c r="L4175" s="329"/>
    </row>
    <row r="4176" spans="10:12" ht="16.5" x14ac:dyDescent="0.35">
      <c r="J4176" s="351"/>
      <c r="L4176" s="328"/>
    </row>
    <row r="4177" spans="10:12" ht="16.5" x14ac:dyDescent="0.35">
      <c r="J4177" s="351"/>
      <c r="L4177" s="329"/>
    </row>
    <row r="4178" spans="10:12" ht="16.5" x14ac:dyDescent="0.35">
      <c r="J4178" s="351"/>
      <c r="L4178" s="328"/>
    </row>
    <row r="4179" spans="10:12" ht="16.5" x14ac:dyDescent="0.35">
      <c r="J4179" s="351"/>
      <c r="L4179" s="329"/>
    </row>
    <row r="4180" spans="10:12" ht="16.5" x14ac:dyDescent="0.35">
      <c r="J4180" s="351"/>
      <c r="L4180" s="328"/>
    </row>
    <row r="4181" spans="10:12" ht="16.5" x14ac:dyDescent="0.35">
      <c r="J4181" s="351"/>
      <c r="L4181" s="329"/>
    </row>
    <row r="4182" spans="10:12" ht="16.5" x14ac:dyDescent="0.35">
      <c r="J4182" s="351"/>
      <c r="L4182" s="328"/>
    </row>
    <row r="4183" spans="10:12" ht="16.5" x14ac:dyDescent="0.35">
      <c r="J4183" s="351"/>
      <c r="L4183" s="329"/>
    </row>
    <row r="4184" spans="10:12" ht="16.5" x14ac:dyDescent="0.35">
      <c r="J4184" s="351"/>
      <c r="L4184" s="328"/>
    </row>
    <row r="4185" spans="10:12" ht="16.5" x14ac:dyDescent="0.35">
      <c r="J4185" s="351"/>
      <c r="L4185" s="329"/>
    </row>
    <row r="4186" spans="10:12" ht="16.5" x14ac:dyDescent="0.35">
      <c r="J4186" s="351"/>
      <c r="L4186" s="328"/>
    </row>
    <row r="4187" spans="10:12" ht="16.5" x14ac:dyDescent="0.35">
      <c r="J4187" s="351"/>
      <c r="L4187" s="329"/>
    </row>
    <row r="4188" spans="10:12" ht="16.5" x14ac:dyDescent="0.35">
      <c r="J4188" s="351"/>
      <c r="L4188" s="328"/>
    </row>
    <row r="4189" spans="10:12" ht="16.5" x14ac:dyDescent="0.35">
      <c r="J4189" s="351"/>
      <c r="L4189" s="329"/>
    </row>
    <row r="4190" spans="10:12" ht="16.5" x14ac:dyDescent="0.35">
      <c r="J4190" s="351"/>
      <c r="L4190" s="328"/>
    </row>
    <row r="4191" spans="10:12" ht="16.5" x14ac:dyDescent="0.35">
      <c r="J4191" s="351"/>
      <c r="L4191" s="329"/>
    </row>
    <row r="4192" spans="10:12" ht="16.5" x14ac:dyDescent="0.35">
      <c r="J4192" s="351"/>
      <c r="L4192" s="328"/>
    </row>
    <row r="4193" spans="10:12" ht="16.5" x14ac:dyDescent="0.35">
      <c r="J4193" s="351"/>
      <c r="L4193" s="329"/>
    </row>
    <row r="4194" spans="10:12" ht="16.5" x14ac:dyDescent="0.35">
      <c r="J4194" s="351"/>
      <c r="L4194" s="328"/>
    </row>
    <row r="4195" spans="10:12" ht="16.5" x14ac:dyDescent="0.35">
      <c r="J4195" s="351"/>
      <c r="L4195" s="329"/>
    </row>
    <row r="4196" spans="10:12" ht="16.5" x14ac:dyDescent="0.35">
      <c r="J4196" s="351"/>
      <c r="L4196" s="328"/>
    </row>
    <row r="4197" spans="10:12" ht="16.5" x14ac:dyDescent="0.35">
      <c r="J4197" s="351"/>
      <c r="L4197" s="329"/>
    </row>
    <row r="4198" spans="10:12" ht="16.5" x14ac:dyDescent="0.35">
      <c r="J4198" s="351"/>
      <c r="L4198" s="328"/>
    </row>
    <row r="4199" spans="10:12" ht="16.5" x14ac:dyDescent="0.35">
      <c r="J4199" s="351"/>
      <c r="L4199" s="329"/>
    </row>
    <row r="4200" spans="10:12" ht="16.5" x14ac:dyDescent="0.35">
      <c r="J4200" s="351"/>
      <c r="L4200" s="328"/>
    </row>
    <row r="4201" spans="10:12" ht="16.5" x14ac:dyDescent="0.35">
      <c r="J4201" s="351"/>
      <c r="L4201" s="329"/>
    </row>
    <row r="4202" spans="10:12" ht="16.5" x14ac:dyDescent="0.35">
      <c r="J4202" s="351"/>
      <c r="L4202" s="328"/>
    </row>
    <row r="4203" spans="10:12" ht="16.5" x14ac:dyDescent="0.35">
      <c r="J4203" s="351"/>
      <c r="L4203" s="329"/>
    </row>
    <row r="4204" spans="10:12" ht="16.5" x14ac:dyDescent="0.35">
      <c r="J4204" s="351"/>
      <c r="L4204" s="328"/>
    </row>
    <row r="4205" spans="10:12" ht="16.5" x14ac:dyDescent="0.35">
      <c r="J4205" s="351"/>
      <c r="L4205" s="329"/>
    </row>
    <row r="4206" spans="10:12" ht="16.5" x14ac:dyDescent="0.35">
      <c r="J4206" s="351"/>
      <c r="L4206" s="328"/>
    </row>
    <row r="4207" spans="10:12" ht="16.5" x14ac:dyDescent="0.35">
      <c r="J4207" s="351"/>
      <c r="L4207" s="329"/>
    </row>
    <row r="4208" spans="10:12" ht="16.5" x14ac:dyDescent="0.35">
      <c r="J4208" s="351"/>
      <c r="L4208" s="328"/>
    </row>
    <row r="4209" spans="10:12" ht="16.5" x14ac:dyDescent="0.35">
      <c r="J4209" s="351"/>
      <c r="L4209" s="329"/>
    </row>
    <row r="4210" spans="10:12" ht="16.5" x14ac:dyDescent="0.35">
      <c r="J4210" s="351"/>
      <c r="L4210" s="328"/>
    </row>
    <row r="4211" spans="10:12" ht="16.5" x14ac:dyDescent="0.35">
      <c r="J4211" s="351"/>
      <c r="L4211" s="329"/>
    </row>
    <row r="4212" spans="10:12" ht="16.5" x14ac:dyDescent="0.35">
      <c r="J4212" s="351"/>
      <c r="L4212" s="328"/>
    </row>
    <row r="4213" spans="10:12" ht="16.5" x14ac:dyDescent="0.35">
      <c r="J4213" s="351"/>
      <c r="L4213" s="329"/>
    </row>
    <row r="4214" spans="10:12" ht="16.5" x14ac:dyDescent="0.35">
      <c r="J4214" s="351"/>
      <c r="L4214" s="328"/>
    </row>
    <row r="4215" spans="10:12" ht="16.5" x14ac:dyDescent="0.35">
      <c r="J4215" s="351"/>
      <c r="L4215" s="329"/>
    </row>
    <row r="4216" spans="10:12" ht="16.5" x14ac:dyDescent="0.35">
      <c r="J4216" s="351"/>
      <c r="L4216" s="328"/>
    </row>
    <row r="4217" spans="10:12" ht="16.5" x14ac:dyDescent="0.35">
      <c r="J4217" s="351"/>
      <c r="L4217" s="329"/>
    </row>
    <row r="4218" spans="10:12" ht="16.5" x14ac:dyDescent="0.35">
      <c r="J4218" s="351"/>
      <c r="L4218" s="328"/>
    </row>
    <row r="4219" spans="10:12" ht="16.5" x14ac:dyDescent="0.35">
      <c r="J4219" s="351"/>
      <c r="L4219" s="329"/>
    </row>
    <row r="4220" spans="10:12" ht="16.5" x14ac:dyDescent="0.35">
      <c r="J4220" s="351"/>
      <c r="L4220" s="328"/>
    </row>
    <row r="4221" spans="10:12" ht="16.5" x14ac:dyDescent="0.35">
      <c r="J4221" s="351"/>
      <c r="L4221" s="329"/>
    </row>
    <row r="4222" spans="10:12" ht="16.5" x14ac:dyDescent="0.35">
      <c r="J4222" s="351"/>
      <c r="L4222" s="328"/>
    </row>
    <row r="4223" spans="10:12" ht="16.5" x14ac:dyDescent="0.35">
      <c r="J4223" s="351"/>
      <c r="L4223" s="329"/>
    </row>
    <row r="4224" spans="10:12" ht="16.5" x14ac:dyDescent="0.35">
      <c r="J4224" s="351"/>
      <c r="L4224" s="328"/>
    </row>
    <row r="4225" spans="10:12" ht="16.5" x14ac:dyDescent="0.35">
      <c r="J4225" s="351"/>
      <c r="L4225" s="329"/>
    </row>
    <row r="4226" spans="10:12" ht="16.5" x14ac:dyDescent="0.35">
      <c r="J4226" s="351"/>
      <c r="L4226" s="328"/>
    </row>
    <row r="4227" spans="10:12" ht="16.5" x14ac:dyDescent="0.35">
      <c r="J4227" s="351"/>
      <c r="L4227" s="329"/>
    </row>
    <row r="4228" spans="10:12" ht="16.5" x14ac:dyDescent="0.35">
      <c r="J4228" s="351"/>
      <c r="L4228" s="328"/>
    </row>
    <row r="4229" spans="10:12" ht="16.5" x14ac:dyDescent="0.35">
      <c r="J4229" s="351"/>
      <c r="L4229" s="329"/>
    </row>
    <row r="4230" spans="10:12" ht="16.5" x14ac:dyDescent="0.35">
      <c r="J4230" s="351"/>
      <c r="L4230" s="328"/>
    </row>
    <row r="4231" spans="10:12" ht="16.5" x14ac:dyDescent="0.35">
      <c r="J4231" s="351"/>
      <c r="L4231" s="329"/>
    </row>
    <row r="4232" spans="10:12" ht="16.5" x14ac:dyDescent="0.35">
      <c r="J4232" s="351"/>
      <c r="L4232" s="328"/>
    </row>
    <row r="4233" spans="10:12" ht="16.5" x14ac:dyDescent="0.35">
      <c r="J4233" s="351"/>
      <c r="L4233" s="329"/>
    </row>
    <row r="4234" spans="10:12" ht="16.5" x14ac:dyDescent="0.35">
      <c r="J4234" s="351"/>
      <c r="L4234" s="328"/>
    </row>
    <row r="4235" spans="10:12" ht="16.5" x14ac:dyDescent="0.35">
      <c r="J4235" s="351"/>
      <c r="L4235" s="329"/>
    </row>
    <row r="4236" spans="10:12" ht="16.5" x14ac:dyDescent="0.35">
      <c r="J4236" s="351"/>
      <c r="L4236" s="328"/>
    </row>
    <row r="4237" spans="10:12" ht="16.5" x14ac:dyDescent="0.35">
      <c r="J4237" s="351"/>
      <c r="L4237" s="329"/>
    </row>
    <row r="4238" spans="10:12" ht="16.5" x14ac:dyDescent="0.35">
      <c r="J4238" s="351"/>
      <c r="L4238" s="328"/>
    </row>
    <row r="4239" spans="10:12" ht="16.5" x14ac:dyDescent="0.35">
      <c r="J4239" s="351"/>
      <c r="L4239" s="329"/>
    </row>
    <row r="4240" spans="10:12" ht="16.5" x14ac:dyDescent="0.35">
      <c r="J4240" s="351"/>
      <c r="L4240" s="328"/>
    </row>
    <row r="4241" spans="10:12" ht="16.5" x14ac:dyDescent="0.35">
      <c r="J4241" s="351"/>
      <c r="L4241" s="329"/>
    </row>
    <row r="4242" spans="10:12" ht="16.5" x14ac:dyDescent="0.35">
      <c r="J4242" s="351"/>
      <c r="L4242" s="328"/>
    </row>
    <row r="4243" spans="10:12" ht="16.5" x14ac:dyDescent="0.35">
      <c r="J4243" s="351"/>
      <c r="L4243" s="329"/>
    </row>
    <row r="4244" spans="10:12" ht="16.5" x14ac:dyDescent="0.35">
      <c r="J4244" s="351"/>
      <c r="L4244" s="328"/>
    </row>
    <row r="4245" spans="10:12" ht="16.5" x14ac:dyDescent="0.35">
      <c r="J4245" s="351"/>
      <c r="L4245" s="329"/>
    </row>
    <row r="4246" spans="10:12" ht="16.5" x14ac:dyDescent="0.35">
      <c r="J4246" s="351"/>
      <c r="L4246" s="328"/>
    </row>
    <row r="4247" spans="10:12" ht="16.5" x14ac:dyDescent="0.35">
      <c r="J4247" s="351"/>
      <c r="L4247" s="329"/>
    </row>
    <row r="4248" spans="10:12" ht="16.5" x14ac:dyDescent="0.35">
      <c r="J4248" s="351"/>
      <c r="L4248" s="328"/>
    </row>
    <row r="4249" spans="10:12" ht="16.5" x14ac:dyDescent="0.35">
      <c r="J4249" s="351"/>
      <c r="L4249" s="329"/>
    </row>
    <row r="4250" spans="10:12" ht="16.5" x14ac:dyDescent="0.35">
      <c r="J4250" s="351"/>
      <c r="L4250" s="328"/>
    </row>
    <row r="4251" spans="10:12" ht="16.5" x14ac:dyDescent="0.35">
      <c r="J4251" s="351"/>
      <c r="L4251" s="329"/>
    </row>
    <row r="4252" spans="10:12" ht="16.5" x14ac:dyDescent="0.35">
      <c r="J4252" s="351"/>
      <c r="L4252" s="328"/>
    </row>
    <row r="4253" spans="10:12" ht="16.5" x14ac:dyDescent="0.35">
      <c r="J4253" s="351"/>
      <c r="L4253" s="329"/>
    </row>
    <row r="4254" spans="10:12" ht="16.5" x14ac:dyDescent="0.35">
      <c r="J4254" s="351"/>
      <c r="L4254" s="328"/>
    </row>
    <row r="4255" spans="10:12" ht="16.5" x14ac:dyDescent="0.35">
      <c r="J4255" s="351"/>
      <c r="L4255" s="329"/>
    </row>
    <row r="4256" spans="10:12" ht="16.5" x14ac:dyDescent="0.35">
      <c r="J4256" s="351"/>
      <c r="L4256" s="328"/>
    </row>
    <row r="4257" spans="10:12" ht="16.5" x14ac:dyDescent="0.35">
      <c r="J4257" s="351"/>
      <c r="L4257" s="329"/>
    </row>
    <row r="4258" spans="10:12" ht="16.5" x14ac:dyDescent="0.35">
      <c r="J4258" s="351"/>
      <c r="L4258" s="328"/>
    </row>
    <row r="4259" spans="10:12" ht="16.5" x14ac:dyDescent="0.35">
      <c r="J4259" s="351"/>
      <c r="L4259" s="329"/>
    </row>
    <row r="4260" spans="10:12" ht="16.5" x14ac:dyDescent="0.35">
      <c r="J4260" s="351"/>
      <c r="L4260" s="328"/>
    </row>
    <row r="4261" spans="10:12" ht="16.5" x14ac:dyDescent="0.35">
      <c r="J4261" s="351"/>
      <c r="L4261" s="329"/>
    </row>
    <row r="4262" spans="10:12" ht="16.5" x14ac:dyDescent="0.35">
      <c r="J4262" s="351"/>
      <c r="L4262" s="328"/>
    </row>
    <row r="4263" spans="10:12" ht="16.5" x14ac:dyDescent="0.35">
      <c r="J4263" s="351"/>
      <c r="L4263" s="329"/>
    </row>
    <row r="4264" spans="10:12" ht="16.5" x14ac:dyDescent="0.35">
      <c r="J4264" s="351"/>
      <c r="L4264" s="328"/>
    </row>
    <row r="4265" spans="10:12" ht="16.5" x14ac:dyDescent="0.35">
      <c r="J4265" s="351"/>
      <c r="L4265" s="329"/>
    </row>
    <row r="4266" spans="10:12" ht="16.5" x14ac:dyDescent="0.35">
      <c r="J4266" s="351"/>
      <c r="L4266" s="328"/>
    </row>
    <row r="4267" spans="10:12" ht="16.5" x14ac:dyDescent="0.35">
      <c r="J4267" s="351"/>
      <c r="L4267" s="329"/>
    </row>
    <row r="4268" spans="10:12" ht="16.5" x14ac:dyDescent="0.35">
      <c r="J4268" s="351"/>
      <c r="L4268" s="328"/>
    </row>
    <row r="4269" spans="10:12" ht="16.5" x14ac:dyDescent="0.35">
      <c r="J4269" s="351"/>
      <c r="L4269" s="329"/>
    </row>
    <row r="4270" spans="10:12" ht="16.5" x14ac:dyDescent="0.35">
      <c r="J4270" s="351"/>
      <c r="L4270" s="328"/>
    </row>
    <row r="4271" spans="10:12" ht="16.5" x14ac:dyDescent="0.35">
      <c r="J4271" s="351"/>
      <c r="L4271" s="329"/>
    </row>
    <row r="4272" spans="10:12" ht="16.5" x14ac:dyDescent="0.35">
      <c r="J4272" s="351"/>
      <c r="L4272" s="328"/>
    </row>
    <row r="4273" spans="10:12" ht="16.5" x14ac:dyDescent="0.35">
      <c r="J4273" s="351"/>
      <c r="L4273" s="329"/>
    </row>
    <row r="4274" spans="10:12" ht="16.5" x14ac:dyDescent="0.35">
      <c r="J4274" s="351"/>
      <c r="L4274" s="328"/>
    </row>
    <row r="4275" spans="10:12" ht="16.5" x14ac:dyDescent="0.35">
      <c r="J4275" s="351"/>
      <c r="L4275" s="329"/>
    </row>
    <row r="4276" spans="10:12" ht="16.5" x14ac:dyDescent="0.35">
      <c r="J4276" s="351"/>
      <c r="L4276" s="328"/>
    </row>
    <row r="4277" spans="10:12" ht="16.5" x14ac:dyDescent="0.35">
      <c r="J4277" s="351"/>
      <c r="L4277" s="329"/>
    </row>
    <row r="4278" spans="10:12" ht="16.5" x14ac:dyDescent="0.35">
      <c r="J4278" s="351"/>
      <c r="L4278" s="328"/>
    </row>
    <row r="4279" spans="10:12" ht="16.5" x14ac:dyDescent="0.35">
      <c r="J4279" s="351"/>
      <c r="L4279" s="329"/>
    </row>
    <row r="4280" spans="10:12" ht="16.5" x14ac:dyDescent="0.35">
      <c r="J4280" s="351"/>
      <c r="L4280" s="328"/>
    </row>
    <row r="4281" spans="10:12" ht="16.5" x14ac:dyDescent="0.35">
      <c r="J4281" s="351"/>
      <c r="L4281" s="329"/>
    </row>
    <row r="4282" spans="10:12" ht="16.5" x14ac:dyDescent="0.35">
      <c r="J4282" s="351"/>
      <c r="L4282" s="328"/>
    </row>
    <row r="4283" spans="10:12" ht="16.5" x14ac:dyDescent="0.35">
      <c r="J4283" s="351"/>
      <c r="L4283" s="329"/>
    </row>
    <row r="4284" spans="10:12" ht="16.5" x14ac:dyDescent="0.35">
      <c r="J4284" s="351"/>
      <c r="L4284" s="328"/>
    </row>
    <row r="4285" spans="10:12" ht="16.5" x14ac:dyDescent="0.35">
      <c r="J4285" s="351"/>
      <c r="L4285" s="329"/>
    </row>
    <row r="4286" spans="10:12" ht="16.5" x14ac:dyDescent="0.35">
      <c r="J4286" s="351"/>
      <c r="L4286" s="328"/>
    </row>
    <row r="4287" spans="10:12" ht="16.5" x14ac:dyDescent="0.35">
      <c r="J4287" s="351"/>
      <c r="L4287" s="329"/>
    </row>
    <row r="4288" spans="10:12" ht="16.5" x14ac:dyDescent="0.35">
      <c r="J4288" s="351"/>
      <c r="L4288" s="328"/>
    </row>
    <row r="4289" spans="10:12" ht="16.5" x14ac:dyDescent="0.35">
      <c r="J4289" s="351"/>
      <c r="L4289" s="329"/>
    </row>
    <row r="4290" spans="10:12" ht="16.5" x14ac:dyDescent="0.35">
      <c r="J4290" s="351"/>
      <c r="L4290" s="328"/>
    </row>
    <row r="4291" spans="10:12" ht="16.5" x14ac:dyDescent="0.35">
      <c r="J4291" s="351"/>
      <c r="L4291" s="329"/>
    </row>
    <row r="4292" spans="10:12" ht="16.5" x14ac:dyDescent="0.35">
      <c r="J4292" s="351"/>
      <c r="L4292" s="328"/>
    </row>
    <row r="4293" spans="10:12" ht="16.5" x14ac:dyDescent="0.35">
      <c r="J4293" s="351"/>
      <c r="L4293" s="329"/>
    </row>
    <row r="4294" spans="10:12" ht="16.5" x14ac:dyDescent="0.35">
      <c r="J4294" s="351"/>
      <c r="L4294" s="328"/>
    </row>
    <row r="4295" spans="10:12" ht="16.5" x14ac:dyDescent="0.35">
      <c r="J4295" s="351"/>
      <c r="L4295" s="329"/>
    </row>
    <row r="4296" spans="10:12" ht="16.5" x14ac:dyDescent="0.35">
      <c r="J4296" s="351"/>
      <c r="L4296" s="328"/>
    </row>
    <row r="4297" spans="10:12" ht="16.5" x14ac:dyDescent="0.35">
      <c r="J4297" s="351"/>
      <c r="L4297" s="329"/>
    </row>
    <row r="4298" spans="10:12" ht="16.5" x14ac:dyDescent="0.35">
      <c r="J4298" s="351"/>
      <c r="L4298" s="328"/>
    </row>
    <row r="4299" spans="10:12" ht="16.5" x14ac:dyDescent="0.35">
      <c r="J4299" s="351"/>
      <c r="L4299" s="329"/>
    </row>
    <row r="4300" spans="10:12" ht="16.5" x14ac:dyDescent="0.35">
      <c r="J4300" s="351"/>
      <c r="L4300" s="328"/>
    </row>
    <row r="4301" spans="10:12" ht="16.5" x14ac:dyDescent="0.35">
      <c r="J4301" s="351"/>
      <c r="L4301" s="329"/>
    </row>
    <row r="4302" spans="10:12" ht="16.5" x14ac:dyDescent="0.35">
      <c r="J4302" s="351"/>
      <c r="L4302" s="328"/>
    </row>
    <row r="4303" spans="10:12" ht="16.5" x14ac:dyDescent="0.35">
      <c r="J4303" s="351"/>
      <c r="L4303" s="329"/>
    </row>
    <row r="4304" spans="10:12" ht="16.5" x14ac:dyDescent="0.35">
      <c r="J4304" s="351"/>
      <c r="L4304" s="328"/>
    </row>
    <row r="4305" spans="10:12" ht="16.5" x14ac:dyDescent="0.35">
      <c r="J4305" s="351"/>
      <c r="L4305" s="329"/>
    </row>
    <row r="4306" spans="10:12" ht="16.5" x14ac:dyDescent="0.35">
      <c r="J4306" s="351"/>
      <c r="L4306" s="328"/>
    </row>
    <row r="4307" spans="10:12" ht="16.5" x14ac:dyDescent="0.35">
      <c r="J4307" s="351"/>
      <c r="L4307" s="329"/>
    </row>
    <row r="4308" spans="10:12" ht="16.5" x14ac:dyDescent="0.35">
      <c r="J4308" s="351"/>
      <c r="L4308" s="328"/>
    </row>
    <row r="4309" spans="10:12" ht="16.5" x14ac:dyDescent="0.35">
      <c r="J4309" s="351"/>
      <c r="L4309" s="329"/>
    </row>
    <row r="4310" spans="10:12" ht="16.5" x14ac:dyDescent="0.35">
      <c r="J4310" s="351"/>
      <c r="L4310" s="328"/>
    </row>
    <row r="4311" spans="10:12" ht="16.5" x14ac:dyDescent="0.35">
      <c r="J4311" s="351"/>
      <c r="L4311" s="329"/>
    </row>
    <row r="4312" spans="10:12" ht="16.5" x14ac:dyDescent="0.35">
      <c r="J4312" s="351"/>
      <c r="L4312" s="328"/>
    </row>
    <row r="4313" spans="10:12" ht="16.5" x14ac:dyDescent="0.35">
      <c r="J4313" s="351"/>
      <c r="L4313" s="329"/>
    </row>
    <row r="4314" spans="10:12" ht="16.5" x14ac:dyDescent="0.35">
      <c r="J4314" s="351"/>
      <c r="L4314" s="328"/>
    </row>
    <row r="4315" spans="10:12" ht="16.5" x14ac:dyDescent="0.35">
      <c r="J4315" s="351"/>
      <c r="L4315" s="329"/>
    </row>
    <row r="4316" spans="10:12" ht="16.5" x14ac:dyDescent="0.35">
      <c r="J4316" s="351"/>
      <c r="L4316" s="328"/>
    </row>
    <row r="4317" spans="10:12" ht="16.5" x14ac:dyDescent="0.35">
      <c r="J4317" s="351"/>
      <c r="L4317" s="329"/>
    </row>
    <row r="4318" spans="10:12" ht="16.5" x14ac:dyDescent="0.35">
      <c r="J4318" s="351"/>
      <c r="L4318" s="328"/>
    </row>
    <row r="4319" spans="10:12" ht="16.5" x14ac:dyDescent="0.35">
      <c r="J4319" s="351"/>
      <c r="L4319" s="329"/>
    </row>
    <row r="4320" spans="10:12" ht="16.5" x14ac:dyDescent="0.35">
      <c r="J4320" s="351"/>
      <c r="L4320" s="328"/>
    </row>
    <row r="4321" spans="10:12" ht="16.5" x14ac:dyDescent="0.35">
      <c r="J4321" s="351"/>
      <c r="L4321" s="329"/>
    </row>
    <row r="4322" spans="10:12" ht="16.5" x14ac:dyDescent="0.35">
      <c r="J4322" s="351"/>
      <c r="L4322" s="328"/>
    </row>
    <row r="4323" spans="10:12" ht="16.5" x14ac:dyDescent="0.35">
      <c r="J4323" s="351"/>
      <c r="L4323" s="329"/>
    </row>
    <row r="4324" spans="10:12" ht="16.5" x14ac:dyDescent="0.35">
      <c r="J4324" s="351"/>
      <c r="L4324" s="328"/>
    </row>
    <row r="4325" spans="10:12" ht="16.5" x14ac:dyDescent="0.35">
      <c r="J4325" s="351"/>
      <c r="L4325" s="329"/>
    </row>
    <row r="4326" spans="10:12" ht="16.5" x14ac:dyDescent="0.35">
      <c r="J4326" s="351"/>
      <c r="L4326" s="328"/>
    </row>
    <row r="4327" spans="10:12" ht="16.5" x14ac:dyDescent="0.35">
      <c r="J4327" s="351"/>
      <c r="L4327" s="329"/>
    </row>
    <row r="4328" spans="10:12" ht="16.5" x14ac:dyDescent="0.35">
      <c r="J4328" s="351"/>
      <c r="L4328" s="328"/>
    </row>
    <row r="4329" spans="10:12" ht="16.5" x14ac:dyDescent="0.35">
      <c r="J4329" s="351"/>
      <c r="L4329" s="329"/>
    </row>
    <row r="4330" spans="10:12" ht="16.5" x14ac:dyDescent="0.35">
      <c r="J4330" s="351"/>
      <c r="L4330" s="328"/>
    </row>
    <row r="4331" spans="10:12" ht="16.5" x14ac:dyDescent="0.35">
      <c r="J4331" s="351"/>
      <c r="L4331" s="329"/>
    </row>
    <row r="4332" spans="10:12" ht="16.5" x14ac:dyDescent="0.35">
      <c r="J4332" s="351"/>
      <c r="L4332" s="328"/>
    </row>
    <row r="4333" spans="10:12" ht="16.5" x14ac:dyDescent="0.35">
      <c r="J4333" s="351"/>
      <c r="L4333" s="329"/>
    </row>
    <row r="4334" spans="10:12" ht="16.5" x14ac:dyDescent="0.35">
      <c r="J4334" s="351"/>
      <c r="L4334" s="328"/>
    </row>
    <row r="4335" spans="10:12" ht="16.5" x14ac:dyDescent="0.35">
      <c r="J4335" s="351"/>
      <c r="L4335" s="329"/>
    </row>
    <row r="4336" spans="10:12" ht="16.5" x14ac:dyDescent="0.35">
      <c r="J4336" s="351"/>
      <c r="L4336" s="328"/>
    </row>
    <row r="4337" spans="10:12" ht="16.5" x14ac:dyDescent="0.35">
      <c r="J4337" s="351"/>
      <c r="L4337" s="329"/>
    </row>
    <row r="4338" spans="10:12" ht="16.5" x14ac:dyDescent="0.35">
      <c r="J4338" s="351"/>
      <c r="L4338" s="328"/>
    </row>
    <row r="4339" spans="10:12" ht="16.5" x14ac:dyDescent="0.35">
      <c r="J4339" s="351"/>
      <c r="L4339" s="329"/>
    </row>
    <row r="4340" spans="10:12" ht="16.5" x14ac:dyDescent="0.35">
      <c r="J4340" s="351"/>
      <c r="L4340" s="328"/>
    </row>
    <row r="4341" spans="10:12" ht="16.5" x14ac:dyDescent="0.35">
      <c r="J4341" s="351"/>
      <c r="L4341" s="329"/>
    </row>
    <row r="4342" spans="10:12" ht="16.5" x14ac:dyDescent="0.35">
      <c r="J4342" s="351"/>
      <c r="L4342" s="328"/>
    </row>
    <row r="4343" spans="10:12" ht="16.5" x14ac:dyDescent="0.35">
      <c r="J4343" s="351"/>
      <c r="L4343" s="329"/>
    </row>
    <row r="4344" spans="10:12" ht="16.5" x14ac:dyDescent="0.35">
      <c r="J4344" s="351"/>
      <c r="L4344" s="328"/>
    </row>
    <row r="4345" spans="10:12" ht="16.5" x14ac:dyDescent="0.35">
      <c r="J4345" s="351"/>
      <c r="L4345" s="329"/>
    </row>
    <row r="4346" spans="10:12" ht="16.5" x14ac:dyDescent="0.35">
      <c r="J4346" s="351"/>
      <c r="L4346" s="328"/>
    </row>
    <row r="4347" spans="10:12" ht="16.5" x14ac:dyDescent="0.35">
      <c r="J4347" s="351"/>
      <c r="L4347" s="329"/>
    </row>
    <row r="4348" spans="10:12" ht="16.5" x14ac:dyDescent="0.35">
      <c r="J4348" s="351"/>
      <c r="L4348" s="328"/>
    </row>
    <row r="4349" spans="10:12" ht="16.5" x14ac:dyDescent="0.35">
      <c r="J4349" s="351"/>
      <c r="L4349" s="329"/>
    </row>
    <row r="4350" spans="10:12" ht="16.5" x14ac:dyDescent="0.35">
      <c r="J4350" s="351"/>
      <c r="L4350" s="328"/>
    </row>
    <row r="4351" spans="10:12" ht="16.5" x14ac:dyDescent="0.35">
      <c r="J4351" s="351"/>
      <c r="L4351" s="329"/>
    </row>
    <row r="4352" spans="10:12" ht="16.5" x14ac:dyDescent="0.35">
      <c r="J4352" s="351"/>
      <c r="L4352" s="328"/>
    </row>
    <row r="4353" spans="10:12" ht="16.5" x14ac:dyDescent="0.35">
      <c r="J4353" s="351"/>
      <c r="L4353" s="329"/>
    </row>
    <row r="4354" spans="10:12" ht="16.5" x14ac:dyDescent="0.35">
      <c r="J4354" s="351"/>
      <c r="L4354" s="328"/>
    </row>
    <row r="4355" spans="10:12" ht="16.5" x14ac:dyDescent="0.35">
      <c r="J4355" s="351"/>
      <c r="L4355" s="329"/>
    </row>
    <row r="4356" spans="10:12" ht="16.5" x14ac:dyDescent="0.35">
      <c r="J4356" s="351"/>
      <c r="L4356" s="328"/>
    </row>
    <row r="4357" spans="10:12" ht="16.5" x14ac:dyDescent="0.35">
      <c r="J4357" s="351"/>
      <c r="L4357" s="329"/>
    </row>
    <row r="4358" spans="10:12" ht="16.5" x14ac:dyDescent="0.35">
      <c r="J4358" s="351"/>
      <c r="L4358" s="328"/>
    </row>
    <row r="4359" spans="10:12" ht="16.5" x14ac:dyDescent="0.35">
      <c r="J4359" s="351"/>
      <c r="L4359" s="329"/>
    </row>
    <row r="4360" spans="10:12" ht="16.5" x14ac:dyDescent="0.35">
      <c r="J4360" s="351"/>
      <c r="L4360" s="328"/>
    </row>
    <row r="4361" spans="10:12" ht="16.5" x14ac:dyDescent="0.35">
      <c r="J4361" s="351"/>
      <c r="L4361" s="329"/>
    </row>
    <row r="4362" spans="10:12" ht="16.5" x14ac:dyDescent="0.35">
      <c r="J4362" s="351"/>
      <c r="L4362" s="328"/>
    </row>
    <row r="4363" spans="10:12" ht="16.5" x14ac:dyDescent="0.35">
      <c r="J4363" s="351"/>
      <c r="L4363" s="329"/>
    </row>
    <row r="4364" spans="10:12" ht="16.5" x14ac:dyDescent="0.35">
      <c r="J4364" s="351"/>
      <c r="L4364" s="328"/>
    </row>
    <row r="4365" spans="10:12" ht="16.5" x14ac:dyDescent="0.35">
      <c r="J4365" s="351"/>
      <c r="L4365" s="329"/>
    </row>
    <row r="4366" spans="10:12" ht="16.5" x14ac:dyDescent="0.35">
      <c r="J4366" s="351"/>
      <c r="L4366" s="328"/>
    </row>
    <row r="4367" spans="10:12" ht="16.5" x14ac:dyDescent="0.35">
      <c r="J4367" s="351"/>
      <c r="L4367" s="329"/>
    </row>
    <row r="4368" spans="10:12" ht="16.5" x14ac:dyDescent="0.35">
      <c r="J4368" s="351"/>
      <c r="L4368" s="328"/>
    </row>
    <row r="4369" spans="10:12" ht="16.5" x14ac:dyDescent="0.35">
      <c r="J4369" s="351"/>
      <c r="L4369" s="329"/>
    </row>
    <row r="4370" spans="10:12" ht="16.5" x14ac:dyDescent="0.35">
      <c r="J4370" s="351"/>
      <c r="L4370" s="328"/>
    </row>
    <row r="4371" spans="10:12" ht="16.5" x14ac:dyDescent="0.35">
      <c r="J4371" s="351"/>
      <c r="L4371" s="329"/>
    </row>
    <row r="4372" spans="10:12" ht="16.5" x14ac:dyDescent="0.35">
      <c r="J4372" s="351"/>
      <c r="L4372" s="328"/>
    </row>
    <row r="4373" spans="10:12" ht="16.5" x14ac:dyDescent="0.35">
      <c r="J4373" s="351"/>
      <c r="L4373" s="329"/>
    </row>
    <row r="4374" spans="10:12" ht="16.5" x14ac:dyDescent="0.35">
      <c r="J4374" s="351"/>
      <c r="L4374" s="328"/>
    </row>
    <row r="4375" spans="10:12" ht="16.5" x14ac:dyDescent="0.35">
      <c r="J4375" s="351"/>
      <c r="L4375" s="329"/>
    </row>
    <row r="4376" spans="10:12" ht="16.5" x14ac:dyDescent="0.35">
      <c r="J4376" s="351"/>
      <c r="L4376" s="328"/>
    </row>
    <row r="4377" spans="10:12" ht="16.5" x14ac:dyDescent="0.35">
      <c r="J4377" s="351"/>
      <c r="L4377" s="329"/>
    </row>
    <row r="4378" spans="10:12" ht="16.5" x14ac:dyDescent="0.35">
      <c r="J4378" s="351"/>
      <c r="L4378" s="328"/>
    </row>
    <row r="4379" spans="10:12" ht="16.5" x14ac:dyDescent="0.35">
      <c r="J4379" s="351"/>
      <c r="L4379" s="329"/>
    </row>
    <row r="4380" spans="10:12" ht="16.5" x14ac:dyDescent="0.35">
      <c r="J4380" s="351"/>
      <c r="L4380" s="328"/>
    </row>
    <row r="4381" spans="10:12" ht="16.5" x14ac:dyDescent="0.35">
      <c r="J4381" s="351"/>
      <c r="L4381" s="329"/>
    </row>
    <row r="4382" spans="10:12" ht="16.5" x14ac:dyDescent="0.35">
      <c r="J4382" s="351"/>
      <c r="L4382" s="328"/>
    </row>
    <row r="4383" spans="10:12" ht="16.5" x14ac:dyDescent="0.35">
      <c r="J4383" s="351"/>
      <c r="L4383" s="329"/>
    </row>
    <row r="4384" spans="10:12" ht="16.5" x14ac:dyDescent="0.35">
      <c r="J4384" s="351"/>
      <c r="L4384" s="328"/>
    </row>
    <row r="4385" spans="10:12" ht="16.5" x14ac:dyDescent="0.35">
      <c r="J4385" s="351"/>
      <c r="L4385" s="329"/>
    </row>
    <row r="4386" spans="10:12" ht="16.5" x14ac:dyDescent="0.35">
      <c r="J4386" s="351"/>
      <c r="L4386" s="328"/>
    </row>
    <row r="4387" spans="10:12" ht="16.5" x14ac:dyDescent="0.35">
      <c r="J4387" s="351"/>
      <c r="L4387" s="329"/>
    </row>
    <row r="4388" spans="10:12" ht="16.5" x14ac:dyDescent="0.35">
      <c r="J4388" s="351"/>
      <c r="L4388" s="328"/>
    </row>
    <row r="4389" spans="10:12" ht="16.5" x14ac:dyDescent="0.35">
      <c r="J4389" s="351"/>
      <c r="L4389" s="329"/>
    </row>
    <row r="4390" spans="10:12" ht="16.5" x14ac:dyDescent="0.35">
      <c r="J4390" s="351"/>
      <c r="L4390" s="328"/>
    </row>
    <row r="4391" spans="10:12" ht="16.5" x14ac:dyDescent="0.35">
      <c r="J4391" s="351"/>
      <c r="L4391" s="329"/>
    </row>
    <row r="4392" spans="10:12" ht="16.5" x14ac:dyDescent="0.35">
      <c r="J4392" s="351"/>
      <c r="L4392" s="328"/>
    </row>
    <row r="4393" spans="10:12" ht="16.5" x14ac:dyDescent="0.35">
      <c r="J4393" s="351"/>
      <c r="L4393" s="329"/>
    </row>
    <row r="4394" spans="10:12" ht="16.5" x14ac:dyDescent="0.35">
      <c r="J4394" s="351"/>
      <c r="L4394" s="328"/>
    </row>
    <row r="4395" spans="10:12" ht="16.5" x14ac:dyDescent="0.35">
      <c r="J4395" s="351"/>
      <c r="L4395" s="329"/>
    </row>
    <row r="4396" spans="10:12" ht="16.5" x14ac:dyDescent="0.35">
      <c r="J4396" s="351"/>
      <c r="L4396" s="328"/>
    </row>
    <row r="4397" spans="10:12" ht="16.5" x14ac:dyDescent="0.35">
      <c r="J4397" s="351"/>
      <c r="L4397" s="329"/>
    </row>
    <row r="4398" spans="10:12" ht="16.5" x14ac:dyDescent="0.35">
      <c r="J4398" s="351"/>
      <c r="L4398" s="328"/>
    </row>
    <row r="4399" spans="10:12" ht="16.5" x14ac:dyDescent="0.35">
      <c r="J4399" s="351"/>
      <c r="L4399" s="329"/>
    </row>
    <row r="4400" spans="10:12" ht="16.5" x14ac:dyDescent="0.35">
      <c r="J4400" s="351"/>
      <c r="L4400" s="328"/>
    </row>
    <row r="4401" spans="10:12" ht="16.5" x14ac:dyDescent="0.35">
      <c r="J4401" s="351"/>
      <c r="L4401" s="329"/>
    </row>
    <row r="4402" spans="10:12" ht="16.5" x14ac:dyDescent="0.35">
      <c r="J4402" s="351"/>
      <c r="L4402" s="328"/>
    </row>
    <row r="4403" spans="10:12" ht="16.5" x14ac:dyDescent="0.35">
      <c r="J4403" s="351"/>
      <c r="L4403" s="329"/>
    </row>
    <row r="4404" spans="10:12" ht="16.5" x14ac:dyDescent="0.35">
      <c r="J4404" s="351"/>
      <c r="L4404" s="328"/>
    </row>
    <row r="4405" spans="10:12" ht="16.5" x14ac:dyDescent="0.35">
      <c r="J4405" s="351"/>
      <c r="L4405" s="329"/>
    </row>
    <row r="4406" spans="10:12" ht="16.5" x14ac:dyDescent="0.35">
      <c r="J4406" s="351"/>
      <c r="L4406" s="328"/>
    </row>
    <row r="4407" spans="10:12" ht="16.5" x14ac:dyDescent="0.35">
      <c r="J4407" s="351"/>
      <c r="L4407" s="329"/>
    </row>
    <row r="4408" spans="10:12" ht="16.5" x14ac:dyDescent="0.35">
      <c r="J4408" s="351"/>
      <c r="L4408" s="328"/>
    </row>
    <row r="4409" spans="10:12" ht="16.5" x14ac:dyDescent="0.35">
      <c r="J4409" s="351"/>
      <c r="L4409" s="329"/>
    </row>
    <row r="4410" spans="10:12" ht="16.5" x14ac:dyDescent="0.35">
      <c r="J4410" s="351"/>
      <c r="L4410" s="328"/>
    </row>
    <row r="4411" spans="10:12" ht="16.5" x14ac:dyDescent="0.35">
      <c r="J4411" s="351"/>
      <c r="L4411" s="329"/>
    </row>
    <row r="4412" spans="10:12" ht="16.5" x14ac:dyDescent="0.35">
      <c r="J4412" s="351"/>
      <c r="L4412" s="328"/>
    </row>
    <row r="4413" spans="10:12" ht="16.5" x14ac:dyDescent="0.35">
      <c r="J4413" s="351"/>
      <c r="L4413" s="329"/>
    </row>
    <row r="4414" spans="10:12" ht="16.5" x14ac:dyDescent="0.35">
      <c r="J4414" s="351"/>
      <c r="L4414" s="328"/>
    </row>
    <row r="4415" spans="10:12" ht="16.5" x14ac:dyDescent="0.35">
      <c r="J4415" s="351"/>
      <c r="L4415" s="329"/>
    </row>
    <row r="4416" spans="10:12" ht="16.5" x14ac:dyDescent="0.35">
      <c r="J4416" s="351"/>
      <c r="L4416" s="328"/>
    </row>
    <row r="4417" spans="10:12" ht="16.5" x14ac:dyDescent="0.35">
      <c r="J4417" s="351"/>
      <c r="L4417" s="329"/>
    </row>
    <row r="4418" spans="10:12" ht="16.5" x14ac:dyDescent="0.35">
      <c r="J4418" s="351"/>
      <c r="L4418" s="328"/>
    </row>
    <row r="4419" spans="10:12" ht="16.5" x14ac:dyDescent="0.35">
      <c r="J4419" s="351"/>
      <c r="L4419" s="329"/>
    </row>
    <row r="4420" spans="10:12" ht="16.5" x14ac:dyDescent="0.35">
      <c r="J4420" s="351"/>
      <c r="L4420" s="328"/>
    </row>
    <row r="4421" spans="10:12" ht="16.5" x14ac:dyDescent="0.35">
      <c r="J4421" s="351"/>
      <c r="L4421" s="329"/>
    </row>
    <row r="4422" spans="10:12" ht="16.5" x14ac:dyDescent="0.35">
      <c r="J4422" s="351"/>
      <c r="L4422" s="328"/>
    </row>
    <row r="4423" spans="10:12" ht="16.5" x14ac:dyDescent="0.35">
      <c r="J4423" s="351"/>
      <c r="L4423" s="329"/>
    </row>
    <row r="4424" spans="10:12" ht="16.5" x14ac:dyDescent="0.35">
      <c r="J4424" s="351"/>
      <c r="L4424" s="328"/>
    </row>
    <row r="4425" spans="10:12" ht="16.5" x14ac:dyDescent="0.35">
      <c r="J4425" s="351"/>
      <c r="L4425" s="329"/>
    </row>
    <row r="4426" spans="10:12" ht="16.5" x14ac:dyDescent="0.35">
      <c r="J4426" s="351"/>
      <c r="L4426" s="328"/>
    </row>
    <row r="4427" spans="10:12" ht="16.5" x14ac:dyDescent="0.35">
      <c r="J4427" s="351"/>
      <c r="L4427" s="329"/>
    </row>
    <row r="4428" spans="10:12" ht="16.5" x14ac:dyDescent="0.35">
      <c r="J4428" s="351"/>
      <c r="L4428" s="328"/>
    </row>
  </sheetData>
  <mergeCells count="7">
    <mergeCell ref="BM1:CA1"/>
    <mergeCell ref="CC1:CQ1"/>
    <mergeCell ref="A1:H1"/>
    <mergeCell ref="J1:O1"/>
    <mergeCell ref="Q1:AE1"/>
    <mergeCell ref="AG1:AU1"/>
    <mergeCell ref="AW1:BK1"/>
  </mergeCells>
  <phoneticPr fontId="47" type="noConversion"/>
  <conditionalFormatting sqref="AE2:AE10485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:CA14">
    <cfRule type="colorScale" priority="9">
      <colorScale>
        <cfvo type="min"/>
        <cfvo type="percentile" val="50"/>
        <cfvo type="max"/>
        <color theme="9"/>
        <color rgb="FFFFEB84"/>
        <color rgb="FFC00000"/>
      </colorScale>
    </cfRule>
  </conditionalFormatting>
  <conditionalFormatting sqref="CQ3:CQ14">
    <cfRule type="cellIs" dxfId="247" priority="5" operator="lessThan">
      <formula>0</formula>
    </cfRule>
    <cfRule type="cellIs" dxfId="246" priority="6" operator="greaterThan">
      <formula>0</formula>
    </cfRule>
  </conditionalFormatting>
  <conditionalFormatting sqref="N3:O1048576">
    <cfRule type="cellIs" dxfId="245" priority="3" operator="lessThan">
      <formula>0</formula>
    </cfRule>
    <cfRule type="cellIs" dxfId="244" priority="4" operator="greaterThan">
      <formula>0</formula>
    </cfRule>
  </conditionalFormatting>
  <conditionalFormatting sqref="AH3:AU55">
    <cfRule type="colorScale" priority="15">
      <colorScale>
        <cfvo type="min"/>
        <cfvo type="percentile" val="50"/>
        <cfvo type="max"/>
        <color theme="9"/>
        <color rgb="FFFFEB84"/>
        <color rgb="FFC00000"/>
      </colorScale>
    </cfRule>
  </conditionalFormatting>
  <conditionalFormatting sqref="AX3:BK55">
    <cfRule type="cellIs" dxfId="243" priority="11" operator="lessThan">
      <formula>0</formula>
    </cfRule>
    <cfRule type="cellIs" dxfId="242" priority="12" operator="greaterThan">
      <formula>0</formula>
    </cfRule>
  </conditionalFormatting>
  <conditionalFormatting sqref="BN3:BZ14">
    <cfRule type="colorScale" priority="10">
      <colorScale>
        <cfvo type="min"/>
        <cfvo type="percentile" val="50"/>
        <cfvo type="max"/>
        <color theme="9"/>
        <color rgb="FFFFEB84"/>
        <color rgb="FFC00000"/>
      </colorScale>
    </cfRule>
  </conditionalFormatting>
  <conditionalFormatting sqref="CD4:CL14 CE3:CL3 CM3:CP14">
    <cfRule type="cellIs" dxfId="241" priority="7" operator="lessThan">
      <formula>0</formula>
    </cfRule>
    <cfRule type="cellIs" dxfId="240" priority="8" operator="greaterThan">
      <formula>0</formula>
    </cfRule>
  </conditionalFormatting>
  <pageMargins left="0.69930555555555596" right="0.69930555555555596" top="0.75" bottom="0.75" header="0.3" footer="0.3"/>
  <pageSetup paperSize="9" orientation="portrait"/>
  <ignoredErrors>
    <ignoredError sqref="AE2 AE3:AE368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13"/>
  <sheetViews>
    <sheetView topLeftCell="E1" zoomScale="85" zoomScaleNormal="85" workbookViewId="0">
      <selection activeCell="V16" sqref="V16"/>
    </sheetView>
  </sheetViews>
  <sheetFormatPr defaultColWidth="10.84375" defaultRowHeight="16.5" x14ac:dyDescent="0.35"/>
  <cols>
    <col min="1" max="3" width="14.69140625" style="2" customWidth="1"/>
    <col min="4" max="4" width="26.15234375" style="2" customWidth="1"/>
    <col min="5" max="5" width="2.69140625" style="3" customWidth="1"/>
    <col min="6" max="6" width="14.4609375" customWidth="1"/>
    <col min="8" max="8" width="13.4609375"/>
    <col min="9" max="9" width="2.84375" style="3" customWidth="1"/>
    <col min="10" max="10" width="13" customWidth="1"/>
    <col min="11" max="12" width="11" customWidth="1"/>
    <col min="13" max="13" width="3" style="3" customWidth="1"/>
    <col min="14" max="14" width="13.4609375" style="354" customWidth="1"/>
    <col min="15" max="15" width="11" customWidth="1"/>
    <col min="16" max="16" width="10.15234375" customWidth="1"/>
    <col min="17" max="17" width="2.84375" style="3" customWidth="1"/>
    <col min="18" max="18" width="13.4609375" style="354" customWidth="1"/>
    <col min="19" max="20" width="11" customWidth="1"/>
    <col min="21" max="21" width="2.4609375" style="3" customWidth="1"/>
    <col min="22" max="22" width="13.765625"/>
    <col min="23" max="23" width="13.765625" style="355"/>
  </cols>
  <sheetData>
    <row r="1" spans="1:23" ht="22.5" x14ac:dyDescent="0.35">
      <c r="A1" s="569" t="s">
        <v>167</v>
      </c>
      <c r="B1" s="570"/>
      <c r="C1" s="570"/>
      <c r="D1" s="571"/>
      <c r="E1" s="32"/>
      <c r="F1" s="356" t="s">
        <v>168</v>
      </c>
      <c r="G1" s="357"/>
      <c r="H1" s="357"/>
      <c r="J1" s="54" t="s">
        <v>169</v>
      </c>
      <c r="K1" s="367"/>
      <c r="L1" s="367"/>
      <c r="M1" s="313"/>
      <c r="N1" s="7" t="s">
        <v>170</v>
      </c>
      <c r="O1" s="368"/>
      <c r="P1" s="369"/>
      <c r="Q1" s="32"/>
      <c r="R1" s="54" t="s">
        <v>171</v>
      </c>
      <c r="S1" s="372"/>
      <c r="T1" s="372"/>
      <c r="W1" s="289"/>
    </row>
    <row r="2" spans="1:23" ht="22.5" x14ac:dyDescent="0.35">
      <c r="A2" s="358"/>
      <c r="B2" s="359"/>
      <c r="C2" s="359"/>
      <c r="D2" s="360"/>
      <c r="E2" s="52"/>
      <c r="F2" s="576"/>
      <c r="G2" s="572"/>
      <c r="H2" s="573"/>
      <c r="J2" s="576"/>
      <c r="K2" s="574"/>
      <c r="L2" s="575"/>
      <c r="M2" s="313"/>
      <c r="N2" s="576"/>
      <c r="O2" s="574"/>
      <c r="P2" s="575"/>
      <c r="Q2" s="32"/>
      <c r="R2" s="576"/>
      <c r="S2" s="574"/>
      <c r="T2" s="575"/>
      <c r="W2" s="289"/>
    </row>
    <row r="3" spans="1:23" x14ac:dyDescent="0.4">
      <c r="A3" s="45" t="s">
        <v>172</v>
      </c>
      <c r="B3" s="12"/>
      <c r="C3" s="12"/>
      <c r="D3" s="13"/>
      <c r="E3" s="320"/>
      <c r="F3" s="577"/>
      <c r="G3" s="361" t="s">
        <v>173</v>
      </c>
      <c r="H3" s="361" t="s">
        <v>105</v>
      </c>
      <c r="I3" s="14"/>
      <c r="J3" s="577"/>
      <c r="K3" s="361" t="s">
        <v>174</v>
      </c>
      <c r="L3" s="361" t="s">
        <v>105</v>
      </c>
      <c r="M3" s="14"/>
      <c r="N3" s="577"/>
      <c r="O3" s="361" t="s">
        <v>175</v>
      </c>
      <c r="P3" s="361" t="s">
        <v>105</v>
      </c>
      <c r="Q3" s="14"/>
      <c r="R3" s="577"/>
      <c r="S3" s="373" t="s">
        <v>176</v>
      </c>
      <c r="T3" s="373" t="s">
        <v>105</v>
      </c>
      <c r="U3" s="14"/>
      <c r="W3" s="289"/>
    </row>
    <row r="4" spans="1:23" x14ac:dyDescent="0.4">
      <c r="A4" s="45"/>
      <c r="B4" s="88"/>
      <c r="C4" s="88"/>
      <c r="D4" s="88"/>
      <c r="E4" s="320"/>
      <c r="F4" s="362">
        <v>44927</v>
      </c>
      <c r="G4" s="363">
        <v>-0.15</v>
      </c>
      <c r="H4" s="363">
        <v>-0.154</v>
      </c>
      <c r="I4" s="14"/>
      <c r="J4" s="299">
        <v>44955</v>
      </c>
      <c r="K4" s="363">
        <v>-7.0000000000000007E-2</v>
      </c>
      <c r="L4" s="363">
        <v>-9.8000000000000004E-2</v>
      </c>
      <c r="M4" s="14"/>
      <c r="N4" s="299">
        <v>44955</v>
      </c>
      <c r="O4" s="363">
        <v>-0.05</v>
      </c>
      <c r="P4" s="363">
        <v>-0.47099999999999997</v>
      </c>
      <c r="Q4" s="14"/>
      <c r="R4" s="299">
        <v>44955</v>
      </c>
      <c r="S4" s="363">
        <v>-0.17</v>
      </c>
      <c r="T4" s="363">
        <v>-2.4E-2</v>
      </c>
      <c r="U4" s="14"/>
      <c r="V4" s="374"/>
      <c r="W4"/>
    </row>
    <row r="5" spans="1:23" x14ac:dyDescent="0.4">
      <c r="A5" s="22"/>
      <c r="B5" s="22"/>
      <c r="C5" s="22"/>
      <c r="D5" s="12"/>
      <c r="E5" s="14"/>
      <c r="F5" s="299">
        <v>44923</v>
      </c>
      <c r="G5" s="363">
        <v>-7.0000000000000007E-2</v>
      </c>
      <c r="H5" s="363">
        <v>-4.7E-2</v>
      </c>
      <c r="I5" s="14"/>
      <c r="J5" s="299">
        <v>44925</v>
      </c>
      <c r="K5" s="363">
        <v>-0.11799999999999999</v>
      </c>
      <c r="L5" s="363">
        <v>-0.1</v>
      </c>
      <c r="M5" s="14"/>
      <c r="N5" s="299">
        <v>44925</v>
      </c>
      <c r="O5" s="363">
        <v>0</v>
      </c>
      <c r="P5" s="363">
        <v>-0.42899999999999999</v>
      </c>
      <c r="Q5" s="14"/>
      <c r="R5" s="299">
        <v>44925</v>
      </c>
      <c r="S5" s="363">
        <v>-4.8000000000000001E-2</v>
      </c>
      <c r="T5" s="363">
        <v>0.124</v>
      </c>
      <c r="U5" s="14"/>
      <c r="V5" s="374"/>
      <c r="W5" s="289"/>
    </row>
    <row r="6" spans="1:23" x14ac:dyDescent="0.4">
      <c r="A6" s="17" t="s">
        <v>12</v>
      </c>
      <c r="B6" s="27"/>
      <c r="C6" s="27"/>
      <c r="D6" s="27"/>
      <c r="E6" s="14"/>
      <c r="F6" s="299">
        <v>44893</v>
      </c>
      <c r="G6" s="363">
        <v>-8.0000000000000002E-3</v>
      </c>
      <c r="H6" s="363">
        <v>-3.0000000000000001E-3</v>
      </c>
      <c r="I6" s="14"/>
      <c r="J6" s="299">
        <v>44893</v>
      </c>
      <c r="K6" s="363">
        <v>-4.8000000000000001E-2</v>
      </c>
      <c r="L6" s="363">
        <v>-3.3000000000000002E-2</v>
      </c>
      <c r="M6" s="14"/>
      <c r="N6" s="299">
        <v>44893</v>
      </c>
      <c r="O6" s="363">
        <v>-7.5999999999999998E-2</v>
      </c>
      <c r="P6" s="363">
        <v>-0.40300000000000002</v>
      </c>
      <c r="Q6" s="14"/>
      <c r="R6" s="299">
        <v>44893</v>
      </c>
      <c r="S6" s="363">
        <v>3.3000000000000002E-2</v>
      </c>
      <c r="T6" s="363">
        <v>0.14699999999999999</v>
      </c>
      <c r="U6" s="14"/>
      <c r="V6" s="374"/>
      <c r="W6" s="289"/>
    </row>
    <row r="7" spans="1:23" x14ac:dyDescent="0.4">
      <c r="A7" s="22"/>
      <c r="B7" s="22"/>
      <c r="C7" s="22"/>
      <c r="D7" s="13"/>
      <c r="E7" s="14"/>
      <c r="F7" s="299">
        <v>44861</v>
      </c>
      <c r="G7" s="363">
        <v>7.0000000000000007E-2</v>
      </c>
      <c r="H7" s="363">
        <v>4.9000000000000002E-2</v>
      </c>
      <c r="I7" s="14"/>
      <c r="J7" s="299">
        <v>44861</v>
      </c>
      <c r="K7" s="363">
        <v>5.1999999999999998E-2</v>
      </c>
      <c r="L7" s="363">
        <v>7.2999999999999995E-2</v>
      </c>
      <c r="M7" s="14"/>
      <c r="N7" s="299">
        <v>44861</v>
      </c>
      <c r="O7" s="363">
        <v>-2.7E-2</v>
      </c>
      <c r="P7" s="363">
        <v>-0.34599999999999997</v>
      </c>
      <c r="Q7" s="14"/>
      <c r="R7" s="299">
        <v>44861</v>
      </c>
      <c r="S7" s="363">
        <v>0.104</v>
      </c>
      <c r="T7" s="363">
        <v>0.157</v>
      </c>
      <c r="U7" s="14"/>
      <c r="V7" s="374"/>
      <c r="W7" s="354"/>
    </row>
    <row r="8" spans="1:23" ht="19.75" customHeight="1" x14ac:dyDescent="0.4">
      <c r="A8" s="22"/>
      <c r="B8" s="22"/>
      <c r="C8" s="22"/>
      <c r="D8" s="12"/>
      <c r="E8" s="320"/>
      <c r="F8" s="299">
        <v>44832</v>
      </c>
      <c r="G8" s="363">
        <v>0.16185803217301301</v>
      </c>
      <c r="H8" s="363">
        <v>-2.5961207355475399E-2</v>
      </c>
      <c r="I8" s="14"/>
      <c r="J8" s="299">
        <v>44832</v>
      </c>
      <c r="K8" s="363">
        <v>0.152</v>
      </c>
      <c r="L8" s="363">
        <v>4.1000000000000002E-2</v>
      </c>
      <c r="M8" s="14"/>
      <c r="N8" s="299">
        <v>44832</v>
      </c>
      <c r="O8" s="363">
        <v>0.115</v>
      </c>
      <c r="P8" s="363">
        <v>-0.37726729628255901</v>
      </c>
      <c r="Q8" s="14"/>
      <c r="R8" s="299">
        <v>44832</v>
      </c>
      <c r="S8" s="363">
        <v>0.18</v>
      </c>
      <c r="T8" s="363">
        <v>6.4543599535180005E-2</v>
      </c>
      <c r="U8" s="14"/>
      <c r="V8" s="374"/>
      <c r="W8" s="354"/>
    </row>
    <row r="9" spans="1:23" ht="19.75" customHeight="1" x14ac:dyDescent="0.4">
      <c r="A9" s="22"/>
      <c r="B9" s="22"/>
      <c r="C9" s="22"/>
      <c r="D9" s="24"/>
      <c r="E9" s="14"/>
      <c r="F9" s="299">
        <v>44801</v>
      </c>
      <c r="G9" s="363">
        <v>8.6415333963477003E-2</v>
      </c>
      <c r="H9" s="363">
        <v>-0.167767490895737</v>
      </c>
      <c r="I9" s="14"/>
      <c r="J9" s="299">
        <v>44801</v>
      </c>
      <c r="K9" s="363">
        <v>0.08</v>
      </c>
      <c r="L9" s="363">
        <v>-0.10100000000000001</v>
      </c>
      <c r="M9" s="14"/>
      <c r="N9" s="299">
        <v>44801</v>
      </c>
      <c r="O9" s="363">
        <v>0.05</v>
      </c>
      <c r="P9" s="363">
        <v>-0.48673421101674602</v>
      </c>
      <c r="Q9" s="14"/>
      <c r="R9" s="299">
        <v>44801</v>
      </c>
      <c r="S9" s="363">
        <v>0.1</v>
      </c>
      <c r="T9" s="363">
        <v>-7.8899139724221398E-2</v>
      </c>
      <c r="U9" s="14"/>
      <c r="V9" s="374"/>
      <c r="W9" s="354"/>
    </row>
    <row r="10" spans="1:23" ht="19.75" customHeight="1" x14ac:dyDescent="0.4">
      <c r="E10" s="14"/>
      <c r="F10" s="299">
        <v>44770</v>
      </c>
      <c r="G10" s="363">
        <v>3.7844469564066702E-2</v>
      </c>
      <c r="H10" s="363">
        <v>-0.18364881003636499</v>
      </c>
      <c r="I10" s="14"/>
      <c r="J10" s="299">
        <v>44770</v>
      </c>
      <c r="K10" s="363">
        <v>0.05</v>
      </c>
      <c r="L10" s="363">
        <v>-8.4000000000000005E-2</v>
      </c>
      <c r="M10" s="14"/>
      <c r="N10" s="299">
        <v>44770</v>
      </c>
      <c r="O10" s="363">
        <v>0.03</v>
      </c>
      <c r="P10" s="363">
        <v>-0.51997428116042299</v>
      </c>
      <c r="Q10" s="14"/>
      <c r="R10" s="299">
        <v>44770</v>
      </c>
      <c r="S10" s="363">
        <v>0.03</v>
      </c>
      <c r="T10" s="363">
        <v>-0.10150797902189999</v>
      </c>
      <c r="U10" s="14"/>
      <c r="V10" s="374"/>
      <c r="W10" s="375"/>
    </row>
    <row r="11" spans="1:23" ht="19.75" customHeight="1" x14ac:dyDescent="0.4">
      <c r="A11" s="26"/>
      <c r="B11" s="26"/>
      <c r="C11" s="26"/>
      <c r="E11" s="14"/>
      <c r="F11" s="299">
        <v>44740</v>
      </c>
      <c r="G11" s="363">
        <v>7.6210822074880297E-3</v>
      </c>
      <c r="H11" s="363">
        <v>-0.20941386487618899</v>
      </c>
      <c r="I11" s="14"/>
      <c r="J11" s="299">
        <v>44740</v>
      </c>
      <c r="K11" s="363">
        <v>0.04</v>
      </c>
      <c r="L11" s="363">
        <v>-0.113</v>
      </c>
      <c r="M11" s="19"/>
      <c r="N11" s="299">
        <v>44740</v>
      </c>
      <c r="O11" s="363">
        <v>0</v>
      </c>
      <c r="P11" s="363">
        <v>-0.55026716632991102</v>
      </c>
      <c r="Q11" s="19"/>
      <c r="R11" s="299">
        <v>44740</v>
      </c>
      <c r="S11" s="363">
        <v>-1.4999999999999999E-2</v>
      </c>
      <c r="T11" s="363">
        <v>-0.116337458979791</v>
      </c>
      <c r="U11" s="14"/>
      <c r="V11" s="374"/>
      <c r="W11" s="354"/>
    </row>
    <row r="12" spans="1:23" ht="19.75" customHeight="1" x14ac:dyDescent="0.4">
      <c r="A12" s="26"/>
      <c r="B12" s="26"/>
      <c r="C12" s="26"/>
      <c r="E12" s="320"/>
      <c r="F12" s="299">
        <v>44709</v>
      </c>
      <c r="G12" s="364">
        <v>2.3644890955400299E-2</v>
      </c>
      <c r="H12" s="364">
        <v>-0.269228901409237</v>
      </c>
      <c r="I12" s="14"/>
      <c r="J12" s="299">
        <v>44709</v>
      </c>
      <c r="K12" s="363">
        <v>0.05</v>
      </c>
      <c r="L12" s="363">
        <v>-0.22700000000000001</v>
      </c>
      <c r="M12" s="19"/>
      <c r="N12" s="299">
        <v>44709</v>
      </c>
      <c r="O12" s="363">
        <v>0</v>
      </c>
      <c r="P12" s="363">
        <v>-0.58174846468681796</v>
      </c>
      <c r="Q12" s="19"/>
      <c r="R12" s="299">
        <v>44709</v>
      </c>
      <c r="S12" s="363">
        <v>0.01</v>
      </c>
      <c r="T12" s="363">
        <v>-0.14504527757131</v>
      </c>
      <c r="U12" s="14"/>
      <c r="V12" s="374"/>
      <c r="W12" s="376"/>
    </row>
    <row r="13" spans="1:23" ht="19.75" customHeight="1" x14ac:dyDescent="0.4">
      <c r="A13" s="26"/>
      <c r="B13" s="26"/>
      <c r="C13" s="26"/>
      <c r="E13" s="14"/>
      <c r="F13" s="299">
        <v>44679</v>
      </c>
      <c r="G13" s="364">
        <v>-2.1644348539798498E-2</v>
      </c>
      <c r="H13" s="364">
        <v>-0.27562348611925502</v>
      </c>
      <c r="I13" s="14"/>
      <c r="J13" s="299">
        <v>44679</v>
      </c>
      <c r="K13" s="365">
        <v>0.01</v>
      </c>
      <c r="L13" s="365">
        <v>-0.247</v>
      </c>
      <c r="M13" s="14"/>
      <c r="N13" s="299">
        <v>44679</v>
      </c>
      <c r="O13" s="365">
        <v>0.01</v>
      </c>
      <c r="P13" s="365">
        <v>-0.583003219292757</v>
      </c>
      <c r="Q13" s="14"/>
      <c r="R13" s="299">
        <v>44679</v>
      </c>
      <c r="S13" s="365">
        <v>-0.05</v>
      </c>
      <c r="T13" s="365">
        <v>-0.13996633862619001</v>
      </c>
      <c r="U13" s="14"/>
      <c r="V13" s="374"/>
      <c r="W13" s="354"/>
    </row>
    <row r="14" spans="1:23" ht="19.75" customHeight="1" x14ac:dyDescent="0.4">
      <c r="A14" s="26"/>
      <c r="B14" s="26"/>
      <c r="C14" s="26"/>
      <c r="E14" s="14"/>
      <c r="F14" s="299">
        <v>44648</v>
      </c>
      <c r="G14" s="364">
        <v>-2.94857462322828E-3</v>
      </c>
      <c r="H14" s="364">
        <v>-0.222105918350159</v>
      </c>
      <c r="I14" s="14"/>
      <c r="J14" s="299">
        <v>44648</v>
      </c>
      <c r="K14" s="365">
        <v>3.6529680365296802E-2</v>
      </c>
      <c r="L14" s="365">
        <v>-0.124</v>
      </c>
      <c r="M14" s="14"/>
      <c r="N14" s="299">
        <v>44648</v>
      </c>
      <c r="O14" s="364">
        <v>-0.36220472440944901</v>
      </c>
      <c r="P14" s="364">
        <v>-0.57036568304274604</v>
      </c>
      <c r="Q14" s="14"/>
      <c r="R14" s="299">
        <v>44648</v>
      </c>
      <c r="S14" s="377">
        <v>0.102380952380952</v>
      </c>
      <c r="T14" s="377">
        <v>-9.3340049527032301E-2</v>
      </c>
      <c r="U14" s="14"/>
      <c r="V14" s="374"/>
      <c r="W14" s="354"/>
    </row>
    <row r="15" spans="1:23" ht="19.75" customHeight="1" x14ac:dyDescent="0.4">
      <c r="A15" s="26"/>
      <c r="B15" s="26"/>
      <c r="C15" s="26"/>
      <c r="E15" s="14"/>
      <c r="F15" s="299">
        <v>44620</v>
      </c>
      <c r="G15" s="364">
        <v>-0.23407460857709</v>
      </c>
      <c r="H15" s="364">
        <v>-0.16579553907105701</v>
      </c>
      <c r="I15" s="14"/>
      <c r="J15" s="299">
        <v>44620</v>
      </c>
      <c r="K15" s="365">
        <v>-0.26510067114093999</v>
      </c>
      <c r="L15" s="365">
        <v>9.2999999999999999E-2</v>
      </c>
      <c r="M15" s="14"/>
      <c r="N15" s="299">
        <v>44620</v>
      </c>
      <c r="O15" s="364">
        <v>-0.20125786163522</v>
      </c>
      <c r="P15" s="365">
        <v>-0.19082949593845699</v>
      </c>
      <c r="Q15" s="14"/>
      <c r="R15" s="299">
        <v>44620</v>
      </c>
      <c r="S15" s="377">
        <v>-0.22222222222222199</v>
      </c>
      <c r="T15" s="378">
        <v>-0.254389536115398</v>
      </c>
      <c r="U15" s="14"/>
      <c r="V15" s="374"/>
      <c r="W15" s="354"/>
    </row>
    <row r="16" spans="1:23" ht="19.75" customHeight="1" x14ac:dyDescent="0.4">
      <c r="A16" s="26"/>
      <c r="B16" s="26"/>
      <c r="C16" s="26"/>
      <c r="E16" s="320"/>
      <c r="F16" s="299">
        <v>44589</v>
      </c>
      <c r="G16" s="364">
        <v>-4.3257337702843499E-2</v>
      </c>
      <c r="H16" s="364">
        <v>-0.20536261537049899</v>
      </c>
      <c r="I16" s="14"/>
      <c r="J16" s="299">
        <v>44589</v>
      </c>
      <c r="K16" s="364">
        <v>-7.1999999999999995E-2</v>
      </c>
      <c r="L16" s="365">
        <v>-0.16400000000000001</v>
      </c>
      <c r="M16" s="14"/>
      <c r="N16" s="299">
        <v>44589</v>
      </c>
      <c r="O16" s="364">
        <v>2.5999999999999999E-2</v>
      </c>
      <c r="P16" s="365">
        <v>-0.29706319380416202</v>
      </c>
      <c r="Q16" s="14"/>
      <c r="R16" s="299">
        <v>44589</v>
      </c>
      <c r="S16" s="364">
        <v>-4.3999999999999997E-2</v>
      </c>
      <c r="T16" s="378">
        <v>-0.160127783411908</v>
      </c>
      <c r="U16" s="14"/>
      <c r="V16" s="374"/>
      <c r="W16" s="354"/>
    </row>
    <row r="17" spans="1:23" ht="19.75" customHeight="1" x14ac:dyDescent="0.4">
      <c r="A17" s="26"/>
      <c r="B17" s="26"/>
      <c r="C17" s="26"/>
      <c r="E17" s="14"/>
      <c r="F17" s="299">
        <v>44559</v>
      </c>
      <c r="G17" s="364">
        <v>-2.72748959136935E-2</v>
      </c>
      <c r="H17" s="364">
        <v>-4.8778100815130898E-2</v>
      </c>
      <c r="I17" s="14"/>
      <c r="J17" s="299">
        <v>44559</v>
      </c>
      <c r="K17" s="364">
        <v>-5.2999999999999999E-2</v>
      </c>
      <c r="L17" s="365">
        <v>0</v>
      </c>
      <c r="M17" s="14"/>
      <c r="N17" s="299">
        <v>44559</v>
      </c>
      <c r="O17" s="364">
        <v>4.1000000000000002E-2</v>
      </c>
      <c r="P17" s="365">
        <v>-0.27413932872670399</v>
      </c>
      <c r="Q17" s="14"/>
      <c r="R17" s="299">
        <v>44559</v>
      </c>
      <c r="S17" s="364">
        <v>-2.8000000000000001E-2</v>
      </c>
      <c r="T17" s="378">
        <v>3.9514123797392803E-2</v>
      </c>
      <c r="U17" s="14"/>
      <c r="V17" s="374"/>
      <c r="W17" s="354"/>
    </row>
    <row r="18" spans="1:23" ht="19.75" customHeight="1" x14ac:dyDescent="0.4">
      <c r="E18" s="14"/>
      <c r="F18" s="299">
        <v>44530</v>
      </c>
      <c r="G18" s="364">
        <v>4.3359608588980698E-2</v>
      </c>
      <c r="H18" s="364">
        <v>-1.09684045896653E-2</v>
      </c>
      <c r="I18" s="14"/>
      <c r="J18" s="299">
        <v>44530</v>
      </c>
      <c r="K18" s="364">
        <v>5.7000000000000002E-2</v>
      </c>
      <c r="L18" s="364">
        <v>0.153</v>
      </c>
      <c r="M18" s="14"/>
      <c r="N18" s="299">
        <v>44530</v>
      </c>
      <c r="O18" s="364">
        <v>1.7000000000000001E-2</v>
      </c>
      <c r="P18" s="364">
        <v>-0.241203457164719</v>
      </c>
      <c r="Q18" s="14"/>
      <c r="R18" s="299">
        <v>44530</v>
      </c>
      <c r="S18" s="364">
        <v>4.1000000000000002E-2</v>
      </c>
      <c r="T18" s="379">
        <v>-1.3204520559720099E-2</v>
      </c>
      <c r="U18" s="14"/>
      <c r="V18" s="374"/>
      <c r="W18" s="354"/>
    </row>
    <row r="19" spans="1:23" ht="19.75" customHeight="1" x14ac:dyDescent="0.4">
      <c r="A19" s="17" t="s">
        <v>15</v>
      </c>
      <c r="B19" s="27"/>
      <c r="C19" s="27"/>
      <c r="D19" s="27"/>
      <c r="E19" s="14"/>
      <c r="F19" s="299">
        <v>44470</v>
      </c>
      <c r="G19" s="364">
        <v>-6.3615474034804899E-3</v>
      </c>
      <c r="H19" s="365">
        <v>-5.7437932324902401E-2</v>
      </c>
      <c r="I19" s="14"/>
      <c r="J19" s="299">
        <v>44470</v>
      </c>
      <c r="K19" s="370">
        <v>-1.8E-3</v>
      </c>
      <c r="L19" s="365">
        <v>2.9700000000000001E-2</v>
      </c>
      <c r="M19" s="14"/>
      <c r="N19" s="299">
        <v>44470</v>
      </c>
      <c r="O19" s="364">
        <v>-7.5999999999999998E-2</v>
      </c>
      <c r="P19" s="365">
        <v>-0.24500507865103999</v>
      </c>
      <c r="Q19" s="14"/>
      <c r="R19" s="299">
        <v>44470</v>
      </c>
      <c r="S19" s="370">
        <v>1.5800000000000002E-2</v>
      </c>
      <c r="T19" s="380">
        <v>-4.7468060751247702E-2</v>
      </c>
      <c r="U19" s="14"/>
      <c r="V19" s="374"/>
      <c r="W19" s="354"/>
    </row>
    <row r="20" spans="1:23" ht="19.75" customHeight="1" x14ac:dyDescent="0.4">
      <c r="E20" s="320"/>
      <c r="F20" s="362">
        <v>44440</v>
      </c>
      <c r="G20" s="365">
        <v>-7.29207846738111E-3</v>
      </c>
      <c r="H20" s="365">
        <v>3.2812338605452601E-2</v>
      </c>
      <c r="I20" s="14"/>
      <c r="J20" s="362">
        <v>44440</v>
      </c>
      <c r="K20" s="365">
        <v>-5.0000000000000001E-3</v>
      </c>
      <c r="L20" s="365">
        <v>0.114</v>
      </c>
      <c r="M20" s="14"/>
      <c r="N20" s="362">
        <v>44440</v>
      </c>
      <c r="O20" s="365">
        <v>-8.1000000000000003E-2</v>
      </c>
      <c r="P20" s="365">
        <v>-0.13665532149918899</v>
      </c>
      <c r="Q20" s="14"/>
      <c r="R20" s="362">
        <v>44440</v>
      </c>
      <c r="S20" s="377">
        <v>2.1000000000000001E-2</v>
      </c>
      <c r="T20" s="381">
        <v>4.4159466830792297E-2</v>
      </c>
      <c r="U20" s="14"/>
      <c r="V20" s="374"/>
      <c r="W20" s="354"/>
    </row>
    <row r="21" spans="1:23" ht="19.75" customHeight="1" x14ac:dyDescent="0.4">
      <c r="E21" s="14"/>
      <c r="F21" s="299">
        <v>44409</v>
      </c>
      <c r="G21" s="365">
        <v>6.5683497067900998E-2</v>
      </c>
      <c r="H21" s="365">
        <v>0.19007559515658401</v>
      </c>
      <c r="I21" s="14"/>
      <c r="J21" s="299">
        <v>44409</v>
      </c>
      <c r="K21" s="365">
        <v>0.1</v>
      </c>
      <c r="L21" s="365">
        <v>0.29899999999999999</v>
      </c>
      <c r="M21" s="14"/>
      <c r="N21" s="299">
        <v>44409</v>
      </c>
      <c r="O21" s="365">
        <v>-1.7999999999999999E-2</v>
      </c>
      <c r="P21" s="365">
        <v>2.30879595273972E-2</v>
      </c>
      <c r="Q21" s="14"/>
      <c r="R21" s="299">
        <v>44409</v>
      </c>
      <c r="S21" s="377">
        <v>7.2999999999999995E-2</v>
      </c>
      <c r="T21" s="381">
        <v>0.18247735898443099</v>
      </c>
      <c r="U21" s="14"/>
      <c r="V21" s="374"/>
      <c r="W21" s="354"/>
    </row>
    <row r="22" spans="1:23" ht="19.75" customHeight="1" x14ac:dyDescent="0.4">
      <c r="E22" s="14"/>
      <c r="F22" s="299">
        <v>44378</v>
      </c>
      <c r="G22" s="365">
        <v>5.0888124372396896E-3</v>
      </c>
      <c r="H22" s="365">
        <v>0.197818687846958</v>
      </c>
      <c r="I22" s="14"/>
      <c r="J22" s="299">
        <v>44378</v>
      </c>
      <c r="K22" s="365">
        <v>1.9E-2</v>
      </c>
      <c r="L22" s="365">
        <v>0.29864253393665202</v>
      </c>
      <c r="M22" s="14"/>
      <c r="N22" s="299">
        <v>44378</v>
      </c>
      <c r="O22" s="365">
        <v>-3.5000000000000003E-2</v>
      </c>
      <c r="P22" s="365">
        <v>0.102237684782609</v>
      </c>
      <c r="Q22" s="14"/>
      <c r="R22" s="299">
        <v>44378</v>
      </c>
      <c r="S22" s="377">
        <v>1.2999999999999999E-2</v>
      </c>
      <c r="T22" s="381">
        <v>0.16771308664516099</v>
      </c>
      <c r="U22" s="14"/>
      <c r="V22" s="374"/>
      <c r="W22" s="354"/>
    </row>
    <row r="23" spans="1:23" ht="19.75" customHeight="1" x14ac:dyDescent="0.4">
      <c r="E23" s="14"/>
      <c r="F23" s="299">
        <v>44348</v>
      </c>
      <c r="G23" s="364">
        <v>-6.8614623386149501E-2</v>
      </c>
      <c r="H23" s="365">
        <v>0.312915739168868</v>
      </c>
      <c r="I23" s="14"/>
      <c r="J23" s="299">
        <v>44348</v>
      </c>
      <c r="K23" s="364">
        <v>-9.2999999999999999E-2</v>
      </c>
      <c r="L23" s="365">
        <v>0.38916256157635498</v>
      </c>
      <c r="M23" s="14"/>
      <c r="N23" s="299">
        <v>44348</v>
      </c>
      <c r="O23" s="371">
        <v>-7.0000000000000007E-2</v>
      </c>
      <c r="P23" s="365">
        <v>0.23145078124999999</v>
      </c>
      <c r="Q23" s="14"/>
      <c r="R23" s="299">
        <v>44348</v>
      </c>
      <c r="S23" s="377">
        <v>-4.7E-2</v>
      </c>
      <c r="T23" s="381">
        <v>0.29414031041383398</v>
      </c>
      <c r="U23" s="14"/>
      <c r="V23" s="374"/>
      <c r="W23" s="354"/>
    </row>
    <row r="24" spans="1:23" ht="19.75" customHeight="1" x14ac:dyDescent="0.4">
      <c r="E24" s="320"/>
      <c r="F24" s="299">
        <v>44317</v>
      </c>
      <c r="G24" s="365">
        <v>1.4687525262074E-2</v>
      </c>
      <c r="H24" s="365">
        <v>0.51760665953735696</v>
      </c>
      <c r="I24" s="14"/>
      <c r="J24" s="299">
        <v>44317</v>
      </c>
      <c r="K24" s="364">
        <v>2.4E-2</v>
      </c>
      <c r="L24" s="365">
        <v>0.68368965517241698</v>
      </c>
      <c r="M24" s="14"/>
      <c r="N24" s="299">
        <v>44317</v>
      </c>
      <c r="O24" s="364">
        <v>-3.0000000000000001E-3</v>
      </c>
      <c r="P24" s="365">
        <v>0.41714046822742501</v>
      </c>
      <c r="Q24" s="14"/>
      <c r="R24" s="299">
        <v>44317</v>
      </c>
      <c r="S24" s="381">
        <v>1.6E-2</v>
      </c>
      <c r="T24" s="381">
        <v>0.44384383619575202</v>
      </c>
      <c r="U24" s="14"/>
      <c r="V24" s="374"/>
      <c r="W24" s="354"/>
    </row>
    <row r="25" spans="1:23" ht="19.75" customHeight="1" x14ac:dyDescent="0.4">
      <c r="E25" s="14"/>
      <c r="F25" s="299">
        <v>44287</v>
      </c>
      <c r="G25" s="364">
        <v>5.0637419126566399E-2</v>
      </c>
      <c r="H25" s="365">
        <v>0.41703516684557901</v>
      </c>
      <c r="I25" s="14"/>
      <c r="J25" s="299">
        <v>44287</v>
      </c>
      <c r="K25" s="364">
        <v>0.12</v>
      </c>
      <c r="L25" s="365">
        <v>0.52971325862068996</v>
      </c>
      <c r="M25" s="14"/>
      <c r="N25" s="299">
        <v>44287</v>
      </c>
      <c r="O25" s="364">
        <v>4.0609137055837498E-2</v>
      </c>
      <c r="P25" s="365">
        <v>0.39230139230139199</v>
      </c>
      <c r="Q25" s="14"/>
      <c r="R25" s="299">
        <v>44287</v>
      </c>
      <c r="S25" s="377">
        <v>2.4864228932552899E-3</v>
      </c>
      <c r="T25" s="382">
        <v>0.34294530039860799</v>
      </c>
      <c r="U25" s="14"/>
      <c r="V25" s="374"/>
      <c r="W25" s="354"/>
    </row>
    <row r="26" spans="1:23" ht="19.75" customHeight="1" x14ac:dyDescent="0.4">
      <c r="E26" s="14"/>
      <c r="F26" s="299">
        <v>44256</v>
      </c>
      <c r="G26" s="364">
        <v>6.9226217868647799E-2</v>
      </c>
      <c r="H26" s="365">
        <v>0.31086659427963198</v>
      </c>
      <c r="I26" s="14"/>
      <c r="J26" s="299">
        <v>44256</v>
      </c>
      <c r="K26" s="364">
        <v>0.28999999999999998</v>
      </c>
      <c r="L26" s="365">
        <v>0.49976414434482802</v>
      </c>
      <c r="M26" s="14"/>
      <c r="N26" s="299">
        <v>44256</v>
      </c>
      <c r="O26" s="364">
        <v>0.20121951219512199</v>
      </c>
      <c r="P26" s="365">
        <v>0.46254121449003199</v>
      </c>
      <c r="Q26" s="14"/>
      <c r="R26" s="299">
        <v>44256</v>
      </c>
      <c r="S26" s="377">
        <v>-9.4275567919763395E-2</v>
      </c>
      <c r="T26" s="377">
        <v>0.14647300160106999</v>
      </c>
      <c r="U26" s="14"/>
      <c r="V26" s="374"/>
      <c r="W26" s="354"/>
    </row>
    <row r="27" spans="1:23" ht="19.75" customHeight="1" x14ac:dyDescent="0.4">
      <c r="E27" s="14"/>
      <c r="F27" s="299">
        <v>44228</v>
      </c>
      <c r="G27" s="364">
        <v>-0.270403146509341</v>
      </c>
      <c r="H27" s="365">
        <v>0.35141038237573402</v>
      </c>
      <c r="I27" s="14"/>
      <c r="J27" s="299">
        <v>44228</v>
      </c>
      <c r="K27" s="364">
        <v>-0.43</v>
      </c>
      <c r="L27" s="365">
        <v>0.196451511741429</v>
      </c>
      <c r="M27" s="14"/>
      <c r="N27" s="299">
        <v>44228</v>
      </c>
      <c r="O27" s="364">
        <v>-0.31</v>
      </c>
      <c r="P27" s="365">
        <v>0.290476190476191</v>
      </c>
      <c r="Q27" s="14"/>
      <c r="R27" s="299">
        <v>44228</v>
      </c>
      <c r="S27" s="377">
        <v>-0.12418679068959899</v>
      </c>
      <c r="T27" s="377">
        <v>0.47503907386840999</v>
      </c>
      <c r="U27" s="14"/>
      <c r="V27" s="374"/>
      <c r="W27" s="354"/>
    </row>
    <row r="28" spans="1:23" ht="19.75" customHeight="1" x14ac:dyDescent="0.4">
      <c r="E28" s="320"/>
      <c r="F28" s="299">
        <v>44197</v>
      </c>
      <c r="G28" s="364">
        <v>0.14527027027027001</v>
      </c>
      <c r="H28" s="365">
        <v>0.87127074325436205</v>
      </c>
      <c r="I28" s="14"/>
      <c r="J28" s="299">
        <v>44197</v>
      </c>
      <c r="K28" s="364">
        <v>0.15</v>
      </c>
      <c r="L28" s="365">
        <v>1.1950187132424801</v>
      </c>
      <c r="M28" s="14"/>
      <c r="N28" s="299">
        <v>44197</v>
      </c>
      <c r="O28" s="364">
        <v>0.06</v>
      </c>
      <c r="P28" s="365">
        <v>0.879425837320574</v>
      </c>
      <c r="Q28" s="14"/>
      <c r="R28" s="299">
        <v>44197</v>
      </c>
      <c r="S28" s="377">
        <v>0.18447060090316</v>
      </c>
      <c r="T28" s="377">
        <v>0.66774678835612</v>
      </c>
      <c r="U28" s="14"/>
      <c r="V28" s="374"/>
      <c r="W28" s="354"/>
    </row>
    <row r="29" spans="1:23" ht="19.75" customHeight="1" x14ac:dyDescent="0.4">
      <c r="E29" s="14"/>
      <c r="F29" s="299">
        <v>44166</v>
      </c>
      <c r="G29" s="364">
        <v>1.13895216400912E-2</v>
      </c>
      <c r="H29" s="364">
        <v>0.53977085304928196</v>
      </c>
      <c r="I29" s="14"/>
      <c r="J29" s="299">
        <v>44166</v>
      </c>
      <c r="K29" s="364">
        <v>0.09</v>
      </c>
      <c r="L29" s="365">
        <v>0.58264423203692095</v>
      </c>
      <c r="M29" s="14"/>
      <c r="N29" s="299">
        <v>44166</v>
      </c>
      <c r="O29" s="364">
        <v>0.09</v>
      </c>
      <c r="P29" s="365">
        <v>0.79554263565891503</v>
      </c>
      <c r="Q29" s="14"/>
      <c r="R29" s="299">
        <v>44166</v>
      </c>
      <c r="S29" s="377">
        <v>-7.7988504427492694E-2</v>
      </c>
      <c r="T29" s="377">
        <v>0.41</v>
      </c>
      <c r="U29" s="14"/>
      <c r="V29" s="374"/>
      <c r="W29" s="354"/>
    </row>
    <row r="30" spans="1:23" ht="19.75" customHeight="1" x14ac:dyDescent="0.4">
      <c r="E30" s="14"/>
      <c r="F30" s="299">
        <v>44136</v>
      </c>
      <c r="G30" s="364">
        <v>-5.66251415628538E-3</v>
      </c>
      <c r="H30" s="364">
        <v>0.54296454195121302</v>
      </c>
      <c r="I30" s="14"/>
      <c r="J30" s="299">
        <v>44136</v>
      </c>
      <c r="K30" s="364">
        <v>-2.7E-2</v>
      </c>
      <c r="L30" s="364">
        <v>0.46600000000000003</v>
      </c>
      <c r="M30" s="14"/>
      <c r="N30" s="299">
        <v>44136</v>
      </c>
      <c r="O30" s="364">
        <v>1.0999999999999999E-2</v>
      </c>
      <c r="P30" s="364">
        <v>0.78900000000000003</v>
      </c>
      <c r="Q30" s="14"/>
      <c r="R30" s="299">
        <v>44136</v>
      </c>
      <c r="S30" s="381">
        <v>5.0000000000000001E-3</v>
      </c>
      <c r="T30" s="381">
        <v>0.502</v>
      </c>
      <c r="U30" s="14"/>
      <c r="V30" s="374"/>
      <c r="W30" s="354"/>
    </row>
    <row r="31" spans="1:23" ht="19.75" customHeight="1" x14ac:dyDescent="0.4">
      <c r="E31" s="14"/>
      <c r="F31" s="299">
        <v>44105</v>
      </c>
      <c r="G31" s="365">
        <v>8.8779284833538905E-2</v>
      </c>
      <c r="H31" s="365">
        <v>0.65409314139382702</v>
      </c>
      <c r="I31" s="14"/>
      <c r="J31" s="299">
        <v>44105</v>
      </c>
      <c r="K31" s="364">
        <v>7.2999999999999995E-2</v>
      </c>
      <c r="L31" s="364">
        <v>0.59199999999999997</v>
      </c>
      <c r="M31" s="14"/>
      <c r="N31" s="299">
        <v>44105</v>
      </c>
      <c r="O31" s="364">
        <v>5.7000000000000002E-2</v>
      </c>
      <c r="P31" s="364">
        <v>0.91700000000000004</v>
      </c>
      <c r="Q31" s="14"/>
      <c r="R31" s="299">
        <v>44105</v>
      </c>
      <c r="S31" s="381">
        <v>0.113</v>
      </c>
      <c r="T31" s="381">
        <v>0.61</v>
      </c>
      <c r="U31" s="14"/>
      <c r="V31" s="374"/>
      <c r="W31" s="354"/>
    </row>
    <row r="32" spans="1:23" ht="19.75" customHeight="1" x14ac:dyDescent="0.4">
      <c r="A32" s="17" t="s">
        <v>16</v>
      </c>
      <c r="B32" s="27"/>
      <c r="C32" s="27"/>
      <c r="D32" s="27"/>
      <c r="E32" s="320"/>
      <c r="F32" s="299">
        <v>44075</v>
      </c>
      <c r="G32" s="365">
        <v>0.14386459802538801</v>
      </c>
      <c r="H32" s="365">
        <v>0.54559917951693204</v>
      </c>
      <c r="I32" s="14"/>
      <c r="J32" s="299">
        <v>44075</v>
      </c>
      <c r="K32" s="364">
        <v>0.16200000000000001</v>
      </c>
      <c r="L32" s="364">
        <v>0.48699999999999999</v>
      </c>
      <c r="M32" s="14"/>
      <c r="N32" s="299">
        <v>44075</v>
      </c>
      <c r="O32" s="364">
        <v>8.7999999999999995E-2</v>
      </c>
      <c r="P32" s="364">
        <v>0.91</v>
      </c>
      <c r="Q32" s="14"/>
      <c r="R32" s="299">
        <v>44075</v>
      </c>
      <c r="S32" s="381">
        <v>0.159</v>
      </c>
      <c r="T32" s="381">
        <v>0.46899999999999997</v>
      </c>
      <c r="U32" s="14"/>
      <c r="V32" s="374"/>
      <c r="W32" s="354"/>
    </row>
    <row r="33" spans="1:23" ht="19.75" customHeight="1" x14ac:dyDescent="0.4">
      <c r="E33" s="14"/>
      <c r="F33" s="299">
        <v>44044</v>
      </c>
      <c r="G33" s="365">
        <v>7.2617246596066595E-2</v>
      </c>
      <c r="H33" s="365">
        <v>0.47582081651881802</v>
      </c>
      <c r="I33" s="14"/>
      <c r="J33" s="299">
        <v>44044</v>
      </c>
      <c r="K33" s="364">
        <v>9.6000000000000002E-2</v>
      </c>
      <c r="L33" s="364">
        <v>0.443</v>
      </c>
      <c r="M33" s="14"/>
      <c r="N33" s="299">
        <v>44044</v>
      </c>
      <c r="O33" s="364">
        <v>0.06</v>
      </c>
      <c r="P33" s="364">
        <v>0.93400000000000005</v>
      </c>
      <c r="Q33" s="14"/>
      <c r="R33" s="299">
        <v>44044</v>
      </c>
      <c r="S33" s="381">
        <v>5.7000000000000002E-2</v>
      </c>
      <c r="T33" s="381">
        <v>0.35299999999999998</v>
      </c>
      <c r="U33" s="14"/>
      <c r="V33" s="374"/>
      <c r="W33" s="354"/>
    </row>
    <row r="34" spans="1:23" ht="19.75" customHeight="1" x14ac:dyDescent="0.4">
      <c r="E34" s="14"/>
      <c r="F34" s="299">
        <v>44013</v>
      </c>
      <c r="G34" s="365">
        <v>0.101666666666667</v>
      </c>
      <c r="H34" s="365">
        <v>0.371390783304405</v>
      </c>
      <c r="I34" s="14"/>
      <c r="J34" s="299">
        <v>44013</v>
      </c>
      <c r="K34" s="364">
        <v>9.1999999999999998E-2</v>
      </c>
      <c r="L34" s="364">
        <v>0.34799999999999998</v>
      </c>
      <c r="M34" s="14"/>
      <c r="N34" s="299">
        <v>44013</v>
      </c>
      <c r="O34" s="364">
        <v>7.9000000000000001E-2</v>
      </c>
      <c r="P34" s="364">
        <v>0.77800000000000002</v>
      </c>
      <c r="Q34" s="14"/>
      <c r="R34" s="299">
        <v>44013</v>
      </c>
      <c r="S34" s="381">
        <v>0.122</v>
      </c>
      <c r="T34" s="381">
        <v>0.25600000000000001</v>
      </c>
      <c r="U34" s="14"/>
      <c r="V34" s="374"/>
      <c r="W34" s="354"/>
    </row>
    <row r="35" spans="1:23" ht="19.75" customHeight="1" x14ac:dyDescent="0.4">
      <c r="E35" s="14"/>
      <c r="F35" s="299">
        <v>43983</v>
      </c>
      <c r="G35" s="365">
        <v>7.6593575639270994E-2</v>
      </c>
      <c r="H35" s="365">
        <v>9.8553710979550499E-2</v>
      </c>
      <c r="I35" s="14"/>
      <c r="J35" s="299">
        <v>43983</v>
      </c>
      <c r="K35" s="364">
        <v>9.9000000000000005E-2</v>
      </c>
      <c r="L35" s="364">
        <v>4.5999999999999999E-2</v>
      </c>
      <c r="M35" s="14"/>
      <c r="N35" s="299">
        <v>43983</v>
      </c>
      <c r="O35" s="364">
        <v>6.6000000000000003E-2</v>
      </c>
      <c r="P35" s="364">
        <v>0.54</v>
      </c>
      <c r="Q35" s="14"/>
      <c r="R35" s="299">
        <v>43983</v>
      </c>
      <c r="S35" s="381">
        <v>0.06</v>
      </c>
      <c r="T35" s="381">
        <v>0</v>
      </c>
      <c r="U35" s="14"/>
      <c r="V35" s="374"/>
      <c r="W35" s="159"/>
    </row>
    <row r="36" spans="1:23" ht="19.75" customHeight="1" x14ac:dyDescent="0.4">
      <c r="E36" s="320"/>
      <c r="F36" s="299">
        <v>43952</v>
      </c>
      <c r="G36" s="365">
        <v>-5.2555616028859602E-2</v>
      </c>
      <c r="H36" s="365">
        <v>-0.132394596639441</v>
      </c>
      <c r="I36" s="14"/>
      <c r="J36" s="299">
        <v>43952</v>
      </c>
      <c r="K36" s="364">
        <v>-6.9000000000000006E-2</v>
      </c>
      <c r="L36" s="364">
        <v>-0.223</v>
      </c>
      <c r="M36" s="14"/>
      <c r="N36" s="299">
        <v>43952</v>
      </c>
      <c r="O36" s="364">
        <v>-2.1000000000000001E-2</v>
      </c>
      <c r="P36" s="364">
        <v>0.30099999999999999</v>
      </c>
      <c r="Q36" s="14"/>
      <c r="R36" s="299">
        <v>43952</v>
      </c>
      <c r="S36" s="381">
        <v>-5.5E-2</v>
      </c>
      <c r="T36" s="381">
        <v>-0.191</v>
      </c>
      <c r="U36" s="14"/>
      <c r="V36" s="374"/>
      <c r="W36" s="159"/>
    </row>
    <row r="37" spans="1:23" ht="19.75" customHeight="1" x14ac:dyDescent="0.4">
      <c r="E37" s="14"/>
      <c r="F37" s="299">
        <v>43922</v>
      </c>
      <c r="G37" s="364">
        <v>-2.8079522896365301E-2</v>
      </c>
      <c r="H37" s="365">
        <v>-0.13975283283145601</v>
      </c>
      <c r="I37" s="14"/>
      <c r="J37" s="299">
        <v>43922</v>
      </c>
      <c r="K37" s="225">
        <v>9.7999999999999907E-2</v>
      </c>
      <c r="L37" s="364">
        <v>-0.221</v>
      </c>
      <c r="M37" s="14"/>
      <c r="N37" s="299">
        <v>43922</v>
      </c>
      <c r="O37" s="364">
        <v>8.5000000000000006E-2</v>
      </c>
      <c r="P37" s="364">
        <v>0.27</v>
      </c>
      <c r="Q37" s="14"/>
      <c r="R37" s="299">
        <v>43922</v>
      </c>
      <c r="S37" s="381">
        <v>-0.14417689389313601</v>
      </c>
      <c r="T37" s="381">
        <v>-0.19500000000000001</v>
      </c>
      <c r="U37" s="14"/>
      <c r="V37" s="374"/>
      <c r="W37" s="159"/>
    </row>
    <row r="38" spans="1:23" ht="19.75" customHeight="1" x14ac:dyDescent="0.4">
      <c r="E38" s="14"/>
      <c r="F38" s="299">
        <v>43891</v>
      </c>
      <c r="G38" s="364">
        <v>0.10229631164724901</v>
      </c>
      <c r="H38" s="365">
        <v>-0.13105813341860501</v>
      </c>
      <c r="I38" s="14"/>
      <c r="J38" s="299">
        <v>43891</v>
      </c>
      <c r="K38" s="225">
        <v>2.9000000000001198E-2</v>
      </c>
      <c r="L38" s="364">
        <v>-0.29499999999999998</v>
      </c>
      <c r="M38" s="14"/>
      <c r="N38" s="299">
        <v>43891</v>
      </c>
      <c r="O38" s="364">
        <v>0.06</v>
      </c>
      <c r="P38" s="364">
        <v>0.126</v>
      </c>
      <c r="Q38" s="14"/>
      <c r="R38" s="299">
        <v>43891</v>
      </c>
      <c r="S38" s="381">
        <v>0.16529471309826299</v>
      </c>
      <c r="T38" s="381">
        <v>-8.2617764644533603E-2</v>
      </c>
      <c r="U38" s="14"/>
      <c r="V38" s="374"/>
    </row>
    <row r="39" spans="1:23" ht="19.75" customHeight="1" x14ac:dyDescent="0.4">
      <c r="E39" s="14"/>
      <c r="F39" s="299">
        <v>43862</v>
      </c>
      <c r="G39" s="364">
        <v>1.02580712066196E-2</v>
      </c>
      <c r="H39" s="365">
        <v>6.6876160117934603E-4</v>
      </c>
      <c r="I39" s="14"/>
      <c r="J39" s="299">
        <v>43862</v>
      </c>
      <c r="K39" s="225">
        <v>4.5999999999998702E-2</v>
      </c>
      <c r="L39" s="364">
        <v>-0.14000000000000001</v>
      </c>
      <c r="M39" s="14"/>
      <c r="N39" s="299">
        <v>43862</v>
      </c>
      <c r="O39" s="364">
        <v>5.0000000000000001E-3</v>
      </c>
      <c r="P39" s="364">
        <v>0.40899999999999997</v>
      </c>
      <c r="Q39" s="14"/>
      <c r="R39" s="299">
        <v>43862</v>
      </c>
      <c r="S39" s="381">
        <v>-9.7654408593702592E-3</v>
      </c>
      <c r="T39" s="381">
        <v>-5.7281019892296801E-3</v>
      </c>
      <c r="U39" s="14"/>
      <c r="V39" s="374"/>
    </row>
    <row r="40" spans="1:23" ht="19.75" customHeight="1" x14ac:dyDescent="0.4">
      <c r="E40" s="320"/>
      <c r="F40" s="299">
        <v>43831</v>
      </c>
      <c r="G40" s="364">
        <v>-5.7616976387297202E-2</v>
      </c>
      <c r="H40" s="365">
        <v>-0.35939339258501202</v>
      </c>
      <c r="I40" s="14"/>
      <c r="J40" s="299">
        <v>43831</v>
      </c>
      <c r="K40" s="225">
        <v>-0.17099999999999799</v>
      </c>
      <c r="L40" s="364">
        <v>-0.433</v>
      </c>
      <c r="M40" s="14"/>
      <c r="N40" s="299">
        <v>43831</v>
      </c>
      <c r="O40" s="364">
        <v>1.2E-2</v>
      </c>
      <c r="P40" s="364">
        <v>-0.13200000000000001</v>
      </c>
      <c r="Q40" s="14"/>
      <c r="R40" s="299">
        <v>43831</v>
      </c>
      <c r="S40" s="381">
        <v>0</v>
      </c>
      <c r="T40" s="381">
        <v>-0.37245177870177798</v>
      </c>
      <c r="U40" s="14"/>
      <c r="V40" s="374"/>
    </row>
    <row r="41" spans="1:23" ht="19.75" customHeight="1" x14ac:dyDescent="0.4">
      <c r="E41" s="14"/>
      <c r="F41" s="299">
        <v>43800</v>
      </c>
      <c r="G41" s="364">
        <v>1.34872776044899E-2</v>
      </c>
      <c r="H41" s="365"/>
      <c r="I41" s="14"/>
      <c r="J41" s="299">
        <v>43800</v>
      </c>
      <c r="K41" s="225">
        <v>7.9999999999997903E-3</v>
      </c>
      <c r="L41" s="364">
        <v>-0.45400000000000001</v>
      </c>
      <c r="M41" s="14"/>
      <c r="N41" s="299">
        <v>43800</v>
      </c>
      <c r="O41" s="364">
        <v>0.104</v>
      </c>
      <c r="P41" s="364">
        <v>-0.14000000000000001</v>
      </c>
      <c r="Q41" s="14"/>
      <c r="R41" s="299">
        <v>43800</v>
      </c>
      <c r="S41" s="381">
        <v>-1.7999999999999999E-2</v>
      </c>
      <c r="T41" s="381"/>
      <c r="U41" s="14"/>
      <c r="V41" s="374"/>
    </row>
    <row r="42" spans="1:23" ht="19.75" customHeight="1" x14ac:dyDescent="0.4">
      <c r="E42" s="14"/>
      <c r="F42" s="299">
        <v>43770</v>
      </c>
      <c r="G42" s="364">
        <v>6.5952438210258493E-2</v>
      </c>
      <c r="H42" s="365"/>
      <c r="I42" s="14"/>
      <c r="J42" s="299">
        <v>43770</v>
      </c>
      <c r="K42" s="225">
        <v>5.5564163206674601E-2</v>
      </c>
      <c r="L42" s="364">
        <v>-0.48</v>
      </c>
      <c r="M42" s="14"/>
      <c r="N42" s="299">
        <v>43770</v>
      </c>
      <c r="O42" s="364">
        <v>8.2000000000000003E-2</v>
      </c>
      <c r="P42" s="364">
        <v>-0.20599999999999999</v>
      </c>
      <c r="Q42" s="14"/>
      <c r="R42" s="299">
        <v>43770</v>
      </c>
      <c r="S42" s="381">
        <v>7.7107545925823903E-2</v>
      </c>
      <c r="T42" s="381"/>
      <c r="U42" s="14"/>
      <c r="V42" s="374"/>
    </row>
    <row r="43" spans="1:23" ht="19.75" customHeight="1" x14ac:dyDescent="0.4">
      <c r="E43" s="14"/>
      <c r="F43" s="299">
        <v>43739</v>
      </c>
      <c r="G43" s="364">
        <v>1.7364939858053801E-2</v>
      </c>
      <c r="H43" s="365"/>
      <c r="I43" s="14"/>
      <c r="J43" s="299">
        <v>43739</v>
      </c>
      <c r="K43" s="225">
        <v>3.6017855233632101E-3</v>
      </c>
      <c r="L43" s="364">
        <v>-0.53200000000000003</v>
      </c>
      <c r="M43" s="14"/>
      <c r="N43" s="299">
        <v>43739</v>
      </c>
      <c r="O43" s="364">
        <v>5.8999999999999997E-2</v>
      </c>
      <c r="P43" s="364">
        <v>-0.29499999999999998</v>
      </c>
      <c r="Q43" s="14"/>
      <c r="R43" s="299">
        <v>43739</v>
      </c>
      <c r="S43" s="381">
        <v>1.5994628168540401E-2</v>
      </c>
      <c r="T43" s="381"/>
      <c r="U43" s="14"/>
      <c r="V43" s="374"/>
    </row>
    <row r="44" spans="1:23" ht="19.75" customHeight="1" x14ac:dyDescent="0.4">
      <c r="E44" s="320"/>
      <c r="F44" s="299">
        <v>43709</v>
      </c>
      <c r="G44" s="364">
        <v>9.2223137419376294E-2</v>
      </c>
      <c r="H44" s="365"/>
      <c r="I44" s="14"/>
      <c r="J44" s="299">
        <v>43709</v>
      </c>
      <c r="K44" s="225">
        <v>0.12615507235547599</v>
      </c>
      <c r="L44" s="364">
        <v>-0.52800000000000002</v>
      </c>
      <c r="M44" s="14"/>
      <c r="N44" s="299">
        <v>43709</v>
      </c>
      <c r="O44" s="364">
        <v>8.6999999999999994E-2</v>
      </c>
      <c r="P44" s="364">
        <v>-0.34200000000000003</v>
      </c>
      <c r="Q44" s="14"/>
      <c r="R44" s="299">
        <v>43709</v>
      </c>
      <c r="S44" s="381">
        <v>6.4946392103471598E-2</v>
      </c>
      <c r="T44" s="381"/>
      <c r="U44" s="14"/>
      <c r="V44" s="374"/>
    </row>
    <row r="45" spans="1:23" ht="19.75" customHeight="1" x14ac:dyDescent="0.4">
      <c r="A45" s="17" t="s">
        <v>17</v>
      </c>
      <c r="B45" s="27"/>
      <c r="C45" s="27"/>
      <c r="D45" s="27"/>
      <c r="E45" s="14"/>
      <c r="F45" s="299">
        <v>43678</v>
      </c>
      <c r="G45" s="364">
        <v>-3.2818418533008299E-3</v>
      </c>
      <c r="H45" s="365"/>
      <c r="I45" s="14"/>
      <c r="J45" s="299">
        <v>43678</v>
      </c>
      <c r="K45" s="225">
        <v>2.71587285161921E-2</v>
      </c>
      <c r="L45" s="364">
        <v>-0.47599999999999998</v>
      </c>
      <c r="M45" s="14"/>
      <c r="N45" s="299">
        <v>43678</v>
      </c>
      <c r="O45" s="364">
        <v>9.7000000000000003E-2</v>
      </c>
      <c r="P45" s="364">
        <v>-0.35199999999999998</v>
      </c>
      <c r="Q45" s="14"/>
      <c r="R45" s="299">
        <v>43678</v>
      </c>
      <c r="S45" s="381">
        <v>-1.6362951106933098E-2</v>
      </c>
      <c r="T45" s="381"/>
      <c r="U45" s="14"/>
      <c r="V45" s="374"/>
    </row>
    <row r="46" spans="1:23" ht="19.75" customHeight="1" x14ac:dyDescent="0.4">
      <c r="E46" s="14"/>
      <c r="F46" s="362">
        <v>43647</v>
      </c>
      <c r="G46" s="364">
        <v>-0.117509013723258</v>
      </c>
      <c r="H46" s="365"/>
      <c r="I46" s="14"/>
      <c r="J46" s="299">
        <v>43647</v>
      </c>
      <c r="K46" s="225">
        <v>-0.15523088392217699</v>
      </c>
      <c r="L46" s="364">
        <v>-0.41199999999999998</v>
      </c>
      <c r="M46" s="14"/>
      <c r="N46" s="299">
        <v>43647</v>
      </c>
      <c r="O46" s="364">
        <v>-0.127</v>
      </c>
      <c r="P46" s="364">
        <v>-0.38</v>
      </c>
      <c r="Q46" s="14"/>
      <c r="R46" s="299">
        <v>43647</v>
      </c>
      <c r="S46" s="381">
        <v>-0.10614921980442001</v>
      </c>
      <c r="T46" s="381"/>
      <c r="U46" s="14"/>
    </row>
    <row r="47" spans="1:23" ht="19.75" customHeight="1" x14ac:dyDescent="0.4">
      <c r="E47" s="14"/>
      <c r="F47" s="299">
        <v>43617</v>
      </c>
      <c r="G47" s="364">
        <v>-0.14973806550157501</v>
      </c>
      <c r="H47" s="365"/>
      <c r="I47" s="14"/>
      <c r="J47" s="299">
        <v>43617</v>
      </c>
      <c r="K47" s="225">
        <v>-0.18363001912045901</v>
      </c>
      <c r="L47" s="364">
        <v>-0.39</v>
      </c>
      <c r="M47" s="14"/>
      <c r="N47" s="299">
        <v>43617</v>
      </c>
      <c r="O47" s="364">
        <v>-0.106</v>
      </c>
      <c r="P47" s="364">
        <v>-0.29699999999999999</v>
      </c>
      <c r="Q47" s="14"/>
      <c r="R47" s="299">
        <v>43617</v>
      </c>
      <c r="S47" s="381">
        <v>-0.13983794466403199</v>
      </c>
      <c r="T47" s="381"/>
      <c r="U47" s="14"/>
    </row>
    <row r="48" spans="1:23" ht="19.75" customHeight="1" x14ac:dyDescent="0.4">
      <c r="E48" s="320"/>
      <c r="F48" s="299">
        <v>43586</v>
      </c>
      <c r="G48" s="364">
        <v>-6.0590973495577703E-2</v>
      </c>
      <c r="H48" s="365"/>
      <c r="I48" s="14"/>
      <c r="J48" s="299">
        <v>43586</v>
      </c>
      <c r="K48" s="225">
        <v>-6.6603603603604206E-2</v>
      </c>
      <c r="L48" s="364">
        <v>-0.23599999999999999</v>
      </c>
      <c r="M48" s="14"/>
      <c r="N48" s="299">
        <v>43586</v>
      </c>
      <c r="O48" s="364">
        <v>-5.0999999999999997E-2</v>
      </c>
      <c r="P48" s="364">
        <v>-0.23</v>
      </c>
      <c r="Q48" s="14"/>
      <c r="R48" s="299">
        <v>43586</v>
      </c>
      <c r="S48" s="381">
        <v>-6.0865562719702802E-2</v>
      </c>
      <c r="T48" s="381"/>
      <c r="U48" s="14"/>
    </row>
    <row r="49" spans="1:21" ht="19.75" customHeight="1" x14ac:dyDescent="0.4">
      <c r="E49" s="14"/>
      <c r="F49" s="299">
        <v>43556</v>
      </c>
      <c r="G49" s="364">
        <v>-1.82561178052142E-2</v>
      </c>
      <c r="H49" s="365"/>
      <c r="I49" s="14"/>
      <c r="J49" s="299">
        <v>43556</v>
      </c>
      <c r="K49" s="225">
        <v>-6.3029525032093402E-3</v>
      </c>
      <c r="L49" s="364">
        <v>0</v>
      </c>
      <c r="M49" s="14"/>
      <c r="N49" s="299">
        <v>43556</v>
      </c>
      <c r="O49" s="364">
        <v>0</v>
      </c>
      <c r="P49" s="364">
        <v>0</v>
      </c>
      <c r="Q49" s="14"/>
      <c r="R49" s="299">
        <v>43556</v>
      </c>
      <c r="S49" s="381">
        <v>-2.3460410557184699E-2</v>
      </c>
      <c r="T49" s="381"/>
      <c r="U49" s="14"/>
    </row>
    <row r="50" spans="1:21" ht="19.75" customHeight="1" x14ac:dyDescent="0.4">
      <c r="E50" s="14"/>
      <c r="F50" s="362">
        <v>43525</v>
      </c>
      <c r="G50" s="364">
        <v>0.26939848051420501</v>
      </c>
      <c r="H50" s="365"/>
      <c r="I50" s="14"/>
      <c r="J50" s="299">
        <v>43525</v>
      </c>
      <c r="K50" s="225">
        <v>0.25523404255319299</v>
      </c>
      <c r="L50" s="364">
        <v>-0.18</v>
      </c>
      <c r="M50" s="14"/>
      <c r="N50" s="299">
        <v>43525</v>
      </c>
      <c r="O50" s="364">
        <v>0.28599999999999998</v>
      </c>
      <c r="P50" s="364">
        <v>-0.27900000000000003</v>
      </c>
      <c r="Q50" s="14"/>
      <c r="R50" s="299">
        <v>43525</v>
      </c>
      <c r="S50" s="381">
        <v>0.26296296296296301</v>
      </c>
      <c r="T50" s="381"/>
      <c r="U50" s="14"/>
    </row>
    <row r="51" spans="1:21" ht="19.75" customHeight="1" x14ac:dyDescent="0.4">
      <c r="E51" s="14"/>
      <c r="F51" s="299">
        <v>43497</v>
      </c>
      <c r="G51" s="364">
        <v>-0.35325452293151799</v>
      </c>
      <c r="H51" s="365"/>
      <c r="I51" s="14"/>
      <c r="J51" s="299">
        <v>43497</v>
      </c>
      <c r="K51" s="225">
        <v>-0.31036976744186201</v>
      </c>
      <c r="L51" s="364">
        <v>-0.36</v>
      </c>
      <c r="M51" s="14"/>
      <c r="N51" s="299">
        <v>43497</v>
      </c>
      <c r="O51" s="364">
        <v>-0.41599999999999998</v>
      </c>
      <c r="P51" s="364">
        <v>-0.38400000000000001</v>
      </c>
      <c r="Q51" s="14"/>
      <c r="R51" s="299">
        <v>43497</v>
      </c>
      <c r="S51" s="381">
        <v>-0.375</v>
      </c>
      <c r="T51" s="381"/>
      <c r="U51" s="14"/>
    </row>
    <row r="52" spans="1:21" ht="19.75" customHeight="1" x14ac:dyDescent="0.4">
      <c r="E52" s="14"/>
      <c r="F52" s="299">
        <v>43466</v>
      </c>
      <c r="G52" s="364"/>
      <c r="H52" s="365"/>
      <c r="I52" s="14"/>
      <c r="J52" s="299">
        <v>43466</v>
      </c>
      <c r="K52" s="225">
        <v>-0.201703703703703</v>
      </c>
      <c r="L52" s="364">
        <v>-0.23400000000000001</v>
      </c>
      <c r="M52" s="14"/>
      <c r="N52" s="299">
        <v>43466</v>
      </c>
      <c r="O52" s="364">
        <v>-4.7E-2</v>
      </c>
      <c r="P52" s="364">
        <v>-0.14899999999999999</v>
      </c>
      <c r="Q52" s="14"/>
      <c r="R52" s="299">
        <v>43466</v>
      </c>
      <c r="S52" s="381"/>
      <c r="T52" s="381"/>
      <c r="U52" s="14"/>
    </row>
    <row r="53" spans="1:21" ht="19.75" customHeight="1" x14ac:dyDescent="0.4">
      <c r="E53" s="14"/>
      <c r="F53" s="299"/>
      <c r="G53" s="364"/>
      <c r="H53" s="365"/>
      <c r="I53" s="14"/>
      <c r="J53" s="299">
        <v>43435</v>
      </c>
      <c r="K53" s="225">
        <v>-3.9999999999998599E-2</v>
      </c>
      <c r="L53" s="364">
        <v>-0.158</v>
      </c>
      <c r="M53" s="14"/>
      <c r="N53" s="299">
        <v>43435</v>
      </c>
      <c r="O53" s="364">
        <v>-1.4E-2</v>
      </c>
      <c r="P53" s="364">
        <v>-0.13400000000000001</v>
      </c>
      <c r="Q53" s="14"/>
      <c r="R53" s="299">
        <v>43435</v>
      </c>
      <c r="S53" s="381"/>
      <c r="T53" s="381"/>
      <c r="U53" s="14"/>
    </row>
    <row r="54" spans="1:21" ht="19.75" customHeight="1" x14ac:dyDescent="0.4">
      <c r="E54" s="14"/>
      <c r="F54" s="299"/>
      <c r="G54" s="364"/>
      <c r="H54" s="366"/>
      <c r="I54" s="14"/>
      <c r="J54" s="299">
        <v>43405</v>
      </c>
      <c r="K54" s="225">
        <v>-4.9992253113993503E-2</v>
      </c>
      <c r="L54" s="364"/>
      <c r="M54" s="14"/>
      <c r="N54" s="299">
        <v>43405</v>
      </c>
      <c r="O54" s="364">
        <v>0</v>
      </c>
      <c r="P54" s="364"/>
      <c r="Q54" s="14"/>
      <c r="R54" s="299">
        <v>43405</v>
      </c>
      <c r="S54" s="381"/>
      <c r="T54" s="381"/>
      <c r="U54" s="14"/>
    </row>
    <row r="55" spans="1:21" ht="19.75" customHeight="1" x14ac:dyDescent="0.4">
      <c r="E55" s="14"/>
      <c r="F55" s="299"/>
      <c r="G55" s="364"/>
      <c r="H55" s="366"/>
      <c r="I55" s="14"/>
      <c r="J55" s="299">
        <v>43374</v>
      </c>
      <c r="K55" s="225">
        <v>1.2179578562023801E-2</v>
      </c>
      <c r="L55" s="364"/>
      <c r="M55" s="14"/>
      <c r="N55" s="299">
        <v>43374</v>
      </c>
      <c r="O55" s="364">
        <v>0.04</v>
      </c>
      <c r="P55" s="364"/>
      <c r="Q55" s="14"/>
      <c r="R55" s="299">
        <v>43374</v>
      </c>
      <c r="S55" s="381"/>
      <c r="T55" s="381"/>
      <c r="U55" s="14"/>
    </row>
    <row r="56" spans="1:21" ht="19.75" customHeight="1" x14ac:dyDescent="0.4">
      <c r="E56" s="14"/>
      <c r="F56" s="299"/>
      <c r="G56" s="364"/>
      <c r="H56" s="366"/>
      <c r="I56" s="14"/>
      <c r="J56" s="299">
        <v>43344</v>
      </c>
      <c r="K56" s="225">
        <v>0.25022300405565501</v>
      </c>
      <c r="L56" s="364"/>
      <c r="M56" s="14"/>
      <c r="N56" s="299">
        <v>43344</v>
      </c>
      <c r="O56" s="225">
        <v>8.5836909871244593E-2</v>
      </c>
      <c r="P56" s="364"/>
      <c r="Q56" s="14"/>
      <c r="R56" s="299">
        <v>43344</v>
      </c>
      <c r="S56" s="364"/>
      <c r="T56" s="364"/>
      <c r="U56" s="14"/>
    </row>
    <row r="57" spans="1:21" ht="19.75" customHeight="1" x14ac:dyDescent="0.4">
      <c r="E57" s="14"/>
      <c r="F57" s="299"/>
      <c r="G57" s="364"/>
      <c r="H57" s="366"/>
      <c r="I57" s="14"/>
      <c r="J57" s="299">
        <v>43313</v>
      </c>
      <c r="K57" s="225">
        <v>0.152613229709012</v>
      </c>
      <c r="L57" s="364"/>
      <c r="M57" s="14"/>
      <c r="N57" s="299">
        <v>43313</v>
      </c>
      <c r="O57" s="225">
        <v>-6.9488817891373802E-2</v>
      </c>
      <c r="P57" s="364"/>
      <c r="Q57" s="14"/>
      <c r="R57" s="299">
        <v>43313</v>
      </c>
      <c r="S57" s="364"/>
      <c r="T57" s="364"/>
      <c r="U57" s="14"/>
    </row>
    <row r="58" spans="1:21" ht="19.75" customHeight="1" x14ac:dyDescent="0.4">
      <c r="A58" s="29"/>
      <c r="B58" s="29"/>
      <c r="C58" s="29"/>
      <c r="D58" s="30"/>
      <c r="E58" s="14"/>
      <c r="F58" s="299"/>
      <c r="G58" s="364"/>
      <c r="H58" s="366"/>
      <c r="I58" s="14"/>
      <c r="J58" s="299">
        <v>43282</v>
      </c>
      <c r="K58" s="225">
        <v>-0.123623876177769</v>
      </c>
      <c r="L58" s="364"/>
      <c r="M58" s="14"/>
      <c r="N58" s="299">
        <v>43282</v>
      </c>
      <c r="O58" s="225">
        <v>5.92216582064298E-2</v>
      </c>
      <c r="P58" s="364"/>
      <c r="Q58" s="14"/>
      <c r="R58" s="299">
        <v>43282</v>
      </c>
      <c r="S58" s="364"/>
      <c r="T58" s="364"/>
      <c r="U58" s="14"/>
    </row>
    <row r="59" spans="1:21" ht="19.75" customHeight="1" x14ac:dyDescent="0.4">
      <c r="E59" s="14"/>
      <c r="F59" s="299"/>
      <c r="G59" s="364"/>
      <c r="H59" s="366"/>
      <c r="I59" s="14"/>
      <c r="J59" s="299">
        <v>43252</v>
      </c>
      <c r="K59" s="225">
        <v>2.24699432655238E-2</v>
      </c>
      <c r="L59" s="364"/>
      <c r="M59" s="14"/>
      <c r="N59" s="299">
        <v>43252</v>
      </c>
      <c r="O59" s="225">
        <v>-9.2204526404022803E-3</v>
      </c>
      <c r="P59" s="364"/>
      <c r="Q59" s="14"/>
      <c r="R59" s="299">
        <v>43252</v>
      </c>
      <c r="S59" s="364"/>
      <c r="T59" s="364"/>
      <c r="U59" s="14"/>
    </row>
    <row r="60" spans="1:21" ht="19.75" customHeight="1" x14ac:dyDescent="0.4">
      <c r="E60" s="14"/>
      <c r="F60" s="299"/>
      <c r="G60" s="364"/>
      <c r="H60" s="366"/>
      <c r="I60" s="14"/>
      <c r="J60" s="299">
        <v>43221</v>
      </c>
      <c r="K60" s="225">
        <v>9.6363994654065296E-2</v>
      </c>
      <c r="L60" s="364"/>
      <c r="M60" s="14"/>
      <c r="N60" s="299">
        <v>43221</v>
      </c>
      <c r="O60" s="225">
        <v>-3.3225283630470101E-2</v>
      </c>
      <c r="P60" s="364"/>
      <c r="Q60" s="14"/>
      <c r="R60" s="299">
        <v>43221</v>
      </c>
      <c r="S60" s="364"/>
      <c r="T60" s="364"/>
      <c r="U60" s="14"/>
    </row>
    <row r="61" spans="1:21" ht="19.75" customHeight="1" x14ac:dyDescent="0.4">
      <c r="E61" s="14"/>
      <c r="F61" s="299"/>
      <c r="G61" s="364"/>
      <c r="H61" s="366"/>
      <c r="I61" s="14"/>
      <c r="J61" s="299">
        <v>43191</v>
      </c>
      <c r="K61" s="225">
        <v>-9.20000000000014E-2</v>
      </c>
      <c r="L61" s="364"/>
      <c r="M61" s="14"/>
      <c r="N61" s="299">
        <v>43191</v>
      </c>
      <c r="O61" s="225">
        <v>-0.103197674418605</v>
      </c>
      <c r="P61" s="364"/>
      <c r="Q61" s="14"/>
      <c r="R61" s="299">
        <v>43191</v>
      </c>
      <c r="S61" s="364"/>
      <c r="T61" s="364"/>
      <c r="U61" s="14"/>
    </row>
    <row r="62" spans="1:21" ht="19.75" customHeight="1" x14ac:dyDescent="0.4">
      <c r="E62" s="14"/>
      <c r="F62" s="299"/>
      <c r="G62" s="364"/>
      <c r="H62" s="366"/>
      <c r="I62" s="14"/>
      <c r="J62" s="299">
        <v>43160</v>
      </c>
      <c r="K62" s="225">
        <v>-2.0305137519459799E-2</v>
      </c>
      <c r="L62" s="364"/>
      <c r="M62" s="14"/>
      <c r="N62" s="299">
        <v>43160</v>
      </c>
      <c r="O62" s="225">
        <v>0.13719008264462801</v>
      </c>
      <c r="P62" s="364"/>
      <c r="Q62" s="14"/>
      <c r="R62" s="299">
        <v>43160</v>
      </c>
      <c r="S62" s="364"/>
      <c r="T62" s="364"/>
      <c r="U62" s="14"/>
    </row>
    <row r="63" spans="1:21" ht="19.75" customHeight="1" x14ac:dyDescent="0.4">
      <c r="E63" s="14"/>
      <c r="F63" s="299"/>
      <c r="G63" s="364"/>
      <c r="H63" s="366"/>
      <c r="I63" s="14"/>
      <c r="J63" s="299">
        <v>43132</v>
      </c>
      <c r="K63" s="225">
        <v>-0.174598815406978</v>
      </c>
      <c r="L63" s="364"/>
      <c r="M63" s="14"/>
      <c r="N63" s="299">
        <v>43132</v>
      </c>
      <c r="O63" s="225">
        <v>-0.14427157001414401</v>
      </c>
      <c r="P63" s="364"/>
      <c r="Q63" s="14"/>
      <c r="R63" s="299">
        <v>43132</v>
      </c>
      <c r="S63" s="364"/>
      <c r="T63" s="364"/>
      <c r="U63" s="14"/>
    </row>
    <row r="64" spans="1:21" ht="19.75" customHeight="1" x14ac:dyDescent="0.4">
      <c r="E64" s="14"/>
      <c r="F64" s="299"/>
      <c r="G64" s="364"/>
      <c r="H64" s="179"/>
      <c r="I64" s="14"/>
      <c r="J64" s="299">
        <v>43101</v>
      </c>
      <c r="K64" s="100"/>
      <c r="L64" s="364"/>
      <c r="M64" s="14"/>
      <c r="N64" s="299">
        <v>43101</v>
      </c>
      <c r="O64" s="100"/>
      <c r="P64" s="364"/>
      <c r="Q64" s="14"/>
      <c r="R64" s="299">
        <v>43101</v>
      </c>
      <c r="S64" s="381"/>
      <c r="T64" s="381"/>
      <c r="U64" s="14"/>
    </row>
    <row r="65" spans="5:21" x14ac:dyDescent="0.4">
      <c r="E65" s="14"/>
      <c r="F65" s="179"/>
      <c r="G65" s="364"/>
      <c r="H65" s="179"/>
      <c r="I65" s="14"/>
      <c r="J65" s="179"/>
      <c r="K65" s="289"/>
      <c r="M65" s="14"/>
      <c r="N65" s="383"/>
      <c r="O65" s="179"/>
      <c r="P65" s="179"/>
      <c r="Q65" s="14"/>
      <c r="R65" s="383"/>
      <c r="S65" s="384"/>
      <c r="T65" s="384"/>
      <c r="U65" s="14"/>
    </row>
    <row r="66" spans="5:21" x14ac:dyDescent="0.4">
      <c r="E66" s="14"/>
      <c r="F66" s="289"/>
      <c r="G66" s="289"/>
      <c r="H66" s="289"/>
      <c r="I66" s="14"/>
      <c r="J66" s="179"/>
      <c r="K66" s="289"/>
      <c r="M66" s="14"/>
      <c r="N66" s="383"/>
      <c r="O66" s="289"/>
      <c r="Q66" s="14"/>
      <c r="R66" s="383"/>
      <c r="S66" s="384"/>
      <c r="T66" s="384"/>
      <c r="U66" s="14"/>
    </row>
    <row r="67" spans="5:21" x14ac:dyDescent="0.4">
      <c r="E67" s="14"/>
      <c r="F67" s="289"/>
      <c r="G67" s="289"/>
      <c r="H67" s="289"/>
      <c r="I67" s="14"/>
      <c r="J67" s="289"/>
      <c r="K67" s="289"/>
      <c r="M67" s="14"/>
      <c r="N67" s="383"/>
      <c r="O67" s="289"/>
      <c r="Q67" s="14"/>
      <c r="R67" s="383"/>
      <c r="S67" s="384"/>
      <c r="T67" s="384"/>
      <c r="U67" s="14"/>
    </row>
    <row r="68" spans="5:21" x14ac:dyDescent="0.4">
      <c r="E68" s="14"/>
      <c r="F68" s="289"/>
      <c r="G68" s="289"/>
      <c r="H68" s="289"/>
      <c r="I68" s="14"/>
      <c r="J68" s="289"/>
      <c r="K68" s="289"/>
      <c r="M68" s="14"/>
      <c r="O68" s="289"/>
      <c r="Q68" s="14"/>
      <c r="R68" s="383"/>
      <c r="S68" s="384"/>
      <c r="T68" s="384"/>
      <c r="U68" s="14"/>
    </row>
    <row r="69" spans="5:21" x14ac:dyDescent="0.4">
      <c r="E69" s="14"/>
      <c r="F69" s="289"/>
      <c r="G69" s="289"/>
      <c r="H69" s="289"/>
      <c r="I69" s="14"/>
      <c r="J69" s="289"/>
      <c r="K69" s="289"/>
      <c r="M69" s="14"/>
      <c r="O69" s="289"/>
      <c r="Q69" s="14"/>
      <c r="R69" s="383"/>
      <c r="S69" s="384"/>
      <c r="T69" s="384"/>
      <c r="U69" s="14"/>
    </row>
    <row r="70" spans="5:21" x14ac:dyDescent="0.4">
      <c r="E70" s="14"/>
      <c r="F70" s="289"/>
      <c r="G70" s="289"/>
      <c r="H70" s="289"/>
      <c r="I70" s="14"/>
      <c r="J70" s="289"/>
      <c r="K70" s="289"/>
      <c r="M70" s="14"/>
      <c r="O70" s="289"/>
      <c r="Q70" s="14"/>
      <c r="S70" s="289"/>
      <c r="T70" s="289"/>
      <c r="U70" s="14"/>
    </row>
    <row r="71" spans="5:21" x14ac:dyDescent="0.4">
      <c r="E71" s="14"/>
      <c r="F71" s="289"/>
      <c r="G71" s="289"/>
      <c r="H71" s="289"/>
      <c r="I71" s="14"/>
      <c r="J71" s="289"/>
      <c r="K71" s="289"/>
      <c r="M71" s="14"/>
      <c r="O71" s="289"/>
      <c r="Q71" s="14"/>
      <c r="S71" s="289"/>
      <c r="T71" s="289"/>
      <c r="U71" s="14"/>
    </row>
    <row r="72" spans="5:21" x14ac:dyDescent="0.4">
      <c r="E72" s="14"/>
      <c r="F72" s="289"/>
      <c r="G72" s="289"/>
      <c r="H72" s="289"/>
      <c r="I72" s="14"/>
      <c r="J72" s="289"/>
      <c r="K72" s="289"/>
      <c r="M72" s="14"/>
      <c r="O72" s="289"/>
      <c r="Q72" s="14"/>
      <c r="S72" s="289"/>
      <c r="T72" s="289"/>
      <c r="U72" s="14"/>
    </row>
    <row r="73" spans="5:21" x14ac:dyDescent="0.4">
      <c r="E73" s="14"/>
      <c r="F73" s="289"/>
      <c r="G73" s="289"/>
      <c r="H73" s="289"/>
      <c r="I73" s="14"/>
      <c r="J73" s="289"/>
      <c r="K73" s="289"/>
      <c r="L73" s="289"/>
      <c r="M73" s="14"/>
      <c r="O73" s="289"/>
      <c r="Q73" s="14"/>
      <c r="S73" s="289"/>
      <c r="T73" s="289"/>
      <c r="U73" s="14"/>
    </row>
    <row r="74" spans="5:21" x14ac:dyDescent="0.4">
      <c r="E74" s="14"/>
      <c r="F74" s="289"/>
      <c r="G74" s="289"/>
      <c r="H74" s="289"/>
      <c r="I74" s="14"/>
      <c r="J74" s="289"/>
      <c r="K74" s="289"/>
      <c r="L74" s="289"/>
      <c r="M74" s="14"/>
      <c r="O74" s="289"/>
      <c r="P74" s="289"/>
      <c r="Q74" s="14"/>
      <c r="S74" s="289"/>
      <c r="T74" s="289"/>
      <c r="U74" s="14"/>
    </row>
    <row r="75" spans="5:21" x14ac:dyDescent="0.4">
      <c r="E75" s="14"/>
      <c r="F75" s="289"/>
      <c r="G75" s="289"/>
      <c r="H75" s="289"/>
      <c r="I75" s="14"/>
      <c r="J75" s="289"/>
      <c r="K75" s="289"/>
      <c r="L75" s="289"/>
      <c r="M75" s="14"/>
      <c r="O75" s="289"/>
      <c r="P75" s="289"/>
      <c r="Q75" s="14"/>
      <c r="S75" s="289"/>
      <c r="T75" s="289"/>
      <c r="U75" s="14"/>
    </row>
    <row r="76" spans="5:21" x14ac:dyDescent="0.4">
      <c r="E76" s="14"/>
      <c r="F76" s="289"/>
      <c r="G76" s="289"/>
      <c r="H76" s="289"/>
      <c r="I76" s="14"/>
      <c r="J76" s="289"/>
      <c r="K76" s="289"/>
      <c r="L76" s="289"/>
      <c r="M76" s="14"/>
      <c r="O76" s="289"/>
      <c r="P76" s="289"/>
      <c r="Q76" s="14"/>
      <c r="S76" s="289"/>
      <c r="T76" s="289"/>
      <c r="U76" s="14"/>
    </row>
    <row r="77" spans="5:21" x14ac:dyDescent="0.4">
      <c r="E77" s="14"/>
      <c r="F77" s="289"/>
      <c r="G77" s="289"/>
      <c r="H77" s="289"/>
      <c r="I77" s="14"/>
      <c r="J77" s="289"/>
      <c r="K77" s="289"/>
      <c r="L77" s="289"/>
      <c r="M77" s="14"/>
      <c r="O77" s="289"/>
      <c r="P77" s="289"/>
      <c r="Q77" s="14"/>
      <c r="S77" s="289"/>
      <c r="T77" s="289"/>
      <c r="U77" s="14"/>
    </row>
    <row r="78" spans="5:21" x14ac:dyDescent="0.4">
      <c r="E78" s="14"/>
      <c r="F78" s="289"/>
      <c r="G78" s="289"/>
      <c r="H78" s="289"/>
      <c r="I78" s="14"/>
      <c r="J78" s="289"/>
      <c r="K78" s="289"/>
      <c r="L78" s="289"/>
      <c r="M78" s="14"/>
      <c r="O78" s="289"/>
      <c r="P78" s="289"/>
      <c r="Q78" s="14"/>
      <c r="S78" s="289"/>
      <c r="T78" s="289"/>
      <c r="U78" s="14"/>
    </row>
    <row r="79" spans="5:21" x14ac:dyDescent="0.4">
      <c r="E79" s="14"/>
      <c r="F79" s="289"/>
      <c r="G79" s="289"/>
      <c r="H79" s="289"/>
      <c r="I79" s="14"/>
      <c r="J79" s="289"/>
      <c r="K79" s="289"/>
      <c r="L79" s="289"/>
      <c r="M79" s="14"/>
      <c r="O79" s="289"/>
      <c r="P79" s="289"/>
      <c r="Q79" s="14"/>
      <c r="S79" s="289"/>
      <c r="T79" s="289"/>
      <c r="U79" s="14"/>
    </row>
    <row r="80" spans="5:21" x14ac:dyDescent="0.4">
      <c r="E80" s="14"/>
      <c r="F80" s="289"/>
      <c r="G80" s="289"/>
      <c r="H80" s="289"/>
      <c r="I80" s="14"/>
      <c r="J80" s="289"/>
      <c r="K80" s="289"/>
      <c r="L80" s="289"/>
      <c r="M80" s="14"/>
      <c r="O80" s="289"/>
      <c r="P80" s="289"/>
      <c r="Q80" s="14"/>
      <c r="S80" s="289"/>
      <c r="T80" s="289"/>
      <c r="U80" s="14"/>
    </row>
    <row r="81" spans="5:21" x14ac:dyDescent="0.4">
      <c r="E81" s="14"/>
      <c r="F81" s="289"/>
      <c r="G81" s="289"/>
      <c r="H81" s="289"/>
      <c r="I81" s="14"/>
      <c r="J81" s="289"/>
      <c r="K81" s="289"/>
      <c r="L81" s="289"/>
      <c r="M81" s="14"/>
      <c r="O81" s="289"/>
      <c r="P81" s="289"/>
      <c r="Q81" s="14"/>
      <c r="S81" s="289"/>
      <c r="T81" s="289"/>
      <c r="U81" s="14"/>
    </row>
    <row r="82" spans="5:21" x14ac:dyDescent="0.4">
      <c r="E82" s="14"/>
      <c r="F82" s="289"/>
      <c r="G82" s="289"/>
      <c r="H82" s="289"/>
      <c r="I82" s="14"/>
      <c r="J82" s="289"/>
      <c r="K82" s="289"/>
      <c r="L82" s="289"/>
      <c r="M82" s="14"/>
      <c r="O82" s="289"/>
      <c r="P82" s="289"/>
      <c r="Q82" s="14"/>
      <c r="S82" s="289"/>
      <c r="T82" s="289"/>
      <c r="U82" s="14"/>
    </row>
    <row r="83" spans="5:21" x14ac:dyDescent="0.4">
      <c r="E83" s="14"/>
      <c r="F83" s="289"/>
      <c r="G83" s="289"/>
      <c r="H83" s="289"/>
      <c r="I83" s="14"/>
      <c r="J83" s="289"/>
      <c r="K83" s="289"/>
      <c r="L83" s="289"/>
      <c r="M83" s="14"/>
      <c r="O83" s="289"/>
      <c r="P83" s="289"/>
      <c r="Q83" s="14"/>
      <c r="S83" s="289"/>
      <c r="T83" s="289"/>
      <c r="U83" s="14"/>
    </row>
    <row r="84" spans="5:21" x14ac:dyDescent="0.4">
      <c r="E84" s="14"/>
      <c r="F84" s="289"/>
      <c r="G84" s="289"/>
      <c r="H84" s="289"/>
      <c r="I84" s="14"/>
      <c r="J84" s="289"/>
      <c r="K84" s="289"/>
      <c r="L84" s="289"/>
      <c r="M84" s="14"/>
      <c r="O84" s="289"/>
      <c r="P84" s="289"/>
      <c r="Q84" s="14"/>
      <c r="S84" s="289"/>
      <c r="T84" s="289"/>
      <c r="U84" s="14"/>
    </row>
    <row r="85" spans="5:21" x14ac:dyDescent="0.4">
      <c r="E85" s="14"/>
      <c r="F85" s="289"/>
      <c r="G85" s="289"/>
      <c r="H85" s="289"/>
      <c r="I85" s="14"/>
      <c r="J85" s="289"/>
      <c r="K85" s="289"/>
      <c r="L85" s="289"/>
      <c r="M85" s="14"/>
      <c r="O85" s="289"/>
      <c r="P85" s="289"/>
      <c r="Q85" s="14"/>
      <c r="S85" s="289"/>
      <c r="T85" s="289"/>
      <c r="U85" s="14"/>
    </row>
    <row r="86" spans="5:21" x14ac:dyDescent="0.4">
      <c r="E86" s="14"/>
      <c r="F86" s="289"/>
      <c r="G86" s="289"/>
      <c r="H86" s="289"/>
      <c r="I86" s="14"/>
      <c r="J86" s="289"/>
      <c r="K86" s="289"/>
      <c r="L86" s="289"/>
      <c r="M86" s="14"/>
      <c r="O86" s="289"/>
      <c r="P86" s="289"/>
      <c r="Q86" s="14"/>
      <c r="S86" s="289"/>
      <c r="T86" s="289"/>
      <c r="U86" s="14"/>
    </row>
    <row r="87" spans="5:21" x14ac:dyDescent="0.4">
      <c r="E87" s="14"/>
      <c r="F87" s="289"/>
      <c r="G87" s="289"/>
      <c r="H87" s="289"/>
      <c r="I87" s="14"/>
      <c r="J87" s="289"/>
      <c r="K87" s="289"/>
      <c r="L87" s="289"/>
      <c r="M87" s="14"/>
      <c r="O87" s="289"/>
      <c r="P87" s="289"/>
      <c r="Q87" s="14"/>
      <c r="S87" s="289"/>
      <c r="T87" s="289"/>
      <c r="U87" s="14"/>
    </row>
    <row r="88" spans="5:21" x14ac:dyDescent="0.4">
      <c r="E88" s="14"/>
      <c r="F88" s="289"/>
      <c r="G88" s="289"/>
      <c r="H88" s="289"/>
      <c r="I88" s="14"/>
      <c r="J88" s="289"/>
      <c r="K88" s="289"/>
      <c r="L88" s="289"/>
      <c r="M88" s="14"/>
      <c r="O88" s="289"/>
      <c r="P88" s="289"/>
      <c r="Q88" s="14"/>
      <c r="S88" s="289"/>
      <c r="T88" s="289"/>
      <c r="U88" s="14"/>
    </row>
    <row r="89" spans="5:21" x14ac:dyDescent="0.4">
      <c r="E89" s="14"/>
      <c r="F89" s="289"/>
      <c r="G89" s="289"/>
      <c r="H89" s="289"/>
      <c r="I89" s="14"/>
      <c r="J89" s="289"/>
      <c r="K89" s="289"/>
      <c r="L89" s="289"/>
      <c r="M89" s="14"/>
      <c r="O89" s="289"/>
      <c r="P89" s="289"/>
      <c r="Q89" s="14"/>
      <c r="S89" s="289"/>
      <c r="T89" s="289"/>
      <c r="U89" s="14"/>
    </row>
    <row r="90" spans="5:21" x14ac:dyDescent="0.4">
      <c r="E90" s="14"/>
      <c r="F90" s="289"/>
      <c r="G90" s="289"/>
      <c r="H90" s="289"/>
      <c r="I90" s="14"/>
      <c r="J90" s="289"/>
      <c r="K90" s="289"/>
      <c r="L90" s="289"/>
      <c r="M90" s="14"/>
      <c r="O90" s="289"/>
      <c r="P90" s="289"/>
      <c r="Q90" s="14"/>
      <c r="S90" s="289"/>
      <c r="T90" s="289"/>
      <c r="U90" s="14"/>
    </row>
    <row r="91" spans="5:21" x14ac:dyDescent="0.4">
      <c r="E91" s="14"/>
      <c r="F91" s="289"/>
      <c r="G91" s="289"/>
      <c r="H91" s="289"/>
      <c r="I91" s="14"/>
      <c r="J91" s="289"/>
      <c r="K91" s="289"/>
      <c r="L91" s="289"/>
      <c r="M91" s="14"/>
      <c r="O91" s="289"/>
      <c r="P91" s="289"/>
      <c r="Q91" s="14"/>
      <c r="S91" s="289"/>
      <c r="T91" s="289"/>
      <c r="U91" s="14"/>
    </row>
    <row r="92" spans="5:21" x14ac:dyDescent="0.4">
      <c r="E92" s="14"/>
      <c r="F92" s="289"/>
      <c r="G92" s="289"/>
      <c r="H92" s="289"/>
      <c r="I92" s="14"/>
      <c r="J92" s="289"/>
      <c r="K92" s="289"/>
      <c r="L92" s="289"/>
      <c r="M92" s="14"/>
      <c r="O92" s="289"/>
      <c r="P92" s="289"/>
      <c r="Q92" s="14"/>
      <c r="S92" s="289"/>
      <c r="T92" s="289"/>
      <c r="U92" s="14"/>
    </row>
    <row r="93" spans="5:21" x14ac:dyDescent="0.4">
      <c r="E93" s="14"/>
      <c r="F93" s="289"/>
      <c r="G93" s="289"/>
      <c r="H93" s="289"/>
      <c r="I93" s="14"/>
      <c r="J93" s="289"/>
      <c r="K93" s="289"/>
      <c r="L93" s="289"/>
      <c r="M93" s="14"/>
      <c r="O93" s="289"/>
      <c r="P93" s="289"/>
      <c r="Q93" s="14"/>
      <c r="S93" s="289"/>
      <c r="T93" s="289"/>
      <c r="U93" s="14"/>
    </row>
    <row r="94" spans="5:21" x14ac:dyDescent="0.4">
      <c r="E94" s="14"/>
      <c r="F94" s="289"/>
      <c r="G94" s="289"/>
      <c r="H94" s="289"/>
      <c r="I94" s="14"/>
      <c r="J94" s="289"/>
      <c r="K94" s="289"/>
      <c r="L94" s="289"/>
      <c r="M94" s="14"/>
      <c r="O94" s="289"/>
      <c r="P94" s="289"/>
      <c r="Q94" s="14"/>
      <c r="S94" s="289"/>
      <c r="T94" s="289"/>
      <c r="U94" s="14"/>
    </row>
    <row r="95" spans="5:21" x14ac:dyDescent="0.4">
      <c r="E95" s="14"/>
      <c r="F95" s="289"/>
      <c r="G95" s="289"/>
      <c r="H95" s="289"/>
      <c r="I95" s="14"/>
      <c r="J95" s="289"/>
      <c r="K95" s="289"/>
      <c r="L95" s="289"/>
      <c r="M95" s="14"/>
      <c r="O95" s="289"/>
      <c r="P95" s="289"/>
      <c r="Q95" s="14"/>
      <c r="S95" s="289"/>
      <c r="T95" s="289"/>
      <c r="U95" s="14"/>
    </row>
    <row r="96" spans="5:21" x14ac:dyDescent="0.4">
      <c r="E96" s="14"/>
      <c r="F96" s="289"/>
      <c r="G96" s="289"/>
      <c r="H96" s="289"/>
      <c r="I96" s="14"/>
      <c r="J96" s="289"/>
      <c r="K96" s="289"/>
      <c r="L96" s="289"/>
      <c r="M96" s="14"/>
      <c r="O96" s="289"/>
      <c r="P96" s="289"/>
      <c r="Q96" s="14"/>
      <c r="S96" s="289"/>
      <c r="T96" s="289"/>
      <c r="U96" s="14"/>
    </row>
    <row r="97" spans="5:21" x14ac:dyDescent="0.4">
      <c r="E97" s="14"/>
      <c r="F97" s="289"/>
      <c r="G97" s="289"/>
      <c r="H97" s="289"/>
      <c r="I97" s="14"/>
      <c r="J97" s="289"/>
      <c r="K97" s="289"/>
      <c r="L97" s="289"/>
      <c r="M97" s="14"/>
      <c r="O97" s="289"/>
      <c r="P97" s="289"/>
      <c r="Q97" s="14"/>
      <c r="S97" s="289"/>
      <c r="T97" s="289"/>
      <c r="U97" s="14"/>
    </row>
    <row r="98" spans="5:21" x14ac:dyDescent="0.4">
      <c r="E98" s="14"/>
      <c r="F98" s="289"/>
      <c r="G98" s="289"/>
      <c r="H98" s="289"/>
      <c r="I98" s="14"/>
      <c r="J98" s="289"/>
      <c r="K98" s="289"/>
      <c r="L98" s="289"/>
      <c r="M98" s="14"/>
      <c r="O98" s="289"/>
      <c r="P98" s="289"/>
      <c r="Q98" s="14"/>
      <c r="S98" s="289"/>
      <c r="T98" s="289"/>
      <c r="U98" s="14"/>
    </row>
    <row r="99" spans="5:21" x14ac:dyDescent="0.4">
      <c r="E99" s="14"/>
      <c r="F99" s="289"/>
      <c r="G99" s="289"/>
      <c r="H99" s="289"/>
      <c r="I99" s="14"/>
      <c r="J99" s="289"/>
      <c r="K99" s="289"/>
      <c r="L99" s="289"/>
      <c r="M99" s="14"/>
      <c r="O99" s="289"/>
      <c r="P99" s="289"/>
      <c r="Q99" s="14"/>
      <c r="S99" s="289"/>
      <c r="T99" s="289"/>
      <c r="U99" s="14"/>
    </row>
    <row r="100" spans="5:21" x14ac:dyDescent="0.4">
      <c r="E100" s="14"/>
      <c r="F100" s="289"/>
      <c r="G100" s="289"/>
      <c r="H100" s="289"/>
      <c r="I100" s="14"/>
      <c r="J100" s="289"/>
      <c r="K100" s="289"/>
      <c r="L100" s="289"/>
      <c r="M100" s="14"/>
      <c r="O100" s="289"/>
      <c r="P100" s="289"/>
      <c r="Q100" s="14"/>
      <c r="S100" s="289"/>
      <c r="T100" s="289"/>
      <c r="U100" s="14"/>
    </row>
    <row r="101" spans="5:21" x14ac:dyDescent="0.4">
      <c r="E101" s="14"/>
      <c r="F101" s="289"/>
      <c r="G101" s="289"/>
      <c r="H101" s="289"/>
      <c r="I101" s="14"/>
      <c r="J101" s="289"/>
      <c r="K101" s="289"/>
      <c r="L101" s="289"/>
      <c r="M101" s="14"/>
      <c r="O101" s="289"/>
      <c r="P101" s="289"/>
      <c r="Q101" s="14"/>
      <c r="S101" s="289"/>
      <c r="T101" s="289"/>
      <c r="U101" s="14"/>
    </row>
    <row r="102" spans="5:21" x14ac:dyDescent="0.4">
      <c r="E102" s="14"/>
      <c r="F102" s="289"/>
      <c r="G102" s="289"/>
      <c r="H102" s="289"/>
      <c r="I102" s="14"/>
      <c r="J102" s="289"/>
      <c r="K102" s="289"/>
      <c r="L102" s="289"/>
      <c r="M102" s="14"/>
      <c r="O102" s="289"/>
      <c r="P102" s="289"/>
      <c r="Q102" s="14"/>
      <c r="S102" s="289"/>
      <c r="T102" s="289"/>
      <c r="U102" s="14"/>
    </row>
    <row r="103" spans="5:21" x14ac:dyDescent="0.4">
      <c r="E103" s="14"/>
      <c r="F103" s="289"/>
      <c r="G103" s="289"/>
      <c r="H103" s="289"/>
      <c r="I103" s="14"/>
      <c r="J103" s="289"/>
      <c r="K103" s="289"/>
      <c r="L103" s="289"/>
      <c r="M103" s="14"/>
      <c r="O103" s="289"/>
      <c r="P103" s="289"/>
      <c r="Q103" s="14"/>
      <c r="S103" s="289"/>
      <c r="T103" s="289"/>
      <c r="U103" s="14"/>
    </row>
    <row r="104" spans="5:21" x14ac:dyDescent="0.4">
      <c r="E104" s="14"/>
      <c r="F104" s="289"/>
      <c r="G104" s="289"/>
      <c r="H104" s="289"/>
      <c r="I104" s="14"/>
      <c r="J104" s="289"/>
      <c r="K104" s="289"/>
      <c r="L104" s="289"/>
      <c r="M104" s="14"/>
      <c r="O104" s="289"/>
      <c r="P104" s="289"/>
      <c r="Q104" s="14"/>
      <c r="S104" s="289"/>
      <c r="T104" s="289"/>
      <c r="U104" s="14"/>
    </row>
    <row r="105" spans="5:21" x14ac:dyDescent="0.4">
      <c r="E105" s="14"/>
      <c r="F105" s="289"/>
      <c r="G105" s="289"/>
      <c r="H105" s="289"/>
      <c r="I105" s="14"/>
      <c r="J105" s="289"/>
      <c r="K105" s="289"/>
      <c r="L105" s="289"/>
      <c r="M105" s="14"/>
      <c r="O105" s="289"/>
      <c r="P105" s="289"/>
      <c r="Q105" s="14"/>
      <c r="S105" s="289"/>
      <c r="T105" s="289"/>
      <c r="U105" s="14"/>
    </row>
    <row r="106" spans="5:21" x14ac:dyDescent="0.4">
      <c r="E106" s="14"/>
      <c r="F106" s="289"/>
      <c r="G106" s="289"/>
      <c r="H106" s="289"/>
      <c r="I106" s="14"/>
      <c r="J106" s="289"/>
      <c r="K106" s="289"/>
      <c r="L106" s="289"/>
      <c r="M106" s="14"/>
      <c r="O106" s="289"/>
      <c r="P106" s="289"/>
      <c r="Q106" s="14"/>
      <c r="S106" s="289"/>
      <c r="T106" s="289"/>
      <c r="U106" s="14"/>
    </row>
    <row r="107" spans="5:21" x14ac:dyDescent="0.4">
      <c r="E107" s="14"/>
      <c r="F107" s="289"/>
      <c r="G107" s="289"/>
      <c r="H107" s="289"/>
      <c r="I107" s="14"/>
      <c r="J107" s="289"/>
      <c r="K107" s="289"/>
      <c r="L107" s="289"/>
      <c r="M107" s="14"/>
      <c r="O107" s="289"/>
      <c r="P107" s="289"/>
      <c r="Q107" s="14"/>
      <c r="S107" s="289"/>
      <c r="T107" s="289"/>
      <c r="U107" s="14"/>
    </row>
    <row r="108" spans="5:21" x14ac:dyDescent="0.4">
      <c r="E108" s="14"/>
      <c r="F108" s="289"/>
      <c r="G108" s="289"/>
      <c r="H108" s="289"/>
      <c r="I108" s="14"/>
      <c r="J108" s="289"/>
      <c r="K108" s="289"/>
      <c r="L108" s="289"/>
      <c r="M108" s="14"/>
      <c r="O108" s="289"/>
      <c r="P108" s="289"/>
      <c r="Q108" s="14"/>
      <c r="S108" s="289"/>
      <c r="T108" s="289"/>
      <c r="U108" s="14"/>
    </row>
    <row r="109" spans="5:21" x14ac:dyDescent="0.4">
      <c r="E109" s="14"/>
      <c r="F109" s="289"/>
      <c r="G109" s="289"/>
      <c r="H109" s="289"/>
      <c r="I109" s="14"/>
      <c r="J109" s="289"/>
      <c r="K109" s="289"/>
      <c r="L109" s="289"/>
      <c r="M109" s="14"/>
      <c r="O109" s="289"/>
      <c r="P109" s="289"/>
      <c r="Q109" s="14"/>
      <c r="S109" s="289"/>
      <c r="T109" s="289"/>
      <c r="U109" s="14"/>
    </row>
    <row r="110" spans="5:21" x14ac:dyDescent="0.4">
      <c r="E110" s="14"/>
      <c r="F110" s="289"/>
      <c r="G110" s="289"/>
      <c r="H110" s="289"/>
      <c r="I110" s="14"/>
      <c r="J110" s="289"/>
      <c r="K110" s="289"/>
      <c r="L110" s="289"/>
      <c r="M110" s="14"/>
      <c r="O110" s="289"/>
      <c r="P110" s="289"/>
      <c r="Q110" s="14"/>
      <c r="S110" s="289"/>
      <c r="T110" s="289"/>
      <c r="U110" s="14"/>
    </row>
    <row r="111" spans="5:21" x14ac:dyDescent="0.4">
      <c r="E111" s="14"/>
      <c r="F111" s="289"/>
      <c r="G111" s="289"/>
      <c r="H111" s="289"/>
      <c r="I111" s="14"/>
      <c r="J111" s="289"/>
      <c r="K111" s="289"/>
      <c r="L111" s="289"/>
      <c r="M111" s="14"/>
      <c r="O111" s="289"/>
      <c r="P111" s="289"/>
      <c r="Q111" s="14"/>
      <c r="S111" s="289"/>
      <c r="T111" s="289"/>
      <c r="U111" s="14"/>
    </row>
    <row r="112" spans="5:21" x14ac:dyDescent="0.4">
      <c r="E112" s="14"/>
      <c r="F112" s="289"/>
      <c r="G112" s="289"/>
      <c r="H112" s="289"/>
      <c r="I112" s="14"/>
      <c r="J112" s="289"/>
      <c r="K112" s="289"/>
      <c r="L112" s="289"/>
      <c r="M112" s="14"/>
      <c r="O112" s="289"/>
      <c r="P112" s="289"/>
      <c r="Q112" s="14"/>
      <c r="S112" s="289"/>
      <c r="T112" s="289"/>
      <c r="U112" s="14"/>
    </row>
    <row r="113" spans="5:21" x14ac:dyDescent="0.4">
      <c r="E113" s="14"/>
      <c r="F113" s="289"/>
      <c r="G113" s="289"/>
      <c r="H113" s="289"/>
      <c r="I113" s="14"/>
      <c r="J113" s="289"/>
      <c r="K113" s="289"/>
      <c r="L113" s="289"/>
      <c r="M113" s="14"/>
      <c r="O113" s="289"/>
      <c r="P113" s="289"/>
      <c r="Q113" s="14"/>
      <c r="S113" s="289"/>
      <c r="T113" s="289"/>
      <c r="U113" s="14"/>
    </row>
    <row r="114" spans="5:21" x14ac:dyDescent="0.4">
      <c r="E114" s="14"/>
      <c r="F114" s="289"/>
      <c r="G114" s="289"/>
      <c r="H114" s="289"/>
      <c r="I114" s="14"/>
      <c r="J114" s="289"/>
      <c r="K114" s="289"/>
      <c r="L114" s="289"/>
      <c r="M114" s="14"/>
      <c r="O114" s="289"/>
      <c r="P114" s="289"/>
      <c r="Q114" s="14"/>
      <c r="S114" s="289"/>
      <c r="T114" s="289"/>
      <c r="U114" s="14"/>
    </row>
    <row r="115" spans="5:21" x14ac:dyDescent="0.4">
      <c r="E115" s="14"/>
      <c r="F115" s="289"/>
      <c r="G115" s="289"/>
      <c r="H115" s="289"/>
      <c r="I115" s="14"/>
      <c r="J115" s="289"/>
      <c r="K115" s="289"/>
      <c r="L115" s="289"/>
      <c r="M115" s="14"/>
      <c r="O115" s="289"/>
      <c r="P115" s="289"/>
      <c r="Q115" s="14"/>
      <c r="S115" s="289"/>
      <c r="T115" s="289"/>
      <c r="U115" s="14"/>
    </row>
    <row r="116" spans="5:21" x14ac:dyDescent="0.4">
      <c r="E116" s="14"/>
      <c r="F116" s="289"/>
      <c r="G116" s="289"/>
      <c r="H116" s="289"/>
      <c r="I116" s="14"/>
      <c r="J116" s="289"/>
      <c r="K116" s="289"/>
      <c r="L116" s="289"/>
      <c r="M116" s="14"/>
      <c r="O116" s="289"/>
      <c r="P116" s="289"/>
      <c r="Q116" s="14"/>
      <c r="S116" s="289"/>
      <c r="T116" s="289"/>
      <c r="U116" s="14"/>
    </row>
    <row r="117" spans="5:21" x14ac:dyDescent="0.4">
      <c r="E117" s="14"/>
      <c r="F117" s="289"/>
      <c r="G117" s="289"/>
      <c r="H117" s="289"/>
      <c r="I117" s="14"/>
      <c r="J117" s="289"/>
      <c r="K117" s="289"/>
      <c r="L117" s="289"/>
      <c r="M117" s="14"/>
      <c r="O117" s="289"/>
      <c r="P117" s="289"/>
      <c r="Q117" s="14"/>
      <c r="S117" s="289"/>
      <c r="T117" s="289"/>
      <c r="U117" s="14"/>
    </row>
    <row r="118" spans="5:21" x14ac:dyDescent="0.4">
      <c r="E118" s="14"/>
      <c r="F118" s="289"/>
      <c r="G118" s="289"/>
      <c r="H118" s="289"/>
      <c r="I118" s="14"/>
      <c r="J118" s="289"/>
      <c r="K118" s="289"/>
      <c r="L118" s="289"/>
      <c r="M118" s="14"/>
      <c r="O118" s="289"/>
      <c r="P118" s="289"/>
      <c r="Q118" s="14"/>
      <c r="S118" s="289"/>
      <c r="T118" s="289"/>
      <c r="U118" s="14"/>
    </row>
    <row r="119" spans="5:21" x14ac:dyDescent="0.4">
      <c r="E119" s="14"/>
      <c r="F119" s="289"/>
      <c r="G119" s="289"/>
      <c r="H119" s="289"/>
      <c r="I119" s="14"/>
      <c r="J119" s="289"/>
      <c r="K119" s="289"/>
      <c r="L119" s="289"/>
      <c r="M119" s="14"/>
      <c r="O119" s="289"/>
      <c r="P119" s="289"/>
      <c r="Q119" s="14"/>
      <c r="S119" s="289"/>
      <c r="T119" s="289"/>
      <c r="U119" s="14"/>
    </row>
    <row r="120" spans="5:21" x14ac:dyDescent="0.4">
      <c r="E120" s="14"/>
      <c r="F120" s="289"/>
      <c r="G120" s="289"/>
      <c r="H120" s="289"/>
      <c r="I120" s="14"/>
      <c r="J120" s="289"/>
      <c r="K120" s="289"/>
      <c r="L120" s="289"/>
      <c r="M120" s="14"/>
      <c r="O120" s="289"/>
      <c r="P120" s="289"/>
      <c r="Q120" s="14"/>
      <c r="S120" s="289"/>
      <c r="T120" s="289"/>
      <c r="U120" s="14"/>
    </row>
    <row r="121" spans="5:21" x14ac:dyDescent="0.4">
      <c r="E121" s="14"/>
      <c r="F121" s="289"/>
      <c r="G121" s="289"/>
      <c r="H121" s="289"/>
      <c r="I121" s="14"/>
      <c r="J121" s="289"/>
      <c r="K121" s="289"/>
      <c r="L121" s="289"/>
      <c r="M121" s="14"/>
      <c r="O121" s="289"/>
      <c r="P121" s="289"/>
      <c r="Q121" s="14"/>
      <c r="S121" s="289"/>
      <c r="T121" s="289"/>
      <c r="U121" s="14"/>
    </row>
    <row r="122" spans="5:21" x14ac:dyDescent="0.4">
      <c r="E122" s="14"/>
      <c r="F122" s="289"/>
      <c r="G122" s="289"/>
      <c r="H122" s="289"/>
      <c r="I122" s="14"/>
      <c r="J122" s="289"/>
      <c r="K122" s="289"/>
      <c r="L122" s="289"/>
      <c r="M122" s="14"/>
      <c r="O122" s="289"/>
      <c r="P122" s="289"/>
      <c r="Q122" s="14"/>
      <c r="S122" s="289"/>
      <c r="T122" s="289"/>
      <c r="U122" s="14"/>
    </row>
    <row r="123" spans="5:21" x14ac:dyDescent="0.4">
      <c r="E123" s="14"/>
      <c r="F123" s="289"/>
      <c r="G123" s="289"/>
      <c r="H123" s="289"/>
      <c r="I123" s="14"/>
      <c r="J123" s="289"/>
      <c r="K123" s="289"/>
      <c r="L123" s="289"/>
      <c r="M123" s="14"/>
      <c r="O123" s="289"/>
      <c r="P123" s="289"/>
      <c r="Q123" s="14"/>
      <c r="S123" s="289"/>
      <c r="T123" s="289"/>
      <c r="U123" s="14"/>
    </row>
    <row r="124" spans="5:21" x14ac:dyDescent="0.4">
      <c r="E124" s="14"/>
      <c r="F124" s="289"/>
      <c r="G124" s="289"/>
      <c r="H124" s="289"/>
      <c r="I124" s="14"/>
      <c r="J124" s="289"/>
      <c r="K124" s="289"/>
      <c r="L124" s="289"/>
      <c r="M124" s="14"/>
      <c r="O124" s="289"/>
      <c r="P124" s="289"/>
      <c r="Q124" s="14"/>
      <c r="S124" s="289"/>
      <c r="T124" s="289"/>
      <c r="U124" s="14"/>
    </row>
    <row r="125" spans="5:21" x14ac:dyDescent="0.4">
      <c r="E125" s="14"/>
      <c r="F125" s="289"/>
      <c r="G125" s="289"/>
      <c r="H125" s="289"/>
      <c r="I125" s="14"/>
      <c r="J125" s="289"/>
      <c r="K125" s="289"/>
      <c r="L125" s="289"/>
      <c r="M125" s="14"/>
      <c r="O125" s="289"/>
      <c r="P125" s="289"/>
      <c r="Q125" s="14"/>
      <c r="S125" s="289"/>
      <c r="T125" s="289"/>
      <c r="U125" s="14"/>
    </row>
    <row r="126" spans="5:21" x14ac:dyDescent="0.4">
      <c r="E126" s="14"/>
      <c r="F126" s="289"/>
      <c r="G126" s="289"/>
      <c r="H126" s="289"/>
      <c r="I126" s="14"/>
      <c r="J126" s="289"/>
      <c r="K126" s="289"/>
      <c r="L126" s="289"/>
      <c r="M126" s="14"/>
      <c r="O126" s="289"/>
      <c r="P126" s="289"/>
      <c r="Q126" s="14"/>
      <c r="S126" s="289"/>
      <c r="T126" s="289"/>
      <c r="U126" s="14"/>
    </row>
    <row r="127" spans="5:21" x14ac:dyDescent="0.4">
      <c r="E127" s="14"/>
      <c r="F127" s="289"/>
      <c r="G127" s="289"/>
      <c r="H127" s="289"/>
      <c r="I127" s="14"/>
      <c r="J127" s="289"/>
      <c r="K127" s="289"/>
      <c r="L127" s="289"/>
      <c r="M127" s="14"/>
      <c r="O127" s="289"/>
      <c r="P127" s="289"/>
      <c r="Q127" s="14"/>
      <c r="S127" s="289"/>
      <c r="T127" s="289"/>
      <c r="U127" s="14"/>
    </row>
    <row r="128" spans="5:21" x14ac:dyDescent="0.4">
      <c r="E128" s="14"/>
      <c r="F128" s="289"/>
      <c r="G128" s="289"/>
      <c r="H128" s="289"/>
      <c r="I128" s="14"/>
      <c r="J128" s="289"/>
      <c r="K128" s="289"/>
      <c r="L128" s="289"/>
      <c r="M128" s="14"/>
      <c r="O128" s="289"/>
      <c r="P128" s="289"/>
      <c r="Q128" s="14"/>
      <c r="S128" s="289"/>
      <c r="T128" s="289"/>
      <c r="U128" s="14"/>
    </row>
    <row r="129" spans="5:21" x14ac:dyDescent="0.4">
      <c r="E129" s="14"/>
      <c r="F129" s="289"/>
      <c r="G129" s="289"/>
      <c r="H129" s="289"/>
      <c r="I129" s="14"/>
      <c r="J129" s="289"/>
      <c r="K129" s="289"/>
      <c r="L129" s="289"/>
      <c r="M129" s="14"/>
      <c r="O129" s="289"/>
      <c r="P129" s="289"/>
      <c r="Q129" s="14"/>
      <c r="S129" s="289"/>
      <c r="T129" s="289"/>
      <c r="U129" s="14"/>
    </row>
    <row r="130" spans="5:21" x14ac:dyDescent="0.4">
      <c r="E130" s="14"/>
      <c r="F130" s="289"/>
      <c r="G130" s="289"/>
      <c r="H130" s="289"/>
      <c r="I130" s="14"/>
      <c r="J130" s="289"/>
      <c r="K130" s="289"/>
      <c r="L130" s="289"/>
      <c r="M130" s="14"/>
      <c r="O130" s="289"/>
      <c r="P130" s="289"/>
      <c r="Q130" s="14"/>
      <c r="S130" s="289"/>
      <c r="T130" s="289"/>
      <c r="U130" s="14"/>
    </row>
    <row r="131" spans="5:21" x14ac:dyDescent="0.4">
      <c r="E131" s="14"/>
      <c r="F131" s="289"/>
      <c r="G131" s="289"/>
      <c r="H131" s="289"/>
      <c r="I131" s="14"/>
      <c r="J131" s="289"/>
      <c r="K131" s="289"/>
      <c r="L131" s="289"/>
      <c r="M131" s="14"/>
      <c r="O131" s="289"/>
      <c r="P131" s="289"/>
      <c r="Q131" s="14"/>
      <c r="S131" s="289"/>
      <c r="T131" s="289"/>
      <c r="U131" s="14"/>
    </row>
    <row r="132" spans="5:21" x14ac:dyDescent="0.4">
      <c r="E132" s="14"/>
      <c r="F132" s="289"/>
      <c r="G132" s="289"/>
      <c r="H132" s="289"/>
      <c r="I132" s="14"/>
      <c r="J132" s="289"/>
      <c r="K132" s="289"/>
      <c r="L132" s="289"/>
      <c r="M132" s="14"/>
      <c r="O132" s="289"/>
      <c r="P132" s="289"/>
      <c r="Q132" s="14"/>
      <c r="S132" s="289"/>
      <c r="T132" s="289"/>
      <c r="U132" s="14"/>
    </row>
    <row r="133" spans="5:21" x14ac:dyDescent="0.4">
      <c r="E133" s="14"/>
      <c r="F133" s="289"/>
      <c r="G133" s="289"/>
      <c r="H133" s="289"/>
      <c r="I133" s="14"/>
      <c r="J133" s="289"/>
      <c r="K133" s="289"/>
      <c r="L133" s="289"/>
      <c r="M133" s="14"/>
      <c r="O133" s="289"/>
      <c r="P133" s="289"/>
      <c r="Q133" s="14"/>
      <c r="S133" s="289"/>
      <c r="T133" s="289"/>
      <c r="U133" s="14"/>
    </row>
    <row r="134" spans="5:21" x14ac:dyDescent="0.4">
      <c r="E134" s="14"/>
      <c r="F134" s="289"/>
      <c r="G134" s="289"/>
      <c r="H134" s="289"/>
      <c r="I134" s="14"/>
      <c r="J134" s="289"/>
      <c r="K134" s="289"/>
      <c r="L134" s="289"/>
      <c r="M134" s="14"/>
      <c r="O134" s="289"/>
      <c r="P134" s="289"/>
      <c r="Q134" s="14"/>
      <c r="S134" s="289"/>
      <c r="T134" s="289"/>
      <c r="U134" s="14"/>
    </row>
    <row r="135" spans="5:21" x14ac:dyDescent="0.4">
      <c r="E135" s="14"/>
      <c r="F135" s="289"/>
      <c r="G135" s="289"/>
      <c r="H135" s="289"/>
      <c r="I135" s="14"/>
      <c r="J135" s="289"/>
      <c r="K135" s="289"/>
      <c r="L135" s="289"/>
      <c r="M135" s="14"/>
      <c r="O135" s="289"/>
      <c r="P135" s="289"/>
      <c r="Q135" s="14"/>
      <c r="S135" s="289"/>
      <c r="T135" s="289"/>
      <c r="U135" s="14"/>
    </row>
    <row r="136" spans="5:21" x14ac:dyDescent="0.4">
      <c r="E136" s="14"/>
      <c r="F136" s="289"/>
      <c r="G136" s="289"/>
      <c r="H136" s="289"/>
      <c r="I136" s="14"/>
      <c r="J136" s="289"/>
      <c r="K136" s="289"/>
      <c r="L136" s="289"/>
      <c r="M136" s="14"/>
      <c r="O136" s="289"/>
      <c r="P136" s="289"/>
      <c r="Q136" s="14"/>
      <c r="S136" s="289"/>
      <c r="T136" s="289"/>
      <c r="U136" s="14"/>
    </row>
    <row r="137" spans="5:21" x14ac:dyDescent="0.4">
      <c r="E137" s="14"/>
      <c r="F137" s="289"/>
      <c r="G137" s="289"/>
      <c r="H137" s="289"/>
      <c r="I137" s="14"/>
      <c r="J137" s="289"/>
      <c r="K137" s="289"/>
      <c r="L137" s="289"/>
      <c r="M137" s="14"/>
      <c r="O137" s="289"/>
      <c r="P137" s="289"/>
      <c r="Q137" s="14"/>
      <c r="S137" s="289"/>
      <c r="T137" s="289"/>
      <c r="U137" s="14"/>
    </row>
    <row r="138" spans="5:21" x14ac:dyDescent="0.4">
      <c r="E138" s="14"/>
      <c r="F138" s="289"/>
      <c r="G138" s="289"/>
      <c r="H138" s="289"/>
      <c r="I138" s="14"/>
      <c r="J138" s="289"/>
      <c r="K138" s="289"/>
      <c r="L138" s="289"/>
      <c r="M138" s="14"/>
      <c r="O138" s="289"/>
      <c r="P138" s="289"/>
      <c r="Q138" s="14"/>
      <c r="S138" s="289"/>
      <c r="T138" s="289"/>
      <c r="U138" s="14"/>
    </row>
    <row r="139" spans="5:21" x14ac:dyDescent="0.4">
      <c r="E139" s="14"/>
      <c r="F139" s="289"/>
      <c r="G139" s="289"/>
      <c r="H139" s="289"/>
      <c r="I139" s="14"/>
      <c r="J139" s="289"/>
      <c r="K139" s="289"/>
      <c r="L139" s="289"/>
      <c r="M139" s="14"/>
      <c r="O139" s="289"/>
      <c r="P139" s="289"/>
      <c r="Q139" s="14"/>
      <c r="S139" s="289"/>
      <c r="T139" s="289"/>
      <c r="U139" s="14"/>
    </row>
    <row r="140" spans="5:21" x14ac:dyDescent="0.4">
      <c r="E140" s="14"/>
      <c r="F140" s="289"/>
      <c r="G140" s="289"/>
      <c r="H140" s="289"/>
      <c r="I140" s="14"/>
      <c r="J140" s="289"/>
      <c r="K140" s="289"/>
      <c r="L140" s="289"/>
      <c r="M140" s="14"/>
      <c r="O140" s="289"/>
      <c r="P140" s="289"/>
      <c r="Q140" s="14"/>
      <c r="S140" s="289"/>
      <c r="T140" s="289"/>
      <c r="U140" s="14"/>
    </row>
    <row r="141" spans="5:21" x14ac:dyDescent="0.4">
      <c r="E141" s="14"/>
      <c r="F141" s="289"/>
      <c r="G141" s="289"/>
      <c r="H141" s="289"/>
      <c r="I141" s="14"/>
      <c r="J141" s="289"/>
      <c r="K141" s="289"/>
      <c r="L141" s="289"/>
      <c r="M141" s="14"/>
      <c r="O141" s="289"/>
      <c r="P141" s="289"/>
      <c r="Q141" s="14"/>
      <c r="S141" s="289"/>
      <c r="T141" s="289"/>
      <c r="U141" s="14"/>
    </row>
    <row r="142" spans="5:21" x14ac:dyDescent="0.4">
      <c r="E142" s="14"/>
      <c r="F142" s="289"/>
      <c r="G142" s="289"/>
      <c r="H142" s="289"/>
      <c r="I142" s="14"/>
      <c r="J142" s="289"/>
      <c r="K142" s="289"/>
      <c r="L142" s="289"/>
      <c r="M142" s="14"/>
      <c r="O142" s="289"/>
      <c r="P142" s="289"/>
      <c r="Q142" s="14"/>
      <c r="S142" s="289"/>
      <c r="T142" s="289"/>
      <c r="U142" s="14"/>
    </row>
    <row r="143" spans="5:21" x14ac:dyDescent="0.4">
      <c r="E143" s="14"/>
      <c r="F143" s="289"/>
      <c r="G143" s="289"/>
      <c r="H143" s="289"/>
      <c r="I143" s="14"/>
      <c r="J143" s="289"/>
      <c r="K143" s="289"/>
      <c r="L143" s="289"/>
      <c r="M143" s="14"/>
      <c r="O143" s="289"/>
      <c r="P143" s="289"/>
      <c r="Q143" s="14"/>
      <c r="S143" s="289"/>
      <c r="T143" s="289"/>
      <c r="U143" s="14"/>
    </row>
    <row r="144" spans="5:21" x14ac:dyDescent="0.4">
      <c r="E144" s="14"/>
      <c r="F144" s="289"/>
      <c r="G144" s="289"/>
      <c r="H144" s="289"/>
      <c r="I144" s="14"/>
      <c r="J144" s="289"/>
      <c r="K144" s="289"/>
      <c r="L144" s="289"/>
      <c r="M144" s="14"/>
      <c r="O144" s="289"/>
      <c r="P144" s="289"/>
      <c r="Q144" s="14"/>
      <c r="S144" s="289"/>
      <c r="T144" s="289"/>
      <c r="U144" s="14"/>
    </row>
    <row r="145" spans="5:21" x14ac:dyDescent="0.4">
      <c r="E145" s="14"/>
      <c r="F145" s="289"/>
      <c r="G145" s="289"/>
      <c r="H145" s="289"/>
      <c r="I145" s="14"/>
      <c r="J145" s="289"/>
      <c r="K145" s="289"/>
      <c r="L145" s="289"/>
      <c r="M145" s="14"/>
      <c r="O145" s="289"/>
      <c r="P145" s="289"/>
      <c r="Q145" s="14"/>
      <c r="S145" s="289"/>
      <c r="T145" s="289"/>
      <c r="U145" s="14"/>
    </row>
    <row r="146" spans="5:21" x14ac:dyDescent="0.4">
      <c r="E146" s="14"/>
      <c r="F146" s="289"/>
      <c r="G146" s="289"/>
      <c r="H146" s="289"/>
      <c r="I146" s="14"/>
      <c r="J146" s="289"/>
      <c r="K146" s="289"/>
      <c r="L146" s="289"/>
      <c r="M146" s="14"/>
      <c r="O146" s="289"/>
      <c r="P146" s="289"/>
      <c r="Q146" s="14"/>
      <c r="S146" s="289"/>
      <c r="T146" s="289"/>
      <c r="U146" s="14"/>
    </row>
    <row r="147" spans="5:21" x14ac:dyDescent="0.4">
      <c r="E147" s="14"/>
      <c r="F147" s="289"/>
      <c r="G147" s="289"/>
      <c r="H147" s="289"/>
      <c r="I147" s="14"/>
      <c r="J147" s="289"/>
      <c r="K147" s="289"/>
      <c r="L147" s="289"/>
      <c r="M147" s="14"/>
      <c r="O147" s="289"/>
      <c r="P147" s="289"/>
      <c r="Q147" s="14"/>
      <c r="S147" s="289"/>
      <c r="T147" s="289"/>
      <c r="U147" s="14"/>
    </row>
    <row r="148" spans="5:21" x14ac:dyDescent="0.4">
      <c r="E148" s="14"/>
      <c r="F148" s="289"/>
      <c r="G148" s="289"/>
      <c r="H148" s="289"/>
      <c r="I148" s="14"/>
      <c r="J148" s="289"/>
      <c r="K148" s="289"/>
      <c r="L148" s="289"/>
      <c r="M148" s="14"/>
      <c r="O148" s="289"/>
      <c r="P148" s="289"/>
      <c r="Q148" s="14"/>
      <c r="S148" s="289"/>
      <c r="T148" s="289"/>
      <c r="U148" s="14"/>
    </row>
    <row r="149" spans="5:21" x14ac:dyDescent="0.4">
      <c r="E149" s="14"/>
      <c r="F149" s="289"/>
      <c r="G149" s="289"/>
      <c r="H149" s="289"/>
      <c r="I149" s="14"/>
      <c r="J149" s="289"/>
      <c r="K149" s="289"/>
      <c r="L149" s="289"/>
      <c r="M149" s="14"/>
      <c r="O149" s="289"/>
      <c r="P149" s="289"/>
      <c r="Q149" s="14"/>
      <c r="S149" s="289"/>
      <c r="T149" s="289"/>
      <c r="U149" s="14"/>
    </row>
    <row r="150" spans="5:21" x14ac:dyDescent="0.4">
      <c r="E150" s="14"/>
      <c r="F150" s="289"/>
      <c r="G150" s="289"/>
      <c r="H150" s="289"/>
      <c r="I150" s="14"/>
      <c r="J150" s="289"/>
      <c r="K150" s="289"/>
      <c r="L150" s="289"/>
      <c r="M150" s="14"/>
      <c r="O150" s="289"/>
      <c r="P150" s="289"/>
      <c r="Q150" s="14"/>
      <c r="S150" s="289"/>
      <c r="T150" s="289"/>
      <c r="U150" s="14"/>
    </row>
    <row r="151" spans="5:21" x14ac:dyDescent="0.4">
      <c r="E151" s="14"/>
      <c r="F151" s="289"/>
      <c r="G151" s="289"/>
      <c r="H151" s="289"/>
      <c r="I151" s="14"/>
      <c r="J151" s="289"/>
      <c r="K151" s="289"/>
      <c r="L151" s="289"/>
      <c r="M151" s="14"/>
      <c r="O151" s="289"/>
      <c r="P151" s="289"/>
      <c r="Q151" s="14"/>
      <c r="S151" s="289"/>
      <c r="T151" s="289"/>
      <c r="U151" s="14"/>
    </row>
    <row r="152" spans="5:21" x14ac:dyDescent="0.4">
      <c r="E152" s="14"/>
      <c r="F152" s="289"/>
      <c r="G152" s="289"/>
      <c r="H152" s="289"/>
      <c r="I152" s="14"/>
      <c r="J152" s="289"/>
      <c r="K152" s="289"/>
      <c r="L152" s="289"/>
      <c r="M152" s="14"/>
      <c r="O152" s="289"/>
      <c r="P152" s="289"/>
      <c r="Q152" s="14"/>
      <c r="S152" s="289"/>
      <c r="T152" s="289"/>
      <c r="U152" s="14"/>
    </row>
    <row r="153" spans="5:21" x14ac:dyDescent="0.4">
      <c r="E153" s="14"/>
      <c r="F153" s="289"/>
      <c r="G153" s="289"/>
      <c r="H153" s="289"/>
      <c r="I153" s="14"/>
      <c r="J153" s="289"/>
      <c r="K153" s="289"/>
      <c r="L153" s="289"/>
      <c r="M153" s="14"/>
      <c r="O153" s="289"/>
      <c r="P153" s="289"/>
      <c r="Q153" s="14"/>
      <c r="S153" s="289"/>
      <c r="T153" s="289"/>
      <c r="U153" s="14"/>
    </row>
    <row r="154" spans="5:21" x14ac:dyDescent="0.4">
      <c r="E154" s="14"/>
      <c r="F154" s="289"/>
      <c r="G154" s="289"/>
      <c r="H154" s="289"/>
      <c r="I154" s="14"/>
      <c r="J154" s="289"/>
      <c r="K154" s="289"/>
      <c r="L154" s="289"/>
      <c r="M154" s="14"/>
      <c r="O154" s="289"/>
      <c r="P154" s="289"/>
      <c r="Q154" s="14"/>
      <c r="S154" s="289"/>
      <c r="T154" s="289"/>
      <c r="U154" s="14"/>
    </row>
    <row r="155" spans="5:21" x14ac:dyDescent="0.4">
      <c r="E155" s="14"/>
      <c r="F155" s="289"/>
      <c r="G155" s="289"/>
      <c r="H155" s="289"/>
      <c r="I155" s="14"/>
      <c r="J155" s="289"/>
      <c r="K155" s="289"/>
      <c r="L155" s="289"/>
      <c r="M155" s="14"/>
      <c r="O155" s="289"/>
      <c r="P155" s="289"/>
      <c r="Q155" s="14"/>
      <c r="S155" s="289"/>
      <c r="T155" s="289"/>
      <c r="U155" s="14"/>
    </row>
    <row r="156" spans="5:21" x14ac:dyDescent="0.4">
      <c r="E156" s="14"/>
      <c r="F156" s="289"/>
      <c r="G156" s="289"/>
      <c r="H156" s="289"/>
      <c r="I156" s="14"/>
      <c r="J156" s="289"/>
      <c r="K156" s="289"/>
      <c r="L156" s="289"/>
      <c r="M156" s="14"/>
      <c r="O156" s="289"/>
      <c r="P156" s="289"/>
      <c r="Q156" s="14"/>
      <c r="S156" s="289"/>
      <c r="T156" s="289"/>
      <c r="U156" s="14"/>
    </row>
    <row r="157" spans="5:21" x14ac:dyDescent="0.4">
      <c r="E157" s="14"/>
      <c r="F157" s="289"/>
      <c r="G157" s="289"/>
      <c r="H157" s="289"/>
      <c r="I157" s="14"/>
      <c r="J157" s="289"/>
      <c r="K157" s="289"/>
      <c r="L157" s="289"/>
      <c r="M157" s="14"/>
      <c r="O157" s="289"/>
      <c r="P157" s="289"/>
      <c r="Q157" s="14"/>
      <c r="S157" s="289"/>
      <c r="T157" s="289"/>
      <c r="U157" s="14"/>
    </row>
    <row r="158" spans="5:21" x14ac:dyDescent="0.4">
      <c r="E158" s="14"/>
      <c r="F158" s="289"/>
      <c r="G158" s="289"/>
      <c r="H158" s="289"/>
      <c r="I158" s="14"/>
      <c r="J158" s="289"/>
      <c r="K158" s="289"/>
      <c r="L158" s="289"/>
      <c r="M158" s="14"/>
      <c r="O158" s="289"/>
      <c r="P158" s="289"/>
      <c r="Q158" s="14"/>
      <c r="S158" s="289"/>
      <c r="T158" s="289"/>
      <c r="U158" s="14"/>
    </row>
    <row r="159" spans="5:21" x14ac:dyDescent="0.4">
      <c r="E159" s="14"/>
      <c r="F159" s="289"/>
      <c r="G159" s="289"/>
      <c r="H159" s="289"/>
      <c r="I159" s="14"/>
      <c r="J159" s="289"/>
      <c r="K159" s="289"/>
      <c r="L159" s="289"/>
      <c r="M159" s="14"/>
      <c r="O159" s="289"/>
      <c r="P159" s="289"/>
      <c r="Q159" s="14"/>
      <c r="S159" s="289"/>
      <c r="T159" s="289"/>
      <c r="U159" s="14"/>
    </row>
    <row r="160" spans="5:21" x14ac:dyDescent="0.4">
      <c r="E160" s="14"/>
      <c r="F160" s="289"/>
      <c r="G160" s="289"/>
      <c r="H160" s="289"/>
      <c r="I160" s="14"/>
      <c r="J160" s="289"/>
      <c r="K160" s="289"/>
      <c r="L160" s="289"/>
      <c r="M160" s="14"/>
      <c r="O160" s="289"/>
      <c r="P160" s="289"/>
      <c r="Q160" s="14"/>
      <c r="S160" s="289"/>
      <c r="T160" s="289"/>
      <c r="U160" s="14"/>
    </row>
    <row r="161" spans="5:21" x14ac:dyDescent="0.4">
      <c r="E161" s="14"/>
      <c r="F161" s="289"/>
      <c r="G161" s="289"/>
      <c r="H161" s="289"/>
      <c r="I161" s="14"/>
      <c r="J161" s="289"/>
      <c r="K161" s="289"/>
      <c r="L161" s="289"/>
      <c r="M161" s="14"/>
      <c r="O161" s="289"/>
      <c r="P161" s="289"/>
      <c r="Q161" s="14"/>
      <c r="S161" s="289"/>
      <c r="T161" s="289"/>
      <c r="U161" s="14"/>
    </row>
    <row r="162" spans="5:21" x14ac:dyDescent="0.4">
      <c r="E162" s="14"/>
      <c r="F162" s="289"/>
      <c r="G162" s="289"/>
      <c r="H162" s="289"/>
      <c r="I162" s="14"/>
      <c r="J162" s="289"/>
      <c r="K162" s="289"/>
      <c r="L162" s="289"/>
      <c r="M162" s="14"/>
      <c r="O162" s="289"/>
      <c r="P162" s="289"/>
      <c r="Q162" s="14"/>
      <c r="S162" s="289"/>
      <c r="T162" s="289"/>
      <c r="U162" s="14"/>
    </row>
    <row r="163" spans="5:21" x14ac:dyDescent="0.4">
      <c r="E163" s="14"/>
      <c r="F163" s="289"/>
      <c r="G163" s="289"/>
      <c r="H163" s="289"/>
      <c r="I163" s="14"/>
      <c r="J163" s="289"/>
      <c r="K163" s="289"/>
      <c r="L163" s="289"/>
      <c r="M163" s="14"/>
      <c r="O163" s="289"/>
      <c r="P163" s="289"/>
      <c r="Q163" s="14"/>
      <c r="S163" s="289"/>
      <c r="T163" s="289"/>
      <c r="U163" s="14"/>
    </row>
    <row r="164" spans="5:21" x14ac:dyDescent="0.4">
      <c r="E164" s="14"/>
      <c r="F164" s="289"/>
      <c r="G164" s="289"/>
      <c r="H164" s="289"/>
      <c r="I164" s="14"/>
      <c r="J164" s="289"/>
      <c r="K164" s="289"/>
      <c r="L164" s="289"/>
      <c r="M164" s="14"/>
      <c r="O164" s="289"/>
      <c r="P164" s="289"/>
      <c r="Q164" s="14"/>
      <c r="S164" s="289"/>
      <c r="T164" s="289"/>
      <c r="U164" s="14"/>
    </row>
    <row r="165" spans="5:21" x14ac:dyDescent="0.4">
      <c r="E165" s="14"/>
      <c r="F165" s="289"/>
      <c r="G165" s="289"/>
      <c r="H165" s="289"/>
      <c r="I165" s="14"/>
      <c r="J165" s="289"/>
      <c r="K165" s="289"/>
      <c r="L165" s="289"/>
      <c r="M165" s="14"/>
      <c r="O165" s="289"/>
      <c r="P165" s="289"/>
      <c r="Q165" s="14"/>
      <c r="S165" s="289"/>
      <c r="T165" s="289"/>
      <c r="U165" s="14"/>
    </row>
    <row r="166" spans="5:21" x14ac:dyDescent="0.4">
      <c r="E166" s="14"/>
      <c r="F166" s="289"/>
      <c r="G166" s="289"/>
      <c r="H166" s="289"/>
      <c r="I166" s="14"/>
      <c r="J166" s="289"/>
      <c r="K166" s="289"/>
      <c r="L166" s="289"/>
      <c r="M166" s="14"/>
      <c r="O166" s="289"/>
      <c r="P166" s="289"/>
      <c r="Q166" s="14"/>
      <c r="S166" s="289"/>
      <c r="T166" s="289"/>
      <c r="U166" s="14"/>
    </row>
    <row r="167" spans="5:21" x14ac:dyDescent="0.4">
      <c r="E167" s="14"/>
      <c r="F167" s="289"/>
      <c r="G167" s="289"/>
      <c r="H167" s="289"/>
      <c r="I167" s="14"/>
      <c r="J167" s="289"/>
      <c r="K167" s="289"/>
      <c r="L167" s="289"/>
      <c r="M167" s="14"/>
      <c r="O167" s="289"/>
      <c r="P167" s="289"/>
      <c r="Q167" s="14"/>
      <c r="S167" s="289"/>
      <c r="T167" s="289"/>
      <c r="U167" s="14"/>
    </row>
    <row r="168" spans="5:21" x14ac:dyDescent="0.4">
      <c r="E168" s="14"/>
      <c r="F168" s="289"/>
      <c r="G168" s="289"/>
      <c r="H168" s="289"/>
      <c r="I168" s="14"/>
      <c r="J168" s="289"/>
      <c r="K168" s="289"/>
      <c r="L168" s="289"/>
      <c r="M168" s="14"/>
      <c r="O168" s="289"/>
      <c r="P168" s="289"/>
      <c r="Q168" s="14"/>
      <c r="S168" s="289"/>
      <c r="T168" s="289"/>
      <c r="U168" s="14"/>
    </row>
    <row r="169" spans="5:21" x14ac:dyDescent="0.4">
      <c r="E169" s="14"/>
      <c r="F169" s="289"/>
      <c r="G169" s="289"/>
      <c r="H169" s="289"/>
      <c r="I169" s="14"/>
      <c r="J169" s="289"/>
      <c r="K169" s="289"/>
      <c r="L169" s="289"/>
      <c r="M169" s="14"/>
      <c r="O169" s="289"/>
      <c r="P169" s="289"/>
      <c r="Q169" s="14"/>
      <c r="S169" s="289"/>
      <c r="T169" s="289"/>
      <c r="U169" s="14"/>
    </row>
    <row r="170" spans="5:21" x14ac:dyDescent="0.4">
      <c r="E170" s="14"/>
      <c r="F170" s="289"/>
      <c r="G170" s="289"/>
      <c r="H170" s="289"/>
      <c r="I170" s="14"/>
      <c r="J170" s="289"/>
      <c r="K170" s="289"/>
      <c r="L170" s="289"/>
      <c r="M170" s="14"/>
      <c r="O170" s="289"/>
      <c r="P170" s="289"/>
      <c r="Q170" s="14"/>
      <c r="S170" s="289"/>
      <c r="T170" s="289"/>
      <c r="U170" s="14"/>
    </row>
    <row r="171" spans="5:21" x14ac:dyDescent="0.4">
      <c r="E171" s="14"/>
      <c r="F171" s="289"/>
      <c r="G171" s="289"/>
      <c r="H171" s="289"/>
      <c r="I171" s="14"/>
      <c r="J171" s="289"/>
      <c r="K171" s="289"/>
      <c r="L171" s="289"/>
      <c r="M171" s="14"/>
      <c r="O171" s="289"/>
      <c r="P171" s="289"/>
      <c r="Q171" s="14"/>
      <c r="S171" s="289"/>
      <c r="T171" s="289"/>
      <c r="U171" s="14"/>
    </row>
    <row r="172" spans="5:21" x14ac:dyDescent="0.4">
      <c r="E172" s="14"/>
      <c r="F172" s="289"/>
      <c r="G172" s="289"/>
      <c r="H172" s="289"/>
      <c r="I172" s="14"/>
      <c r="J172" s="289"/>
      <c r="K172" s="289"/>
      <c r="L172" s="289"/>
      <c r="M172" s="14"/>
      <c r="O172" s="289"/>
      <c r="P172" s="289"/>
      <c r="Q172" s="14"/>
      <c r="S172" s="289"/>
      <c r="T172" s="289"/>
      <c r="U172" s="14"/>
    </row>
    <row r="173" spans="5:21" x14ac:dyDescent="0.4">
      <c r="E173" s="14"/>
      <c r="F173" s="289"/>
      <c r="G173" s="289"/>
      <c r="H173" s="289"/>
      <c r="I173" s="14"/>
      <c r="J173" s="289"/>
      <c r="K173" s="289"/>
      <c r="L173" s="289"/>
      <c r="M173" s="14"/>
      <c r="O173" s="289"/>
      <c r="P173" s="289"/>
      <c r="Q173" s="14"/>
      <c r="S173" s="289"/>
      <c r="T173" s="289"/>
      <c r="U173" s="14"/>
    </row>
    <row r="174" spans="5:21" x14ac:dyDescent="0.4">
      <c r="E174" s="14"/>
      <c r="F174" s="289"/>
      <c r="G174" s="289"/>
      <c r="H174" s="289"/>
      <c r="I174" s="14"/>
      <c r="J174" s="289"/>
      <c r="K174" s="289"/>
      <c r="L174" s="289"/>
      <c r="M174" s="14"/>
      <c r="O174" s="289"/>
      <c r="P174" s="289"/>
      <c r="Q174" s="14"/>
      <c r="S174" s="289"/>
      <c r="T174" s="289"/>
      <c r="U174" s="14"/>
    </row>
    <row r="175" spans="5:21" x14ac:dyDescent="0.4">
      <c r="E175" s="14"/>
      <c r="F175" s="289"/>
      <c r="G175" s="289"/>
      <c r="H175" s="289"/>
      <c r="I175" s="14"/>
      <c r="J175" s="289"/>
      <c r="K175" s="289"/>
      <c r="L175" s="289"/>
      <c r="M175" s="14"/>
      <c r="O175" s="289"/>
      <c r="P175" s="289"/>
      <c r="Q175" s="14"/>
      <c r="S175" s="289"/>
      <c r="T175" s="289"/>
      <c r="U175" s="14"/>
    </row>
    <row r="176" spans="5:21" x14ac:dyDescent="0.4">
      <c r="E176" s="14"/>
      <c r="F176" s="289"/>
      <c r="G176" s="289"/>
      <c r="H176" s="289"/>
      <c r="I176" s="14"/>
      <c r="J176" s="289"/>
      <c r="K176" s="289"/>
      <c r="L176" s="289"/>
      <c r="M176" s="14"/>
      <c r="O176" s="289"/>
      <c r="P176" s="289"/>
      <c r="Q176" s="14"/>
      <c r="S176" s="289"/>
      <c r="T176" s="289"/>
      <c r="U176" s="14"/>
    </row>
    <row r="177" spans="5:21" x14ac:dyDescent="0.4">
      <c r="E177" s="14"/>
      <c r="F177" s="289"/>
      <c r="G177" s="289"/>
      <c r="H177" s="289"/>
      <c r="I177" s="14"/>
      <c r="J177" s="289"/>
      <c r="K177" s="289"/>
      <c r="L177" s="289"/>
      <c r="M177" s="14"/>
      <c r="O177" s="289"/>
      <c r="P177" s="289"/>
      <c r="Q177" s="14"/>
      <c r="S177" s="289"/>
      <c r="T177" s="289"/>
      <c r="U177" s="14"/>
    </row>
    <row r="178" spans="5:21" x14ac:dyDescent="0.4">
      <c r="E178" s="14"/>
      <c r="F178" s="289"/>
      <c r="G178" s="289"/>
      <c r="H178" s="289"/>
      <c r="I178" s="14"/>
      <c r="J178" s="289"/>
      <c r="K178" s="289"/>
      <c r="L178" s="289"/>
      <c r="M178" s="14"/>
      <c r="O178" s="289"/>
      <c r="P178" s="289"/>
      <c r="Q178" s="14"/>
      <c r="S178" s="289"/>
      <c r="T178" s="289"/>
      <c r="U178" s="14"/>
    </row>
    <row r="179" spans="5:21" x14ac:dyDescent="0.4">
      <c r="E179" s="14"/>
      <c r="F179" s="289"/>
      <c r="G179" s="289"/>
      <c r="H179" s="289"/>
      <c r="I179" s="14"/>
      <c r="J179" s="289"/>
      <c r="K179" s="289"/>
      <c r="L179" s="289"/>
      <c r="M179" s="14"/>
      <c r="O179" s="289"/>
      <c r="P179" s="289"/>
      <c r="Q179" s="14"/>
      <c r="S179" s="289"/>
      <c r="T179" s="289"/>
      <c r="U179" s="14"/>
    </row>
    <row r="180" spans="5:21" x14ac:dyDescent="0.4">
      <c r="E180" s="14"/>
      <c r="F180" s="289"/>
      <c r="G180" s="289"/>
      <c r="H180" s="289"/>
      <c r="I180" s="14"/>
      <c r="J180" s="289"/>
      <c r="K180" s="289"/>
      <c r="L180" s="289"/>
      <c r="M180" s="14"/>
      <c r="O180" s="289"/>
      <c r="P180" s="289"/>
      <c r="Q180" s="14"/>
      <c r="S180" s="289"/>
      <c r="T180" s="289"/>
      <c r="U180" s="14"/>
    </row>
    <row r="181" spans="5:21" x14ac:dyDescent="0.4">
      <c r="E181" s="14"/>
      <c r="F181" s="289"/>
      <c r="G181" s="289"/>
      <c r="H181" s="289"/>
      <c r="I181" s="14"/>
      <c r="J181" s="289"/>
      <c r="K181" s="289"/>
      <c r="L181" s="289"/>
      <c r="M181" s="14"/>
      <c r="O181" s="289"/>
      <c r="P181" s="289"/>
      <c r="Q181" s="14"/>
      <c r="S181" s="289"/>
      <c r="T181" s="289"/>
      <c r="U181" s="14"/>
    </row>
    <row r="182" spans="5:21" x14ac:dyDescent="0.4">
      <c r="E182" s="14"/>
      <c r="F182" s="289"/>
      <c r="G182" s="289"/>
      <c r="H182" s="289"/>
      <c r="I182" s="14"/>
      <c r="J182" s="289"/>
      <c r="K182" s="289"/>
      <c r="L182" s="289"/>
      <c r="M182" s="14"/>
      <c r="O182" s="289"/>
      <c r="P182" s="289"/>
      <c r="Q182" s="14"/>
      <c r="S182" s="289"/>
      <c r="T182" s="289"/>
      <c r="U182" s="14"/>
    </row>
    <row r="183" spans="5:21" x14ac:dyDescent="0.4">
      <c r="E183" s="14"/>
      <c r="F183" s="289"/>
      <c r="G183" s="289"/>
      <c r="H183" s="289"/>
      <c r="I183" s="14"/>
      <c r="J183" s="289"/>
      <c r="K183" s="289"/>
      <c r="L183" s="289"/>
      <c r="M183" s="14"/>
      <c r="O183" s="289"/>
      <c r="P183" s="289"/>
      <c r="Q183" s="14"/>
      <c r="S183" s="289"/>
      <c r="T183" s="289"/>
      <c r="U183" s="14"/>
    </row>
    <row r="184" spans="5:21" x14ac:dyDescent="0.4">
      <c r="E184" s="14"/>
      <c r="F184" s="289"/>
      <c r="G184" s="289"/>
      <c r="H184" s="289"/>
      <c r="I184" s="14"/>
      <c r="J184" s="289"/>
      <c r="K184" s="289"/>
      <c r="L184" s="289"/>
      <c r="M184" s="14"/>
      <c r="O184" s="289"/>
      <c r="P184" s="289"/>
      <c r="Q184" s="14"/>
      <c r="S184" s="289"/>
      <c r="T184" s="289"/>
      <c r="U184" s="14"/>
    </row>
    <row r="185" spans="5:21" x14ac:dyDescent="0.4">
      <c r="E185" s="14"/>
      <c r="F185" s="289"/>
      <c r="G185" s="289"/>
      <c r="H185" s="289"/>
      <c r="I185" s="14"/>
      <c r="J185" s="289"/>
      <c r="K185" s="289"/>
      <c r="L185" s="289"/>
      <c r="M185" s="14"/>
      <c r="O185" s="289"/>
      <c r="P185" s="289"/>
      <c r="Q185" s="14"/>
      <c r="S185" s="289"/>
      <c r="T185" s="289"/>
      <c r="U185" s="14"/>
    </row>
    <row r="186" spans="5:21" x14ac:dyDescent="0.4">
      <c r="E186" s="14"/>
      <c r="F186" s="289"/>
      <c r="G186" s="289"/>
      <c r="H186" s="289"/>
      <c r="I186" s="14"/>
      <c r="J186" s="289"/>
      <c r="K186" s="289"/>
      <c r="L186" s="289"/>
      <c r="M186" s="14"/>
      <c r="O186" s="289"/>
      <c r="P186" s="289"/>
      <c r="Q186" s="14"/>
      <c r="S186" s="289"/>
      <c r="T186" s="289"/>
      <c r="U186" s="14"/>
    </row>
    <row r="187" spans="5:21" x14ac:dyDescent="0.4">
      <c r="E187" s="14"/>
      <c r="F187" s="289"/>
      <c r="G187" s="289"/>
      <c r="H187" s="289"/>
      <c r="I187" s="14"/>
      <c r="J187" s="289"/>
      <c r="K187" s="289"/>
      <c r="L187" s="289"/>
      <c r="M187" s="14"/>
      <c r="O187" s="289"/>
      <c r="P187" s="289"/>
      <c r="Q187" s="14"/>
      <c r="S187" s="289"/>
      <c r="T187" s="289"/>
      <c r="U187" s="14"/>
    </row>
    <row r="188" spans="5:21" x14ac:dyDescent="0.4">
      <c r="E188" s="14"/>
      <c r="F188" s="289"/>
      <c r="G188" s="289"/>
      <c r="H188" s="289"/>
      <c r="I188" s="14"/>
      <c r="J188" s="289"/>
      <c r="K188" s="289"/>
      <c r="L188" s="289"/>
      <c r="M188" s="14"/>
      <c r="O188" s="289"/>
      <c r="P188" s="289"/>
      <c r="Q188" s="14"/>
      <c r="S188" s="289"/>
      <c r="T188" s="289"/>
      <c r="U188" s="14"/>
    </row>
    <row r="189" spans="5:21" x14ac:dyDescent="0.4">
      <c r="E189" s="14"/>
      <c r="F189" s="289"/>
      <c r="G189" s="289"/>
      <c r="H189" s="289"/>
      <c r="I189" s="14"/>
      <c r="J189" s="289"/>
      <c r="K189" s="289"/>
      <c r="L189" s="289"/>
      <c r="M189" s="14"/>
      <c r="O189" s="289"/>
      <c r="P189" s="289"/>
      <c r="Q189" s="14"/>
      <c r="S189" s="289"/>
      <c r="T189" s="289"/>
      <c r="U189" s="14"/>
    </row>
    <row r="190" spans="5:21" x14ac:dyDescent="0.4">
      <c r="E190" s="14"/>
      <c r="F190" s="289"/>
      <c r="G190" s="289"/>
      <c r="H190" s="289"/>
      <c r="I190" s="14"/>
      <c r="J190" s="289"/>
      <c r="K190" s="289"/>
      <c r="L190" s="289"/>
      <c r="M190" s="14"/>
      <c r="O190" s="289"/>
      <c r="P190" s="289"/>
      <c r="Q190" s="14"/>
      <c r="S190" s="289"/>
      <c r="T190" s="289"/>
      <c r="U190" s="14"/>
    </row>
    <row r="191" spans="5:21" x14ac:dyDescent="0.4">
      <c r="E191" s="14"/>
      <c r="F191" s="289"/>
      <c r="G191" s="289"/>
      <c r="H191" s="289"/>
      <c r="I191" s="14"/>
      <c r="J191" s="289"/>
      <c r="K191" s="289"/>
      <c r="L191" s="289"/>
      <c r="M191" s="14"/>
      <c r="O191" s="289"/>
      <c r="P191" s="289"/>
      <c r="Q191" s="14"/>
      <c r="S191" s="289"/>
      <c r="T191" s="289"/>
      <c r="U191" s="14"/>
    </row>
    <row r="192" spans="5:21" x14ac:dyDescent="0.4">
      <c r="E192" s="14"/>
      <c r="F192" s="289"/>
      <c r="G192" s="289"/>
      <c r="H192" s="289"/>
      <c r="I192" s="14"/>
      <c r="J192" s="289"/>
      <c r="K192" s="289"/>
      <c r="L192" s="289"/>
      <c r="M192" s="14"/>
      <c r="O192" s="289"/>
      <c r="P192" s="289"/>
      <c r="Q192" s="14"/>
      <c r="S192" s="289"/>
      <c r="T192" s="289"/>
      <c r="U192" s="14"/>
    </row>
    <row r="193" spans="5:21" x14ac:dyDescent="0.4">
      <c r="E193" s="14"/>
      <c r="F193" s="289"/>
      <c r="G193" s="289"/>
      <c r="H193" s="289"/>
      <c r="I193" s="14"/>
      <c r="J193" s="289"/>
      <c r="K193" s="289"/>
      <c r="L193" s="289"/>
      <c r="M193" s="14"/>
      <c r="O193" s="289"/>
      <c r="P193" s="289"/>
      <c r="Q193" s="14"/>
      <c r="S193" s="289"/>
      <c r="T193" s="289"/>
      <c r="U193" s="14"/>
    </row>
    <row r="194" spans="5:21" x14ac:dyDescent="0.4">
      <c r="E194" s="14"/>
      <c r="F194" s="289"/>
      <c r="G194" s="289"/>
      <c r="H194" s="289"/>
      <c r="I194" s="14"/>
      <c r="J194" s="289"/>
      <c r="K194" s="289"/>
      <c r="L194" s="289"/>
      <c r="M194" s="14"/>
      <c r="O194" s="289"/>
      <c r="P194" s="289"/>
      <c r="Q194" s="14"/>
      <c r="S194" s="289"/>
      <c r="T194" s="289"/>
      <c r="U194" s="14"/>
    </row>
    <row r="195" spans="5:21" x14ac:dyDescent="0.4">
      <c r="E195" s="14"/>
      <c r="F195" s="289"/>
      <c r="G195" s="289"/>
      <c r="H195" s="289"/>
      <c r="I195" s="14"/>
      <c r="J195" s="289"/>
      <c r="K195" s="289"/>
      <c r="L195" s="289"/>
      <c r="M195" s="14"/>
      <c r="O195" s="289"/>
      <c r="P195" s="289"/>
      <c r="Q195" s="14"/>
      <c r="S195" s="289"/>
      <c r="T195" s="289"/>
      <c r="U195" s="14"/>
    </row>
    <row r="196" spans="5:21" x14ac:dyDescent="0.4">
      <c r="E196" s="14"/>
      <c r="F196" s="289"/>
      <c r="G196" s="289"/>
      <c r="H196" s="289"/>
      <c r="I196" s="14"/>
      <c r="J196" s="289"/>
      <c r="K196" s="289"/>
      <c r="L196" s="289"/>
      <c r="M196" s="14"/>
      <c r="O196" s="289"/>
      <c r="P196" s="289"/>
      <c r="Q196" s="14"/>
      <c r="S196" s="289"/>
      <c r="T196" s="289"/>
      <c r="U196" s="14"/>
    </row>
    <row r="197" spans="5:21" x14ac:dyDescent="0.4">
      <c r="E197" s="14"/>
      <c r="F197" s="289"/>
      <c r="G197" s="289"/>
      <c r="H197" s="289"/>
      <c r="I197" s="14"/>
      <c r="J197" s="289"/>
      <c r="K197" s="289"/>
      <c r="L197" s="289"/>
      <c r="M197" s="14"/>
      <c r="O197" s="289"/>
      <c r="P197" s="289"/>
      <c r="Q197" s="14"/>
      <c r="S197" s="289"/>
      <c r="T197" s="289"/>
      <c r="U197" s="14"/>
    </row>
    <row r="198" spans="5:21" x14ac:dyDescent="0.4">
      <c r="F198" s="289"/>
      <c r="G198" s="289"/>
      <c r="H198" s="289"/>
      <c r="I198" s="14"/>
      <c r="J198" s="289"/>
      <c r="K198" s="289"/>
      <c r="L198" s="289"/>
      <c r="M198" s="14"/>
      <c r="O198" s="289"/>
      <c r="P198" s="289"/>
      <c r="Q198" s="14"/>
      <c r="S198" s="289"/>
      <c r="T198" s="289"/>
    </row>
    <row r="199" spans="5:21" x14ac:dyDescent="0.4">
      <c r="F199" s="289"/>
      <c r="G199" s="289"/>
      <c r="H199" s="289"/>
      <c r="I199" s="14"/>
      <c r="J199" s="289"/>
      <c r="K199" s="289"/>
      <c r="L199" s="289"/>
      <c r="M199" s="14"/>
      <c r="O199" s="289"/>
      <c r="P199" s="289"/>
      <c r="Q199" s="14"/>
      <c r="S199" s="289"/>
      <c r="T199" s="289"/>
    </row>
    <row r="200" spans="5:21" x14ac:dyDescent="0.4">
      <c r="F200" s="289"/>
      <c r="G200" s="289"/>
      <c r="H200" s="289"/>
      <c r="I200" s="14"/>
      <c r="J200" s="289"/>
      <c r="K200" s="289"/>
      <c r="L200" s="289"/>
      <c r="M200" s="14"/>
      <c r="O200" s="289"/>
      <c r="P200" s="289"/>
      <c r="Q200" s="14"/>
      <c r="S200" s="289"/>
      <c r="T200" s="289"/>
    </row>
    <row r="201" spans="5:21" x14ac:dyDescent="0.4">
      <c r="F201" s="289"/>
      <c r="G201" s="289"/>
      <c r="H201" s="289"/>
      <c r="I201" s="14"/>
      <c r="J201" s="289"/>
      <c r="K201" s="289"/>
      <c r="L201" s="289"/>
      <c r="M201" s="14"/>
      <c r="O201" s="289"/>
      <c r="P201" s="289"/>
      <c r="Q201" s="14"/>
      <c r="S201" s="289"/>
      <c r="T201" s="289"/>
    </row>
    <row r="202" spans="5:21" x14ac:dyDescent="0.4">
      <c r="F202" s="289"/>
      <c r="G202" s="289"/>
      <c r="H202" s="289"/>
      <c r="I202" s="14"/>
      <c r="J202" s="289"/>
      <c r="K202" s="289"/>
      <c r="L202" s="289"/>
      <c r="M202" s="14"/>
      <c r="O202" s="289"/>
      <c r="P202" s="289"/>
      <c r="Q202" s="14"/>
      <c r="S202" s="289"/>
      <c r="T202" s="289"/>
    </row>
    <row r="203" spans="5:21" x14ac:dyDescent="0.4">
      <c r="F203" s="289"/>
      <c r="G203" s="289"/>
      <c r="H203" s="289"/>
      <c r="I203" s="14"/>
      <c r="J203" s="289"/>
      <c r="K203" s="289"/>
      <c r="L203" s="289"/>
      <c r="M203" s="14"/>
      <c r="O203" s="289"/>
      <c r="P203" s="289"/>
      <c r="Q203" s="14"/>
      <c r="S203" s="289"/>
      <c r="T203" s="289"/>
    </row>
    <row r="204" spans="5:21" x14ac:dyDescent="0.4">
      <c r="F204" s="289"/>
      <c r="G204" s="289"/>
      <c r="H204" s="289"/>
      <c r="I204" s="14"/>
      <c r="J204" s="289"/>
      <c r="K204" s="289"/>
      <c r="L204" s="289"/>
      <c r="M204" s="14"/>
      <c r="O204" s="289"/>
      <c r="P204" s="289"/>
      <c r="Q204" s="14"/>
      <c r="S204" s="289"/>
      <c r="T204" s="289"/>
    </row>
    <row r="205" spans="5:21" x14ac:dyDescent="0.4">
      <c r="F205" s="289"/>
      <c r="G205" s="289"/>
      <c r="H205" s="289"/>
      <c r="I205" s="14"/>
      <c r="J205" s="289"/>
      <c r="K205" s="289"/>
      <c r="L205" s="289"/>
      <c r="M205" s="14"/>
      <c r="O205" s="289"/>
      <c r="P205" s="289"/>
      <c r="Q205" s="14"/>
      <c r="S205" s="289"/>
      <c r="T205" s="289"/>
    </row>
    <row r="206" spans="5:21" x14ac:dyDescent="0.4">
      <c r="F206" s="289"/>
      <c r="G206" s="289"/>
      <c r="H206" s="289"/>
      <c r="I206" s="14"/>
      <c r="J206" s="289"/>
      <c r="K206" s="289"/>
      <c r="L206" s="289"/>
      <c r="M206" s="14"/>
      <c r="O206" s="289"/>
      <c r="P206" s="289"/>
      <c r="Q206" s="14"/>
      <c r="S206" s="289"/>
      <c r="T206" s="289"/>
    </row>
    <row r="207" spans="5:21" x14ac:dyDescent="0.4">
      <c r="F207" s="289"/>
      <c r="G207" s="289"/>
      <c r="H207" s="289"/>
      <c r="I207" s="14"/>
      <c r="J207" s="289"/>
      <c r="K207" s="289"/>
      <c r="L207" s="289"/>
      <c r="M207" s="14"/>
      <c r="O207" s="289"/>
      <c r="P207" s="289"/>
      <c r="Q207" s="14"/>
      <c r="S207" s="289"/>
      <c r="T207" s="289"/>
    </row>
    <row r="208" spans="5:21" x14ac:dyDescent="0.4">
      <c r="F208" s="289"/>
      <c r="G208" s="289"/>
      <c r="H208" s="289"/>
      <c r="I208" s="14"/>
      <c r="J208" s="289"/>
      <c r="K208" s="289"/>
      <c r="L208" s="289"/>
      <c r="M208" s="14"/>
      <c r="O208" s="289"/>
      <c r="P208" s="289"/>
      <c r="Q208" s="14"/>
      <c r="S208" s="289"/>
      <c r="T208" s="289"/>
    </row>
    <row r="209" spans="6:20" x14ac:dyDescent="0.4">
      <c r="F209" s="289"/>
      <c r="G209" s="289"/>
      <c r="H209" s="289"/>
      <c r="I209" s="14"/>
      <c r="J209" s="289"/>
      <c r="K209" s="289"/>
      <c r="L209" s="289"/>
      <c r="M209" s="14"/>
      <c r="O209" s="289"/>
      <c r="P209" s="289"/>
      <c r="Q209" s="14"/>
      <c r="S209" s="289"/>
      <c r="T209" s="289"/>
    </row>
    <row r="210" spans="6:20" x14ac:dyDescent="0.4">
      <c r="F210" s="289"/>
      <c r="G210" s="289"/>
      <c r="H210" s="289"/>
      <c r="J210" s="289"/>
      <c r="K210" s="289"/>
      <c r="L210" s="289"/>
      <c r="M210" s="14"/>
      <c r="O210" s="289"/>
      <c r="P210" s="289"/>
      <c r="Q210" s="14"/>
      <c r="S210" s="289"/>
      <c r="T210" s="289"/>
    </row>
    <row r="211" spans="6:20" x14ac:dyDescent="0.4">
      <c r="F211" s="289"/>
      <c r="G211" s="289"/>
      <c r="H211" s="289"/>
      <c r="J211" s="289"/>
      <c r="K211" s="289"/>
      <c r="L211" s="289"/>
      <c r="M211" s="14"/>
      <c r="O211" s="289"/>
      <c r="P211" s="289"/>
      <c r="Q211" s="14"/>
      <c r="S211" s="289"/>
      <c r="T211" s="289"/>
    </row>
    <row r="212" spans="6:20" x14ac:dyDescent="0.4">
      <c r="F212" s="289"/>
      <c r="G212" s="289"/>
      <c r="H212" s="289"/>
      <c r="J212" s="289"/>
      <c r="K212" s="289"/>
      <c r="L212" s="289"/>
      <c r="M212" s="14"/>
      <c r="O212" s="289"/>
      <c r="P212" s="289"/>
      <c r="Q212" s="14"/>
      <c r="S212" s="289"/>
      <c r="T212" s="289"/>
    </row>
    <row r="213" spans="6:20" x14ac:dyDescent="0.35">
      <c r="F213" s="289"/>
      <c r="G213" s="289"/>
      <c r="H213" s="289"/>
      <c r="J213" s="289"/>
      <c r="K213" s="289"/>
      <c r="L213" s="289"/>
      <c r="O213" s="289"/>
      <c r="P213" s="289"/>
      <c r="S213" s="289"/>
      <c r="T213" s="289"/>
    </row>
  </sheetData>
  <sortState xmlns:xlrd2="http://schemas.microsoft.com/office/spreadsheetml/2017/richdata2" ref="Q5:U48">
    <sortCondition descending="1" ref="Q5:Q48"/>
  </sortState>
  <mergeCells count="9">
    <mergeCell ref="A1:D1"/>
    <mergeCell ref="G2:H2"/>
    <mergeCell ref="K2:L2"/>
    <mergeCell ref="O2:P2"/>
    <mergeCell ref="S2:T2"/>
    <mergeCell ref="F2:F3"/>
    <mergeCell ref="J2:J3"/>
    <mergeCell ref="N2:N3"/>
    <mergeCell ref="R2:R3"/>
  </mergeCells>
  <phoneticPr fontId="47" type="noConversion"/>
  <pageMargins left="0.69930555555555596" right="0.69930555555555596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59"/>
  <sheetViews>
    <sheetView topLeftCell="J1" workbookViewId="0">
      <selection activeCell="M4" sqref="M4"/>
    </sheetView>
  </sheetViews>
  <sheetFormatPr defaultColWidth="11" defaultRowHeight="16.5" x14ac:dyDescent="0.35"/>
  <cols>
    <col min="1" max="3" width="14.69140625" style="2" customWidth="1"/>
    <col min="4" max="4" width="14.69140625" style="212" customWidth="1"/>
    <col min="5" max="5" width="14" style="289" customWidth="1"/>
    <col min="6" max="6" width="27.84375" style="289" customWidth="1"/>
    <col min="7" max="7" width="2.69140625" style="3" customWidth="1"/>
    <col min="8" max="8" width="25.15234375" style="290" customWidth="1"/>
    <col min="9" max="9" width="11.4609375" style="291" customWidth="1"/>
    <col min="10" max="10" width="12.3828125" style="291"/>
    <col min="11" max="11" width="2.69140625" style="3" customWidth="1"/>
    <col min="12" max="12" width="19.4609375" style="290" customWidth="1"/>
    <col min="13" max="13" width="11.15234375" style="292" customWidth="1"/>
    <col min="14" max="14" width="2.4609375" style="3" customWidth="1"/>
    <col min="15" max="15" width="22.4609375" style="293" customWidth="1"/>
    <col min="16" max="16" width="12" style="227" customWidth="1"/>
    <col min="17" max="17" width="2.23046875" style="32" customWidth="1"/>
  </cols>
  <sheetData>
    <row r="1" spans="1:17" ht="22.5" x14ac:dyDescent="0.35">
      <c r="A1" s="546" t="s">
        <v>35</v>
      </c>
      <c r="B1" s="546"/>
      <c r="C1" s="546"/>
      <c r="D1" s="546"/>
      <c r="E1" s="578" t="s">
        <v>38</v>
      </c>
      <c r="F1" s="578"/>
      <c r="H1" s="579" t="s">
        <v>36</v>
      </c>
      <c r="I1" s="580"/>
      <c r="J1" s="303"/>
      <c r="L1" s="304" t="s">
        <v>257</v>
      </c>
      <c r="M1" s="305"/>
      <c r="N1" s="52"/>
      <c r="O1" s="306" t="s">
        <v>42</v>
      </c>
      <c r="P1" s="307"/>
    </row>
    <row r="2" spans="1:17" x14ac:dyDescent="0.4">
      <c r="A2" s="294"/>
      <c r="B2" s="295"/>
      <c r="C2" s="295"/>
      <c r="D2" s="296"/>
      <c r="E2" s="102" t="s">
        <v>258</v>
      </c>
      <c r="F2" s="56" t="s">
        <v>259</v>
      </c>
      <c r="G2" s="14"/>
      <c r="H2" s="297" t="s">
        <v>258</v>
      </c>
      <c r="I2" s="302" t="s">
        <v>260</v>
      </c>
      <c r="J2" s="302" t="s">
        <v>261</v>
      </c>
      <c r="K2" s="14"/>
      <c r="L2" s="297" t="s">
        <v>258</v>
      </c>
      <c r="M2" s="308" t="s">
        <v>261</v>
      </c>
      <c r="N2" s="67"/>
      <c r="O2" s="297" t="s">
        <v>258</v>
      </c>
      <c r="P2" s="308" t="s">
        <v>261</v>
      </c>
      <c r="Q2" s="309"/>
    </row>
    <row r="3" spans="1:17" x14ac:dyDescent="0.4">
      <c r="A3" s="10"/>
      <c r="B3" s="12"/>
      <c r="C3" s="12"/>
      <c r="D3" s="298"/>
      <c r="E3" s="299">
        <v>44910</v>
      </c>
      <c r="F3" s="56">
        <v>20</v>
      </c>
      <c r="G3" s="14"/>
      <c r="H3" s="299">
        <v>44910</v>
      </c>
      <c r="I3" s="66">
        <v>2526</v>
      </c>
      <c r="J3" s="46">
        <v>17.82</v>
      </c>
      <c r="K3" s="14"/>
      <c r="L3" s="297">
        <v>44979</v>
      </c>
      <c r="M3" s="308">
        <v>14.5</v>
      </c>
      <c r="N3" s="67"/>
      <c r="O3" s="297">
        <v>44979</v>
      </c>
      <c r="P3" s="308">
        <v>20.329999999999998</v>
      </c>
      <c r="Q3" s="309"/>
    </row>
    <row r="4" spans="1:17" x14ac:dyDescent="0.4">
      <c r="A4" s="10"/>
      <c r="B4" s="12"/>
      <c r="C4" s="12"/>
      <c r="D4" s="298"/>
      <c r="E4" s="299">
        <v>44881</v>
      </c>
      <c r="F4" s="56">
        <v>18</v>
      </c>
      <c r="G4" s="14"/>
      <c r="H4" s="299">
        <v>44881</v>
      </c>
      <c r="I4" s="66">
        <v>2491</v>
      </c>
      <c r="J4" s="46">
        <v>17.649999999999999</v>
      </c>
      <c r="K4" s="14"/>
      <c r="L4" s="297">
        <v>44976</v>
      </c>
      <c r="M4" s="308">
        <v>14.35</v>
      </c>
      <c r="N4" s="67"/>
      <c r="O4" s="297">
        <v>44976</v>
      </c>
      <c r="P4" s="308">
        <v>20.329999999999998</v>
      </c>
      <c r="Q4" s="309"/>
    </row>
    <row r="5" spans="1:17" x14ac:dyDescent="0.4">
      <c r="A5" s="22"/>
      <c r="B5" s="12"/>
      <c r="C5" s="12"/>
      <c r="D5" s="298"/>
      <c r="E5" s="299">
        <v>44852</v>
      </c>
      <c r="F5" s="56">
        <v>16</v>
      </c>
      <c r="G5" s="14"/>
      <c r="H5" s="299">
        <v>44852</v>
      </c>
      <c r="I5" s="66">
        <v>2407</v>
      </c>
      <c r="J5" s="46">
        <v>16.7</v>
      </c>
      <c r="K5" s="14"/>
      <c r="L5" s="297">
        <v>44973</v>
      </c>
      <c r="M5" s="308">
        <v>14.35</v>
      </c>
      <c r="N5" s="67"/>
      <c r="O5" s="297">
        <v>44973</v>
      </c>
      <c r="P5" s="308">
        <v>20.36</v>
      </c>
      <c r="Q5" s="309"/>
    </row>
    <row r="6" spans="1:17" x14ac:dyDescent="0.4">
      <c r="A6" s="17" t="s">
        <v>262</v>
      </c>
      <c r="B6" s="27"/>
      <c r="C6" s="27"/>
      <c r="D6" s="93"/>
      <c r="E6" s="299">
        <v>44823</v>
      </c>
      <c r="F6" s="56">
        <v>15</v>
      </c>
      <c r="G6" s="14"/>
      <c r="H6" s="299">
        <v>44823</v>
      </c>
      <c r="I6" s="66">
        <v>2462</v>
      </c>
      <c r="J6" s="46">
        <v>16.489999999999998</v>
      </c>
      <c r="K6" s="14"/>
      <c r="L6" s="297">
        <v>44970</v>
      </c>
      <c r="M6" s="308">
        <v>14.23</v>
      </c>
      <c r="N6" s="67"/>
      <c r="O6" s="297">
        <v>44970</v>
      </c>
      <c r="P6" s="308">
        <v>20.11</v>
      </c>
      <c r="Q6" s="309"/>
    </row>
    <row r="7" spans="1:17" x14ac:dyDescent="0.4">
      <c r="A7" s="22"/>
      <c r="B7" s="26"/>
      <c r="C7" s="26"/>
      <c r="D7" s="300"/>
      <c r="E7" s="299">
        <v>44794</v>
      </c>
      <c r="F7" s="56">
        <v>14</v>
      </c>
      <c r="G7" s="14"/>
      <c r="H7" s="299">
        <v>44794</v>
      </c>
      <c r="I7" s="66">
        <v>2276</v>
      </c>
      <c r="J7" s="46">
        <v>15.35</v>
      </c>
      <c r="K7" s="14"/>
      <c r="L7" s="297">
        <v>44967</v>
      </c>
      <c r="M7" s="308">
        <v>14.23</v>
      </c>
      <c r="N7" s="67"/>
      <c r="O7" s="297">
        <v>44967</v>
      </c>
      <c r="P7" s="308">
        <v>20.45</v>
      </c>
      <c r="Q7" s="309"/>
    </row>
    <row r="8" spans="1:17" x14ac:dyDescent="0.4">
      <c r="A8" s="22"/>
      <c r="B8" s="26"/>
      <c r="C8" s="26"/>
      <c r="D8" s="300"/>
      <c r="E8" s="299">
        <v>44765</v>
      </c>
      <c r="F8" s="56">
        <v>12</v>
      </c>
      <c r="G8" s="14"/>
      <c r="H8" s="299">
        <v>44765</v>
      </c>
      <c r="I8" s="100">
        <v>2172</v>
      </c>
      <c r="J8" s="46">
        <v>14.63</v>
      </c>
      <c r="K8" s="14"/>
      <c r="L8" s="297">
        <v>44964</v>
      </c>
      <c r="M8" s="308">
        <v>14.23</v>
      </c>
      <c r="N8" s="67"/>
      <c r="O8" s="297">
        <v>44964</v>
      </c>
      <c r="P8" s="308">
        <v>20.62</v>
      </c>
      <c r="Q8" s="309"/>
    </row>
    <row r="9" spans="1:17" x14ac:dyDescent="0.4">
      <c r="B9" s="26"/>
      <c r="C9" s="26"/>
      <c r="D9" s="300"/>
      <c r="E9" s="299">
        <v>44736</v>
      </c>
      <c r="F9" s="56">
        <v>12</v>
      </c>
      <c r="G9" s="14"/>
      <c r="H9" s="299">
        <v>44736</v>
      </c>
      <c r="I9" s="100">
        <v>2091</v>
      </c>
      <c r="J9" s="46">
        <v>13.9</v>
      </c>
      <c r="K9" s="14"/>
      <c r="L9" s="297">
        <v>44961</v>
      </c>
      <c r="M9" s="308">
        <v>14.27</v>
      </c>
      <c r="N9" s="67"/>
      <c r="O9" s="297">
        <v>44961</v>
      </c>
      <c r="P9" s="308">
        <v>22.07</v>
      </c>
      <c r="Q9" s="309"/>
    </row>
    <row r="10" spans="1:17" x14ac:dyDescent="0.4">
      <c r="A10" s="26"/>
      <c r="B10" s="26"/>
      <c r="C10" s="26"/>
      <c r="D10" s="300"/>
      <c r="E10" s="299">
        <v>44707</v>
      </c>
      <c r="F10" s="56">
        <v>13</v>
      </c>
      <c r="G10" s="14"/>
      <c r="H10" s="299">
        <v>44707</v>
      </c>
      <c r="I10" s="100">
        <v>1868</v>
      </c>
      <c r="J10" s="46">
        <v>11.96</v>
      </c>
      <c r="K10" s="14"/>
      <c r="L10" s="297">
        <v>44957</v>
      </c>
      <c r="M10" s="308">
        <v>14.55</v>
      </c>
      <c r="N10" s="67"/>
      <c r="O10" s="297">
        <v>44957</v>
      </c>
      <c r="P10" s="308">
        <v>21.68</v>
      </c>
      <c r="Q10" s="309"/>
    </row>
    <row r="11" spans="1:17" x14ac:dyDescent="0.4">
      <c r="A11" s="26"/>
      <c r="E11" s="299">
        <v>44678</v>
      </c>
      <c r="F11" s="56">
        <v>14</v>
      </c>
      <c r="G11" s="14"/>
      <c r="H11" s="299">
        <v>44678</v>
      </c>
      <c r="I11" s="100">
        <v>1967</v>
      </c>
      <c r="J11" s="46">
        <v>12.51</v>
      </c>
      <c r="K11" s="14"/>
      <c r="L11" s="297">
        <v>44954</v>
      </c>
      <c r="M11" s="308">
        <v>14.86</v>
      </c>
      <c r="N11" s="67"/>
      <c r="O11" s="297">
        <v>44954</v>
      </c>
      <c r="P11" s="308">
        <v>20.74</v>
      </c>
      <c r="Q11" s="309"/>
    </row>
    <row r="12" spans="1:17" x14ac:dyDescent="0.4">
      <c r="A12" s="26"/>
      <c r="E12" s="299">
        <v>44649</v>
      </c>
      <c r="F12" s="56">
        <v>14</v>
      </c>
      <c r="G12" s="14"/>
      <c r="H12" s="299">
        <v>44651</v>
      </c>
      <c r="I12" s="100">
        <v>1957</v>
      </c>
      <c r="J12" s="100">
        <v>12.44</v>
      </c>
      <c r="K12" s="14"/>
      <c r="L12" s="297">
        <v>44941</v>
      </c>
      <c r="M12" s="308">
        <v>14.8</v>
      </c>
      <c r="N12" s="67"/>
      <c r="O12" s="297">
        <v>44941</v>
      </c>
      <c r="P12" s="308">
        <v>20.74</v>
      </c>
      <c r="Q12" s="309"/>
    </row>
    <row r="13" spans="1:17" x14ac:dyDescent="0.4">
      <c r="A13" s="26"/>
      <c r="E13" s="299">
        <v>44620</v>
      </c>
      <c r="F13" s="56">
        <v>13</v>
      </c>
      <c r="G13" s="14"/>
      <c r="H13" s="299">
        <v>44620</v>
      </c>
      <c r="I13" s="100">
        <v>1959</v>
      </c>
      <c r="J13" s="100">
        <v>12.49</v>
      </c>
      <c r="K13" s="14"/>
      <c r="L13" s="297">
        <v>44938</v>
      </c>
      <c r="M13" s="308">
        <v>14.9</v>
      </c>
      <c r="N13" s="67"/>
      <c r="O13" s="297">
        <v>44938</v>
      </c>
      <c r="P13" s="308">
        <v>21.04</v>
      </c>
      <c r="Q13" s="309"/>
    </row>
    <row r="14" spans="1:17" x14ac:dyDescent="0.4">
      <c r="A14" s="26"/>
      <c r="E14" s="299">
        <v>44591</v>
      </c>
      <c r="F14" s="56">
        <v>15</v>
      </c>
      <c r="G14" s="14"/>
      <c r="H14" s="299">
        <v>44592</v>
      </c>
      <c r="I14" s="100">
        <v>2128</v>
      </c>
      <c r="J14" s="100">
        <v>13.57</v>
      </c>
      <c r="K14" s="14"/>
      <c r="L14" s="297">
        <v>44935</v>
      </c>
      <c r="M14" s="308">
        <v>14.8</v>
      </c>
      <c r="N14" s="67"/>
      <c r="O14" s="297">
        <v>44935</v>
      </c>
      <c r="P14" s="308">
        <v>20.74</v>
      </c>
      <c r="Q14" s="309"/>
    </row>
    <row r="15" spans="1:17" x14ac:dyDescent="0.4">
      <c r="A15" s="26"/>
      <c r="E15" s="299">
        <v>44531</v>
      </c>
      <c r="F15" s="56">
        <v>17</v>
      </c>
      <c r="G15" s="14"/>
      <c r="H15" s="299">
        <v>44561</v>
      </c>
      <c r="I15" s="100">
        <v>2096</v>
      </c>
      <c r="J15" s="100">
        <v>13.41</v>
      </c>
      <c r="K15" s="14"/>
      <c r="L15" s="297">
        <v>44921</v>
      </c>
      <c r="M15" s="308">
        <v>15.475</v>
      </c>
      <c r="N15" s="67"/>
      <c r="O15" s="297">
        <v>44921</v>
      </c>
      <c r="P15" s="308">
        <v>21.6</v>
      </c>
      <c r="Q15" s="309"/>
    </row>
    <row r="16" spans="1:17" x14ac:dyDescent="0.4">
      <c r="A16" s="26"/>
      <c r="E16" s="299">
        <v>44501</v>
      </c>
      <c r="F16" s="56">
        <v>20</v>
      </c>
      <c r="G16" s="14"/>
      <c r="H16" s="299">
        <v>44530</v>
      </c>
      <c r="I16" s="100">
        <v>2316</v>
      </c>
      <c r="J16" s="100">
        <v>14.87</v>
      </c>
      <c r="K16" s="14"/>
      <c r="L16" s="297">
        <v>44914</v>
      </c>
      <c r="M16" s="308">
        <v>15.6</v>
      </c>
      <c r="N16" s="67"/>
      <c r="O16" s="297">
        <v>44914</v>
      </c>
      <c r="P16" s="308">
        <v>21</v>
      </c>
      <c r="Q16" s="309"/>
    </row>
    <row r="17" spans="1:17" x14ac:dyDescent="0.4">
      <c r="E17" s="299">
        <v>44470</v>
      </c>
      <c r="F17" s="56">
        <v>20</v>
      </c>
      <c r="G17" s="14"/>
      <c r="H17" s="299">
        <v>44500</v>
      </c>
      <c r="I17" s="100">
        <v>2333</v>
      </c>
      <c r="J17" s="100">
        <v>15.08</v>
      </c>
      <c r="K17" s="14"/>
      <c r="L17" s="297">
        <v>44909</v>
      </c>
      <c r="M17" s="308">
        <v>15.6</v>
      </c>
      <c r="N17" s="67"/>
      <c r="O17" s="297">
        <v>44909</v>
      </c>
      <c r="P17" s="308">
        <v>21.925000000000001</v>
      </c>
      <c r="Q17" s="309"/>
    </row>
    <row r="18" spans="1:17" x14ac:dyDescent="0.4">
      <c r="E18" s="299">
        <v>44440</v>
      </c>
      <c r="F18" s="151">
        <v>21</v>
      </c>
      <c r="G18" s="14"/>
      <c r="H18" s="299">
        <v>44469</v>
      </c>
      <c r="I18" s="100">
        <v>2447</v>
      </c>
      <c r="J18" s="100">
        <v>15.86</v>
      </c>
      <c r="K18" s="14"/>
      <c r="L18" s="297">
        <v>44906</v>
      </c>
      <c r="M18" s="308">
        <v>15.66</v>
      </c>
      <c r="N18" s="67"/>
      <c r="O18" s="297">
        <v>44906</v>
      </c>
      <c r="P18" s="308">
        <v>22.42</v>
      </c>
      <c r="Q18" s="309"/>
    </row>
    <row r="19" spans="1:17" x14ac:dyDescent="0.4">
      <c r="A19" s="29"/>
      <c r="B19" s="29"/>
      <c r="C19" s="29"/>
      <c r="D19" s="30"/>
      <c r="E19" s="299">
        <v>44409</v>
      </c>
      <c r="F19" s="151">
        <v>28</v>
      </c>
      <c r="G19" s="14"/>
      <c r="H19" s="299">
        <v>44439</v>
      </c>
      <c r="I19" s="100">
        <v>2720</v>
      </c>
      <c r="J19" s="100">
        <v>17.579999999999998</v>
      </c>
      <c r="K19" s="14"/>
      <c r="L19" s="297">
        <v>44903</v>
      </c>
      <c r="M19" s="308">
        <v>15.76</v>
      </c>
      <c r="N19" s="67"/>
      <c r="O19" s="297">
        <v>44903</v>
      </c>
      <c r="P19" s="308">
        <v>23.2</v>
      </c>
      <c r="Q19" s="309"/>
    </row>
    <row r="20" spans="1:17" x14ac:dyDescent="0.4">
      <c r="A20" s="17" t="s">
        <v>36</v>
      </c>
      <c r="E20" s="299">
        <v>44378</v>
      </c>
      <c r="F20" s="151">
        <v>35</v>
      </c>
      <c r="G20" s="14"/>
      <c r="H20" s="299">
        <v>44408</v>
      </c>
      <c r="I20" s="100">
        <v>2941</v>
      </c>
      <c r="J20" s="100">
        <v>18.87</v>
      </c>
      <c r="K20" s="14"/>
      <c r="L20" s="297">
        <v>44900</v>
      </c>
      <c r="M20" s="308">
        <v>15.967000000000001</v>
      </c>
      <c r="N20" s="67"/>
      <c r="O20" s="297">
        <v>44900</v>
      </c>
      <c r="P20" s="308">
        <v>23.54</v>
      </c>
      <c r="Q20" s="309"/>
    </row>
    <row r="21" spans="1:17" x14ac:dyDescent="0.4">
      <c r="A21" s="95"/>
      <c r="B21" s="40"/>
      <c r="C21" s="40"/>
      <c r="D21" s="211"/>
      <c r="E21" s="299">
        <v>44348</v>
      </c>
      <c r="F21" s="151">
        <v>34</v>
      </c>
      <c r="G21" s="14"/>
      <c r="H21" s="299">
        <v>44377</v>
      </c>
      <c r="I21" s="100">
        <v>3038</v>
      </c>
      <c r="J21" s="100">
        <v>19.579999999999998</v>
      </c>
      <c r="K21" s="14"/>
      <c r="L21" s="297">
        <v>44897</v>
      </c>
      <c r="M21" s="308">
        <v>16.399999999999999</v>
      </c>
      <c r="N21" s="67"/>
      <c r="O21" s="297">
        <v>44897</v>
      </c>
      <c r="P21" s="308">
        <v>23.78</v>
      </c>
      <c r="Q21" s="309"/>
    </row>
    <row r="22" spans="1:17" x14ac:dyDescent="0.4">
      <c r="A22" s="96"/>
      <c r="E22" s="299">
        <v>44317</v>
      </c>
      <c r="F22" s="151">
        <v>37</v>
      </c>
      <c r="G22" s="14"/>
      <c r="H22" s="299">
        <v>44347</v>
      </c>
      <c r="I22" s="100">
        <v>2868</v>
      </c>
      <c r="J22" s="100">
        <v>18.66</v>
      </c>
      <c r="K22" s="14"/>
      <c r="L22" s="297">
        <v>44894</v>
      </c>
      <c r="M22" s="308">
        <v>16.28</v>
      </c>
      <c r="N22" s="67"/>
      <c r="O22" s="297">
        <v>44894</v>
      </c>
      <c r="P22" s="308">
        <v>23.98</v>
      </c>
      <c r="Q22" s="309"/>
    </row>
    <row r="23" spans="1:17" x14ac:dyDescent="0.4">
      <c r="A23" s="96"/>
      <c r="E23" s="299">
        <v>44287</v>
      </c>
      <c r="F23" s="151">
        <v>43</v>
      </c>
      <c r="G23" s="14"/>
      <c r="H23" s="299">
        <v>44316</v>
      </c>
      <c r="I23" s="100">
        <v>2791</v>
      </c>
      <c r="J23" s="100">
        <v>18.37</v>
      </c>
      <c r="K23" s="14"/>
      <c r="L23" s="297">
        <v>44891</v>
      </c>
      <c r="M23" s="308">
        <v>16.28</v>
      </c>
      <c r="N23" s="67"/>
      <c r="O23" s="297">
        <v>44891</v>
      </c>
      <c r="P23" s="308">
        <v>23.98</v>
      </c>
      <c r="Q23" s="309"/>
    </row>
    <row r="24" spans="1:17" x14ac:dyDescent="0.4">
      <c r="A24" s="96"/>
      <c r="E24" s="299">
        <v>44256</v>
      </c>
      <c r="F24" s="151">
        <v>46</v>
      </c>
      <c r="G24" s="14"/>
      <c r="H24" s="299">
        <v>44286</v>
      </c>
      <c r="I24" s="100">
        <v>2765</v>
      </c>
      <c r="J24" s="100">
        <v>17.170000000000002</v>
      </c>
      <c r="K24" s="14"/>
      <c r="L24" s="297">
        <v>44888</v>
      </c>
      <c r="M24" s="308">
        <v>16.18</v>
      </c>
      <c r="N24" s="67"/>
      <c r="O24" s="297">
        <v>44888</v>
      </c>
      <c r="P24" s="308">
        <v>24.48</v>
      </c>
      <c r="Q24" s="309"/>
    </row>
    <row r="25" spans="1:17" x14ac:dyDescent="0.4">
      <c r="A25" s="96"/>
      <c r="E25" s="299">
        <v>44228</v>
      </c>
      <c r="F25" s="151">
        <v>32</v>
      </c>
      <c r="G25" s="14"/>
      <c r="H25" s="299">
        <v>44255</v>
      </c>
      <c r="I25" s="100">
        <v>2813</v>
      </c>
      <c r="J25" s="100">
        <v>17.91</v>
      </c>
      <c r="K25" s="14"/>
      <c r="L25" s="297">
        <v>44885</v>
      </c>
      <c r="M25" s="308">
        <v>16.07</v>
      </c>
      <c r="N25" s="67"/>
      <c r="O25" s="297">
        <v>44885</v>
      </c>
      <c r="P25" s="308">
        <v>24.34</v>
      </c>
      <c r="Q25" s="309"/>
    </row>
    <row r="26" spans="1:17" x14ac:dyDescent="0.4">
      <c r="A26" s="96"/>
      <c r="E26" s="299">
        <v>44197</v>
      </c>
      <c r="F26" s="151">
        <v>38</v>
      </c>
      <c r="G26" s="14"/>
      <c r="H26" s="299">
        <v>44227</v>
      </c>
      <c r="I26" s="100">
        <v>2901</v>
      </c>
      <c r="J26" s="100">
        <v>18.97</v>
      </c>
      <c r="K26" s="14"/>
      <c r="L26" s="297">
        <v>44883</v>
      </c>
      <c r="M26" s="308">
        <v>16.260000000000002</v>
      </c>
      <c r="N26" s="67"/>
      <c r="O26" s="297">
        <v>44883</v>
      </c>
      <c r="P26" s="308">
        <v>24.62</v>
      </c>
      <c r="Q26" s="309"/>
    </row>
    <row r="27" spans="1:17" x14ac:dyDescent="0.4">
      <c r="A27" s="96"/>
      <c r="E27" s="299">
        <v>44166</v>
      </c>
      <c r="F27" s="151">
        <v>44</v>
      </c>
      <c r="G27" s="14"/>
      <c r="H27" s="299">
        <v>44196</v>
      </c>
      <c r="I27" s="100">
        <v>2929</v>
      </c>
      <c r="J27" s="100">
        <v>19.32</v>
      </c>
      <c r="K27" s="14"/>
      <c r="L27" s="297">
        <v>44880</v>
      </c>
      <c r="M27" s="308">
        <v>16.260000000000002</v>
      </c>
      <c r="N27" s="67"/>
      <c r="O27" s="297">
        <v>44880</v>
      </c>
      <c r="P27" s="308">
        <v>24.72</v>
      </c>
      <c r="Q27" s="309"/>
    </row>
    <row r="28" spans="1:17" x14ac:dyDescent="0.4">
      <c r="A28" s="96"/>
      <c r="E28" s="299">
        <v>44136</v>
      </c>
      <c r="F28" s="151">
        <v>33</v>
      </c>
      <c r="G28" s="14"/>
      <c r="H28" s="299">
        <v>44165</v>
      </c>
      <c r="I28" s="100">
        <v>2811</v>
      </c>
      <c r="J28" s="100">
        <v>18.88</v>
      </c>
      <c r="K28" s="14"/>
      <c r="L28" s="297">
        <v>44877</v>
      </c>
      <c r="M28" s="308">
        <v>16.22</v>
      </c>
      <c r="N28" s="67"/>
      <c r="O28" s="297">
        <v>44877</v>
      </c>
      <c r="P28" s="308">
        <v>24.72</v>
      </c>
      <c r="Q28" s="309"/>
    </row>
    <row r="29" spans="1:17" x14ac:dyDescent="0.4">
      <c r="A29" s="301"/>
      <c r="E29" s="299">
        <v>44105</v>
      </c>
      <c r="F29" s="151">
        <v>33</v>
      </c>
      <c r="G29" s="14"/>
      <c r="H29" s="299">
        <v>44135</v>
      </c>
      <c r="I29" s="100">
        <v>2615</v>
      </c>
      <c r="J29" s="100">
        <v>17.829999999999998</v>
      </c>
      <c r="K29" s="14"/>
      <c r="L29" s="297">
        <v>44874</v>
      </c>
      <c r="M29" s="308">
        <v>16.239999999999998</v>
      </c>
      <c r="N29" s="67"/>
      <c r="O29" s="297">
        <v>44874</v>
      </c>
      <c r="P29" s="308">
        <v>24.77</v>
      </c>
      <c r="Q29" s="309"/>
    </row>
    <row r="30" spans="1:17" x14ac:dyDescent="0.4">
      <c r="A30" s="96"/>
      <c r="E30" s="299">
        <v>44075</v>
      </c>
      <c r="F30" s="151">
        <v>38</v>
      </c>
      <c r="G30" s="14"/>
      <c r="H30" s="299">
        <v>44104</v>
      </c>
      <c r="I30" s="100">
        <v>2433</v>
      </c>
      <c r="J30" s="100">
        <v>16.88</v>
      </c>
      <c r="K30" s="14"/>
      <c r="L30" s="297">
        <v>44871</v>
      </c>
      <c r="M30" s="308">
        <v>16.170000000000002</v>
      </c>
      <c r="N30" s="67"/>
      <c r="O30" s="297">
        <v>44871</v>
      </c>
      <c r="P30" s="308">
        <v>24.8</v>
      </c>
      <c r="Q30" s="309"/>
    </row>
    <row r="31" spans="1:17" x14ac:dyDescent="0.4">
      <c r="A31" s="96"/>
      <c r="E31" s="299">
        <v>44044</v>
      </c>
      <c r="F31" s="151">
        <v>35</v>
      </c>
      <c r="G31" s="14"/>
      <c r="H31" s="299">
        <v>44074</v>
      </c>
      <c r="I31" s="100">
        <v>2359</v>
      </c>
      <c r="J31" s="100">
        <v>16.55</v>
      </c>
      <c r="K31" s="14"/>
      <c r="L31" s="297">
        <v>44868</v>
      </c>
      <c r="M31" s="308">
        <v>15.98</v>
      </c>
      <c r="N31" s="67"/>
      <c r="O31" s="297">
        <v>44868</v>
      </c>
      <c r="P31" s="308">
        <v>24.8</v>
      </c>
      <c r="Q31" s="309"/>
    </row>
    <row r="32" spans="1:17" x14ac:dyDescent="0.4">
      <c r="A32" s="96"/>
      <c r="E32" s="299">
        <v>44013</v>
      </c>
      <c r="F32" s="151">
        <v>43</v>
      </c>
      <c r="G32" s="14"/>
      <c r="H32" s="299">
        <v>44043</v>
      </c>
      <c r="I32" s="100">
        <v>2489</v>
      </c>
      <c r="J32" s="100">
        <v>18.059999999999999</v>
      </c>
      <c r="K32" s="14"/>
      <c r="L32" s="297">
        <v>44865</v>
      </c>
      <c r="M32" s="308">
        <v>15.73</v>
      </c>
      <c r="N32" s="67"/>
      <c r="O32" s="297">
        <v>44865</v>
      </c>
      <c r="P32" s="308">
        <v>24.82</v>
      </c>
      <c r="Q32" s="309"/>
    </row>
    <row r="33" spans="1:17" x14ac:dyDescent="0.4">
      <c r="A33" s="138"/>
      <c r="B33" s="29"/>
      <c r="C33" s="29"/>
      <c r="D33" s="30"/>
      <c r="E33" s="299">
        <v>43983</v>
      </c>
      <c r="F33" s="151">
        <v>40</v>
      </c>
      <c r="G33" s="14"/>
      <c r="H33" s="299">
        <v>44012</v>
      </c>
      <c r="I33" s="100">
        <v>2670</v>
      </c>
      <c r="J33" s="100">
        <v>18.98</v>
      </c>
      <c r="K33" s="14"/>
      <c r="L33" s="297">
        <v>44862</v>
      </c>
      <c r="M33" s="308">
        <v>15.53</v>
      </c>
      <c r="N33" s="67"/>
      <c r="O33" s="297">
        <v>44862</v>
      </c>
      <c r="P33" s="308">
        <v>24.77</v>
      </c>
      <c r="Q33" s="309"/>
    </row>
    <row r="34" spans="1:17" x14ac:dyDescent="0.4">
      <c r="A34" s="17" t="s">
        <v>257</v>
      </c>
      <c r="B34" s="27"/>
      <c r="C34" s="27"/>
      <c r="D34" s="93"/>
      <c r="E34" s="299">
        <v>43952</v>
      </c>
      <c r="F34" s="151">
        <v>37</v>
      </c>
      <c r="G34" s="14"/>
      <c r="H34" s="299">
        <v>43982</v>
      </c>
      <c r="I34" s="100">
        <v>2744</v>
      </c>
      <c r="J34" s="100">
        <v>19.329999999999998</v>
      </c>
      <c r="K34" s="14"/>
      <c r="L34" s="297">
        <v>44859</v>
      </c>
      <c r="M34" s="308">
        <v>15.38</v>
      </c>
      <c r="N34" s="67"/>
      <c r="O34" s="297">
        <v>44859</v>
      </c>
      <c r="P34" s="308">
        <v>24.73</v>
      </c>
      <c r="Q34" s="309"/>
    </row>
    <row r="35" spans="1:17" x14ac:dyDescent="0.4">
      <c r="A35" s="95"/>
      <c r="B35" s="40"/>
      <c r="C35" s="40"/>
      <c r="D35" s="211"/>
      <c r="E35" s="299">
        <v>43922</v>
      </c>
      <c r="F35" s="151">
        <v>40</v>
      </c>
      <c r="G35" s="14"/>
      <c r="H35" s="299">
        <v>43951</v>
      </c>
      <c r="I35" s="100">
        <v>2761</v>
      </c>
      <c r="J35" s="100">
        <v>19.39</v>
      </c>
      <c r="K35" s="14"/>
      <c r="L35" s="297">
        <v>44856</v>
      </c>
      <c r="M35" s="308">
        <v>15.2</v>
      </c>
      <c r="N35" s="67"/>
      <c r="O35" s="297">
        <v>44856</v>
      </c>
      <c r="P35" s="308">
        <v>24.72</v>
      </c>
      <c r="Q35" s="309"/>
    </row>
    <row r="36" spans="1:17" x14ac:dyDescent="0.4">
      <c r="A36" s="96"/>
      <c r="E36" s="299">
        <v>43891</v>
      </c>
      <c r="F36" s="145">
        <v>39</v>
      </c>
      <c r="G36" s="14"/>
      <c r="H36" s="299">
        <v>43921</v>
      </c>
      <c r="I36" s="100">
        <v>3017</v>
      </c>
      <c r="J36" s="100">
        <v>21.07</v>
      </c>
      <c r="K36" s="14"/>
      <c r="L36" s="297">
        <v>44853</v>
      </c>
      <c r="M36" s="308">
        <v>14.93</v>
      </c>
      <c r="N36" s="67"/>
      <c r="O36" s="297">
        <v>44853</v>
      </c>
      <c r="P36" s="308">
        <v>24.66</v>
      </c>
      <c r="Q36" s="309"/>
    </row>
    <row r="37" spans="1:17" x14ac:dyDescent="0.4">
      <c r="A37" s="96"/>
      <c r="E37" s="299">
        <v>43862</v>
      </c>
      <c r="F37" s="145">
        <v>25</v>
      </c>
      <c r="G37" s="14"/>
      <c r="H37" s="299">
        <v>43890</v>
      </c>
      <c r="I37" s="100">
        <v>3130</v>
      </c>
      <c r="J37" s="100">
        <v>21.49</v>
      </c>
      <c r="K37" s="14"/>
      <c r="L37" s="297">
        <v>44850</v>
      </c>
      <c r="M37" s="308">
        <v>14.88</v>
      </c>
      <c r="N37" s="67"/>
      <c r="O37" s="297">
        <v>44850</v>
      </c>
      <c r="P37" s="308">
        <v>24.45</v>
      </c>
      <c r="Q37" s="309"/>
    </row>
    <row r="38" spans="1:17" x14ac:dyDescent="0.4">
      <c r="A38" s="96"/>
      <c r="E38" s="299">
        <v>43831</v>
      </c>
      <c r="F38" s="145">
        <v>31</v>
      </c>
      <c r="G38" s="14"/>
      <c r="H38" s="299">
        <v>43861</v>
      </c>
      <c r="I38" s="100">
        <v>3151</v>
      </c>
      <c r="J38" s="100">
        <v>22.05</v>
      </c>
      <c r="K38" s="14"/>
      <c r="L38" s="297">
        <v>44847</v>
      </c>
      <c r="M38" s="308">
        <v>14.82</v>
      </c>
      <c r="N38" s="67"/>
      <c r="O38" s="297">
        <v>44847</v>
      </c>
      <c r="P38" s="308">
        <v>24.4</v>
      </c>
      <c r="Q38" s="309"/>
    </row>
    <row r="39" spans="1:17" x14ac:dyDescent="0.4">
      <c r="A39" s="96"/>
      <c r="G39" s="14"/>
      <c r="H39" s="302"/>
      <c r="I39" s="100"/>
      <c r="J39" s="100"/>
      <c r="K39" s="14"/>
      <c r="L39" s="297">
        <v>44844</v>
      </c>
      <c r="M39" s="308">
        <v>14.7</v>
      </c>
      <c r="N39" s="67"/>
      <c r="O39" s="297">
        <v>44844</v>
      </c>
      <c r="P39" s="308">
        <v>24.36</v>
      </c>
      <c r="Q39" s="309"/>
    </row>
    <row r="40" spans="1:17" x14ac:dyDescent="0.4">
      <c r="A40" s="96"/>
      <c r="G40" s="14"/>
      <c r="H40" s="302"/>
      <c r="I40" s="100"/>
      <c r="J40" s="100"/>
      <c r="K40" s="14"/>
      <c r="L40" s="297">
        <v>44841</v>
      </c>
      <c r="M40" s="308">
        <v>14.6</v>
      </c>
      <c r="N40" s="67"/>
      <c r="O40" s="297">
        <v>44841</v>
      </c>
      <c r="P40" s="308">
        <v>24.13</v>
      </c>
      <c r="Q40" s="309"/>
    </row>
    <row r="41" spans="1:17" x14ac:dyDescent="0.4">
      <c r="A41" s="96"/>
      <c r="G41" s="14"/>
      <c r="H41" s="302"/>
      <c r="I41" s="100"/>
      <c r="J41" s="100"/>
      <c r="K41" s="14"/>
      <c r="L41" s="297">
        <v>44838</v>
      </c>
      <c r="M41" s="308">
        <v>14.5</v>
      </c>
      <c r="N41" s="67"/>
      <c r="O41" s="297">
        <v>44838</v>
      </c>
      <c r="P41" s="308">
        <v>23.84</v>
      </c>
      <c r="Q41" s="309"/>
    </row>
    <row r="42" spans="1:17" x14ac:dyDescent="0.4">
      <c r="A42" s="96"/>
      <c r="G42" s="14"/>
      <c r="H42" s="302"/>
      <c r="I42" s="100"/>
      <c r="J42" s="100"/>
      <c r="K42" s="14"/>
      <c r="L42" s="297">
        <v>44835</v>
      </c>
      <c r="M42" s="308">
        <v>14.4</v>
      </c>
      <c r="N42" s="67"/>
      <c r="O42" s="297">
        <v>44835</v>
      </c>
      <c r="P42" s="308">
        <v>23.53</v>
      </c>
      <c r="Q42" s="309"/>
    </row>
    <row r="43" spans="1:17" x14ac:dyDescent="0.4">
      <c r="A43" s="96"/>
      <c r="G43" s="14"/>
      <c r="H43" s="302"/>
      <c r="I43" s="100"/>
      <c r="J43" s="100"/>
      <c r="K43" s="14"/>
      <c r="L43" s="297">
        <v>44832</v>
      </c>
      <c r="M43" s="308">
        <v>14.32</v>
      </c>
      <c r="N43" s="67"/>
      <c r="O43" s="297">
        <v>44832</v>
      </c>
      <c r="P43" s="308">
        <v>23.23</v>
      </c>
      <c r="Q43" s="309"/>
    </row>
    <row r="44" spans="1:17" x14ac:dyDescent="0.4">
      <c r="A44" s="96"/>
      <c r="G44" s="14"/>
      <c r="H44" s="302"/>
      <c r="I44" s="100"/>
      <c r="J44" s="100"/>
      <c r="K44" s="14"/>
      <c r="L44" s="297">
        <v>44829</v>
      </c>
      <c r="M44" s="308">
        <v>14.24</v>
      </c>
      <c r="N44" s="67"/>
      <c r="O44" s="297">
        <v>44829</v>
      </c>
      <c r="P44" s="308">
        <v>22.63</v>
      </c>
      <c r="Q44" s="309"/>
    </row>
    <row r="45" spans="1:17" x14ac:dyDescent="0.4">
      <c r="A45" s="96"/>
      <c r="G45" s="14"/>
      <c r="H45" s="302"/>
      <c r="I45" s="100"/>
      <c r="J45" s="100"/>
      <c r="K45" s="14"/>
      <c r="L45" s="297">
        <v>44826</v>
      </c>
      <c r="M45" s="308">
        <v>14.1</v>
      </c>
      <c r="N45" s="67"/>
      <c r="O45" s="297">
        <v>44826</v>
      </c>
      <c r="P45" s="308">
        <v>22.33</v>
      </c>
      <c r="Q45" s="309"/>
    </row>
    <row r="46" spans="1:17" x14ac:dyDescent="0.4">
      <c r="A46" s="96"/>
      <c r="G46" s="14"/>
      <c r="H46" s="302"/>
      <c r="I46" s="100"/>
      <c r="J46" s="100"/>
      <c r="K46" s="14"/>
      <c r="L46" s="297">
        <v>44823</v>
      </c>
      <c r="M46" s="308">
        <v>14.2</v>
      </c>
      <c r="N46" s="67"/>
      <c r="O46" s="297">
        <v>44823</v>
      </c>
      <c r="P46" s="308">
        <v>22.03</v>
      </c>
      <c r="Q46" s="309"/>
    </row>
    <row r="47" spans="1:17" x14ac:dyDescent="0.4">
      <c r="A47" s="96"/>
      <c r="G47" s="14"/>
      <c r="H47" s="302"/>
      <c r="I47" s="100"/>
      <c r="J47" s="100"/>
      <c r="K47" s="14"/>
      <c r="L47" s="297">
        <v>44820</v>
      </c>
      <c r="M47" s="308">
        <v>14.2</v>
      </c>
      <c r="N47" s="67"/>
      <c r="O47" s="297">
        <v>44820</v>
      </c>
      <c r="P47" s="308">
        <v>21.87</v>
      </c>
      <c r="Q47" s="309"/>
    </row>
    <row r="48" spans="1:17" x14ac:dyDescent="0.4">
      <c r="A48" s="301"/>
      <c r="G48" s="14"/>
      <c r="H48" s="302"/>
      <c r="I48" s="100"/>
      <c r="J48" s="100"/>
      <c r="K48" s="14"/>
      <c r="L48" s="297">
        <v>44817</v>
      </c>
      <c r="M48" s="308">
        <v>14.4</v>
      </c>
      <c r="N48" s="67"/>
      <c r="O48" s="297">
        <v>44817</v>
      </c>
      <c r="P48" s="308">
        <v>21.6</v>
      </c>
      <c r="Q48" s="309"/>
    </row>
    <row r="49" spans="1:17" x14ac:dyDescent="0.4">
      <c r="A49" s="138"/>
      <c r="B49" s="29"/>
      <c r="C49" s="29"/>
      <c r="D49" s="30"/>
      <c r="G49" s="14"/>
      <c r="H49" s="302"/>
      <c r="I49" s="100"/>
      <c r="J49" s="100"/>
      <c r="K49" s="14"/>
      <c r="L49" s="297">
        <v>44814</v>
      </c>
      <c r="M49" s="308">
        <v>14.67</v>
      </c>
      <c r="N49" s="67"/>
      <c r="O49" s="297">
        <v>44814</v>
      </c>
      <c r="P49" s="308">
        <v>21.4</v>
      </c>
      <c r="Q49" s="309"/>
    </row>
    <row r="50" spans="1:17" x14ac:dyDescent="0.4">
      <c r="A50" s="17" t="s">
        <v>42</v>
      </c>
      <c r="G50" s="14"/>
      <c r="H50" s="302"/>
      <c r="I50" s="100"/>
      <c r="J50" s="100"/>
      <c r="K50" s="14"/>
      <c r="L50" s="297">
        <v>44811</v>
      </c>
      <c r="M50" s="308">
        <v>14.81</v>
      </c>
      <c r="N50" s="67"/>
      <c r="O50" s="297">
        <v>44811</v>
      </c>
      <c r="P50" s="308">
        <v>21.3</v>
      </c>
      <c r="Q50" s="309"/>
    </row>
    <row r="51" spans="1:17" x14ac:dyDescent="0.4">
      <c r="A51" s="95"/>
      <c r="B51" s="40"/>
      <c r="C51" s="40"/>
      <c r="D51" s="211"/>
      <c r="G51" s="14"/>
      <c r="H51" s="302"/>
      <c r="I51" s="100"/>
      <c r="J51" s="100"/>
      <c r="K51" s="14"/>
      <c r="L51" s="297">
        <v>44808</v>
      </c>
      <c r="M51" s="308">
        <v>14.9</v>
      </c>
      <c r="N51" s="67"/>
      <c r="O51" s="297">
        <v>44808</v>
      </c>
      <c r="P51" s="308">
        <v>21</v>
      </c>
      <c r="Q51" s="309"/>
    </row>
    <row r="52" spans="1:17" x14ac:dyDescent="0.4">
      <c r="A52" s="96"/>
      <c r="G52" s="14"/>
      <c r="H52" s="302"/>
      <c r="I52" s="100"/>
      <c r="J52" s="100"/>
      <c r="K52" s="14"/>
      <c r="L52" s="297">
        <v>44805</v>
      </c>
      <c r="M52" s="308">
        <v>14.9</v>
      </c>
      <c r="N52" s="67"/>
      <c r="O52" s="297">
        <v>44805</v>
      </c>
      <c r="P52" s="308">
        <v>20.7</v>
      </c>
      <c r="Q52" s="309"/>
    </row>
    <row r="53" spans="1:17" x14ac:dyDescent="0.4">
      <c r="A53" s="96"/>
      <c r="G53" s="14"/>
      <c r="H53" s="302"/>
      <c r="I53" s="100"/>
      <c r="J53" s="100"/>
      <c r="K53" s="14"/>
      <c r="L53" s="297">
        <v>44802</v>
      </c>
      <c r="M53" s="308">
        <v>14.9</v>
      </c>
      <c r="N53" s="67"/>
      <c r="O53" s="297">
        <v>44802</v>
      </c>
      <c r="P53" s="308">
        <v>20.53</v>
      </c>
      <c r="Q53" s="309"/>
    </row>
    <row r="54" spans="1:17" x14ac:dyDescent="0.4">
      <c r="A54" s="96"/>
      <c r="G54" s="14"/>
      <c r="H54" s="302"/>
      <c r="I54" s="100"/>
      <c r="J54" s="100"/>
      <c r="K54" s="14"/>
      <c r="L54" s="297">
        <v>44799</v>
      </c>
      <c r="M54" s="308">
        <v>14.9</v>
      </c>
      <c r="N54" s="67"/>
      <c r="O54" s="297">
        <v>44799</v>
      </c>
      <c r="P54" s="308">
        <v>20.23</v>
      </c>
      <c r="Q54" s="309"/>
    </row>
    <row r="55" spans="1:17" x14ac:dyDescent="0.4">
      <c r="A55" s="96"/>
      <c r="G55" s="14"/>
      <c r="H55" s="302"/>
      <c r="I55" s="100"/>
      <c r="J55" s="100"/>
      <c r="K55" s="14"/>
      <c r="L55" s="297">
        <v>44796</v>
      </c>
      <c r="M55" s="308">
        <v>14.9</v>
      </c>
      <c r="N55" s="67"/>
      <c r="O55" s="297">
        <v>44796</v>
      </c>
      <c r="P55" s="308">
        <v>19.87</v>
      </c>
      <c r="Q55" s="309"/>
    </row>
    <row r="56" spans="1:17" x14ac:dyDescent="0.4">
      <c r="A56" s="96"/>
      <c r="G56" s="14"/>
      <c r="H56" s="302"/>
      <c r="I56" s="100"/>
      <c r="J56" s="100"/>
      <c r="K56" s="14"/>
      <c r="L56" s="297">
        <v>44793</v>
      </c>
      <c r="M56" s="308">
        <v>14.91</v>
      </c>
      <c r="N56" s="67"/>
      <c r="O56" s="297">
        <v>44793</v>
      </c>
      <c r="P56" s="308">
        <v>19.57</v>
      </c>
      <c r="Q56" s="309"/>
    </row>
    <row r="57" spans="1:17" x14ac:dyDescent="0.4">
      <c r="A57" s="96"/>
      <c r="G57" s="14"/>
      <c r="H57" s="302"/>
      <c r="I57" s="100"/>
      <c r="J57" s="100"/>
      <c r="K57" s="14"/>
      <c r="L57" s="297">
        <v>44790</v>
      </c>
      <c r="M57" s="308">
        <v>14.9</v>
      </c>
      <c r="N57" s="67"/>
      <c r="O57" s="297">
        <v>44790</v>
      </c>
      <c r="P57" s="308">
        <v>18.079999999999998</v>
      </c>
      <c r="Q57" s="309"/>
    </row>
    <row r="58" spans="1:17" x14ac:dyDescent="0.4">
      <c r="A58" s="96"/>
      <c r="G58" s="14"/>
      <c r="H58" s="302"/>
      <c r="I58" s="100"/>
      <c r="J58" s="100"/>
      <c r="K58" s="14"/>
      <c r="L58" s="297">
        <v>44787</v>
      </c>
      <c r="M58" s="308">
        <v>14.92</v>
      </c>
      <c r="N58" s="67"/>
      <c r="O58" s="297">
        <v>44787</v>
      </c>
      <c r="P58" s="308">
        <v>18.100000000000001</v>
      </c>
      <c r="Q58" s="309"/>
    </row>
    <row r="59" spans="1:17" x14ac:dyDescent="0.4">
      <c r="A59" s="96"/>
      <c r="G59" s="14"/>
      <c r="H59" s="302"/>
      <c r="I59" s="100"/>
      <c r="J59" s="100"/>
      <c r="K59" s="14"/>
      <c r="L59" s="297">
        <v>44784</v>
      </c>
      <c r="M59" s="308">
        <v>14.9</v>
      </c>
      <c r="N59" s="67"/>
      <c r="O59" s="297">
        <v>44784</v>
      </c>
      <c r="P59" s="308">
        <v>18.11</v>
      </c>
      <c r="Q59" s="309"/>
    </row>
    <row r="60" spans="1:17" x14ac:dyDescent="0.4">
      <c r="A60" s="96"/>
      <c r="G60" s="14"/>
      <c r="H60" s="302"/>
      <c r="I60" s="100"/>
      <c r="J60" s="100"/>
      <c r="K60" s="14"/>
      <c r="L60" s="297">
        <v>44781</v>
      </c>
      <c r="M60" s="308">
        <v>14.72</v>
      </c>
      <c r="N60" s="67"/>
      <c r="O60" s="297">
        <v>44781</v>
      </c>
      <c r="P60" s="308">
        <v>18.11</v>
      </c>
      <c r="Q60" s="309"/>
    </row>
    <row r="61" spans="1:17" x14ac:dyDescent="0.4">
      <c r="A61" s="301"/>
      <c r="G61" s="14"/>
      <c r="H61" s="302"/>
      <c r="I61" s="100"/>
      <c r="J61" s="100"/>
      <c r="K61" s="14"/>
      <c r="L61" s="297">
        <v>44778</v>
      </c>
      <c r="M61" s="308">
        <v>14.69</v>
      </c>
      <c r="N61" s="67"/>
      <c r="O61" s="297">
        <v>44778</v>
      </c>
      <c r="P61" s="308">
        <v>17.899999999999999</v>
      </c>
      <c r="Q61" s="309"/>
    </row>
    <row r="62" spans="1:17" x14ac:dyDescent="0.4">
      <c r="A62" s="96"/>
      <c r="G62" s="14"/>
      <c r="H62" s="302"/>
      <c r="I62" s="100"/>
      <c r="J62" s="100"/>
      <c r="K62" s="14"/>
      <c r="L62" s="297">
        <v>44775</v>
      </c>
      <c r="M62" s="308">
        <v>14.8</v>
      </c>
      <c r="N62" s="67"/>
      <c r="O62" s="297">
        <v>44775</v>
      </c>
      <c r="P62" s="308">
        <v>17.899999999999999</v>
      </c>
      <c r="Q62" s="309"/>
    </row>
    <row r="63" spans="1:17" x14ac:dyDescent="0.4">
      <c r="A63" s="96"/>
      <c r="G63" s="14"/>
      <c r="H63" s="302"/>
      <c r="I63" s="100"/>
      <c r="J63" s="100"/>
      <c r="K63" s="14"/>
      <c r="L63" s="297">
        <v>44772</v>
      </c>
      <c r="M63" s="308">
        <v>14.88</v>
      </c>
      <c r="N63" s="67"/>
      <c r="O63" s="297">
        <v>44772</v>
      </c>
      <c r="P63" s="308">
        <v>17.899999999999999</v>
      </c>
      <c r="Q63" s="309"/>
    </row>
    <row r="64" spans="1:17" x14ac:dyDescent="0.4">
      <c r="A64" s="138"/>
      <c r="B64" s="29"/>
      <c r="C64" s="29"/>
      <c r="D64" s="30"/>
      <c r="G64" s="14"/>
      <c r="H64" s="302"/>
      <c r="I64" s="100"/>
      <c r="J64" s="100"/>
      <c r="K64" s="14"/>
      <c r="L64" s="297">
        <v>44769</v>
      </c>
      <c r="M64" s="308">
        <v>14.93</v>
      </c>
      <c r="N64" s="67"/>
      <c r="O64" s="297">
        <v>44769</v>
      </c>
      <c r="P64" s="308">
        <v>17.91</v>
      </c>
      <c r="Q64" s="309"/>
    </row>
    <row r="65" spans="7:17" x14ac:dyDescent="0.4">
      <c r="G65" s="14"/>
      <c r="H65" s="302"/>
      <c r="I65" s="100"/>
      <c r="J65" s="100"/>
      <c r="K65" s="14"/>
      <c r="L65" s="297">
        <v>44766</v>
      </c>
      <c r="M65" s="308">
        <v>14.98</v>
      </c>
      <c r="N65" s="67"/>
      <c r="O65" s="297">
        <v>44766</v>
      </c>
      <c r="P65" s="308">
        <v>17.899999999999999</v>
      </c>
      <c r="Q65" s="309"/>
    </row>
    <row r="66" spans="7:17" x14ac:dyDescent="0.4">
      <c r="G66" s="14"/>
      <c r="H66" s="302"/>
      <c r="I66" s="100"/>
      <c r="J66" s="100"/>
      <c r="K66" s="14"/>
      <c r="L66" s="297">
        <v>44763</v>
      </c>
      <c r="M66" s="308">
        <v>14.73</v>
      </c>
      <c r="N66" s="67"/>
      <c r="O66" s="297">
        <v>44763</v>
      </c>
      <c r="P66" s="308">
        <v>17.899999999999999</v>
      </c>
      <c r="Q66" s="309"/>
    </row>
    <row r="67" spans="7:17" x14ac:dyDescent="0.4">
      <c r="G67" s="14"/>
      <c r="H67" s="302"/>
      <c r="I67" s="100"/>
      <c r="J67" s="100"/>
      <c r="K67" s="14"/>
      <c r="L67" s="297">
        <v>44760</v>
      </c>
      <c r="M67" s="308">
        <v>14.6</v>
      </c>
      <c r="N67" s="67"/>
      <c r="O67" s="297">
        <v>44760</v>
      </c>
      <c r="P67" s="308">
        <v>18</v>
      </c>
      <c r="Q67" s="309"/>
    </row>
    <row r="68" spans="7:17" x14ac:dyDescent="0.4">
      <c r="G68" s="14"/>
      <c r="H68" s="302"/>
      <c r="I68" s="100"/>
      <c r="J68" s="100"/>
      <c r="K68" s="14"/>
      <c r="L68" s="297">
        <v>44757</v>
      </c>
      <c r="M68" s="308">
        <v>14.5</v>
      </c>
      <c r="N68" s="67"/>
      <c r="O68" s="297">
        <v>44757</v>
      </c>
      <c r="P68" s="308">
        <v>18.27</v>
      </c>
      <c r="Q68" s="309"/>
    </row>
    <row r="69" spans="7:17" x14ac:dyDescent="0.4">
      <c r="G69" s="14"/>
      <c r="H69" s="302"/>
      <c r="I69" s="100"/>
      <c r="J69" s="100"/>
      <c r="K69" s="14"/>
      <c r="L69" s="297">
        <v>44754</v>
      </c>
      <c r="M69" s="308">
        <v>14.35</v>
      </c>
      <c r="N69" s="67"/>
      <c r="O69" s="297">
        <v>44754</v>
      </c>
      <c r="P69" s="308">
        <v>18.260000000000002</v>
      </c>
      <c r="Q69" s="309"/>
    </row>
    <row r="70" spans="7:17" x14ac:dyDescent="0.4">
      <c r="G70" s="14"/>
      <c r="H70" s="302"/>
      <c r="I70" s="100"/>
      <c r="J70" s="100"/>
      <c r="K70" s="14"/>
      <c r="L70" s="297">
        <v>44751</v>
      </c>
      <c r="M70" s="308">
        <v>14.28</v>
      </c>
      <c r="N70" s="67"/>
      <c r="O70" s="297">
        <v>44751</v>
      </c>
      <c r="P70" s="308">
        <v>18.25</v>
      </c>
      <c r="Q70" s="309"/>
    </row>
    <row r="71" spans="7:17" x14ac:dyDescent="0.4">
      <c r="G71" s="14"/>
      <c r="H71" s="302"/>
      <c r="I71" s="100"/>
      <c r="J71" s="100"/>
      <c r="K71" s="14"/>
      <c r="L71" s="297">
        <v>44748</v>
      </c>
      <c r="M71" s="308">
        <v>14.18</v>
      </c>
      <c r="N71" s="67"/>
      <c r="O71" s="297">
        <v>44748</v>
      </c>
      <c r="P71" s="308">
        <v>18.07</v>
      </c>
      <c r="Q71" s="309"/>
    </row>
    <row r="72" spans="7:17" x14ac:dyDescent="0.4">
      <c r="G72" s="14"/>
      <c r="H72" s="302"/>
      <c r="I72" s="100"/>
      <c r="J72" s="100"/>
      <c r="K72" s="14"/>
      <c r="L72" s="297">
        <v>44745</v>
      </c>
      <c r="M72" s="308">
        <v>13.96</v>
      </c>
      <c r="N72" s="67"/>
      <c r="O72" s="297">
        <v>44745</v>
      </c>
      <c r="P72" s="308">
        <v>17.329999999999998</v>
      </c>
      <c r="Q72" s="309"/>
    </row>
    <row r="73" spans="7:17" x14ac:dyDescent="0.4">
      <c r="G73" s="14"/>
      <c r="H73" s="302"/>
      <c r="I73" s="100"/>
      <c r="J73" s="100"/>
      <c r="K73" s="14"/>
      <c r="L73" s="297">
        <v>44742</v>
      </c>
      <c r="M73" s="308">
        <v>14</v>
      </c>
      <c r="N73" s="67"/>
      <c r="O73" s="297">
        <v>44742</v>
      </c>
      <c r="P73" s="308">
        <v>16.95</v>
      </c>
      <c r="Q73" s="309"/>
    </row>
    <row r="74" spans="7:17" x14ac:dyDescent="0.4">
      <c r="G74" s="14"/>
      <c r="H74" s="302"/>
      <c r="I74" s="100"/>
      <c r="J74" s="100"/>
      <c r="K74" s="14"/>
      <c r="L74" s="297">
        <v>44739</v>
      </c>
      <c r="M74" s="308">
        <v>13.9</v>
      </c>
      <c r="N74" s="67"/>
      <c r="O74" s="297">
        <v>44739</v>
      </c>
      <c r="P74" s="308">
        <v>16.399999999999999</v>
      </c>
      <c r="Q74" s="309"/>
    </row>
    <row r="75" spans="7:17" x14ac:dyDescent="0.4">
      <c r="G75" s="14"/>
      <c r="H75" s="302"/>
      <c r="I75" s="100"/>
      <c r="J75" s="100"/>
      <c r="K75" s="14"/>
      <c r="L75" s="297">
        <v>44736</v>
      </c>
      <c r="M75" s="308">
        <v>13.8</v>
      </c>
      <c r="N75" s="67"/>
      <c r="O75" s="297">
        <v>44736</v>
      </c>
      <c r="P75" s="308">
        <v>16.18</v>
      </c>
      <c r="Q75" s="309"/>
    </row>
    <row r="76" spans="7:17" x14ac:dyDescent="0.4">
      <c r="G76" s="14"/>
      <c r="H76" s="302"/>
      <c r="I76" s="100"/>
      <c r="J76" s="100"/>
      <c r="K76" s="14"/>
      <c r="L76" s="297">
        <v>44733</v>
      </c>
      <c r="M76" s="308">
        <v>13.72</v>
      </c>
      <c r="N76" s="67"/>
      <c r="O76" s="297">
        <v>44733</v>
      </c>
      <c r="P76" s="308">
        <v>15.98</v>
      </c>
      <c r="Q76" s="309"/>
    </row>
    <row r="77" spans="7:17" x14ac:dyDescent="0.4">
      <c r="G77" s="14"/>
      <c r="H77" s="302"/>
      <c r="I77" s="100"/>
      <c r="J77" s="100"/>
      <c r="K77" s="14"/>
      <c r="L77" s="297">
        <v>44730</v>
      </c>
      <c r="M77" s="308">
        <v>13.6</v>
      </c>
      <c r="N77" s="67"/>
      <c r="O77" s="297">
        <v>44730</v>
      </c>
      <c r="P77" s="308">
        <v>15.7</v>
      </c>
      <c r="Q77" s="309"/>
    </row>
    <row r="78" spans="7:17" x14ac:dyDescent="0.4">
      <c r="G78" s="14"/>
      <c r="H78" s="302"/>
      <c r="I78" s="100"/>
      <c r="J78" s="100"/>
      <c r="K78" s="14"/>
      <c r="L78" s="297">
        <v>44727</v>
      </c>
      <c r="M78" s="308">
        <v>13.71</v>
      </c>
      <c r="N78" s="67"/>
      <c r="O78" s="297">
        <v>44727</v>
      </c>
      <c r="P78" s="308">
        <v>15.8</v>
      </c>
      <c r="Q78" s="309"/>
    </row>
    <row r="79" spans="7:17" x14ac:dyDescent="0.4">
      <c r="G79" s="14"/>
      <c r="H79" s="302"/>
      <c r="I79" s="100"/>
      <c r="J79" s="100"/>
      <c r="K79" s="14"/>
      <c r="L79" s="297">
        <v>44724</v>
      </c>
      <c r="M79" s="308">
        <v>13.62</v>
      </c>
      <c r="N79" s="67"/>
      <c r="O79" s="297">
        <v>44724</v>
      </c>
      <c r="P79" s="308">
        <v>15.83</v>
      </c>
      <c r="Q79" s="309"/>
    </row>
    <row r="80" spans="7:17" x14ac:dyDescent="0.4">
      <c r="G80" s="14"/>
      <c r="H80" s="302"/>
      <c r="I80" s="100"/>
      <c r="J80" s="100"/>
      <c r="K80" s="14"/>
      <c r="L80" s="297">
        <v>44721</v>
      </c>
      <c r="M80" s="308">
        <v>13.61</v>
      </c>
      <c r="N80" s="67"/>
      <c r="O80" s="297">
        <v>44721</v>
      </c>
      <c r="P80" s="308">
        <v>15.6</v>
      </c>
      <c r="Q80" s="309"/>
    </row>
    <row r="81" spans="7:17" x14ac:dyDescent="0.4">
      <c r="G81" s="14"/>
      <c r="H81" s="302"/>
      <c r="I81" s="100"/>
      <c r="J81" s="100"/>
      <c r="K81" s="14"/>
      <c r="L81" s="297">
        <v>44718</v>
      </c>
      <c r="M81" s="308">
        <v>13.57</v>
      </c>
      <c r="N81" s="67"/>
      <c r="O81" s="297">
        <v>44718</v>
      </c>
      <c r="P81" s="308">
        <v>15.3</v>
      </c>
      <c r="Q81" s="309"/>
    </row>
    <row r="82" spans="7:17" x14ac:dyDescent="0.4">
      <c r="G82" s="14"/>
      <c r="H82" s="302"/>
      <c r="I82" s="100"/>
      <c r="J82" s="100"/>
      <c r="K82" s="14"/>
      <c r="L82" s="297">
        <v>44715</v>
      </c>
      <c r="M82" s="308">
        <v>13.37</v>
      </c>
      <c r="N82" s="67"/>
      <c r="O82" s="297">
        <v>44715</v>
      </c>
      <c r="P82" s="308">
        <v>15.27</v>
      </c>
      <c r="Q82" s="309"/>
    </row>
    <row r="83" spans="7:17" x14ac:dyDescent="0.4">
      <c r="G83" s="14"/>
      <c r="H83" s="302"/>
      <c r="I83" s="100"/>
      <c r="J83" s="100"/>
      <c r="K83" s="14"/>
      <c r="L83" s="297">
        <v>44712</v>
      </c>
      <c r="M83" s="308">
        <v>13.39</v>
      </c>
      <c r="N83" s="67"/>
      <c r="O83" s="297">
        <v>44712</v>
      </c>
      <c r="P83" s="308">
        <v>15.17</v>
      </c>
      <c r="Q83" s="309"/>
    </row>
    <row r="84" spans="7:17" x14ac:dyDescent="0.4">
      <c r="G84" s="14"/>
      <c r="H84" s="302"/>
      <c r="I84" s="100"/>
      <c r="J84" s="100"/>
      <c r="K84" s="14"/>
      <c r="L84" s="297">
        <v>44709</v>
      </c>
      <c r="M84" s="308">
        <v>13.29</v>
      </c>
      <c r="N84" s="67"/>
      <c r="O84" s="297">
        <v>44709</v>
      </c>
      <c r="P84" s="308">
        <v>15.07</v>
      </c>
      <c r="Q84" s="309"/>
    </row>
    <row r="85" spans="7:17" x14ac:dyDescent="0.4">
      <c r="G85" s="14"/>
      <c r="H85" s="302"/>
      <c r="I85" s="100"/>
      <c r="J85" s="100"/>
      <c r="K85" s="14"/>
      <c r="L85" s="297">
        <v>44706</v>
      </c>
      <c r="M85" s="308">
        <v>13.07</v>
      </c>
      <c r="N85" s="67"/>
      <c r="O85" s="297">
        <v>44706</v>
      </c>
      <c r="P85" s="308">
        <v>14.83</v>
      </c>
      <c r="Q85" s="309"/>
    </row>
    <row r="86" spans="7:17" x14ac:dyDescent="0.4">
      <c r="G86" s="14"/>
      <c r="H86" s="302"/>
      <c r="I86" s="100"/>
      <c r="J86" s="100"/>
      <c r="K86" s="14"/>
      <c r="L86" s="297">
        <v>44703</v>
      </c>
      <c r="M86" s="308">
        <v>12.81</v>
      </c>
      <c r="N86" s="67"/>
      <c r="O86" s="297">
        <v>44703</v>
      </c>
      <c r="P86" s="308">
        <v>14.6</v>
      </c>
      <c r="Q86" s="309"/>
    </row>
    <row r="87" spans="7:17" x14ac:dyDescent="0.4">
      <c r="G87" s="14"/>
      <c r="H87" s="302"/>
      <c r="I87" s="100"/>
      <c r="J87" s="100"/>
      <c r="K87" s="14"/>
      <c r="L87" s="297">
        <v>44700</v>
      </c>
      <c r="M87" s="308">
        <v>12.61</v>
      </c>
      <c r="N87" s="67"/>
      <c r="O87" s="297">
        <v>44700</v>
      </c>
      <c r="P87" s="308">
        <v>14.02</v>
      </c>
      <c r="Q87" s="309"/>
    </row>
    <row r="88" spans="7:17" ht="17.5" customHeight="1" x14ac:dyDescent="0.4">
      <c r="G88" s="14"/>
      <c r="H88" s="302"/>
      <c r="I88" s="100"/>
      <c r="J88" s="100"/>
      <c r="K88" s="14"/>
      <c r="L88" s="297">
        <v>44697</v>
      </c>
      <c r="M88" s="308">
        <v>12.467000000000001</v>
      </c>
      <c r="N88" s="67"/>
      <c r="O88" s="297">
        <v>44697</v>
      </c>
      <c r="P88" s="308">
        <v>13.79</v>
      </c>
      <c r="Q88" s="309"/>
    </row>
    <row r="89" spans="7:17" x14ac:dyDescent="0.4">
      <c r="G89" s="14"/>
      <c r="H89" s="302"/>
      <c r="I89" s="100"/>
      <c r="J89" s="100"/>
      <c r="K89" s="14"/>
      <c r="L89" s="297">
        <v>44694</v>
      </c>
      <c r="M89" s="308">
        <v>12.37</v>
      </c>
      <c r="N89" s="67"/>
      <c r="O89" s="297">
        <v>44694</v>
      </c>
      <c r="P89" s="308">
        <v>13.57</v>
      </c>
      <c r="Q89" s="309"/>
    </row>
    <row r="90" spans="7:17" x14ac:dyDescent="0.4">
      <c r="G90" s="14"/>
      <c r="H90" s="302"/>
      <c r="I90" s="100"/>
      <c r="J90" s="100"/>
      <c r="K90" s="14"/>
      <c r="L90" s="297">
        <v>44691</v>
      </c>
      <c r="M90" s="308">
        <v>12.36</v>
      </c>
      <c r="N90" s="67"/>
      <c r="O90" s="297">
        <v>44691</v>
      </c>
      <c r="P90" s="308">
        <v>13.36</v>
      </c>
      <c r="Q90" s="309"/>
    </row>
    <row r="91" spans="7:17" x14ac:dyDescent="0.4">
      <c r="G91" s="14"/>
      <c r="H91" s="302"/>
      <c r="I91" s="100"/>
      <c r="J91" s="100"/>
      <c r="K91" s="14"/>
      <c r="L91" s="297">
        <v>44688</v>
      </c>
      <c r="M91" s="308">
        <v>12.2</v>
      </c>
      <c r="N91" s="67"/>
      <c r="O91" s="297">
        <v>44688</v>
      </c>
      <c r="P91" s="308">
        <v>13.2</v>
      </c>
      <c r="Q91" s="309"/>
    </row>
    <row r="92" spans="7:17" x14ac:dyDescent="0.4">
      <c r="G92" s="14"/>
      <c r="H92" s="302"/>
      <c r="I92" s="100"/>
      <c r="J92" s="100"/>
      <c r="K92" s="14"/>
      <c r="L92" s="297">
        <v>44685</v>
      </c>
      <c r="M92" s="308">
        <v>12.16</v>
      </c>
      <c r="N92" s="67"/>
      <c r="O92" s="297">
        <v>44685</v>
      </c>
      <c r="P92" s="308">
        <v>12.9</v>
      </c>
      <c r="Q92" s="309"/>
    </row>
    <row r="93" spans="7:17" x14ac:dyDescent="0.4">
      <c r="G93" s="14"/>
      <c r="H93" s="302"/>
      <c r="I93" s="100"/>
      <c r="J93" s="100"/>
      <c r="K93" s="14"/>
      <c r="L93" s="297">
        <v>44682</v>
      </c>
      <c r="M93" s="308">
        <v>12.16</v>
      </c>
      <c r="N93" s="67"/>
      <c r="O93" s="297">
        <v>44682</v>
      </c>
      <c r="P93" s="308">
        <v>12.73</v>
      </c>
      <c r="Q93" s="309"/>
    </row>
    <row r="94" spans="7:17" x14ac:dyDescent="0.4">
      <c r="G94" s="14"/>
      <c r="H94" s="302"/>
      <c r="I94" s="100"/>
      <c r="J94" s="100"/>
      <c r="K94" s="14"/>
      <c r="L94" s="297">
        <v>44679</v>
      </c>
      <c r="M94" s="308">
        <v>12</v>
      </c>
      <c r="N94" s="67"/>
      <c r="O94" s="297">
        <v>44679</v>
      </c>
      <c r="P94" s="308">
        <v>12.7</v>
      </c>
      <c r="Q94" s="309"/>
    </row>
    <row r="95" spans="7:17" x14ac:dyDescent="0.4">
      <c r="G95" s="14"/>
      <c r="H95" s="302"/>
      <c r="I95" s="100"/>
      <c r="J95" s="100"/>
      <c r="K95" s="14"/>
      <c r="L95" s="297">
        <v>44676</v>
      </c>
      <c r="M95" s="308">
        <v>11.67</v>
      </c>
      <c r="N95" s="67"/>
      <c r="O95" s="297">
        <v>44676</v>
      </c>
      <c r="P95" s="308">
        <v>12.53</v>
      </c>
      <c r="Q95" s="309"/>
    </row>
    <row r="96" spans="7:17" x14ac:dyDescent="0.4">
      <c r="G96" s="14"/>
      <c r="H96" s="302"/>
      <c r="I96" s="100"/>
      <c r="J96" s="100"/>
      <c r="K96" s="14"/>
      <c r="L96" s="297">
        <v>44673</v>
      </c>
      <c r="M96" s="308">
        <v>11.41</v>
      </c>
      <c r="N96" s="67"/>
      <c r="O96" s="297">
        <v>44673</v>
      </c>
      <c r="P96" s="308">
        <v>12.57</v>
      </c>
      <c r="Q96" s="309"/>
    </row>
    <row r="97" spans="7:17" x14ac:dyDescent="0.4">
      <c r="G97" s="14"/>
      <c r="H97" s="302"/>
      <c r="I97" s="100"/>
      <c r="J97" s="100"/>
      <c r="K97" s="14"/>
      <c r="L97" s="297">
        <v>44670</v>
      </c>
      <c r="M97" s="308">
        <v>11.37</v>
      </c>
      <c r="N97" s="67"/>
      <c r="O97" s="297">
        <v>44670</v>
      </c>
      <c r="P97" s="308">
        <v>12.54</v>
      </c>
      <c r="Q97" s="309"/>
    </row>
    <row r="98" spans="7:17" x14ac:dyDescent="0.4">
      <c r="G98" s="14"/>
      <c r="H98" s="302"/>
      <c r="I98" s="100"/>
      <c r="J98" s="100"/>
      <c r="K98" s="14"/>
      <c r="L98" s="297">
        <v>44667</v>
      </c>
      <c r="M98" s="308">
        <v>11.12</v>
      </c>
      <c r="N98" s="67"/>
      <c r="O98" s="297">
        <v>44667</v>
      </c>
      <c r="P98" s="308">
        <v>12.4</v>
      </c>
      <c r="Q98" s="309"/>
    </row>
    <row r="99" spans="7:17" x14ac:dyDescent="0.4">
      <c r="G99" s="14"/>
      <c r="H99" s="302"/>
      <c r="I99" s="100"/>
      <c r="J99" s="100"/>
      <c r="K99" s="14"/>
      <c r="L99" s="297">
        <v>44664</v>
      </c>
      <c r="M99" s="308">
        <v>11.1</v>
      </c>
      <c r="N99" s="67"/>
      <c r="O99" s="297">
        <v>44664</v>
      </c>
      <c r="P99" s="308">
        <v>12.24</v>
      </c>
      <c r="Q99" s="309"/>
    </row>
    <row r="100" spans="7:17" x14ac:dyDescent="0.4">
      <c r="G100" s="14"/>
      <c r="H100" s="302"/>
      <c r="I100" s="100"/>
      <c r="J100" s="100"/>
      <c r="K100" s="14"/>
      <c r="L100" s="297">
        <v>44661</v>
      </c>
      <c r="M100" s="308">
        <v>11.04</v>
      </c>
      <c r="N100" s="67"/>
      <c r="O100" s="297">
        <v>44661</v>
      </c>
      <c r="P100" s="308">
        <v>12.14</v>
      </c>
      <c r="Q100" s="309"/>
    </row>
    <row r="101" spans="7:17" x14ac:dyDescent="0.4">
      <c r="G101" s="14"/>
      <c r="K101" s="14"/>
      <c r="L101" s="297">
        <v>44658</v>
      </c>
      <c r="M101" s="308">
        <v>10.99</v>
      </c>
      <c r="N101" s="67"/>
      <c r="O101" s="297">
        <v>44658</v>
      </c>
      <c r="P101" s="308">
        <v>12.29</v>
      </c>
      <c r="Q101" s="309"/>
    </row>
    <row r="102" spans="7:17" x14ac:dyDescent="0.4">
      <c r="G102" s="14"/>
      <c r="K102" s="14"/>
      <c r="L102" s="297">
        <v>44655</v>
      </c>
      <c r="M102" s="308">
        <v>10.87</v>
      </c>
      <c r="N102" s="67"/>
      <c r="O102" s="297">
        <v>44655</v>
      </c>
      <c r="P102" s="308">
        <v>12.57</v>
      </c>
      <c r="Q102" s="309"/>
    </row>
    <row r="103" spans="7:17" x14ac:dyDescent="0.4">
      <c r="G103" s="14"/>
      <c r="K103" s="14"/>
      <c r="L103" s="297">
        <v>44652</v>
      </c>
      <c r="M103" s="308">
        <v>10.87</v>
      </c>
      <c r="N103" s="67"/>
      <c r="O103" s="297">
        <v>44652</v>
      </c>
      <c r="P103" s="308">
        <v>12.65</v>
      </c>
      <c r="Q103" s="309"/>
    </row>
    <row r="104" spans="7:17" x14ac:dyDescent="0.4">
      <c r="G104" s="14"/>
      <c r="K104" s="14"/>
      <c r="L104" s="297">
        <v>44649</v>
      </c>
      <c r="M104" s="308">
        <v>10.8</v>
      </c>
      <c r="N104" s="67"/>
      <c r="O104" s="297">
        <v>44649</v>
      </c>
      <c r="P104" s="308">
        <v>12.56</v>
      </c>
      <c r="Q104" s="309"/>
    </row>
    <row r="105" spans="7:17" x14ac:dyDescent="0.4">
      <c r="G105" s="14"/>
      <c r="K105" s="14"/>
      <c r="L105" s="297">
        <v>44646</v>
      </c>
      <c r="M105" s="308">
        <v>11.28</v>
      </c>
      <c r="N105" s="67"/>
      <c r="O105" s="297">
        <v>44646</v>
      </c>
      <c r="P105" s="308">
        <v>12.24</v>
      </c>
      <c r="Q105" s="309"/>
    </row>
    <row r="106" spans="7:17" x14ac:dyDescent="0.4">
      <c r="G106" s="14"/>
      <c r="K106" s="14"/>
      <c r="L106" s="297">
        <v>44643</v>
      </c>
      <c r="M106" s="308">
        <v>11.26</v>
      </c>
      <c r="N106" s="67"/>
      <c r="O106" s="297">
        <v>44643</v>
      </c>
      <c r="P106" s="308">
        <v>12.08</v>
      </c>
      <c r="Q106" s="309"/>
    </row>
    <row r="107" spans="7:17" x14ac:dyDescent="0.4">
      <c r="G107" s="14"/>
      <c r="K107" s="14"/>
      <c r="L107" s="297">
        <v>44640</v>
      </c>
      <c r="M107" s="308">
        <v>11.52</v>
      </c>
      <c r="N107" s="67"/>
      <c r="O107" s="297">
        <v>44640</v>
      </c>
      <c r="P107" s="308">
        <v>12.13</v>
      </c>
      <c r="Q107" s="309"/>
    </row>
    <row r="108" spans="7:17" x14ac:dyDescent="0.4">
      <c r="G108" s="14"/>
      <c r="K108" s="14"/>
      <c r="L108" s="297">
        <v>44637</v>
      </c>
      <c r="M108" s="308">
        <v>11.42</v>
      </c>
      <c r="N108" s="67"/>
      <c r="O108" s="297">
        <v>44637</v>
      </c>
      <c r="P108" s="308">
        <v>12.12</v>
      </c>
      <c r="Q108" s="309"/>
    </row>
    <row r="109" spans="7:17" x14ac:dyDescent="0.4">
      <c r="G109" s="14"/>
      <c r="K109" s="14"/>
      <c r="L109" s="297">
        <v>44634</v>
      </c>
      <c r="M109" s="308">
        <v>11.49</v>
      </c>
      <c r="N109" s="67"/>
      <c r="O109" s="297">
        <v>44634</v>
      </c>
      <c r="P109" s="308">
        <v>12.12</v>
      </c>
      <c r="Q109" s="309"/>
    </row>
    <row r="110" spans="7:17" x14ac:dyDescent="0.4">
      <c r="G110" s="14"/>
      <c r="K110" s="14"/>
      <c r="L110" s="297">
        <v>44631</v>
      </c>
      <c r="M110" s="308">
        <v>11.49</v>
      </c>
      <c r="N110" s="67"/>
      <c r="O110" s="297">
        <v>44631</v>
      </c>
      <c r="P110" s="308">
        <v>12.2</v>
      </c>
      <c r="Q110" s="309"/>
    </row>
    <row r="111" spans="7:17" x14ac:dyDescent="0.4">
      <c r="G111" s="14"/>
      <c r="K111" s="14"/>
      <c r="L111" s="297">
        <v>44628</v>
      </c>
      <c r="M111" s="308">
        <v>11.33</v>
      </c>
      <c r="N111" s="67"/>
      <c r="O111" s="297">
        <v>44628</v>
      </c>
      <c r="P111" s="308">
        <v>12.04</v>
      </c>
      <c r="Q111" s="309"/>
    </row>
    <row r="112" spans="7:17" x14ac:dyDescent="0.4">
      <c r="G112" s="14"/>
      <c r="K112" s="14"/>
      <c r="L112" s="297">
        <v>44625</v>
      </c>
      <c r="M112" s="308">
        <v>11.3</v>
      </c>
      <c r="N112" s="67"/>
      <c r="O112" s="297">
        <v>44625</v>
      </c>
      <c r="P112" s="308">
        <v>12.04</v>
      </c>
      <c r="Q112" s="309"/>
    </row>
    <row r="113" spans="7:17" x14ac:dyDescent="0.4">
      <c r="G113" s="14"/>
      <c r="K113" s="14"/>
      <c r="L113" s="297">
        <v>44622</v>
      </c>
      <c r="M113" s="308">
        <v>11.33</v>
      </c>
      <c r="N113" s="67"/>
      <c r="O113" s="297">
        <v>44622</v>
      </c>
      <c r="P113" s="308">
        <v>11.98</v>
      </c>
      <c r="Q113" s="309"/>
    </row>
    <row r="114" spans="7:17" x14ac:dyDescent="0.4">
      <c r="G114" s="14"/>
      <c r="K114" s="14"/>
      <c r="L114" s="297">
        <v>44619</v>
      </c>
      <c r="M114" s="308">
        <v>11.65</v>
      </c>
      <c r="N114" s="67"/>
      <c r="O114" s="297">
        <v>44619</v>
      </c>
      <c r="P114" s="308">
        <v>12.12</v>
      </c>
      <c r="Q114" s="309"/>
    </row>
    <row r="115" spans="7:17" x14ac:dyDescent="0.4">
      <c r="G115" s="14"/>
      <c r="K115" s="14"/>
      <c r="L115" s="297">
        <v>44616</v>
      </c>
      <c r="M115" s="308">
        <v>11.5</v>
      </c>
      <c r="N115" s="67"/>
      <c r="O115" s="297">
        <v>44616</v>
      </c>
      <c r="P115" s="308">
        <v>11.97</v>
      </c>
      <c r="Q115" s="309"/>
    </row>
    <row r="116" spans="7:17" x14ac:dyDescent="0.4">
      <c r="G116" s="14"/>
      <c r="K116" s="14"/>
      <c r="L116" s="297">
        <v>44613</v>
      </c>
      <c r="M116" s="308">
        <v>12.35</v>
      </c>
      <c r="N116" s="67"/>
      <c r="O116" s="297">
        <v>44613</v>
      </c>
      <c r="P116" s="308">
        <v>12.05</v>
      </c>
      <c r="Q116" s="309"/>
    </row>
    <row r="117" spans="7:17" x14ac:dyDescent="0.4">
      <c r="G117" s="14"/>
      <c r="K117" s="14"/>
      <c r="L117" s="297">
        <v>44611</v>
      </c>
      <c r="M117" s="308">
        <v>11.05</v>
      </c>
      <c r="N117" s="67"/>
      <c r="O117" s="297">
        <v>44611</v>
      </c>
      <c r="P117" s="308">
        <v>11.7</v>
      </c>
      <c r="Q117" s="309"/>
    </row>
    <row r="118" spans="7:17" x14ac:dyDescent="0.4">
      <c r="G118" s="14"/>
      <c r="K118" s="14"/>
      <c r="L118" s="297">
        <v>44608</v>
      </c>
      <c r="M118" s="308">
        <v>11.37</v>
      </c>
      <c r="N118" s="67"/>
      <c r="O118" s="297">
        <v>44608</v>
      </c>
      <c r="P118" s="308">
        <v>12</v>
      </c>
      <c r="Q118" s="309"/>
    </row>
    <row r="119" spans="7:17" x14ac:dyDescent="0.4">
      <c r="G119" s="14"/>
      <c r="K119" s="14"/>
      <c r="L119" s="297">
        <v>44605</v>
      </c>
      <c r="M119" s="308">
        <v>11.94</v>
      </c>
      <c r="N119" s="67"/>
      <c r="O119" s="297">
        <v>44605</v>
      </c>
      <c r="P119" s="308">
        <v>11.7</v>
      </c>
      <c r="Q119" s="309"/>
    </row>
    <row r="120" spans="7:17" x14ac:dyDescent="0.4">
      <c r="G120" s="14"/>
      <c r="K120" s="14"/>
      <c r="L120" s="297">
        <v>44602</v>
      </c>
      <c r="M120" s="308">
        <v>11.27</v>
      </c>
      <c r="N120" s="67"/>
      <c r="O120" s="297">
        <v>44602</v>
      </c>
      <c r="P120" s="308">
        <v>11.7</v>
      </c>
      <c r="Q120" s="309"/>
    </row>
    <row r="121" spans="7:17" x14ac:dyDescent="0.4">
      <c r="G121" s="14"/>
      <c r="K121" s="14"/>
      <c r="L121" s="297">
        <v>44599</v>
      </c>
      <c r="M121" s="308">
        <v>12</v>
      </c>
      <c r="N121" s="67"/>
      <c r="O121" s="297">
        <v>44599</v>
      </c>
      <c r="P121" s="308">
        <v>11.5</v>
      </c>
      <c r="Q121" s="309"/>
    </row>
    <row r="122" spans="7:17" x14ac:dyDescent="0.4">
      <c r="G122" s="14"/>
      <c r="K122" s="14"/>
      <c r="L122" s="297">
        <v>44585</v>
      </c>
      <c r="M122" s="308">
        <v>12.7</v>
      </c>
      <c r="N122" s="67"/>
      <c r="O122" s="297">
        <v>44585</v>
      </c>
      <c r="P122" s="308">
        <v>12.1</v>
      </c>
      <c r="Q122" s="309"/>
    </row>
    <row r="123" spans="7:17" x14ac:dyDescent="0.4">
      <c r="G123" s="14"/>
      <c r="K123" s="14"/>
      <c r="L123" s="297">
        <v>44582</v>
      </c>
      <c r="M123" s="308">
        <v>13.02</v>
      </c>
      <c r="N123" s="67"/>
      <c r="O123" s="297">
        <v>44582</v>
      </c>
      <c r="P123" s="308">
        <v>12.16</v>
      </c>
      <c r="Q123" s="309"/>
    </row>
    <row r="124" spans="7:17" x14ac:dyDescent="0.4">
      <c r="G124" s="14"/>
      <c r="K124" s="14"/>
      <c r="L124" s="297">
        <v>44579</v>
      </c>
      <c r="M124" s="308">
        <v>13</v>
      </c>
      <c r="N124" s="67"/>
      <c r="O124" s="297">
        <v>44579</v>
      </c>
      <c r="P124" s="308">
        <v>11.97</v>
      </c>
      <c r="Q124" s="309"/>
    </row>
    <row r="125" spans="7:17" x14ac:dyDescent="0.4">
      <c r="G125" s="14"/>
      <c r="K125" s="14"/>
      <c r="L125" s="297">
        <v>44576</v>
      </c>
      <c r="M125" s="308">
        <v>12.6</v>
      </c>
      <c r="N125" s="67"/>
      <c r="O125" s="297">
        <v>44576</v>
      </c>
      <c r="P125" s="308">
        <v>11.66</v>
      </c>
      <c r="Q125" s="309"/>
    </row>
    <row r="126" spans="7:17" x14ac:dyDescent="0.4">
      <c r="G126" s="14"/>
      <c r="K126" s="14"/>
      <c r="L126" s="297">
        <v>44573</v>
      </c>
      <c r="M126" s="308">
        <v>13.02</v>
      </c>
      <c r="N126" s="67"/>
      <c r="O126" s="297">
        <v>44573</v>
      </c>
      <c r="P126" s="308">
        <v>11.53</v>
      </c>
      <c r="Q126" s="309"/>
    </row>
    <row r="127" spans="7:17" x14ac:dyDescent="0.4">
      <c r="G127" s="14"/>
      <c r="K127" s="14"/>
      <c r="L127" s="297">
        <v>44570</v>
      </c>
      <c r="M127" s="308">
        <v>13.16</v>
      </c>
      <c r="N127" s="67"/>
      <c r="O127" s="297">
        <v>44570</v>
      </c>
      <c r="P127" s="308">
        <v>11.57</v>
      </c>
      <c r="Q127" s="309"/>
    </row>
    <row r="128" spans="7:17" x14ac:dyDescent="0.4">
      <c r="G128" s="14"/>
      <c r="K128" s="14"/>
      <c r="L128" s="297">
        <v>44567</v>
      </c>
      <c r="M128" s="308">
        <v>13.05</v>
      </c>
      <c r="N128" s="67"/>
      <c r="O128" s="297">
        <v>44567</v>
      </c>
      <c r="P128" s="308">
        <v>12.06</v>
      </c>
      <c r="Q128" s="309"/>
    </row>
    <row r="129" spans="7:17" x14ac:dyDescent="0.4">
      <c r="G129" s="14"/>
      <c r="K129" s="14"/>
      <c r="L129" s="297">
        <v>44564</v>
      </c>
      <c r="M129" s="308">
        <v>13.17</v>
      </c>
      <c r="N129" s="67"/>
      <c r="O129" s="297">
        <v>44564</v>
      </c>
      <c r="P129" s="308">
        <v>12</v>
      </c>
      <c r="Q129" s="309"/>
    </row>
    <row r="130" spans="7:17" x14ac:dyDescent="0.4">
      <c r="G130" s="14"/>
      <c r="K130" s="14"/>
      <c r="L130" s="297">
        <v>44561</v>
      </c>
      <c r="M130" s="308">
        <v>13.17</v>
      </c>
      <c r="N130" s="67"/>
      <c r="O130" s="297">
        <v>44561</v>
      </c>
      <c r="P130" s="308">
        <v>12.16</v>
      </c>
      <c r="Q130" s="309"/>
    </row>
    <row r="131" spans="7:17" x14ac:dyDescent="0.4">
      <c r="G131" s="14"/>
      <c r="K131" s="14"/>
      <c r="L131" s="297">
        <v>44558</v>
      </c>
      <c r="M131" s="308">
        <v>13.17</v>
      </c>
      <c r="N131" s="67"/>
      <c r="O131" s="297">
        <v>44558</v>
      </c>
      <c r="P131" s="308">
        <v>12.16</v>
      </c>
      <c r="Q131" s="309"/>
    </row>
    <row r="132" spans="7:17" x14ac:dyDescent="0.4">
      <c r="G132" s="14"/>
      <c r="K132" s="14"/>
      <c r="L132" s="297">
        <v>44555</v>
      </c>
      <c r="M132" s="308">
        <v>13.27</v>
      </c>
      <c r="N132" s="67"/>
      <c r="O132" s="297">
        <v>44555</v>
      </c>
      <c r="P132" s="308">
        <v>12.13</v>
      </c>
      <c r="Q132" s="309"/>
    </row>
    <row r="133" spans="7:17" x14ac:dyDescent="0.4">
      <c r="G133" s="14"/>
      <c r="K133" s="14"/>
      <c r="L133" s="297">
        <v>44551</v>
      </c>
      <c r="M133" s="308">
        <v>13.3</v>
      </c>
      <c r="N133" s="67"/>
      <c r="O133" s="297">
        <v>44551</v>
      </c>
      <c r="P133" s="308">
        <v>12.1</v>
      </c>
      <c r="Q133" s="309"/>
    </row>
    <row r="134" spans="7:17" x14ac:dyDescent="0.4">
      <c r="G134" s="14"/>
      <c r="K134" s="14"/>
      <c r="L134" s="297">
        <v>44548</v>
      </c>
      <c r="M134" s="308">
        <v>13.33</v>
      </c>
      <c r="N134" s="67"/>
      <c r="O134" s="297">
        <v>44548</v>
      </c>
      <c r="P134" s="308">
        <v>11.98</v>
      </c>
      <c r="Q134" s="309"/>
    </row>
    <row r="135" spans="7:17" x14ac:dyDescent="0.4">
      <c r="G135" s="14"/>
      <c r="K135" s="14"/>
      <c r="L135" s="297">
        <v>44545</v>
      </c>
      <c r="M135" s="308">
        <v>13.59</v>
      </c>
      <c r="N135" s="67"/>
      <c r="O135" s="297">
        <v>44545</v>
      </c>
      <c r="P135" s="308">
        <v>11.92</v>
      </c>
      <c r="Q135" s="309"/>
    </row>
    <row r="136" spans="7:17" x14ac:dyDescent="0.4">
      <c r="G136" s="14"/>
      <c r="K136" s="14"/>
      <c r="L136" s="297">
        <v>44542</v>
      </c>
      <c r="M136" s="308">
        <v>13.39</v>
      </c>
      <c r="N136" s="67"/>
      <c r="O136" s="297">
        <v>44542</v>
      </c>
      <c r="P136" s="308">
        <v>12.17</v>
      </c>
      <c r="Q136" s="309"/>
    </row>
    <row r="137" spans="7:17" x14ac:dyDescent="0.4">
      <c r="G137" s="14"/>
      <c r="K137" s="14"/>
      <c r="L137" s="297">
        <v>44539</v>
      </c>
      <c r="M137" s="308">
        <v>13.29</v>
      </c>
      <c r="N137" s="67"/>
      <c r="O137" s="297">
        <v>44539</v>
      </c>
      <c r="P137" s="308">
        <v>12.17</v>
      </c>
      <c r="Q137" s="309"/>
    </row>
    <row r="138" spans="7:17" x14ac:dyDescent="0.4">
      <c r="G138" s="14"/>
      <c r="K138" s="14"/>
      <c r="L138" s="297">
        <v>44536</v>
      </c>
      <c r="M138" s="308">
        <v>13.32</v>
      </c>
      <c r="N138" s="67"/>
      <c r="O138" s="297">
        <v>44536</v>
      </c>
      <c r="P138" s="308">
        <v>12.68</v>
      </c>
      <c r="Q138" s="309"/>
    </row>
    <row r="139" spans="7:17" x14ac:dyDescent="0.4">
      <c r="G139" s="14"/>
      <c r="K139" s="14"/>
      <c r="L139" s="297">
        <v>44533</v>
      </c>
      <c r="M139" s="308">
        <v>12.91</v>
      </c>
      <c r="N139" s="67"/>
      <c r="O139" s="297">
        <v>44533</v>
      </c>
      <c r="P139" s="308">
        <v>12.98</v>
      </c>
      <c r="Q139" s="309"/>
    </row>
    <row r="140" spans="7:17" x14ac:dyDescent="0.4">
      <c r="G140" s="14"/>
      <c r="K140" s="14"/>
      <c r="L140" s="297">
        <v>44530</v>
      </c>
      <c r="M140" s="308">
        <v>11.67</v>
      </c>
      <c r="N140" s="67"/>
      <c r="O140" s="297">
        <v>44530</v>
      </c>
      <c r="P140" s="308">
        <v>12.68</v>
      </c>
      <c r="Q140" s="309"/>
    </row>
    <row r="141" spans="7:17" x14ac:dyDescent="0.4">
      <c r="G141" s="14"/>
      <c r="K141" s="14"/>
      <c r="L141" s="297">
        <v>44527</v>
      </c>
      <c r="M141" s="308">
        <v>11.67</v>
      </c>
      <c r="N141" s="67"/>
      <c r="O141" s="297">
        <v>44527</v>
      </c>
      <c r="P141" s="308">
        <v>12.98</v>
      </c>
      <c r="Q141" s="309"/>
    </row>
    <row r="142" spans="7:17" x14ac:dyDescent="0.4">
      <c r="G142" s="14"/>
      <c r="K142" s="14"/>
      <c r="L142" s="297">
        <v>44524</v>
      </c>
      <c r="M142" s="308">
        <v>11.74</v>
      </c>
      <c r="N142" s="67"/>
      <c r="O142" s="297">
        <v>44524</v>
      </c>
      <c r="P142" s="308">
        <v>13.03</v>
      </c>
      <c r="Q142" s="309"/>
    </row>
    <row r="143" spans="7:17" x14ac:dyDescent="0.4">
      <c r="G143" s="14"/>
      <c r="K143" s="14"/>
      <c r="L143" s="297">
        <v>44521</v>
      </c>
      <c r="M143" s="308">
        <v>11.74</v>
      </c>
      <c r="N143" s="67"/>
      <c r="O143" s="297">
        <v>44521</v>
      </c>
      <c r="P143" s="308">
        <v>13</v>
      </c>
      <c r="Q143" s="309"/>
    </row>
    <row r="144" spans="7:17" x14ac:dyDescent="0.4">
      <c r="G144" s="14"/>
      <c r="K144" s="14"/>
      <c r="L144" s="297">
        <v>44518</v>
      </c>
      <c r="M144" s="308">
        <v>11.74</v>
      </c>
      <c r="N144" s="67"/>
      <c r="O144" s="297">
        <v>44518</v>
      </c>
      <c r="P144" s="308">
        <v>12.95</v>
      </c>
      <c r="Q144" s="309"/>
    </row>
    <row r="145" spans="7:17" x14ac:dyDescent="0.4">
      <c r="G145" s="14"/>
      <c r="K145" s="14"/>
      <c r="L145" s="297">
        <v>44515</v>
      </c>
      <c r="M145" s="308">
        <v>11.97</v>
      </c>
      <c r="N145" s="67"/>
      <c r="O145" s="297">
        <v>44515</v>
      </c>
      <c r="P145" s="308">
        <v>13.37</v>
      </c>
      <c r="Q145" s="309"/>
    </row>
    <row r="146" spans="7:17" x14ac:dyDescent="0.4">
      <c r="G146" s="14"/>
      <c r="K146" s="14"/>
      <c r="L146" s="297">
        <v>44512</v>
      </c>
      <c r="M146" s="308">
        <v>11.97</v>
      </c>
      <c r="N146" s="67"/>
      <c r="O146" s="297">
        <v>44512</v>
      </c>
      <c r="P146" s="308">
        <v>13.3</v>
      </c>
      <c r="Q146" s="309"/>
    </row>
    <row r="147" spans="7:17" x14ac:dyDescent="0.4">
      <c r="G147" s="14"/>
      <c r="K147" s="14"/>
      <c r="L147" s="297">
        <v>44509</v>
      </c>
      <c r="M147" s="308">
        <v>11.21</v>
      </c>
      <c r="N147" s="67"/>
      <c r="O147" s="297">
        <v>44509</v>
      </c>
      <c r="P147" s="308">
        <v>13.3</v>
      </c>
      <c r="Q147" s="309"/>
    </row>
    <row r="148" spans="7:17" x14ac:dyDescent="0.4">
      <c r="G148" s="14"/>
      <c r="K148" s="14"/>
      <c r="L148" s="297">
        <v>44506</v>
      </c>
      <c r="M148" s="308">
        <v>11.24</v>
      </c>
      <c r="N148" s="67"/>
      <c r="O148" s="297">
        <v>44506</v>
      </c>
      <c r="P148" s="308">
        <v>13.23</v>
      </c>
      <c r="Q148" s="309"/>
    </row>
    <row r="149" spans="7:17" x14ac:dyDescent="0.4">
      <c r="G149" s="14"/>
      <c r="K149" s="14"/>
      <c r="L149" s="297">
        <v>44503</v>
      </c>
      <c r="M149" s="308">
        <v>11.24</v>
      </c>
      <c r="N149" s="67"/>
      <c r="O149" s="297">
        <v>44503</v>
      </c>
      <c r="P149" s="308">
        <v>13.33</v>
      </c>
      <c r="Q149" s="309"/>
    </row>
    <row r="150" spans="7:17" x14ac:dyDescent="0.4">
      <c r="G150" s="14"/>
      <c r="K150" s="14"/>
      <c r="L150" s="297">
        <v>44500</v>
      </c>
      <c r="M150" s="308">
        <v>11.4</v>
      </c>
      <c r="N150" s="67"/>
      <c r="O150" s="297">
        <v>44500</v>
      </c>
      <c r="P150" s="308">
        <v>13.23</v>
      </c>
      <c r="Q150" s="309"/>
    </row>
    <row r="151" spans="7:17" x14ac:dyDescent="0.4">
      <c r="G151" s="14"/>
      <c r="K151" s="14"/>
      <c r="L151" s="297">
        <v>44497</v>
      </c>
      <c r="M151" s="308">
        <v>11.4</v>
      </c>
      <c r="N151" s="67"/>
      <c r="O151" s="297">
        <v>44497</v>
      </c>
      <c r="P151" s="308">
        <v>13.23</v>
      </c>
      <c r="Q151" s="309"/>
    </row>
    <row r="152" spans="7:17" x14ac:dyDescent="0.4">
      <c r="G152" s="14"/>
      <c r="K152" s="14"/>
      <c r="L152" s="297">
        <v>44494</v>
      </c>
      <c r="M152" s="308">
        <v>11.26</v>
      </c>
      <c r="N152" s="67"/>
      <c r="O152" s="297">
        <v>44494</v>
      </c>
      <c r="P152" s="308">
        <v>12.96</v>
      </c>
      <c r="Q152" s="309"/>
    </row>
    <row r="153" spans="7:17" x14ac:dyDescent="0.4">
      <c r="G153" s="14"/>
      <c r="K153" s="14"/>
      <c r="L153" s="297">
        <v>44491</v>
      </c>
      <c r="M153" s="308">
        <v>10.73</v>
      </c>
      <c r="N153" s="67"/>
      <c r="O153" s="297">
        <v>44491</v>
      </c>
      <c r="P153" s="308">
        <v>12.63</v>
      </c>
      <c r="Q153" s="309"/>
    </row>
    <row r="154" spans="7:17" x14ac:dyDescent="0.4">
      <c r="G154" s="14"/>
      <c r="K154" s="14"/>
      <c r="L154" s="297">
        <v>44488</v>
      </c>
      <c r="M154" s="308">
        <v>11.53</v>
      </c>
      <c r="N154" s="67"/>
      <c r="O154" s="297">
        <v>44488</v>
      </c>
      <c r="P154" s="308">
        <v>11.99</v>
      </c>
      <c r="Q154" s="309"/>
    </row>
    <row r="155" spans="7:17" x14ac:dyDescent="0.4">
      <c r="G155" s="14"/>
      <c r="K155" s="14"/>
      <c r="L155" s="297">
        <v>44485</v>
      </c>
      <c r="M155" s="308">
        <v>11.24</v>
      </c>
      <c r="N155" s="67"/>
      <c r="O155" s="297">
        <v>44485</v>
      </c>
      <c r="P155" s="308">
        <v>11.83</v>
      </c>
      <c r="Q155" s="309"/>
    </row>
    <row r="156" spans="7:17" x14ac:dyDescent="0.4">
      <c r="G156" s="14"/>
      <c r="K156" s="14"/>
      <c r="L156" s="297">
        <v>44482</v>
      </c>
      <c r="M156" s="308">
        <v>10.28</v>
      </c>
      <c r="N156" s="67"/>
      <c r="O156" s="297">
        <v>44482</v>
      </c>
      <c r="P156" s="308">
        <v>10.34</v>
      </c>
      <c r="Q156" s="309"/>
    </row>
    <row r="157" spans="7:17" x14ac:dyDescent="0.4">
      <c r="G157" s="14"/>
      <c r="K157" s="14"/>
      <c r="L157" s="297">
        <v>44479</v>
      </c>
      <c r="M157" s="308">
        <v>10.433</v>
      </c>
      <c r="N157" s="14"/>
      <c r="O157" s="297">
        <v>44479</v>
      </c>
      <c r="P157" s="308">
        <v>10.41</v>
      </c>
      <c r="Q157" s="309"/>
    </row>
    <row r="158" spans="7:17" x14ac:dyDescent="0.4">
      <c r="G158" s="14"/>
      <c r="K158" s="14"/>
      <c r="L158" s="297">
        <v>44476</v>
      </c>
      <c r="M158" s="308">
        <v>11.54</v>
      </c>
      <c r="N158" s="14"/>
      <c r="O158" s="297">
        <v>44476</v>
      </c>
      <c r="P158" s="308">
        <v>12.48</v>
      </c>
      <c r="Q158" s="309"/>
    </row>
    <row r="159" spans="7:17" x14ac:dyDescent="0.4">
      <c r="G159" s="14"/>
      <c r="K159" s="14"/>
      <c r="L159" s="297">
        <v>44473</v>
      </c>
      <c r="M159" s="308">
        <v>11.34</v>
      </c>
      <c r="N159" s="14"/>
      <c r="O159" s="297">
        <v>44473</v>
      </c>
      <c r="P159" s="308">
        <v>12.48</v>
      </c>
      <c r="Q159" s="309"/>
    </row>
    <row r="160" spans="7:17" x14ac:dyDescent="0.4">
      <c r="G160" s="14"/>
      <c r="K160" s="14"/>
      <c r="L160" s="297">
        <v>44468</v>
      </c>
      <c r="M160" s="308">
        <v>12.11</v>
      </c>
      <c r="N160" s="14"/>
      <c r="O160" s="297">
        <v>44468</v>
      </c>
      <c r="P160" s="308">
        <v>12.88</v>
      </c>
      <c r="Q160" s="309"/>
    </row>
    <row r="161" spans="7:17" x14ac:dyDescent="0.4">
      <c r="G161" s="14"/>
      <c r="K161" s="14"/>
      <c r="L161" s="297">
        <v>44465</v>
      </c>
      <c r="M161" s="308">
        <v>11.73</v>
      </c>
      <c r="N161" s="14"/>
      <c r="O161" s="297">
        <v>44465</v>
      </c>
      <c r="P161" s="308">
        <v>14.44</v>
      </c>
      <c r="Q161" s="309"/>
    </row>
    <row r="162" spans="7:17" x14ac:dyDescent="0.4">
      <c r="G162" s="14"/>
      <c r="K162" s="14"/>
      <c r="L162" s="297">
        <v>44461</v>
      </c>
      <c r="M162" s="308">
        <v>12.04</v>
      </c>
      <c r="N162" s="14"/>
      <c r="O162" s="297">
        <v>44461</v>
      </c>
      <c r="P162" s="308">
        <v>14.27</v>
      </c>
      <c r="Q162" s="309"/>
    </row>
    <row r="163" spans="7:17" x14ac:dyDescent="0.4">
      <c r="G163" s="14"/>
      <c r="K163" s="14"/>
      <c r="L163" s="297">
        <v>44458</v>
      </c>
      <c r="M163" s="308">
        <v>12.04</v>
      </c>
      <c r="N163" s="14"/>
      <c r="O163" s="297">
        <v>44458</v>
      </c>
      <c r="P163" s="308">
        <v>14.1</v>
      </c>
      <c r="Q163" s="309"/>
    </row>
    <row r="164" spans="7:17" x14ac:dyDescent="0.4">
      <c r="G164" s="14"/>
      <c r="K164" s="14"/>
      <c r="L164" s="297">
        <v>44455</v>
      </c>
      <c r="M164" s="308">
        <v>11.6</v>
      </c>
      <c r="N164" s="14"/>
      <c r="O164" s="297">
        <v>44455</v>
      </c>
      <c r="P164" s="308">
        <v>14.5</v>
      </c>
      <c r="Q164" s="309"/>
    </row>
    <row r="165" spans="7:17" x14ac:dyDescent="0.4">
      <c r="G165" s="14"/>
      <c r="K165" s="14"/>
      <c r="L165" s="297">
        <v>44452</v>
      </c>
      <c r="M165" s="308">
        <v>12.010999999999999</v>
      </c>
      <c r="N165" s="14"/>
      <c r="O165" s="297">
        <v>44452</v>
      </c>
      <c r="P165" s="308">
        <v>15.35</v>
      </c>
      <c r="Q165" s="309"/>
    </row>
    <row r="166" spans="7:17" x14ac:dyDescent="0.4">
      <c r="G166" s="14"/>
      <c r="K166" s="14"/>
      <c r="L166" s="297">
        <v>44449</v>
      </c>
      <c r="M166" s="308">
        <v>12.09</v>
      </c>
      <c r="N166" s="14"/>
      <c r="O166" s="297">
        <v>44449</v>
      </c>
      <c r="P166" s="308">
        <v>15.055999999999999</v>
      </c>
      <c r="Q166" s="309"/>
    </row>
    <row r="167" spans="7:17" x14ac:dyDescent="0.4">
      <c r="G167" s="14"/>
      <c r="K167" s="14"/>
      <c r="L167" s="297">
        <v>44446</v>
      </c>
      <c r="M167" s="308">
        <v>12.55</v>
      </c>
      <c r="N167" s="14"/>
      <c r="O167" s="297">
        <v>44446</v>
      </c>
      <c r="P167" s="308">
        <v>13.5</v>
      </c>
      <c r="Q167" s="309"/>
    </row>
    <row r="168" spans="7:17" x14ac:dyDescent="0.4">
      <c r="G168" s="14"/>
      <c r="K168" s="14"/>
      <c r="L168" s="297">
        <v>44445</v>
      </c>
      <c r="M168" s="308">
        <v>12.78</v>
      </c>
      <c r="N168" s="14"/>
      <c r="O168" s="297">
        <v>44445</v>
      </c>
      <c r="P168" s="308">
        <v>13.5</v>
      </c>
      <c r="Q168" s="309"/>
    </row>
    <row r="169" spans="7:17" x14ac:dyDescent="0.4">
      <c r="G169" s="14"/>
      <c r="K169" s="14"/>
      <c r="L169" s="297">
        <v>44443</v>
      </c>
      <c r="M169" s="308">
        <v>12.78</v>
      </c>
      <c r="N169" s="14"/>
      <c r="O169" s="297">
        <v>44443</v>
      </c>
      <c r="P169" s="308">
        <v>14.78</v>
      </c>
      <c r="Q169" s="309"/>
    </row>
    <row r="170" spans="7:17" x14ac:dyDescent="0.4">
      <c r="G170" s="14"/>
      <c r="K170" s="14"/>
      <c r="L170" s="297">
        <v>44442</v>
      </c>
      <c r="M170" s="308">
        <v>12.78</v>
      </c>
      <c r="N170" s="14"/>
      <c r="O170" s="297">
        <v>44442</v>
      </c>
      <c r="P170" s="308">
        <v>14.78</v>
      </c>
      <c r="Q170" s="309"/>
    </row>
    <row r="171" spans="7:17" x14ac:dyDescent="0.4">
      <c r="G171" s="14"/>
      <c r="K171" s="14"/>
      <c r="L171" s="297">
        <v>44440</v>
      </c>
      <c r="M171" s="308">
        <v>12.78</v>
      </c>
      <c r="N171" s="14"/>
      <c r="O171" s="297">
        <v>44440</v>
      </c>
      <c r="P171" s="308">
        <v>14.78</v>
      </c>
      <c r="Q171" s="309"/>
    </row>
    <row r="172" spans="7:17" x14ac:dyDescent="0.4">
      <c r="G172" s="14"/>
      <c r="K172" s="14"/>
      <c r="L172" s="297">
        <v>44437</v>
      </c>
      <c r="M172" s="308">
        <v>13.07</v>
      </c>
      <c r="N172" s="14"/>
      <c r="O172" s="297">
        <v>44437</v>
      </c>
      <c r="P172" s="308">
        <v>18.3</v>
      </c>
      <c r="Q172" s="309"/>
    </row>
    <row r="173" spans="7:17" x14ac:dyDescent="0.4">
      <c r="G173" s="14"/>
      <c r="K173" s="14"/>
      <c r="L173" s="297">
        <v>44436</v>
      </c>
      <c r="M173" s="308">
        <v>13.07</v>
      </c>
      <c r="N173" s="14"/>
      <c r="O173" s="297">
        <v>44436</v>
      </c>
      <c r="P173" s="308">
        <v>18.3</v>
      </c>
      <c r="Q173" s="309"/>
    </row>
    <row r="174" spans="7:17" x14ac:dyDescent="0.4">
      <c r="G174" s="14"/>
      <c r="K174" s="14"/>
      <c r="L174" s="297">
        <v>44434</v>
      </c>
      <c r="M174" s="308">
        <v>13.57</v>
      </c>
      <c r="N174" s="14"/>
      <c r="O174" s="297">
        <v>44434</v>
      </c>
      <c r="P174" s="308">
        <v>18.23</v>
      </c>
      <c r="Q174" s="309"/>
    </row>
    <row r="175" spans="7:17" x14ac:dyDescent="0.4">
      <c r="G175" s="14"/>
      <c r="K175" s="14"/>
      <c r="L175" s="302">
        <v>44433</v>
      </c>
      <c r="M175" s="310">
        <v>13.57</v>
      </c>
      <c r="N175" s="14"/>
      <c r="O175" s="311">
        <v>44433</v>
      </c>
      <c r="P175" s="46">
        <v>18.829999999999998</v>
      </c>
      <c r="Q175" s="309"/>
    </row>
    <row r="176" spans="7:17" x14ac:dyDescent="0.4">
      <c r="G176" s="14"/>
      <c r="K176" s="14"/>
      <c r="L176" s="302">
        <v>44431</v>
      </c>
      <c r="M176" s="310">
        <v>13.475</v>
      </c>
      <c r="N176" s="14"/>
      <c r="O176" s="311">
        <v>44431</v>
      </c>
      <c r="P176" s="46">
        <v>19.943999999999999</v>
      </c>
      <c r="Q176" s="309"/>
    </row>
    <row r="177" spans="7:17" x14ac:dyDescent="0.4">
      <c r="G177" s="14"/>
      <c r="K177" s="14"/>
      <c r="L177" s="302">
        <v>44429</v>
      </c>
      <c r="M177" s="310">
        <v>13.507999999999999</v>
      </c>
      <c r="N177" s="14"/>
      <c r="O177" s="311">
        <v>44429</v>
      </c>
      <c r="P177" s="46">
        <v>20.077999999999999</v>
      </c>
      <c r="Q177" s="309"/>
    </row>
    <row r="178" spans="7:17" x14ac:dyDescent="0.4">
      <c r="G178" s="14"/>
      <c r="K178" s="14"/>
      <c r="L178" s="302">
        <v>44427</v>
      </c>
      <c r="M178" s="310">
        <v>14.12</v>
      </c>
      <c r="N178" s="14"/>
      <c r="O178" s="311">
        <v>44427</v>
      </c>
      <c r="P178" s="46">
        <v>20.100000000000001</v>
      </c>
      <c r="Q178" s="309"/>
    </row>
    <row r="179" spans="7:17" x14ac:dyDescent="0.4">
      <c r="G179" s="14"/>
      <c r="K179" s="14"/>
      <c r="L179" s="302">
        <v>44425</v>
      </c>
      <c r="M179" s="310">
        <v>14.2</v>
      </c>
      <c r="N179" s="14"/>
      <c r="O179" s="311">
        <v>44425</v>
      </c>
      <c r="P179" s="46">
        <v>19.829999999999998</v>
      </c>
      <c r="Q179" s="309"/>
    </row>
    <row r="180" spans="7:17" x14ac:dyDescent="0.4">
      <c r="G180" s="14"/>
      <c r="K180" s="14"/>
      <c r="L180" s="302">
        <v>44424</v>
      </c>
      <c r="M180" s="310">
        <v>14.84</v>
      </c>
      <c r="N180" s="14"/>
      <c r="O180" s="311">
        <v>44424</v>
      </c>
      <c r="P180" s="46">
        <v>19.64</v>
      </c>
      <c r="Q180" s="309"/>
    </row>
    <row r="181" spans="7:17" x14ac:dyDescent="0.4">
      <c r="G181" s="14"/>
      <c r="K181" s="14"/>
      <c r="L181" s="302">
        <v>44422</v>
      </c>
      <c r="M181" s="310">
        <v>14.17</v>
      </c>
      <c r="N181" s="14"/>
      <c r="O181" s="311">
        <v>44422</v>
      </c>
      <c r="P181" s="46">
        <v>19.79</v>
      </c>
      <c r="Q181" s="309"/>
    </row>
    <row r="182" spans="7:17" x14ac:dyDescent="0.4">
      <c r="G182" s="14"/>
      <c r="K182" s="14"/>
      <c r="L182" s="302">
        <v>44420</v>
      </c>
      <c r="M182" s="310">
        <v>13.725</v>
      </c>
      <c r="N182" s="14"/>
      <c r="O182" s="311">
        <v>44420</v>
      </c>
      <c r="P182" s="46">
        <v>17.3</v>
      </c>
      <c r="Q182" s="309"/>
    </row>
    <row r="183" spans="7:17" x14ac:dyDescent="0.4">
      <c r="G183" s="14"/>
      <c r="K183" s="14"/>
      <c r="L183" s="302">
        <v>44418</v>
      </c>
      <c r="M183" s="310">
        <v>14.01</v>
      </c>
      <c r="N183" s="14"/>
      <c r="O183" s="311">
        <v>44418</v>
      </c>
      <c r="P183" s="46">
        <v>17.510000000000002</v>
      </c>
      <c r="Q183" s="309"/>
    </row>
    <row r="184" spans="7:17" x14ac:dyDescent="0.4">
      <c r="G184" s="14"/>
      <c r="K184" s="14"/>
      <c r="L184" s="302">
        <v>44417</v>
      </c>
      <c r="M184" s="310">
        <v>14.01</v>
      </c>
      <c r="N184" s="14"/>
      <c r="O184" s="311">
        <v>44417</v>
      </c>
      <c r="P184" s="46">
        <v>17.36</v>
      </c>
      <c r="Q184" s="309"/>
    </row>
    <row r="185" spans="7:17" x14ac:dyDescent="0.4">
      <c r="G185" s="14"/>
      <c r="K185" s="14"/>
      <c r="L185" s="302">
        <v>44415</v>
      </c>
      <c r="M185" s="310">
        <v>14.16</v>
      </c>
      <c r="N185" s="14"/>
      <c r="O185" s="311">
        <v>44415</v>
      </c>
      <c r="P185" s="46">
        <v>17.38</v>
      </c>
      <c r="Q185" s="309"/>
    </row>
    <row r="186" spans="7:17" x14ac:dyDescent="0.4">
      <c r="G186" s="14"/>
      <c r="K186" s="14"/>
      <c r="L186" s="302">
        <v>44414</v>
      </c>
      <c r="M186" s="310">
        <v>14.16</v>
      </c>
      <c r="N186" s="14"/>
      <c r="O186" s="311">
        <v>44414</v>
      </c>
      <c r="P186" s="46">
        <v>17.399999999999999</v>
      </c>
      <c r="Q186" s="309"/>
    </row>
    <row r="187" spans="7:17" x14ac:dyDescent="0.4">
      <c r="G187" s="14"/>
      <c r="K187" s="14"/>
      <c r="L187" s="302">
        <v>44411</v>
      </c>
      <c r="M187" s="310">
        <v>14.689</v>
      </c>
      <c r="N187" s="14"/>
      <c r="O187" s="311">
        <v>44411</v>
      </c>
      <c r="P187" s="46">
        <v>17.489000000000001</v>
      </c>
      <c r="Q187" s="309"/>
    </row>
    <row r="188" spans="7:17" x14ac:dyDescent="0.4">
      <c r="G188" s="14"/>
      <c r="K188" s="14"/>
      <c r="L188" s="302">
        <v>44410</v>
      </c>
      <c r="M188" s="310">
        <v>14.727</v>
      </c>
      <c r="N188" s="14"/>
      <c r="O188" s="311">
        <v>44410</v>
      </c>
      <c r="P188" s="46">
        <v>17.544</v>
      </c>
      <c r="Q188" s="309"/>
    </row>
    <row r="189" spans="7:17" x14ac:dyDescent="0.4">
      <c r="G189" s="14"/>
      <c r="K189" s="14"/>
      <c r="L189" s="302">
        <v>44408</v>
      </c>
      <c r="M189" s="310">
        <v>14.709</v>
      </c>
      <c r="N189" s="14"/>
      <c r="O189" s="311">
        <v>44408</v>
      </c>
      <c r="P189" s="46">
        <v>17.544</v>
      </c>
      <c r="Q189" s="309"/>
    </row>
    <row r="190" spans="7:17" x14ac:dyDescent="0.4">
      <c r="G190" s="14"/>
      <c r="K190" s="14"/>
      <c r="L190" s="302">
        <v>44407</v>
      </c>
      <c r="M190" s="310">
        <v>14.9</v>
      </c>
      <c r="N190" s="14"/>
      <c r="O190" s="311">
        <v>44407</v>
      </c>
      <c r="P190" s="46">
        <v>17.544</v>
      </c>
      <c r="Q190" s="309"/>
    </row>
    <row r="191" spans="7:17" x14ac:dyDescent="0.4">
      <c r="G191" s="14"/>
      <c r="K191" s="14"/>
      <c r="L191" s="302">
        <v>44405</v>
      </c>
      <c r="M191" s="310">
        <v>14.9</v>
      </c>
      <c r="N191" s="14"/>
      <c r="O191" s="311">
        <v>44404</v>
      </c>
      <c r="P191" s="46">
        <v>17.544</v>
      </c>
      <c r="Q191" s="309"/>
    </row>
    <row r="192" spans="7:17" x14ac:dyDescent="0.4">
      <c r="G192" s="14"/>
      <c r="K192" s="14"/>
      <c r="L192" s="302">
        <v>44403</v>
      </c>
      <c r="M192" s="310">
        <v>14.93</v>
      </c>
      <c r="N192" s="14"/>
      <c r="O192" s="311">
        <v>44402</v>
      </c>
      <c r="P192" s="46">
        <v>17.544</v>
      </c>
      <c r="Q192" s="309"/>
    </row>
    <row r="193" spans="7:17" x14ac:dyDescent="0.4">
      <c r="G193" s="14"/>
      <c r="K193" s="14"/>
      <c r="L193" s="302">
        <v>44402</v>
      </c>
      <c r="M193" s="46">
        <v>14.756</v>
      </c>
      <c r="N193" s="14"/>
      <c r="O193" s="311">
        <v>44400</v>
      </c>
      <c r="P193" s="46">
        <v>18.044</v>
      </c>
      <c r="Q193" s="309"/>
    </row>
    <row r="194" spans="7:17" x14ac:dyDescent="0.4">
      <c r="G194" s="14"/>
      <c r="K194" s="14"/>
      <c r="L194" s="302">
        <v>44400</v>
      </c>
      <c r="M194" s="46">
        <v>14.8</v>
      </c>
      <c r="N194" s="14"/>
      <c r="O194" s="311">
        <v>44399</v>
      </c>
      <c r="P194" s="46">
        <v>18.033000000000001</v>
      </c>
      <c r="Q194" s="309"/>
    </row>
    <row r="195" spans="7:17" x14ac:dyDescent="0.4">
      <c r="G195" s="14"/>
      <c r="K195" s="14"/>
      <c r="L195" s="302">
        <v>44399</v>
      </c>
      <c r="M195" s="46">
        <v>14.811</v>
      </c>
      <c r="N195" s="14"/>
      <c r="O195" s="311">
        <v>44396</v>
      </c>
      <c r="P195" s="46">
        <v>18.033000000000001</v>
      </c>
      <c r="Q195" s="309"/>
    </row>
    <row r="196" spans="7:17" x14ac:dyDescent="0.4">
      <c r="G196" s="14"/>
      <c r="K196" s="14"/>
      <c r="L196" s="302">
        <v>44396</v>
      </c>
      <c r="M196" s="46">
        <v>14.67</v>
      </c>
      <c r="N196" s="14"/>
      <c r="O196" s="311">
        <v>44392</v>
      </c>
      <c r="P196" s="46">
        <v>19.87</v>
      </c>
      <c r="Q196" s="309"/>
    </row>
    <row r="197" spans="7:17" x14ac:dyDescent="0.4">
      <c r="G197" s="14"/>
      <c r="K197" s="14"/>
      <c r="L197" s="302">
        <v>44392</v>
      </c>
      <c r="M197" s="46">
        <v>17.931999999999999</v>
      </c>
      <c r="N197" s="14"/>
      <c r="O197" s="311">
        <v>44389</v>
      </c>
      <c r="P197" s="46">
        <v>19</v>
      </c>
      <c r="Q197" s="309"/>
    </row>
    <row r="198" spans="7:17" x14ac:dyDescent="0.4">
      <c r="G198" s="14"/>
      <c r="K198" s="14"/>
      <c r="L198" s="302">
        <v>44389</v>
      </c>
      <c r="M198" s="46">
        <v>17.96</v>
      </c>
      <c r="N198" s="14"/>
      <c r="O198" s="311">
        <v>44386</v>
      </c>
      <c r="P198" s="46">
        <v>19.931999999999999</v>
      </c>
      <c r="Q198" s="309"/>
    </row>
    <row r="199" spans="7:17" x14ac:dyDescent="0.4">
      <c r="G199" s="14"/>
      <c r="K199" s="14"/>
      <c r="L199" s="302">
        <v>44386</v>
      </c>
      <c r="M199" s="46">
        <v>16.48</v>
      </c>
      <c r="N199" s="14"/>
      <c r="O199" s="311">
        <v>44383</v>
      </c>
      <c r="P199" s="46">
        <v>19.045000000000002</v>
      </c>
      <c r="Q199" s="309"/>
    </row>
    <row r="200" spans="7:17" x14ac:dyDescent="0.4">
      <c r="G200" s="14"/>
      <c r="K200" s="14"/>
      <c r="L200" s="302">
        <v>44383</v>
      </c>
      <c r="M200" s="46">
        <v>15.051</v>
      </c>
      <c r="N200" s="14"/>
      <c r="O200" s="311">
        <v>44382</v>
      </c>
      <c r="P200" s="46">
        <v>19.227</v>
      </c>
      <c r="Q200" s="309"/>
    </row>
    <row r="201" spans="7:17" x14ac:dyDescent="0.4">
      <c r="G201" s="14"/>
      <c r="K201" s="14"/>
      <c r="L201" s="302">
        <v>44382</v>
      </c>
      <c r="M201" s="46">
        <v>15.196</v>
      </c>
      <c r="N201" s="14"/>
      <c r="O201" s="311">
        <v>44380</v>
      </c>
      <c r="P201" s="46">
        <v>19.227</v>
      </c>
      <c r="Q201" s="309"/>
    </row>
    <row r="202" spans="7:17" x14ac:dyDescent="0.4">
      <c r="G202" s="14"/>
      <c r="K202" s="14"/>
      <c r="L202" s="302">
        <v>44380</v>
      </c>
      <c r="M202" s="46">
        <v>15.329000000000001</v>
      </c>
      <c r="N202" s="14"/>
      <c r="O202" s="311">
        <v>44377</v>
      </c>
      <c r="P202" s="46">
        <v>19.125</v>
      </c>
      <c r="Q202" s="309"/>
    </row>
    <row r="203" spans="7:17" x14ac:dyDescent="0.4">
      <c r="G203" s="14"/>
      <c r="K203" s="14"/>
      <c r="L203" s="302">
        <v>44377</v>
      </c>
      <c r="M203" s="46">
        <v>15.051</v>
      </c>
      <c r="N203" s="14"/>
      <c r="O203" s="311">
        <v>44374</v>
      </c>
      <c r="P203" s="46">
        <v>19.364000000000001</v>
      </c>
      <c r="Q203" s="309"/>
    </row>
    <row r="204" spans="7:17" x14ac:dyDescent="0.4">
      <c r="G204" s="14"/>
      <c r="K204" s="14"/>
      <c r="L204" s="302">
        <v>44374</v>
      </c>
      <c r="M204" s="46">
        <v>15.145</v>
      </c>
      <c r="N204" s="14"/>
      <c r="O204" s="311">
        <v>44371</v>
      </c>
      <c r="P204" s="46">
        <v>20.13</v>
      </c>
      <c r="Q204" s="309"/>
    </row>
    <row r="205" spans="7:17" x14ac:dyDescent="0.4">
      <c r="G205" s="14"/>
      <c r="K205" s="14"/>
      <c r="L205" s="302">
        <v>44371</v>
      </c>
      <c r="M205" s="46">
        <v>14.305999999999999</v>
      </c>
      <c r="N205" s="14"/>
      <c r="O205" s="311">
        <v>44368</v>
      </c>
      <c r="P205" s="46">
        <v>18.056000000000001</v>
      </c>
      <c r="Q205" s="309"/>
    </row>
    <row r="206" spans="7:17" x14ac:dyDescent="0.4">
      <c r="G206" s="14"/>
      <c r="L206" s="302">
        <v>44368</v>
      </c>
      <c r="M206" s="46">
        <v>14.404999999999999</v>
      </c>
      <c r="N206" s="14"/>
      <c r="O206" s="311">
        <v>44364</v>
      </c>
      <c r="P206" s="46">
        <v>18.64</v>
      </c>
    </row>
    <row r="207" spans="7:17" x14ac:dyDescent="0.4">
      <c r="G207" s="14"/>
      <c r="L207" s="302">
        <v>44364</v>
      </c>
      <c r="M207" s="46">
        <v>15.026</v>
      </c>
      <c r="N207" s="14"/>
      <c r="O207" s="311">
        <v>44361</v>
      </c>
      <c r="P207" s="46">
        <v>20.9</v>
      </c>
    </row>
    <row r="208" spans="7:17" x14ac:dyDescent="0.4">
      <c r="G208" s="14"/>
      <c r="L208" s="302">
        <v>44361</v>
      </c>
      <c r="M208" s="46">
        <v>15.589</v>
      </c>
      <c r="N208" s="14"/>
      <c r="O208" s="311">
        <v>44358</v>
      </c>
      <c r="P208" s="46">
        <v>19.937999999999999</v>
      </c>
    </row>
    <row r="209" spans="7:16" x14ac:dyDescent="0.4">
      <c r="G209" s="14"/>
      <c r="L209" s="302">
        <v>44358</v>
      </c>
      <c r="M209" s="310">
        <v>16.28</v>
      </c>
      <c r="N209" s="14"/>
      <c r="O209" s="311">
        <v>44355</v>
      </c>
      <c r="P209" s="46">
        <v>20.233000000000001</v>
      </c>
    </row>
    <row r="210" spans="7:16" x14ac:dyDescent="0.4">
      <c r="L210" s="302">
        <v>44355</v>
      </c>
      <c r="M210" s="310">
        <v>16.611000000000001</v>
      </c>
      <c r="N210" s="14"/>
      <c r="O210" s="311">
        <v>44352</v>
      </c>
      <c r="P210" s="46">
        <v>20.422000000000001</v>
      </c>
    </row>
    <row r="211" spans="7:16" x14ac:dyDescent="0.4">
      <c r="L211" s="302">
        <v>44352</v>
      </c>
      <c r="M211" s="310">
        <v>16.832999999999998</v>
      </c>
      <c r="N211" s="14"/>
      <c r="O211" s="311">
        <v>44349</v>
      </c>
      <c r="P211" s="46">
        <v>20.75</v>
      </c>
    </row>
    <row r="212" spans="7:16" x14ac:dyDescent="0.4">
      <c r="L212" s="302">
        <v>44349</v>
      </c>
      <c r="M212" s="310">
        <v>18.05</v>
      </c>
      <c r="N212" s="14"/>
      <c r="O212" s="311">
        <v>44346</v>
      </c>
      <c r="P212" s="46">
        <v>20.077999999999999</v>
      </c>
    </row>
    <row r="213" spans="7:16" x14ac:dyDescent="0.4">
      <c r="L213" s="302">
        <v>44346</v>
      </c>
      <c r="M213" s="310">
        <v>18.832999999999998</v>
      </c>
      <c r="N213" s="14"/>
      <c r="O213" s="311">
        <v>44343</v>
      </c>
      <c r="P213" s="46">
        <v>20.16</v>
      </c>
    </row>
    <row r="214" spans="7:16" x14ac:dyDescent="0.4">
      <c r="L214" s="302">
        <v>44343</v>
      </c>
      <c r="M214" s="310">
        <v>19.12</v>
      </c>
      <c r="N214" s="14"/>
      <c r="O214" s="311">
        <v>44340</v>
      </c>
      <c r="P214" s="46">
        <v>20.420000000000002</v>
      </c>
    </row>
    <row r="215" spans="7:16" x14ac:dyDescent="0.4">
      <c r="L215" s="302">
        <v>44340</v>
      </c>
      <c r="M215" s="310">
        <v>19.556000000000001</v>
      </c>
      <c r="N215" s="14"/>
      <c r="O215" s="311">
        <v>44336</v>
      </c>
      <c r="P215" s="46">
        <v>20.440000000000001</v>
      </c>
    </row>
    <row r="216" spans="7:16" x14ac:dyDescent="0.4">
      <c r="L216" s="302">
        <v>44336</v>
      </c>
      <c r="M216" s="310">
        <v>19.611000000000001</v>
      </c>
      <c r="N216" s="14"/>
      <c r="O216" s="311">
        <v>44332</v>
      </c>
      <c r="P216" s="46">
        <v>22.927</v>
      </c>
    </row>
    <row r="217" spans="7:16" x14ac:dyDescent="0.4">
      <c r="L217" s="302">
        <v>44332</v>
      </c>
      <c r="M217" s="310">
        <v>18.73</v>
      </c>
      <c r="N217" s="14"/>
      <c r="O217" s="311">
        <v>44329</v>
      </c>
      <c r="P217" s="46">
        <v>22.289000000000001</v>
      </c>
    </row>
    <row r="218" spans="7:16" x14ac:dyDescent="0.4">
      <c r="L218" s="302">
        <v>44329</v>
      </c>
      <c r="M218" s="310">
        <v>19.809999999999999</v>
      </c>
      <c r="N218" s="14"/>
      <c r="O218" s="311">
        <v>44325</v>
      </c>
      <c r="P218" s="46">
        <v>22.63</v>
      </c>
    </row>
    <row r="219" spans="7:16" x14ac:dyDescent="0.4">
      <c r="L219" s="302">
        <v>44325</v>
      </c>
      <c r="M219" s="310">
        <v>20.93</v>
      </c>
      <c r="N219" s="14"/>
      <c r="O219" s="311">
        <v>44322</v>
      </c>
      <c r="P219" s="46">
        <v>23.311</v>
      </c>
    </row>
    <row r="220" spans="7:16" x14ac:dyDescent="0.4">
      <c r="L220" s="302">
        <v>44322</v>
      </c>
      <c r="M220" s="310">
        <v>21.42</v>
      </c>
      <c r="N220" s="14"/>
      <c r="O220" s="311">
        <v>44318</v>
      </c>
      <c r="P220" s="46">
        <v>23.2</v>
      </c>
    </row>
    <row r="221" spans="7:16" x14ac:dyDescent="0.4">
      <c r="L221" s="302">
        <v>44318</v>
      </c>
      <c r="M221" s="310">
        <v>21.48</v>
      </c>
      <c r="N221" s="14"/>
      <c r="O221" s="311">
        <v>44314</v>
      </c>
      <c r="P221" s="46">
        <v>23.664000000000001</v>
      </c>
    </row>
    <row r="222" spans="7:16" x14ac:dyDescent="0.4">
      <c r="L222" s="302">
        <v>44314</v>
      </c>
      <c r="M222" s="310">
        <v>21.5</v>
      </c>
      <c r="N222" s="14"/>
      <c r="O222" s="311">
        <v>44311</v>
      </c>
      <c r="P222" s="46">
        <v>23.7</v>
      </c>
    </row>
    <row r="223" spans="7:16" x14ac:dyDescent="0.4">
      <c r="L223" s="302">
        <v>44311</v>
      </c>
      <c r="M223" s="310">
        <v>21.533000000000001</v>
      </c>
      <c r="N223" s="14"/>
      <c r="O223" s="311">
        <v>44307</v>
      </c>
      <c r="P223" s="46">
        <v>23.65</v>
      </c>
    </row>
    <row r="224" spans="7:16" x14ac:dyDescent="0.4">
      <c r="L224" s="302">
        <v>44307</v>
      </c>
      <c r="M224" s="310">
        <v>21.645</v>
      </c>
      <c r="N224" s="14"/>
      <c r="O224" s="311">
        <v>44304</v>
      </c>
      <c r="P224" s="46">
        <v>23.442</v>
      </c>
    </row>
    <row r="225" spans="12:16" x14ac:dyDescent="0.4">
      <c r="L225" s="302">
        <v>44304</v>
      </c>
      <c r="M225" s="310">
        <v>21.858000000000001</v>
      </c>
      <c r="N225" s="14"/>
      <c r="O225" s="311">
        <v>44301</v>
      </c>
      <c r="P225" s="46">
        <v>23.76</v>
      </c>
    </row>
    <row r="226" spans="12:16" x14ac:dyDescent="0.4">
      <c r="L226" s="302">
        <v>44301</v>
      </c>
      <c r="M226" s="310">
        <v>22.113</v>
      </c>
      <c r="N226" s="14"/>
      <c r="O226" s="311">
        <v>44298</v>
      </c>
      <c r="P226" s="46">
        <v>24.02</v>
      </c>
    </row>
    <row r="227" spans="12:16" x14ac:dyDescent="0.4">
      <c r="L227" s="302">
        <v>44298</v>
      </c>
      <c r="M227" s="310">
        <v>21.95</v>
      </c>
      <c r="N227" s="14"/>
      <c r="O227" s="311">
        <v>44295</v>
      </c>
      <c r="P227" s="46">
        <v>24.09</v>
      </c>
    </row>
    <row r="228" spans="12:16" x14ac:dyDescent="0.4">
      <c r="L228" s="302">
        <v>44295</v>
      </c>
      <c r="M228" s="310">
        <v>22.055</v>
      </c>
      <c r="N228" s="14"/>
      <c r="O228" s="311">
        <v>44292</v>
      </c>
      <c r="P228" s="46">
        <v>24.507999999999999</v>
      </c>
    </row>
    <row r="229" spans="12:16" x14ac:dyDescent="0.4">
      <c r="L229" s="302">
        <v>44292</v>
      </c>
      <c r="M229" s="310">
        <v>23.109000000000002</v>
      </c>
      <c r="N229" s="14"/>
      <c r="O229" s="311">
        <v>44288</v>
      </c>
      <c r="P229" s="46">
        <v>24.462</v>
      </c>
    </row>
    <row r="230" spans="12:16" x14ac:dyDescent="0.4">
      <c r="L230" s="302">
        <v>44288</v>
      </c>
      <c r="M230" s="310">
        <v>22.556000000000001</v>
      </c>
      <c r="N230" s="14"/>
      <c r="O230" s="311">
        <v>44285</v>
      </c>
      <c r="P230" s="46">
        <v>24.442</v>
      </c>
    </row>
    <row r="231" spans="12:16" x14ac:dyDescent="0.4">
      <c r="L231" s="302">
        <v>44285</v>
      </c>
      <c r="M231" s="310">
        <v>22.364000000000001</v>
      </c>
      <c r="N231" s="14"/>
      <c r="O231" s="311">
        <v>44282</v>
      </c>
      <c r="P231" s="46">
        <v>24.507999999999999</v>
      </c>
    </row>
    <row r="232" spans="12:16" x14ac:dyDescent="0.4">
      <c r="L232" s="302">
        <v>44282</v>
      </c>
      <c r="M232" s="310">
        <v>22.4</v>
      </c>
      <c r="N232" s="14"/>
      <c r="O232" s="311">
        <v>44279</v>
      </c>
      <c r="P232" s="46">
        <v>24.524999999999999</v>
      </c>
    </row>
    <row r="233" spans="12:16" x14ac:dyDescent="0.4">
      <c r="L233" s="302">
        <v>44279</v>
      </c>
      <c r="M233" s="310">
        <v>22.29</v>
      </c>
      <c r="N233" s="14"/>
      <c r="O233" s="311">
        <v>44276</v>
      </c>
      <c r="P233" s="46">
        <v>25.05</v>
      </c>
    </row>
    <row r="234" spans="12:16" x14ac:dyDescent="0.4">
      <c r="L234" s="302">
        <v>44276</v>
      </c>
      <c r="M234" s="310">
        <v>22.443999999999999</v>
      </c>
      <c r="N234" s="14"/>
      <c r="O234" s="311">
        <v>44272</v>
      </c>
      <c r="P234" s="46">
        <v>25.28</v>
      </c>
    </row>
    <row r="235" spans="12:16" x14ac:dyDescent="0.4">
      <c r="L235" s="302">
        <v>44272</v>
      </c>
      <c r="M235" s="310">
        <v>22.57</v>
      </c>
      <c r="N235" s="14"/>
      <c r="O235" s="311">
        <v>44269</v>
      </c>
      <c r="P235" s="46">
        <v>26.19</v>
      </c>
    </row>
    <row r="236" spans="12:16" x14ac:dyDescent="0.4">
      <c r="L236" s="302">
        <v>44269</v>
      </c>
      <c r="M236" s="310">
        <v>21.725000000000001</v>
      </c>
      <c r="N236" s="14"/>
      <c r="O236" s="311">
        <v>44265</v>
      </c>
      <c r="P236" s="46">
        <v>25.954999999999998</v>
      </c>
    </row>
    <row r="237" spans="12:16" x14ac:dyDescent="0.4">
      <c r="L237" s="302">
        <v>44265</v>
      </c>
      <c r="M237" s="310">
        <v>21.725000000000001</v>
      </c>
      <c r="N237" s="14"/>
      <c r="O237" s="311">
        <v>44262</v>
      </c>
      <c r="P237" s="46">
        <v>25.132999999999999</v>
      </c>
    </row>
    <row r="238" spans="12:16" x14ac:dyDescent="0.4">
      <c r="L238" s="302">
        <v>44262</v>
      </c>
      <c r="M238" s="310">
        <v>21.44</v>
      </c>
      <c r="N238" s="14"/>
      <c r="O238" s="311">
        <v>44259</v>
      </c>
      <c r="P238" s="46">
        <v>24.7</v>
      </c>
    </row>
    <row r="239" spans="12:16" x14ac:dyDescent="0.4">
      <c r="L239" s="302">
        <v>44259</v>
      </c>
      <c r="M239" s="310">
        <v>21.216999999999999</v>
      </c>
      <c r="N239" s="14"/>
      <c r="O239" s="311">
        <v>44256</v>
      </c>
      <c r="P239" s="46">
        <v>24.212</v>
      </c>
    </row>
    <row r="240" spans="12:16" x14ac:dyDescent="0.4">
      <c r="L240" s="302">
        <v>44256</v>
      </c>
      <c r="M240" s="310">
        <v>19.84</v>
      </c>
      <c r="N240" s="14"/>
      <c r="O240" s="311">
        <v>44253</v>
      </c>
      <c r="P240" s="46">
        <v>24.212</v>
      </c>
    </row>
    <row r="241" spans="12:16" x14ac:dyDescent="0.4">
      <c r="L241" s="302">
        <v>44253</v>
      </c>
      <c r="M241" s="310">
        <v>19.84</v>
      </c>
      <c r="N241" s="14"/>
      <c r="O241" s="311">
        <v>44250</v>
      </c>
      <c r="P241" s="46">
        <v>24.587</v>
      </c>
    </row>
    <row r="242" spans="12:16" x14ac:dyDescent="0.4">
      <c r="L242" s="302">
        <v>44250</v>
      </c>
      <c r="M242" s="310">
        <v>19.933</v>
      </c>
      <c r="N242" s="14"/>
      <c r="O242" s="311">
        <v>44247</v>
      </c>
      <c r="P242" s="46">
        <v>24.577999999999999</v>
      </c>
    </row>
    <row r="243" spans="12:16" x14ac:dyDescent="0.4">
      <c r="L243" s="302">
        <v>44247</v>
      </c>
      <c r="M243" s="310">
        <v>19.827999999999999</v>
      </c>
      <c r="N243" s="14"/>
      <c r="O243" s="311">
        <v>44244</v>
      </c>
      <c r="P243" s="46">
        <v>24.84</v>
      </c>
    </row>
    <row r="244" spans="12:16" x14ac:dyDescent="0.4">
      <c r="L244" s="302">
        <v>44244</v>
      </c>
      <c r="M244" s="310">
        <v>19.966999999999999</v>
      </c>
      <c r="N244" s="14"/>
      <c r="O244" s="311">
        <v>44235</v>
      </c>
      <c r="P244" s="46">
        <v>24.81</v>
      </c>
    </row>
    <row r="245" spans="12:16" x14ac:dyDescent="0.4">
      <c r="L245" s="302">
        <v>44235</v>
      </c>
      <c r="M245" s="310">
        <v>20.149999999999999</v>
      </c>
      <c r="N245" s="14"/>
      <c r="O245" s="311">
        <v>44231</v>
      </c>
      <c r="P245" s="46">
        <v>25.013000000000002</v>
      </c>
    </row>
    <row r="246" spans="12:16" x14ac:dyDescent="0.4">
      <c r="L246" s="302">
        <v>44231</v>
      </c>
      <c r="M246" s="310">
        <v>20.286000000000001</v>
      </c>
      <c r="N246" s="14"/>
      <c r="O246" s="311">
        <v>44228</v>
      </c>
      <c r="P246" s="46">
        <v>25.15</v>
      </c>
    </row>
    <row r="247" spans="12:16" x14ac:dyDescent="0.4">
      <c r="L247" s="302">
        <v>44228</v>
      </c>
      <c r="M247" s="310">
        <v>20.417000000000002</v>
      </c>
      <c r="N247" s="14"/>
      <c r="O247" s="311">
        <v>44225</v>
      </c>
      <c r="P247" s="46">
        <v>25.3</v>
      </c>
    </row>
    <row r="248" spans="12:16" x14ac:dyDescent="0.4">
      <c r="L248" s="302">
        <v>44225</v>
      </c>
      <c r="M248" s="310">
        <v>20.143000000000001</v>
      </c>
      <c r="N248" s="14"/>
      <c r="O248" s="311">
        <v>44222</v>
      </c>
      <c r="P248" s="46">
        <v>25.388000000000002</v>
      </c>
    </row>
    <row r="249" spans="12:16" x14ac:dyDescent="0.4">
      <c r="L249" s="302">
        <v>44222</v>
      </c>
      <c r="M249" s="310">
        <v>20.024999999999999</v>
      </c>
      <c r="N249" s="14"/>
      <c r="O249" s="311">
        <v>44216</v>
      </c>
      <c r="P249" s="46">
        <v>25.4</v>
      </c>
    </row>
    <row r="250" spans="12:16" x14ac:dyDescent="0.4">
      <c r="L250" s="302">
        <v>44219</v>
      </c>
      <c r="M250" s="310">
        <v>20.024999999999999</v>
      </c>
      <c r="N250" s="14"/>
      <c r="O250" s="311">
        <v>44213</v>
      </c>
      <c r="P250" s="46">
        <v>26.213999999999999</v>
      </c>
    </row>
    <row r="251" spans="12:16" x14ac:dyDescent="0.4">
      <c r="L251" s="302">
        <v>44216</v>
      </c>
      <c r="M251" s="310">
        <v>20.38</v>
      </c>
      <c r="N251" s="14"/>
      <c r="O251" s="311">
        <v>44210</v>
      </c>
      <c r="P251" s="46">
        <v>25.788</v>
      </c>
    </row>
    <row r="252" spans="12:16" x14ac:dyDescent="0.4">
      <c r="L252" s="302">
        <v>44213</v>
      </c>
      <c r="M252" s="310">
        <v>20.2</v>
      </c>
      <c r="N252" s="14"/>
      <c r="O252" s="311">
        <v>44206</v>
      </c>
      <c r="P252" s="46">
        <v>25.986000000000001</v>
      </c>
    </row>
    <row r="253" spans="12:16" x14ac:dyDescent="0.4">
      <c r="L253" s="302">
        <v>44210</v>
      </c>
      <c r="M253" s="310">
        <v>20.22</v>
      </c>
      <c r="N253" s="14"/>
      <c r="O253" s="311">
        <v>44203</v>
      </c>
      <c r="P253" s="46">
        <v>25.742999999999999</v>
      </c>
    </row>
    <row r="254" spans="12:16" x14ac:dyDescent="0.4">
      <c r="L254" s="302">
        <v>44206</v>
      </c>
      <c r="M254" s="310">
        <v>20.312999999999999</v>
      </c>
      <c r="N254" s="14"/>
      <c r="O254" s="311">
        <v>44200</v>
      </c>
      <c r="P254" s="46">
        <v>26.414000000000001</v>
      </c>
    </row>
    <row r="255" spans="12:16" x14ac:dyDescent="0.4">
      <c r="L255" s="302">
        <v>44203</v>
      </c>
      <c r="M255" s="310">
        <v>20.288</v>
      </c>
      <c r="N255" s="14"/>
      <c r="O255" s="311">
        <v>44197</v>
      </c>
      <c r="P255" s="46">
        <v>26.574999999999999</v>
      </c>
    </row>
    <row r="256" spans="12:16" x14ac:dyDescent="0.4">
      <c r="L256" s="302">
        <v>44200</v>
      </c>
      <c r="M256" s="310">
        <v>20.375</v>
      </c>
      <c r="N256" s="14"/>
      <c r="O256" s="311">
        <v>44194</v>
      </c>
      <c r="P256" s="46">
        <v>26.574999999999999</v>
      </c>
    </row>
    <row r="257" spans="12:16" x14ac:dyDescent="0.4">
      <c r="L257" s="302">
        <v>44197</v>
      </c>
      <c r="M257" s="310">
        <v>20.443999999999999</v>
      </c>
      <c r="N257" s="14"/>
      <c r="O257" s="311">
        <v>44191</v>
      </c>
      <c r="P257" s="46">
        <v>26.744</v>
      </c>
    </row>
    <row r="258" spans="12:16" x14ac:dyDescent="0.4">
      <c r="L258" s="302">
        <v>44194</v>
      </c>
      <c r="M258" s="310">
        <v>20.544</v>
      </c>
      <c r="N258" s="14"/>
      <c r="O258" s="311">
        <v>44188</v>
      </c>
      <c r="P258" s="46">
        <v>26.856000000000002</v>
      </c>
    </row>
    <row r="259" spans="12:16" x14ac:dyDescent="0.4">
      <c r="L259" s="302">
        <v>44191</v>
      </c>
      <c r="M259" s="310">
        <v>21.17</v>
      </c>
      <c r="N259" s="14"/>
      <c r="O259" s="311">
        <v>44185</v>
      </c>
      <c r="P259" s="46">
        <v>26.95</v>
      </c>
    </row>
    <row r="260" spans="12:16" x14ac:dyDescent="0.4">
      <c r="L260" s="302">
        <v>44188</v>
      </c>
      <c r="M260" s="310">
        <v>21.456</v>
      </c>
      <c r="N260" s="14"/>
      <c r="O260" s="311">
        <v>44181</v>
      </c>
      <c r="P260" s="46">
        <v>27.029</v>
      </c>
    </row>
    <row r="261" spans="12:16" x14ac:dyDescent="0.4">
      <c r="L261" s="302">
        <v>44185</v>
      </c>
      <c r="M261" s="310">
        <v>21.577999999999999</v>
      </c>
      <c r="N261" s="14"/>
      <c r="O261" s="311">
        <v>44178</v>
      </c>
      <c r="P261" s="46">
        <v>26.8</v>
      </c>
    </row>
    <row r="262" spans="12:16" x14ac:dyDescent="0.4">
      <c r="L262" s="302">
        <v>44181</v>
      </c>
      <c r="M262" s="310">
        <v>21.725000000000001</v>
      </c>
      <c r="N262" s="14"/>
      <c r="O262" s="311">
        <v>44175</v>
      </c>
      <c r="P262" s="46">
        <v>26.8</v>
      </c>
    </row>
    <row r="263" spans="12:16" x14ac:dyDescent="0.4">
      <c r="L263" s="302">
        <v>44178</v>
      </c>
      <c r="M263" s="310">
        <v>21.524999999999999</v>
      </c>
      <c r="N263" s="14"/>
      <c r="O263" s="311">
        <v>44172</v>
      </c>
      <c r="P263" s="46">
        <v>27.585999999999999</v>
      </c>
    </row>
    <row r="264" spans="12:16" x14ac:dyDescent="0.4">
      <c r="L264" s="302">
        <v>44175</v>
      </c>
      <c r="M264" s="310">
        <v>21.524999999999999</v>
      </c>
      <c r="N264" s="14"/>
      <c r="O264" s="311">
        <v>44169</v>
      </c>
      <c r="P264" s="46">
        <v>26.3</v>
      </c>
    </row>
    <row r="265" spans="12:16" x14ac:dyDescent="0.4">
      <c r="L265" s="302">
        <v>44172</v>
      </c>
      <c r="M265" s="310">
        <v>21.422000000000001</v>
      </c>
      <c r="N265" s="14"/>
      <c r="O265" s="311">
        <v>44166</v>
      </c>
      <c r="P265" s="46">
        <v>26.5</v>
      </c>
    </row>
    <row r="266" spans="12:16" x14ac:dyDescent="0.4">
      <c r="L266" s="302">
        <v>44169</v>
      </c>
      <c r="M266" s="310">
        <v>21.375</v>
      </c>
      <c r="N266" s="14"/>
      <c r="O266" s="311">
        <v>44163</v>
      </c>
      <c r="P266" s="46">
        <v>26</v>
      </c>
    </row>
    <row r="267" spans="12:16" x14ac:dyDescent="0.4">
      <c r="L267" s="302">
        <v>44166</v>
      </c>
      <c r="M267" s="310">
        <v>21.375</v>
      </c>
      <c r="N267" s="14"/>
      <c r="O267" s="311">
        <v>44157</v>
      </c>
      <c r="P267" s="46">
        <v>25.6</v>
      </c>
    </row>
    <row r="268" spans="12:16" x14ac:dyDescent="0.4">
      <c r="L268" s="302">
        <v>44163</v>
      </c>
      <c r="M268" s="310">
        <v>21.734999999999999</v>
      </c>
      <c r="N268" s="14"/>
      <c r="O268" s="311">
        <v>44154</v>
      </c>
      <c r="P268" s="46">
        <v>25</v>
      </c>
    </row>
    <row r="269" spans="12:16" x14ac:dyDescent="0.4">
      <c r="L269" s="302">
        <v>44160</v>
      </c>
      <c r="M269" s="310">
        <v>20.875</v>
      </c>
      <c r="N269" s="14"/>
      <c r="O269" s="311">
        <v>44150</v>
      </c>
      <c r="P269" s="46">
        <v>24.5</v>
      </c>
    </row>
    <row r="270" spans="12:16" x14ac:dyDescent="0.4">
      <c r="L270" s="302">
        <v>44157</v>
      </c>
      <c r="M270" s="310">
        <v>20.875</v>
      </c>
      <c r="N270" s="14"/>
      <c r="O270" s="311">
        <v>44147</v>
      </c>
      <c r="P270" s="46">
        <v>23.167000000000002</v>
      </c>
    </row>
    <row r="271" spans="12:16" x14ac:dyDescent="0.4">
      <c r="L271" s="302">
        <v>44154</v>
      </c>
      <c r="M271" s="310">
        <v>20.78</v>
      </c>
      <c r="N271" s="14"/>
      <c r="O271" s="311"/>
      <c r="P271" s="46"/>
    </row>
    <row r="272" spans="12:16" x14ac:dyDescent="0.4">
      <c r="L272" s="302">
        <v>44150</v>
      </c>
      <c r="M272" s="310">
        <v>20.78</v>
      </c>
      <c r="N272" s="14"/>
      <c r="O272" s="311"/>
      <c r="P272" s="46"/>
    </row>
    <row r="273" spans="12:16" x14ac:dyDescent="0.4">
      <c r="L273" s="302">
        <v>44147</v>
      </c>
      <c r="M273" s="310">
        <v>20.78</v>
      </c>
      <c r="N273" s="14"/>
      <c r="O273" s="311"/>
      <c r="P273" s="46"/>
    </row>
    <row r="274" spans="12:16" x14ac:dyDescent="0.4">
      <c r="M274" s="312"/>
      <c r="N274" s="14"/>
      <c r="O274" s="311"/>
      <c r="P274" s="46"/>
    </row>
    <row r="275" spans="12:16" x14ac:dyDescent="0.4">
      <c r="M275" s="312"/>
      <c r="N275" s="14"/>
      <c r="O275" s="311"/>
      <c r="P275" s="46"/>
    </row>
    <row r="276" spans="12:16" x14ac:dyDescent="0.4">
      <c r="M276" s="312"/>
      <c r="N276" s="14"/>
      <c r="O276" s="311"/>
      <c r="P276" s="46"/>
    </row>
    <row r="277" spans="12:16" x14ac:dyDescent="0.4">
      <c r="M277" s="312"/>
      <c r="N277" s="14"/>
      <c r="O277" s="311"/>
      <c r="P277" s="46"/>
    </row>
    <row r="278" spans="12:16" x14ac:dyDescent="0.4">
      <c r="M278" s="312"/>
      <c r="N278" s="14"/>
      <c r="O278" s="311"/>
      <c r="P278" s="46"/>
    </row>
    <row r="279" spans="12:16" x14ac:dyDescent="0.4">
      <c r="M279" s="312"/>
      <c r="N279" s="14"/>
      <c r="O279" s="311"/>
      <c r="P279" s="46"/>
    </row>
    <row r="280" spans="12:16" x14ac:dyDescent="0.4">
      <c r="M280" s="312"/>
      <c r="N280" s="14"/>
      <c r="O280" s="311"/>
      <c r="P280" s="46"/>
    </row>
    <row r="281" spans="12:16" x14ac:dyDescent="0.4">
      <c r="M281" s="312"/>
      <c r="N281" s="14"/>
      <c r="O281" s="311"/>
      <c r="P281" s="46"/>
    </row>
    <row r="282" spans="12:16" x14ac:dyDescent="0.4">
      <c r="M282" s="312"/>
      <c r="N282" s="14"/>
      <c r="O282" s="311"/>
      <c r="P282" s="46"/>
    </row>
    <row r="283" spans="12:16" x14ac:dyDescent="0.4">
      <c r="M283" s="312"/>
      <c r="N283" s="14"/>
      <c r="O283" s="311"/>
      <c r="P283" s="46"/>
    </row>
    <row r="284" spans="12:16" x14ac:dyDescent="0.4">
      <c r="M284" s="312"/>
      <c r="N284" s="14"/>
      <c r="O284" s="311"/>
      <c r="P284" s="46"/>
    </row>
    <row r="285" spans="12:16" x14ac:dyDescent="0.4">
      <c r="M285" s="312"/>
      <c r="N285" s="14"/>
      <c r="O285" s="311"/>
      <c r="P285" s="46"/>
    </row>
    <row r="286" spans="12:16" x14ac:dyDescent="0.4">
      <c r="M286" s="312"/>
      <c r="N286" s="14"/>
      <c r="O286" s="311"/>
      <c r="P286" s="46"/>
    </row>
    <row r="287" spans="12:16" x14ac:dyDescent="0.4">
      <c r="M287" s="312"/>
      <c r="N287" s="14"/>
      <c r="O287" s="311"/>
      <c r="P287" s="46"/>
    </row>
    <row r="288" spans="12:16" x14ac:dyDescent="0.4">
      <c r="M288" s="312"/>
      <c r="N288" s="14"/>
      <c r="O288" s="311"/>
      <c r="P288" s="46"/>
    </row>
    <row r="289" spans="13:16" x14ac:dyDescent="0.4">
      <c r="M289" s="312"/>
      <c r="N289" s="14"/>
      <c r="O289" s="311"/>
      <c r="P289" s="46"/>
    </row>
    <row r="290" spans="13:16" x14ac:dyDescent="0.4">
      <c r="M290" s="312"/>
      <c r="N290" s="14"/>
      <c r="O290" s="311"/>
      <c r="P290" s="46"/>
    </row>
    <row r="291" spans="13:16" x14ac:dyDescent="0.4">
      <c r="M291" s="312"/>
      <c r="N291" s="14"/>
      <c r="O291" s="311"/>
      <c r="P291" s="46"/>
    </row>
    <row r="292" spans="13:16" x14ac:dyDescent="0.4">
      <c r="M292" s="312"/>
      <c r="N292" s="14"/>
      <c r="O292" s="311"/>
      <c r="P292" s="46"/>
    </row>
    <row r="293" spans="13:16" x14ac:dyDescent="0.4">
      <c r="M293" s="312"/>
      <c r="N293" s="14"/>
      <c r="O293" s="311"/>
      <c r="P293" s="46"/>
    </row>
    <row r="294" spans="13:16" x14ac:dyDescent="0.4">
      <c r="M294" s="312"/>
      <c r="N294" s="14"/>
      <c r="O294" s="311"/>
      <c r="P294" s="46"/>
    </row>
    <row r="295" spans="13:16" x14ac:dyDescent="0.4">
      <c r="M295" s="312"/>
      <c r="N295" s="14"/>
      <c r="O295" s="311"/>
      <c r="P295" s="46"/>
    </row>
    <row r="296" spans="13:16" x14ac:dyDescent="0.4">
      <c r="M296" s="312"/>
      <c r="N296" s="14"/>
      <c r="O296" s="311"/>
      <c r="P296" s="46"/>
    </row>
    <row r="297" spans="13:16" x14ac:dyDescent="0.4">
      <c r="M297" s="312"/>
      <c r="N297" s="14"/>
      <c r="O297" s="311"/>
      <c r="P297" s="46"/>
    </row>
    <row r="298" spans="13:16" x14ac:dyDescent="0.4">
      <c r="M298" s="312"/>
      <c r="N298" s="14"/>
      <c r="O298" s="311"/>
      <c r="P298" s="46"/>
    </row>
    <row r="299" spans="13:16" x14ac:dyDescent="0.4">
      <c r="M299" s="312"/>
      <c r="N299" s="14"/>
      <c r="O299" s="311"/>
      <c r="P299" s="46"/>
    </row>
    <row r="300" spans="13:16" x14ac:dyDescent="0.4">
      <c r="M300" s="312"/>
      <c r="N300" s="14"/>
      <c r="O300" s="311"/>
      <c r="P300" s="46"/>
    </row>
    <row r="301" spans="13:16" x14ac:dyDescent="0.4">
      <c r="M301" s="312"/>
      <c r="N301" s="14"/>
      <c r="O301" s="311"/>
      <c r="P301" s="46"/>
    </row>
    <row r="302" spans="13:16" x14ac:dyDescent="0.4">
      <c r="M302" s="312"/>
      <c r="N302" s="14"/>
      <c r="O302" s="311"/>
      <c r="P302" s="46"/>
    </row>
    <row r="303" spans="13:16" x14ac:dyDescent="0.4">
      <c r="M303" s="312"/>
      <c r="N303" s="14"/>
      <c r="O303" s="311"/>
      <c r="P303" s="46"/>
    </row>
    <row r="304" spans="13:16" x14ac:dyDescent="0.4">
      <c r="M304" s="312"/>
      <c r="N304" s="14"/>
      <c r="O304" s="311"/>
      <c r="P304" s="46"/>
    </row>
    <row r="305" spans="13:16" x14ac:dyDescent="0.4">
      <c r="M305" s="312"/>
      <c r="N305" s="14"/>
      <c r="O305" s="311"/>
      <c r="P305" s="46"/>
    </row>
    <row r="306" spans="13:16" x14ac:dyDescent="0.4">
      <c r="M306" s="312"/>
      <c r="N306" s="14"/>
      <c r="O306" s="311"/>
      <c r="P306" s="46"/>
    </row>
    <row r="307" spans="13:16" x14ac:dyDescent="0.4">
      <c r="M307" s="312"/>
      <c r="N307" s="14"/>
      <c r="O307" s="311"/>
      <c r="P307" s="46"/>
    </row>
    <row r="308" spans="13:16" x14ac:dyDescent="0.4">
      <c r="M308" s="312"/>
      <c r="N308" s="14"/>
    </row>
    <row r="309" spans="13:16" x14ac:dyDescent="0.4">
      <c r="M309" s="312"/>
      <c r="N309" s="14"/>
    </row>
    <row r="310" spans="13:16" x14ac:dyDescent="0.4">
      <c r="M310" s="312"/>
      <c r="N310" s="14"/>
    </row>
    <row r="311" spans="13:16" x14ac:dyDescent="0.4">
      <c r="N311" s="14"/>
    </row>
    <row r="312" spans="13:16" x14ac:dyDescent="0.4">
      <c r="N312" s="14"/>
    </row>
    <row r="313" spans="13:16" x14ac:dyDescent="0.4">
      <c r="N313" s="14"/>
    </row>
    <row r="314" spans="13:16" x14ac:dyDescent="0.4">
      <c r="N314" s="14"/>
    </row>
    <row r="315" spans="13:16" x14ac:dyDescent="0.4">
      <c r="N315" s="14"/>
    </row>
    <row r="316" spans="13:16" x14ac:dyDescent="0.4">
      <c r="N316" s="14"/>
    </row>
    <row r="317" spans="13:16" x14ac:dyDescent="0.4">
      <c r="N317" s="14"/>
    </row>
    <row r="318" spans="13:16" x14ac:dyDescent="0.4">
      <c r="N318" s="14"/>
    </row>
    <row r="319" spans="13:16" x14ac:dyDescent="0.4">
      <c r="N319" s="14"/>
    </row>
    <row r="320" spans="13:16" x14ac:dyDescent="0.4">
      <c r="N320" s="14"/>
    </row>
    <row r="321" spans="14:14" x14ac:dyDescent="0.4">
      <c r="N321" s="14"/>
    </row>
    <row r="322" spans="14:14" x14ac:dyDescent="0.4">
      <c r="N322" s="14"/>
    </row>
    <row r="323" spans="14:14" x14ac:dyDescent="0.4">
      <c r="N323" s="14"/>
    </row>
    <row r="324" spans="14:14" x14ac:dyDescent="0.4">
      <c r="N324" s="14"/>
    </row>
    <row r="325" spans="14:14" x14ac:dyDescent="0.4">
      <c r="N325" s="14"/>
    </row>
    <row r="326" spans="14:14" x14ac:dyDescent="0.4">
      <c r="N326" s="14"/>
    </row>
    <row r="327" spans="14:14" x14ac:dyDescent="0.4">
      <c r="N327" s="14"/>
    </row>
    <row r="328" spans="14:14" x14ac:dyDescent="0.4">
      <c r="N328" s="14"/>
    </row>
    <row r="329" spans="14:14" x14ac:dyDescent="0.4">
      <c r="N329" s="14"/>
    </row>
    <row r="330" spans="14:14" x14ac:dyDescent="0.4">
      <c r="N330" s="14"/>
    </row>
    <row r="331" spans="14:14" x14ac:dyDescent="0.4">
      <c r="N331" s="14"/>
    </row>
    <row r="332" spans="14:14" x14ac:dyDescent="0.4">
      <c r="N332" s="14"/>
    </row>
    <row r="333" spans="14:14" x14ac:dyDescent="0.4">
      <c r="N333" s="14"/>
    </row>
    <row r="334" spans="14:14" x14ac:dyDescent="0.4">
      <c r="N334" s="14"/>
    </row>
    <row r="335" spans="14:14" x14ac:dyDescent="0.4">
      <c r="N335" s="14"/>
    </row>
    <row r="336" spans="14:14" x14ac:dyDescent="0.4">
      <c r="N336" s="14"/>
    </row>
    <row r="337" spans="14:14" x14ac:dyDescent="0.4">
      <c r="N337" s="14"/>
    </row>
    <row r="338" spans="14:14" x14ac:dyDescent="0.4">
      <c r="N338" s="14"/>
    </row>
    <row r="339" spans="14:14" x14ac:dyDescent="0.4">
      <c r="N339" s="14"/>
    </row>
    <row r="340" spans="14:14" x14ac:dyDescent="0.4">
      <c r="N340" s="14"/>
    </row>
    <row r="341" spans="14:14" x14ac:dyDescent="0.4">
      <c r="N341" s="14"/>
    </row>
    <row r="342" spans="14:14" x14ac:dyDescent="0.4">
      <c r="N342" s="14"/>
    </row>
    <row r="343" spans="14:14" x14ac:dyDescent="0.4">
      <c r="N343" s="14"/>
    </row>
    <row r="344" spans="14:14" x14ac:dyDescent="0.4">
      <c r="N344" s="14"/>
    </row>
    <row r="345" spans="14:14" x14ac:dyDescent="0.4">
      <c r="N345" s="14"/>
    </row>
    <row r="346" spans="14:14" x14ac:dyDescent="0.4">
      <c r="N346" s="14"/>
    </row>
    <row r="347" spans="14:14" x14ac:dyDescent="0.4">
      <c r="N347" s="14"/>
    </row>
    <row r="348" spans="14:14" x14ac:dyDescent="0.4">
      <c r="N348" s="14"/>
    </row>
    <row r="349" spans="14:14" x14ac:dyDescent="0.4">
      <c r="N349" s="14"/>
    </row>
    <row r="350" spans="14:14" x14ac:dyDescent="0.4">
      <c r="N350" s="14"/>
    </row>
    <row r="351" spans="14:14" x14ac:dyDescent="0.4">
      <c r="N351" s="14"/>
    </row>
    <row r="352" spans="14:14" x14ac:dyDescent="0.4">
      <c r="N352" s="14"/>
    </row>
    <row r="353" spans="14:14" x14ac:dyDescent="0.4">
      <c r="N353" s="14"/>
    </row>
    <row r="354" spans="14:14" x14ac:dyDescent="0.4">
      <c r="N354" s="14"/>
    </row>
    <row r="355" spans="14:14" x14ac:dyDescent="0.4">
      <c r="N355" s="14"/>
    </row>
    <row r="356" spans="14:14" x14ac:dyDescent="0.4">
      <c r="N356" s="14"/>
    </row>
    <row r="357" spans="14:14" x14ac:dyDescent="0.4">
      <c r="N357" s="14"/>
    </row>
    <row r="358" spans="14:14" x14ac:dyDescent="0.4">
      <c r="N358" s="14"/>
    </row>
    <row r="359" spans="14:14" x14ac:dyDescent="0.4">
      <c r="N359" s="14"/>
    </row>
  </sheetData>
  <sortState xmlns:xlrd2="http://schemas.microsoft.com/office/spreadsheetml/2017/richdata2" ref="Q9:S31">
    <sortCondition descending="1" ref="Q3:Q31"/>
  </sortState>
  <mergeCells count="3">
    <mergeCell ref="A1:D1"/>
    <mergeCell ref="E1:F1"/>
    <mergeCell ref="H1:I1"/>
  </mergeCells>
  <phoneticPr fontId="47" type="noConversion"/>
  <pageMargins left="0.69930555555555596" right="0.69930555555555596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H188"/>
  <sheetViews>
    <sheetView topLeftCell="CL4" workbookViewId="0">
      <selection activeCell="DC38" sqref="DC38"/>
    </sheetView>
  </sheetViews>
  <sheetFormatPr defaultColWidth="8" defaultRowHeight="14" x14ac:dyDescent="0.35"/>
  <cols>
    <col min="1" max="1" width="8" style="235"/>
    <col min="2" max="2" width="12.69140625" style="235" customWidth="1"/>
    <col min="3" max="4" width="11" style="235" customWidth="1"/>
    <col min="5" max="6" width="9.15234375" style="235" customWidth="1"/>
    <col min="7" max="7" width="10.4609375" style="235" customWidth="1"/>
    <col min="8" max="8" width="9.07421875" style="235" customWidth="1"/>
    <col min="9" max="9" width="9.15234375" style="235" customWidth="1"/>
    <col min="10" max="10" width="9.07421875" style="235" customWidth="1"/>
    <col min="11" max="11" width="9.3828125" style="235" customWidth="1"/>
    <col min="12" max="12" width="9.15234375" style="235" customWidth="1"/>
    <col min="13" max="13" width="8.84375" style="235" customWidth="1"/>
    <col min="14" max="14" width="9.07421875" style="235" customWidth="1"/>
    <col min="15" max="15" width="13.07421875" style="235" customWidth="1"/>
    <col min="16" max="16" width="8" style="235"/>
    <col min="17" max="17" width="12.15234375" style="235" customWidth="1"/>
    <col min="18" max="18" width="8.84375" style="235" customWidth="1"/>
    <col min="19" max="19" width="8.921875" style="235" customWidth="1"/>
    <col min="20" max="20" width="8.84375" style="235" customWidth="1"/>
    <col min="21" max="22" width="9.15234375" style="235" customWidth="1"/>
    <col min="23" max="23" width="8.921875" style="235" customWidth="1"/>
    <col min="24" max="24" width="8.53515625" style="235" customWidth="1"/>
    <col min="25" max="25" width="10.4609375" style="235" customWidth="1"/>
    <col min="26" max="26" width="12.15234375" style="235" customWidth="1"/>
    <col min="27" max="27" width="9.3828125" style="235" customWidth="1"/>
    <col min="28" max="28" width="9.15234375" style="235" customWidth="1"/>
    <col min="29" max="29" width="9.61328125" style="235" customWidth="1"/>
    <col min="30" max="30" width="9.53515625" style="235" customWidth="1"/>
    <col min="31" max="31" width="9.3828125" style="235" customWidth="1"/>
    <col min="32" max="32" width="9.53515625" style="235" customWidth="1"/>
    <col min="33" max="33" width="11.61328125" style="235" customWidth="1"/>
    <col min="34" max="34" width="8" style="235"/>
    <col min="35" max="37" width="10.4609375" style="235" customWidth="1"/>
    <col min="38" max="38" width="10.69140625" style="235" customWidth="1"/>
    <col min="39" max="39" width="9.53515625" style="235" customWidth="1"/>
    <col min="40" max="41" width="9.15234375" style="235" customWidth="1"/>
    <col min="42" max="42" width="13" style="235" customWidth="1"/>
    <col min="43" max="44" width="9.61328125" style="235" customWidth="1"/>
    <col min="45" max="45" width="8" style="235"/>
    <col min="46" max="48" width="10.4609375" style="235" customWidth="1"/>
    <col min="49" max="49" width="11.15234375" style="235" customWidth="1"/>
    <col min="50" max="50" width="9.84375" style="235" customWidth="1"/>
    <col min="51" max="52" width="9.15234375" style="235" customWidth="1"/>
    <col min="53" max="53" width="10.4609375" style="235" customWidth="1"/>
    <col min="54" max="57" width="9.4609375" style="235" customWidth="1"/>
    <col min="58" max="58" width="9.15234375" style="235" customWidth="1"/>
    <col min="59" max="61" width="10.4609375" style="235" customWidth="1"/>
    <col min="62" max="63" width="9.53515625" style="235" customWidth="1"/>
    <col min="64" max="65" width="9.15234375" style="235" customWidth="1"/>
    <col min="66" max="66" width="9.4609375" style="235" customWidth="1"/>
    <col min="67" max="67" width="8" style="235"/>
    <col min="68" max="68" width="10.4609375" style="235" customWidth="1"/>
    <col min="69" max="70" width="8.921875" style="235" customWidth="1"/>
    <col min="71" max="72" width="9.15234375" style="235" customWidth="1"/>
    <col min="73" max="74" width="10.4609375" style="235" customWidth="1"/>
    <col min="75" max="75" width="9.15234375" style="235" customWidth="1"/>
    <col min="76" max="76" width="15.4609375" style="235" customWidth="1"/>
    <col min="77" max="77" width="8" style="235"/>
    <col min="78" max="78" width="10.4609375" style="235" customWidth="1"/>
    <col min="79" max="80" width="8.921875" style="235" customWidth="1"/>
    <col min="81" max="82" width="9.15234375" style="235" customWidth="1"/>
    <col min="83" max="83" width="11.15234375" style="235" customWidth="1"/>
    <col min="84" max="84" width="9.15234375" style="235" customWidth="1"/>
    <col min="85" max="86" width="9.4609375" style="235" customWidth="1"/>
    <col min="87" max="87" width="8" style="235"/>
    <col min="88" max="88" width="10.4609375" style="235" customWidth="1"/>
    <col min="89" max="92" width="9.07421875" style="235" customWidth="1"/>
    <col min="93" max="94" width="10.4609375" style="235" customWidth="1"/>
    <col min="95" max="95" width="8" style="235"/>
    <col min="96" max="96" width="10.4609375" style="235" customWidth="1"/>
    <col min="97" max="98" width="9.4609375" style="235" customWidth="1"/>
    <col min="99" max="100" width="9.15234375" style="235" customWidth="1"/>
    <col min="101" max="102" width="10.4609375" style="235" customWidth="1"/>
    <col min="103" max="104" width="8.61328125" style="235" customWidth="1"/>
    <col min="105" max="105" width="8" style="235"/>
    <col min="106" max="106" width="11.15234375" style="235" customWidth="1"/>
    <col min="107" max="108" width="8" style="235"/>
    <col min="109" max="109" width="9.61328125" style="235" customWidth="1"/>
    <col min="110" max="110" width="8" style="235"/>
    <col min="111" max="111" width="9" style="235" customWidth="1"/>
    <col min="112" max="16384" width="8" style="235"/>
  </cols>
  <sheetData>
    <row r="1" spans="1:112" x14ac:dyDescent="0.35">
      <c r="A1" s="236"/>
      <c r="B1" s="237"/>
    </row>
    <row r="2" spans="1:112" x14ac:dyDescent="0.35">
      <c r="A2" s="236"/>
      <c r="B2" s="237"/>
    </row>
    <row r="3" spans="1:112" x14ac:dyDescent="0.35">
      <c r="A3" s="236"/>
      <c r="B3" s="606" t="s">
        <v>263</v>
      </c>
      <c r="C3" s="606"/>
      <c r="D3" s="606"/>
      <c r="E3" s="606"/>
      <c r="F3" s="606"/>
      <c r="G3" s="606"/>
      <c r="H3" s="606"/>
      <c r="I3" s="606"/>
    </row>
    <row r="4" spans="1:112" x14ac:dyDescent="0.35">
      <c r="A4" s="236"/>
      <c r="B4" s="606"/>
      <c r="C4" s="606"/>
      <c r="D4" s="606"/>
      <c r="E4" s="606"/>
      <c r="F4" s="606"/>
      <c r="G4" s="606"/>
      <c r="H4" s="606"/>
      <c r="I4" s="606"/>
    </row>
    <row r="5" spans="1:112" ht="16.5" x14ac:dyDescent="0.35">
      <c r="A5" s="236"/>
      <c r="B5" s="581" t="s">
        <v>264</v>
      </c>
      <c r="C5" s="581"/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Q5" s="581" t="s">
        <v>265</v>
      </c>
      <c r="R5" s="581"/>
      <c r="S5" s="581"/>
      <c r="T5" s="581"/>
      <c r="U5" s="581"/>
      <c r="V5" s="581"/>
      <c r="W5" s="581"/>
      <c r="X5" s="581"/>
      <c r="Z5" s="581" t="s">
        <v>266</v>
      </c>
      <c r="AA5" s="581"/>
      <c r="AB5" s="581"/>
      <c r="AC5" s="581"/>
      <c r="AD5" s="581"/>
      <c r="AE5" s="581"/>
      <c r="AF5" s="581"/>
      <c r="AG5" s="581"/>
      <c r="AI5" s="581" t="s">
        <v>267</v>
      </c>
      <c r="AJ5" s="581"/>
      <c r="AK5" s="581"/>
      <c r="AL5" s="581"/>
      <c r="AM5" s="581"/>
      <c r="AN5" s="581"/>
      <c r="AO5" s="581"/>
      <c r="AP5" s="581"/>
      <c r="AQ5" s="581"/>
      <c r="AR5" s="581"/>
      <c r="AT5" s="581" t="s">
        <v>268</v>
      </c>
      <c r="AU5" s="581"/>
      <c r="AV5" s="581"/>
      <c r="AW5" s="581"/>
      <c r="AX5" s="581"/>
      <c r="AY5" s="581"/>
      <c r="AZ5" s="581"/>
      <c r="BA5" s="581"/>
      <c r="BB5" s="581"/>
      <c r="BC5" s="581"/>
      <c r="BD5" s="581"/>
      <c r="BE5" s="581"/>
      <c r="BG5" s="581" t="s">
        <v>269</v>
      </c>
      <c r="BH5" s="581"/>
      <c r="BI5" s="581"/>
      <c r="BJ5" s="581"/>
      <c r="BK5" s="581"/>
      <c r="BL5" s="581"/>
      <c r="BM5" s="581"/>
      <c r="BN5" s="581"/>
      <c r="BP5" s="581" t="s">
        <v>270</v>
      </c>
      <c r="BQ5" s="581"/>
      <c r="BR5" s="581"/>
      <c r="BS5" s="581"/>
      <c r="BT5" s="581"/>
      <c r="BU5" s="581"/>
      <c r="BV5" s="581"/>
      <c r="BW5" s="581"/>
      <c r="BX5" s="98"/>
      <c r="BZ5" s="581" t="s">
        <v>271</v>
      </c>
      <c r="CA5" s="581"/>
      <c r="CB5" s="581"/>
      <c r="CC5" s="581"/>
      <c r="CD5" s="581"/>
      <c r="CE5" s="581"/>
      <c r="CF5" s="581"/>
      <c r="CG5" s="581"/>
      <c r="CH5" s="581"/>
      <c r="CJ5" s="581" t="s">
        <v>272</v>
      </c>
      <c r="CK5" s="581"/>
      <c r="CL5" s="581"/>
      <c r="CM5" s="581"/>
      <c r="CN5" s="581"/>
      <c r="CO5" s="270"/>
      <c r="CP5" s="270"/>
      <c r="CR5" s="581" t="s">
        <v>273</v>
      </c>
      <c r="CS5" s="581"/>
      <c r="CT5" s="581"/>
      <c r="CU5" s="581"/>
      <c r="CV5" s="581"/>
      <c r="CW5" s="581"/>
      <c r="CX5" s="581"/>
      <c r="CY5" s="581"/>
      <c r="CZ5" s="581"/>
      <c r="DB5" s="581" t="s">
        <v>274</v>
      </c>
      <c r="DC5" s="581"/>
      <c r="DD5" s="581"/>
      <c r="DE5" s="581"/>
      <c r="DF5" s="581"/>
      <c r="DG5" s="581"/>
      <c r="DH5" s="581"/>
    </row>
    <row r="6" spans="1:112" ht="49" customHeight="1" x14ac:dyDescent="0.35">
      <c r="A6" s="236"/>
      <c r="B6" s="238" t="s">
        <v>275</v>
      </c>
      <c r="C6" s="239" t="s">
        <v>276</v>
      </c>
      <c r="D6" s="239" t="s">
        <v>277</v>
      </c>
      <c r="E6" s="239" t="s">
        <v>278</v>
      </c>
      <c r="F6" s="239" t="s">
        <v>279</v>
      </c>
      <c r="G6" s="239" t="s">
        <v>280</v>
      </c>
      <c r="H6" s="239" t="s">
        <v>281</v>
      </c>
      <c r="I6" s="239" t="s">
        <v>282</v>
      </c>
      <c r="J6" s="239" t="s">
        <v>283</v>
      </c>
      <c r="K6" s="239" t="s">
        <v>284</v>
      </c>
      <c r="L6" s="239" t="s">
        <v>285</v>
      </c>
      <c r="M6" s="239" t="s">
        <v>286</v>
      </c>
      <c r="N6" s="239" t="s">
        <v>287</v>
      </c>
      <c r="O6" s="248" t="s">
        <v>288</v>
      </c>
      <c r="Q6" s="238" t="s">
        <v>275</v>
      </c>
      <c r="R6" s="239" t="s">
        <v>289</v>
      </c>
      <c r="S6" s="239" t="s">
        <v>281</v>
      </c>
      <c r="T6" s="239" t="s">
        <v>282</v>
      </c>
      <c r="U6" s="239" t="s">
        <v>283</v>
      </c>
      <c r="V6" s="239" t="s">
        <v>284</v>
      </c>
      <c r="W6" s="239" t="s">
        <v>287</v>
      </c>
      <c r="X6" s="248" t="s">
        <v>288</v>
      </c>
      <c r="Z6" s="238" t="s">
        <v>275</v>
      </c>
      <c r="AA6" s="239" t="s">
        <v>289</v>
      </c>
      <c r="AB6" s="239" t="s">
        <v>281</v>
      </c>
      <c r="AC6" s="239" t="s">
        <v>282</v>
      </c>
      <c r="AD6" s="239" t="s">
        <v>283</v>
      </c>
      <c r="AE6" s="239" t="s">
        <v>284</v>
      </c>
      <c r="AF6" s="239" t="s">
        <v>287</v>
      </c>
      <c r="AG6" s="248" t="s">
        <v>288</v>
      </c>
      <c r="AI6" s="238" t="s">
        <v>275</v>
      </c>
      <c r="AJ6" s="239" t="s">
        <v>290</v>
      </c>
      <c r="AK6" s="239" t="s">
        <v>291</v>
      </c>
      <c r="AL6" s="239" t="s">
        <v>292</v>
      </c>
      <c r="AM6" s="239" t="s">
        <v>281</v>
      </c>
      <c r="AN6" s="239" t="s">
        <v>282</v>
      </c>
      <c r="AO6" s="239" t="s">
        <v>283</v>
      </c>
      <c r="AP6" s="239" t="s">
        <v>293</v>
      </c>
      <c r="AQ6" s="239" t="s">
        <v>294</v>
      </c>
      <c r="AR6" s="239" t="s">
        <v>287</v>
      </c>
      <c r="AT6" s="238" t="s">
        <v>275</v>
      </c>
      <c r="AU6" s="239" t="s">
        <v>295</v>
      </c>
      <c r="AV6" s="239" t="s">
        <v>291</v>
      </c>
      <c r="AW6" s="239" t="s">
        <v>290</v>
      </c>
      <c r="AX6" s="239" t="s">
        <v>281</v>
      </c>
      <c r="AY6" s="239" t="s">
        <v>282</v>
      </c>
      <c r="AZ6" s="239" t="s">
        <v>283</v>
      </c>
      <c r="BA6" s="239" t="s">
        <v>296</v>
      </c>
      <c r="BB6" s="239" t="s">
        <v>297</v>
      </c>
      <c r="BC6" s="239" t="s">
        <v>298</v>
      </c>
      <c r="BD6" s="239" t="s">
        <v>287</v>
      </c>
      <c r="BE6" s="239" t="s">
        <v>299</v>
      </c>
      <c r="BG6" s="238" t="s">
        <v>275</v>
      </c>
      <c r="BH6" s="239" t="s">
        <v>290</v>
      </c>
      <c r="BI6" s="239" t="s">
        <v>291</v>
      </c>
      <c r="BJ6" s="239" t="s">
        <v>292</v>
      </c>
      <c r="BK6" s="239" t="s">
        <v>281</v>
      </c>
      <c r="BL6" s="239" t="s">
        <v>282</v>
      </c>
      <c r="BM6" s="239" t="s">
        <v>283</v>
      </c>
      <c r="BN6" s="239" t="s">
        <v>287</v>
      </c>
      <c r="BP6" s="238" t="s">
        <v>275</v>
      </c>
      <c r="BQ6" s="239" t="s">
        <v>289</v>
      </c>
      <c r="BR6" s="239" t="s">
        <v>281</v>
      </c>
      <c r="BS6" s="239" t="s">
        <v>282</v>
      </c>
      <c r="BT6" s="239" t="s">
        <v>283</v>
      </c>
      <c r="BU6" s="239" t="s">
        <v>300</v>
      </c>
      <c r="BV6" s="239" t="s">
        <v>301</v>
      </c>
      <c r="BW6" s="239" t="s">
        <v>287</v>
      </c>
      <c r="BX6" s="239" t="s">
        <v>299</v>
      </c>
      <c r="BZ6" s="238" t="s">
        <v>275</v>
      </c>
      <c r="CA6" s="239" t="s">
        <v>289</v>
      </c>
      <c r="CB6" s="239" t="s">
        <v>281</v>
      </c>
      <c r="CC6" s="239" t="s">
        <v>282</v>
      </c>
      <c r="CD6" s="239" t="s">
        <v>283</v>
      </c>
      <c r="CE6" s="239" t="s">
        <v>300</v>
      </c>
      <c r="CF6" s="239" t="s">
        <v>301</v>
      </c>
      <c r="CG6" s="239" t="s">
        <v>287</v>
      </c>
      <c r="CH6" s="239" t="s">
        <v>299</v>
      </c>
      <c r="CJ6" s="267" t="s">
        <v>275</v>
      </c>
      <c r="CK6" s="271" t="s">
        <v>289</v>
      </c>
      <c r="CL6" s="271" t="s">
        <v>281</v>
      </c>
      <c r="CM6" s="272" t="s">
        <v>302</v>
      </c>
      <c r="CN6" s="239" t="s">
        <v>287</v>
      </c>
      <c r="CO6" s="239"/>
      <c r="CP6" s="239"/>
      <c r="CR6" s="273" t="s">
        <v>275</v>
      </c>
      <c r="CS6" s="281" t="s">
        <v>289</v>
      </c>
      <c r="CT6" s="281" t="s">
        <v>281</v>
      </c>
      <c r="CU6" s="281" t="s">
        <v>282</v>
      </c>
      <c r="CV6" s="281" t="s">
        <v>283</v>
      </c>
      <c r="CW6" s="281" t="s">
        <v>300</v>
      </c>
      <c r="CX6" s="281" t="s">
        <v>301</v>
      </c>
      <c r="CY6" s="239" t="s">
        <v>287</v>
      </c>
      <c r="CZ6" s="248" t="s">
        <v>288</v>
      </c>
      <c r="DB6" s="238" t="s">
        <v>275</v>
      </c>
      <c r="DC6" s="239" t="s">
        <v>289</v>
      </c>
      <c r="DD6" s="239" t="s">
        <v>281</v>
      </c>
      <c r="DE6" s="239" t="s">
        <v>303</v>
      </c>
      <c r="DF6" s="239" t="s">
        <v>304</v>
      </c>
      <c r="DG6" s="239" t="s">
        <v>284</v>
      </c>
      <c r="DH6" s="239" t="s">
        <v>287</v>
      </c>
    </row>
    <row r="7" spans="1:112" ht="15" customHeight="1" x14ac:dyDescent="0.35">
      <c r="A7" s="236"/>
      <c r="B7" s="240" t="s">
        <v>305</v>
      </c>
      <c r="C7" s="238"/>
      <c r="D7" s="240"/>
      <c r="E7" s="240"/>
      <c r="F7" s="240"/>
      <c r="G7" s="239">
        <v>140</v>
      </c>
      <c r="H7" s="239">
        <f>SUM(G$7:G7)</f>
        <v>140</v>
      </c>
      <c r="I7" s="249">
        <v>46</v>
      </c>
      <c r="J7" s="239">
        <f>SUM(I$7:I7)</f>
        <v>46</v>
      </c>
      <c r="K7" s="250">
        <v>33</v>
      </c>
      <c r="L7" s="250">
        <v>154</v>
      </c>
      <c r="M7" s="250">
        <v>74</v>
      </c>
      <c r="N7" s="582" t="s">
        <v>306</v>
      </c>
      <c r="O7" s="586"/>
      <c r="Q7" s="240">
        <v>43831</v>
      </c>
      <c r="R7" s="239">
        <v>86.94</v>
      </c>
      <c r="S7" s="239">
        <f>SUM(R$7:R7)</f>
        <v>86.94</v>
      </c>
      <c r="T7" s="251">
        <v>37.18</v>
      </c>
      <c r="U7" s="239">
        <f>SUM(T$7:T7)</f>
        <v>37.18</v>
      </c>
      <c r="V7" s="255">
        <v>36.619999999999997</v>
      </c>
      <c r="W7" s="588">
        <v>3000</v>
      </c>
      <c r="X7" s="590"/>
      <c r="Z7" s="240">
        <v>43831</v>
      </c>
      <c r="AA7" s="239">
        <v>31.95</v>
      </c>
      <c r="AB7" s="239">
        <f>SUM(AA$7:AA7)</f>
        <v>31.95</v>
      </c>
      <c r="AC7" s="251">
        <v>11.02</v>
      </c>
      <c r="AD7" s="239">
        <f>SUM(AC$7:AC7)</f>
        <v>11.02</v>
      </c>
      <c r="AE7" s="250">
        <v>31.77</v>
      </c>
      <c r="AF7" s="588">
        <v>800</v>
      </c>
      <c r="AG7" s="590"/>
      <c r="AI7" s="240">
        <v>43831</v>
      </c>
      <c r="AJ7" s="238"/>
      <c r="AK7" s="238"/>
      <c r="AL7" s="239">
        <v>29.97</v>
      </c>
      <c r="AM7" s="239">
        <f>SUM(AL$7:AL7)</f>
        <v>29.97</v>
      </c>
      <c r="AN7" s="251">
        <v>11.16</v>
      </c>
      <c r="AO7" s="239">
        <f>SUM(AN$7:AN7)</f>
        <v>11.16</v>
      </c>
      <c r="AP7" s="255">
        <v>33.82</v>
      </c>
      <c r="AQ7" s="255">
        <v>112.44</v>
      </c>
      <c r="AR7" s="595" t="s">
        <v>307</v>
      </c>
      <c r="AT7" s="240">
        <v>43831</v>
      </c>
      <c r="AU7" s="238"/>
      <c r="AV7" s="238"/>
      <c r="AW7" s="239">
        <v>11.69</v>
      </c>
      <c r="AX7" s="239">
        <f>SUM(AW$7:AW7)</f>
        <v>11.69</v>
      </c>
      <c r="AY7" s="251">
        <v>3.77</v>
      </c>
      <c r="AZ7" s="239">
        <f>SUM(AY$7:AY7)</f>
        <v>3.77</v>
      </c>
      <c r="BA7" s="255">
        <v>33.18</v>
      </c>
      <c r="BB7" s="255"/>
      <c r="BC7" s="255"/>
      <c r="BD7" s="595">
        <v>300</v>
      </c>
      <c r="BE7" s="594"/>
      <c r="BG7" s="240">
        <v>43831</v>
      </c>
      <c r="BH7" s="238"/>
      <c r="BI7" s="238"/>
      <c r="BJ7" s="239">
        <v>2.56</v>
      </c>
      <c r="BK7" s="239">
        <f>SUM(BJ$7:BJ7)</f>
        <v>2.56</v>
      </c>
      <c r="BL7" s="251">
        <v>0.87</v>
      </c>
      <c r="BM7" s="264">
        <f>SUM(BL$7:BL7)</f>
        <v>0.87</v>
      </c>
      <c r="BN7" s="595">
        <v>200</v>
      </c>
      <c r="BP7" s="240">
        <v>43831</v>
      </c>
      <c r="BQ7" s="239">
        <v>8.7200000000000006</v>
      </c>
      <c r="BR7" s="239">
        <f>SUM(BQ$7:BQ7)</f>
        <v>8.7200000000000006</v>
      </c>
      <c r="BS7" s="251">
        <v>3.83</v>
      </c>
      <c r="BT7" s="239">
        <f>SUM(BS$7:BS7)</f>
        <v>3.83</v>
      </c>
      <c r="BU7" s="255">
        <v>35.39</v>
      </c>
      <c r="BV7" s="255">
        <v>130.81</v>
      </c>
      <c r="BW7" s="595">
        <v>200</v>
      </c>
      <c r="BX7" s="595"/>
      <c r="BZ7" s="240">
        <v>43831</v>
      </c>
      <c r="CA7" s="239">
        <v>5.39</v>
      </c>
      <c r="CB7" s="239">
        <f>SUM(CA$7:CA7)</f>
        <v>5.39</v>
      </c>
      <c r="CC7" s="251">
        <v>1.69</v>
      </c>
      <c r="CD7" s="239">
        <f>SUM(CC$7:CC7)</f>
        <v>1.69</v>
      </c>
      <c r="CE7" s="239"/>
      <c r="CF7" s="239"/>
      <c r="CG7" s="595">
        <v>180</v>
      </c>
      <c r="CH7" s="594" t="s">
        <v>308</v>
      </c>
      <c r="CJ7" s="268">
        <v>43831</v>
      </c>
      <c r="CK7" s="271">
        <v>4.5</v>
      </c>
      <c r="CL7" s="271">
        <f>SUM(CK$7:CK7)</f>
        <v>4.5</v>
      </c>
      <c r="CM7" s="272">
        <v>34.340000000000003</v>
      </c>
      <c r="CN7" s="585" t="s">
        <v>309</v>
      </c>
      <c r="CO7"/>
      <c r="CP7"/>
      <c r="CR7" s="274">
        <v>43831</v>
      </c>
      <c r="CS7" s="281">
        <v>2.61</v>
      </c>
      <c r="CT7" s="281">
        <f>SUM(CS$7:CS7)</f>
        <v>2.61</v>
      </c>
      <c r="CU7" s="282">
        <v>0.77</v>
      </c>
      <c r="CV7" s="281">
        <f>SUM(CU$7:CU7)</f>
        <v>0.77</v>
      </c>
      <c r="CW7" s="283">
        <v>35.72</v>
      </c>
      <c r="CX7" s="283"/>
      <c r="CY7" s="595">
        <v>80</v>
      </c>
      <c r="CZ7" s="607"/>
      <c r="DB7" s="240" t="s">
        <v>310</v>
      </c>
      <c r="DC7" s="239">
        <v>30.8</v>
      </c>
      <c r="DD7" s="239">
        <f>SUM(DC$7:DC7)</f>
        <v>30.8</v>
      </c>
      <c r="DE7" s="251">
        <v>2.2999999999999998</v>
      </c>
      <c r="DF7" s="251">
        <f>SUM(DE$7:DE7)</f>
        <v>2.2999999999999998</v>
      </c>
      <c r="DG7" s="250">
        <v>35.04</v>
      </c>
      <c r="DH7" s="595"/>
    </row>
    <row r="8" spans="1:112" ht="14.5" x14ac:dyDescent="0.35">
      <c r="A8" s="236"/>
      <c r="B8" s="240">
        <v>43891</v>
      </c>
      <c r="C8" s="238"/>
      <c r="D8" s="238">
        <v>150.5</v>
      </c>
      <c r="E8" s="238">
        <v>105.7</v>
      </c>
      <c r="F8" s="238">
        <v>0.2</v>
      </c>
      <c r="G8" s="239">
        <v>117</v>
      </c>
      <c r="H8" s="239">
        <f>SUM(G$7:G8)</f>
        <v>257</v>
      </c>
      <c r="I8" s="249">
        <v>34</v>
      </c>
      <c r="J8" s="239">
        <f>SUM(I$7:I8)</f>
        <v>80</v>
      </c>
      <c r="K8" s="250">
        <v>31.38</v>
      </c>
      <c r="L8" s="250">
        <v>169.6</v>
      </c>
      <c r="M8" s="250"/>
      <c r="N8" s="582"/>
      <c r="O8" s="587"/>
      <c r="Q8" s="240">
        <v>43862</v>
      </c>
      <c r="R8" s="239">
        <v>53.12</v>
      </c>
      <c r="S8" s="239">
        <f>SUM(R$7:R8)</f>
        <v>140.06</v>
      </c>
      <c r="T8" s="251">
        <v>24.4</v>
      </c>
      <c r="U8" s="239">
        <f>SUM(T$7:T8)</f>
        <v>61.58</v>
      </c>
      <c r="V8" s="255">
        <v>38</v>
      </c>
      <c r="W8" s="588"/>
      <c r="X8" s="598"/>
      <c r="Z8" s="240">
        <v>43862</v>
      </c>
      <c r="AA8" s="239">
        <v>23.34</v>
      </c>
      <c r="AB8" s="239">
        <f>SUM(AA$7:AA8)</f>
        <v>55.29</v>
      </c>
      <c r="AC8" s="251">
        <v>8.2899999999999991</v>
      </c>
      <c r="AD8" s="239">
        <f>SUM(AC$7:AC8)</f>
        <v>19.309999999999999</v>
      </c>
      <c r="AE8" s="250">
        <v>33.76</v>
      </c>
      <c r="AF8" s="585"/>
      <c r="AG8" s="591"/>
      <c r="AI8" s="240">
        <v>43862</v>
      </c>
      <c r="AJ8" s="238">
        <v>34.08</v>
      </c>
      <c r="AK8" s="238">
        <v>0.19</v>
      </c>
      <c r="AL8" s="239">
        <v>34.270000000000003</v>
      </c>
      <c r="AM8" s="239">
        <f>SUM(AL$7:AL8)</f>
        <v>64.240000000000009</v>
      </c>
      <c r="AN8" s="251">
        <v>15.56</v>
      </c>
      <c r="AO8" s="239">
        <f>SUM(AN$7:AN8)</f>
        <v>26.72</v>
      </c>
      <c r="AP8" s="255">
        <v>37.020000000000003</v>
      </c>
      <c r="AQ8" s="255">
        <v>123.09</v>
      </c>
      <c r="AR8" s="595"/>
      <c r="AT8" s="240">
        <v>43862</v>
      </c>
      <c r="AU8" s="238"/>
      <c r="AV8" s="238"/>
      <c r="AW8" s="239">
        <v>17.100000000000001</v>
      </c>
      <c r="AX8" s="239">
        <f>SUM(AW$7:AW8)</f>
        <v>28.79</v>
      </c>
      <c r="AY8" s="251">
        <v>5.13</v>
      </c>
      <c r="AZ8" s="239">
        <f>SUM(AY$7:AY8)</f>
        <v>8.9</v>
      </c>
      <c r="BA8" s="255">
        <v>34.340000000000003</v>
      </c>
      <c r="BB8" s="255"/>
      <c r="BC8" s="255"/>
      <c r="BD8" s="595"/>
      <c r="BE8" s="594"/>
      <c r="BG8" s="240">
        <v>43862</v>
      </c>
      <c r="BH8" s="238"/>
      <c r="BI8" s="238"/>
      <c r="BJ8" s="239">
        <v>4.05</v>
      </c>
      <c r="BK8" s="239">
        <f>SUM(BJ$7:BJ8)</f>
        <v>6.6099999999999994</v>
      </c>
      <c r="BL8" s="251">
        <v>1.4</v>
      </c>
      <c r="BM8" s="264">
        <f>SUM(BL$7:BL8)</f>
        <v>2.27</v>
      </c>
      <c r="BN8" s="595"/>
      <c r="BP8" s="240">
        <v>43862</v>
      </c>
      <c r="BQ8" s="239">
        <v>6.35</v>
      </c>
      <c r="BR8" s="239">
        <f>SUM(BQ$7:BQ8)</f>
        <v>15.07</v>
      </c>
      <c r="BS8" s="251">
        <v>2.88</v>
      </c>
      <c r="BT8" s="239">
        <f>SUM(BS$7:BS8)</f>
        <v>6.71</v>
      </c>
      <c r="BU8" s="255">
        <v>37.82</v>
      </c>
      <c r="BV8" s="255">
        <v>136.68</v>
      </c>
      <c r="BW8" s="595"/>
      <c r="BX8" s="595"/>
      <c r="BZ8" s="240">
        <v>43862</v>
      </c>
      <c r="CA8" s="239">
        <v>3.42</v>
      </c>
      <c r="CB8" s="239">
        <f>SUM(CA$7:CA8)</f>
        <v>8.8099999999999987</v>
      </c>
      <c r="CC8" s="251">
        <v>1.03</v>
      </c>
      <c r="CD8" s="239">
        <f>SUM(CC$7:CC8)</f>
        <v>2.7199999999999998</v>
      </c>
      <c r="CE8" s="239"/>
      <c r="CF8" s="239"/>
      <c r="CG8" s="595"/>
      <c r="CH8" s="594"/>
      <c r="CJ8" s="268">
        <v>43862</v>
      </c>
      <c r="CK8" s="271">
        <v>7.34</v>
      </c>
      <c r="CL8" s="271">
        <f>SUM(CK$7:CK8)</f>
        <v>11.84</v>
      </c>
      <c r="CM8" s="272">
        <v>36.99</v>
      </c>
      <c r="CN8" s="585"/>
      <c r="CO8" s="257"/>
      <c r="CP8" s="257"/>
      <c r="CR8" s="274">
        <v>43862</v>
      </c>
      <c r="CS8" s="281">
        <v>1.92</v>
      </c>
      <c r="CT8" s="281">
        <f>SUM(CS$7:CS8)</f>
        <v>4.5299999999999994</v>
      </c>
      <c r="CU8" s="282">
        <v>0.59</v>
      </c>
      <c r="CV8" s="281">
        <f>SUM(CU$7:CU8)</f>
        <v>1.3599999999999999</v>
      </c>
      <c r="CW8" s="283">
        <v>40.19</v>
      </c>
      <c r="CX8" s="283"/>
      <c r="CY8" s="595"/>
      <c r="CZ8" s="591"/>
      <c r="DB8" s="240" t="s">
        <v>311</v>
      </c>
      <c r="DC8" s="239">
        <v>49.3</v>
      </c>
      <c r="DD8" s="239">
        <f>SUM(DC$7:DC8)</f>
        <v>80.099999999999994</v>
      </c>
      <c r="DE8" s="251">
        <v>2.84</v>
      </c>
      <c r="DF8" s="251">
        <f>SUM(DE$7:DE8)</f>
        <v>5.14</v>
      </c>
      <c r="DG8" s="250">
        <v>30.62</v>
      </c>
      <c r="DH8" s="595"/>
    </row>
    <row r="9" spans="1:112" ht="14.5" x14ac:dyDescent="0.35">
      <c r="A9" s="236"/>
      <c r="B9" s="240">
        <v>43922</v>
      </c>
      <c r="C9" s="238"/>
      <c r="D9" s="238"/>
      <c r="E9" s="238"/>
      <c r="F9" s="238"/>
      <c r="G9" s="239">
        <v>124.7</v>
      </c>
      <c r="H9" s="239">
        <f>SUM(G$7:G9)</f>
        <v>381.7</v>
      </c>
      <c r="I9" s="239">
        <v>39.9</v>
      </c>
      <c r="J9" s="239">
        <f>SUM(I$7:I9)</f>
        <v>119.9</v>
      </c>
      <c r="K9" s="250">
        <v>29.1</v>
      </c>
      <c r="L9" s="250"/>
      <c r="M9" s="250"/>
      <c r="N9" s="582"/>
      <c r="O9" s="587"/>
      <c r="Q9" s="240">
        <v>43891</v>
      </c>
      <c r="R9" s="239">
        <v>85.2</v>
      </c>
      <c r="S9" s="239">
        <f>SUM(R$7:R9)</f>
        <v>225.26</v>
      </c>
      <c r="T9" s="251">
        <v>36.46</v>
      </c>
      <c r="U9" s="239">
        <f>SUM(T$7:T9)</f>
        <v>98.039999999999992</v>
      </c>
      <c r="V9" s="255">
        <v>35.229999999999997</v>
      </c>
      <c r="W9" s="588"/>
      <c r="X9" s="598"/>
      <c r="Z9" s="240">
        <v>43891</v>
      </c>
      <c r="AA9" s="239">
        <v>27.07</v>
      </c>
      <c r="AB9" s="239">
        <f>SUM(AA$7:AA9)</f>
        <v>82.36</v>
      </c>
      <c r="AC9" s="251">
        <v>10.32</v>
      </c>
      <c r="AD9" s="239">
        <f>SUM(AC$7:AC9)</f>
        <v>29.63</v>
      </c>
      <c r="AE9" s="250">
        <v>32.76</v>
      </c>
      <c r="AF9" s="585"/>
      <c r="AG9" s="591"/>
      <c r="AI9" s="240">
        <v>43891</v>
      </c>
      <c r="AJ9" s="238">
        <v>39.64</v>
      </c>
      <c r="AK9" s="238">
        <v>0.95</v>
      </c>
      <c r="AL9" s="239">
        <v>40.58</v>
      </c>
      <c r="AM9" s="239">
        <f>SUM(AL$7:AL9)</f>
        <v>104.82000000000001</v>
      </c>
      <c r="AN9" s="251">
        <v>17.739999999999998</v>
      </c>
      <c r="AO9" s="239">
        <f>SUM(AN$7:AN9)</f>
        <v>44.459999999999994</v>
      </c>
      <c r="AP9" s="255">
        <v>34.9</v>
      </c>
      <c r="AQ9" s="255">
        <v>127.62</v>
      </c>
      <c r="AR9" s="595"/>
      <c r="AT9" s="240">
        <v>43891</v>
      </c>
      <c r="AU9" s="238"/>
      <c r="AV9" s="238"/>
      <c r="AW9" s="239">
        <v>22.59</v>
      </c>
      <c r="AX9" s="239">
        <f>SUM(AW$7:AW9)</f>
        <v>51.379999999999995</v>
      </c>
      <c r="AY9" s="251">
        <v>7.33</v>
      </c>
      <c r="AZ9" s="239">
        <f>SUM(AY$7:AY9)</f>
        <v>16.23</v>
      </c>
      <c r="BA9" s="255">
        <v>33.21</v>
      </c>
      <c r="BB9" s="255"/>
      <c r="BC9" s="255"/>
      <c r="BD9" s="595"/>
      <c r="BE9" s="594"/>
      <c r="BG9" s="240">
        <v>43891</v>
      </c>
      <c r="BH9" s="238"/>
      <c r="BI9" s="238"/>
      <c r="BJ9" s="239">
        <v>5.14</v>
      </c>
      <c r="BK9" s="239">
        <f>SUM(BJ$7:BJ9)</f>
        <v>11.75</v>
      </c>
      <c r="BL9" s="251">
        <v>1.8</v>
      </c>
      <c r="BM9" s="264">
        <f>SUM(BL$7:BL9)</f>
        <v>4.07</v>
      </c>
      <c r="BN9" s="595"/>
      <c r="BP9" s="240">
        <v>43891</v>
      </c>
      <c r="BQ9" s="239">
        <v>8.8699999999999992</v>
      </c>
      <c r="BR9" s="239">
        <f>SUM(BQ$7:BQ9)</f>
        <v>23.939999999999998</v>
      </c>
      <c r="BS9" s="251">
        <v>4.13</v>
      </c>
      <c r="BT9" s="239">
        <f>SUM(BS$7:BS9)</f>
        <v>10.84</v>
      </c>
      <c r="BU9" s="255">
        <v>34.64</v>
      </c>
      <c r="BV9" s="255">
        <v>136.88999999999999</v>
      </c>
      <c r="BW9" s="595"/>
      <c r="BX9" s="595"/>
      <c r="BZ9" s="240">
        <v>43891</v>
      </c>
      <c r="CA9" s="239">
        <v>6.65</v>
      </c>
      <c r="CB9" s="239">
        <f>SUM(CA$7:CA9)</f>
        <v>15.459999999999999</v>
      </c>
      <c r="CC9" s="251">
        <v>2.38</v>
      </c>
      <c r="CD9" s="239">
        <f>SUM(CC$7:CC9)</f>
        <v>5.0999999999999996</v>
      </c>
      <c r="CE9" s="239">
        <v>31.05</v>
      </c>
      <c r="CF9" s="239">
        <v>131.04</v>
      </c>
      <c r="CG9" s="595"/>
      <c r="CH9" s="594"/>
      <c r="CJ9" s="268">
        <v>43891</v>
      </c>
      <c r="CK9" s="271">
        <v>7.9</v>
      </c>
      <c r="CL9" s="271">
        <f>SUM(CK$7:CK9)</f>
        <v>19.740000000000002</v>
      </c>
      <c r="CM9" s="272">
        <v>38.549999999999997</v>
      </c>
      <c r="CN9" s="585"/>
      <c r="CO9" s="257"/>
      <c r="CP9" s="257"/>
      <c r="CR9" s="274">
        <v>43891</v>
      </c>
      <c r="CS9" s="281">
        <v>2.5499999999999998</v>
      </c>
      <c r="CT9" s="281">
        <f>SUM(CS$7:CS9)</f>
        <v>7.0799999999999992</v>
      </c>
      <c r="CU9" s="282">
        <v>0.56999999999999995</v>
      </c>
      <c r="CV9" s="281">
        <f>SUM(CU$7:CU9)</f>
        <v>1.9299999999999997</v>
      </c>
      <c r="CW9" s="283">
        <v>48.98</v>
      </c>
      <c r="CX9" s="283"/>
      <c r="CY9" s="595"/>
      <c r="CZ9" s="591"/>
      <c r="DB9" s="240" t="s">
        <v>312</v>
      </c>
      <c r="DC9" s="239">
        <v>63.7</v>
      </c>
      <c r="DD9" s="239">
        <f>SUM(DC$7:DC9)</f>
        <v>143.80000000000001</v>
      </c>
      <c r="DE9" s="251">
        <v>2.5499999999999998</v>
      </c>
      <c r="DF9" s="251">
        <f>SUM(DE$7:DE9)</f>
        <v>7.6899999999999995</v>
      </c>
      <c r="DG9" s="250">
        <v>35.14</v>
      </c>
      <c r="DH9" s="595"/>
    </row>
    <row r="10" spans="1:112" ht="14.5" x14ac:dyDescent="0.35">
      <c r="A10" s="236"/>
      <c r="B10" s="240">
        <v>43952</v>
      </c>
      <c r="C10" s="238"/>
      <c r="D10" s="238"/>
      <c r="E10" s="238"/>
      <c r="F10" s="238"/>
      <c r="G10" s="239">
        <v>144.69999999999999</v>
      </c>
      <c r="H10" s="239">
        <f>SUM(G$7:G10)</f>
        <v>526.4</v>
      </c>
      <c r="I10" s="239">
        <v>40.67</v>
      </c>
      <c r="J10" s="239">
        <f>SUM(I$7:I10)</f>
        <v>160.57</v>
      </c>
      <c r="K10" s="250">
        <v>26.2</v>
      </c>
      <c r="L10" s="250"/>
      <c r="M10" s="250"/>
      <c r="N10" s="582"/>
      <c r="O10" s="587"/>
      <c r="Q10" s="240">
        <v>43922</v>
      </c>
      <c r="R10" s="239">
        <v>86.42</v>
      </c>
      <c r="S10" s="239">
        <f>SUM(R$7:R10)</f>
        <v>311.68</v>
      </c>
      <c r="T10" s="251">
        <v>37.78</v>
      </c>
      <c r="U10" s="239">
        <f>SUM(T$7:T10)</f>
        <v>135.82</v>
      </c>
      <c r="V10" s="255">
        <v>33.24</v>
      </c>
      <c r="W10" s="585"/>
      <c r="X10" s="591"/>
      <c r="Z10" s="240">
        <v>43922</v>
      </c>
      <c r="AA10" s="239">
        <v>31.04</v>
      </c>
      <c r="AB10" s="239">
        <f>SUM(AA$7:AA10)</f>
        <v>113.4</v>
      </c>
      <c r="AC10" s="251">
        <v>11.59</v>
      </c>
      <c r="AD10" s="239">
        <f>SUM(AC$7:AC10)</f>
        <v>41.22</v>
      </c>
      <c r="AE10" s="250">
        <v>32.880000000000003</v>
      </c>
      <c r="AF10" s="585"/>
      <c r="AG10" s="591"/>
      <c r="AI10" s="240">
        <v>43922</v>
      </c>
      <c r="AJ10" s="238">
        <v>44.99</v>
      </c>
      <c r="AK10" s="259">
        <v>3.7</v>
      </c>
      <c r="AL10" s="239">
        <v>48.68</v>
      </c>
      <c r="AM10" s="239">
        <f>SUM(AL$7:AL10)</f>
        <v>153.5</v>
      </c>
      <c r="AN10" s="251">
        <v>21.17</v>
      </c>
      <c r="AO10" s="239">
        <f>SUM(AN$7:AN10)</f>
        <v>65.63</v>
      </c>
      <c r="AP10" s="255">
        <v>33.450000000000003</v>
      </c>
      <c r="AQ10" s="255">
        <v>135.78</v>
      </c>
      <c r="AR10" s="595"/>
      <c r="AT10" s="240">
        <v>43922</v>
      </c>
      <c r="AU10" s="238"/>
      <c r="AV10" s="238"/>
      <c r="AW10" s="239">
        <v>17.48</v>
      </c>
      <c r="AX10" s="239">
        <f>SUM(AW$7:AW10)</f>
        <v>68.86</v>
      </c>
      <c r="AY10" s="251">
        <v>6.23</v>
      </c>
      <c r="AZ10" s="239">
        <f>SUM(AY$7:AY10)</f>
        <v>22.46</v>
      </c>
      <c r="BA10" s="255">
        <v>32.270000000000003</v>
      </c>
      <c r="BB10" s="255"/>
      <c r="BC10" s="255"/>
      <c r="BD10" s="595"/>
      <c r="BE10" s="594"/>
      <c r="BG10" s="240">
        <v>43922</v>
      </c>
      <c r="BH10" s="238"/>
      <c r="BI10" s="238"/>
      <c r="BJ10" s="239">
        <v>5.2</v>
      </c>
      <c r="BK10" s="239">
        <f>SUM(BJ$7:BJ10)</f>
        <v>16.95</v>
      </c>
      <c r="BL10" s="251">
        <v>1.72</v>
      </c>
      <c r="BM10" s="264">
        <f>SUM(BL$7:BL10)</f>
        <v>5.79</v>
      </c>
      <c r="BN10" s="595"/>
      <c r="BP10" s="240">
        <v>43922</v>
      </c>
      <c r="BQ10" s="239">
        <v>10.43</v>
      </c>
      <c r="BR10" s="239">
        <f>SUM(BQ$7:BQ10)</f>
        <v>34.369999999999997</v>
      </c>
      <c r="BS10" s="251">
        <v>4.51</v>
      </c>
      <c r="BT10" s="239">
        <f>SUM(BS$7:BS10)</f>
        <v>15.35</v>
      </c>
      <c r="BU10" s="255">
        <v>31.69</v>
      </c>
      <c r="BV10" s="255">
        <v>137.41</v>
      </c>
      <c r="BW10" s="595"/>
      <c r="BX10" s="595"/>
      <c r="BZ10" s="240">
        <v>43922</v>
      </c>
      <c r="CA10" s="239">
        <v>7.77</v>
      </c>
      <c r="CB10" s="239">
        <f>SUM(CA$7:CA10)</f>
        <v>23.229999999999997</v>
      </c>
      <c r="CC10" s="251">
        <v>2.42</v>
      </c>
      <c r="CD10" s="239">
        <f>SUM(CC$7:CC10)</f>
        <v>7.52</v>
      </c>
      <c r="CE10" s="239">
        <v>29.51</v>
      </c>
      <c r="CF10" s="239">
        <v>134.77000000000001</v>
      </c>
      <c r="CG10" s="595"/>
      <c r="CH10" s="594"/>
      <c r="CJ10" s="268">
        <v>43922</v>
      </c>
      <c r="CK10" s="271">
        <v>8.73</v>
      </c>
      <c r="CL10" s="271">
        <f>SUM(CK$7:CK10)</f>
        <v>28.470000000000002</v>
      </c>
      <c r="CM10" s="272">
        <v>40.53</v>
      </c>
      <c r="CN10" s="585"/>
      <c r="CO10" s="257"/>
      <c r="CP10" s="257"/>
      <c r="CR10" s="274">
        <v>43922</v>
      </c>
      <c r="CS10" s="281">
        <v>1.97</v>
      </c>
      <c r="CT10" s="281">
        <f>SUM(CS$7:CS10)</f>
        <v>9.0499999999999989</v>
      </c>
      <c r="CU10" s="282">
        <v>0.62</v>
      </c>
      <c r="CV10" s="281">
        <f>SUM(CU$7:CU10)</f>
        <v>2.5499999999999998</v>
      </c>
      <c r="CW10" s="283">
        <v>31.14</v>
      </c>
      <c r="CX10" s="283"/>
      <c r="CY10" s="595"/>
      <c r="CZ10" s="591"/>
      <c r="DB10" s="240">
        <v>44105</v>
      </c>
      <c r="DC10" s="239">
        <v>23.1</v>
      </c>
      <c r="DD10" s="239">
        <f>SUM(DC$7:DC10)</f>
        <v>166.9</v>
      </c>
      <c r="DE10" s="251">
        <v>0.9</v>
      </c>
      <c r="DF10" s="251">
        <f>SUM(DE$7:DE10)</f>
        <v>8.59</v>
      </c>
      <c r="DG10" s="250">
        <v>28.99</v>
      </c>
      <c r="DH10" s="595"/>
    </row>
    <row r="11" spans="1:112" ht="14.5" x14ac:dyDescent="0.35">
      <c r="A11" s="236"/>
      <c r="B11" s="240">
        <v>43983</v>
      </c>
      <c r="C11" s="238"/>
      <c r="D11" s="238">
        <v>246.2</v>
      </c>
      <c r="E11" s="238">
        <v>167.4</v>
      </c>
      <c r="F11" s="238">
        <v>8.1</v>
      </c>
      <c r="G11" s="239">
        <v>152.30000000000001</v>
      </c>
      <c r="H11" s="239">
        <f>SUM(G$7:G11)</f>
        <v>678.7</v>
      </c>
      <c r="I11" s="239">
        <v>46.58</v>
      </c>
      <c r="J11" s="239">
        <f>SUM(I$7:I11)</f>
        <v>207.14999999999998</v>
      </c>
      <c r="K11" s="250">
        <v>31.41</v>
      </c>
      <c r="L11" s="250">
        <v>191.1</v>
      </c>
      <c r="M11" s="250"/>
      <c r="N11" s="582"/>
      <c r="O11" s="587"/>
      <c r="Q11" s="240">
        <v>43952</v>
      </c>
      <c r="R11" s="239">
        <v>90.06</v>
      </c>
      <c r="S11" s="239">
        <f>SUM(R$7:R11)</f>
        <v>401.74</v>
      </c>
      <c r="T11" s="251">
        <v>34.69</v>
      </c>
      <c r="U11" s="239">
        <f>SUM(T$7:T11)</f>
        <v>170.51</v>
      </c>
      <c r="V11" s="255">
        <v>29.61</v>
      </c>
      <c r="W11" s="588"/>
      <c r="X11" s="598"/>
      <c r="Z11" s="240">
        <v>43952</v>
      </c>
      <c r="AA11" s="239">
        <v>49.31</v>
      </c>
      <c r="AB11" s="239">
        <f>SUM(AA$7:AA11)</f>
        <v>162.71</v>
      </c>
      <c r="AC11" s="251">
        <v>16</v>
      </c>
      <c r="AD11" s="239">
        <f>SUM(AC$7:AC11)</f>
        <v>57.22</v>
      </c>
      <c r="AE11" s="250">
        <v>28.53</v>
      </c>
      <c r="AF11" s="585"/>
      <c r="AG11" s="591"/>
      <c r="AI11" s="240">
        <v>43952</v>
      </c>
      <c r="AJ11" s="238">
        <v>41.35</v>
      </c>
      <c r="AK11" s="238">
        <v>8.27</v>
      </c>
      <c r="AL11" s="239">
        <v>49.62</v>
      </c>
      <c r="AM11" s="239">
        <f>SUM(AL$7:AL11)</f>
        <v>203.12</v>
      </c>
      <c r="AN11" s="251">
        <v>18.260000000000002</v>
      </c>
      <c r="AO11" s="239">
        <f>SUM(AN$7:AN11)</f>
        <v>83.89</v>
      </c>
      <c r="AP11" s="255">
        <v>29.86</v>
      </c>
      <c r="AQ11" s="255">
        <v>136.84</v>
      </c>
      <c r="AR11" s="595"/>
      <c r="AT11" s="240">
        <v>43952</v>
      </c>
      <c r="AU11" s="238"/>
      <c r="AV11" s="238"/>
      <c r="AW11" s="239">
        <v>19.13</v>
      </c>
      <c r="AX11" s="239">
        <f>SUM(AW$7:AW11)</f>
        <v>87.99</v>
      </c>
      <c r="AY11" s="251">
        <v>6.34</v>
      </c>
      <c r="AZ11" s="239">
        <f>SUM(AY$7:AY11)</f>
        <v>28.8</v>
      </c>
      <c r="BA11" s="255">
        <v>28.56</v>
      </c>
      <c r="BB11" s="255"/>
      <c r="BC11" s="255"/>
      <c r="BD11" s="595"/>
      <c r="BE11" s="594"/>
      <c r="BG11" s="240">
        <v>43952</v>
      </c>
      <c r="BH11" s="238"/>
      <c r="BI11" s="238"/>
      <c r="BJ11" s="239">
        <v>5.27</v>
      </c>
      <c r="BK11" s="239">
        <f>SUM(BJ$7:BJ11)</f>
        <v>22.22</v>
      </c>
      <c r="BL11" s="251">
        <v>1.81</v>
      </c>
      <c r="BM11" s="264">
        <f>SUM(BL$7:BL11)</f>
        <v>7.6</v>
      </c>
      <c r="BN11" s="595"/>
      <c r="BP11" s="240">
        <v>43952</v>
      </c>
      <c r="BQ11" s="239">
        <v>13.43</v>
      </c>
      <c r="BR11" s="239">
        <f>SUM(BQ$7:BQ11)</f>
        <v>47.8</v>
      </c>
      <c r="BS11" s="251">
        <v>4.71</v>
      </c>
      <c r="BT11" s="239">
        <f>SUM(BS$7:BS11)</f>
        <v>20.059999999999999</v>
      </c>
      <c r="BU11" s="255">
        <v>28.33</v>
      </c>
      <c r="BV11" s="255">
        <v>137.88</v>
      </c>
      <c r="BW11" s="595"/>
      <c r="BX11" s="595"/>
      <c r="BZ11" s="240">
        <v>43952</v>
      </c>
      <c r="CA11" s="239">
        <v>8.7100000000000009</v>
      </c>
      <c r="CB11" s="239">
        <f>SUM(CA$7:CA11)</f>
        <v>31.939999999999998</v>
      </c>
      <c r="CC11" s="251">
        <v>2.33</v>
      </c>
      <c r="CD11" s="239">
        <f>SUM(CC$7:CC11)</f>
        <v>9.85</v>
      </c>
      <c r="CE11" s="239">
        <v>26.34</v>
      </c>
      <c r="CF11" s="239">
        <v>129.63999999999999</v>
      </c>
      <c r="CG11" s="595"/>
      <c r="CH11" s="594"/>
      <c r="CJ11" s="268">
        <v>43952</v>
      </c>
      <c r="CK11" s="271">
        <v>10.130000000000001</v>
      </c>
      <c r="CL11" s="271">
        <f>SUM(CK$7:CK11)</f>
        <v>38.6</v>
      </c>
      <c r="CM11" s="272">
        <v>42.4</v>
      </c>
      <c r="CN11" s="585"/>
      <c r="CO11" s="257"/>
      <c r="CP11" s="257"/>
      <c r="CR11" s="274">
        <v>43952</v>
      </c>
      <c r="CS11" s="281">
        <v>4.3899999999999997</v>
      </c>
      <c r="CT11" s="281">
        <f>SUM(CS$7:CS11)</f>
        <v>13.439999999999998</v>
      </c>
      <c r="CU11" s="282">
        <v>1.21</v>
      </c>
      <c r="CV11" s="281">
        <f>SUM(CU$7:CU11)</f>
        <v>3.76</v>
      </c>
      <c r="CW11" s="283">
        <v>27.5</v>
      </c>
      <c r="CX11" s="283">
        <v>133.79</v>
      </c>
      <c r="CY11" s="595"/>
      <c r="CZ11" s="591"/>
      <c r="DB11" s="240">
        <v>44136</v>
      </c>
      <c r="DC11" s="239">
        <v>20.6</v>
      </c>
      <c r="DD11" s="239">
        <f>SUM(DC$7:DC11)</f>
        <v>187.5</v>
      </c>
      <c r="DE11" s="251">
        <v>1.02</v>
      </c>
      <c r="DF11" s="251">
        <f>SUM(DE$7:DE11)</f>
        <v>9.61</v>
      </c>
      <c r="DG11" s="250">
        <v>28.69</v>
      </c>
      <c r="DH11" s="595"/>
    </row>
    <row r="12" spans="1:112" ht="14.5" x14ac:dyDescent="0.35">
      <c r="A12" s="236"/>
      <c r="B12" s="240">
        <v>44013</v>
      </c>
      <c r="C12" s="238"/>
      <c r="D12" s="238"/>
      <c r="E12" s="238"/>
      <c r="F12" s="238"/>
      <c r="G12" s="239">
        <v>181.6</v>
      </c>
      <c r="H12" s="239">
        <f>SUM(G$7:G12)</f>
        <v>860.30000000000007</v>
      </c>
      <c r="I12" s="239">
        <v>60.03</v>
      </c>
      <c r="J12" s="239">
        <f>SUM(I$7:I12)</f>
        <v>267.17999999999995</v>
      </c>
      <c r="K12" s="250">
        <v>35.229999999999997</v>
      </c>
      <c r="L12" s="250"/>
      <c r="M12" s="250"/>
      <c r="N12" s="582"/>
      <c r="O12" s="587"/>
      <c r="Q12" s="240">
        <v>43983</v>
      </c>
      <c r="R12" s="239">
        <v>84.85</v>
      </c>
      <c r="S12" s="239">
        <f>SUM(R$7:R12)</f>
        <v>486.59000000000003</v>
      </c>
      <c r="T12" s="251">
        <v>35.119999999999997</v>
      </c>
      <c r="U12" s="239">
        <f>SUM(T$7:T12)</f>
        <v>205.63</v>
      </c>
      <c r="V12" s="255">
        <v>33.35</v>
      </c>
      <c r="W12" s="588"/>
      <c r="X12" s="591"/>
      <c r="Z12" s="240">
        <v>43983</v>
      </c>
      <c r="AA12" s="239">
        <v>49.58</v>
      </c>
      <c r="AB12" s="239">
        <f>SUM(AA$7:AA12)</f>
        <v>212.29000000000002</v>
      </c>
      <c r="AC12" s="251">
        <v>16.88</v>
      </c>
      <c r="AD12" s="239">
        <f>SUM(AC$7:AC12)</f>
        <v>74.099999999999994</v>
      </c>
      <c r="AE12" s="250">
        <v>32.97</v>
      </c>
      <c r="AF12" s="585"/>
      <c r="AG12" s="591"/>
      <c r="AI12" s="240">
        <v>43983</v>
      </c>
      <c r="AJ12" s="238">
        <v>46.56</v>
      </c>
      <c r="AK12" s="238">
        <v>22.85</v>
      </c>
      <c r="AL12" s="239">
        <v>69.41</v>
      </c>
      <c r="AM12" s="239">
        <f>SUM(AL$7:AL12)</f>
        <v>272.52999999999997</v>
      </c>
      <c r="AN12" s="251">
        <v>23.23</v>
      </c>
      <c r="AO12" s="239">
        <f>SUM(AN$7:AN12)</f>
        <v>107.12</v>
      </c>
      <c r="AP12" s="255">
        <v>33.5</v>
      </c>
      <c r="AQ12" s="255">
        <v>124.99</v>
      </c>
      <c r="AR12" s="595"/>
      <c r="AT12" s="240">
        <v>43983</v>
      </c>
      <c r="AU12" s="238"/>
      <c r="AV12" s="238"/>
      <c r="AW12" s="239">
        <v>23.98</v>
      </c>
      <c r="AX12" s="239">
        <f>SUM(AW$7:AW12)</f>
        <v>111.97</v>
      </c>
      <c r="AY12" s="251">
        <v>9.07</v>
      </c>
      <c r="AZ12" s="239">
        <f>SUM(AY$7:AY12)</f>
        <v>37.870000000000005</v>
      </c>
      <c r="BA12" s="255">
        <v>33.159999999999997</v>
      </c>
      <c r="BB12" s="255"/>
      <c r="BC12" s="255"/>
      <c r="BD12" s="595"/>
      <c r="BE12" s="594"/>
      <c r="BG12" s="240">
        <v>43983</v>
      </c>
      <c r="BH12" s="238"/>
      <c r="BI12" s="238"/>
      <c r="BJ12" s="239">
        <v>5.81</v>
      </c>
      <c r="BK12" s="239">
        <f>SUM(BJ$7:BJ12)</f>
        <v>28.029999999999998</v>
      </c>
      <c r="BL12" s="251">
        <v>1.62</v>
      </c>
      <c r="BM12" s="264">
        <f>SUM(BL$7:BL12)</f>
        <v>9.2199999999999989</v>
      </c>
      <c r="BN12" s="595"/>
      <c r="BP12" s="240">
        <v>43983</v>
      </c>
      <c r="BQ12" s="239">
        <v>16.86</v>
      </c>
      <c r="BR12" s="239">
        <f>SUM(BQ$7:BQ12)</f>
        <v>64.66</v>
      </c>
      <c r="BS12" s="251">
        <v>6.53</v>
      </c>
      <c r="BT12" s="239">
        <f>SUM(BS$7:BS12)</f>
        <v>26.59</v>
      </c>
      <c r="BU12" s="255">
        <v>32.549999999999997</v>
      </c>
      <c r="BV12" s="255">
        <v>136.35</v>
      </c>
      <c r="BW12" s="595"/>
      <c r="BX12" s="595"/>
      <c r="BZ12" s="240">
        <v>43983</v>
      </c>
      <c r="CA12" s="239">
        <v>10.55</v>
      </c>
      <c r="CB12" s="239">
        <f>SUM(CA$7:CA12)</f>
        <v>42.489999999999995</v>
      </c>
      <c r="CC12" s="251">
        <v>3.11</v>
      </c>
      <c r="CD12" s="239">
        <f>SUM(CC$7:CC12)</f>
        <v>12.959999999999999</v>
      </c>
      <c r="CE12" s="239">
        <v>28.68</v>
      </c>
      <c r="CF12" s="239">
        <v>131.82</v>
      </c>
      <c r="CG12" s="595"/>
      <c r="CH12" s="594"/>
      <c r="CJ12" s="268">
        <v>43983</v>
      </c>
      <c r="CK12" s="271">
        <v>9.1</v>
      </c>
      <c r="CL12" s="271">
        <f>SUM(CK$7:CK12)</f>
        <v>47.7</v>
      </c>
      <c r="CM12" s="272">
        <v>50.95</v>
      </c>
      <c r="CN12" s="585"/>
      <c r="CO12" s="257"/>
      <c r="CP12" s="257"/>
      <c r="CR12" s="274">
        <v>43983</v>
      </c>
      <c r="CS12" s="281">
        <v>4.07</v>
      </c>
      <c r="CT12" s="281">
        <f>SUM(CS$7:CS12)</f>
        <v>17.509999999999998</v>
      </c>
      <c r="CU12" s="282">
        <v>1.26</v>
      </c>
      <c r="CV12" s="281">
        <f>SUM(CU$7:CU12)</f>
        <v>5.0199999999999996</v>
      </c>
      <c r="CW12" s="283">
        <v>31</v>
      </c>
      <c r="CX12" s="283">
        <v>126.61</v>
      </c>
      <c r="CY12" s="595"/>
      <c r="CZ12" s="591"/>
      <c r="DB12" s="240">
        <v>44166</v>
      </c>
      <c r="DC12" s="239">
        <v>17.100000000000001</v>
      </c>
      <c r="DD12" s="241">
        <f>SUM(DC$7:DC12)</f>
        <v>204.6</v>
      </c>
      <c r="DE12" s="251">
        <v>1.28</v>
      </c>
      <c r="DF12" s="256">
        <f>SUM(DE$7:DE12)</f>
        <v>10.889999999999999</v>
      </c>
      <c r="DG12" s="250">
        <v>32.369999999999997</v>
      </c>
      <c r="DH12" s="595"/>
    </row>
    <row r="13" spans="1:112" ht="14.5" x14ac:dyDescent="0.35">
      <c r="A13" s="236"/>
      <c r="B13" s="240">
        <v>44044</v>
      </c>
      <c r="C13" s="238"/>
      <c r="D13" s="238"/>
      <c r="E13" s="238"/>
      <c r="F13" s="238"/>
      <c r="G13" s="239">
        <v>163.4</v>
      </c>
      <c r="H13" s="239">
        <f>SUM(G$7:G13)</f>
        <v>1023.7</v>
      </c>
      <c r="I13" s="239">
        <v>59.12</v>
      </c>
      <c r="J13" s="239">
        <f>SUM(I$7:I13)</f>
        <v>326.29999999999995</v>
      </c>
      <c r="K13" s="250">
        <v>34.47</v>
      </c>
      <c r="L13" s="250"/>
      <c r="M13" s="250"/>
      <c r="N13" s="582"/>
      <c r="O13" s="587"/>
      <c r="Q13" s="240">
        <v>44013</v>
      </c>
      <c r="R13" s="239">
        <v>73.86</v>
      </c>
      <c r="S13" s="239">
        <f>SUM(R$7:R13)</f>
        <v>560.45000000000005</v>
      </c>
      <c r="T13" s="251">
        <v>33.74</v>
      </c>
      <c r="U13" s="239">
        <f>SUM(T$7:T13)</f>
        <v>239.37</v>
      </c>
      <c r="V13" s="255">
        <v>37.42</v>
      </c>
      <c r="W13" s="585"/>
      <c r="X13" s="591"/>
      <c r="Z13" s="240">
        <v>44013</v>
      </c>
      <c r="AA13" s="239">
        <v>54.19</v>
      </c>
      <c r="AB13" s="239">
        <f>SUM(AA$7:AA13)</f>
        <v>266.48</v>
      </c>
      <c r="AC13" s="251">
        <v>18.64</v>
      </c>
      <c r="AD13" s="239">
        <f>SUM(AC$7:AC13)</f>
        <v>92.74</v>
      </c>
      <c r="AE13" s="250">
        <v>36.340000000000003</v>
      </c>
      <c r="AF13" s="585"/>
      <c r="AG13" s="591"/>
      <c r="AI13" s="240">
        <v>44013</v>
      </c>
      <c r="AJ13" s="238">
        <v>52.39</v>
      </c>
      <c r="AK13" s="238">
        <v>38.79</v>
      </c>
      <c r="AL13" s="239">
        <v>91.18</v>
      </c>
      <c r="AM13" s="239">
        <f>SUM(AL$7:AL13)</f>
        <v>363.71</v>
      </c>
      <c r="AN13" s="251">
        <v>31.29</v>
      </c>
      <c r="AO13" s="239">
        <f>SUM(AN$7:AN13)</f>
        <v>138.41</v>
      </c>
      <c r="AP13" s="255">
        <v>36.619999999999997</v>
      </c>
      <c r="AQ13" s="255">
        <v>126.45</v>
      </c>
      <c r="AR13" s="595"/>
      <c r="AT13" s="240">
        <v>44013</v>
      </c>
      <c r="AU13" s="238"/>
      <c r="AV13" s="238"/>
      <c r="AW13" s="239">
        <v>23.81</v>
      </c>
      <c r="AX13" s="239">
        <f>SUM(AW$7:AW13)</f>
        <v>135.78</v>
      </c>
      <c r="AY13" s="251">
        <v>8.01</v>
      </c>
      <c r="AZ13" s="239">
        <f>SUM(AY$7:AY13)</f>
        <v>45.88</v>
      </c>
      <c r="BA13" s="255">
        <v>36.130000000000003</v>
      </c>
      <c r="BB13" s="255"/>
      <c r="BC13" s="255"/>
      <c r="BD13" s="595"/>
      <c r="BE13" s="594"/>
      <c r="BG13" s="240">
        <v>44013</v>
      </c>
      <c r="BH13" s="238"/>
      <c r="BI13" s="238"/>
      <c r="BJ13" s="239">
        <v>8.2100000000000009</v>
      </c>
      <c r="BK13" s="239">
        <f>SUM(BJ$7:BJ13)</f>
        <v>36.239999999999995</v>
      </c>
      <c r="BL13" s="251">
        <v>2.2999999999999998</v>
      </c>
      <c r="BM13" s="264">
        <f>SUM(BL$7:BL13)</f>
        <v>11.52</v>
      </c>
      <c r="BN13" s="595"/>
      <c r="BP13" s="240">
        <v>44013</v>
      </c>
      <c r="BQ13" s="239">
        <v>15.22</v>
      </c>
      <c r="BR13" s="239">
        <f>SUM(BQ$7:BQ13)</f>
        <v>79.88</v>
      </c>
      <c r="BS13" s="251">
        <v>6.42</v>
      </c>
      <c r="BT13" s="239">
        <f>SUM(BS$7:BS13)</f>
        <v>33.01</v>
      </c>
      <c r="BU13" s="255">
        <v>36.58</v>
      </c>
      <c r="BV13" s="255">
        <v>131.21</v>
      </c>
      <c r="BW13" s="595"/>
      <c r="BX13" s="595"/>
      <c r="BZ13" s="240">
        <v>44013</v>
      </c>
      <c r="CA13" s="239">
        <v>8.2899999999999991</v>
      </c>
      <c r="CB13" s="239">
        <f>SUM(CA$7:CA13)</f>
        <v>50.779999999999994</v>
      </c>
      <c r="CC13" s="251">
        <v>2.44</v>
      </c>
      <c r="CD13" s="239">
        <f>SUM(CC$7:CC13)</f>
        <v>15.399999999999999</v>
      </c>
      <c r="CE13" s="239">
        <v>32.18</v>
      </c>
      <c r="CF13" s="239">
        <v>121.97</v>
      </c>
      <c r="CG13" s="595"/>
      <c r="CH13" s="594"/>
      <c r="CJ13" s="268">
        <v>44013</v>
      </c>
      <c r="CK13" s="271">
        <v>10.14</v>
      </c>
      <c r="CL13" s="271">
        <f>SUM(CK$7:CK13)</f>
        <v>57.84</v>
      </c>
      <c r="CM13" s="272">
        <v>60.65</v>
      </c>
      <c r="CN13" s="585"/>
      <c r="CO13" s="257"/>
      <c r="CP13" s="257"/>
      <c r="CR13" s="274">
        <v>44013</v>
      </c>
      <c r="CS13" s="281">
        <v>4.2300000000000004</v>
      </c>
      <c r="CT13" s="281">
        <f>SUM(CS$7:CS13)</f>
        <v>21.74</v>
      </c>
      <c r="CU13" s="282">
        <v>1.37</v>
      </c>
      <c r="CV13" s="281">
        <f>SUM(CU$7:CU13)</f>
        <v>6.39</v>
      </c>
      <c r="CW13" s="283">
        <v>36.82</v>
      </c>
      <c r="CX13" s="283">
        <v>105.87</v>
      </c>
      <c r="CY13" s="595"/>
      <c r="CZ13" s="591"/>
      <c r="DB13" s="240">
        <v>44197</v>
      </c>
      <c r="DC13" s="239">
        <v>32.200000000000003</v>
      </c>
      <c r="DD13" s="239">
        <f>SUM(DC$13:DC13)</f>
        <v>32.200000000000003</v>
      </c>
      <c r="DE13" s="251">
        <v>1.18</v>
      </c>
      <c r="DF13" s="251">
        <f>SUM(DE$13:DE13)</f>
        <v>1.18</v>
      </c>
      <c r="DG13" s="250">
        <v>32.979999999999997</v>
      </c>
      <c r="DH13" s="595"/>
    </row>
    <row r="14" spans="1:112" ht="14.5" x14ac:dyDescent="0.35">
      <c r="A14" s="236"/>
      <c r="B14" s="240">
        <v>44075</v>
      </c>
      <c r="C14" s="238"/>
      <c r="D14" s="238">
        <v>270.2</v>
      </c>
      <c r="E14" s="238">
        <v>194.8</v>
      </c>
      <c r="F14" s="238">
        <v>45.1</v>
      </c>
      <c r="G14" s="239">
        <v>165</v>
      </c>
      <c r="H14" s="239">
        <f>SUM(G$7:G14)</f>
        <v>1188.7</v>
      </c>
      <c r="I14" s="239">
        <v>57.54</v>
      </c>
      <c r="J14" s="239">
        <f>SUM(I$7:I14)</f>
        <v>383.84</v>
      </c>
      <c r="K14" s="250">
        <v>32.119999999999997</v>
      </c>
      <c r="L14" s="250">
        <v>221.6</v>
      </c>
      <c r="M14" s="250"/>
      <c r="N14" s="582"/>
      <c r="O14" s="587"/>
      <c r="Q14" s="240">
        <v>44044</v>
      </c>
      <c r="R14" s="239">
        <v>71.97</v>
      </c>
      <c r="S14" s="239">
        <f>SUM(R$7:R14)</f>
        <v>632.42000000000007</v>
      </c>
      <c r="T14" s="251">
        <v>32.159999999999997</v>
      </c>
      <c r="U14" s="239">
        <f>SUM(T$7:T14)</f>
        <v>271.52999999999997</v>
      </c>
      <c r="V14" s="255">
        <v>37.01</v>
      </c>
      <c r="W14" s="585"/>
      <c r="X14" s="591"/>
      <c r="Z14" s="240">
        <v>44044</v>
      </c>
      <c r="AA14" s="239">
        <v>67.86</v>
      </c>
      <c r="AB14" s="239">
        <f>SUM(AA$7:AA14)</f>
        <v>334.34000000000003</v>
      </c>
      <c r="AC14" s="251">
        <v>23.46</v>
      </c>
      <c r="AD14" s="239">
        <f>SUM(AC$7:AC14)</f>
        <v>116.19999999999999</v>
      </c>
      <c r="AE14" s="250">
        <v>35.21</v>
      </c>
      <c r="AF14" s="585"/>
      <c r="AG14" s="591"/>
      <c r="AI14" s="240">
        <v>44044</v>
      </c>
      <c r="AJ14" s="259">
        <v>66.2</v>
      </c>
      <c r="AK14" s="238">
        <v>40.92</v>
      </c>
      <c r="AL14" s="239">
        <v>107.12</v>
      </c>
      <c r="AM14" s="239">
        <f>SUM(AL$7:AL14)</f>
        <v>470.83</v>
      </c>
      <c r="AN14" s="251">
        <v>38.700000000000003</v>
      </c>
      <c r="AO14" s="239">
        <f>SUM(AN$7:AN14)</f>
        <v>177.11</v>
      </c>
      <c r="AP14" s="255">
        <v>36.299999999999997</v>
      </c>
      <c r="AQ14" s="255">
        <v>131.43</v>
      </c>
      <c r="AR14" s="595"/>
      <c r="AT14" s="240">
        <v>44044</v>
      </c>
      <c r="AU14" s="238"/>
      <c r="AV14" s="238"/>
      <c r="AW14" s="239">
        <v>25.13</v>
      </c>
      <c r="AX14" s="239">
        <f>SUM(AW$7:AW14)</f>
        <v>160.91</v>
      </c>
      <c r="AY14" s="251">
        <v>8.75</v>
      </c>
      <c r="AZ14" s="239">
        <f>SUM(AY$7:AY14)</f>
        <v>54.63</v>
      </c>
      <c r="BA14" s="255">
        <v>35.32</v>
      </c>
      <c r="BB14" s="255"/>
      <c r="BC14" s="255"/>
      <c r="BD14" s="595"/>
      <c r="BE14" s="594"/>
      <c r="BG14" s="240">
        <v>44044</v>
      </c>
      <c r="BH14" s="238"/>
      <c r="BI14" s="238"/>
      <c r="BJ14" s="239">
        <v>10.7</v>
      </c>
      <c r="BK14" s="239">
        <f>SUM(BJ$7:BJ14)</f>
        <v>46.94</v>
      </c>
      <c r="BL14" s="251">
        <v>2.86</v>
      </c>
      <c r="BM14" s="264">
        <f>SUM(BL$7:BL14)</f>
        <v>14.379999999999999</v>
      </c>
      <c r="BN14" s="595"/>
      <c r="BP14" s="240">
        <v>44044</v>
      </c>
      <c r="BQ14" s="239">
        <v>12.62</v>
      </c>
      <c r="BR14" s="239">
        <f>SUM(BQ$7:BQ14)</f>
        <v>92.5</v>
      </c>
      <c r="BS14" s="251">
        <v>5.0599999999999996</v>
      </c>
      <c r="BT14" s="239">
        <f>SUM(BS$7:BS14)</f>
        <v>38.07</v>
      </c>
      <c r="BU14" s="255">
        <v>36.4</v>
      </c>
      <c r="BV14" s="255">
        <v>129.46</v>
      </c>
      <c r="BW14" s="595"/>
      <c r="BX14" s="595"/>
      <c r="BZ14" s="240">
        <v>44044</v>
      </c>
      <c r="CA14" s="239">
        <v>10.11</v>
      </c>
      <c r="CB14" s="239">
        <f>SUM(CA$7:CA14)</f>
        <v>60.889999999999993</v>
      </c>
      <c r="CC14" s="251">
        <v>2.84</v>
      </c>
      <c r="CD14" s="239">
        <f>SUM(CC$7:CC14)</f>
        <v>18.239999999999998</v>
      </c>
      <c r="CE14" s="239">
        <v>32.68</v>
      </c>
      <c r="CF14" s="239">
        <v>129.44999999999999</v>
      </c>
      <c r="CG14" s="595"/>
      <c r="CH14" s="594"/>
      <c r="CJ14" s="268">
        <v>44044</v>
      </c>
      <c r="CK14" s="271">
        <v>11.52</v>
      </c>
      <c r="CL14" s="271">
        <f>SUM(CK$7:CK14)</f>
        <v>69.36</v>
      </c>
      <c r="CM14" s="272">
        <v>65.88</v>
      </c>
      <c r="CN14" s="585"/>
      <c r="CO14" s="257"/>
      <c r="CP14" s="257"/>
      <c r="CR14" s="274">
        <v>44044</v>
      </c>
      <c r="CS14" s="281">
        <v>3.47</v>
      </c>
      <c r="CT14" s="281">
        <f>SUM(CS$7:CS14)</f>
        <v>25.209999999999997</v>
      </c>
      <c r="CU14" s="282">
        <v>1.47</v>
      </c>
      <c r="CV14" s="281">
        <f>SUM(CU$7:CU14)</f>
        <v>7.8599999999999994</v>
      </c>
      <c r="CW14" s="283">
        <v>32.82</v>
      </c>
      <c r="CX14" s="283">
        <v>122.85</v>
      </c>
      <c r="CY14" s="595"/>
      <c r="CZ14" s="591"/>
      <c r="DB14" s="240">
        <v>44228</v>
      </c>
      <c r="DC14" s="239">
        <v>20.2</v>
      </c>
      <c r="DD14" s="239">
        <f>SUM(DC$13:DC14)</f>
        <v>52.400000000000006</v>
      </c>
      <c r="DE14" s="251">
        <v>0.77</v>
      </c>
      <c r="DF14" s="251">
        <f>SUM(DE$13:DE14)</f>
        <v>1.95</v>
      </c>
      <c r="DG14" s="250">
        <v>27.33</v>
      </c>
      <c r="DH14" s="595"/>
    </row>
    <row r="15" spans="1:112" ht="15" customHeight="1" x14ac:dyDescent="0.35">
      <c r="A15" s="236"/>
      <c r="B15" s="240">
        <v>44105</v>
      </c>
      <c r="C15" s="238"/>
      <c r="D15" s="238"/>
      <c r="E15" s="238"/>
      <c r="F15" s="238"/>
      <c r="G15" s="239">
        <v>151.6</v>
      </c>
      <c r="H15" s="239">
        <f>SUM(G$7:G15)</f>
        <v>1340.3</v>
      </c>
      <c r="I15" s="239">
        <v>49.11</v>
      </c>
      <c r="J15" s="239">
        <f>SUM(I$7:I15)</f>
        <v>432.95</v>
      </c>
      <c r="K15" s="239">
        <v>27.65</v>
      </c>
      <c r="L15" s="239"/>
      <c r="M15" s="239"/>
      <c r="N15" s="582"/>
      <c r="O15" s="587"/>
      <c r="Q15" s="240">
        <v>44075</v>
      </c>
      <c r="R15" s="239">
        <v>74.11</v>
      </c>
      <c r="S15" s="239">
        <f>SUM(R$7:R15)</f>
        <v>706.53000000000009</v>
      </c>
      <c r="T15" s="251">
        <v>30.76</v>
      </c>
      <c r="U15" s="239">
        <f>SUM(T$7:T15)</f>
        <v>302.28999999999996</v>
      </c>
      <c r="V15" s="255">
        <v>34.380000000000003</v>
      </c>
      <c r="W15" s="585"/>
      <c r="X15" s="591"/>
      <c r="Z15" s="240">
        <v>44075</v>
      </c>
      <c r="AA15" s="239">
        <v>99.42</v>
      </c>
      <c r="AB15" s="239">
        <f>SUM(AA$7:AA15)</f>
        <v>433.76000000000005</v>
      </c>
      <c r="AC15" s="251">
        <v>33.299999999999997</v>
      </c>
      <c r="AD15" s="239">
        <f>SUM(AC$7:AC15)</f>
        <v>149.5</v>
      </c>
      <c r="AE15" s="250">
        <v>33.14</v>
      </c>
      <c r="AF15" s="585"/>
      <c r="AG15" s="591"/>
      <c r="AI15" s="240">
        <v>44075</v>
      </c>
      <c r="AJ15" s="238">
        <v>96.49</v>
      </c>
      <c r="AK15" s="238">
        <v>25.15</v>
      </c>
      <c r="AL15" s="239">
        <v>121.64</v>
      </c>
      <c r="AM15" s="239">
        <f>SUM(AL$7:AL15)</f>
        <v>592.47</v>
      </c>
      <c r="AN15" s="251">
        <v>49.96</v>
      </c>
      <c r="AO15" s="239">
        <f>SUM(AN$7:AN15)</f>
        <v>227.07000000000002</v>
      </c>
      <c r="AP15" s="255">
        <v>34.29</v>
      </c>
      <c r="AQ15" s="255">
        <v>139.53</v>
      </c>
      <c r="AR15" s="595"/>
      <c r="AT15" s="240">
        <v>44075</v>
      </c>
      <c r="AU15" s="238"/>
      <c r="AV15" s="238"/>
      <c r="AW15" s="239">
        <v>41.62</v>
      </c>
      <c r="AX15" s="239">
        <f>SUM(AW$7:AW15)</f>
        <v>202.53</v>
      </c>
      <c r="AY15" s="251">
        <v>11.22</v>
      </c>
      <c r="AZ15" s="239">
        <f>SUM(AY$7:AY15)</f>
        <v>65.850000000000009</v>
      </c>
      <c r="BA15" s="255">
        <v>32.65</v>
      </c>
      <c r="BB15" s="255"/>
      <c r="BC15" s="255"/>
      <c r="BD15" s="595"/>
      <c r="BE15" s="594"/>
      <c r="BG15" s="240">
        <v>44075</v>
      </c>
      <c r="BH15" s="238"/>
      <c r="BI15" s="238"/>
      <c r="BJ15" s="239">
        <v>11.29</v>
      </c>
      <c r="BK15" s="239">
        <f>SUM(BJ$7:BJ15)</f>
        <v>58.23</v>
      </c>
      <c r="BL15" s="251">
        <v>2.78</v>
      </c>
      <c r="BM15" s="264">
        <f>SUM(BL$7:BL15)</f>
        <v>17.16</v>
      </c>
      <c r="BN15" s="595"/>
      <c r="BP15" s="240">
        <v>44075</v>
      </c>
      <c r="BQ15" s="239">
        <v>17.98</v>
      </c>
      <c r="BR15" s="239">
        <f>SUM(BQ$7:BQ15)</f>
        <v>110.48</v>
      </c>
      <c r="BS15" s="251">
        <v>6.59</v>
      </c>
      <c r="BT15" s="239">
        <f>SUM(BS$7:BS15)</f>
        <v>44.66</v>
      </c>
      <c r="BU15" s="255">
        <v>33.93</v>
      </c>
      <c r="BV15" s="255">
        <v>128.63</v>
      </c>
      <c r="BW15" s="595"/>
      <c r="BX15" s="595"/>
      <c r="BZ15" s="240">
        <v>44075</v>
      </c>
      <c r="CA15" s="239">
        <v>15.93</v>
      </c>
      <c r="CB15" s="239">
        <f>SUM(CA$7:CA15)</f>
        <v>76.819999999999993</v>
      </c>
      <c r="CC15" s="251">
        <v>5.09</v>
      </c>
      <c r="CD15" s="239">
        <f>SUM(CC$7:CC15)</f>
        <v>23.33</v>
      </c>
      <c r="CE15" s="239">
        <v>31.65</v>
      </c>
      <c r="CF15" s="239">
        <v>140.13999999999999</v>
      </c>
      <c r="CG15" s="595"/>
      <c r="CH15" s="594"/>
      <c r="CJ15" s="268">
        <v>44075</v>
      </c>
      <c r="CK15" s="271">
        <v>10.74</v>
      </c>
      <c r="CL15" s="271">
        <f>SUM(CK$7:CK15)</f>
        <v>80.099999999999994</v>
      </c>
      <c r="CM15" s="272">
        <v>76.540000000000006</v>
      </c>
      <c r="CN15" s="585"/>
      <c r="CO15" s="257"/>
      <c r="CP15" s="257"/>
      <c r="CR15" s="274">
        <v>44075</v>
      </c>
      <c r="CS15" s="281">
        <v>8.17</v>
      </c>
      <c r="CT15" s="281">
        <f>SUM(CS$7:CS15)</f>
        <v>33.379999999999995</v>
      </c>
      <c r="CU15" s="282">
        <v>2.4900000000000002</v>
      </c>
      <c r="CV15" s="281">
        <f>SUM(CU$7:CU15)</f>
        <v>10.35</v>
      </c>
      <c r="CW15" s="283">
        <v>34.090000000000003</v>
      </c>
      <c r="CX15" s="283">
        <v>115.81</v>
      </c>
      <c r="CY15" s="595"/>
      <c r="CZ15" s="591"/>
      <c r="DB15" s="240">
        <v>44256</v>
      </c>
      <c r="DC15" s="239">
        <v>27.8</v>
      </c>
      <c r="DD15" s="239">
        <f>SUM(DC$13:DC15)</f>
        <v>80.2</v>
      </c>
      <c r="DE15" s="251">
        <v>1</v>
      </c>
      <c r="DF15" s="251">
        <f>SUM(DE$13:DE15)</f>
        <v>2.95</v>
      </c>
      <c r="DG15" s="250">
        <v>26.93</v>
      </c>
      <c r="DH15" s="595"/>
    </row>
    <row r="16" spans="1:112" ht="14.5" x14ac:dyDescent="0.35">
      <c r="A16" s="236"/>
      <c r="B16" s="240">
        <v>44136</v>
      </c>
      <c r="C16" s="238"/>
      <c r="D16" s="238"/>
      <c r="E16" s="238"/>
      <c r="F16" s="238"/>
      <c r="G16" s="239">
        <v>207.6</v>
      </c>
      <c r="H16" s="239">
        <f>SUM(G$7:G16)</f>
        <v>1547.8999999999999</v>
      </c>
      <c r="I16" s="239">
        <v>50.78</v>
      </c>
      <c r="J16" s="239">
        <f>SUM(I$7:I16)</f>
        <v>483.73</v>
      </c>
      <c r="K16" s="250">
        <v>26.32</v>
      </c>
      <c r="L16" s="250"/>
      <c r="M16" s="250"/>
      <c r="N16" s="582"/>
      <c r="O16" s="587"/>
      <c r="Q16" s="240">
        <v>44105</v>
      </c>
      <c r="R16" s="239">
        <v>75.28</v>
      </c>
      <c r="S16" s="239">
        <f>SUM(R$7:R16)</f>
        <v>781.81000000000006</v>
      </c>
      <c r="T16" s="251">
        <v>27.75</v>
      </c>
      <c r="U16" s="239">
        <f>SUM(T$7:T16)</f>
        <v>330.03999999999996</v>
      </c>
      <c r="V16" s="239">
        <v>29.76</v>
      </c>
      <c r="W16" s="585"/>
      <c r="X16" s="591"/>
      <c r="Z16" s="240">
        <v>44105</v>
      </c>
      <c r="AA16" s="239">
        <v>91.15</v>
      </c>
      <c r="AB16" s="239">
        <f>SUM(AA$7:AA16)</f>
        <v>524.91000000000008</v>
      </c>
      <c r="AC16" s="251">
        <v>25.28</v>
      </c>
      <c r="AD16" s="239">
        <f>SUM(AC$7:AC16)</f>
        <v>174.78</v>
      </c>
      <c r="AE16" s="239">
        <v>28.39</v>
      </c>
      <c r="AF16" s="585"/>
      <c r="AG16" s="591"/>
      <c r="AI16" s="240">
        <v>44105</v>
      </c>
      <c r="AJ16" s="238">
        <v>97.85</v>
      </c>
      <c r="AK16" s="259">
        <v>25.9</v>
      </c>
      <c r="AL16" s="239">
        <v>123.75</v>
      </c>
      <c r="AM16" s="239">
        <f>SUM(AL$7:AL16)</f>
        <v>716.22</v>
      </c>
      <c r="AN16" s="251">
        <v>44.14</v>
      </c>
      <c r="AO16" s="239">
        <f>SUM(AN$7:AN16)</f>
        <v>271.21000000000004</v>
      </c>
      <c r="AP16" s="239">
        <v>30.23</v>
      </c>
      <c r="AQ16" s="239">
        <v>139.02000000000001</v>
      </c>
      <c r="AR16" s="595"/>
      <c r="AT16" s="240">
        <v>44105</v>
      </c>
      <c r="AU16" s="238"/>
      <c r="AV16" s="238"/>
      <c r="AW16" s="239">
        <v>34.68</v>
      </c>
      <c r="AX16" s="239">
        <f>SUM(AW$7:AW16)</f>
        <v>237.21</v>
      </c>
      <c r="AY16" s="251">
        <v>7.44</v>
      </c>
      <c r="AZ16" s="239">
        <f>SUM(AY$7:AY16)</f>
        <v>73.290000000000006</v>
      </c>
      <c r="BA16" s="239">
        <v>27.54</v>
      </c>
      <c r="BB16" s="239"/>
      <c r="BC16" s="239"/>
      <c r="BD16" s="595"/>
      <c r="BE16" s="594"/>
      <c r="BG16" s="240">
        <v>44105</v>
      </c>
      <c r="BH16" s="238"/>
      <c r="BI16" s="238"/>
      <c r="BJ16" s="239">
        <v>13.31</v>
      </c>
      <c r="BK16" s="239">
        <f>SUM(BJ$7:BJ16)</f>
        <v>71.539999999999992</v>
      </c>
      <c r="BL16" s="251">
        <v>2.81</v>
      </c>
      <c r="BM16" s="264">
        <f>SUM(BL$7:BL16)</f>
        <v>19.97</v>
      </c>
      <c r="BN16" s="595"/>
      <c r="BP16" s="240">
        <v>44105</v>
      </c>
      <c r="BQ16" s="239">
        <v>17.54</v>
      </c>
      <c r="BR16" s="239">
        <f>SUM(BQ$7:BQ16)</f>
        <v>128.02000000000001</v>
      </c>
      <c r="BS16" s="251">
        <v>5.82</v>
      </c>
      <c r="BT16" s="239">
        <f>SUM(BS$7:BS16)</f>
        <v>50.48</v>
      </c>
      <c r="BU16" s="239">
        <v>28.92</v>
      </c>
      <c r="BV16" s="239">
        <v>134.12</v>
      </c>
      <c r="BW16" s="595"/>
      <c r="BX16" s="595"/>
      <c r="BZ16" s="240">
        <v>44105</v>
      </c>
      <c r="CA16" s="239">
        <v>15.2</v>
      </c>
      <c r="CB16" s="239">
        <f>SUM(CA$7:CA16)</f>
        <v>92.02</v>
      </c>
      <c r="CC16" s="251">
        <v>3.46</v>
      </c>
      <c r="CD16" s="239">
        <f>SUM(CC$7:CC16)</f>
        <v>26.79</v>
      </c>
      <c r="CE16" s="239">
        <v>26.33</v>
      </c>
      <c r="CF16" s="239">
        <v>140.24</v>
      </c>
      <c r="CG16" s="595"/>
      <c r="CH16" s="594"/>
      <c r="CJ16" s="268">
        <v>44105</v>
      </c>
      <c r="CK16" s="271">
        <v>15.63</v>
      </c>
      <c r="CL16" s="271">
        <f>SUM(CK$7:CK16)</f>
        <v>95.72999999999999</v>
      </c>
      <c r="CM16" s="272">
        <v>85.75</v>
      </c>
      <c r="CN16" s="585"/>
      <c r="CO16" s="257"/>
      <c r="CP16" s="257"/>
      <c r="CR16" s="274">
        <v>44105</v>
      </c>
      <c r="CS16" s="281">
        <v>15.6</v>
      </c>
      <c r="CT16" s="281">
        <f>SUM(CS$7:CS16)</f>
        <v>48.98</v>
      </c>
      <c r="CU16" s="282">
        <v>4.03</v>
      </c>
      <c r="CV16" s="281">
        <f>SUM(CU$7:CU16)</f>
        <v>14.379999999999999</v>
      </c>
      <c r="CW16" s="281">
        <v>32.56</v>
      </c>
      <c r="CX16" s="281">
        <v>122.99</v>
      </c>
      <c r="CY16" s="595"/>
      <c r="CZ16" s="591"/>
      <c r="DB16" s="240">
        <v>44287</v>
      </c>
      <c r="DC16" s="239">
        <v>31.9</v>
      </c>
      <c r="DD16" s="239">
        <f>SUM(DC$13:DC16)</f>
        <v>112.1</v>
      </c>
      <c r="DE16" s="251">
        <v>1.05</v>
      </c>
      <c r="DF16" s="251">
        <f>SUM(DE$13:DE16)</f>
        <v>4</v>
      </c>
      <c r="DG16" s="250">
        <v>23.74</v>
      </c>
      <c r="DH16" s="595"/>
    </row>
    <row r="17" spans="1:112" ht="14.5" x14ac:dyDescent="0.35">
      <c r="A17" s="236"/>
      <c r="B17" s="240">
        <v>44166</v>
      </c>
      <c r="C17" s="238"/>
      <c r="D17" s="238">
        <v>485.5</v>
      </c>
      <c r="E17" s="238">
        <v>127</v>
      </c>
      <c r="F17" s="238">
        <v>10.9</v>
      </c>
      <c r="G17" s="239">
        <v>264.10000000000002</v>
      </c>
      <c r="H17" s="241">
        <f>SUM(G$7:G17)</f>
        <v>1812</v>
      </c>
      <c r="I17" s="239">
        <v>66.86</v>
      </c>
      <c r="J17" s="241">
        <f>SUM(I$7:I17)</f>
        <v>550.59</v>
      </c>
      <c r="K17" s="250">
        <v>30.15</v>
      </c>
      <c r="L17" s="250">
        <v>262.39999999999998</v>
      </c>
      <c r="M17" s="250">
        <v>131.9</v>
      </c>
      <c r="N17" s="583"/>
      <c r="O17" s="587"/>
      <c r="Q17" s="240">
        <v>44136</v>
      </c>
      <c r="R17" s="239">
        <v>83.8</v>
      </c>
      <c r="S17" s="239">
        <f>SUM(R$7:R17)</f>
        <v>865.61</v>
      </c>
      <c r="T17" s="251">
        <v>33.36</v>
      </c>
      <c r="U17" s="239">
        <f>SUM(T$7:T17)</f>
        <v>363.4</v>
      </c>
      <c r="V17" s="255">
        <v>29.14</v>
      </c>
      <c r="W17" s="585"/>
      <c r="X17" s="591"/>
      <c r="Z17" s="240">
        <v>44136</v>
      </c>
      <c r="AA17" s="239">
        <v>138.52000000000001</v>
      </c>
      <c r="AB17" s="239">
        <f>SUM(AA$7:AA17)</f>
        <v>663.43000000000006</v>
      </c>
      <c r="AC17" s="251">
        <v>36.18</v>
      </c>
      <c r="AD17" s="239">
        <f>SUM(AC$7:AC17)</f>
        <v>210.96</v>
      </c>
      <c r="AE17" s="250">
        <v>28.19</v>
      </c>
      <c r="AF17" s="585"/>
      <c r="AG17" s="591"/>
      <c r="AI17" s="240">
        <v>44136</v>
      </c>
      <c r="AJ17" s="238">
        <v>93.12</v>
      </c>
      <c r="AK17" s="259">
        <v>12.4</v>
      </c>
      <c r="AL17" s="239">
        <v>105.52</v>
      </c>
      <c r="AM17" s="239">
        <f>SUM(AL$7:AL17)</f>
        <v>821.74</v>
      </c>
      <c r="AN17" s="251">
        <v>38.299999999999997</v>
      </c>
      <c r="AO17" s="239">
        <f>SUM(AN$7:AN17)</f>
        <v>309.51000000000005</v>
      </c>
      <c r="AP17" s="255">
        <v>28.65</v>
      </c>
      <c r="AQ17" s="255">
        <v>139.55000000000001</v>
      </c>
      <c r="AR17" s="595"/>
      <c r="AT17" s="240">
        <v>44136</v>
      </c>
      <c r="AU17" s="238"/>
      <c r="AV17" s="238"/>
      <c r="AW17" s="239">
        <v>43.91</v>
      </c>
      <c r="AX17" s="239">
        <f>SUM(AW$7:AW17)</f>
        <v>281.12</v>
      </c>
      <c r="AY17" s="251">
        <v>9.25</v>
      </c>
      <c r="AZ17" s="239">
        <f>SUM(AY$7:AY17)</f>
        <v>82.54</v>
      </c>
      <c r="BA17" s="255">
        <v>28.25</v>
      </c>
      <c r="BB17" s="255"/>
      <c r="BC17" s="255"/>
      <c r="BD17" s="595"/>
      <c r="BE17" s="594"/>
      <c r="BG17" s="240">
        <v>44136</v>
      </c>
      <c r="BH17" s="238"/>
      <c r="BI17" s="238"/>
      <c r="BJ17" s="239">
        <v>14.83</v>
      </c>
      <c r="BK17" s="239">
        <f>SUM(BJ$7:BJ17)</f>
        <v>86.36999999999999</v>
      </c>
      <c r="BL17" s="251">
        <v>2.88</v>
      </c>
      <c r="BM17" s="264">
        <f>SUM(BL$7:BL17)</f>
        <v>22.849999999999998</v>
      </c>
      <c r="BN17" s="595"/>
      <c r="BP17" s="240">
        <v>44136</v>
      </c>
      <c r="BQ17" s="239">
        <v>23.77</v>
      </c>
      <c r="BR17" s="239">
        <f>SUM(BQ$7:BQ17)</f>
        <v>151.79000000000002</v>
      </c>
      <c r="BS17" s="251">
        <v>7.78</v>
      </c>
      <c r="BT17" s="239">
        <f>SUM(BS$7:BS17)</f>
        <v>58.26</v>
      </c>
      <c r="BU17" s="255">
        <v>29.28</v>
      </c>
      <c r="BV17" s="255">
        <v>134.91</v>
      </c>
      <c r="BW17" s="595"/>
      <c r="BX17" s="595"/>
      <c r="BZ17" s="240">
        <v>44136</v>
      </c>
      <c r="CA17" s="239">
        <v>18.04</v>
      </c>
      <c r="CB17" s="239">
        <f>SUM(CA$7:CA17)</f>
        <v>110.06</v>
      </c>
      <c r="CC17" s="251">
        <v>3.49</v>
      </c>
      <c r="CD17" s="239">
        <f>SUM(CC$7:CC17)</f>
        <v>30.28</v>
      </c>
      <c r="CE17" s="239">
        <v>26.86</v>
      </c>
      <c r="CF17" s="239">
        <v>147.22</v>
      </c>
      <c r="CG17" s="595"/>
      <c r="CH17" s="594"/>
      <c r="CJ17" s="268">
        <v>44136</v>
      </c>
      <c r="CK17" s="271">
        <v>19.920000000000002</v>
      </c>
      <c r="CL17" s="271">
        <f>SUM(CK$7:CK17)</f>
        <v>115.64999999999999</v>
      </c>
      <c r="CM17" s="272">
        <v>92.44</v>
      </c>
      <c r="CN17" s="585"/>
      <c r="CO17" s="257"/>
      <c r="CP17" s="257"/>
      <c r="CR17" s="274">
        <v>44136</v>
      </c>
      <c r="CS17" s="281">
        <v>12.53</v>
      </c>
      <c r="CT17" s="281">
        <f>SUM(CS$7:CS17)</f>
        <v>61.51</v>
      </c>
      <c r="CU17" s="282">
        <v>1.89</v>
      </c>
      <c r="CV17" s="281">
        <f>SUM(CU$7:CU17)</f>
        <v>16.27</v>
      </c>
      <c r="CW17" s="283">
        <v>28.35</v>
      </c>
      <c r="CX17" s="283">
        <v>118.78</v>
      </c>
      <c r="CY17" s="595"/>
      <c r="CZ17" s="591"/>
      <c r="DB17" s="240">
        <v>44317</v>
      </c>
      <c r="DC17" s="239">
        <v>28.4</v>
      </c>
      <c r="DD17" s="239">
        <f>SUM(DC$13:DC17)</f>
        <v>140.5</v>
      </c>
      <c r="DE17" s="251">
        <v>1.1399999999999999</v>
      </c>
      <c r="DF17" s="251">
        <f>SUM(DE$13:DE17)</f>
        <v>5.14</v>
      </c>
      <c r="DG17" s="250">
        <v>19.48</v>
      </c>
      <c r="DH17" s="595"/>
    </row>
    <row r="18" spans="1:112" ht="15" customHeight="1" x14ac:dyDescent="0.35">
      <c r="A18" s="236"/>
      <c r="B18" s="240" t="s">
        <v>313</v>
      </c>
      <c r="C18" s="238">
        <v>27.8</v>
      </c>
      <c r="D18" s="238"/>
      <c r="E18" s="238"/>
      <c r="F18" s="238"/>
      <c r="G18" s="239">
        <v>488.7</v>
      </c>
      <c r="H18" s="239">
        <f>SUM(G$18:G18)</f>
        <v>488.7</v>
      </c>
      <c r="I18" s="239">
        <v>122.81</v>
      </c>
      <c r="J18" s="239">
        <f>SUM(I$18:I18)</f>
        <v>122.81</v>
      </c>
      <c r="K18" s="250">
        <v>26.95</v>
      </c>
      <c r="L18" s="250"/>
      <c r="M18" s="250"/>
      <c r="N18" s="584">
        <v>4000</v>
      </c>
      <c r="O18" s="585" t="s">
        <v>314</v>
      </c>
      <c r="Q18" s="240">
        <v>44166</v>
      </c>
      <c r="R18" s="239">
        <v>88.96</v>
      </c>
      <c r="S18" s="241">
        <f>SUM(R$7:R18)</f>
        <v>954.57</v>
      </c>
      <c r="T18" s="251">
        <v>34.92</v>
      </c>
      <c r="U18" s="256">
        <f>SUM(T$7:T18)</f>
        <v>398.32</v>
      </c>
      <c r="V18" s="255">
        <v>32.549999999999997</v>
      </c>
      <c r="W18" s="589"/>
      <c r="X18" s="591"/>
      <c r="Z18" s="240">
        <v>44166</v>
      </c>
      <c r="AA18" s="239">
        <v>165.82</v>
      </c>
      <c r="AB18" s="241">
        <f>SUM(AA$7:AA18)</f>
        <v>829.25</v>
      </c>
      <c r="AC18" s="251">
        <v>39.119999999999997</v>
      </c>
      <c r="AD18" s="256">
        <f>SUM(AC$7:AC18)</f>
        <v>250.08</v>
      </c>
      <c r="AE18" s="250">
        <v>30.97</v>
      </c>
      <c r="AF18" s="589"/>
      <c r="AG18" s="591"/>
      <c r="AI18" s="240">
        <v>44166</v>
      </c>
      <c r="AJ18" s="238">
        <v>83.07</v>
      </c>
      <c r="AK18" s="238">
        <v>51.14</v>
      </c>
      <c r="AL18" s="239">
        <v>134.21</v>
      </c>
      <c r="AM18" s="241">
        <f>SUM(AL$7:AL18)</f>
        <v>955.95</v>
      </c>
      <c r="AN18" s="251">
        <v>38.83</v>
      </c>
      <c r="AO18" s="256">
        <f>SUM(AN$7:AN18)</f>
        <v>348.34000000000003</v>
      </c>
      <c r="AP18" s="255">
        <v>31.61</v>
      </c>
      <c r="AQ18" s="255">
        <v>127.59</v>
      </c>
      <c r="AR18" s="595"/>
      <c r="AT18" s="240">
        <v>44166</v>
      </c>
      <c r="AU18" s="238"/>
      <c r="AV18" s="238"/>
      <c r="AW18" s="239">
        <v>26.67</v>
      </c>
      <c r="AX18" s="241">
        <f>SUM(AW$7:AW18)</f>
        <v>307.79000000000002</v>
      </c>
      <c r="AY18" s="251">
        <v>7.73</v>
      </c>
      <c r="AZ18" s="241">
        <f>SUM(AY$7:AY18)</f>
        <v>90.27000000000001</v>
      </c>
      <c r="BA18" s="255">
        <v>31.71</v>
      </c>
      <c r="BB18" s="255"/>
      <c r="BC18" s="255"/>
      <c r="BD18" s="595"/>
      <c r="BE18" s="594"/>
      <c r="BF18" s="261"/>
      <c r="BG18" s="240">
        <v>44166</v>
      </c>
      <c r="BH18" s="238"/>
      <c r="BI18" s="238"/>
      <c r="BJ18" s="239">
        <v>16.079999999999998</v>
      </c>
      <c r="BK18" s="241">
        <f>SUM(BJ$7:BJ18)</f>
        <v>102.44999999999999</v>
      </c>
      <c r="BL18" s="251">
        <v>2.78</v>
      </c>
      <c r="BM18" s="265">
        <f>SUM(BL$7:BL18)</f>
        <v>25.63</v>
      </c>
      <c r="BN18" s="595"/>
      <c r="BP18" s="240">
        <v>44166</v>
      </c>
      <c r="BQ18" s="239">
        <v>33.25</v>
      </c>
      <c r="BR18" s="241">
        <f>SUM(BQ$7:BQ18)</f>
        <v>185.04000000000002</v>
      </c>
      <c r="BS18" s="251">
        <v>12.01</v>
      </c>
      <c r="BT18" s="241">
        <f>SUM(BS$7:BS18)</f>
        <v>70.27</v>
      </c>
      <c r="BU18" s="255">
        <v>33.090000000000003</v>
      </c>
      <c r="BV18" s="255">
        <v>129.19</v>
      </c>
      <c r="BW18" s="595"/>
      <c r="BX18" s="595"/>
      <c r="BZ18" s="240">
        <v>44166</v>
      </c>
      <c r="CA18" s="239">
        <v>24.43</v>
      </c>
      <c r="CB18" s="241">
        <f>SUM(CA$7:CA18)</f>
        <v>134.49</v>
      </c>
      <c r="CC18" s="251">
        <v>6.52</v>
      </c>
      <c r="CD18" s="241">
        <f>SUM(CC$7:CC18)</f>
        <v>36.799999999999997</v>
      </c>
      <c r="CE18" s="239">
        <v>30.6</v>
      </c>
      <c r="CF18" s="239">
        <v>128.26</v>
      </c>
      <c r="CG18" s="595"/>
      <c r="CH18" s="594"/>
      <c r="CJ18" s="268">
        <v>44166</v>
      </c>
      <c r="CK18" s="271">
        <v>22.22</v>
      </c>
      <c r="CL18" s="275">
        <f>SUM(CK$7:CK18)</f>
        <v>137.87</v>
      </c>
      <c r="CM18" s="276">
        <v>96.38</v>
      </c>
      <c r="CN18" s="585"/>
      <c r="CO18" s="257"/>
      <c r="CP18" s="257"/>
      <c r="CR18" s="274">
        <v>44166</v>
      </c>
      <c r="CS18" s="281">
        <v>18.87</v>
      </c>
      <c r="CT18" s="284">
        <f>SUM(CS$7:CS18)</f>
        <v>80.38</v>
      </c>
      <c r="CU18" s="282">
        <v>5.26</v>
      </c>
      <c r="CV18" s="284">
        <f>SUM(CU$7:CU18)</f>
        <v>21.53</v>
      </c>
      <c r="CW18" s="283">
        <v>33.340000000000003</v>
      </c>
      <c r="CX18" s="283">
        <v>116.45</v>
      </c>
      <c r="CY18" s="595"/>
      <c r="CZ18" s="591"/>
      <c r="DB18" s="240">
        <v>44348</v>
      </c>
      <c r="DC18" s="239">
        <v>26.7</v>
      </c>
      <c r="DD18" s="239">
        <f>SUM(DC$13:DC18)</f>
        <v>167.2</v>
      </c>
      <c r="DE18" s="251">
        <v>1.39</v>
      </c>
      <c r="DF18" s="251">
        <f>SUM(DE$13:DE18)</f>
        <v>6.5299999999999994</v>
      </c>
      <c r="DG18" s="250">
        <v>14.57</v>
      </c>
      <c r="DH18" s="595"/>
    </row>
    <row r="19" spans="1:112" ht="15" customHeight="1" x14ac:dyDescent="0.35">
      <c r="A19" s="236"/>
      <c r="B19" s="240">
        <v>44256</v>
      </c>
      <c r="C19" s="238">
        <v>8.4</v>
      </c>
      <c r="D19" s="238">
        <v>611.79999999999995</v>
      </c>
      <c r="E19" s="238">
        <v>148</v>
      </c>
      <c r="F19" s="238">
        <v>12</v>
      </c>
      <c r="G19" s="239">
        <v>283.3</v>
      </c>
      <c r="H19" s="239">
        <f>SUM(G$18:G19)</f>
        <v>772</v>
      </c>
      <c r="I19" s="239">
        <v>70.58</v>
      </c>
      <c r="J19" s="239">
        <f>SUM(I$18:I19)</f>
        <v>193.39</v>
      </c>
      <c r="K19" s="250">
        <v>23.21</v>
      </c>
      <c r="L19" s="250">
        <v>284.60000000000002</v>
      </c>
      <c r="M19" s="250"/>
      <c r="N19" s="585"/>
      <c r="O19" s="585"/>
      <c r="Q19" s="240">
        <v>44197</v>
      </c>
      <c r="R19" s="239">
        <v>100.4</v>
      </c>
      <c r="S19" s="239">
        <f>SUM(R$19:R19)</f>
        <v>100.4</v>
      </c>
      <c r="T19" s="251">
        <v>40.700000000000003</v>
      </c>
      <c r="U19" s="239">
        <f>SUM(T$19:T19)</f>
        <v>40.700000000000003</v>
      </c>
      <c r="V19" s="250">
        <v>34.19</v>
      </c>
      <c r="W19" s="584">
        <v>1200</v>
      </c>
      <c r="X19" s="585"/>
      <c r="Z19" s="240">
        <v>44197</v>
      </c>
      <c r="AA19" s="239">
        <v>73.19</v>
      </c>
      <c r="AB19" s="239">
        <f>SUM(AA$19:AA19)</f>
        <v>73.19</v>
      </c>
      <c r="AC19" s="251">
        <v>25.07</v>
      </c>
      <c r="AD19" s="239">
        <f>SUM(AC$19:AC19)</f>
        <v>25.07</v>
      </c>
      <c r="AE19" s="250">
        <v>30.52</v>
      </c>
      <c r="AF19" s="584" t="s">
        <v>315</v>
      </c>
      <c r="AG19" s="585"/>
      <c r="AI19" s="240">
        <v>44197</v>
      </c>
      <c r="AJ19" s="238">
        <v>71.239999999999995</v>
      </c>
      <c r="AK19" s="238">
        <v>7.43</v>
      </c>
      <c r="AL19" s="239">
        <v>78.67</v>
      </c>
      <c r="AM19" s="239">
        <f>SUM(AL$19:AL19)</f>
        <v>78.67</v>
      </c>
      <c r="AN19" s="251">
        <v>31.21</v>
      </c>
      <c r="AO19" s="239">
        <f>SUM(AN$19:AN19)</f>
        <v>31.21</v>
      </c>
      <c r="AP19" s="250">
        <v>32.65</v>
      </c>
      <c r="AQ19" s="250">
        <v>129.82</v>
      </c>
      <c r="AR19" s="601">
        <v>2500</v>
      </c>
      <c r="AT19" s="240">
        <v>44197</v>
      </c>
      <c r="AU19" s="238"/>
      <c r="AV19" s="238"/>
      <c r="AW19" s="239">
        <v>46.51</v>
      </c>
      <c r="AX19" s="239">
        <f>SUM(AW$19:AW19)</f>
        <v>46.51</v>
      </c>
      <c r="AY19" s="251">
        <v>14.31</v>
      </c>
      <c r="AZ19" s="239">
        <f>SUM(AY$19:AY19)</f>
        <v>14.31</v>
      </c>
      <c r="BA19" s="250">
        <v>33.020000000000003</v>
      </c>
      <c r="BB19" s="250"/>
      <c r="BC19" s="250"/>
      <c r="BD19" s="585">
        <v>800</v>
      </c>
      <c r="BE19" s="585" t="s">
        <v>316</v>
      </c>
      <c r="BG19" s="240">
        <v>44197</v>
      </c>
      <c r="BH19" s="238"/>
      <c r="BI19" s="238"/>
      <c r="BJ19" s="239">
        <v>16.39</v>
      </c>
      <c r="BK19" s="239">
        <f>SUM(BJ$19:BJ19)</f>
        <v>16.39</v>
      </c>
      <c r="BL19" s="251">
        <v>3.27</v>
      </c>
      <c r="BM19" s="264">
        <f>SUM(BL$19:BL19)</f>
        <v>3.27</v>
      </c>
      <c r="BN19" s="585"/>
      <c r="BP19" s="240">
        <v>44197</v>
      </c>
      <c r="BQ19" s="239">
        <v>30.59</v>
      </c>
      <c r="BR19" s="239">
        <f>SUM(BQ$19:BQ19)</f>
        <v>30.59</v>
      </c>
      <c r="BS19" s="251">
        <v>11.87</v>
      </c>
      <c r="BT19" s="239">
        <f>SUM(BS$19:BS19)</f>
        <v>11.87</v>
      </c>
      <c r="BU19" s="250">
        <v>33.270000000000003</v>
      </c>
      <c r="BV19" s="250">
        <v>124.82</v>
      </c>
      <c r="BW19" s="585">
        <v>1000</v>
      </c>
      <c r="BX19" s="595"/>
      <c r="BZ19" s="240">
        <v>44197</v>
      </c>
      <c r="CA19" s="239">
        <v>15.1</v>
      </c>
      <c r="CB19" s="239">
        <f>SUM(CA$19:CA19)</f>
        <v>15.1</v>
      </c>
      <c r="CC19" s="251">
        <v>3.9</v>
      </c>
      <c r="CD19" s="239">
        <f>SUM(CC$19:CC19)</f>
        <v>3.9</v>
      </c>
      <c r="CE19" s="239">
        <v>32.049999999999997</v>
      </c>
      <c r="CF19" s="239">
        <v>127.32</v>
      </c>
      <c r="CG19" s="585">
        <v>240</v>
      </c>
      <c r="CH19" s="585"/>
      <c r="CJ19" s="268">
        <v>44197</v>
      </c>
      <c r="CK19" s="271">
        <v>15.9</v>
      </c>
      <c r="CL19" s="271">
        <f>SUM(CK$19:CK19)</f>
        <v>15.9</v>
      </c>
      <c r="CM19" s="239">
        <v>108.05</v>
      </c>
      <c r="CN19" s="585">
        <v>400</v>
      </c>
      <c r="CO19" s="277"/>
      <c r="CP19" s="277"/>
      <c r="CR19" s="274">
        <v>44197</v>
      </c>
      <c r="CS19" s="281">
        <v>9.6300000000000008</v>
      </c>
      <c r="CT19" s="281">
        <f>SUM(CS$19:CS19)</f>
        <v>9.6300000000000008</v>
      </c>
      <c r="CU19" s="282">
        <v>2.76</v>
      </c>
      <c r="CV19" s="281">
        <f>SUM(CU$19:CU19)</f>
        <v>2.76</v>
      </c>
      <c r="CW19" s="283">
        <v>34.729999999999997</v>
      </c>
      <c r="CX19" s="285">
        <v>115.48</v>
      </c>
      <c r="CY19" s="585">
        <v>150</v>
      </c>
      <c r="CZ19" s="585"/>
      <c r="DB19" s="240">
        <v>44378</v>
      </c>
      <c r="DC19" s="239">
        <v>35.4</v>
      </c>
      <c r="DD19" s="239">
        <f>SUM(DC$13:DC19)</f>
        <v>202.6</v>
      </c>
      <c r="DE19" s="251">
        <v>1.51</v>
      </c>
      <c r="DF19" s="251">
        <f>SUM(DE$13:DE19)</f>
        <v>8.0399999999999991</v>
      </c>
      <c r="DG19" s="250">
        <v>15.53</v>
      </c>
      <c r="DH19" s="585"/>
    </row>
    <row r="20" spans="1:112" ht="14.5" x14ac:dyDescent="0.35">
      <c r="A20" s="236"/>
      <c r="B20" s="240">
        <v>44287</v>
      </c>
      <c r="C20" s="238">
        <v>18.8</v>
      </c>
      <c r="D20" s="238"/>
      <c r="E20" s="238">
        <v>48.8</v>
      </c>
      <c r="F20" s="238"/>
      <c r="G20" s="239">
        <v>314.5</v>
      </c>
      <c r="H20" s="239">
        <f>SUM(G$18:G20)</f>
        <v>1086.5</v>
      </c>
      <c r="I20" s="239">
        <v>79.239999999999995</v>
      </c>
      <c r="J20" s="239">
        <f>SUM(I$18:I20)</f>
        <v>272.63</v>
      </c>
      <c r="K20" s="250">
        <v>21.11</v>
      </c>
      <c r="L20" s="250"/>
      <c r="M20" s="250"/>
      <c r="N20" s="585"/>
      <c r="O20" s="585"/>
      <c r="Q20" s="240">
        <v>44228</v>
      </c>
      <c r="R20" s="239">
        <v>49.87</v>
      </c>
      <c r="S20" s="239">
        <f>SUM(R$19:R20)</f>
        <v>150.27000000000001</v>
      </c>
      <c r="T20" s="251">
        <v>16.79</v>
      </c>
      <c r="U20" s="239">
        <f>SUM(T$19:T20)</f>
        <v>57.49</v>
      </c>
      <c r="V20" s="250">
        <v>28.44</v>
      </c>
      <c r="W20" s="585"/>
      <c r="X20" s="585"/>
      <c r="Z20" s="240">
        <v>44228</v>
      </c>
      <c r="AA20" s="239">
        <v>69.78</v>
      </c>
      <c r="AB20" s="239">
        <f>SUM(AA$19:AA20)</f>
        <v>142.97</v>
      </c>
      <c r="AC20" s="251">
        <v>20.38</v>
      </c>
      <c r="AD20" s="239">
        <f>SUM(AC$19:AC20)</f>
        <v>45.45</v>
      </c>
      <c r="AE20" s="250">
        <v>29.38</v>
      </c>
      <c r="AF20" s="585"/>
      <c r="AG20" s="585"/>
      <c r="AI20" s="240">
        <v>44228</v>
      </c>
      <c r="AJ20" s="259">
        <v>51.7</v>
      </c>
      <c r="AK20" s="238">
        <v>23.66</v>
      </c>
      <c r="AL20" s="239">
        <v>75.36</v>
      </c>
      <c r="AM20" s="239">
        <f>SUM(AL$19:AL20)</f>
        <v>154.03</v>
      </c>
      <c r="AN20" s="251">
        <v>20.38</v>
      </c>
      <c r="AO20" s="239">
        <f>SUM(AN$19:AN20)</f>
        <v>51.59</v>
      </c>
      <c r="AP20" s="250">
        <v>25.51</v>
      </c>
      <c r="AQ20" s="250">
        <v>127.44</v>
      </c>
      <c r="AR20" s="601"/>
      <c r="AT20" s="240">
        <v>44228</v>
      </c>
      <c r="AU20" s="238"/>
      <c r="AV20" s="238"/>
      <c r="AW20" s="239">
        <v>30.4</v>
      </c>
      <c r="AX20" s="239">
        <f>SUM(AW$19:AW20)</f>
        <v>76.91</v>
      </c>
      <c r="AY20" s="251">
        <v>7.53</v>
      </c>
      <c r="AZ20" s="239">
        <f>SUM(AY$19:AY20)</f>
        <v>21.84</v>
      </c>
      <c r="BA20" s="250">
        <v>25.01</v>
      </c>
      <c r="BB20" s="250"/>
      <c r="BC20" s="250"/>
      <c r="BD20" s="585"/>
      <c r="BE20" s="585"/>
      <c r="BG20" s="240">
        <v>44228</v>
      </c>
      <c r="BH20" s="238">
        <v>3.71</v>
      </c>
      <c r="BI20" s="238">
        <v>11.42</v>
      </c>
      <c r="BJ20" s="239">
        <v>15.13</v>
      </c>
      <c r="BK20" s="239">
        <f>SUM(BJ$19:BJ20)</f>
        <v>31.520000000000003</v>
      </c>
      <c r="BL20" s="251">
        <v>3.16</v>
      </c>
      <c r="BM20" s="264">
        <f>SUM(BL$19:BL20)</f>
        <v>6.43</v>
      </c>
      <c r="BN20" s="585"/>
      <c r="BP20" s="240">
        <v>44228</v>
      </c>
      <c r="BQ20" s="239">
        <v>17.25</v>
      </c>
      <c r="BR20" s="239">
        <f>SUM(BQ$19:BQ20)</f>
        <v>47.84</v>
      </c>
      <c r="BS20" s="251">
        <v>4.8099999999999996</v>
      </c>
      <c r="BT20" s="239">
        <f>SUM(BS$19:BS20)</f>
        <v>16.68</v>
      </c>
      <c r="BU20" s="250">
        <v>25.23</v>
      </c>
      <c r="BV20" s="250">
        <v>115.37</v>
      </c>
      <c r="BW20" s="585"/>
      <c r="BX20" s="595"/>
      <c r="BZ20" s="240">
        <v>44228</v>
      </c>
      <c r="CA20" s="239">
        <v>10.050000000000001</v>
      </c>
      <c r="CB20" s="239">
        <f>SUM(CA$19:CA20)</f>
        <v>25.15</v>
      </c>
      <c r="CC20" s="251">
        <v>2.5099999999999998</v>
      </c>
      <c r="CD20" s="239">
        <f>SUM(CC$19:CC20)</f>
        <v>6.41</v>
      </c>
      <c r="CE20" s="239">
        <v>24.98</v>
      </c>
      <c r="CF20" s="239">
        <v>145.38999999999999</v>
      </c>
      <c r="CG20" s="585"/>
      <c r="CH20" s="585"/>
      <c r="CJ20" s="268">
        <v>44228</v>
      </c>
      <c r="CK20" s="271">
        <v>14.9</v>
      </c>
      <c r="CL20" s="271">
        <f>SUM(CK$19:CK20)</f>
        <v>30.8</v>
      </c>
      <c r="CM20" s="239">
        <v>116.83</v>
      </c>
      <c r="CN20" s="585"/>
      <c r="CO20" s="277"/>
      <c r="CP20" s="277"/>
      <c r="CR20" s="274">
        <v>44228</v>
      </c>
      <c r="CS20" s="281">
        <v>4.75</v>
      </c>
      <c r="CT20" s="281">
        <f>SUM(CS$19:CS20)</f>
        <v>14.38</v>
      </c>
      <c r="CU20" s="282">
        <v>1.4</v>
      </c>
      <c r="CV20" s="281">
        <f>SUM(CU$19:CU20)</f>
        <v>4.16</v>
      </c>
      <c r="CW20" s="283">
        <v>30.03</v>
      </c>
      <c r="CX20" s="285">
        <v>121.62</v>
      </c>
      <c r="CY20" s="585"/>
      <c r="CZ20" s="585"/>
      <c r="DB20" s="240">
        <v>44409</v>
      </c>
      <c r="DC20" s="239">
        <v>28.7</v>
      </c>
      <c r="DD20" s="239">
        <f>SUM(DC$13:DC20)</f>
        <v>231.29999999999998</v>
      </c>
      <c r="DE20" s="251">
        <v>1.44</v>
      </c>
      <c r="DF20" s="251">
        <f>SUM(DE$13:DE20)</f>
        <v>9.4799999999999986</v>
      </c>
      <c r="DG20" s="250">
        <v>14.29</v>
      </c>
      <c r="DH20" s="585"/>
    </row>
    <row r="21" spans="1:112" ht="14.5" x14ac:dyDescent="0.35">
      <c r="A21" s="236"/>
      <c r="B21" s="240">
        <v>44317</v>
      </c>
      <c r="C21" s="238">
        <v>19.600000000000001</v>
      </c>
      <c r="D21" s="238"/>
      <c r="E21" s="238">
        <v>33.799999999999997</v>
      </c>
      <c r="F21" s="238"/>
      <c r="G21" s="239">
        <v>309.7</v>
      </c>
      <c r="H21" s="239">
        <f>SUM(G$18:G21)</f>
        <v>1396.2</v>
      </c>
      <c r="I21" s="239">
        <v>67.8</v>
      </c>
      <c r="J21" s="239">
        <f>SUM(I$18:I21)</f>
        <v>340.43</v>
      </c>
      <c r="K21" s="250">
        <v>17.649999999999999</v>
      </c>
      <c r="L21" s="250"/>
      <c r="M21" s="250"/>
      <c r="N21" s="585"/>
      <c r="O21" s="585"/>
      <c r="Q21" s="240">
        <v>44256</v>
      </c>
      <c r="R21" s="239">
        <v>59.45</v>
      </c>
      <c r="S21" s="239">
        <f>SUM(R$19:R21)</f>
        <v>209.72000000000003</v>
      </c>
      <c r="T21" s="251">
        <v>18.420000000000002</v>
      </c>
      <c r="U21" s="239">
        <f>SUM(T$19:T21)</f>
        <v>75.91</v>
      </c>
      <c r="V21" s="250">
        <v>26.2</v>
      </c>
      <c r="W21" s="585"/>
      <c r="X21" s="585"/>
      <c r="Z21" s="240">
        <v>44256</v>
      </c>
      <c r="AA21" s="239">
        <v>85.39</v>
      </c>
      <c r="AB21" s="239">
        <f>SUM(AA$19:AA21)</f>
        <v>228.36</v>
      </c>
      <c r="AC21" s="251">
        <v>21.81</v>
      </c>
      <c r="AD21" s="239">
        <f>SUM(AC$19:AC21)</f>
        <v>67.260000000000005</v>
      </c>
      <c r="AE21" s="250">
        <v>23.5</v>
      </c>
      <c r="AF21" s="585"/>
      <c r="AG21" s="585"/>
      <c r="AI21" s="240">
        <v>44256</v>
      </c>
      <c r="AJ21" s="238">
        <v>78.14</v>
      </c>
      <c r="AK21" s="238">
        <v>25.68</v>
      </c>
      <c r="AL21" s="239">
        <v>103.82</v>
      </c>
      <c r="AM21" s="239">
        <f>SUM(AL$19:AL21)</f>
        <v>257.85000000000002</v>
      </c>
      <c r="AN21" s="251">
        <v>28.46</v>
      </c>
      <c r="AO21" s="239">
        <f>SUM(AN$19:AN21)</f>
        <v>80.050000000000011</v>
      </c>
      <c r="AP21" s="250">
        <v>24.86</v>
      </c>
      <c r="AQ21" s="250">
        <v>126.15</v>
      </c>
      <c r="AR21" s="601"/>
      <c r="AT21" s="240">
        <v>44256</v>
      </c>
      <c r="AU21" s="238"/>
      <c r="AV21" s="238"/>
      <c r="AW21" s="239">
        <v>33.270000000000003</v>
      </c>
      <c r="AX21" s="239">
        <f>SUM(AW$19:AW21)</f>
        <v>110.18</v>
      </c>
      <c r="AY21" s="251">
        <v>8.5500000000000007</v>
      </c>
      <c r="AZ21" s="239">
        <f>SUM(AY$19:AY21)</f>
        <v>30.39</v>
      </c>
      <c r="BA21" s="250">
        <v>24.66</v>
      </c>
      <c r="BB21" s="250"/>
      <c r="BC21" s="250"/>
      <c r="BD21" s="585"/>
      <c r="BE21" s="585"/>
      <c r="BG21" s="240">
        <v>44256</v>
      </c>
      <c r="BH21" s="238">
        <v>6.14</v>
      </c>
      <c r="BI21" s="238">
        <v>8.64</v>
      </c>
      <c r="BJ21" s="239">
        <v>14.78</v>
      </c>
      <c r="BK21" s="239">
        <f>SUM(BJ$19:BJ21)</f>
        <v>46.300000000000004</v>
      </c>
      <c r="BL21" s="251">
        <v>3.12</v>
      </c>
      <c r="BM21" s="264">
        <f>SUM(BL$19:BL21)</f>
        <v>9.5500000000000007</v>
      </c>
      <c r="BN21" s="585"/>
      <c r="BP21" s="240">
        <v>44256</v>
      </c>
      <c r="BQ21" s="239">
        <v>28.2</v>
      </c>
      <c r="BR21" s="239">
        <f>SUM(BQ$19:BQ21)</f>
        <v>76.040000000000006</v>
      </c>
      <c r="BS21" s="251">
        <v>8.2899999999999991</v>
      </c>
      <c r="BT21" s="239">
        <f>SUM(BS$19:BS21)</f>
        <v>24.97</v>
      </c>
      <c r="BU21" s="250">
        <v>25.21</v>
      </c>
      <c r="BV21" s="250">
        <v>124.18</v>
      </c>
      <c r="BW21" s="585"/>
      <c r="BX21" s="595"/>
      <c r="BZ21" s="240">
        <v>44256</v>
      </c>
      <c r="CA21" s="239">
        <v>10.25</v>
      </c>
      <c r="CB21" s="239">
        <f>SUM(CA$19:CA21)</f>
        <v>35.4</v>
      </c>
      <c r="CC21" s="251">
        <v>2.68</v>
      </c>
      <c r="CD21" s="239">
        <f>SUM(CC$19:CC21)</f>
        <v>9.09</v>
      </c>
      <c r="CE21" s="239">
        <v>26.03</v>
      </c>
      <c r="CF21" s="239">
        <v>116.72</v>
      </c>
      <c r="CG21" s="585"/>
      <c r="CH21" s="585"/>
      <c r="CJ21" s="268">
        <v>44256</v>
      </c>
      <c r="CK21" s="271">
        <v>22.67</v>
      </c>
      <c r="CL21" s="271">
        <f>SUM(CK$19:CK21)</f>
        <v>53.47</v>
      </c>
      <c r="CM21" s="239">
        <v>127.95</v>
      </c>
      <c r="CN21" s="585"/>
      <c r="CO21" s="277"/>
      <c r="CP21" s="277"/>
      <c r="CR21" s="274">
        <v>44256</v>
      </c>
      <c r="CS21" s="281">
        <v>7.28</v>
      </c>
      <c r="CT21" s="281">
        <f>SUM(CS$19:CS21)</f>
        <v>21.66</v>
      </c>
      <c r="CU21" s="282">
        <v>2</v>
      </c>
      <c r="CV21" s="281">
        <f>SUM(CU$19:CU21)</f>
        <v>6.16</v>
      </c>
      <c r="CW21" s="283">
        <v>27.39</v>
      </c>
      <c r="CX21" s="285">
        <v>135.19</v>
      </c>
      <c r="CY21" s="585"/>
      <c r="CZ21" s="585"/>
      <c r="DB21" s="240">
        <v>44440</v>
      </c>
      <c r="DC21" s="239">
        <v>28.8</v>
      </c>
      <c r="DD21" s="239">
        <f>SUM(DC$13:DC21)</f>
        <v>260.09999999999997</v>
      </c>
      <c r="DE21" s="251">
        <v>1.64</v>
      </c>
      <c r="DF21" s="251">
        <f>SUM(DE$13:DE21)</f>
        <v>11.12</v>
      </c>
      <c r="DG21" s="250">
        <v>12.06</v>
      </c>
      <c r="DH21" s="585"/>
    </row>
    <row r="22" spans="1:112" ht="14.5" x14ac:dyDescent="0.35">
      <c r="A22" s="236"/>
      <c r="B22" s="240">
        <v>44348</v>
      </c>
      <c r="C22" s="238">
        <v>23.5</v>
      </c>
      <c r="D22" s="238">
        <v>857.7</v>
      </c>
      <c r="E22" s="238">
        <v>21.4</v>
      </c>
      <c r="F22" s="238">
        <v>9.9</v>
      </c>
      <c r="G22" s="239">
        <v>347.5</v>
      </c>
      <c r="H22" s="239">
        <f>SUM(G$18:G22)</f>
        <v>1743.7</v>
      </c>
      <c r="I22" s="239">
        <v>57.07</v>
      </c>
      <c r="J22" s="239">
        <f>SUM(I$18:I22)</f>
        <v>397.5</v>
      </c>
      <c r="K22" s="250">
        <v>13.58</v>
      </c>
      <c r="L22" s="250">
        <v>275.60000000000002</v>
      </c>
      <c r="M22" s="250"/>
      <c r="N22" s="585"/>
      <c r="O22" s="585"/>
      <c r="Q22" s="240">
        <v>44287</v>
      </c>
      <c r="R22" s="239">
        <v>62.24</v>
      </c>
      <c r="S22" s="239">
        <f>SUM(R$19:R22)</f>
        <v>271.96000000000004</v>
      </c>
      <c r="T22" s="251">
        <v>16.16</v>
      </c>
      <c r="U22" s="239">
        <f>SUM(T$19:T22)</f>
        <v>92.07</v>
      </c>
      <c r="V22" s="250">
        <v>21.95</v>
      </c>
      <c r="W22" s="585"/>
      <c r="X22" s="585"/>
      <c r="Z22" s="240">
        <v>44287</v>
      </c>
      <c r="AA22" s="239">
        <v>83.79</v>
      </c>
      <c r="AB22" s="239">
        <f>SUM(AA$19:AA22)</f>
        <v>312.15000000000003</v>
      </c>
      <c r="AC22" s="251">
        <v>19.010000000000002</v>
      </c>
      <c r="AD22" s="239">
        <f>SUM(AC$19:AC22)</f>
        <v>86.27000000000001</v>
      </c>
      <c r="AE22" s="250">
        <v>21.56</v>
      </c>
      <c r="AF22" s="585"/>
      <c r="AG22" s="585"/>
      <c r="AI22" s="240">
        <v>44287</v>
      </c>
      <c r="AJ22" s="238">
        <v>99.85</v>
      </c>
      <c r="AK22" s="238">
        <v>18.59</v>
      </c>
      <c r="AL22" s="239">
        <v>118.44</v>
      </c>
      <c r="AM22" s="239">
        <f>SUM(AL$19:AL22)</f>
        <v>376.29</v>
      </c>
      <c r="AN22" s="251">
        <v>30.35</v>
      </c>
      <c r="AO22" s="239">
        <f>SUM(AN$19:AN22)</f>
        <v>110.4</v>
      </c>
      <c r="AP22" s="250">
        <v>21.36</v>
      </c>
      <c r="AQ22" s="250">
        <v>131.27000000000001</v>
      </c>
      <c r="AR22" s="601"/>
      <c r="AT22" s="240">
        <v>44287</v>
      </c>
      <c r="AU22" s="238"/>
      <c r="AV22" s="238"/>
      <c r="AW22" s="239">
        <v>20.28</v>
      </c>
      <c r="AX22" s="239">
        <f>SUM(AW$19:AW22)</f>
        <v>130.46</v>
      </c>
      <c r="AY22" s="251">
        <v>4.6100000000000003</v>
      </c>
      <c r="AZ22" s="239">
        <f>SUM(AY$19:AY22)</f>
        <v>35</v>
      </c>
      <c r="BA22" s="250">
        <v>21.09</v>
      </c>
      <c r="BB22" s="250"/>
      <c r="BC22" s="250"/>
      <c r="BD22" s="585"/>
      <c r="BE22" s="585"/>
      <c r="BG22" s="240">
        <v>44287</v>
      </c>
      <c r="BH22" s="238">
        <v>5.17</v>
      </c>
      <c r="BI22" s="238">
        <v>7.24</v>
      </c>
      <c r="BJ22" s="239">
        <v>12.41</v>
      </c>
      <c r="BK22" s="239">
        <f>SUM(BJ$19:BJ22)</f>
        <v>58.710000000000008</v>
      </c>
      <c r="BL22" s="251">
        <v>2.2999999999999998</v>
      </c>
      <c r="BM22" s="264">
        <f>SUM(BL$19:BL22)</f>
        <v>11.850000000000001</v>
      </c>
      <c r="BN22" s="585"/>
      <c r="BP22" s="240">
        <v>44287</v>
      </c>
      <c r="BQ22" s="239">
        <v>29.58</v>
      </c>
      <c r="BR22" s="239">
        <f>SUM(BQ$19:BQ22)</f>
        <v>105.62</v>
      </c>
      <c r="BS22" s="251">
        <v>7.75</v>
      </c>
      <c r="BT22" s="239">
        <f>SUM(BS$19:BS22)</f>
        <v>32.72</v>
      </c>
      <c r="BU22" s="250">
        <v>20.98</v>
      </c>
      <c r="BV22" s="250">
        <v>132.69999999999999</v>
      </c>
      <c r="BW22" s="585"/>
      <c r="BX22" s="595"/>
      <c r="BZ22" s="240">
        <v>44287</v>
      </c>
      <c r="CA22" s="239">
        <v>13.16</v>
      </c>
      <c r="CB22" s="239">
        <f>SUM(CA$19:CA22)</f>
        <v>48.56</v>
      </c>
      <c r="CC22" s="251">
        <v>2.42</v>
      </c>
      <c r="CD22" s="239">
        <f>SUM(CC$19:CC22)</f>
        <v>11.51</v>
      </c>
      <c r="CE22" s="239">
        <v>21</v>
      </c>
      <c r="CF22" s="239">
        <v>127.39</v>
      </c>
      <c r="CG22" s="585"/>
      <c r="CH22" s="585"/>
      <c r="CJ22" s="268">
        <v>44287</v>
      </c>
      <c r="CK22" s="271">
        <v>20.59</v>
      </c>
      <c r="CL22" s="271">
        <f>SUM(CK$19:CK22)</f>
        <v>74.06</v>
      </c>
      <c r="CM22" s="239">
        <v>143.9</v>
      </c>
      <c r="CN22" s="585"/>
      <c r="CO22" s="277"/>
      <c r="CP22" s="277"/>
      <c r="CR22" s="274">
        <v>44287</v>
      </c>
      <c r="CS22" s="281">
        <v>9.25</v>
      </c>
      <c r="CT22" s="281">
        <f>SUM(CS$19:CS22)</f>
        <v>30.91</v>
      </c>
      <c r="CU22" s="282">
        <v>2.63</v>
      </c>
      <c r="CV22" s="281">
        <f>SUM(CU$19:CU22)</f>
        <v>8.7899999999999991</v>
      </c>
      <c r="CW22" s="283">
        <v>22.81</v>
      </c>
      <c r="CX22" s="285">
        <v>142.5</v>
      </c>
      <c r="CY22" s="585"/>
      <c r="CZ22" s="585"/>
      <c r="DB22" s="240">
        <v>44471</v>
      </c>
      <c r="DC22" s="239">
        <v>26.1</v>
      </c>
      <c r="DD22" s="239">
        <f>SUM(DC$13:DC22)</f>
        <v>286.2</v>
      </c>
      <c r="DE22" s="251">
        <v>1.8</v>
      </c>
      <c r="DF22" s="251">
        <f>SUM(DE$13:DE22)</f>
        <v>12.92</v>
      </c>
      <c r="DG22" s="250">
        <v>12.14</v>
      </c>
      <c r="DH22" s="585"/>
    </row>
    <row r="23" spans="1:112" ht="14.5" x14ac:dyDescent="0.35">
      <c r="A23" s="236"/>
      <c r="B23" s="240">
        <v>44378</v>
      </c>
      <c r="C23" s="238">
        <v>30.5</v>
      </c>
      <c r="D23" s="238"/>
      <c r="E23" s="238">
        <v>20.2</v>
      </c>
      <c r="F23" s="238"/>
      <c r="G23" s="239">
        <v>301.10000000000002</v>
      </c>
      <c r="H23" s="239">
        <f>SUM(G$18:G23)</f>
        <v>2044.8000000000002</v>
      </c>
      <c r="I23" s="251">
        <v>52.07</v>
      </c>
      <c r="J23" s="239">
        <f>SUM(I$18:I23)</f>
        <v>449.57</v>
      </c>
      <c r="K23" s="250">
        <v>15.04</v>
      </c>
      <c r="L23" s="250"/>
      <c r="M23" s="250"/>
      <c r="N23" s="585"/>
      <c r="O23" s="585"/>
      <c r="Q23" s="240">
        <v>44317</v>
      </c>
      <c r="R23" s="239">
        <v>95.67</v>
      </c>
      <c r="S23" s="239">
        <f>SUM(R$19:R23)</f>
        <v>367.63000000000005</v>
      </c>
      <c r="T23" s="251">
        <v>21.58</v>
      </c>
      <c r="U23" s="239">
        <f>SUM(T$19:T23)</f>
        <v>113.64999999999999</v>
      </c>
      <c r="V23" s="250">
        <v>18.260000000000002</v>
      </c>
      <c r="W23" s="585"/>
      <c r="X23" s="585"/>
      <c r="Z23" s="240">
        <v>44317</v>
      </c>
      <c r="AA23" s="239">
        <v>69.33</v>
      </c>
      <c r="AB23" s="239">
        <f>SUM(AA$19:AA23)</f>
        <v>381.48</v>
      </c>
      <c r="AC23" s="251">
        <v>13.96</v>
      </c>
      <c r="AD23" s="239">
        <f>SUM(AC$19:AC23)</f>
        <v>100.23000000000002</v>
      </c>
      <c r="AE23" s="250">
        <v>18.46</v>
      </c>
      <c r="AF23" s="585"/>
      <c r="AG23" s="585"/>
      <c r="AI23" s="240">
        <v>44317</v>
      </c>
      <c r="AJ23" s="238">
        <v>139.16999999999999</v>
      </c>
      <c r="AK23" s="238">
        <v>25.67</v>
      </c>
      <c r="AL23" s="239">
        <v>164.84</v>
      </c>
      <c r="AM23" s="239">
        <f>SUM(AL$19:AL23)</f>
        <v>541.13</v>
      </c>
      <c r="AN23" s="251">
        <v>36.5</v>
      </c>
      <c r="AO23" s="239">
        <f>SUM(AN$19:AN23)</f>
        <v>146.9</v>
      </c>
      <c r="AP23" s="250">
        <v>17.52</v>
      </c>
      <c r="AQ23" s="250">
        <v>140.52000000000001</v>
      </c>
      <c r="AR23" s="601"/>
      <c r="AT23" s="240">
        <v>44317</v>
      </c>
      <c r="AU23" s="238"/>
      <c r="AV23" s="238"/>
      <c r="AW23" s="239">
        <v>22.73</v>
      </c>
      <c r="AX23" s="239">
        <f>SUM(AW$19:AW23)</f>
        <v>153.19</v>
      </c>
      <c r="AY23" s="251">
        <v>4.84</v>
      </c>
      <c r="AZ23" s="239">
        <f>SUM(AY$19:AY23)</f>
        <v>39.840000000000003</v>
      </c>
      <c r="BA23" s="250">
        <v>18.07</v>
      </c>
      <c r="BB23" s="250"/>
      <c r="BC23" s="250"/>
      <c r="BD23" s="585"/>
      <c r="BE23" s="585"/>
      <c r="BG23" s="240">
        <v>44317</v>
      </c>
      <c r="BH23" s="238"/>
      <c r="BI23" s="238"/>
      <c r="BJ23" s="239">
        <v>12.52</v>
      </c>
      <c r="BK23" s="239">
        <f>SUM(BJ$19:BJ23)</f>
        <v>71.23</v>
      </c>
      <c r="BL23" s="251">
        <v>1.85</v>
      </c>
      <c r="BM23" s="264">
        <f>SUM(BL$19:BL23)</f>
        <v>13.700000000000001</v>
      </c>
      <c r="BN23" s="585"/>
      <c r="BP23" s="240">
        <v>44317</v>
      </c>
      <c r="BQ23" s="239">
        <v>32.28</v>
      </c>
      <c r="BR23" s="239">
        <f>SUM(BQ$19:BQ23)</f>
        <v>137.9</v>
      </c>
      <c r="BS23" s="251">
        <v>7.4</v>
      </c>
      <c r="BT23" s="239">
        <f>SUM(BS$19:BS23)</f>
        <v>40.119999999999997</v>
      </c>
      <c r="BU23" s="250">
        <v>17.59</v>
      </c>
      <c r="BV23" s="250">
        <v>136.53</v>
      </c>
      <c r="BW23" s="585"/>
      <c r="BX23" s="595"/>
      <c r="BZ23" s="240">
        <v>44317</v>
      </c>
      <c r="CA23" s="239">
        <v>12.39</v>
      </c>
      <c r="CB23" s="239">
        <f>SUM(CA$19:CA23)</f>
        <v>60.95</v>
      </c>
      <c r="CC23" s="251">
        <v>2.36</v>
      </c>
      <c r="CD23" s="239">
        <f>SUM(CC$19:CC23)</f>
        <v>13.87</v>
      </c>
      <c r="CE23" s="239">
        <v>17.37</v>
      </c>
      <c r="CF23" s="239">
        <v>135.52000000000001</v>
      </c>
      <c r="CG23" s="585"/>
      <c r="CH23" s="585"/>
      <c r="CJ23" s="268">
        <v>44317</v>
      </c>
      <c r="CK23" s="271">
        <v>29.5</v>
      </c>
      <c r="CL23" s="271">
        <f>SUM(CK$19:CK23)</f>
        <v>103.56</v>
      </c>
      <c r="CM23" s="239">
        <v>146.38</v>
      </c>
      <c r="CN23" s="585"/>
      <c r="CO23" s="277"/>
      <c r="CP23" s="277"/>
      <c r="CR23" s="274">
        <v>44317</v>
      </c>
      <c r="CS23" s="281">
        <v>6.53</v>
      </c>
      <c r="CT23" s="281">
        <f>SUM(CS$19:CS23)</f>
        <v>37.44</v>
      </c>
      <c r="CU23" s="282">
        <v>1.75</v>
      </c>
      <c r="CV23" s="281">
        <f>SUM(CU$19:CU23)</f>
        <v>10.54</v>
      </c>
      <c r="CW23" s="283">
        <v>18.440000000000001</v>
      </c>
      <c r="CX23" s="285">
        <v>142.03</v>
      </c>
      <c r="CY23" s="585"/>
      <c r="CZ23" s="585"/>
      <c r="DB23" s="240">
        <v>44502</v>
      </c>
      <c r="DC23" s="239">
        <v>26.8</v>
      </c>
      <c r="DD23" s="239">
        <f>SUM(DC$13:DC23)</f>
        <v>313</v>
      </c>
      <c r="DE23" s="251">
        <v>1.68</v>
      </c>
      <c r="DF23" s="251">
        <f>SUM(DE$13:DE23)</f>
        <v>14.6</v>
      </c>
      <c r="DG23" s="250">
        <v>16.260000000000002</v>
      </c>
      <c r="DH23" s="585"/>
    </row>
    <row r="24" spans="1:112" ht="14.5" x14ac:dyDescent="0.35">
      <c r="A24" s="236"/>
      <c r="B24" s="240">
        <v>44409</v>
      </c>
      <c r="C24" s="238">
        <v>30.3</v>
      </c>
      <c r="D24" s="238"/>
      <c r="E24" s="238">
        <v>15.6</v>
      </c>
      <c r="F24" s="238"/>
      <c r="G24" s="239">
        <v>257.3</v>
      </c>
      <c r="H24" s="239">
        <f>SUM(G$18:G24)</f>
        <v>2302.1000000000004</v>
      </c>
      <c r="I24" s="239">
        <v>42.34</v>
      </c>
      <c r="J24" s="239">
        <f>SUM(I$18:I24)</f>
        <v>491.90999999999997</v>
      </c>
      <c r="K24" s="250">
        <v>13.92</v>
      </c>
      <c r="L24" s="250"/>
      <c r="M24" s="250"/>
      <c r="N24" s="585"/>
      <c r="O24" s="585"/>
      <c r="Q24" s="240">
        <v>44348</v>
      </c>
      <c r="R24" s="239">
        <v>101.1</v>
      </c>
      <c r="S24" s="239">
        <f>SUM(R$19:R24)</f>
        <v>468.73</v>
      </c>
      <c r="T24" s="251">
        <v>17.61</v>
      </c>
      <c r="U24" s="239">
        <f>SUM(T$19:T24)</f>
        <v>131.26</v>
      </c>
      <c r="V24" s="250">
        <v>14.2</v>
      </c>
      <c r="W24" s="585"/>
      <c r="X24" s="585"/>
      <c r="Z24" s="240">
        <v>44348</v>
      </c>
      <c r="AA24" s="239">
        <v>64.63</v>
      </c>
      <c r="AB24" s="239">
        <f>SUM(AA$19:AA24)</f>
        <v>446.11</v>
      </c>
      <c r="AC24" s="251">
        <v>10.85</v>
      </c>
      <c r="AD24" s="239">
        <f>SUM(AC$19:AC24)</f>
        <v>111.08000000000001</v>
      </c>
      <c r="AE24" s="250">
        <v>14.54</v>
      </c>
      <c r="AF24" s="585"/>
      <c r="AG24" s="585"/>
      <c r="AI24" s="240">
        <v>44348</v>
      </c>
      <c r="AJ24" s="238">
        <v>154.75</v>
      </c>
      <c r="AK24" s="238">
        <v>3.78</v>
      </c>
      <c r="AL24" s="239">
        <v>158.53</v>
      </c>
      <c r="AM24" s="239">
        <f>SUM(AL$19:AL24)</f>
        <v>699.66</v>
      </c>
      <c r="AN24" s="251">
        <v>30.5</v>
      </c>
      <c r="AO24" s="239">
        <f>SUM(AN$19:AN24)</f>
        <v>177.4</v>
      </c>
      <c r="AP24" s="250">
        <v>13.66</v>
      </c>
      <c r="AQ24" s="250">
        <v>143.61000000000001</v>
      </c>
      <c r="AR24" s="601"/>
      <c r="AT24" s="240">
        <v>44348</v>
      </c>
      <c r="AU24" s="238">
        <f>AW24-AV24</f>
        <v>29.330000000000002</v>
      </c>
      <c r="AV24" s="238">
        <v>2.61</v>
      </c>
      <c r="AW24" s="239">
        <v>31.94</v>
      </c>
      <c r="AX24" s="239">
        <f>SUM(AW$19:AW24)</f>
        <v>185.13</v>
      </c>
      <c r="AY24" s="251">
        <v>5.46</v>
      </c>
      <c r="AZ24" s="239">
        <f>SUM(AY$19:AY24)</f>
        <v>45.300000000000004</v>
      </c>
      <c r="BA24" s="250">
        <v>14.02</v>
      </c>
      <c r="BB24" s="250"/>
      <c r="BC24" s="250"/>
      <c r="BD24" s="585"/>
      <c r="BE24" s="585"/>
      <c r="BG24" s="240">
        <v>44348</v>
      </c>
      <c r="BH24" s="238"/>
      <c r="BI24" s="238"/>
      <c r="BJ24" s="239">
        <v>15.72</v>
      </c>
      <c r="BK24" s="239">
        <f>SUM(BJ$19:BJ24)</f>
        <v>86.95</v>
      </c>
      <c r="BL24" s="251">
        <v>1.9</v>
      </c>
      <c r="BM24" s="264">
        <f>SUM(BL$19:BL24)</f>
        <v>15.600000000000001</v>
      </c>
      <c r="BN24" s="585"/>
      <c r="BP24" s="240">
        <v>44348</v>
      </c>
      <c r="BQ24" s="239">
        <v>28.44</v>
      </c>
      <c r="BR24" s="239">
        <f>SUM(BQ$19:BQ24)</f>
        <v>166.34</v>
      </c>
      <c r="BS24" s="251">
        <v>4.9400000000000004</v>
      </c>
      <c r="BT24" s="239">
        <f>SUM(BS$19:BS24)</f>
        <v>45.059999999999995</v>
      </c>
      <c r="BU24" s="250">
        <v>13.67</v>
      </c>
      <c r="BV24" s="250">
        <v>136.82</v>
      </c>
      <c r="BW24" s="585"/>
      <c r="BX24" s="595"/>
      <c r="BZ24" s="240">
        <v>44348</v>
      </c>
      <c r="CA24" s="239">
        <v>12.66</v>
      </c>
      <c r="CB24" s="239">
        <f>SUM(CA$19:CA24)</f>
        <v>73.61</v>
      </c>
      <c r="CC24" s="251">
        <v>2.2799999999999998</v>
      </c>
      <c r="CD24" s="239">
        <f>SUM(CC$19:CC24)</f>
        <v>16.149999999999999</v>
      </c>
      <c r="CE24" s="239">
        <v>13.79</v>
      </c>
      <c r="CF24" s="239">
        <v>144.69</v>
      </c>
      <c r="CG24" s="585"/>
      <c r="CH24" s="585"/>
      <c r="CJ24" s="268">
        <v>44348</v>
      </c>
      <c r="CK24" s="271">
        <v>22.38</v>
      </c>
      <c r="CL24" s="271">
        <f>SUM(CK$19:CK24)</f>
        <v>125.94</v>
      </c>
      <c r="CM24" s="239">
        <v>155.43</v>
      </c>
      <c r="CN24" s="585"/>
      <c r="CO24" s="277"/>
      <c r="CP24" s="277"/>
      <c r="CR24" s="274">
        <v>44348</v>
      </c>
      <c r="CS24" s="281">
        <v>7.67</v>
      </c>
      <c r="CT24" s="281">
        <f>SUM(CS$19:CS24)</f>
        <v>45.11</v>
      </c>
      <c r="CU24" s="282">
        <v>1.41</v>
      </c>
      <c r="CV24" s="281">
        <f>SUM(CU$19:CU24)</f>
        <v>11.95</v>
      </c>
      <c r="CW24" s="283">
        <v>15</v>
      </c>
      <c r="CX24" s="285">
        <v>120.84</v>
      </c>
      <c r="CY24" s="585"/>
      <c r="CZ24" s="585"/>
      <c r="DB24" s="240">
        <v>44532</v>
      </c>
      <c r="DC24" s="239">
        <v>30.7</v>
      </c>
      <c r="DD24" s="241">
        <f>SUM(DC$13:DC24)</f>
        <v>343.7</v>
      </c>
      <c r="DE24" s="251">
        <v>1.97</v>
      </c>
      <c r="DF24" s="256">
        <f>SUM(DE$13:DE24)</f>
        <v>16.57</v>
      </c>
      <c r="DG24" s="250">
        <v>14.92</v>
      </c>
      <c r="DH24" s="585"/>
    </row>
    <row r="25" spans="1:112" ht="16.75" customHeight="1" x14ac:dyDescent="0.35">
      <c r="A25" s="236"/>
      <c r="B25" s="240">
        <v>44440</v>
      </c>
      <c r="C25" s="238">
        <v>29.2</v>
      </c>
      <c r="D25" s="238">
        <v>822.5</v>
      </c>
      <c r="E25" s="238">
        <v>4.9000000000000004</v>
      </c>
      <c r="F25" s="238">
        <v>3.7</v>
      </c>
      <c r="G25" s="239">
        <v>308.60000000000002</v>
      </c>
      <c r="H25" s="239">
        <f>SUM(G$18:G25)</f>
        <v>2610.7000000000003</v>
      </c>
      <c r="I25" s="239">
        <v>42.68</v>
      </c>
      <c r="J25" s="239">
        <f>SUM(I$18:I25)</f>
        <v>534.58999999999992</v>
      </c>
      <c r="K25" s="250">
        <v>11.49</v>
      </c>
      <c r="L25" s="250">
        <v>267.5</v>
      </c>
      <c r="M25" s="250"/>
      <c r="N25" s="585"/>
      <c r="O25" s="585"/>
      <c r="Q25" s="240">
        <v>44378</v>
      </c>
      <c r="R25" s="239">
        <v>127.85</v>
      </c>
      <c r="S25" s="239">
        <f>SUM(R$19:R25)</f>
        <v>596.58000000000004</v>
      </c>
      <c r="T25" s="251">
        <v>22.66</v>
      </c>
      <c r="U25" s="239">
        <f>SUM(T$19:T25)</f>
        <v>153.91999999999999</v>
      </c>
      <c r="V25" s="250">
        <v>15.08</v>
      </c>
      <c r="W25" s="585"/>
      <c r="X25" s="585"/>
      <c r="Z25" s="240">
        <v>44378</v>
      </c>
      <c r="AA25" s="239">
        <v>63.48</v>
      </c>
      <c r="AB25" s="239">
        <f>SUM(AA$19:AA25)</f>
        <v>509.59000000000003</v>
      </c>
      <c r="AC25" s="251">
        <v>11.24</v>
      </c>
      <c r="AD25" s="239">
        <f>SUM(AC$19:AC25)</f>
        <v>122.32000000000001</v>
      </c>
      <c r="AE25" s="250">
        <v>15.48</v>
      </c>
      <c r="AF25" s="585"/>
      <c r="AG25" s="585"/>
      <c r="AI25" s="240">
        <v>44378</v>
      </c>
      <c r="AJ25" s="238">
        <v>169.91</v>
      </c>
      <c r="AK25" s="259">
        <v>5.2</v>
      </c>
      <c r="AL25" s="239">
        <v>175.11</v>
      </c>
      <c r="AM25" s="239">
        <f>SUM(AL$19:AL25)</f>
        <v>874.77</v>
      </c>
      <c r="AN25" s="251">
        <v>33.020000000000003</v>
      </c>
      <c r="AO25" s="239">
        <f>SUM(AN$19:AN25)</f>
        <v>210.42000000000002</v>
      </c>
      <c r="AP25" s="250">
        <v>14.08</v>
      </c>
      <c r="AQ25" s="250">
        <v>137.4</v>
      </c>
      <c r="AR25" s="601"/>
      <c r="AT25" s="240">
        <v>44378</v>
      </c>
      <c r="AU25" s="238">
        <f t="shared" ref="AU25:AU39" si="0">AW25-AV25</f>
        <v>28.17</v>
      </c>
      <c r="AV25" s="238">
        <v>0.22</v>
      </c>
      <c r="AW25" s="239">
        <v>28.39</v>
      </c>
      <c r="AX25" s="239">
        <f>SUM(AW$19:AW25)</f>
        <v>213.51999999999998</v>
      </c>
      <c r="AY25" s="251">
        <v>5.6</v>
      </c>
      <c r="AZ25" s="239">
        <f>SUM(AY$19:AY25)</f>
        <v>50.900000000000006</v>
      </c>
      <c r="BA25" s="250">
        <v>15.47</v>
      </c>
      <c r="BB25" s="250">
        <v>9.6999999999999993</v>
      </c>
      <c r="BC25" s="250">
        <v>44.21</v>
      </c>
      <c r="BD25" s="585"/>
      <c r="BE25" s="585"/>
      <c r="BG25" s="240">
        <v>44378</v>
      </c>
      <c r="BH25" s="238"/>
      <c r="BI25" s="238"/>
      <c r="BJ25" s="239">
        <v>8.6999999999999993</v>
      </c>
      <c r="BK25" s="239">
        <f>SUM(BJ$19:BJ25)</f>
        <v>95.65</v>
      </c>
      <c r="BL25" s="251">
        <v>1.65</v>
      </c>
      <c r="BM25" s="264">
        <f>SUM(BL$19:BL25)</f>
        <v>17.25</v>
      </c>
      <c r="BN25" s="585"/>
      <c r="BP25" s="240">
        <v>44378</v>
      </c>
      <c r="BQ25" s="239">
        <v>46.02</v>
      </c>
      <c r="BR25" s="239">
        <f>SUM(BQ$19:BQ25)</f>
        <v>212.36</v>
      </c>
      <c r="BS25" s="251">
        <v>8.2899999999999991</v>
      </c>
      <c r="BT25" s="239">
        <f>SUM(BS$19:BS25)</f>
        <v>53.349999999999994</v>
      </c>
      <c r="BU25" s="250">
        <v>15.14</v>
      </c>
      <c r="BV25" s="250">
        <v>131.44999999999999</v>
      </c>
      <c r="BW25" s="585"/>
      <c r="BX25" s="595"/>
      <c r="BZ25" s="240">
        <v>44378</v>
      </c>
      <c r="CA25" s="239">
        <v>12.45</v>
      </c>
      <c r="CB25" s="239">
        <f>SUM(CA$19:CA25)</f>
        <v>86.06</v>
      </c>
      <c r="CC25" s="251">
        <v>1.95</v>
      </c>
      <c r="CD25" s="239">
        <f>SUM(CC$19:CC25)</f>
        <v>18.099999999999998</v>
      </c>
      <c r="CE25" s="239">
        <v>13.7</v>
      </c>
      <c r="CF25" s="239">
        <v>141.37</v>
      </c>
      <c r="CG25" s="585"/>
      <c r="CH25" s="585"/>
      <c r="CJ25" s="268">
        <v>44378</v>
      </c>
      <c r="CK25" s="271">
        <v>25.27</v>
      </c>
      <c r="CL25" s="271">
        <f>SUM(CK$19:CK25)</f>
        <v>151.21</v>
      </c>
      <c r="CM25" s="239">
        <v>163.5</v>
      </c>
      <c r="CN25" s="585"/>
      <c r="CO25" s="277"/>
      <c r="CP25" s="277"/>
      <c r="CR25" s="274">
        <v>44378</v>
      </c>
      <c r="CS25" s="281">
        <v>5.83</v>
      </c>
      <c r="CT25" s="281">
        <f>SUM(CS$19:CS25)</f>
        <v>50.94</v>
      </c>
      <c r="CU25" s="282">
        <v>0.83</v>
      </c>
      <c r="CV25" s="281">
        <f>SUM(CU$19:CU25)</f>
        <v>12.78</v>
      </c>
      <c r="CW25" s="283">
        <v>15.09</v>
      </c>
      <c r="CX25" s="285">
        <v>122.33</v>
      </c>
      <c r="CY25" s="585"/>
      <c r="CZ25" s="585"/>
      <c r="DB25" s="240">
        <v>44563</v>
      </c>
      <c r="DC25" s="239">
        <v>40.4</v>
      </c>
      <c r="DD25" s="239">
        <f>SUM(DC$25:DC25)</f>
        <v>40.4</v>
      </c>
      <c r="DE25" s="251">
        <v>1.79</v>
      </c>
      <c r="DF25" s="251">
        <f>SUM(DE$25:DE25)</f>
        <v>1.79</v>
      </c>
      <c r="DG25" s="260">
        <v>13.5</v>
      </c>
      <c r="DH25" s="596" t="s">
        <v>317</v>
      </c>
    </row>
    <row r="26" spans="1:112" ht="13.75" customHeight="1" x14ac:dyDescent="0.35">
      <c r="A26" s="236"/>
      <c r="B26" s="240">
        <v>44471</v>
      </c>
      <c r="C26" s="238">
        <v>32.03</v>
      </c>
      <c r="D26" s="238"/>
      <c r="E26" s="238">
        <v>5.7</v>
      </c>
      <c r="F26" s="238"/>
      <c r="G26" s="239">
        <v>525.79999999999995</v>
      </c>
      <c r="H26" s="239">
        <f>SUM(G$18:G26)</f>
        <v>3136.5</v>
      </c>
      <c r="I26" s="239">
        <v>71.010000000000005</v>
      </c>
      <c r="J26" s="239">
        <f>SUM(I$18:I26)</f>
        <v>605.59999999999991</v>
      </c>
      <c r="K26" s="250">
        <v>11.88</v>
      </c>
      <c r="L26" s="250"/>
      <c r="M26" s="250"/>
      <c r="N26" s="585"/>
      <c r="O26" s="585"/>
      <c r="Q26" s="240">
        <v>44409</v>
      </c>
      <c r="R26" s="239">
        <v>131.06</v>
      </c>
      <c r="S26" s="239">
        <f>SUM(R$19:R26)</f>
        <v>727.6400000000001</v>
      </c>
      <c r="T26" s="251">
        <v>21.46</v>
      </c>
      <c r="U26" s="239">
        <f>SUM(T$19:T26)</f>
        <v>175.38</v>
      </c>
      <c r="V26" s="250">
        <v>14.24</v>
      </c>
      <c r="W26" s="585"/>
      <c r="X26" s="585"/>
      <c r="Z26" s="240">
        <v>44409</v>
      </c>
      <c r="AA26" s="239">
        <v>77.97</v>
      </c>
      <c r="AB26" s="239">
        <f>SUM(AA$19:AA26)</f>
        <v>587.56000000000006</v>
      </c>
      <c r="AC26" s="251">
        <v>12.57</v>
      </c>
      <c r="AD26" s="239">
        <f>SUM(AC$19:AC26)</f>
        <v>134.89000000000001</v>
      </c>
      <c r="AE26" s="250">
        <v>14.46</v>
      </c>
      <c r="AF26" s="585"/>
      <c r="AG26" s="585"/>
      <c r="AI26" s="240">
        <v>44409</v>
      </c>
      <c r="AJ26" s="238">
        <v>168.58</v>
      </c>
      <c r="AK26" s="238">
        <v>2.58</v>
      </c>
      <c r="AL26" s="239">
        <v>171.16</v>
      </c>
      <c r="AM26" s="239">
        <f>SUM(AL$19:AL26)</f>
        <v>1045.93</v>
      </c>
      <c r="AN26" s="251">
        <v>28.58</v>
      </c>
      <c r="AO26" s="239">
        <f>SUM(AN$19:AN26)</f>
        <v>239</v>
      </c>
      <c r="AP26" s="250">
        <v>14.02</v>
      </c>
      <c r="AQ26" s="250">
        <v>120.67</v>
      </c>
      <c r="AR26" s="601"/>
      <c r="AT26" s="240">
        <v>44409</v>
      </c>
      <c r="AU26" s="238">
        <f t="shared" si="0"/>
        <v>34.72</v>
      </c>
      <c r="AV26" s="238">
        <v>0.61</v>
      </c>
      <c r="AW26" s="239">
        <v>35.33</v>
      </c>
      <c r="AX26" s="239">
        <f>SUM(AW$19:AW26)</f>
        <v>248.84999999999997</v>
      </c>
      <c r="AY26" s="251">
        <v>6.28</v>
      </c>
      <c r="AZ26" s="239">
        <f>SUM(AY$19:AY26)</f>
        <v>57.180000000000007</v>
      </c>
      <c r="BA26" s="250">
        <v>14.53</v>
      </c>
      <c r="BB26" s="250">
        <v>11.54</v>
      </c>
      <c r="BC26" s="239">
        <v>55.75</v>
      </c>
      <c r="BD26" s="585"/>
      <c r="BE26" s="585"/>
      <c r="BG26" s="240">
        <v>44409</v>
      </c>
      <c r="BH26" s="238"/>
      <c r="BI26" s="238"/>
      <c r="BJ26" s="239">
        <v>8.7100000000000009</v>
      </c>
      <c r="BK26" s="239">
        <f>SUM(BJ$19:BJ26)</f>
        <v>104.36000000000001</v>
      </c>
      <c r="BL26" s="251">
        <v>1.2</v>
      </c>
      <c r="BM26" s="264">
        <f>SUM(BL$19:BL26)</f>
        <v>18.45</v>
      </c>
      <c r="BN26" s="585"/>
      <c r="BP26" s="240">
        <v>44409</v>
      </c>
      <c r="BQ26" s="239">
        <v>40.1</v>
      </c>
      <c r="BR26" s="239">
        <f>SUM(BQ$19:BQ26)</f>
        <v>252.46</v>
      </c>
      <c r="BS26" s="251">
        <v>6.52</v>
      </c>
      <c r="BT26" s="239">
        <f>SUM(BS$19:BS26)</f>
        <v>59.86999999999999</v>
      </c>
      <c r="BU26" s="250">
        <v>14.3</v>
      </c>
      <c r="BV26" s="250">
        <v>124.45</v>
      </c>
      <c r="BW26" s="585"/>
      <c r="BX26" s="595"/>
      <c r="BZ26" s="240">
        <v>44409</v>
      </c>
      <c r="CA26" s="239">
        <v>19.95</v>
      </c>
      <c r="CB26" s="239">
        <f>SUM(CA$19:CA26)</f>
        <v>106.01</v>
      </c>
      <c r="CC26" s="251">
        <v>3.46</v>
      </c>
      <c r="CD26" s="251">
        <f>SUM(CC$19:CC26)</f>
        <v>21.56</v>
      </c>
      <c r="CE26" s="239">
        <v>12.86</v>
      </c>
      <c r="CF26" s="239">
        <v>143.76</v>
      </c>
      <c r="CG26" s="585"/>
      <c r="CH26" s="585"/>
      <c r="CJ26" s="268">
        <v>44409</v>
      </c>
      <c r="CK26" s="271">
        <v>21.34</v>
      </c>
      <c r="CL26" s="271">
        <f>SUM(CK$19:CK26)</f>
        <v>172.55</v>
      </c>
      <c r="CM26" s="239">
        <v>183.26</v>
      </c>
      <c r="CN26" s="585"/>
      <c r="CO26" s="277"/>
      <c r="CP26" s="277"/>
      <c r="CR26" s="274">
        <v>44409</v>
      </c>
      <c r="CS26" s="281">
        <v>4.3899999999999997</v>
      </c>
      <c r="CT26" s="281">
        <f>SUM(CS$19:CS26)</f>
        <v>55.33</v>
      </c>
      <c r="CU26" s="282">
        <v>0.85</v>
      </c>
      <c r="CV26" s="281">
        <f>SUM(CU$19:CU26)</f>
        <v>13.629999999999999</v>
      </c>
      <c r="CW26" s="283">
        <v>15.51</v>
      </c>
      <c r="CX26" s="285">
        <v>129.26</v>
      </c>
      <c r="CY26" s="585"/>
      <c r="CZ26" s="585"/>
      <c r="DB26" s="240">
        <v>44594</v>
      </c>
      <c r="DC26" s="239">
        <v>35.700000000000003</v>
      </c>
      <c r="DD26" s="239">
        <f>SUM(DC$25:DC26)</f>
        <v>76.099999999999994</v>
      </c>
      <c r="DE26" s="251">
        <v>1.5</v>
      </c>
      <c r="DF26" s="251">
        <f>SUM(DE$25:DE26)</f>
        <v>3.29</v>
      </c>
      <c r="DG26" s="260">
        <v>11.89</v>
      </c>
      <c r="DH26" s="596"/>
    </row>
    <row r="27" spans="1:112" ht="13.75" customHeight="1" x14ac:dyDescent="0.35">
      <c r="A27" s="236"/>
      <c r="B27" s="240">
        <v>44502</v>
      </c>
      <c r="C27" s="238">
        <v>30.48</v>
      </c>
      <c r="D27" s="238"/>
      <c r="E27" s="238">
        <v>7.2</v>
      </c>
      <c r="F27" s="238"/>
      <c r="G27" s="239">
        <v>387.4</v>
      </c>
      <c r="H27" s="239">
        <f>SUM(G$18:G27)</f>
        <v>3523.9</v>
      </c>
      <c r="I27" s="239">
        <v>67.67</v>
      </c>
      <c r="J27" s="239">
        <f>SUM(I$18:I27)</f>
        <v>673.26999999999987</v>
      </c>
      <c r="K27" s="250">
        <v>15.96</v>
      </c>
      <c r="L27" s="250"/>
      <c r="M27" s="250"/>
      <c r="N27" s="585"/>
      <c r="O27" s="585"/>
      <c r="Q27" s="240">
        <v>44440</v>
      </c>
      <c r="R27" s="239">
        <v>169.88</v>
      </c>
      <c r="S27" s="239">
        <f>SUM(R$19:R27)</f>
        <v>897.5200000000001</v>
      </c>
      <c r="T27" s="251">
        <v>24.1</v>
      </c>
      <c r="U27" s="239">
        <f>SUM(T$19:T27)</f>
        <v>199.48</v>
      </c>
      <c r="V27" s="250">
        <v>12</v>
      </c>
      <c r="W27" s="585"/>
      <c r="X27" s="585"/>
      <c r="Z27" s="240">
        <v>44440</v>
      </c>
      <c r="AA27" s="239">
        <v>93.57</v>
      </c>
      <c r="AB27" s="239">
        <f>SUM(AA$19:AA27)</f>
        <v>681.13000000000011</v>
      </c>
      <c r="AC27" s="251">
        <v>12</v>
      </c>
      <c r="AD27" s="239">
        <f>SUM(AC$19:AC27)</f>
        <v>146.89000000000001</v>
      </c>
      <c r="AE27" s="250">
        <v>12.7</v>
      </c>
      <c r="AF27" s="585"/>
      <c r="AG27" s="585"/>
      <c r="AI27" s="240">
        <v>44440</v>
      </c>
      <c r="AJ27" s="238">
        <v>134.88</v>
      </c>
      <c r="AK27" s="238">
        <v>2.72</v>
      </c>
      <c r="AL27" s="239">
        <v>137.6</v>
      </c>
      <c r="AM27" s="239">
        <f>SUM(AL$19:AL27)</f>
        <v>1183.53</v>
      </c>
      <c r="AN27" s="251">
        <v>17.41</v>
      </c>
      <c r="AO27" s="239">
        <f>SUM(AN$19:AN27)</f>
        <v>256.41000000000003</v>
      </c>
      <c r="AP27" s="250">
        <v>11.72</v>
      </c>
      <c r="AQ27" s="250">
        <v>109.9</v>
      </c>
      <c r="AR27" s="601"/>
      <c r="AT27" s="240">
        <v>44440</v>
      </c>
      <c r="AU27" s="238">
        <f t="shared" si="0"/>
        <v>32.01</v>
      </c>
      <c r="AV27" s="238">
        <v>0.11</v>
      </c>
      <c r="AW27" s="239">
        <v>32.119999999999997</v>
      </c>
      <c r="AX27" s="239">
        <f>SUM(AW$19:AW27)</f>
        <v>280.96999999999997</v>
      </c>
      <c r="AY27" s="251">
        <v>4.6399999999999997</v>
      </c>
      <c r="AZ27" s="239">
        <f>SUM(AY$19:AY27)</f>
        <v>61.820000000000007</v>
      </c>
      <c r="BA27" s="250">
        <v>12.03</v>
      </c>
      <c r="BB27" s="250">
        <v>11.81</v>
      </c>
      <c r="BC27" s="250">
        <v>67.569999999999993</v>
      </c>
      <c r="BD27" s="585"/>
      <c r="BE27" s="585"/>
      <c r="BG27" s="240">
        <v>44440</v>
      </c>
      <c r="BH27" s="238"/>
      <c r="BI27" s="238"/>
      <c r="BJ27" s="239">
        <v>10.8</v>
      </c>
      <c r="BK27" s="239">
        <f>SUM(BJ$19:BJ27)</f>
        <v>115.16000000000001</v>
      </c>
      <c r="BL27" s="251">
        <v>1.29</v>
      </c>
      <c r="BM27" s="264">
        <f>SUM(BL$19:BL27)</f>
        <v>19.739999999999998</v>
      </c>
      <c r="BN27" s="585"/>
      <c r="BP27" s="240">
        <v>44440</v>
      </c>
      <c r="BQ27" s="239">
        <v>42.1</v>
      </c>
      <c r="BR27" s="239">
        <f>SUM(BQ$19:BQ27)</f>
        <v>294.56</v>
      </c>
      <c r="BS27" s="251">
        <v>5.72</v>
      </c>
      <c r="BT27" s="239">
        <f>SUM(BS$19:BS27)</f>
        <v>65.589999999999989</v>
      </c>
      <c r="BU27" s="250">
        <v>12.08</v>
      </c>
      <c r="BV27" s="250">
        <v>123.68</v>
      </c>
      <c r="BW27" s="585"/>
      <c r="BX27" s="595"/>
      <c r="BZ27" s="240">
        <v>44441</v>
      </c>
      <c r="CA27" s="239">
        <v>15.8</v>
      </c>
      <c r="CB27" s="239">
        <f>SUM(CA$19:CA27)</f>
        <v>121.81</v>
      </c>
      <c r="CC27" s="251">
        <v>2.25</v>
      </c>
      <c r="CD27" s="251">
        <f>SUM(CC$19:CC27)</f>
        <v>23.81</v>
      </c>
      <c r="CE27" s="239">
        <v>11.07</v>
      </c>
      <c r="CF27" s="239">
        <v>136.75</v>
      </c>
      <c r="CG27" s="585"/>
      <c r="CH27" s="585"/>
      <c r="CJ27" s="269">
        <v>44440</v>
      </c>
      <c r="CK27" s="278">
        <v>32.590000000000003</v>
      </c>
      <c r="CL27" s="271">
        <f>SUM(CK$19:CK27)</f>
        <v>205.14000000000001</v>
      </c>
      <c r="CM27" s="279">
        <v>185.93</v>
      </c>
      <c r="CN27" s="585"/>
      <c r="CO27" s="277"/>
      <c r="CP27" s="277"/>
      <c r="CR27" s="274">
        <v>44440</v>
      </c>
      <c r="CS27" s="281">
        <v>7.02</v>
      </c>
      <c r="CT27" s="281">
        <f>SUM(CS$19:CS27)</f>
        <v>62.349999999999994</v>
      </c>
      <c r="CU27" s="282">
        <v>0.96</v>
      </c>
      <c r="CV27" s="281">
        <f>SUM(CU$19:CU27)</f>
        <v>14.59</v>
      </c>
      <c r="CW27" s="283">
        <v>12.88</v>
      </c>
      <c r="CX27" s="285">
        <v>128.97</v>
      </c>
      <c r="CY27" s="585"/>
      <c r="CZ27" s="585"/>
      <c r="DB27" s="240">
        <v>44623</v>
      </c>
      <c r="DC27" s="239">
        <v>39.799999999999997</v>
      </c>
      <c r="DD27" s="239">
        <f>SUM(DC$25:DC27)</f>
        <v>115.89999999999999</v>
      </c>
      <c r="DE27" s="251">
        <v>2.2599999999999998</v>
      </c>
      <c r="DF27" s="251">
        <f>SUM(DE$25:DE27)</f>
        <v>5.55</v>
      </c>
      <c r="DG27" s="260">
        <v>11.86</v>
      </c>
      <c r="DH27" s="597"/>
    </row>
    <row r="28" spans="1:112" ht="13.75" customHeight="1" x14ac:dyDescent="0.35">
      <c r="A28" s="236"/>
      <c r="B28" s="240">
        <v>44531</v>
      </c>
      <c r="C28" s="238">
        <v>39.1</v>
      </c>
      <c r="D28" s="238">
        <v>1396.7</v>
      </c>
      <c r="E28" s="238">
        <v>3.7</v>
      </c>
      <c r="F28" s="238">
        <v>2.5</v>
      </c>
      <c r="G28" s="239">
        <v>502.5</v>
      </c>
      <c r="H28" s="241">
        <f>SUM(G$18:G28)</f>
        <v>4026.4</v>
      </c>
      <c r="I28" s="239">
        <v>77.650000000000006</v>
      </c>
      <c r="J28" s="241">
        <f>SUM(I$18:I28)</f>
        <v>750.91999999999985</v>
      </c>
      <c r="K28" s="250">
        <v>14.75</v>
      </c>
      <c r="L28" s="250">
        <v>283.10000000000002</v>
      </c>
      <c r="M28" s="250"/>
      <c r="N28" s="585"/>
      <c r="O28" s="585"/>
      <c r="Q28" s="240">
        <v>44471</v>
      </c>
      <c r="R28" s="239">
        <v>181.96</v>
      </c>
      <c r="S28" s="239">
        <f>SUM(R$19:R28)</f>
        <v>1079.48</v>
      </c>
      <c r="T28" s="251">
        <v>24.86</v>
      </c>
      <c r="U28" s="239">
        <f>SUM(T$19:T28)</f>
        <v>224.33999999999997</v>
      </c>
      <c r="V28" s="250">
        <v>11.79</v>
      </c>
      <c r="W28" s="585"/>
      <c r="X28" s="592"/>
      <c r="Z28" s="240">
        <v>44471</v>
      </c>
      <c r="AA28" s="239">
        <v>119.09</v>
      </c>
      <c r="AB28" s="239">
        <f>SUM(AA$19:AA28)</f>
        <v>800.22000000000014</v>
      </c>
      <c r="AC28" s="251">
        <v>13.32</v>
      </c>
      <c r="AD28" s="239">
        <f>SUM(AC$19:AC28)</f>
        <v>160.21</v>
      </c>
      <c r="AE28" s="250">
        <v>11.34</v>
      </c>
      <c r="AF28" s="585"/>
      <c r="AG28" s="592"/>
      <c r="AI28" s="240">
        <v>44471</v>
      </c>
      <c r="AJ28" s="238">
        <v>122.2</v>
      </c>
      <c r="AK28" s="238">
        <v>6.03</v>
      </c>
      <c r="AL28" s="239">
        <v>128.22999999999999</v>
      </c>
      <c r="AM28" s="239">
        <f>SUM(AL$19:AL28)</f>
        <v>1311.76</v>
      </c>
      <c r="AN28" s="251">
        <v>14.34</v>
      </c>
      <c r="AO28" s="239">
        <f>SUM(AN$19:AN28)</f>
        <v>270.75</v>
      </c>
      <c r="AP28" s="250">
        <v>10.66</v>
      </c>
      <c r="AQ28" s="250">
        <v>109.76</v>
      </c>
      <c r="AR28" s="601"/>
      <c r="AT28" s="240">
        <v>44471</v>
      </c>
      <c r="AU28" s="238">
        <f t="shared" si="0"/>
        <v>50.1</v>
      </c>
      <c r="AV28" s="238">
        <v>3.54</v>
      </c>
      <c r="AW28" s="239">
        <v>53.64</v>
      </c>
      <c r="AX28" s="239">
        <f>SUM(AW$19:AW28)</f>
        <v>334.60999999999996</v>
      </c>
      <c r="AY28" s="251">
        <v>7.9</v>
      </c>
      <c r="AZ28" s="239">
        <f>SUM(AY$19:AY28)</f>
        <v>69.720000000000013</v>
      </c>
      <c r="BA28" s="250">
        <v>12.46</v>
      </c>
      <c r="BB28" s="250">
        <v>18.63</v>
      </c>
      <c r="BC28" s="250">
        <v>86.2</v>
      </c>
      <c r="BD28" s="585"/>
      <c r="BE28" s="585"/>
      <c r="BG28" s="240">
        <v>44471</v>
      </c>
      <c r="BH28" s="238"/>
      <c r="BI28" s="238"/>
      <c r="BJ28" s="239">
        <v>17.190000000000001</v>
      </c>
      <c r="BK28" s="239">
        <f>SUM(BJ$19:BJ28)</f>
        <v>132.35000000000002</v>
      </c>
      <c r="BL28" s="251">
        <v>1.9970000000000001</v>
      </c>
      <c r="BM28" s="264">
        <f>SUM(BL$19:BL28)</f>
        <v>21.736999999999998</v>
      </c>
      <c r="BN28" s="585"/>
      <c r="BP28" s="240">
        <v>44471</v>
      </c>
      <c r="BQ28" s="239">
        <v>45.15</v>
      </c>
      <c r="BR28" s="239">
        <f>SUM(BQ$19:BQ28)</f>
        <v>339.71</v>
      </c>
      <c r="BS28" s="251">
        <v>5.72</v>
      </c>
      <c r="BT28" s="239">
        <f>SUM(BS$19:BS28)</f>
        <v>71.309999999999988</v>
      </c>
      <c r="BU28" s="250">
        <v>12.56</v>
      </c>
      <c r="BV28" s="250">
        <v>120.79</v>
      </c>
      <c r="BW28" s="585"/>
      <c r="BX28" s="595"/>
      <c r="BZ28" s="240">
        <v>44472</v>
      </c>
      <c r="CA28" s="239">
        <v>11.53</v>
      </c>
      <c r="CB28" s="239">
        <f>SUM(CA$19:CA28)</f>
        <v>133.34</v>
      </c>
      <c r="CC28" s="251">
        <v>1.73</v>
      </c>
      <c r="CD28" s="251">
        <f>SUM(CC$19:CC28)</f>
        <v>25.54</v>
      </c>
      <c r="CE28" s="239">
        <v>11.66</v>
      </c>
      <c r="CF28" s="239">
        <v>128.63</v>
      </c>
      <c r="CG28" s="585"/>
      <c r="CH28" s="585"/>
      <c r="CJ28" s="240">
        <v>44470</v>
      </c>
      <c r="CK28" s="239">
        <v>36.71</v>
      </c>
      <c r="CL28" s="239">
        <f>SUM(CK$19:CK28)</f>
        <v>241.85000000000002</v>
      </c>
      <c r="CM28" s="239">
        <v>186.93</v>
      </c>
      <c r="CN28" s="593"/>
      <c r="CO28" s="277"/>
      <c r="CP28" s="277"/>
      <c r="CR28" s="274">
        <v>44471</v>
      </c>
      <c r="CS28" s="281">
        <v>12.16</v>
      </c>
      <c r="CT28" s="281">
        <f>SUM(CS$19:CS28)</f>
        <v>74.509999999999991</v>
      </c>
      <c r="CU28" s="282">
        <v>1.49</v>
      </c>
      <c r="CV28" s="281">
        <f>SUM(CU$19:CU28)</f>
        <v>16.079999999999998</v>
      </c>
      <c r="CW28" s="283">
        <v>12.31</v>
      </c>
      <c r="CX28" s="285">
        <v>119.56</v>
      </c>
      <c r="CY28" s="585"/>
      <c r="CZ28" s="592"/>
      <c r="DB28" s="240">
        <v>44655</v>
      </c>
      <c r="DC28" s="239">
        <v>36.799999999999997</v>
      </c>
      <c r="DD28" s="239">
        <f>SUM(DC$25:DC28)</f>
        <v>152.69999999999999</v>
      </c>
      <c r="DE28" s="251">
        <v>1.7</v>
      </c>
      <c r="DF28" s="251">
        <f>SUM(DE$25:DE28)</f>
        <v>7.25</v>
      </c>
      <c r="DG28" s="260">
        <v>12.76</v>
      </c>
      <c r="DH28" s="597"/>
    </row>
    <row r="29" spans="1:112" ht="13.75" customHeight="1" x14ac:dyDescent="0.35">
      <c r="A29" s="236"/>
      <c r="B29" s="240" t="s">
        <v>318</v>
      </c>
      <c r="C29" s="238">
        <v>103.82</v>
      </c>
      <c r="D29" s="238"/>
      <c r="E29" s="238">
        <v>28.2</v>
      </c>
      <c r="F29" s="238"/>
      <c r="G29" s="239">
        <v>783.1</v>
      </c>
      <c r="H29" s="239">
        <f>SUM(G$29:G29)</f>
        <v>783.1</v>
      </c>
      <c r="I29" s="239">
        <v>101.62</v>
      </c>
      <c r="J29" s="239">
        <f>SUM(I$29:I29)</f>
        <v>101.62</v>
      </c>
      <c r="K29" s="250">
        <v>12.38</v>
      </c>
      <c r="L29" s="250"/>
      <c r="M29" s="250"/>
      <c r="N29" s="596" t="s">
        <v>319</v>
      </c>
      <c r="O29" s="596"/>
      <c r="Q29" s="240">
        <v>44502</v>
      </c>
      <c r="R29" s="239">
        <v>119.56</v>
      </c>
      <c r="S29" s="239">
        <f>SUM(R$19:R29)</f>
        <v>1199.04</v>
      </c>
      <c r="T29" s="251">
        <v>24.17</v>
      </c>
      <c r="U29" s="239">
        <f>SUM(T$19:T29)</f>
        <v>248.51</v>
      </c>
      <c r="V29" s="250">
        <v>17.190000000000001</v>
      </c>
      <c r="W29" s="585"/>
      <c r="X29" s="593"/>
      <c r="Z29" s="240">
        <v>44502</v>
      </c>
      <c r="AA29" s="239">
        <v>90.43</v>
      </c>
      <c r="AB29" s="239">
        <v>890.65</v>
      </c>
      <c r="AC29" s="251">
        <v>15.34</v>
      </c>
      <c r="AD29" s="239">
        <v>175.55</v>
      </c>
      <c r="AE29" s="250">
        <v>15.46</v>
      </c>
      <c r="AF29" s="585"/>
      <c r="AG29" s="593"/>
      <c r="AI29" s="240">
        <v>44502</v>
      </c>
      <c r="AJ29" s="238">
        <v>89.08</v>
      </c>
      <c r="AK29" s="238">
        <v>11.3</v>
      </c>
      <c r="AL29" s="239">
        <v>100.38</v>
      </c>
      <c r="AM29" s="239">
        <f>SUM(AL$19:AL29)</f>
        <v>1412.1399999999999</v>
      </c>
      <c r="AN29" s="251">
        <v>13.48</v>
      </c>
      <c r="AO29" s="239">
        <f>SUM(AN$19:AN29)</f>
        <v>284.23</v>
      </c>
      <c r="AP29" s="250">
        <v>14.86</v>
      </c>
      <c r="AQ29" s="250">
        <v>100.73</v>
      </c>
      <c r="AR29" s="601"/>
      <c r="AT29" s="240">
        <v>44502</v>
      </c>
      <c r="AU29" s="238">
        <f t="shared" si="0"/>
        <v>51.290000000000006</v>
      </c>
      <c r="AV29" s="238">
        <v>5.34</v>
      </c>
      <c r="AW29" s="239">
        <v>56.63</v>
      </c>
      <c r="AX29" s="239">
        <f>SUM(AW$19:AW29)</f>
        <v>391.23999999999995</v>
      </c>
      <c r="AY29" s="251">
        <v>10.01</v>
      </c>
      <c r="AZ29" s="239">
        <f>SUM(AY$19:AY29)</f>
        <v>79.730000000000018</v>
      </c>
      <c r="BA29" s="260">
        <v>16</v>
      </c>
      <c r="BB29" s="250">
        <v>25.79</v>
      </c>
      <c r="BC29" s="250">
        <v>111.99</v>
      </c>
      <c r="BD29" s="585"/>
      <c r="BE29" s="585"/>
      <c r="BG29" s="240">
        <v>44502</v>
      </c>
      <c r="BH29" s="238"/>
      <c r="BI29" s="238"/>
      <c r="BJ29" s="239">
        <v>9.36</v>
      </c>
      <c r="BK29" s="239">
        <f>SUM(BJ$19:BJ29)</f>
        <v>141.71000000000004</v>
      </c>
      <c r="BL29" s="251">
        <v>1.65</v>
      </c>
      <c r="BM29" s="264">
        <f>SUM(BL$19:BL29)</f>
        <v>23.386999999999997</v>
      </c>
      <c r="BN29" s="585"/>
      <c r="BP29" s="240">
        <v>44502</v>
      </c>
      <c r="BQ29" s="239">
        <v>45.41</v>
      </c>
      <c r="BR29" s="239">
        <f>SUM(BQ$19:BQ29)</f>
        <v>385.12</v>
      </c>
      <c r="BS29" s="251">
        <v>7.78</v>
      </c>
      <c r="BT29" s="239">
        <f>SUM(BS$19:BS29)</f>
        <v>79.089999999999989</v>
      </c>
      <c r="BU29" s="250">
        <v>16.649999999999999</v>
      </c>
      <c r="BV29" s="250">
        <v>120.04</v>
      </c>
      <c r="BW29" s="585"/>
      <c r="BX29" s="595"/>
      <c r="BZ29" s="240">
        <v>44503</v>
      </c>
      <c r="CA29" s="239">
        <v>12.26</v>
      </c>
      <c r="CB29" s="239">
        <f>SUM(CA$19:CA29)</f>
        <v>145.6</v>
      </c>
      <c r="CC29" s="251">
        <v>2.29</v>
      </c>
      <c r="CD29" s="251">
        <f>SUM(CC$19:CC29)</f>
        <v>27.83</v>
      </c>
      <c r="CE29" s="239">
        <v>15.26</v>
      </c>
      <c r="CF29" s="239">
        <v>122.39</v>
      </c>
      <c r="CG29" s="585"/>
      <c r="CH29" s="585"/>
      <c r="CJ29" s="240">
        <v>44501</v>
      </c>
      <c r="CK29" s="239">
        <v>41.06</v>
      </c>
      <c r="CL29" s="239">
        <f>SUM(CK$19:CK29)</f>
        <v>282.91000000000003</v>
      </c>
      <c r="CM29" s="239">
        <v>182.45</v>
      </c>
      <c r="CN29" s="585"/>
      <c r="CR29" s="240">
        <v>44502</v>
      </c>
      <c r="CS29" s="239">
        <v>11.77</v>
      </c>
      <c r="CT29" s="239">
        <f>SUM(CS$19:CS29)</f>
        <v>86.279999999999987</v>
      </c>
      <c r="CU29" s="251">
        <v>1.75</v>
      </c>
      <c r="CV29" s="239">
        <f>SUM(CU$19:CU29)</f>
        <v>17.829999999999998</v>
      </c>
      <c r="CW29" s="250">
        <v>17.98</v>
      </c>
      <c r="CX29" s="250">
        <v>118.04</v>
      </c>
      <c r="CY29" s="585"/>
      <c r="CZ29" s="593"/>
      <c r="DB29" s="240">
        <v>44686</v>
      </c>
      <c r="DC29" s="239">
        <v>43.6</v>
      </c>
      <c r="DD29" s="239">
        <f>SUM(DC$25:DC29)</f>
        <v>196.29999999999998</v>
      </c>
      <c r="DE29" s="251">
        <v>1.83</v>
      </c>
      <c r="DF29" s="251">
        <f>SUM(DE$25:DE29)</f>
        <v>9.08</v>
      </c>
      <c r="DG29" s="260">
        <v>14.95</v>
      </c>
      <c r="DH29" s="597"/>
    </row>
    <row r="30" spans="1:112" ht="13.75" customHeight="1" x14ac:dyDescent="0.35">
      <c r="A30" s="236"/>
      <c r="B30" s="240">
        <v>44621</v>
      </c>
      <c r="C30" s="238">
        <v>70.66</v>
      </c>
      <c r="D30" s="238">
        <v>1297.5</v>
      </c>
      <c r="E30" s="238">
        <v>52.7</v>
      </c>
      <c r="F30" s="238">
        <v>3.3</v>
      </c>
      <c r="G30" s="239">
        <v>598.6</v>
      </c>
      <c r="H30" s="239">
        <f>SUM(G$29:G30)</f>
        <v>1381.7</v>
      </c>
      <c r="I30" s="239">
        <v>74.319999999999993</v>
      </c>
      <c r="J30" s="239">
        <f>SUM(I$29:I30)</f>
        <v>175.94</v>
      </c>
      <c r="K30" s="250">
        <v>11.67</v>
      </c>
      <c r="L30" s="250">
        <v>275.2</v>
      </c>
      <c r="M30" s="252"/>
      <c r="N30" s="596"/>
      <c r="O30" s="596"/>
      <c r="Q30" s="240">
        <v>44531</v>
      </c>
      <c r="R30" s="239">
        <v>122.7</v>
      </c>
      <c r="S30" s="241">
        <f>SUM(R$19:R30)</f>
        <v>1321.74</v>
      </c>
      <c r="T30" s="251">
        <v>22.91</v>
      </c>
      <c r="U30" s="241">
        <f>SUM(T$19:T30)</f>
        <v>271.42</v>
      </c>
      <c r="V30" s="250">
        <v>16.21</v>
      </c>
      <c r="W30" s="585"/>
      <c r="X30" s="593"/>
      <c r="Z30" s="240">
        <v>44532</v>
      </c>
      <c r="AA30" s="239">
        <v>107.16</v>
      </c>
      <c r="AB30" s="241">
        <f>SUM(AA$19:AA30)</f>
        <v>997.81000000000006</v>
      </c>
      <c r="AC30" s="251">
        <v>15.34</v>
      </c>
      <c r="AD30" s="241">
        <f>SUM(AC$19:AC30)</f>
        <v>190.89000000000001</v>
      </c>
      <c r="AE30" s="250">
        <v>14.66</v>
      </c>
      <c r="AF30" s="585"/>
      <c r="AG30" s="593"/>
      <c r="AI30" s="240">
        <v>44532</v>
      </c>
      <c r="AJ30" s="238">
        <v>77.48</v>
      </c>
      <c r="AK30" s="238">
        <v>3.04</v>
      </c>
      <c r="AL30" s="239">
        <v>80.52</v>
      </c>
      <c r="AM30" s="241">
        <f>SUM(AL$19:AL30)</f>
        <v>1492.6599999999999</v>
      </c>
      <c r="AN30" s="251">
        <v>12.91</v>
      </c>
      <c r="AO30" s="241">
        <f>SUM(AN$19:AN30)</f>
        <v>297.14000000000004</v>
      </c>
      <c r="AP30" s="250">
        <v>15.17</v>
      </c>
      <c r="AQ30" s="250">
        <v>109.33</v>
      </c>
      <c r="AR30" s="602"/>
      <c r="AT30" s="240">
        <v>44532</v>
      </c>
      <c r="AU30" s="238">
        <f t="shared" si="0"/>
        <v>33.880000000000003</v>
      </c>
      <c r="AV30" s="238">
        <v>2.89</v>
      </c>
      <c r="AW30" s="239">
        <v>36.770000000000003</v>
      </c>
      <c r="AX30" s="241">
        <f>SUM(AW$19:AW30)</f>
        <v>428.00999999999993</v>
      </c>
      <c r="AY30" s="239">
        <v>6.01</v>
      </c>
      <c r="AZ30" s="241">
        <f>SUM(AY$19:AY30)</f>
        <v>85.740000000000023</v>
      </c>
      <c r="BA30" s="239">
        <v>15.65</v>
      </c>
      <c r="BB30" s="239">
        <v>21.14</v>
      </c>
      <c r="BC30" s="252">
        <v>133.13</v>
      </c>
      <c r="BD30" s="585"/>
      <c r="BE30" s="585"/>
      <c r="BG30" s="240">
        <v>44532</v>
      </c>
      <c r="BH30" s="238"/>
      <c r="BI30" s="238"/>
      <c r="BJ30" s="239">
        <v>12.52</v>
      </c>
      <c r="BK30" s="241">
        <f>SUM(BJ$19:BJ30)</f>
        <v>154.23000000000005</v>
      </c>
      <c r="BL30" s="251">
        <v>2.3199999999999998</v>
      </c>
      <c r="BM30" s="265">
        <f>SUM(BL$19:BL30)</f>
        <v>25.706999999999997</v>
      </c>
      <c r="BN30" s="585"/>
      <c r="BP30" s="240">
        <v>44531</v>
      </c>
      <c r="BQ30" s="239">
        <v>45.35</v>
      </c>
      <c r="BR30" s="241">
        <f>SUM(BQ$19:BQ30)</f>
        <v>430.47</v>
      </c>
      <c r="BS30" s="251">
        <v>7.97</v>
      </c>
      <c r="BT30" s="241">
        <f>SUM(BS$19:BS30)</f>
        <v>87.059999999999988</v>
      </c>
      <c r="BU30" s="250">
        <v>15.79</v>
      </c>
      <c r="BV30" s="250">
        <v>118.13</v>
      </c>
      <c r="BW30" s="585"/>
      <c r="BX30" s="595"/>
      <c r="BZ30" s="240">
        <v>44533</v>
      </c>
      <c r="CA30" s="239">
        <v>12.73</v>
      </c>
      <c r="CB30" s="241">
        <f>SUM(CA$19:CA30)</f>
        <v>158.32999999999998</v>
      </c>
      <c r="CC30" s="251">
        <v>2.25</v>
      </c>
      <c r="CD30" s="256">
        <f>SUM(CC$19:CC30)</f>
        <v>30.08</v>
      </c>
      <c r="CE30" s="239">
        <v>13.87</v>
      </c>
      <c r="CF30" s="239">
        <v>113.12</v>
      </c>
      <c r="CG30" s="585"/>
      <c r="CH30" s="585"/>
      <c r="CJ30" s="240">
        <v>44531</v>
      </c>
      <c r="CK30" s="239">
        <v>41.69</v>
      </c>
      <c r="CL30" s="241">
        <f>SUM(CK$19:CK30)</f>
        <v>324.60000000000002</v>
      </c>
      <c r="CM30" s="241">
        <v>179.25</v>
      </c>
      <c r="CN30" s="585"/>
      <c r="CR30" s="240">
        <v>44532</v>
      </c>
      <c r="CS30" s="239">
        <v>20.61</v>
      </c>
      <c r="CT30" s="241">
        <f>SUM(CS$19:CS30)</f>
        <v>106.88999999999999</v>
      </c>
      <c r="CU30" s="251">
        <v>2.54</v>
      </c>
      <c r="CV30" s="241">
        <f>SUM(CU$19:CU30)</f>
        <v>20.369999999999997</v>
      </c>
      <c r="CW30" s="250">
        <v>17.46</v>
      </c>
      <c r="CX30" s="250">
        <v>115.21</v>
      </c>
      <c r="CY30" s="585"/>
      <c r="CZ30" s="593"/>
      <c r="DB30" s="240">
        <v>44718</v>
      </c>
      <c r="DC30" s="239">
        <v>30.5</v>
      </c>
      <c r="DD30" s="239">
        <f>SUM(DC$25:DC30)</f>
        <v>226.79999999999998</v>
      </c>
      <c r="DE30" s="251">
        <v>1.78</v>
      </c>
      <c r="DF30" s="251">
        <f>SUM(DE$25:DE30)</f>
        <v>10.86</v>
      </c>
      <c r="DG30" s="260">
        <v>16.850000000000001</v>
      </c>
      <c r="DH30" s="597"/>
    </row>
    <row r="31" spans="1:112" ht="12" customHeight="1" x14ac:dyDescent="0.35">
      <c r="A31" s="236"/>
      <c r="B31" s="240">
        <v>44653</v>
      </c>
      <c r="C31" s="238">
        <v>70.55</v>
      </c>
      <c r="D31" s="238"/>
      <c r="E31" s="238">
        <v>101.9</v>
      </c>
      <c r="F31" s="238"/>
      <c r="G31" s="239">
        <v>632.1</v>
      </c>
      <c r="H31" s="239">
        <f>SUM(G$29:G31)</f>
        <v>2013.8000000000002</v>
      </c>
      <c r="I31" s="239">
        <v>79.42</v>
      </c>
      <c r="J31" s="239">
        <f>SUM(I$29:I31)</f>
        <v>255.36</v>
      </c>
      <c r="K31" s="250">
        <v>12.56</v>
      </c>
      <c r="L31" s="250"/>
      <c r="M31" s="250"/>
      <c r="N31" s="596"/>
      <c r="O31" s="596"/>
      <c r="Q31" s="240">
        <v>44562</v>
      </c>
      <c r="R31" s="239">
        <v>150.61000000000001</v>
      </c>
      <c r="S31" s="239">
        <f>SUM(R$31:R31)</f>
        <v>150.61000000000001</v>
      </c>
      <c r="T31" s="251">
        <v>24.71</v>
      </c>
      <c r="U31" s="239">
        <f>SUM(T$31:T31)</f>
        <v>24.71</v>
      </c>
      <c r="V31" s="250">
        <v>14.09</v>
      </c>
      <c r="W31" s="596">
        <v>1800</v>
      </c>
      <c r="X31" s="596" t="s">
        <v>320</v>
      </c>
      <c r="Z31" s="240">
        <v>44563</v>
      </c>
      <c r="AA31" s="239">
        <v>129.26</v>
      </c>
      <c r="AB31" s="239">
        <f>SUM(AA$31:AA31)</f>
        <v>129.26</v>
      </c>
      <c r="AC31" s="251">
        <v>16.38</v>
      </c>
      <c r="AD31" s="239">
        <f>SUM(AC$31:AC31)</f>
        <v>16.38</v>
      </c>
      <c r="AE31" s="250">
        <v>13.06</v>
      </c>
      <c r="AF31" s="596" t="s">
        <v>321</v>
      </c>
      <c r="AG31" s="599" t="s">
        <v>322</v>
      </c>
      <c r="AI31" s="240">
        <v>44563</v>
      </c>
      <c r="AJ31" s="238">
        <v>88.89</v>
      </c>
      <c r="AK31" s="238">
        <v>6.98</v>
      </c>
      <c r="AL31" s="239">
        <v>95.87</v>
      </c>
      <c r="AM31" s="239">
        <f>SUM(AL$31:AL31)</f>
        <v>95.87</v>
      </c>
      <c r="AN31" s="251">
        <v>12.19</v>
      </c>
      <c r="AO31" s="239">
        <f>SUM(AN$31:AN31)</f>
        <v>12.19</v>
      </c>
      <c r="AP31" s="250">
        <v>12.92</v>
      </c>
      <c r="AQ31" s="250">
        <v>105.13</v>
      </c>
      <c r="AR31" s="603"/>
      <c r="AT31" s="240">
        <v>44564</v>
      </c>
      <c r="AU31" s="238">
        <f t="shared" si="0"/>
        <v>37.380000000000003</v>
      </c>
      <c r="AV31" s="238">
        <v>0.75</v>
      </c>
      <c r="AW31" s="239">
        <v>38.130000000000003</v>
      </c>
      <c r="AX31" s="239">
        <f>SUM(AW$31:AW31)</f>
        <v>38.130000000000003</v>
      </c>
      <c r="AY31" s="239">
        <v>5.59</v>
      </c>
      <c r="AZ31" s="239">
        <f>SUM(AY$31:AY31)</f>
        <v>5.59</v>
      </c>
      <c r="BA31" s="239">
        <v>13.58</v>
      </c>
      <c r="BB31" s="239">
        <v>13.72</v>
      </c>
      <c r="BC31" s="239">
        <f>SUM(BB$31:BB31)</f>
        <v>13.72</v>
      </c>
      <c r="BD31" s="604">
        <v>500</v>
      </c>
      <c r="BE31" s="262"/>
      <c r="BG31" s="240">
        <v>44563</v>
      </c>
      <c r="BH31" s="238"/>
      <c r="BI31" s="238"/>
      <c r="BJ31" s="239">
        <v>13.04</v>
      </c>
      <c r="BK31" s="239">
        <f>SUM(BJ$31:BJ31)</f>
        <v>13.04</v>
      </c>
      <c r="BL31" s="251">
        <v>1.99</v>
      </c>
      <c r="BM31" s="264">
        <f>SUM(BL$31:BL31)</f>
        <v>1.99</v>
      </c>
      <c r="BN31" s="596">
        <v>200</v>
      </c>
      <c r="BP31" s="240">
        <v>44562</v>
      </c>
      <c r="BQ31" s="239">
        <v>41.65</v>
      </c>
      <c r="BR31" s="239">
        <f>SUM(BQ$31:BQ31)</f>
        <v>41.65</v>
      </c>
      <c r="BS31" s="251">
        <v>6.08</v>
      </c>
      <c r="BT31" s="239">
        <f>SUM(BS$31:BS31)</f>
        <v>6.08</v>
      </c>
      <c r="BU31" s="250">
        <v>13.6</v>
      </c>
      <c r="BV31" s="250">
        <v>113.22</v>
      </c>
      <c r="BW31" s="596" t="s">
        <v>323</v>
      </c>
      <c r="BX31" s="596" t="s">
        <v>324</v>
      </c>
      <c r="BZ31" s="240">
        <v>44564</v>
      </c>
      <c r="CA31" s="239">
        <v>12.69</v>
      </c>
      <c r="CB31" s="239">
        <f>SUM(CA$31:CA31)</f>
        <v>12.69</v>
      </c>
      <c r="CC31" s="251">
        <v>1.86</v>
      </c>
      <c r="CD31" s="239">
        <f>SUM(CC$31:CC31)</f>
        <v>1.86</v>
      </c>
      <c r="CE31" s="239">
        <v>12.49</v>
      </c>
      <c r="CF31" s="264">
        <v>118.7</v>
      </c>
      <c r="CG31" s="596">
        <v>220</v>
      </c>
      <c r="CH31" s="610"/>
      <c r="CJ31" s="240">
        <v>44562</v>
      </c>
      <c r="CK31" s="239">
        <v>38.08</v>
      </c>
      <c r="CL31" s="239">
        <f>SUM(CK$32)</f>
        <v>30.53</v>
      </c>
      <c r="CM31" s="239">
        <v>139.59</v>
      </c>
      <c r="CN31" s="596">
        <v>600</v>
      </c>
      <c r="CR31" s="240">
        <v>44563</v>
      </c>
      <c r="CS31" s="239">
        <v>7.06</v>
      </c>
      <c r="CT31" s="239">
        <f>SUM(CS$31:CS31)</f>
        <v>7.06</v>
      </c>
      <c r="CU31" s="251">
        <v>0.98</v>
      </c>
      <c r="CV31" s="239">
        <f>SUM(CU$31:CU31)</f>
        <v>0.98</v>
      </c>
      <c r="CW31" s="250">
        <v>13.91</v>
      </c>
      <c r="CX31" s="250">
        <v>113.08</v>
      </c>
      <c r="CY31" s="596">
        <v>130</v>
      </c>
      <c r="CZ31" s="608" t="s">
        <v>325</v>
      </c>
      <c r="DB31" s="240">
        <v>44749</v>
      </c>
      <c r="DC31" s="239">
        <v>24.7</v>
      </c>
      <c r="DD31" s="239">
        <f>SUM(DC$25:DC31)</f>
        <v>251.49999999999997</v>
      </c>
      <c r="DE31" s="251">
        <v>1.47</v>
      </c>
      <c r="DF31" s="251">
        <f>SUM(DE$25:DE31)</f>
        <v>12.33</v>
      </c>
      <c r="DG31" s="260">
        <v>22.04</v>
      </c>
      <c r="DH31" s="597"/>
    </row>
    <row r="32" spans="1:112" ht="14.5" x14ac:dyDescent="0.35">
      <c r="A32" s="236"/>
      <c r="B32" s="240">
        <v>44684</v>
      </c>
      <c r="C32" s="238">
        <v>52.19</v>
      </c>
      <c r="D32" s="238"/>
      <c r="E32" s="238">
        <v>128</v>
      </c>
      <c r="F32" s="238"/>
      <c r="G32" s="239">
        <v>586.29999999999995</v>
      </c>
      <c r="H32" s="239">
        <f>SUM(G$29:G32)</f>
        <v>2600.1000000000004</v>
      </c>
      <c r="I32" s="239">
        <v>84.09</v>
      </c>
      <c r="J32" s="239">
        <f>SUM(I$29:I32)</f>
        <v>339.45000000000005</v>
      </c>
      <c r="K32" s="250">
        <v>14.87</v>
      </c>
      <c r="L32" s="250"/>
      <c r="M32" s="250"/>
      <c r="N32" s="596"/>
      <c r="O32" s="596"/>
      <c r="Q32" s="240">
        <v>44593</v>
      </c>
      <c r="R32" s="239">
        <v>106.9</v>
      </c>
      <c r="S32" s="239">
        <f>SUM(R$31:R32)</f>
        <v>257.51</v>
      </c>
      <c r="T32" s="251">
        <v>15.75</v>
      </c>
      <c r="U32" s="239">
        <f>SUM(T$31:T32)</f>
        <v>40.46</v>
      </c>
      <c r="V32" s="250">
        <v>12.55</v>
      </c>
      <c r="W32" s="596"/>
      <c r="X32" s="596"/>
      <c r="Z32" s="240">
        <v>44594</v>
      </c>
      <c r="AA32" s="239">
        <v>97.73</v>
      </c>
      <c r="AB32" s="239">
        <f>SUM(AA$31:AA32)</f>
        <v>226.99</v>
      </c>
      <c r="AC32" s="251">
        <v>11.03</v>
      </c>
      <c r="AD32" s="239">
        <f>SUM(AC$31:AC32)</f>
        <v>27.409999999999997</v>
      </c>
      <c r="AE32" s="250">
        <v>11.39</v>
      </c>
      <c r="AF32" s="596"/>
      <c r="AG32" s="599"/>
      <c r="AI32" s="240">
        <v>44594</v>
      </c>
      <c r="AJ32" s="238">
        <v>46.23</v>
      </c>
      <c r="AK32" s="238">
        <v>3.79</v>
      </c>
      <c r="AL32" s="239">
        <v>50.02</v>
      </c>
      <c r="AM32" s="239">
        <f>SUM(AL$31:AL32)</f>
        <v>145.89000000000001</v>
      </c>
      <c r="AN32" s="251">
        <v>5.82</v>
      </c>
      <c r="AO32" s="239">
        <f>SUM(AN$31:AN32)</f>
        <v>18.009999999999998</v>
      </c>
      <c r="AP32" s="250">
        <v>11.67</v>
      </c>
      <c r="AQ32" s="250">
        <v>106.57</v>
      </c>
      <c r="AR32" s="603"/>
      <c r="AT32" s="240">
        <v>44595</v>
      </c>
      <c r="AU32" s="238">
        <f t="shared" si="0"/>
        <v>28.38</v>
      </c>
      <c r="AV32" s="259">
        <v>0.3</v>
      </c>
      <c r="AW32" s="239">
        <v>28.68</v>
      </c>
      <c r="AX32" s="239">
        <f>SUM(AW$31:AW32)</f>
        <v>66.81</v>
      </c>
      <c r="AY32" s="239">
        <v>3.58</v>
      </c>
      <c r="AZ32" s="239">
        <f>SUM(AY$31:AY32)</f>
        <v>9.17</v>
      </c>
      <c r="BA32" s="239">
        <v>11.71</v>
      </c>
      <c r="BB32" s="239">
        <v>11.87</v>
      </c>
      <c r="BC32" s="239">
        <f>SUM(BB$31:BB32)</f>
        <v>25.59</v>
      </c>
      <c r="BD32" s="604"/>
      <c r="BE32" s="262"/>
      <c r="BG32" s="240">
        <v>44594</v>
      </c>
      <c r="BH32" s="238">
        <v>11.41</v>
      </c>
      <c r="BI32" s="238">
        <v>0.83</v>
      </c>
      <c r="BJ32" s="239">
        <v>12.24</v>
      </c>
      <c r="BK32" s="239">
        <f>SUM(BJ$31:BJ32)</f>
        <v>25.28</v>
      </c>
      <c r="BL32" s="251">
        <v>1.65</v>
      </c>
      <c r="BM32" s="264">
        <f>SUM(BL$31:BL32)</f>
        <v>3.6399999999999997</v>
      </c>
      <c r="BN32" s="596"/>
      <c r="BP32" s="240">
        <v>44593</v>
      </c>
      <c r="BQ32" s="239">
        <v>28.1</v>
      </c>
      <c r="BR32" s="239">
        <f>SUM(BQ$31:BQ32)</f>
        <v>69.75</v>
      </c>
      <c r="BS32" s="251">
        <v>3.68</v>
      </c>
      <c r="BT32" s="239">
        <f>SUM(BS$31:BS32)</f>
        <v>9.76</v>
      </c>
      <c r="BU32" s="250">
        <v>11.96</v>
      </c>
      <c r="BV32" s="250">
        <v>115.42</v>
      </c>
      <c r="BW32" s="596"/>
      <c r="BX32" s="596"/>
      <c r="BZ32" s="240">
        <v>44595</v>
      </c>
      <c r="CA32" s="239">
        <v>8.0299999999999994</v>
      </c>
      <c r="CB32" s="239">
        <f>SUM(CA$31:CA32)</f>
        <v>20.72</v>
      </c>
      <c r="CC32" s="251">
        <v>0.9</v>
      </c>
      <c r="CD32" s="239">
        <f>SUM(CC$31:CC32)</f>
        <v>2.7600000000000002</v>
      </c>
      <c r="CE32" s="239">
        <v>10.83</v>
      </c>
      <c r="CF32" s="264">
        <v>108.75</v>
      </c>
      <c r="CG32" s="596"/>
      <c r="CH32" s="610"/>
      <c r="CJ32" s="240">
        <v>44593</v>
      </c>
      <c r="CK32" s="239">
        <v>30.53</v>
      </c>
      <c r="CL32" s="239">
        <f>SUM(CK$31:CK32)</f>
        <v>68.61</v>
      </c>
      <c r="CM32" s="239">
        <v>183.28</v>
      </c>
      <c r="CN32" s="596"/>
      <c r="CR32" s="240">
        <v>44595</v>
      </c>
      <c r="CS32" s="239">
        <v>6.75</v>
      </c>
      <c r="CT32" s="239">
        <f>SUM(CS$31:CS32)</f>
        <v>13.809999999999999</v>
      </c>
      <c r="CU32" s="251">
        <v>0.86</v>
      </c>
      <c r="CV32" s="239">
        <f>SUM(CU$31:CU32)</f>
        <v>1.8399999999999999</v>
      </c>
      <c r="CW32" s="250">
        <v>12.57</v>
      </c>
      <c r="CX32" s="250">
        <v>128.31</v>
      </c>
      <c r="CY32" s="596"/>
      <c r="CZ32" s="608"/>
      <c r="DB32" s="240">
        <v>44781</v>
      </c>
      <c r="DC32" s="239">
        <v>26.2</v>
      </c>
      <c r="DD32" s="239">
        <f>SUM(DC$25:DC32)</f>
        <v>277.7</v>
      </c>
      <c r="DE32" s="251">
        <v>1.88</v>
      </c>
      <c r="DF32" s="251">
        <f>SUM(DE$25:DE32)</f>
        <v>14.21</v>
      </c>
      <c r="DG32" s="260">
        <v>21.5</v>
      </c>
      <c r="DH32" s="597"/>
    </row>
    <row r="33" spans="1:112" ht="14.5" x14ac:dyDescent="0.35">
      <c r="A33" s="236"/>
      <c r="B33" s="240">
        <v>44716</v>
      </c>
      <c r="C33" s="238">
        <v>54.6</v>
      </c>
      <c r="D33" s="238">
        <v>1400.1</v>
      </c>
      <c r="E33" s="238">
        <v>98.6</v>
      </c>
      <c r="F33" s="238">
        <v>17.8</v>
      </c>
      <c r="G33" s="239">
        <v>527.9</v>
      </c>
      <c r="H33" s="239">
        <f>SUM(G$29:G33)</f>
        <v>3128.0000000000005</v>
      </c>
      <c r="I33" s="239">
        <v>87.54</v>
      </c>
      <c r="J33" s="239">
        <f>SUM(I$29:I33)</f>
        <v>426.99000000000007</v>
      </c>
      <c r="K33" s="250">
        <v>16.53</v>
      </c>
      <c r="L33" s="250">
        <v>247.3</v>
      </c>
      <c r="M33" s="250"/>
      <c r="N33" s="596"/>
      <c r="O33" s="596"/>
      <c r="Q33" s="240">
        <v>44622</v>
      </c>
      <c r="R33" s="239">
        <v>144.84</v>
      </c>
      <c r="S33" s="239">
        <f>SUM(R$31:R33)</f>
        <v>402.35</v>
      </c>
      <c r="T33" s="251">
        <v>21.06</v>
      </c>
      <c r="U33" s="239">
        <f>SUM(T$31:T33)</f>
        <v>61.519999999999996</v>
      </c>
      <c r="V33" s="250">
        <v>12.17</v>
      </c>
      <c r="W33" s="596"/>
      <c r="X33" s="596"/>
      <c r="Z33" s="240">
        <v>44623</v>
      </c>
      <c r="AA33" s="239">
        <v>142.69</v>
      </c>
      <c r="AB33" s="239">
        <f>SUM(AA$31:AA33)</f>
        <v>369.68</v>
      </c>
      <c r="AC33" s="251">
        <v>16.940000000000001</v>
      </c>
      <c r="AD33" s="239">
        <f>SUM(AC$31:AC33)</f>
        <v>44.349999999999994</v>
      </c>
      <c r="AE33" s="250">
        <v>11.64</v>
      </c>
      <c r="AF33" s="596"/>
      <c r="AG33" s="599"/>
      <c r="AI33" s="240">
        <v>44623</v>
      </c>
      <c r="AJ33" s="238">
        <v>80.77</v>
      </c>
      <c r="AK33" s="238">
        <v>15.95</v>
      </c>
      <c r="AL33" s="239">
        <v>96.72</v>
      </c>
      <c r="AM33" s="239">
        <f>SUM(AL$31:AL33)</f>
        <v>242.61</v>
      </c>
      <c r="AN33" s="251">
        <v>9.8000000000000007</v>
      </c>
      <c r="AO33" s="239">
        <f>SUM(AN$31:AN33)</f>
        <v>27.81</v>
      </c>
      <c r="AP33" s="250">
        <v>11.3</v>
      </c>
      <c r="AQ33" s="250">
        <v>103.64</v>
      </c>
      <c r="AR33" s="603"/>
      <c r="AT33" s="240">
        <v>44624</v>
      </c>
      <c r="AU33" s="238">
        <f t="shared" si="0"/>
        <v>33.15</v>
      </c>
      <c r="AV33" s="238">
        <v>0.47</v>
      </c>
      <c r="AW33" s="239">
        <v>33.619999999999997</v>
      </c>
      <c r="AX33" s="239">
        <f>SUM(AW$31:AW33)</f>
        <v>100.43</v>
      </c>
      <c r="AY33" s="239">
        <v>4.9400000000000004</v>
      </c>
      <c r="AZ33" s="239">
        <f>SUM(AY$31:AY33)</f>
        <v>14.11</v>
      </c>
      <c r="BA33" s="239">
        <v>11.99</v>
      </c>
      <c r="BB33" s="239">
        <v>14.55</v>
      </c>
      <c r="BC33" s="239">
        <f>SUM(BB$31:BB33)</f>
        <v>40.14</v>
      </c>
      <c r="BD33" s="604"/>
      <c r="BE33" s="262"/>
      <c r="BG33" s="240">
        <v>44623</v>
      </c>
      <c r="BH33" s="238">
        <v>11.43</v>
      </c>
      <c r="BI33" s="238">
        <v>1.63</v>
      </c>
      <c r="BJ33" s="239">
        <v>13.06</v>
      </c>
      <c r="BK33" s="239">
        <f>SUM(BJ$31:BJ33)</f>
        <v>38.340000000000003</v>
      </c>
      <c r="BL33" s="251">
        <v>1.49</v>
      </c>
      <c r="BM33" s="264">
        <f>SUM(BL$31:BL33)</f>
        <v>5.13</v>
      </c>
      <c r="BN33" s="596"/>
      <c r="BP33" s="240">
        <v>44622</v>
      </c>
      <c r="BQ33" s="239">
        <v>37.39</v>
      </c>
      <c r="BR33" s="239">
        <f>SUM(BQ$31:BQ33)</f>
        <v>107.14</v>
      </c>
      <c r="BS33" s="251">
        <v>4.78</v>
      </c>
      <c r="BT33" s="239">
        <f>SUM(BS$31:BS33)</f>
        <v>14.54</v>
      </c>
      <c r="BU33" s="250">
        <v>11.67</v>
      </c>
      <c r="BV33" s="250">
        <v>113.87</v>
      </c>
      <c r="BW33" s="596"/>
      <c r="BX33" s="596"/>
      <c r="BZ33" s="240">
        <v>44624</v>
      </c>
      <c r="CA33" s="239">
        <v>16.97</v>
      </c>
      <c r="CB33" s="239">
        <f>SUM(CA$31:CA33)</f>
        <v>37.69</v>
      </c>
      <c r="CC33" s="251">
        <v>2.11</v>
      </c>
      <c r="CD33" s="239">
        <f>SUM(CC$31:CC33)</f>
        <v>4.87</v>
      </c>
      <c r="CE33" s="239">
        <v>11.18</v>
      </c>
      <c r="CF33" s="264">
        <v>111.42</v>
      </c>
      <c r="CG33" s="596"/>
      <c r="CH33" s="610"/>
      <c r="CJ33" s="240">
        <v>44622</v>
      </c>
      <c r="CK33" s="239">
        <v>36.06</v>
      </c>
      <c r="CL33" s="239">
        <f>SUM(CK$31:CK33)</f>
        <v>104.67</v>
      </c>
      <c r="CM33" s="239">
        <v>189.22</v>
      </c>
      <c r="CN33" s="596"/>
      <c r="CR33" s="240">
        <v>44624</v>
      </c>
      <c r="CS33" s="239">
        <v>19.77</v>
      </c>
      <c r="CT33" s="239">
        <f>SUM(CS$31:CS33)</f>
        <v>33.58</v>
      </c>
      <c r="CU33" s="251">
        <v>2.2000000000000002</v>
      </c>
      <c r="CV33" s="239">
        <f>SUM(CU$31:CU33)</f>
        <v>4.04</v>
      </c>
      <c r="CW33" s="250">
        <v>11.96</v>
      </c>
      <c r="CX33" s="250">
        <v>118.18</v>
      </c>
      <c r="CY33" s="597"/>
      <c r="CZ33" s="609"/>
      <c r="DB33" s="240">
        <v>44813</v>
      </c>
      <c r="DC33" s="239">
        <v>24.8</v>
      </c>
      <c r="DD33" s="239">
        <f>SUM(DC$25:DC33)</f>
        <v>302.5</v>
      </c>
      <c r="DE33" s="251">
        <v>1.97</v>
      </c>
      <c r="DF33" s="251">
        <f>SUM(DE$25:DE33)</f>
        <v>16.18</v>
      </c>
      <c r="DG33" s="260">
        <v>23.46</v>
      </c>
      <c r="DH33" s="597"/>
    </row>
    <row r="34" spans="1:112" ht="14.5" x14ac:dyDescent="0.35">
      <c r="A34" s="236"/>
      <c r="B34" s="240">
        <v>44747</v>
      </c>
      <c r="C34" s="238">
        <v>44.2</v>
      </c>
      <c r="D34" s="238"/>
      <c r="E34" s="238">
        <v>56.9</v>
      </c>
      <c r="F34" s="238"/>
      <c r="G34" s="239">
        <v>459.4</v>
      </c>
      <c r="H34" s="239">
        <f>SUM(G$29:G34)</f>
        <v>3587.4000000000005</v>
      </c>
      <c r="I34" s="239">
        <v>104.91</v>
      </c>
      <c r="J34" s="239">
        <f>SUM(I$29:I34)</f>
        <v>531.90000000000009</v>
      </c>
      <c r="K34" s="250">
        <v>21.33</v>
      </c>
      <c r="L34" s="250"/>
      <c r="M34" s="250"/>
      <c r="N34" s="596"/>
      <c r="O34" s="596"/>
      <c r="Q34" s="240">
        <v>44654</v>
      </c>
      <c r="R34" s="239">
        <v>142.69999999999999</v>
      </c>
      <c r="S34" s="239">
        <f>SUM(R$31:R34)</f>
        <v>545.04999999999995</v>
      </c>
      <c r="T34" s="251">
        <v>22.63</v>
      </c>
      <c r="U34" s="239">
        <f>SUM(T$31:T34)</f>
        <v>84.149999999999991</v>
      </c>
      <c r="V34" s="250">
        <v>13.33</v>
      </c>
      <c r="W34" s="596"/>
      <c r="X34" s="596"/>
      <c r="Z34" s="240">
        <v>44655</v>
      </c>
      <c r="AA34" s="239">
        <v>112.66</v>
      </c>
      <c r="AB34" s="239">
        <f>SUM(AA$31:AA34)</f>
        <v>482.34000000000003</v>
      </c>
      <c r="AC34" s="251">
        <v>16.04</v>
      </c>
      <c r="AD34" s="239">
        <f>SUM(AC$31:AC34)</f>
        <v>60.389999999999993</v>
      </c>
      <c r="AE34" s="250">
        <v>12.69</v>
      </c>
      <c r="AF34" s="596"/>
      <c r="AG34" s="599"/>
      <c r="AI34" s="240">
        <v>44655</v>
      </c>
      <c r="AJ34" s="238">
        <v>61.51</v>
      </c>
      <c r="AK34" s="238">
        <v>30.35</v>
      </c>
      <c r="AL34" s="239">
        <v>91.86</v>
      </c>
      <c r="AM34" s="239">
        <f>SUM(AL$31:AL34)</f>
        <v>334.47</v>
      </c>
      <c r="AN34" s="251">
        <v>7.69</v>
      </c>
      <c r="AO34" s="239">
        <f>SUM(AN$31:AN34)</f>
        <v>35.5</v>
      </c>
      <c r="AP34" s="250">
        <v>12.43</v>
      </c>
      <c r="AQ34" s="250">
        <v>86.96</v>
      </c>
      <c r="AR34" s="603"/>
      <c r="AT34" s="240">
        <v>44656</v>
      </c>
      <c r="AU34" s="238">
        <f t="shared" si="0"/>
        <v>37.79</v>
      </c>
      <c r="AV34" s="238">
        <v>0.31</v>
      </c>
      <c r="AW34" s="239">
        <v>38.1</v>
      </c>
      <c r="AX34" s="239">
        <f>SUM(AW$31:AW34)</f>
        <v>138.53</v>
      </c>
      <c r="AY34" s="239">
        <v>6.65</v>
      </c>
      <c r="AZ34" s="239">
        <f>SUM(AY$31:AY34)</f>
        <v>20.759999999999998</v>
      </c>
      <c r="BA34" s="239">
        <v>13.44</v>
      </c>
      <c r="BB34" s="239">
        <v>14.77</v>
      </c>
      <c r="BC34" s="239">
        <f>SUM(BB$31:BB34)</f>
        <v>54.91</v>
      </c>
      <c r="BD34" s="604"/>
      <c r="BE34" s="262"/>
      <c r="BG34" s="240">
        <v>44655</v>
      </c>
      <c r="BH34" s="238">
        <v>13</v>
      </c>
      <c r="BI34" s="238">
        <v>3.55</v>
      </c>
      <c r="BJ34" s="239">
        <v>16.55</v>
      </c>
      <c r="BK34" s="239">
        <f>SUM(BJ$31:BJ34)</f>
        <v>54.89</v>
      </c>
      <c r="BL34" s="251">
        <v>2.0299999999999998</v>
      </c>
      <c r="BM34" s="264">
        <f>SUM(BL$31:BL34)</f>
        <v>7.16</v>
      </c>
      <c r="BN34" s="596"/>
      <c r="BP34" s="240">
        <v>44654</v>
      </c>
      <c r="BQ34" s="239">
        <v>34.56</v>
      </c>
      <c r="BR34" s="239">
        <f>SUM(BQ$31:BQ34)</f>
        <v>141.69999999999999</v>
      </c>
      <c r="BS34" s="251">
        <v>4.63</v>
      </c>
      <c r="BT34" s="239">
        <f>SUM(BS$31:BS34)</f>
        <v>19.169999999999998</v>
      </c>
      <c r="BU34" s="250">
        <v>12.68</v>
      </c>
      <c r="BV34" s="250">
        <v>113.15</v>
      </c>
      <c r="BW34" s="596"/>
      <c r="BX34" s="596"/>
      <c r="BZ34" s="240">
        <v>44656</v>
      </c>
      <c r="CA34" s="239">
        <v>15.88</v>
      </c>
      <c r="CB34" s="239">
        <f>SUM(CA$31:CA34)</f>
        <v>53.57</v>
      </c>
      <c r="CC34" s="251">
        <v>2.16</v>
      </c>
      <c r="CD34" s="239">
        <f>SUM(CC$31:CC34)</f>
        <v>7.03</v>
      </c>
      <c r="CE34" s="239">
        <v>12.27</v>
      </c>
      <c r="CF34" s="264">
        <v>110.84</v>
      </c>
      <c r="CG34" s="596"/>
      <c r="CH34" s="610"/>
      <c r="CJ34" s="240">
        <v>44654</v>
      </c>
      <c r="CK34" s="239">
        <v>38.520000000000003</v>
      </c>
      <c r="CL34" s="239">
        <f>SUM(CK$31:CK34)</f>
        <v>143.19</v>
      </c>
      <c r="CM34" s="239">
        <v>197.62</v>
      </c>
      <c r="CN34" s="596"/>
      <c r="CR34" s="240">
        <v>44656</v>
      </c>
      <c r="CS34" s="239">
        <v>8.52</v>
      </c>
      <c r="CT34" s="239">
        <f>SUM(CS$31:CS34)</f>
        <v>42.099999999999994</v>
      </c>
      <c r="CU34" s="251">
        <v>0.82</v>
      </c>
      <c r="CV34" s="239">
        <f>SUM(CU$31:CU34)</f>
        <v>4.8600000000000003</v>
      </c>
      <c r="CW34" s="250">
        <v>13.31</v>
      </c>
      <c r="CX34" s="250">
        <v>110.06</v>
      </c>
      <c r="CY34" s="597"/>
      <c r="CZ34" s="609"/>
      <c r="DB34" s="240">
        <v>44844</v>
      </c>
      <c r="DC34" s="239">
        <v>33.4</v>
      </c>
      <c r="DD34" s="239">
        <v>335.9</v>
      </c>
      <c r="DE34" s="251">
        <v>2.36</v>
      </c>
      <c r="DF34" s="251">
        <f>SUM(DE$25:DE34)</f>
        <v>18.54</v>
      </c>
      <c r="DG34" s="260">
        <v>26.02</v>
      </c>
      <c r="DH34" s="597"/>
    </row>
    <row r="35" spans="1:112" ht="14.5" x14ac:dyDescent="0.35">
      <c r="A35" s="236"/>
      <c r="B35" s="240">
        <v>44779</v>
      </c>
      <c r="C35" s="238">
        <v>54</v>
      </c>
      <c r="D35" s="238"/>
      <c r="E35" s="238">
        <v>30.3</v>
      </c>
      <c r="F35" s="238"/>
      <c r="G35" s="239">
        <v>488.7</v>
      </c>
      <c r="H35" s="239">
        <f>SUM(G$29:G35)</f>
        <v>4076.1000000000004</v>
      </c>
      <c r="I35" s="239">
        <v>116.6</v>
      </c>
      <c r="J35" s="239">
        <f>SUM(I$29:I35)</f>
        <v>648.50000000000011</v>
      </c>
      <c r="K35" s="250">
        <v>20.94</v>
      </c>
      <c r="L35" s="250"/>
      <c r="M35" s="250"/>
      <c r="N35" s="596"/>
      <c r="O35" s="596"/>
      <c r="Q35" s="240">
        <v>44685</v>
      </c>
      <c r="R35" s="239">
        <v>132.34</v>
      </c>
      <c r="S35" s="239">
        <f>SUM(R$31:R35)</f>
        <v>677.39</v>
      </c>
      <c r="T35" s="251">
        <v>25.02</v>
      </c>
      <c r="U35" s="239">
        <f>SUM(T$31:T35)</f>
        <v>109.16999999999999</v>
      </c>
      <c r="V35" s="250">
        <v>15.74</v>
      </c>
      <c r="W35" s="596"/>
      <c r="X35" s="596"/>
      <c r="Z35" s="240">
        <v>44686</v>
      </c>
      <c r="AA35" s="239">
        <v>104.56</v>
      </c>
      <c r="AB35" s="239">
        <f>SUM(AA$31:AA35)</f>
        <v>586.90000000000009</v>
      </c>
      <c r="AC35" s="251">
        <v>17.66</v>
      </c>
      <c r="AD35" s="239">
        <f>SUM(AC$31:AC35)</f>
        <v>78.05</v>
      </c>
      <c r="AE35" s="250">
        <v>14.81</v>
      </c>
      <c r="AF35" s="596"/>
      <c r="AG35" s="599"/>
      <c r="AI35" s="240">
        <v>44686</v>
      </c>
      <c r="AJ35" s="238">
        <v>43.73</v>
      </c>
      <c r="AK35" s="238">
        <v>31.24</v>
      </c>
      <c r="AL35" s="239">
        <v>74.97</v>
      </c>
      <c r="AM35" s="239">
        <f>SUM(AL$31:AL35)</f>
        <v>409.44000000000005</v>
      </c>
      <c r="AN35" s="251">
        <v>7</v>
      </c>
      <c r="AO35" s="239">
        <f>SUM(AN$31:AN35)</f>
        <v>42.5</v>
      </c>
      <c r="AP35" s="250">
        <v>14.67</v>
      </c>
      <c r="AQ35" s="250">
        <v>86.58</v>
      </c>
      <c r="AR35" s="603"/>
      <c r="AT35" s="240">
        <v>44687</v>
      </c>
      <c r="AU35" s="238">
        <f t="shared" si="0"/>
        <v>38.11</v>
      </c>
      <c r="AV35" s="238">
        <v>0.28000000000000003</v>
      </c>
      <c r="AW35" s="239">
        <v>38.39</v>
      </c>
      <c r="AX35" s="239">
        <f>SUM(AW$31:AW35)</f>
        <v>176.92000000000002</v>
      </c>
      <c r="AY35" s="239">
        <v>7.58</v>
      </c>
      <c r="AZ35" s="239">
        <f>SUM(AY$31:AY35)</f>
        <v>28.339999999999996</v>
      </c>
      <c r="BA35" s="239">
        <v>15.34</v>
      </c>
      <c r="BB35" s="239">
        <v>15.95</v>
      </c>
      <c r="BC35" s="239">
        <f>SUM(BB$31:BB35)</f>
        <v>70.86</v>
      </c>
      <c r="BD35" s="604"/>
      <c r="BE35" s="262"/>
      <c r="BG35" s="240">
        <v>44686</v>
      </c>
      <c r="BH35" s="238">
        <v>13.2</v>
      </c>
      <c r="BI35" s="238">
        <v>1.88</v>
      </c>
      <c r="BJ35" s="239">
        <v>15.08</v>
      </c>
      <c r="BK35" s="239">
        <f>SUM(BJ$31:BJ35)</f>
        <v>69.97</v>
      </c>
      <c r="BL35" s="251">
        <v>2.4900000000000002</v>
      </c>
      <c r="BM35" s="264">
        <f>SUM(BL$31:BL35)</f>
        <v>9.65</v>
      </c>
      <c r="BN35" s="596"/>
      <c r="BP35" s="240">
        <v>44685</v>
      </c>
      <c r="BQ35" s="239">
        <v>28.04</v>
      </c>
      <c r="BR35" s="239">
        <f>SUM(BQ$31:BQ35)</f>
        <v>169.73999999999998</v>
      </c>
      <c r="BS35" s="251">
        <v>4.8099999999999996</v>
      </c>
      <c r="BT35" s="239">
        <f>SUM(BS$31:BS35)</f>
        <v>23.979999999999997</v>
      </c>
      <c r="BU35" s="250">
        <v>15.41</v>
      </c>
      <c r="BV35" s="250">
        <v>116.24</v>
      </c>
      <c r="BW35" s="596"/>
      <c r="BX35" s="596"/>
      <c r="BZ35" s="240">
        <v>44687</v>
      </c>
      <c r="CA35" s="239">
        <v>18.79</v>
      </c>
      <c r="CB35" s="239">
        <f>SUM(CA$31:CA35)</f>
        <v>72.36</v>
      </c>
      <c r="CC35" s="251">
        <v>3.06</v>
      </c>
      <c r="CD35" s="239">
        <f>SUM(CC$31:CC35)</f>
        <v>10.09</v>
      </c>
      <c r="CE35" s="239">
        <v>14.81</v>
      </c>
      <c r="CF35" s="264">
        <v>118.73</v>
      </c>
      <c r="CG35" s="596"/>
      <c r="CH35" s="610"/>
      <c r="CJ35" s="240">
        <v>44685</v>
      </c>
      <c r="CK35" s="239">
        <v>42.5</v>
      </c>
      <c r="CL35" s="239">
        <f>SUM(CK$31:CK35)</f>
        <v>185.69</v>
      </c>
      <c r="CM35" s="239">
        <v>201.64</v>
      </c>
      <c r="CN35" s="596"/>
      <c r="CR35" s="240">
        <v>44687</v>
      </c>
      <c r="CS35" s="239">
        <v>11.68</v>
      </c>
      <c r="CT35" s="239">
        <f>SUM(CS$31:CS35)</f>
        <v>53.779999999999994</v>
      </c>
      <c r="CU35" s="251">
        <v>1.31</v>
      </c>
      <c r="CV35" s="239">
        <f>SUM(CU$31:CU35)</f>
        <v>6.17</v>
      </c>
      <c r="CW35" s="250">
        <v>15.61</v>
      </c>
      <c r="CX35" s="250">
        <v>108.13</v>
      </c>
      <c r="CY35" s="597"/>
      <c r="CZ35" s="609"/>
      <c r="DB35" s="240">
        <v>44875</v>
      </c>
      <c r="DC35" s="239">
        <v>33.700000000000003</v>
      </c>
      <c r="DD35" s="239">
        <v>369.6</v>
      </c>
      <c r="DE35" s="251">
        <v>1.98</v>
      </c>
      <c r="DF35" s="251">
        <f>SUM(DE$25:DE35)</f>
        <v>20.52</v>
      </c>
      <c r="DG35" s="260">
        <v>23.88</v>
      </c>
      <c r="DH35" s="597"/>
    </row>
    <row r="36" spans="1:112" ht="14.5" x14ac:dyDescent="0.35">
      <c r="A36" s="236"/>
      <c r="B36" s="240">
        <v>44811</v>
      </c>
      <c r="C36" s="238">
        <v>57.3</v>
      </c>
      <c r="D36" s="238">
        <v>1271.3</v>
      </c>
      <c r="E36" s="238">
        <v>27.3</v>
      </c>
      <c r="F36" s="238">
        <v>8.6</v>
      </c>
      <c r="G36" s="239">
        <v>446.2</v>
      </c>
      <c r="H36" s="239">
        <f>SUM(G$29:G36)</f>
        <v>4522.3</v>
      </c>
      <c r="I36" s="239">
        <v>119.59</v>
      </c>
      <c r="J36" s="239">
        <f>SUM(I$29:I36)</f>
        <v>768.09000000000015</v>
      </c>
      <c r="K36" s="250">
        <v>23.06</v>
      </c>
      <c r="L36" s="250">
        <v>259.8</v>
      </c>
      <c r="M36" s="250"/>
      <c r="N36" s="596"/>
      <c r="O36" s="596"/>
      <c r="Q36" s="240">
        <v>44717</v>
      </c>
      <c r="R36" s="239">
        <v>123.2</v>
      </c>
      <c r="S36" s="239">
        <f>SUM(R$31:R36)</f>
        <v>800.59</v>
      </c>
      <c r="T36" s="251">
        <v>25.2</v>
      </c>
      <c r="U36" s="239">
        <f>SUM(T$31:T36)</f>
        <v>134.36999999999998</v>
      </c>
      <c r="V36" s="250">
        <v>17.100000000000001</v>
      </c>
      <c r="W36" s="596"/>
      <c r="X36" s="596"/>
      <c r="Z36" s="240">
        <v>44718</v>
      </c>
      <c r="AA36" s="239">
        <v>97.92</v>
      </c>
      <c r="AB36" s="239">
        <f>SUM(AA$31:AA36)</f>
        <v>684.82</v>
      </c>
      <c r="AC36" s="251">
        <v>17.649999999999999</v>
      </c>
      <c r="AD36" s="239">
        <f>SUM(AC$31:AC36)</f>
        <v>95.699999999999989</v>
      </c>
      <c r="AE36" s="250">
        <v>15.97</v>
      </c>
      <c r="AF36" s="596"/>
      <c r="AG36" s="599"/>
      <c r="AI36" s="240">
        <v>44718</v>
      </c>
      <c r="AJ36" s="238">
        <v>42.54</v>
      </c>
      <c r="AK36" s="238">
        <v>32.53</v>
      </c>
      <c r="AL36" s="239">
        <v>75.08</v>
      </c>
      <c r="AM36" s="239">
        <f>SUM(AL$31:AL36)</f>
        <v>484.52000000000004</v>
      </c>
      <c r="AN36" s="251">
        <v>6.62</v>
      </c>
      <c r="AO36" s="239">
        <f>SUM(AN$31:AN36)</f>
        <v>49.12</v>
      </c>
      <c r="AP36" s="250">
        <v>15.77</v>
      </c>
      <c r="AQ36" s="250">
        <v>75.489999999999995</v>
      </c>
      <c r="AR36" s="603"/>
      <c r="AT36" s="240">
        <v>44719</v>
      </c>
      <c r="AU36" s="238">
        <f t="shared" si="0"/>
        <v>30.490000000000002</v>
      </c>
      <c r="AV36" s="238">
        <v>0.49</v>
      </c>
      <c r="AW36" s="239">
        <v>30.98</v>
      </c>
      <c r="AX36" s="239">
        <f>SUM(AW$31:AW36)</f>
        <v>207.9</v>
      </c>
      <c r="AY36" s="239">
        <v>6.59</v>
      </c>
      <c r="AZ36" s="239">
        <f>SUM(AY$31:AY36)</f>
        <v>34.929999999999993</v>
      </c>
      <c r="BA36" s="239">
        <v>16.66</v>
      </c>
      <c r="BB36" s="239">
        <v>12.84</v>
      </c>
      <c r="BC36" s="239">
        <f>SUM(BB$31:BB36)</f>
        <v>83.7</v>
      </c>
      <c r="BD36" s="604"/>
      <c r="BE36" s="262"/>
      <c r="BG36" s="240">
        <v>44718</v>
      </c>
      <c r="BH36" s="238">
        <v>14.36</v>
      </c>
      <c r="BI36" s="238">
        <v>1.97</v>
      </c>
      <c r="BJ36" s="239">
        <v>16.329999999999998</v>
      </c>
      <c r="BK36" s="239">
        <f>SUM(BJ$31:BJ36)</f>
        <v>86.3</v>
      </c>
      <c r="BL36" s="251">
        <v>2.83</v>
      </c>
      <c r="BM36" s="264">
        <f>SUM(BL$31:BL36)</f>
        <v>12.48</v>
      </c>
      <c r="BN36" s="596"/>
      <c r="BP36" s="240">
        <v>44717</v>
      </c>
      <c r="BQ36" s="239">
        <v>28.58</v>
      </c>
      <c r="BR36" s="239">
        <f>SUM(BQ$31:BQ36)</f>
        <v>198.32</v>
      </c>
      <c r="BS36" s="251">
        <v>5.27</v>
      </c>
      <c r="BT36" s="239">
        <f>SUM(BS$31:BS36)</f>
        <v>29.249999999999996</v>
      </c>
      <c r="BU36" s="250">
        <v>16.73</v>
      </c>
      <c r="BV36" s="250">
        <v>118.94</v>
      </c>
      <c r="BW36" s="596"/>
      <c r="BX36" s="596"/>
      <c r="BZ36" s="240">
        <v>44719</v>
      </c>
      <c r="CA36" s="239">
        <v>20.79</v>
      </c>
      <c r="CB36" s="239">
        <f>SUM(CA$31:CA36)</f>
        <v>93.15</v>
      </c>
      <c r="CC36" s="251">
        <v>3.11</v>
      </c>
      <c r="CD36" s="239">
        <f>SUM(CC$31:CC36)</f>
        <v>13.2</v>
      </c>
      <c r="CE36" s="239">
        <v>15.8</v>
      </c>
      <c r="CF36" s="264">
        <v>111.84</v>
      </c>
      <c r="CG36" s="596"/>
      <c r="CH36" s="610"/>
      <c r="CJ36" s="240">
        <v>44717</v>
      </c>
      <c r="CK36" s="239">
        <v>48.69</v>
      </c>
      <c r="CL36" s="239">
        <f>SUM(CK$31:CK36)</f>
        <v>234.38</v>
      </c>
      <c r="CM36" s="239">
        <v>200.03</v>
      </c>
      <c r="CN36" s="596"/>
      <c r="CR36" s="240">
        <v>44719</v>
      </c>
      <c r="CS36" s="239">
        <v>13.18</v>
      </c>
      <c r="CT36" s="239">
        <f>SUM(CS$31:CS36)</f>
        <v>66.959999999999994</v>
      </c>
      <c r="CU36" s="251">
        <v>1.47</v>
      </c>
      <c r="CV36" s="239">
        <f>SUM(CU$31:CU36)</f>
        <v>7.64</v>
      </c>
      <c r="CW36" s="250">
        <v>17.260000000000002</v>
      </c>
      <c r="CX36" s="250">
        <v>102.19</v>
      </c>
      <c r="CY36" s="597"/>
      <c r="CZ36" s="609"/>
      <c r="DB36" s="245">
        <v>44905</v>
      </c>
      <c r="DC36" s="247">
        <v>40.700000000000003</v>
      </c>
      <c r="DD36" s="247">
        <v>410.3</v>
      </c>
      <c r="DE36" s="258">
        <v>2.52</v>
      </c>
      <c r="DF36" s="258">
        <f>SUM(DE$25:DE36)</f>
        <v>23.04</v>
      </c>
      <c r="DG36" s="286">
        <v>18.78</v>
      </c>
      <c r="DH36" s="597"/>
    </row>
    <row r="37" spans="1:112" ht="14.5" x14ac:dyDescent="0.35">
      <c r="A37" s="236"/>
      <c r="B37" s="240">
        <v>44842</v>
      </c>
      <c r="C37" s="238">
        <v>61.2</v>
      </c>
      <c r="D37" s="238"/>
      <c r="E37" s="238">
        <v>18.5</v>
      </c>
      <c r="F37" s="238"/>
      <c r="G37" s="239">
        <v>477.9</v>
      </c>
      <c r="H37" s="239">
        <v>5000.2</v>
      </c>
      <c r="I37" s="239">
        <v>149.37</v>
      </c>
      <c r="J37" s="239">
        <v>917.46</v>
      </c>
      <c r="K37" s="250">
        <v>26.05</v>
      </c>
      <c r="L37" s="250"/>
      <c r="M37" s="250"/>
      <c r="N37" s="596"/>
      <c r="O37" s="596"/>
      <c r="Q37" s="240">
        <v>44748</v>
      </c>
      <c r="R37" s="239">
        <v>132.43</v>
      </c>
      <c r="S37" s="239">
        <f>SUM(R$31:R37)</f>
        <v>933.02</v>
      </c>
      <c r="T37" s="251">
        <v>34.21</v>
      </c>
      <c r="U37" s="239">
        <f>SUM(T$31:T37)</f>
        <v>168.57999999999998</v>
      </c>
      <c r="V37" s="250">
        <v>22.06</v>
      </c>
      <c r="W37" s="596"/>
      <c r="X37" s="596"/>
      <c r="Z37" s="240">
        <v>44749</v>
      </c>
      <c r="AA37" s="239">
        <v>94.23</v>
      </c>
      <c r="AB37" s="239">
        <f>SUM(AA$31:AA37)</f>
        <v>779.05000000000007</v>
      </c>
      <c r="AC37" s="251">
        <v>21.67</v>
      </c>
      <c r="AD37" s="239">
        <f>SUM(AC$31:AC37)</f>
        <v>117.36999999999999</v>
      </c>
      <c r="AE37" s="250">
        <v>21.09</v>
      </c>
      <c r="AF37" s="596"/>
      <c r="AG37" s="599"/>
      <c r="AI37" s="240">
        <v>44749</v>
      </c>
      <c r="AJ37" s="238">
        <v>61.98</v>
      </c>
      <c r="AK37" s="238">
        <v>26.27</v>
      </c>
      <c r="AL37" s="239">
        <v>88.25</v>
      </c>
      <c r="AM37" s="239">
        <f>SUM(AL$31:AL37)</f>
        <v>572.77</v>
      </c>
      <c r="AN37" s="251">
        <v>7.42</v>
      </c>
      <c r="AO37" s="239">
        <f>SUM(AN$31:AN37)</f>
        <v>56.54</v>
      </c>
      <c r="AP37" s="250">
        <v>21.08</v>
      </c>
      <c r="AQ37" s="250">
        <v>71.010000000000005</v>
      </c>
      <c r="AR37" s="603"/>
      <c r="AT37" s="240">
        <v>44750</v>
      </c>
      <c r="AU37" s="238">
        <f t="shared" si="0"/>
        <v>29.22</v>
      </c>
      <c r="AV37" s="238">
        <v>3.47</v>
      </c>
      <c r="AW37" s="239">
        <v>32.69</v>
      </c>
      <c r="AX37" s="239">
        <f>SUM(AW$31:AW37)</f>
        <v>240.59</v>
      </c>
      <c r="AY37" s="239">
        <v>8.16</v>
      </c>
      <c r="AZ37" s="239">
        <f>SUM(AY$31:AY37)</f>
        <v>43.089999999999989</v>
      </c>
      <c r="BA37" s="239">
        <v>21.94</v>
      </c>
      <c r="BB37" s="239">
        <v>9.6300000000000008</v>
      </c>
      <c r="BC37" s="239">
        <f>SUM(BB$31:BB37)</f>
        <v>93.33</v>
      </c>
      <c r="BD37" s="604"/>
      <c r="BE37" s="262"/>
      <c r="BG37" s="240">
        <v>44749</v>
      </c>
      <c r="BH37" s="238">
        <v>12.79</v>
      </c>
      <c r="BI37" s="238">
        <v>5.42</v>
      </c>
      <c r="BJ37" s="239">
        <v>18.21</v>
      </c>
      <c r="BK37" s="239">
        <f>SUM(BJ$31:BJ37)</f>
        <v>104.50999999999999</v>
      </c>
      <c r="BL37" s="251">
        <v>3.41</v>
      </c>
      <c r="BM37" s="264">
        <f>SUM(BL$31:BL37)</f>
        <v>15.89</v>
      </c>
      <c r="BN37" s="596"/>
      <c r="BP37" s="240">
        <v>44748</v>
      </c>
      <c r="BQ37" s="239">
        <v>27.03</v>
      </c>
      <c r="BR37" s="239">
        <f>SUM(BQ$31:BQ37)</f>
        <v>225.35</v>
      </c>
      <c r="BS37" s="251">
        <v>6.31</v>
      </c>
      <c r="BT37" s="239">
        <f>SUM(BS$31:BS37)</f>
        <v>35.559999999999995</v>
      </c>
      <c r="BU37" s="250">
        <v>21.5</v>
      </c>
      <c r="BV37" s="250">
        <v>120.69</v>
      </c>
      <c r="BW37" s="596"/>
      <c r="BX37" s="596"/>
      <c r="BZ37" s="240">
        <v>44750</v>
      </c>
      <c r="CA37" s="239">
        <v>16.59</v>
      </c>
      <c r="CB37" s="239">
        <f>SUM(CA$31:CA37)</f>
        <v>109.74000000000001</v>
      </c>
      <c r="CC37" s="251">
        <v>3.27</v>
      </c>
      <c r="CD37" s="239">
        <f>SUM(CC$31:CC37)</f>
        <v>16.47</v>
      </c>
      <c r="CE37" s="239">
        <v>21.23</v>
      </c>
      <c r="CF37" s="264">
        <v>120.47</v>
      </c>
      <c r="CG37" s="596"/>
      <c r="CH37" s="610"/>
      <c r="CJ37" s="240">
        <v>44748</v>
      </c>
      <c r="CK37" s="239">
        <v>42.92</v>
      </c>
      <c r="CL37" s="239">
        <f>SUM(CK$31:CK37)</f>
        <v>277.3</v>
      </c>
      <c r="CM37" s="239">
        <v>208.71</v>
      </c>
      <c r="CN37" s="596"/>
      <c r="CR37" s="240">
        <v>44750</v>
      </c>
      <c r="CS37" s="239">
        <v>9.81</v>
      </c>
      <c r="CT37" s="239">
        <f>SUM(CS$31:CS37)</f>
        <v>76.77</v>
      </c>
      <c r="CU37" s="251">
        <v>1.44</v>
      </c>
      <c r="CV37" s="239">
        <f>SUM(CU$31:CU37)</f>
        <v>9.08</v>
      </c>
      <c r="CW37" s="250">
        <v>22.38</v>
      </c>
      <c r="CX37" s="250">
        <v>120.28</v>
      </c>
      <c r="CY37" s="597"/>
      <c r="CZ37" s="609"/>
      <c r="DB37" s="240">
        <v>44936</v>
      </c>
      <c r="DC37" s="239">
        <v>39.4</v>
      </c>
      <c r="DD37" s="239">
        <v>39.4</v>
      </c>
      <c r="DE37" s="251">
        <v>2.08</v>
      </c>
      <c r="DF37" s="251">
        <v>2.08</v>
      </c>
      <c r="DG37" s="260">
        <v>14.69</v>
      </c>
    </row>
    <row r="38" spans="1:112" ht="14.5" x14ac:dyDescent="0.35">
      <c r="A38" s="236"/>
      <c r="B38" s="242">
        <v>44866</v>
      </c>
      <c r="C38" s="243">
        <v>73.900000000000006</v>
      </c>
      <c r="D38" s="243"/>
      <c r="E38" s="243">
        <v>8.8000000000000007</v>
      </c>
      <c r="F38" s="243"/>
      <c r="G38" s="244">
        <v>517.1</v>
      </c>
      <c r="H38" s="244">
        <f>SUM(G$29:G38)</f>
        <v>5517.3</v>
      </c>
      <c r="I38" s="244">
        <v>148.41999999999999</v>
      </c>
      <c r="J38" s="244">
        <f>SUM(I$29:I38)</f>
        <v>1065.8800000000001</v>
      </c>
      <c r="K38" s="253">
        <v>23.33</v>
      </c>
      <c r="L38" s="253"/>
      <c r="M38" s="253"/>
      <c r="N38" s="596"/>
      <c r="O38" s="596"/>
      <c r="Q38" s="240">
        <v>44780</v>
      </c>
      <c r="R38" s="239">
        <v>150.41</v>
      </c>
      <c r="S38" s="239">
        <f>SUM(R$31:R38)</f>
        <v>1083.43</v>
      </c>
      <c r="T38" s="251">
        <v>38.89</v>
      </c>
      <c r="U38" s="239">
        <f>SUM(T$31:T38)</f>
        <v>207.46999999999997</v>
      </c>
      <c r="V38" s="250">
        <v>21.89</v>
      </c>
      <c r="W38" s="596"/>
      <c r="X38" s="596"/>
      <c r="Z38" s="240">
        <v>44781</v>
      </c>
      <c r="AA38" s="239">
        <v>94.28</v>
      </c>
      <c r="AB38" s="239">
        <f>SUM(AA$31:AA38)</f>
        <v>873.33</v>
      </c>
      <c r="AC38" s="251">
        <v>21.93</v>
      </c>
      <c r="AD38" s="239">
        <f>SUM(AC$31:AC38)</f>
        <v>139.29999999999998</v>
      </c>
      <c r="AE38" s="250">
        <v>20.96</v>
      </c>
      <c r="AF38" s="596"/>
      <c r="AG38" s="599"/>
      <c r="AI38" s="240">
        <v>44781</v>
      </c>
      <c r="AJ38" s="238">
        <v>35.92</v>
      </c>
      <c r="AK38" s="238">
        <v>25.43</v>
      </c>
      <c r="AL38" s="239">
        <v>61.35</v>
      </c>
      <c r="AM38" s="239">
        <f>SUM(AL$31:AL38)</f>
        <v>634.12</v>
      </c>
      <c r="AN38" s="251">
        <v>7.33</v>
      </c>
      <c r="AO38" s="239">
        <f>SUM(AN$31:AN38)</f>
        <v>63.87</v>
      </c>
      <c r="AP38" s="250">
        <v>21.46</v>
      </c>
      <c r="AQ38" s="250">
        <v>75.66</v>
      </c>
      <c r="AR38" s="603"/>
      <c r="AT38" s="240">
        <v>44782</v>
      </c>
      <c r="AU38" s="238">
        <f t="shared" si="0"/>
        <v>28.060000000000002</v>
      </c>
      <c r="AV38" s="238">
        <v>3.65</v>
      </c>
      <c r="AW38" s="239">
        <v>31.71</v>
      </c>
      <c r="AX38" s="239">
        <f>SUM(AW$31:AW38)</f>
        <v>272.3</v>
      </c>
      <c r="AY38" s="239">
        <v>7.8</v>
      </c>
      <c r="AZ38" s="239">
        <f>SUM(AY$31:AY38)</f>
        <v>50.889999999999986</v>
      </c>
      <c r="BA38" s="239">
        <v>21.91</v>
      </c>
      <c r="BB38" s="239">
        <v>8.83</v>
      </c>
      <c r="BC38" s="239">
        <f>SUM(BB$31:BB38)</f>
        <v>102.16</v>
      </c>
      <c r="BD38" s="604"/>
      <c r="BE38" s="262"/>
      <c r="BG38" s="240">
        <v>44781</v>
      </c>
      <c r="BH38" s="238">
        <v>14.91</v>
      </c>
      <c r="BI38" s="238">
        <v>2.2999999999999998</v>
      </c>
      <c r="BJ38" s="239">
        <v>17.21</v>
      </c>
      <c r="BK38" s="239">
        <f>SUM(BJ$31:BJ38)</f>
        <v>121.72</v>
      </c>
      <c r="BL38" s="251">
        <v>3.71</v>
      </c>
      <c r="BM38" s="264">
        <f>SUM(BL$31:BL38)</f>
        <v>19.600000000000001</v>
      </c>
      <c r="BN38" s="596"/>
      <c r="BP38" s="240">
        <v>44780</v>
      </c>
      <c r="BQ38" s="239">
        <v>34.03</v>
      </c>
      <c r="BR38" s="239">
        <f>SUM(BQ$31:BQ38)</f>
        <v>259.38</v>
      </c>
      <c r="BS38" s="251">
        <v>8.3699999999999992</v>
      </c>
      <c r="BT38" s="239">
        <f>SUM(BS$31:BS38)</f>
        <v>43.929999999999993</v>
      </c>
      <c r="BU38" s="250">
        <v>21.25</v>
      </c>
      <c r="BV38" s="250">
        <v>122.56</v>
      </c>
      <c r="BW38" s="596"/>
      <c r="BX38" s="596"/>
      <c r="BZ38" s="240">
        <v>44782</v>
      </c>
      <c r="CA38" s="239">
        <v>20.6</v>
      </c>
      <c r="CB38" s="239">
        <f>SUM(CA$31:CA38)</f>
        <v>130.34</v>
      </c>
      <c r="CC38" s="251">
        <v>4.4400000000000004</v>
      </c>
      <c r="CD38" s="239">
        <f>SUM(CC$31:CC38)</f>
        <v>20.91</v>
      </c>
      <c r="CE38" s="239">
        <v>20.92</v>
      </c>
      <c r="CF38" s="264">
        <v>119.9</v>
      </c>
      <c r="CG38" s="596"/>
      <c r="CH38" s="610"/>
      <c r="CJ38" s="240">
        <v>44780</v>
      </c>
      <c r="CK38" s="239">
        <v>48.36</v>
      </c>
      <c r="CL38" s="239">
        <f>SUM(CK$31:CK38)</f>
        <v>325.66000000000003</v>
      </c>
      <c r="CM38" s="239">
        <v>212.8</v>
      </c>
      <c r="CN38" s="596"/>
      <c r="CR38" s="240">
        <v>44782</v>
      </c>
      <c r="CS38" s="239">
        <v>9.69</v>
      </c>
      <c r="CT38" s="239">
        <f>SUM(CS$31:CS38)</f>
        <v>86.46</v>
      </c>
      <c r="CU38" s="251">
        <v>1.91</v>
      </c>
      <c r="CV38" s="239">
        <f>SUM(CU$31:CU38)</f>
        <v>10.99</v>
      </c>
      <c r="CW38" s="250">
        <v>21.89</v>
      </c>
      <c r="CX38" s="250">
        <v>116.21</v>
      </c>
      <c r="CY38" s="597"/>
      <c r="CZ38" s="609"/>
    </row>
    <row r="39" spans="1:112" ht="14.5" x14ac:dyDescent="0.35">
      <c r="A39" s="236"/>
      <c r="B39" s="245">
        <v>44896</v>
      </c>
      <c r="C39" s="246">
        <v>94.5</v>
      </c>
      <c r="D39" s="246">
        <v>1506.6</v>
      </c>
      <c r="E39" s="246">
        <v>4.8</v>
      </c>
      <c r="F39" s="246">
        <v>4.9000000000000004</v>
      </c>
      <c r="G39" s="247">
        <v>602.70000000000005</v>
      </c>
      <c r="H39" s="247">
        <f>SUM(G$29:G39)</f>
        <v>6120</v>
      </c>
      <c r="I39" s="247">
        <v>131.75</v>
      </c>
      <c r="J39" s="247">
        <f>SUM(I$29:I39)</f>
        <v>1197.6300000000001</v>
      </c>
      <c r="K39" s="254">
        <v>23.33</v>
      </c>
      <c r="L39" s="254"/>
      <c r="M39" s="254"/>
      <c r="N39" s="597"/>
      <c r="O39" s="597"/>
      <c r="Q39" s="240">
        <v>44812</v>
      </c>
      <c r="R39" s="239">
        <v>158.44</v>
      </c>
      <c r="S39" s="239">
        <f>SUM(R$31:R39)</f>
        <v>1241.8700000000001</v>
      </c>
      <c r="T39" s="251">
        <v>46.12</v>
      </c>
      <c r="U39" s="239">
        <f>SUM(T$31:T39)</f>
        <v>253.58999999999997</v>
      </c>
      <c r="V39" s="250">
        <v>23.89</v>
      </c>
      <c r="W39" s="596"/>
      <c r="X39" s="596"/>
      <c r="Z39" s="240">
        <v>44813</v>
      </c>
      <c r="AA39" s="239">
        <v>116.7</v>
      </c>
      <c r="AB39" s="239">
        <f>SUM(AA$31:AA39)</f>
        <v>990.03000000000009</v>
      </c>
      <c r="AC39" s="251">
        <v>30.23</v>
      </c>
      <c r="AD39" s="239">
        <f>SUM(AC$31:AC39)</f>
        <v>169.52999999999997</v>
      </c>
      <c r="AE39" s="250">
        <v>22.96</v>
      </c>
      <c r="AF39" s="596"/>
      <c r="AG39" s="599"/>
      <c r="AI39" s="240">
        <v>44813</v>
      </c>
      <c r="AJ39" s="238">
        <v>20.49</v>
      </c>
      <c r="AK39" s="238">
        <v>47.46</v>
      </c>
      <c r="AL39" s="239">
        <v>67.95</v>
      </c>
      <c r="AM39" s="239">
        <f>SUM(AL$31:AL39)</f>
        <v>702.07</v>
      </c>
      <c r="AN39" s="251">
        <v>6.89</v>
      </c>
      <c r="AO39" s="239">
        <f>SUM(AN$31:AN39)</f>
        <v>70.759999999999991</v>
      </c>
      <c r="AP39" s="250">
        <v>21.7</v>
      </c>
      <c r="AQ39" s="250">
        <v>98.48</v>
      </c>
      <c r="AR39" s="603"/>
      <c r="AT39" s="240">
        <v>44814</v>
      </c>
      <c r="AU39" s="238">
        <f t="shared" si="0"/>
        <v>29.61</v>
      </c>
      <c r="AV39" s="238">
        <v>7.28</v>
      </c>
      <c r="AW39" s="239">
        <v>36.89</v>
      </c>
      <c r="AX39" s="239">
        <f>SUM(AW$31:AW39)</f>
        <v>309.19</v>
      </c>
      <c r="AY39" s="239">
        <v>9.18</v>
      </c>
      <c r="AZ39" s="239">
        <f>SUM(AY$31:AY39)</f>
        <v>60.069999999999986</v>
      </c>
      <c r="BA39" s="239">
        <v>23.9</v>
      </c>
      <c r="BB39" s="239">
        <v>7.38</v>
      </c>
      <c r="BC39" s="239">
        <f>SUM(BB$31:BB39)</f>
        <v>109.53999999999999</v>
      </c>
      <c r="BD39" s="604"/>
      <c r="BE39" s="262"/>
      <c r="BG39" s="240">
        <v>44813</v>
      </c>
      <c r="BH39" s="238">
        <v>20.02</v>
      </c>
      <c r="BI39" s="238">
        <v>0.56999999999999995</v>
      </c>
      <c r="BJ39" s="239">
        <v>20.59</v>
      </c>
      <c r="BK39" s="239">
        <f>SUM(BJ$31:BJ39)</f>
        <v>142.31</v>
      </c>
      <c r="BL39" s="251">
        <v>5.22</v>
      </c>
      <c r="BM39" s="264">
        <f>SUM(BL$31:BL39)</f>
        <v>24.82</v>
      </c>
      <c r="BN39" s="596"/>
      <c r="BP39" s="240">
        <v>44812</v>
      </c>
      <c r="BQ39" s="239">
        <v>41.04</v>
      </c>
      <c r="BR39" s="239">
        <f>SUM(BQ$31:BQ39)</f>
        <v>300.42</v>
      </c>
      <c r="BS39" s="251">
        <v>11.12</v>
      </c>
      <c r="BT39" s="239">
        <f>SUM(BS$31:BS39)</f>
        <v>55.04999999999999</v>
      </c>
      <c r="BU39" s="250">
        <v>23.4</v>
      </c>
      <c r="BV39" s="250">
        <v>122.59</v>
      </c>
      <c r="BW39" s="596"/>
      <c r="BX39" s="596"/>
      <c r="BZ39" s="240">
        <v>44814</v>
      </c>
      <c r="CA39" s="239">
        <v>20.23</v>
      </c>
      <c r="CB39" s="239">
        <f>SUM(CA$31:CA39)</f>
        <v>150.57</v>
      </c>
      <c r="CC39" s="251">
        <v>4.79</v>
      </c>
      <c r="CD39" s="239">
        <f>SUM(CC$31:CC39)</f>
        <v>25.7</v>
      </c>
      <c r="CE39" s="239">
        <v>22.35</v>
      </c>
      <c r="CF39" s="264">
        <v>120.84</v>
      </c>
      <c r="CG39" s="596"/>
      <c r="CH39" s="610"/>
      <c r="CJ39" s="240">
        <v>44812</v>
      </c>
      <c r="CK39" s="239">
        <v>46.61</v>
      </c>
      <c r="CL39" s="239">
        <f>SUM(CK$31:CK39)</f>
        <v>372.27000000000004</v>
      </c>
      <c r="CM39" s="239">
        <v>217.95</v>
      </c>
      <c r="CN39" s="596"/>
      <c r="CR39" s="240">
        <v>44814</v>
      </c>
      <c r="CS39" s="239">
        <v>9.01</v>
      </c>
      <c r="CT39" s="239">
        <f>SUM(CS$31:CS39)</f>
        <v>95.47</v>
      </c>
      <c r="CU39" s="251">
        <v>1.44</v>
      </c>
      <c r="CV39" s="239">
        <f>SUM(CU$31:CU39)</f>
        <v>12.43</v>
      </c>
      <c r="CW39" s="250">
        <v>23.79</v>
      </c>
      <c r="CX39" s="250">
        <v>121.31</v>
      </c>
      <c r="CY39" s="597"/>
      <c r="CZ39" s="609"/>
    </row>
    <row r="40" spans="1:112" ht="14.5" x14ac:dyDescent="0.35">
      <c r="A40" s="236"/>
      <c r="B40" s="237"/>
      <c r="Q40" s="240">
        <v>44843</v>
      </c>
      <c r="R40" s="239">
        <v>165.24</v>
      </c>
      <c r="S40" s="239">
        <v>1407.11</v>
      </c>
      <c r="T40" s="251">
        <v>54.74</v>
      </c>
      <c r="U40" s="239">
        <v>308.33</v>
      </c>
      <c r="V40" s="250">
        <v>26.69</v>
      </c>
      <c r="W40" s="596"/>
      <c r="X40" s="596"/>
      <c r="Z40" s="240">
        <v>44844</v>
      </c>
      <c r="AA40" s="239">
        <v>145.55000000000001</v>
      </c>
      <c r="AB40" s="239">
        <f>SUM(AA$31:AA40)</f>
        <v>1135.5800000000002</v>
      </c>
      <c r="AC40" s="251">
        <v>36.08</v>
      </c>
      <c r="AD40" s="239">
        <f>SUM(AC$31:AC40)</f>
        <v>205.60999999999996</v>
      </c>
      <c r="AE40" s="250">
        <v>25.83</v>
      </c>
      <c r="AF40" s="596"/>
      <c r="AG40" s="599"/>
      <c r="AI40" s="240">
        <v>44844</v>
      </c>
      <c r="AJ40" s="238">
        <v>14.93</v>
      </c>
      <c r="AK40" s="238">
        <v>49.36</v>
      </c>
      <c r="AL40" s="239">
        <v>64.3</v>
      </c>
      <c r="AM40" s="239">
        <v>766.37</v>
      </c>
      <c r="AN40" s="251">
        <v>6.96</v>
      </c>
      <c r="AO40" s="239">
        <v>77.72</v>
      </c>
      <c r="AP40" s="250">
        <v>25.27</v>
      </c>
      <c r="AQ40" s="250">
        <v>111.47</v>
      </c>
      <c r="AR40" s="603"/>
      <c r="AT40" s="240">
        <v>44845</v>
      </c>
      <c r="AU40" s="238">
        <v>19.61</v>
      </c>
      <c r="AV40" s="238">
        <v>18.95</v>
      </c>
      <c r="AW40" s="239">
        <v>38.56</v>
      </c>
      <c r="AX40" s="239">
        <f>SUM(AW$31:AW40)</f>
        <v>347.75</v>
      </c>
      <c r="AY40" s="239">
        <v>8.0399999999999991</v>
      </c>
      <c r="AZ40" s="239">
        <f>SUM(AY$31:AY40)</f>
        <v>68.109999999999985</v>
      </c>
      <c r="BA40" s="239">
        <v>26.67</v>
      </c>
      <c r="BB40" s="239">
        <v>2.99</v>
      </c>
      <c r="BC40" s="239">
        <f>SUM(BB$31:BB40)</f>
        <v>112.52999999999999</v>
      </c>
      <c r="BD40" s="604"/>
      <c r="BE40" s="262"/>
      <c r="BG40" s="240">
        <v>44845</v>
      </c>
      <c r="BH40" s="238">
        <v>18.2</v>
      </c>
      <c r="BI40" s="238">
        <v>2.63</v>
      </c>
      <c r="BJ40" s="239">
        <v>20.83</v>
      </c>
      <c r="BK40" s="239">
        <v>163.13999999999999</v>
      </c>
      <c r="BL40" s="251">
        <v>3.07</v>
      </c>
      <c r="BM40" s="264">
        <v>27.89</v>
      </c>
      <c r="BN40" s="596"/>
      <c r="BP40" s="240">
        <v>44843</v>
      </c>
      <c r="BQ40" s="239">
        <v>37.950000000000003</v>
      </c>
      <c r="BR40" s="239">
        <v>338.37</v>
      </c>
      <c r="BS40" s="251">
        <v>10.9</v>
      </c>
      <c r="BT40" s="239">
        <v>65.95</v>
      </c>
      <c r="BU40" s="250">
        <v>26.44</v>
      </c>
      <c r="BV40" s="250">
        <v>127.12</v>
      </c>
      <c r="BW40" s="596"/>
      <c r="BX40" s="596"/>
      <c r="BZ40" s="240">
        <v>44845</v>
      </c>
      <c r="CA40" s="239">
        <v>14.49</v>
      </c>
      <c r="CB40" s="239">
        <f>SUM(CA$31:CA40)</f>
        <v>165.06</v>
      </c>
      <c r="CC40" s="251">
        <v>3.7</v>
      </c>
      <c r="CD40" s="239">
        <f>SUM(CC$31:CC40)</f>
        <v>29.4</v>
      </c>
      <c r="CE40" s="239">
        <v>24.97</v>
      </c>
      <c r="CF40" s="264">
        <v>123.61</v>
      </c>
      <c r="CG40" s="596"/>
      <c r="CH40" s="610"/>
      <c r="CJ40" s="240">
        <v>44843</v>
      </c>
      <c r="CK40" s="239">
        <v>50.34</v>
      </c>
      <c r="CL40" s="239">
        <f>SUM(CK$31:CK40)</f>
        <v>422.61</v>
      </c>
      <c r="CM40" s="239">
        <v>229.21</v>
      </c>
      <c r="CN40" s="596"/>
      <c r="CR40" s="240">
        <v>44845</v>
      </c>
      <c r="CS40" s="239">
        <v>13.32</v>
      </c>
      <c r="CT40" s="239">
        <v>108.79</v>
      </c>
      <c r="CU40" s="251">
        <v>2.42</v>
      </c>
      <c r="CV40" s="239">
        <v>14.85</v>
      </c>
      <c r="CW40" s="250">
        <v>27.06</v>
      </c>
      <c r="CX40" s="250">
        <v>123.96</v>
      </c>
      <c r="CY40" s="597"/>
      <c r="CZ40" s="609"/>
    </row>
    <row r="41" spans="1:112" ht="14.5" x14ac:dyDescent="0.35">
      <c r="A41" s="236"/>
      <c r="B41" s="237"/>
      <c r="Q41" s="240">
        <v>44874</v>
      </c>
      <c r="R41" s="239">
        <v>196.44</v>
      </c>
      <c r="S41" s="239">
        <v>1603.54</v>
      </c>
      <c r="T41" s="251">
        <v>59.33</v>
      </c>
      <c r="U41" s="239">
        <v>367.65</v>
      </c>
      <c r="V41" s="250">
        <v>24.11</v>
      </c>
      <c r="W41" s="596"/>
      <c r="X41" s="596"/>
      <c r="Z41" s="240">
        <v>44875</v>
      </c>
      <c r="AA41" s="239">
        <v>169.1</v>
      </c>
      <c r="AB41" s="239">
        <v>1304.68</v>
      </c>
      <c r="AC41" s="251">
        <v>33.54</v>
      </c>
      <c r="AD41" s="239">
        <v>239.15</v>
      </c>
      <c r="AE41" s="250">
        <v>23.3</v>
      </c>
      <c r="AF41" s="596"/>
      <c r="AG41" s="599"/>
      <c r="AI41" s="240">
        <v>44875</v>
      </c>
      <c r="AJ41" s="238">
        <v>14.95</v>
      </c>
      <c r="AK41" s="238">
        <v>14.63</v>
      </c>
      <c r="AL41" s="239">
        <v>29.58</v>
      </c>
      <c r="AM41" s="239">
        <v>795.95</v>
      </c>
      <c r="AN41" s="251">
        <v>5.14</v>
      </c>
      <c r="AO41" s="239">
        <v>82.86</v>
      </c>
      <c r="AP41" s="250">
        <v>22.95</v>
      </c>
      <c r="AQ41" s="250">
        <v>126.62</v>
      </c>
      <c r="AR41" s="603"/>
      <c r="AT41" s="240">
        <v>44876</v>
      </c>
      <c r="AU41" s="238">
        <v>30.59</v>
      </c>
      <c r="AV41" s="238">
        <v>15.43</v>
      </c>
      <c r="AW41" s="239">
        <v>46.02</v>
      </c>
      <c r="AX41" s="239">
        <f>SUM(AW$31:AW41)</f>
        <v>393.77</v>
      </c>
      <c r="AY41" s="239">
        <v>10.31</v>
      </c>
      <c r="AZ41" s="239">
        <f>SUM(AY$31:AY41)</f>
        <v>78.419999999999987</v>
      </c>
      <c r="BA41" s="239">
        <v>23.65</v>
      </c>
      <c r="BB41" s="239">
        <v>1.18</v>
      </c>
      <c r="BC41" s="239">
        <f>SUM(BB$31:BB41)</f>
        <v>113.71</v>
      </c>
      <c r="BD41" s="604"/>
      <c r="BE41" s="262"/>
      <c r="BG41" s="240">
        <v>44877</v>
      </c>
      <c r="BH41" s="238">
        <v>20.89</v>
      </c>
      <c r="BI41" s="238">
        <v>2.92</v>
      </c>
      <c r="BJ41" s="239">
        <v>23.81</v>
      </c>
      <c r="BK41" s="239">
        <v>186.95</v>
      </c>
      <c r="BL41" s="251">
        <v>5.8621999999999996</v>
      </c>
      <c r="BM41" s="264">
        <v>33.752200000000002</v>
      </c>
      <c r="BN41" s="596"/>
      <c r="BP41" s="240">
        <v>44874</v>
      </c>
      <c r="BQ41" s="239">
        <v>49.45</v>
      </c>
      <c r="BR41" s="239">
        <v>387.81</v>
      </c>
      <c r="BS41" s="251">
        <v>14.7</v>
      </c>
      <c r="BT41" s="239">
        <v>80.650000000000006</v>
      </c>
      <c r="BU41" s="250">
        <v>23.69</v>
      </c>
      <c r="BV41" s="250">
        <v>132.57</v>
      </c>
      <c r="BW41" s="596"/>
      <c r="BX41" s="596"/>
      <c r="BZ41" s="240">
        <v>44876</v>
      </c>
      <c r="CA41" s="239">
        <v>17.78</v>
      </c>
      <c r="CB41" s="239">
        <f>SUM(CA$31:CA41)</f>
        <v>182.84</v>
      </c>
      <c r="CC41" s="251">
        <v>3.82</v>
      </c>
      <c r="CD41" s="239">
        <f>SUM(CC$31:CC41)</f>
        <v>33.22</v>
      </c>
      <c r="CE41" s="239">
        <v>22.67</v>
      </c>
      <c r="CF41" s="264">
        <v>125.4</v>
      </c>
      <c r="CG41" s="596"/>
      <c r="CH41" s="610"/>
      <c r="CJ41" s="240">
        <v>44874</v>
      </c>
      <c r="CK41" s="239">
        <v>44.99</v>
      </c>
      <c r="CL41" s="239">
        <f>SUM(CK$31:CK41)</f>
        <v>467.6</v>
      </c>
      <c r="CM41" s="239">
        <v>246.15</v>
      </c>
      <c r="CN41" s="597"/>
      <c r="CR41" s="240">
        <v>44876</v>
      </c>
      <c r="CS41" s="239">
        <v>12.94</v>
      </c>
      <c r="CT41" s="239">
        <v>121.73</v>
      </c>
      <c r="CU41" s="251">
        <v>2.5950000000000002</v>
      </c>
      <c r="CV41" s="239">
        <v>17.445</v>
      </c>
      <c r="CW41" s="250">
        <v>26.3</v>
      </c>
      <c r="CX41" s="250">
        <v>128.46</v>
      </c>
      <c r="CY41" s="597"/>
      <c r="CZ41" s="609"/>
    </row>
    <row r="42" spans="1:112" ht="14.5" x14ac:dyDescent="0.35">
      <c r="A42" s="236"/>
      <c r="B42" s="237"/>
      <c r="Q42" s="245">
        <v>44904</v>
      </c>
      <c r="R42" s="247">
        <v>187.32</v>
      </c>
      <c r="S42" s="247">
        <v>1790.86</v>
      </c>
      <c r="T42" s="258">
        <v>42.9</v>
      </c>
      <c r="U42" s="247">
        <v>410.55</v>
      </c>
      <c r="V42" s="254">
        <v>18.8</v>
      </c>
      <c r="W42" s="597"/>
      <c r="X42" s="597"/>
      <c r="Z42" s="245">
        <v>44905</v>
      </c>
      <c r="AA42" s="247">
        <v>156.69</v>
      </c>
      <c r="AB42" s="247">
        <f>SUM(AA$31:AA42)</f>
        <v>1461.3700000000001</v>
      </c>
      <c r="AC42" s="258">
        <v>28.76</v>
      </c>
      <c r="AD42" s="247">
        <f>SUM(AC$31:AC42)</f>
        <v>267.90999999999997</v>
      </c>
      <c r="AE42" s="254">
        <v>18.760000000000002</v>
      </c>
      <c r="AF42" s="597"/>
      <c r="AG42" s="600"/>
      <c r="AI42" s="245">
        <v>44905</v>
      </c>
      <c r="AJ42" s="246">
        <v>20.85</v>
      </c>
      <c r="AK42" s="246">
        <v>27.86</v>
      </c>
      <c r="AL42" s="247">
        <v>48.71</v>
      </c>
      <c r="AM42" s="247">
        <v>844.65</v>
      </c>
      <c r="AN42" s="258">
        <v>6.67</v>
      </c>
      <c r="AO42" s="247">
        <v>89.54</v>
      </c>
      <c r="AP42" s="254">
        <v>18.86</v>
      </c>
      <c r="AQ42" s="254">
        <v>136.66999999999999</v>
      </c>
      <c r="AR42" s="603"/>
      <c r="AT42" s="245">
        <v>44906</v>
      </c>
      <c r="AU42" s="246">
        <v>35.590000000000003</v>
      </c>
      <c r="AV42" s="246">
        <v>12.79</v>
      </c>
      <c r="AW42" s="247">
        <v>48.38</v>
      </c>
      <c r="AX42" s="244">
        <f>SUM(AW$31:AW42)</f>
        <v>442.15</v>
      </c>
      <c r="AY42" s="258">
        <v>8.8970120000000001</v>
      </c>
      <c r="AZ42" s="251">
        <v>87.31</v>
      </c>
      <c r="BA42" s="247">
        <v>19.350000000000001</v>
      </c>
      <c r="BB42" s="247">
        <v>2.97</v>
      </c>
      <c r="BC42" s="244">
        <f>SUM(BB$31:BB42)</f>
        <v>116.67999999999999</v>
      </c>
      <c r="BD42" s="605"/>
      <c r="BE42" s="263"/>
      <c r="BG42" s="245">
        <v>44907</v>
      </c>
      <c r="BH42" s="246">
        <v>25.89</v>
      </c>
      <c r="BI42" s="246">
        <v>2.95</v>
      </c>
      <c r="BJ42" s="247">
        <v>28.84</v>
      </c>
      <c r="BK42" s="247">
        <f>SUM(BJ$31:BJ42)</f>
        <v>215.79</v>
      </c>
      <c r="BL42" s="258">
        <v>5.99</v>
      </c>
      <c r="BM42" s="266">
        <f>SUM(BL$31:BL42)</f>
        <v>39.742200000000004</v>
      </c>
      <c r="BN42" s="596"/>
      <c r="BP42" s="245">
        <v>44904</v>
      </c>
      <c r="BQ42" s="247">
        <v>55.31</v>
      </c>
      <c r="BR42" s="247">
        <v>443.12</v>
      </c>
      <c r="BS42" s="258">
        <v>13.22</v>
      </c>
      <c r="BT42" s="247">
        <v>93.86</v>
      </c>
      <c r="BU42" s="254">
        <v>19.25</v>
      </c>
      <c r="BV42" s="254">
        <v>126.39</v>
      </c>
      <c r="BW42" s="597"/>
      <c r="BX42" s="597"/>
      <c r="BZ42" s="245">
        <v>44906</v>
      </c>
      <c r="CA42" s="247">
        <v>19.88</v>
      </c>
      <c r="CB42" s="247">
        <f>SUM(CA$31:CA42)</f>
        <v>202.72</v>
      </c>
      <c r="CC42" s="258">
        <v>3.71</v>
      </c>
      <c r="CD42" s="247">
        <f>SUM(CC$31:CC42)</f>
        <v>36.93</v>
      </c>
      <c r="CE42" s="247">
        <v>17.95</v>
      </c>
      <c r="CF42" s="266">
        <v>121.37</v>
      </c>
      <c r="CG42" s="597"/>
      <c r="CH42" s="611"/>
      <c r="CJ42" s="245">
        <v>44904</v>
      </c>
      <c r="CK42" s="247">
        <v>51.31</v>
      </c>
      <c r="CL42" s="247">
        <f>SUM(CK$31:CK42)</f>
        <v>518.91000000000008</v>
      </c>
      <c r="CM42" s="247">
        <v>243.45</v>
      </c>
      <c r="CN42" s="280"/>
      <c r="CR42" s="245">
        <v>44906</v>
      </c>
      <c r="CS42" s="247">
        <v>3.91</v>
      </c>
      <c r="CT42" s="247">
        <f>SUM(CS$31:CS42)</f>
        <v>125.63999999999999</v>
      </c>
      <c r="CU42" s="258">
        <v>0.74</v>
      </c>
      <c r="CV42" s="247">
        <f>SUM(CU$31:CU42)</f>
        <v>18.184999999999999</v>
      </c>
      <c r="CW42" s="286">
        <v>21.43</v>
      </c>
      <c r="CX42" s="254" t="s">
        <v>326</v>
      </c>
      <c r="CY42" s="597"/>
      <c r="CZ42" s="609"/>
    </row>
    <row r="43" spans="1:112" ht="14.5" x14ac:dyDescent="0.35">
      <c r="A43" s="236"/>
      <c r="B43" s="237"/>
      <c r="Q43" s="242">
        <v>44936</v>
      </c>
      <c r="R43" s="244">
        <v>158.71</v>
      </c>
      <c r="S43" s="244">
        <v>158.71</v>
      </c>
      <c r="T43" s="485">
        <v>27.68</v>
      </c>
      <c r="U43" s="244">
        <v>27.68</v>
      </c>
      <c r="V43" s="253">
        <v>14.73</v>
      </c>
      <c r="Z43" s="242">
        <v>44937</v>
      </c>
      <c r="AA43" s="244">
        <v>129.11000000000001</v>
      </c>
      <c r="AB43" s="244">
        <v>129.11000000000001</v>
      </c>
      <c r="AC43" s="485">
        <v>20.51</v>
      </c>
      <c r="AD43" s="244">
        <v>20.51</v>
      </c>
      <c r="AE43" s="253">
        <v>14.89</v>
      </c>
      <c r="AI43" s="240">
        <v>44936</v>
      </c>
      <c r="AJ43" s="238">
        <v>24.5</v>
      </c>
      <c r="AK43" s="238">
        <v>32</v>
      </c>
      <c r="AL43" s="239">
        <v>56.5</v>
      </c>
      <c r="AM43" s="239">
        <v>56.5</v>
      </c>
      <c r="AN43" s="251">
        <v>5.35</v>
      </c>
      <c r="AO43" s="239">
        <v>5.35</v>
      </c>
      <c r="AP43" s="250">
        <v>13.54</v>
      </c>
      <c r="AQ43" s="250">
        <v>117.94</v>
      </c>
      <c r="AT43" s="240">
        <v>44937</v>
      </c>
      <c r="AU43" s="238">
        <f>AW43-AV43</f>
        <v>34.155300000000004</v>
      </c>
      <c r="AV43" s="238">
        <v>4.1547000000000001</v>
      </c>
      <c r="AW43" s="239">
        <v>38.31</v>
      </c>
      <c r="AX43" s="239">
        <f>AW43</f>
        <v>38.31</v>
      </c>
      <c r="AY43" s="251">
        <v>5.4562390000000001</v>
      </c>
      <c r="AZ43" s="251">
        <v>5.4562390000000001</v>
      </c>
      <c r="BA43" s="239">
        <v>14.49</v>
      </c>
      <c r="BB43" s="251">
        <v>3.9565000000000001</v>
      </c>
      <c r="BC43" s="239">
        <v>3.96</v>
      </c>
      <c r="BG43" s="240">
        <v>44938</v>
      </c>
      <c r="BH43" s="238">
        <v>21.65</v>
      </c>
      <c r="BI43" s="238">
        <v>1.58</v>
      </c>
      <c r="BJ43" s="239">
        <v>23.23</v>
      </c>
      <c r="BK43" s="239">
        <v>23.23</v>
      </c>
      <c r="BL43" s="251">
        <v>3.6141999999999999</v>
      </c>
      <c r="BM43" s="264">
        <v>3.6141999999999999</v>
      </c>
      <c r="BP43" s="240">
        <v>44935</v>
      </c>
      <c r="BQ43" s="239">
        <v>49.42</v>
      </c>
      <c r="BR43" s="239">
        <v>49.42</v>
      </c>
      <c r="BS43" s="251">
        <v>8.15</v>
      </c>
      <c r="BT43" s="239">
        <v>8.15</v>
      </c>
      <c r="BU43" s="250">
        <v>14.41</v>
      </c>
      <c r="BV43" s="250">
        <v>122.56</v>
      </c>
      <c r="BZ43" s="240">
        <v>44937</v>
      </c>
      <c r="CA43" s="239">
        <v>15.91</v>
      </c>
      <c r="CB43" s="239">
        <v>15.91</v>
      </c>
      <c r="CC43" s="251">
        <v>2.5099999999999998</v>
      </c>
      <c r="CD43" s="239">
        <v>2.5099999999999998</v>
      </c>
      <c r="CE43" s="239">
        <v>14.03</v>
      </c>
      <c r="CF43" s="264">
        <v>118.3</v>
      </c>
      <c r="CJ43" s="240">
        <v>44935</v>
      </c>
      <c r="CK43" s="239">
        <v>41.78</v>
      </c>
      <c r="CL43" s="239">
        <v>41.78</v>
      </c>
      <c r="CM43" s="239">
        <v>247.53</v>
      </c>
      <c r="CR43" s="240">
        <v>44937</v>
      </c>
      <c r="CS43" s="239">
        <v>5.01</v>
      </c>
      <c r="CT43" s="239">
        <v>5.01</v>
      </c>
      <c r="CU43" s="251">
        <v>0.65</v>
      </c>
      <c r="CV43" s="239">
        <v>0.65</v>
      </c>
      <c r="CW43" s="250">
        <v>14.31</v>
      </c>
      <c r="CX43" s="250" t="s">
        <v>421</v>
      </c>
    </row>
    <row r="44" spans="1:112" x14ac:dyDescent="0.35">
      <c r="A44" s="236"/>
      <c r="B44" s="237"/>
    </row>
    <row r="45" spans="1:112" x14ac:dyDescent="0.35">
      <c r="A45" s="236"/>
      <c r="B45" s="237"/>
    </row>
    <row r="46" spans="1:112" x14ac:dyDescent="0.35">
      <c r="A46" s="236"/>
      <c r="B46" s="237"/>
    </row>
    <row r="47" spans="1:112" x14ac:dyDescent="0.35">
      <c r="A47" s="236"/>
      <c r="B47" s="237"/>
    </row>
    <row r="48" spans="1:112" x14ac:dyDescent="0.35">
      <c r="A48" s="236"/>
      <c r="B48" s="237"/>
    </row>
    <row r="49" spans="1:2" x14ac:dyDescent="0.35">
      <c r="A49" s="236"/>
      <c r="B49" s="237"/>
    </row>
    <row r="50" spans="1:2" x14ac:dyDescent="0.35">
      <c r="A50" s="236"/>
      <c r="B50" s="237"/>
    </row>
    <row r="51" spans="1:2" x14ac:dyDescent="0.35">
      <c r="A51" s="236"/>
      <c r="B51" s="237"/>
    </row>
    <row r="52" spans="1:2" x14ac:dyDescent="0.35">
      <c r="A52" s="236"/>
      <c r="B52" s="237"/>
    </row>
    <row r="53" spans="1:2" x14ac:dyDescent="0.35">
      <c r="A53" s="236"/>
      <c r="B53" s="237"/>
    </row>
    <row r="54" spans="1:2" x14ac:dyDescent="0.35">
      <c r="A54" s="236"/>
      <c r="B54" s="237"/>
    </row>
    <row r="55" spans="1:2" x14ac:dyDescent="0.35">
      <c r="A55" s="236"/>
      <c r="B55" s="237"/>
    </row>
    <row r="56" spans="1:2" x14ac:dyDescent="0.35">
      <c r="A56" s="236"/>
      <c r="B56" s="237"/>
    </row>
    <row r="57" spans="1:2" x14ac:dyDescent="0.35">
      <c r="A57" s="236"/>
      <c r="B57" s="237"/>
    </row>
    <row r="58" spans="1:2" x14ac:dyDescent="0.35">
      <c r="A58" s="236"/>
      <c r="B58" s="237"/>
    </row>
    <row r="59" spans="1:2" x14ac:dyDescent="0.35">
      <c r="A59" s="236"/>
      <c r="B59" s="237"/>
    </row>
    <row r="60" spans="1:2" x14ac:dyDescent="0.35">
      <c r="A60" s="236"/>
      <c r="B60" s="237"/>
    </row>
    <row r="61" spans="1:2" x14ac:dyDescent="0.35">
      <c r="A61" s="236"/>
      <c r="B61" s="237"/>
    </row>
    <row r="62" spans="1:2" x14ac:dyDescent="0.35">
      <c r="A62" s="236"/>
      <c r="B62" s="237"/>
    </row>
    <row r="63" spans="1:2" x14ac:dyDescent="0.35">
      <c r="A63" s="236"/>
      <c r="B63" s="237"/>
    </row>
    <row r="64" spans="1:2" x14ac:dyDescent="0.35">
      <c r="A64" s="236"/>
      <c r="B64" s="237"/>
    </row>
    <row r="65" spans="1:2" x14ac:dyDescent="0.35">
      <c r="A65" s="236"/>
      <c r="B65" s="237"/>
    </row>
    <row r="66" spans="1:2" x14ac:dyDescent="0.35">
      <c r="A66" s="236"/>
      <c r="B66" s="237"/>
    </row>
    <row r="67" spans="1:2" x14ac:dyDescent="0.35">
      <c r="A67" s="236"/>
      <c r="B67" s="237"/>
    </row>
    <row r="68" spans="1:2" x14ac:dyDescent="0.35">
      <c r="A68" s="236"/>
      <c r="B68" s="237"/>
    </row>
    <row r="69" spans="1:2" x14ac:dyDescent="0.35">
      <c r="A69" s="236"/>
      <c r="B69" s="237"/>
    </row>
    <row r="70" spans="1:2" x14ac:dyDescent="0.35">
      <c r="A70" s="236"/>
      <c r="B70" s="237"/>
    </row>
    <row r="71" spans="1:2" x14ac:dyDescent="0.35">
      <c r="A71" s="236"/>
      <c r="B71" s="237"/>
    </row>
    <row r="72" spans="1:2" x14ac:dyDescent="0.35">
      <c r="A72" s="236"/>
      <c r="B72" s="237"/>
    </row>
    <row r="73" spans="1:2" x14ac:dyDescent="0.35">
      <c r="A73" s="236"/>
      <c r="B73" s="237"/>
    </row>
    <row r="74" spans="1:2" x14ac:dyDescent="0.35">
      <c r="A74" s="236"/>
      <c r="B74" s="237"/>
    </row>
    <row r="75" spans="1:2" x14ac:dyDescent="0.35">
      <c r="A75" s="236"/>
      <c r="B75" s="237"/>
    </row>
    <row r="76" spans="1:2" x14ac:dyDescent="0.35">
      <c r="A76" s="236"/>
      <c r="B76" s="237"/>
    </row>
    <row r="77" spans="1:2" x14ac:dyDescent="0.35">
      <c r="A77" s="236"/>
      <c r="B77" s="237"/>
    </row>
    <row r="78" spans="1:2" x14ac:dyDescent="0.35">
      <c r="A78" s="236"/>
      <c r="B78" s="237"/>
    </row>
    <row r="79" spans="1:2" x14ac:dyDescent="0.35">
      <c r="A79" s="236"/>
      <c r="B79" s="237"/>
    </row>
    <row r="80" spans="1:2" x14ac:dyDescent="0.35">
      <c r="A80" s="236"/>
      <c r="B80" s="237"/>
    </row>
    <row r="81" spans="1:2" x14ac:dyDescent="0.35">
      <c r="A81" s="236"/>
      <c r="B81" s="237"/>
    </row>
    <row r="82" spans="1:2" x14ac:dyDescent="0.35">
      <c r="A82" s="236"/>
      <c r="B82" s="237"/>
    </row>
    <row r="83" spans="1:2" x14ac:dyDescent="0.35">
      <c r="A83" s="236"/>
      <c r="B83" s="237"/>
    </row>
    <row r="84" spans="1:2" x14ac:dyDescent="0.35">
      <c r="A84" s="236"/>
      <c r="B84" s="237"/>
    </row>
    <row r="85" spans="1:2" x14ac:dyDescent="0.35">
      <c r="A85" s="236"/>
      <c r="B85" s="237"/>
    </row>
    <row r="86" spans="1:2" x14ac:dyDescent="0.35">
      <c r="A86" s="236"/>
      <c r="B86" s="237"/>
    </row>
    <row r="87" spans="1:2" x14ac:dyDescent="0.35">
      <c r="A87" s="236"/>
      <c r="B87" s="237"/>
    </row>
    <row r="88" spans="1:2" x14ac:dyDescent="0.35">
      <c r="A88" s="236"/>
      <c r="B88" s="237"/>
    </row>
    <row r="89" spans="1:2" x14ac:dyDescent="0.35">
      <c r="A89" s="236"/>
      <c r="B89" s="237"/>
    </row>
    <row r="90" spans="1:2" x14ac:dyDescent="0.35">
      <c r="A90" s="236"/>
      <c r="B90" s="237"/>
    </row>
    <row r="91" spans="1:2" x14ac:dyDescent="0.35">
      <c r="A91" s="236"/>
      <c r="B91" s="237"/>
    </row>
    <row r="92" spans="1:2" x14ac:dyDescent="0.35">
      <c r="A92" s="236"/>
      <c r="B92" s="237"/>
    </row>
    <row r="93" spans="1:2" x14ac:dyDescent="0.35">
      <c r="A93" s="236"/>
      <c r="B93" s="237"/>
    </row>
    <row r="94" spans="1:2" x14ac:dyDescent="0.35">
      <c r="A94" s="236"/>
      <c r="B94" s="237"/>
    </row>
    <row r="95" spans="1:2" x14ac:dyDescent="0.35">
      <c r="A95" s="236"/>
      <c r="B95" s="237"/>
    </row>
    <row r="96" spans="1:2" x14ac:dyDescent="0.35">
      <c r="A96" s="236"/>
      <c r="B96" s="237"/>
    </row>
    <row r="97" spans="1:2" x14ac:dyDescent="0.35">
      <c r="A97" s="236"/>
      <c r="B97" s="237"/>
    </row>
    <row r="98" spans="1:2" x14ac:dyDescent="0.35">
      <c r="A98" s="236"/>
      <c r="B98" s="237"/>
    </row>
    <row r="99" spans="1:2" x14ac:dyDescent="0.35">
      <c r="A99" s="236"/>
      <c r="B99" s="237"/>
    </row>
    <row r="100" spans="1:2" x14ac:dyDescent="0.35">
      <c r="A100" s="236"/>
      <c r="B100" s="237"/>
    </row>
    <row r="101" spans="1:2" x14ac:dyDescent="0.35">
      <c r="A101" s="236"/>
      <c r="B101" s="237"/>
    </row>
    <row r="102" spans="1:2" x14ac:dyDescent="0.35">
      <c r="A102" s="236"/>
      <c r="B102" s="237"/>
    </row>
    <row r="103" spans="1:2" x14ac:dyDescent="0.35">
      <c r="A103" s="236"/>
      <c r="B103" s="237"/>
    </row>
    <row r="104" spans="1:2" x14ac:dyDescent="0.35">
      <c r="A104" s="236"/>
      <c r="B104" s="237"/>
    </row>
    <row r="105" spans="1:2" x14ac:dyDescent="0.35">
      <c r="A105" s="236"/>
      <c r="B105" s="237"/>
    </row>
    <row r="106" spans="1:2" x14ac:dyDescent="0.35">
      <c r="A106" s="236"/>
      <c r="B106" s="237"/>
    </row>
    <row r="107" spans="1:2" x14ac:dyDescent="0.35">
      <c r="A107" s="236"/>
      <c r="B107" s="237"/>
    </row>
    <row r="108" spans="1:2" x14ac:dyDescent="0.35">
      <c r="A108" s="236"/>
      <c r="B108" s="237"/>
    </row>
    <row r="109" spans="1:2" x14ac:dyDescent="0.35">
      <c r="A109" s="236"/>
      <c r="B109" s="237"/>
    </row>
    <row r="110" spans="1:2" x14ac:dyDescent="0.35">
      <c r="A110" s="236"/>
      <c r="B110" s="237"/>
    </row>
    <row r="111" spans="1:2" x14ac:dyDescent="0.35">
      <c r="A111" s="236"/>
      <c r="B111" s="237"/>
    </row>
    <row r="112" spans="1:2" x14ac:dyDescent="0.35">
      <c r="A112" s="236"/>
      <c r="B112" s="237"/>
    </row>
    <row r="113" spans="1:2" x14ac:dyDescent="0.35">
      <c r="A113" s="236"/>
      <c r="B113" s="237"/>
    </row>
    <row r="114" spans="1:2" x14ac:dyDescent="0.35">
      <c r="A114" s="236"/>
      <c r="B114" s="237"/>
    </row>
    <row r="115" spans="1:2" x14ac:dyDescent="0.35">
      <c r="A115" s="236"/>
      <c r="B115" s="237"/>
    </row>
    <row r="116" spans="1:2" x14ac:dyDescent="0.35">
      <c r="A116" s="236"/>
      <c r="B116" s="237"/>
    </row>
    <row r="117" spans="1:2" x14ac:dyDescent="0.35">
      <c r="A117" s="236"/>
      <c r="B117" s="237"/>
    </row>
    <row r="118" spans="1:2" x14ac:dyDescent="0.35">
      <c r="A118" s="236"/>
      <c r="B118" s="237"/>
    </row>
    <row r="119" spans="1:2" x14ac:dyDescent="0.35">
      <c r="A119" s="236"/>
      <c r="B119" s="237"/>
    </row>
    <row r="120" spans="1:2" x14ac:dyDescent="0.35">
      <c r="A120" s="236"/>
      <c r="B120" s="237"/>
    </row>
    <row r="121" spans="1:2" x14ac:dyDescent="0.35">
      <c r="A121" s="236"/>
      <c r="B121" s="237"/>
    </row>
    <row r="122" spans="1:2" x14ac:dyDescent="0.35">
      <c r="A122" s="236"/>
      <c r="B122" s="237"/>
    </row>
    <row r="123" spans="1:2" x14ac:dyDescent="0.35">
      <c r="A123" s="236"/>
      <c r="B123" s="237"/>
    </row>
    <row r="124" spans="1:2" x14ac:dyDescent="0.35">
      <c r="A124" s="236"/>
      <c r="B124" s="237"/>
    </row>
    <row r="125" spans="1:2" x14ac:dyDescent="0.35">
      <c r="A125" s="236"/>
      <c r="B125" s="237"/>
    </row>
    <row r="126" spans="1:2" x14ac:dyDescent="0.35">
      <c r="A126" s="236"/>
      <c r="B126" s="237"/>
    </row>
    <row r="127" spans="1:2" x14ac:dyDescent="0.35">
      <c r="A127" s="236"/>
      <c r="B127" s="237"/>
    </row>
    <row r="128" spans="1:2" x14ac:dyDescent="0.35">
      <c r="A128" s="236"/>
      <c r="B128" s="237"/>
    </row>
    <row r="129" spans="1:2" x14ac:dyDescent="0.35">
      <c r="A129" s="236"/>
      <c r="B129" s="237"/>
    </row>
    <row r="130" spans="1:2" x14ac:dyDescent="0.35">
      <c r="A130" s="236"/>
      <c r="B130" s="237"/>
    </row>
    <row r="131" spans="1:2" x14ac:dyDescent="0.35">
      <c r="A131" s="236"/>
      <c r="B131" s="237"/>
    </row>
    <row r="132" spans="1:2" x14ac:dyDescent="0.35">
      <c r="A132" s="236"/>
      <c r="B132" s="237"/>
    </row>
    <row r="133" spans="1:2" x14ac:dyDescent="0.35">
      <c r="A133" s="236"/>
      <c r="B133" s="237"/>
    </row>
    <row r="134" spans="1:2" x14ac:dyDescent="0.35">
      <c r="A134" s="236"/>
      <c r="B134" s="237"/>
    </row>
    <row r="135" spans="1:2" x14ac:dyDescent="0.35">
      <c r="A135" s="236"/>
      <c r="B135" s="237"/>
    </row>
    <row r="136" spans="1:2" x14ac:dyDescent="0.35">
      <c r="A136" s="236"/>
      <c r="B136" s="237"/>
    </row>
    <row r="137" spans="1:2" x14ac:dyDescent="0.35">
      <c r="A137" s="236"/>
      <c r="B137" s="237"/>
    </row>
    <row r="138" spans="1:2" x14ac:dyDescent="0.35">
      <c r="A138" s="236"/>
      <c r="B138" s="237"/>
    </row>
    <row r="139" spans="1:2" x14ac:dyDescent="0.35">
      <c r="A139" s="236"/>
      <c r="B139" s="237"/>
    </row>
    <row r="140" spans="1:2" x14ac:dyDescent="0.35">
      <c r="A140" s="236"/>
      <c r="B140" s="237"/>
    </row>
    <row r="141" spans="1:2" x14ac:dyDescent="0.35">
      <c r="A141" s="236"/>
      <c r="B141" s="237"/>
    </row>
    <row r="142" spans="1:2" x14ac:dyDescent="0.35">
      <c r="A142" s="236"/>
      <c r="B142" s="237"/>
    </row>
    <row r="143" spans="1:2" x14ac:dyDescent="0.35">
      <c r="A143" s="236"/>
      <c r="B143" s="237"/>
    </row>
    <row r="144" spans="1:2" x14ac:dyDescent="0.35">
      <c r="A144" s="236"/>
      <c r="B144" s="237"/>
    </row>
    <row r="145" spans="1:2" x14ac:dyDescent="0.35">
      <c r="A145" s="236"/>
      <c r="B145" s="237"/>
    </row>
    <row r="146" spans="1:2" x14ac:dyDescent="0.35">
      <c r="A146" s="236"/>
      <c r="B146" s="237"/>
    </row>
    <row r="147" spans="1:2" x14ac:dyDescent="0.35">
      <c r="A147" s="236"/>
      <c r="B147" s="237"/>
    </row>
    <row r="148" spans="1:2" x14ac:dyDescent="0.35">
      <c r="A148" s="236"/>
      <c r="B148" s="237"/>
    </row>
    <row r="149" spans="1:2" x14ac:dyDescent="0.35">
      <c r="A149" s="236"/>
      <c r="B149" s="237"/>
    </row>
    <row r="150" spans="1:2" x14ac:dyDescent="0.35">
      <c r="A150" s="236"/>
      <c r="B150" s="237"/>
    </row>
    <row r="151" spans="1:2" x14ac:dyDescent="0.35">
      <c r="A151" s="236"/>
      <c r="B151" s="237"/>
    </row>
    <row r="152" spans="1:2" x14ac:dyDescent="0.35">
      <c r="A152" s="236"/>
      <c r="B152" s="237"/>
    </row>
    <row r="153" spans="1:2" x14ac:dyDescent="0.35">
      <c r="A153" s="236"/>
      <c r="B153" s="237"/>
    </row>
    <row r="154" spans="1:2" x14ac:dyDescent="0.35">
      <c r="A154" s="236"/>
      <c r="B154" s="237"/>
    </row>
    <row r="155" spans="1:2" x14ac:dyDescent="0.35">
      <c r="A155" s="236"/>
      <c r="B155" s="237"/>
    </row>
    <row r="156" spans="1:2" x14ac:dyDescent="0.35">
      <c r="A156" s="236"/>
      <c r="B156" s="237"/>
    </row>
    <row r="157" spans="1:2" x14ac:dyDescent="0.35">
      <c r="A157" s="236"/>
      <c r="B157" s="237"/>
    </row>
    <row r="158" spans="1:2" x14ac:dyDescent="0.35">
      <c r="A158" s="236"/>
      <c r="B158" s="237"/>
    </row>
    <row r="159" spans="1:2" x14ac:dyDescent="0.35">
      <c r="A159" s="236"/>
      <c r="B159" s="237"/>
    </row>
    <row r="160" spans="1:2" x14ac:dyDescent="0.35">
      <c r="A160" s="236"/>
      <c r="B160" s="237"/>
    </row>
    <row r="161" spans="1:2" x14ac:dyDescent="0.35">
      <c r="A161" s="236"/>
      <c r="B161" s="237"/>
    </row>
    <row r="162" spans="1:2" x14ac:dyDescent="0.35">
      <c r="A162" s="236"/>
      <c r="B162" s="237"/>
    </row>
    <row r="163" spans="1:2" x14ac:dyDescent="0.35">
      <c r="A163" s="236"/>
      <c r="B163" s="237"/>
    </row>
    <row r="164" spans="1:2" x14ac:dyDescent="0.35">
      <c r="A164" s="236"/>
      <c r="B164" s="237"/>
    </row>
    <row r="165" spans="1:2" x14ac:dyDescent="0.35">
      <c r="A165" s="236"/>
      <c r="B165" s="237"/>
    </row>
    <row r="166" spans="1:2" x14ac:dyDescent="0.35">
      <c r="A166" s="236"/>
      <c r="B166" s="237"/>
    </row>
    <row r="167" spans="1:2" x14ac:dyDescent="0.35">
      <c r="A167" s="236"/>
      <c r="B167" s="237"/>
    </row>
    <row r="168" spans="1:2" x14ac:dyDescent="0.35">
      <c r="A168" s="236"/>
      <c r="B168" s="237"/>
    </row>
    <row r="169" spans="1:2" x14ac:dyDescent="0.35">
      <c r="A169" s="236"/>
      <c r="B169" s="237"/>
    </row>
    <row r="170" spans="1:2" x14ac:dyDescent="0.35">
      <c r="A170" s="236"/>
      <c r="B170" s="237"/>
    </row>
    <row r="171" spans="1:2" x14ac:dyDescent="0.35">
      <c r="A171" s="236"/>
      <c r="B171" s="237"/>
    </row>
    <row r="172" spans="1:2" x14ac:dyDescent="0.35">
      <c r="A172" s="236"/>
      <c r="B172" s="237"/>
    </row>
    <row r="173" spans="1:2" x14ac:dyDescent="0.35">
      <c r="A173" s="236"/>
      <c r="B173" s="237"/>
    </row>
    <row r="174" spans="1:2" x14ac:dyDescent="0.35">
      <c r="A174" s="236"/>
      <c r="B174" s="237"/>
    </row>
    <row r="175" spans="1:2" x14ac:dyDescent="0.35">
      <c r="A175" s="236"/>
      <c r="B175" s="237"/>
    </row>
    <row r="176" spans="1:2" x14ac:dyDescent="0.35">
      <c r="A176" s="236"/>
      <c r="B176" s="237"/>
    </row>
    <row r="177" spans="1:2" x14ac:dyDescent="0.35">
      <c r="A177" s="236"/>
      <c r="B177" s="237"/>
    </row>
    <row r="178" spans="1:2" x14ac:dyDescent="0.35">
      <c r="A178" s="236"/>
      <c r="B178" s="237"/>
    </row>
    <row r="179" spans="1:2" x14ac:dyDescent="0.35">
      <c r="A179" s="236"/>
      <c r="B179" s="237"/>
    </row>
    <row r="180" spans="1:2" x14ac:dyDescent="0.35">
      <c r="A180" s="236"/>
      <c r="B180" s="237"/>
    </row>
    <row r="181" spans="1:2" x14ac:dyDescent="0.35">
      <c r="A181" s="236"/>
      <c r="B181" s="237"/>
    </row>
    <row r="182" spans="1:2" x14ac:dyDescent="0.35">
      <c r="A182" s="287"/>
      <c r="B182" s="237"/>
    </row>
    <row r="183" spans="1:2" x14ac:dyDescent="0.35">
      <c r="A183" s="287"/>
      <c r="B183" s="237"/>
    </row>
    <row r="184" spans="1:2" x14ac:dyDescent="0.35">
      <c r="A184" s="287"/>
      <c r="B184" s="288"/>
    </row>
    <row r="185" spans="1:2" x14ac:dyDescent="0.35">
      <c r="A185" s="287"/>
      <c r="B185" s="288"/>
    </row>
    <row r="186" spans="1:2" x14ac:dyDescent="0.35">
      <c r="A186" s="287"/>
      <c r="B186" s="288"/>
    </row>
    <row r="187" spans="1:2" x14ac:dyDescent="0.35">
      <c r="B187" s="288"/>
    </row>
    <row r="188" spans="1:2" x14ac:dyDescent="0.35">
      <c r="B188" s="288"/>
    </row>
  </sheetData>
  <mergeCells count="63">
    <mergeCell ref="DH7:DH24"/>
    <mergeCell ref="DH25:DH36"/>
    <mergeCell ref="B3:I4"/>
    <mergeCell ref="N29:O39"/>
    <mergeCell ref="CY19:CY30"/>
    <mergeCell ref="CY31:CY42"/>
    <mergeCell ref="CZ7:CZ18"/>
    <mergeCell ref="CZ19:CZ30"/>
    <mergeCell ref="CZ31:CZ42"/>
    <mergeCell ref="CG31:CG42"/>
    <mergeCell ref="CH7:CH18"/>
    <mergeCell ref="CH19:CH30"/>
    <mergeCell ref="CH31:CH42"/>
    <mergeCell ref="CN7:CN18"/>
    <mergeCell ref="CN19:CN30"/>
    <mergeCell ref="CN31:CN41"/>
    <mergeCell ref="BN31:BN42"/>
    <mergeCell ref="BW7:BW18"/>
    <mergeCell ref="BW19:BW30"/>
    <mergeCell ref="BW31:BW42"/>
    <mergeCell ref="BX7:BX18"/>
    <mergeCell ref="BX19:BX30"/>
    <mergeCell ref="BX31:BX42"/>
    <mergeCell ref="AG31:AG42"/>
    <mergeCell ref="AR7:AR18"/>
    <mergeCell ref="AR19:AR30"/>
    <mergeCell ref="AR31:AR42"/>
    <mergeCell ref="BD7:BD18"/>
    <mergeCell ref="BD19:BD30"/>
    <mergeCell ref="BD31:BD42"/>
    <mergeCell ref="W31:W42"/>
    <mergeCell ref="X7:X18"/>
    <mergeCell ref="X19:X30"/>
    <mergeCell ref="X31:X42"/>
    <mergeCell ref="AF7:AF18"/>
    <mergeCell ref="AF19:AF30"/>
    <mergeCell ref="AF31:AF42"/>
    <mergeCell ref="DB5:DH5"/>
    <mergeCell ref="N7:N17"/>
    <mergeCell ref="N18:N28"/>
    <mergeCell ref="O7:O17"/>
    <mergeCell ref="O18:O28"/>
    <mergeCell ref="W7:W18"/>
    <mergeCell ref="W19:W30"/>
    <mergeCell ref="AG7:AG18"/>
    <mergeCell ref="AG19:AG30"/>
    <mergeCell ref="BE7:BE18"/>
    <mergeCell ref="BE19:BE30"/>
    <mergeCell ref="BN7:BN18"/>
    <mergeCell ref="BN19:BN30"/>
    <mergeCell ref="CG7:CG18"/>
    <mergeCell ref="CG19:CG30"/>
    <mergeCell ref="CY7:CY18"/>
    <mergeCell ref="BG5:BN5"/>
    <mergeCell ref="BP5:BW5"/>
    <mergeCell ref="BZ5:CH5"/>
    <mergeCell ref="CJ5:CN5"/>
    <mergeCell ref="CR5:CZ5"/>
    <mergeCell ref="B5:O5"/>
    <mergeCell ref="Q5:X5"/>
    <mergeCell ref="Z5:AG5"/>
    <mergeCell ref="AI5:AR5"/>
    <mergeCell ref="AT5:BE5"/>
  </mergeCells>
  <phoneticPr fontId="47" type="noConversion"/>
  <conditionalFormatting sqref="G6:J6">
    <cfRule type="expression" dxfId="239" priority="24">
      <formula>MOD(ROW(),2)</formula>
    </cfRule>
  </conditionalFormatting>
  <conditionalFormatting sqref="X6">
    <cfRule type="expression" dxfId="238" priority="82">
      <formula>MOD(ROW(),2)</formula>
    </cfRule>
  </conditionalFormatting>
  <conditionalFormatting sqref="AB6">
    <cfRule type="expression" dxfId="237" priority="453">
      <formula>MOD(ROW(),2)</formula>
    </cfRule>
  </conditionalFormatting>
  <conditionalFormatting sqref="AD6">
    <cfRule type="expression" dxfId="236" priority="451">
      <formula>MOD(ROW(),2)</formula>
    </cfRule>
  </conditionalFormatting>
  <conditionalFormatting sqref="AG6">
    <cfRule type="expression" dxfId="235" priority="78">
      <formula>MOD(ROW(),2)</formula>
    </cfRule>
  </conditionalFormatting>
  <conditionalFormatting sqref="AO6">
    <cfRule type="expression" dxfId="234" priority="445">
      <formula>MOD(ROW(),2)</formula>
    </cfRule>
  </conditionalFormatting>
  <conditionalFormatting sqref="AQ6">
    <cfRule type="expression" dxfId="233" priority="484">
      <formula>MOD(ROW(),2)</formula>
    </cfRule>
  </conditionalFormatting>
  <conditionalFormatting sqref="AU6:AW6">
    <cfRule type="expression" dxfId="232" priority="2">
      <formula>MOD(ROW(),2)</formula>
    </cfRule>
  </conditionalFormatting>
  <conditionalFormatting sqref="BH6:BJ6">
    <cfRule type="expression" dxfId="231" priority="1">
      <formula>MOD(ROW(),2)</formula>
    </cfRule>
  </conditionalFormatting>
  <conditionalFormatting sqref="BT6">
    <cfRule type="expression" dxfId="230" priority="378">
      <formula>MOD(ROW(),2)</formula>
    </cfRule>
  </conditionalFormatting>
  <conditionalFormatting sqref="BV6">
    <cfRule type="expression" dxfId="229" priority="381">
      <formula>MOD(ROW(),2)</formula>
    </cfRule>
  </conditionalFormatting>
  <conditionalFormatting sqref="BX6">
    <cfRule type="expression" dxfId="228" priority="85">
      <formula>MOD(ROW(),2)</formula>
    </cfRule>
  </conditionalFormatting>
  <conditionalFormatting sqref="CE6">
    <cfRule type="expression" dxfId="227" priority="416">
      <formula>MOD(ROW(),2)</formula>
    </cfRule>
  </conditionalFormatting>
  <conditionalFormatting sqref="CF6">
    <cfRule type="expression" dxfId="226" priority="415">
      <formula>MOD(ROW(),2)</formula>
    </cfRule>
  </conditionalFormatting>
  <conditionalFormatting sqref="CV6">
    <cfRule type="expression" dxfId="225" priority="438">
      <formula>MOD(ROW(),2)</formula>
    </cfRule>
  </conditionalFormatting>
  <conditionalFormatting sqref="CX6">
    <cfRule type="expression" dxfId="224" priority="471">
      <formula>MOD(ROW(),2)</formula>
    </cfRule>
  </conditionalFormatting>
  <conditionalFormatting sqref="CZ6">
    <cfRule type="expression" dxfId="223" priority="73">
      <formula>MOD(ROW(),2)</formula>
    </cfRule>
  </conditionalFormatting>
  <conditionalFormatting sqref="DH6">
    <cfRule type="expression" dxfId="222" priority="31">
      <formula>MOD(ROW(),2)</formula>
    </cfRule>
  </conditionalFormatting>
  <conditionalFormatting sqref="G7">
    <cfRule type="expression" dxfId="221" priority="28">
      <formula>MOD(ROW(),2)</formula>
    </cfRule>
  </conditionalFormatting>
  <conditionalFormatting sqref="O7">
    <cfRule type="expression" dxfId="220" priority="26">
      <formula>MOD(ROW(),2)</formula>
    </cfRule>
  </conditionalFormatting>
  <conditionalFormatting sqref="X7">
    <cfRule type="expression" dxfId="219" priority="81">
      <formula>MOD(ROW(),2)</formula>
    </cfRule>
  </conditionalFormatting>
  <conditionalFormatting sqref="AG7">
    <cfRule type="expression" dxfId="218" priority="75">
      <formula>MOD(ROW(),2)</formula>
    </cfRule>
  </conditionalFormatting>
  <conditionalFormatting sqref="CZ7">
    <cfRule type="expression" dxfId="217" priority="72">
      <formula>MOD(ROW(),2)</formula>
    </cfRule>
  </conditionalFormatting>
  <conditionalFormatting sqref="D11:F11">
    <cfRule type="expression" dxfId="216" priority="4">
      <formula>MOD(ROW(),2)</formula>
    </cfRule>
  </conditionalFormatting>
  <conditionalFormatting sqref="D14:F14">
    <cfRule type="expression" dxfId="215" priority="5">
      <formula>MOD(ROW(),2)</formula>
    </cfRule>
  </conditionalFormatting>
  <conditionalFormatting sqref="K15:M15">
    <cfRule type="expression" dxfId="214" priority="29">
      <formula>MOD(ROW(),2)</formula>
    </cfRule>
  </conditionalFormatting>
  <conditionalFormatting sqref="R16">
    <cfRule type="expression" dxfId="213" priority="498">
      <formula>MOD(ROW(),2)</formula>
    </cfRule>
  </conditionalFormatting>
  <conditionalFormatting sqref="T16">
    <cfRule type="expression" dxfId="212" priority="497">
      <formula>MOD(ROW(),2)</formula>
    </cfRule>
  </conditionalFormatting>
  <conditionalFormatting sqref="V16">
    <cfRule type="expression" dxfId="211" priority="496">
      <formula>MOD(ROW(),2)</formula>
    </cfRule>
  </conditionalFormatting>
  <conditionalFormatting sqref="AA16">
    <cfRule type="expression" dxfId="210" priority="493">
      <formula>MOD(ROW(),2)</formula>
    </cfRule>
  </conditionalFormatting>
  <conditionalFormatting sqref="AC16">
    <cfRule type="expression" dxfId="209" priority="492">
      <formula>MOD(ROW(),2)</formula>
    </cfRule>
  </conditionalFormatting>
  <conditionalFormatting sqref="AE16">
    <cfRule type="expression" dxfId="208" priority="491">
      <formula>MOD(ROW(),2)</formula>
    </cfRule>
  </conditionalFormatting>
  <conditionalFormatting sqref="AL16">
    <cfRule type="expression" dxfId="207" priority="488">
      <formula>MOD(ROW(),2)</formula>
    </cfRule>
  </conditionalFormatting>
  <conditionalFormatting sqref="AN16">
    <cfRule type="expression" dxfId="206" priority="487">
      <formula>MOD(ROW(),2)</formula>
    </cfRule>
  </conditionalFormatting>
  <conditionalFormatting sqref="AP16:AQ16">
    <cfRule type="expression" dxfId="205" priority="486">
      <formula>MOD(ROW(),2)</formula>
    </cfRule>
  </conditionalFormatting>
  <conditionalFormatting sqref="AW16">
    <cfRule type="expression" dxfId="204" priority="482">
      <formula>MOD(ROW(),2)</formula>
    </cfRule>
  </conditionalFormatting>
  <conditionalFormatting sqref="AY16">
    <cfRule type="expression" dxfId="203" priority="481">
      <formula>MOD(ROW(),2)</formula>
    </cfRule>
  </conditionalFormatting>
  <conditionalFormatting sqref="BA16:BC16">
    <cfRule type="expression" dxfId="202" priority="480">
      <formula>MOD(ROW(),2)</formula>
    </cfRule>
  </conditionalFormatting>
  <conditionalFormatting sqref="BJ16">
    <cfRule type="expression" dxfId="201" priority="428">
      <formula>MOD(ROW(),2)</formula>
    </cfRule>
  </conditionalFormatting>
  <conditionalFormatting sqref="BL16">
    <cfRule type="expression" dxfId="200" priority="427">
      <formula>MOD(ROW(),2)</formula>
    </cfRule>
  </conditionalFormatting>
  <conditionalFormatting sqref="BQ16">
    <cfRule type="expression" dxfId="199" priority="383">
      <formula>MOD(ROW(),2)</formula>
    </cfRule>
  </conditionalFormatting>
  <conditionalFormatting sqref="BS16">
    <cfRule type="expression" dxfId="198" priority="382">
      <formula>MOD(ROW(),2)</formula>
    </cfRule>
  </conditionalFormatting>
  <conditionalFormatting sqref="CA16">
    <cfRule type="expression" dxfId="197" priority="421">
      <formula>MOD(ROW(),2)</formula>
    </cfRule>
  </conditionalFormatting>
  <conditionalFormatting sqref="CC16">
    <cfRule type="expression" dxfId="196" priority="420">
      <formula>MOD(ROW(),2)</formula>
    </cfRule>
  </conditionalFormatting>
  <conditionalFormatting sqref="CS16">
    <cfRule type="expression" dxfId="195" priority="474">
      <formula>MOD(ROW(),2)</formula>
    </cfRule>
  </conditionalFormatting>
  <conditionalFormatting sqref="CU16">
    <cfRule type="expression" dxfId="194" priority="473">
      <formula>MOD(ROW(),2)</formula>
    </cfRule>
  </conditionalFormatting>
  <conditionalFormatting sqref="CW16:CX16">
    <cfRule type="expression" dxfId="193" priority="472">
      <formula>MOD(ROW(),2)</formula>
    </cfRule>
  </conditionalFormatting>
  <conditionalFormatting sqref="D17:F17">
    <cfRule type="expression" dxfId="192" priority="3">
      <formula>MOD(ROW(),2)</formula>
    </cfRule>
  </conditionalFormatting>
  <conditionalFormatting sqref="N18">
    <cfRule type="expression" dxfId="191" priority="20">
      <formula>MOD(ROW(),2)</formula>
    </cfRule>
  </conditionalFormatting>
  <conditionalFormatting sqref="G22">
    <cfRule type="expression" dxfId="190" priority="27">
      <formula>MOD(ROW(),2)</formula>
    </cfRule>
  </conditionalFormatting>
  <conditionalFormatting sqref="DD22">
    <cfRule type="expression" dxfId="189" priority="164">
      <formula>MOD(ROW(),2)</formula>
    </cfRule>
  </conditionalFormatting>
  <conditionalFormatting sqref="DF22">
    <cfRule type="expression" dxfId="188" priority="163">
      <formula>MOD(ROW(),2)</formula>
    </cfRule>
  </conditionalFormatting>
  <conditionalFormatting sqref="G24">
    <cfRule type="expression" dxfId="187" priority="16">
      <formula>MOD(ROW(),2)</formula>
    </cfRule>
  </conditionalFormatting>
  <conditionalFormatting sqref="DC24">
    <cfRule type="expression" dxfId="186" priority="126">
      <formula>MOD(ROW(),2)</formula>
    </cfRule>
  </conditionalFormatting>
  <conditionalFormatting sqref="DD24">
    <cfRule type="expression" dxfId="185" priority="125">
      <formula>MOD(ROW(),2)</formula>
    </cfRule>
  </conditionalFormatting>
  <conditionalFormatting sqref="DF24">
    <cfRule type="expression" dxfId="184" priority="124">
      <formula>MOD(ROW(),2)</formula>
    </cfRule>
  </conditionalFormatting>
  <conditionalFormatting sqref="G25">
    <cfRule type="expression" dxfId="183" priority="18">
      <formula>MOD(ROW(),2)</formula>
    </cfRule>
  </conditionalFormatting>
  <conditionalFormatting sqref="DC25">
    <cfRule type="expression" dxfId="182" priority="135">
      <formula>MOD(ROW(),2)</formula>
    </cfRule>
  </conditionalFormatting>
  <conditionalFormatting sqref="DD25">
    <cfRule type="expression" dxfId="181" priority="122">
      <formula>MOD(ROW(),2)</formula>
    </cfRule>
  </conditionalFormatting>
  <conditionalFormatting sqref="DF25">
    <cfRule type="expression" dxfId="180" priority="121">
      <formula>MOD(ROW(),2)</formula>
    </cfRule>
  </conditionalFormatting>
  <conditionalFormatting sqref="BC26">
    <cfRule type="expression" dxfId="179" priority="168">
      <formula>MOD(ROW(),2)</formula>
    </cfRule>
  </conditionalFormatting>
  <conditionalFormatting sqref="BU26:BV26">
    <cfRule type="expression" dxfId="178" priority="265">
      <formula>MOD(ROW(),2)</formula>
    </cfRule>
  </conditionalFormatting>
  <conditionalFormatting sqref="CE26:CF26">
    <cfRule type="expression" dxfId="177" priority="245">
      <formula>MOD(ROW(),2)</formula>
    </cfRule>
  </conditionalFormatting>
  <conditionalFormatting sqref="G27">
    <cfRule type="expression" dxfId="176" priority="12">
      <formula>MOD(ROW(),2)</formula>
    </cfRule>
  </conditionalFormatting>
  <conditionalFormatting sqref="G28">
    <cfRule type="expression" dxfId="175" priority="8">
      <formula>MOD(ROW(),2)</formula>
    </cfRule>
  </conditionalFormatting>
  <conditionalFormatting sqref="H28">
    <cfRule type="expression" dxfId="174" priority="11">
      <formula>MOD(ROW(),2)</formula>
    </cfRule>
  </conditionalFormatting>
  <conditionalFormatting sqref="J28">
    <cfRule type="expression" dxfId="173" priority="10">
      <formula>MOD(ROW(),2)</formula>
    </cfRule>
  </conditionalFormatting>
  <conditionalFormatting sqref="AX28">
    <cfRule type="expression" dxfId="172" priority="171">
      <formula>MOD(ROW(),2)</formula>
    </cfRule>
  </conditionalFormatting>
  <conditionalFormatting sqref="AZ28">
    <cfRule type="expression" dxfId="171" priority="170">
      <formula>MOD(ROW(),2)</formula>
    </cfRule>
  </conditionalFormatting>
  <conditionalFormatting sqref="BM28">
    <cfRule type="expression" dxfId="170" priority="166">
      <formula>MOD(ROW(),2)</formula>
    </cfRule>
  </conditionalFormatting>
  <conditionalFormatting sqref="BP28">
    <cfRule type="expression" dxfId="169" priority="156">
      <formula>MOD(ROW(),2)</formula>
    </cfRule>
  </conditionalFormatting>
  <conditionalFormatting sqref="BU28:BV28">
    <cfRule type="expression" dxfId="168" priority="153">
      <formula>MOD(ROW(),2)</formula>
    </cfRule>
  </conditionalFormatting>
  <conditionalFormatting sqref="BZ28">
    <cfRule type="expression" dxfId="167" priority="157">
      <formula>MOD(ROW(),2)</formula>
    </cfRule>
  </conditionalFormatting>
  <conditionalFormatting sqref="CB28">
    <cfRule type="expression" dxfId="166" priority="161">
      <formula>MOD(ROW(),2)</formula>
    </cfRule>
  </conditionalFormatting>
  <conditionalFormatting sqref="CD28">
    <cfRule type="expression" dxfId="165" priority="160">
      <formula>MOD(ROW(),2)</formula>
    </cfRule>
  </conditionalFormatting>
  <conditionalFormatting sqref="CE28:CF28">
    <cfRule type="expression" dxfId="164" priority="158">
      <formula>MOD(ROW(),2)</formula>
    </cfRule>
  </conditionalFormatting>
  <conditionalFormatting sqref="CL28">
    <cfRule type="expression" dxfId="163" priority="173">
      <formula>MOD(ROW(),2)</formula>
    </cfRule>
  </conditionalFormatting>
  <conditionalFormatting sqref="S30">
    <cfRule type="expression" dxfId="162" priority="120">
      <formula>MOD(ROW(),2)</formula>
    </cfRule>
  </conditionalFormatting>
  <conditionalFormatting sqref="U30">
    <cfRule type="expression" dxfId="161" priority="119">
      <formula>MOD(ROW(),2)</formula>
    </cfRule>
  </conditionalFormatting>
  <conditionalFormatting sqref="AM30">
    <cfRule type="expression" dxfId="160" priority="111">
      <formula>MOD(ROW(),2)</formula>
    </cfRule>
  </conditionalFormatting>
  <conditionalFormatting sqref="AO30">
    <cfRule type="expression" dxfId="159" priority="110">
      <formula>MOD(ROW(),2)</formula>
    </cfRule>
  </conditionalFormatting>
  <conditionalFormatting sqref="BG30:BI30">
    <cfRule type="expression" dxfId="158" priority="114">
      <formula>MOD(ROW(),2)</formula>
    </cfRule>
  </conditionalFormatting>
  <conditionalFormatting sqref="BK30">
    <cfRule type="expression" dxfId="157" priority="116">
      <formula>MOD(ROW(),2)</formula>
    </cfRule>
  </conditionalFormatting>
  <conditionalFormatting sqref="BM30">
    <cfRule type="expression" dxfId="156" priority="115">
      <formula>MOD(ROW(),2)</formula>
    </cfRule>
  </conditionalFormatting>
  <conditionalFormatting sqref="BP30">
    <cfRule type="expression" dxfId="155" priority="91">
      <formula>MOD(ROW(),2)</formula>
    </cfRule>
  </conditionalFormatting>
  <conditionalFormatting sqref="BR30">
    <cfRule type="expression" dxfId="154" priority="90">
      <formula>MOD(ROW(),2)</formula>
    </cfRule>
  </conditionalFormatting>
  <conditionalFormatting sqref="BT30">
    <cfRule type="expression" dxfId="153" priority="89">
      <formula>MOD(ROW(),2)</formula>
    </cfRule>
  </conditionalFormatting>
  <conditionalFormatting sqref="BU30:BV30">
    <cfRule type="expression" dxfId="152" priority="88">
      <formula>MOD(ROW(),2)</formula>
    </cfRule>
  </conditionalFormatting>
  <conditionalFormatting sqref="BZ30">
    <cfRule type="expression" dxfId="151" priority="105">
      <formula>MOD(ROW(),2)</formula>
    </cfRule>
  </conditionalFormatting>
  <conditionalFormatting sqref="CB30">
    <cfRule type="expression" dxfId="150" priority="107">
      <formula>MOD(ROW(),2)</formula>
    </cfRule>
  </conditionalFormatting>
  <conditionalFormatting sqref="CD30">
    <cfRule type="expression" dxfId="149" priority="106">
      <formula>MOD(ROW(),2)</formula>
    </cfRule>
  </conditionalFormatting>
  <conditionalFormatting sqref="CE30:CF30">
    <cfRule type="expression" dxfId="148" priority="103">
      <formula>MOD(ROW(),2)</formula>
    </cfRule>
  </conditionalFormatting>
  <conditionalFormatting sqref="CL30">
    <cfRule type="expression" dxfId="147" priority="129">
      <formula>MOD(ROW(),2)</formula>
    </cfRule>
  </conditionalFormatting>
  <conditionalFormatting sqref="CT30">
    <cfRule type="expression" dxfId="146" priority="101">
      <formula>MOD(ROW(),2)</formula>
    </cfRule>
  </conditionalFormatting>
  <conditionalFormatting sqref="CV30">
    <cfRule type="expression" dxfId="145" priority="100">
      <formula>MOD(ROW(),2)</formula>
    </cfRule>
  </conditionalFormatting>
  <conditionalFormatting sqref="S31">
    <cfRule type="expression" dxfId="144" priority="65">
      <formula>MOD(ROW(),2)</formula>
    </cfRule>
  </conditionalFormatting>
  <conditionalFormatting sqref="U31">
    <cfRule type="expression" dxfId="143" priority="61">
      <formula>MOD(ROW(),2)</formula>
    </cfRule>
  </conditionalFormatting>
  <conditionalFormatting sqref="W31">
    <cfRule type="expression" dxfId="142" priority="222">
      <formula>MOD(ROW(),2)</formula>
    </cfRule>
  </conditionalFormatting>
  <conditionalFormatting sqref="X31">
    <cfRule type="expression" dxfId="141" priority="80">
      <formula>MOD(ROW(),2)</formula>
    </cfRule>
  </conditionalFormatting>
  <conditionalFormatting sqref="AB31">
    <cfRule type="expression" dxfId="140" priority="95">
      <formula>MOD(ROW(),2)</formula>
    </cfRule>
  </conditionalFormatting>
  <conditionalFormatting sqref="AD31">
    <cfRule type="expression" dxfId="139" priority="94">
      <formula>MOD(ROW(),2)</formula>
    </cfRule>
  </conditionalFormatting>
  <conditionalFormatting sqref="AG31">
    <cfRule type="expression" dxfId="138" priority="76">
      <formula>MOD(ROW(),2)</formula>
    </cfRule>
  </conditionalFormatting>
  <conditionalFormatting sqref="AM31">
    <cfRule type="expression" dxfId="137" priority="140">
      <formula>MOD(ROW(),2)</formula>
    </cfRule>
  </conditionalFormatting>
  <conditionalFormatting sqref="AO31">
    <cfRule type="expression" dxfId="136" priority="108">
      <formula>MOD(ROW(),2)</formula>
    </cfRule>
  </conditionalFormatting>
  <conditionalFormatting sqref="AZ31">
    <cfRule type="expression" dxfId="135" priority="93">
      <formula>MOD(ROW(),2)</formula>
    </cfRule>
  </conditionalFormatting>
  <conditionalFormatting sqref="BC31">
    <cfRule type="expression" dxfId="134" priority="92">
      <formula>MOD(ROW(),2)</formula>
    </cfRule>
  </conditionalFormatting>
  <conditionalFormatting sqref="BG31:BI31">
    <cfRule type="expression" dxfId="133" priority="146">
      <formula>MOD(ROW(),2)</formula>
    </cfRule>
  </conditionalFormatting>
  <conditionalFormatting sqref="BM31">
    <cfRule type="expression" dxfId="132" priority="112">
      <formula>MOD(ROW(),2)</formula>
    </cfRule>
  </conditionalFormatting>
  <conditionalFormatting sqref="BT31">
    <cfRule type="expression" dxfId="131" priority="86">
      <formula>MOD(ROW(),2)</formula>
    </cfRule>
  </conditionalFormatting>
  <conditionalFormatting sqref="BZ31">
    <cfRule type="expression" dxfId="130" priority="151">
      <formula>MOD(ROW(),2)</formula>
    </cfRule>
  </conditionalFormatting>
  <conditionalFormatting sqref="CD31">
    <cfRule type="expression" dxfId="129" priority="102">
      <formula>MOD(ROW(),2)</formula>
    </cfRule>
  </conditionalFormatting>
  <conditionalFormatting sqref="CE31:CF31">
    <cfRule type="expression" dxfId="128" priority="147">
      <formula>MOD(ROW(),2)</formula>
    </cfRule>
  </conditionalFormatting>
  <conditionalFormatting sqref="CL31">
    <cfRule type="expression" dxfId="127" priority="83">
      <formula>MOD(ROW(),2)</formula>
    </cfRule>
  </conditionalFormatting>
  <conditionalFormatting sqref="CZ31">
    <cfRule type="expression" dxfId="126" priority="71">
      <formula>MOD(ROW(),2)</formula>
    </cfRule>
  </conditionalFormatting>
  <conditionalFormatting sqref="H7:H17">
    <cfRule type="expression" dxfId="125" priority="25">
      <formula>MOD(ROW(),2)</formula>
    </cfRule>
  </conditionalFormatting>
  <conditionalFormatting sqref="J7:J17">
    <cfRule type="expression" dxfId="124" priority="22">
      <formula>MOD(ROW(),2)</formula>
    </cfRule>
  </conditionalFormatting>
  <conditionalFormatting sqref="J19:J27">
    <cfRule type="expression" dxfId="123" priority="23">
      <formula>MOD(ROW(),2)</formula>
    </cfRule>
  </conditionalFormatting>
  <conditionalFormatting sqref="S7:S17">
    <cfRule type="expression" dxfId="122" priority="457">
      <formula>MOD(ROW(),2)</formula>
    </cfRule>
  </conditionalFormatting>
  <conditionalFormatting sqref="U7:U17">
    <cfRule type="expression" dxfId="121" priority="454">
      <formula>MOD(ROW(),2)</formula>
    </cfRule>
  </conditionalFormatting>
  <conditionalFormatting sqref="U19:U29">
    <cfRule type="expression" dxfId="120" priority="455">
      <formula>MOD(ROW(),2)</formula>
    </cfRule>
  </conditionalFormatting>
  <conditionalFormatting sqref="AB7:AB17">
    <cfRule type="expression" dxfId="119" priority="452">
      <formula>MOD(ROW(),2)</formula>
    </cfRule>
  </conditionalFormatting>
  <conditionalFormatting sqref="AD7:AD17">
    <cfRule type="expression" dxfId="118" priority="449">
      <formula>MOD(ROW(),2)</formula>
    </cfRule>
  </conditionalFormatting>
  <conditionalFormatting sqref="AF6:AF7">
    <cfRule type="expression" dxfId="117" priority="79">
      <formula>MOD(ROW(),2)</formula>
    </cfRule>
  </conditionalFormatting>
  <conditionalFormatting sqref="AM7:AM17">
    <cfRule type="expression" dxfId="116" priority="446">
      <formula>MOD(ROW(),2)</formula>
    </cfRule>
  </conditionalFormatting>
  <conditionalFormatting sqref="AO7:AO17">
    <cfRule type="expression" dxfId="115" priority="443">
      <formula>MOD(ROW(),2)</formula>
    </cfRule>
  </conditionalFormatting>
  <conditionalFormatting sqref="AO19:AO29">
    <cfRule type="expression" dxfId="114" priority="444">
      <formula>MOD(ROW(),2)</formula>
    </cfRule>
  </conditionalFormatting>
  <conditionalFormatting sqref="AZ7:AZ17">
    <cfRule type="expression" dxfId="113" priority="463">
      <formula>MOD(ROW(),2)</formula>
    </cfRule>
  </conditionalFormatting>
  <conditionalFormatting sqref="BM7:BM17">
    <cfRule type="expression" dxfId="112" priority="424">
      <formula>MOD(ROW(),2)</formula>
    </cfRule>
  </conditionalFormatting>
  <conditionalFormatting sqref="BP8:BP17">
    <cfRule type="expression" dxfId="111" priority="384">
      <formula>MOD(ROW(),2)</formula>
    </cfRule>
  </conditionalFormatting>
  <conditionalFormatting sqref="BR7:BR17">
    <cfRule type="expression" dxfId="110" priority="379">
      <formula>MOD(ROW(),2)</formula>
    </cfRule>
  </conditionalFormatting>
  <conditionalFormatting sqref="BT7:BT17">
    <cfRule type="expression" dxfId="109" priority="376">
      <formula>MOD(ROW(),2)</formula>
    </cfRule>
  </conditionalFormatting>
  <conditionalFormatting sqref="BT19:BT29">
    <cfRule type="expression" dxfId="108" priority="377">
      <formula>MOD(ROW(),2)</formula>
    </cfRule>
  </conditionalFormatting>
  <conditionalFormatting sqref="CL7:CL17">
    <cfRule type="expression" dxfId="107" priority="441">
      <formula>MOD(ROW(),2)</formula>
    </cfRule>
  </conditionalFormatting>
  <conditionalFormatting sqref="CR8:CR17">
    <cfRule type="expression" dxfId="106" priority="475">
      <formula>MOD(ROW(),2)</formula>
    </cfRule>
  </conditionalFormatting>
  <conditionalFormatting sqref="CT7:CT17">
    <cfRule type="expression" dxfId="105" priority="439">
      <formula>MOD(ROW(),2)</formula>
    </cfRule>
  </conditionalFormatting>
  <conditionalFormatting sqref="CV7:CV17">
    <cfRule type="expression" dxfId="104" priority="436">
      <formula>MOD(ROW(),2)</formula>
    </cfRule>
  </conditionalFormatting>
  <conditionalFormatting sqref="CV19:CV29">
    <cfRule type="expression" dxfId="103" priority="437">
      <formula>MOD(ROW(),2)</formula>
    </cfRule>
  </conditionalFormatting>
  <conditionalFormatting sqref="CV31:CV43">
    <cfRule type="expression" dxfId="102" priority="98">
      <formula>MOD(ROW(),2)</formula>
    </cfRule>
  </conditionalFormatting>
  <conditionalFormatting sqref="CY6:CY7">
    <cfRule type="expression" dxfId="101" priority="74">
      <formula>MOD(ROW(),2)</formula>
    </cfRule>
  </conditionalFormatting>
  <conditionalFormatting sqref="DC26:DC37">
    <cfRule type="expression" dxfId="100" priority="53">
      <formula>MOD(ROW(),2)</formula>
    </cfRule>
  </conditionalFormatting>
  <conditionalFormatting sqref="DD7:DD12">
    <cfRule type="expression" dxfId="99" priority="204">
      <formula>MOD(ROW(),2)</formula>
    </cfRule>
  </conditionalFormatting>
  <conditionalFormatting sqref="DD26:DD37">
    <cfRule type="expression" dxfId="98" priority="51">
      <formula>MOD(ROW(),2)</formula>
    </cfRule>
  </conditionalFormatting>
  <conditionalFormatting sqref="DF7:DF12">
    <cfRule type="expression" dxfId="97" priority="202">
      <formula>MOD(ROW(),2)</formula>
    </cfRule>
  </conditionalFormatting>
  <conditionalFormatting sqref="DF26:DF37">
    <cfRule type="expression" dxfId="96" priority="50">
      <formula>MOD(ROW(),2)</formula>
    </cfRule>
  </conditionalFormatting>
  <conditionalFormatting sqref="D6 B29:M39 AU25:AU42 AT32:AT42 Q32:V43 Z32:AE43 AI32:AQ43 AT43:BC43 AV32:BC42 BG32:BM43 BP32:BV43 BZ32:CF43 CJ32:CM43">
    <cfRule type="expression" dxfId="95" priority="6">
      <formula>MOD(ROW(),2)</formula>
    </cfRule>
  </conditionalFormatting>
  <conditionalFormatting sqref="B19:E23 B6:C17 D12:F13 D15:F16 D7:E10 F23:G23 F6:F10 F19:F22 G19:G21 E6 G8:G17 N7 N6:O6 K19:M23 I7:I17 K6:M14 K16:M17 H19:I23 H24:H27">
    <cfRule type="expression" dxfId="94" priority="30">
      <formula>MOD(ROW(),2)</formula>
    </cfRule>
  </conditionalFormatting>
  <conditionalFormatting sqref="U6 Q29:R29 T29 V29 AB19:AB28 AD19:AD28 Z29:AE29 CU29 CW29:CX29 BP29:BQ29 BS29 BU29:BV29 CR29:CS29">
    <cfRule type="expression" dxfId="93" priority="456">
      <formula>MOD(ROW(),2)</formula>
    </cfRule>
  </conditionalFormatting>
  <conditionalFormatting sqref="AI19:AL19 AI7:AL7 AC6:AC7 V6:W7 Z6:AA7 AE6:AE7 V19 T6:T7 T19 Q19:R19 Q6:R7 AP7:AQ7 AP19:AQ19 AT7:AW7 AN19 AR6:AR7 AN7 BE7 AY7 BA7:BC7 BD6:BD7 CW17:CX17 CW19:CX25 BU7:BV17 BU19:BV25 CR6:CS7 CJ7:CK7 CN6:CP6 CM7:CN7 CS8:CS15 CW6 CW7:CX15 CU6:CU15 CU19:CU25 CU17 CS17 CR19:CS25">
    <cfRule type="expression" dxfId="92" priority="501">
      <formula>MOD(ROW(),2)</formula>
    </cfRule>
  </conditionalFormatting>
  <conditionalFormatting sqref="S6 S19:S29">
    <cfRule type="expression" dxfId="91" priority="458">
      <formula>MOD(ROW(),2)</formula>
    </cfRule>
  </conditionalFormatting>
  <conditionalFormatting sqref="AI8:AK17 AI6:AL6 AI20:AL25 AN20:AN25 AN6 AN8:AN15 AP8:AQ15 AP6 AP20:AQ25 AL8:AL15">
    <cfRule type="expression" dxfId="90" priority="489">
      <formula>MOD(ROW(),2)</formula>
    </cfRule>
  </conditionalFormatting>
  <conditionalFormatting sqref="AM19:AM29 AM6">
    <cfRule type="expression" dxfId="89" priority="447">
      <formula>MOD(ROW(),2)</formula>
    </cfRule>
  </conditionalFormatting>
  <conditionalFormatting sqref="AT8:AV17 AT19:AT25 AT6 AX6:BC6 BE6 AX29:AX31 AX20:AX27 AY20:AY25 AU20:AW24 AV25:AW25 AW8:AW15 BA19:BC25 BA8:BC15 AY8:AY15 AU19:AY19">
    <cfRule type="expression" dxfId="88" priority="483">
      <formula>MOD(ROW(),2)</formula>
    </cfRule>
  </conditionalFormatting>
  <conditionalFormatting sqref="BG7:BJ7 BN6:BN7 BL7">
    <cfRule type="expression" dxfId="87" priority="430">
      <formula>MOD(ROW(),2)</formula>
    </cfRule>
  </conditionalFormatting>
  <conditionalFormatting sqref="BG8:BI17 BG19:BG25 BG6 BK6:BM6 BG27:BI27 BG29:BI29 BK31 BJ8:BJ15 BL8:BL15 BH19:BL19 BL20:BL25 BH20:BJ25 BK29 BK20:BK27">
    <cfRule type="expression" dxfId="86" priority="429">
      <formula>MOD(ROW(),2)</formula>
    </cfRule>
  </conditionalFormatting>
  <conditionalFormatting sqref="BQ8:BQ15 BQ17 BP19:BQ25 BP6:BQ7 BW6:BW7 BS17 BS19:BS25 BS6:BS15 BU6 BP27 BP31 BX7">
    <cfRule type="expression" dxfId="85" priority="385">
      <formula>MOD(ROW(),2)</formula>
    </cfRule>
  </conditionalFormatting>
  <conditionalFormatting sqref="BR6 BR19:BR29 BR31">
    <cfRule type="expression" dxfId="84" priority="380">
      <formula>MOD(ROW(),2)</formula>
    </cfRule>
  </conditionalFormatting>
  <conditionalFormatting sqref="BZ7:CA7 CC7 CH7 CG6:CG7">
    <cfRule type="expression" dxfId="83" priority="423">
      <formula>MOD(ROW(),2)</formula>
    </cfRule>
  </conditionalFormatting>
  <conditionalFormatting sqref="BZ8:BZ17 CB31 CB29 CB25:CB27 CC25 BZ25:CA25 BZ6:CD6 BZ19:CC24 CC8:CC15 CA8:CA15 CH6">
    <cfRule type="expression" dxfId="82" priority="422">
      <formula>MOD(ROW(),2)</formula>
    </cfRule>
  </conditionalFormatting>
  <conditionalFormatting sqref="CJ8:CJ17 CJ27 CM19:CM25 CM6 CM8:CM15 CK8:CK15 CJ6:CK6 CJ19:CK25">
    <cfRule type="expression" dxfId="81" priority="478">
      <formula>MOD(ROW(),2)</formula>
    </cfRule>
  </conditionalFormatting>
  <conditionalFormatting sqref="CL6 CL29 CL19:CL27">
    <cfRule type="expression" dxfId="80" priority="442">
      <formula>MOD(ROW(),2)</formula>
    </cfRule>
  </conditionalFormatting>
  <conditionalFormatting sqref="CT6 CT19:CT29 CT31:CT43">
    <cfRule type="expression" dxfId="79" priority="440">
      <formula>MOD(ROW(),2)</formula>
    </cfRule>
  </conditionalFormatting>
  <conditionalFormatting sqref="DB8:DC11 DE8:DE11 DB13:DE13 DB6:DG6 DB14:DC19 DE14:DE19 DD14:DD21 DD23">
    <cfRule type="expression" dxfId="78" priority="205">
      <formula>MOD(ROW(),2)</formula>
    </cfRule>
  </conditionalFormatting>
  <conditionalFormatting sqref="AW17 BA17:BC17 AX7:AX17 AY17">
    <cfRule type="expression" dxfId="77" priority="479">
      <formula>MOD(ROW(),2)</formula>
    </cfRule>
  </conditionalFormatting>
  <conditionalFormatting sqref="BJ17 BL17 BK7:BK17">
    <cfRule type="expression" dxfId="76" priority="426">
      <formula>MOD(ROW(),2)</formula>
    </cfRule>
  </conditionalFormatting>
  <conditionalFormatting sqref="CA17 CB7:CB17 CC17">
    <cfRule type="expression" dxfId="75" priority="419">
      <formula>MOD(ROW(),2)</formula>
    </cfRule>
  </conditionalFormatting>
  <conditionalFormatting sqref="CD7:CF17">
    <cfRule type="expression" dxfId="74" priority="417">
      <formula>MOD(ROW(),2)</formula>
    </cfRule>
  </conditionalFormatting>
  <conditionalFormatting sqref="DE7 DG7 DB7:DC7">
    <cfRule type="expression" dxfId="73" priority="206">
      <formula>MOD(ROW(),2)</formula>
    </cfRule>
  </conditionalFormatting>
  <conditionalFormatting sqref="Q8:Q17 R8:R15 Q20:R25 T20:T25 T8:T15 V8:V15 V20:V25">
    <cfRule type="expression" dxfId="72" priority="499">
      <formula>MOD(ROW(),2)</formula>
    </cfRule>
  </conditionalFormatting>
  <conditionalFormatting sqref="Z8:Z17 AE19:AE25 AE8:AE15 AC8:AC15 AC19:AC25 Z19:AA25 AA8:AA15">
    <cfRule type="expression" dxfId="71" priority="494">
      <formula>MOD(ROW(),2)</formula>
    </cfRule>
  </conditionalFormatting>
  <conditionalFormatting sqref="DB12:DC12 DE12 DG8:DG19">
    <cfRule type="expression" dxfId="70" priority="207">
      <formula>MOD(ROW(),2)</formula>
    </cfRule>
  </conditionalFormatting>
  <conditionalFormatting sqref="DF13:DF21 DF23">
    <cfRule type="expression" dxfId="69" priority="203">
      <formula>MOD(ROW(),2)</formula>
    </cfRule>
  </conditionalFormatting>
  <conditionalFormatting sqref="CK16 CM16">
    <cfRule type="expression" dxfId="68" priority="477">
      <formula>MOD(ROW(),2)</formula>
    </cfRule>
  </conditionalFormatting>
  <conditionalFormatting sqref="R17 T17 V17">
    <cfRule type="expression" dxfId="67" priority="495">
      <formula>MOD(ROW(),2)</formula>
    </cfRule>
  </conditionalFormatting>
  <conditionalFormatting sqref="AA17 AE17 AC17">
    <cfRule type="expression" dxfId="66" priority="490">
      <formula>MOD(ROW(),2)</formula>
    </cfRule>
  </conditionalFormatting>
  <conditionalFormatting sqref="AL17 AN17 AP17:AQ17">
    <cfRule type="expression" dxfId="65" priority="485">
      <formula>MOD(ROW(),2)</formula>
    </cfRule>
  </conditionalFormatting>
  <conditionalFormatting sqref="CK17 CM17">
    <cfRule type="expression" dxfId="64" priority="476">
      <formula>MOD(ROW(),2)</formula>
    </cfRule>
  </conditionalFormatting>
  <conditionalFormatting sqref="AZ19:AZ27 AZ29:AZ30">
    <cfRule type="expression" dxfId="63" priority="464">
      <formula>MOD(ROW(),2)</formula>
    </cfRule>
  </conditionalFormatting>
  <conditionalFormatting sqref="BM19:BM27 BM29">
    <cfRule type="expression" dxfId="62" priority="425">
      <formula>MOD(ROW(),2)</formula>
    </cfRule>
  </conditionalFormatting>
  <conditionalFormatting sqref="CD19:CF24 CD29 CD25:CD27 CE25:CF25">
    <cfRule type="expression" dxfId="61" priority="418">
      <formula>MOD(ROW(),2)</formula>
    </cfRule>
  </conditionalFormatting>
  <conditionalFormatting sqref="DB20:DC20 DE20 DG20">
    <cfRule type="expression" dxfId="60" priority="201">
      <formula>MOD(ROW(),2)</formula>
    </cfRule>
  </conditionalFormatting>
  <conditionalFormatting sqref="DB21:DC21 DB23:DC23 DE21 DE23 DG21 DG23 DC22">
    <cfRule type="expression" dxfId="59" priority="200">
      <formula>MOD(ROW(),2)</formula>
    </cfRule>
  </conditionalFormatting>
  <conditionalFormatting sqref="DB22 DE22 DG22">
    <cfRule type="expression" dxfId="58" priority="162">
      <formula>MOD(ROW(),2)</formula>
    </cfRule>
  </conditionalFormatting>
  <conditionalFormatting sqref="B24:F24 K24:M24 I24">
    <cfRule type="expression" dxfId="57" priority="17">
      <formula>MOD(ROW(),2)</formula>
    </cfRule>
  </conditionalFormatting>
  <conditionalFormatting sqref="DB24 DG24 DE24">
    <cfRule type="expression" dxfId="56" priority="123">
      <formula>MOD(ROW(),2)</formula>
    </cfRule>
  </conditionalFormatting>
  <conditionalFormatting sqref="B25:F25 K25:M25 I25">
    <cfRule type="expression" dxfId="55" priority="19">
      <formula>MOD(ROW(),2)</formula>
    </cfRule>
  </conditionalFormatting>
  <conditionalFormatting sqref="DB25 DG25 DE25">
    <cfRule type="expression" dxfId="54" priority="132">
      <formula>MOD(ROW(),2)</formula>
    </cfRule>
  </conditionalFormatting>
  <conditionalFormatting sqref="B26:G26 K26:M26 I26">
    <cfRule type="expression" dxfId="53" priority="21">
      <formula>MOD(ROW(),2)</formula>
    </cfRule>
  </conditionalFormatting>
  <conditionalFormatting sqref="Q26:R26 T26 V26">
    <cfRule type="expression" dxfId="52" priority="283">
      <formula>MOD(ROW(),2)</formula>
    </cfRule>
  </conditionalFormatting>
  <conditionalFormatting sqref="Z26:AA26 AE26 AC26">
    <cfRule type="expression" dxfId="51" priority="280">
      <formula>MOD(ROW(),2)</formula>
    </cfRule>
  </conditionalFormatting>
  <conditionalFormatting sqref="AI26:AL26 AN26 AP26:AQ26">
    <cfRule type="expression" dxfId="50" priority="277">
      <formula>MOD(ROW(),2)</formula>
    </cfRule>
  </conditionalFormatting>
  <conditionalFormatting sqref="AT26 AV26:AW26 AY26 BA26:BB26">
    <cfRule type="expression" dxfId="49" priority="461">
      <formula>MOD(ROW(),2)</formula>
    </cfRule>
  </conditionalFormatting>
  <conditionalFormatting sqref="BG26:BJ26 BL26">
    <cfRule type="expression" dxfId="48" priority="250">
      <formula>MOD(ROW(),2)</formula>
    </cfRule>
  </conditionalFormatting>
  <conditionalFormatting sqref="BP26:BQ26 BS26">
    <cfRule type="expression" dxfId="47" priority="264">
      <formula>MOD(ROW(),2)</formula>
    </cfRule>
  </conditionalFormatting>
  <conditionalFormatting sqref="BZ26:CA26 BZ29 BZ27 CC26">
    <cfRule type="expression" dxfId="46" priority="246">
      <formula>MOD(ROW(),2)</formula>
    </cfRule>
  </conditionalFormatting>
  <conditionalFormatting sqref="CJ26:CK26 CM26">
    <cfRule type="expression" dxfId="45" priority="248">
      <formula>MOD(ROW(),2)</formula>
    </cfRule>
  </conditionalFormatting>
  <conditionalFormatting sqref="CR26:CS26 CU26 CW26:CX26">
    <cfRule type="expression" dxfId="44" priority="244">
      <formula>MOD(ROW(),2)</formula>
    </cfRule>
  </conditionalFormatting>
  <conditionalFormatting sqref="DB26:DB37 DG26:DG37 DE26:DE37">
    <cfRule type="expression" dxfId="43" priority="52">
      <formula>MOD(ROW(),2)</formula>
    </cfRule>
  </conditionalFormatting>
  <conditionalFormatting sqref="B27:F27 K27:M27 I27">
    <cfRule type="expression" dxfId="42" priority="13">
      <formula>MOD(ROW(),2)</formula>
    </cfRule>
  </conditionalFormatting>
  <conditionalFormatting sqref="Q27:R27 T27 V27">
    <cfRule type="expression" dxfId="41" priority="240">
      <formula>MOD(ROW(),2)</formula>
    </cfRule>
  </conditionalFormatting>
  <conditionalFormatting sqref="Z27:AA27 AE27 AC27">
    <cfRule type="expression" dxfId="40" priority="256">
      <formula>MOD(ROW(),2)</formula>
    </cfRule>
  </conditionalFormatting>
  <conditionalFormatting sqref="AI27:AL27 AN27 AP27:AQ27">
    <cfRule type="expression" dxfId="39" priority="253">
      <formula>MOD(ROW(),2)</formula>
    </cfRule>
  </conditionalFormatting>
  <conditionalFormatting sqref="AT27 AV27:AW27 AT29 AV29:AW29 BC30 BA27:BC27 BA29:BC29 AY29 AY27">
    <cfRule type="expression" dxfId="38" priority="274">
      <formula>MOD(ROW(),2)</formula>
    </cfRule>
  </conditionalFormatting>
  <conditionalFormatting sqref="BJ27 BJ29 BL27 BL29">
    <cfRule type="expression" dxfId="37" priority="267">
      <formula>MOD(ROW(),2)</formula>
    </cfRule>
  </conditionalFormatting>
  <conditionalFormatting sqref="BQ27 BS27 BQ31 BS31">
    <cfRule type="expression" dxfId="36" priority="236">
      <formula>MOD(ROW(),2)</formula>
    </cfRule>
  </conditionalFormatting>
  <conditionalFormatting sqref="BU27:BV27 BU31:BV31">
    <cfRule type="expression" dxfId="35" priority="237">
      <formula>MOD(ROW(),2)</formula>
    </cfRule>
  </conditionalFormatting>
  <conditionalFormatting sqref="CA27 CC29 CC27 CA29">
    <cfRule type="expression" dxfId="34" priority="261">
      <formula>MOD(ROW(),2)</formula>
    </cfRule>
  </conditionalFormatting>
  <conditionalFormatting sqref="CE27:CF27 CE29:CF29">
    <cfRule type="expression" dxfId="33" priority="260">
      <formula>MOD(ROW(),2)</formula>
    </cfRule>
  </conditionalFormatting>
  <conditionalFormatting sqref="CK27 CM27">
    <cfRule type="expression" dxfId="32" priority="272">
      <formula>MOD(ROW(),2)</formula>
    </cfRule>
  </conditionalFormatting>
  <conditionalFormatting sqref="CW27:CX27 CR27:CS27 CU27">
    <cfRule type="expression" dxfId="31" priority="270">
      <formula>MOD(ROW(),2)</formula>
    </cfRule>
  </conditionalFormatting>
  <conditionalFormatting sqref="B28:F28 K28:M28 I28">
    <cfRule type="expression" dxfId="30" priority="9">
      <formula>MOD(ROW(),2)</formula>
    </cfRule>
  </conditionalFormatting>
  <conditionalFormatting sqref="Q28:R28 T28 V28">
    <cfRule type="expression" dxfId="29" priority="186">
      <formula>MOD(ROW(),2)</formula>
    </cfRule>
  </conditionalFormatting>
  <conditionalFormatting sqref="AC28 AE28 Z28:AA28">
    <cfRule type="expression" dxfId="28" priority="174">
      <formula>MOD(ROW(),2)</formula>
    </cfRule>
  </conditionalFormatting>
  <conditionalFormatting sqref="AI28:AL28 AP28:AQ28 AN28">
    <cfRule type="expression" dxfId="27" priority="177">
      <formula>MOD(ROW(),2)</formula>
    </cfRule>
  </conditionalFormatting>
  <conditionalFormatting sqref="AT28 AV28:AW28 AY28 BA28:BC28">
    <cfRule type="expression" dxfId="26" priority="169">
      <formula>MOD(ROW(),2)</formula>
    </cfRule>
  </conditionalFormatting>
  <conditionalFormatting sqref="BG28:BI28 BK28">
    <cfRule type="expression" dxfId="25" priority="167">
      <formula>MOD(ROW(),2)</formula>
    </cfRule>
  </conditionalFormatting>
  <conditionalFormatting sqref="BJ28 BL28">
    <cfRule type="expression" dxfId="24" priority="165">
      <formula>MOD(ROW(),2)</formula>
    </cfRule>
  </conditionalFormatting>
  <conditionalFormatting sqref="BQ28 BS28">
    <cfRule type="expression" dxfId="23" priority="152">
      <formula>MOD(ROW(),2)</formula>
    </cfRule>
  </conditionalFormatting>
  <conditionalFormatting sqref="CA28 CC28">
    <cfRule type="expression" dxfId="22" priority="159">
      <formula>MOD(ROW(),2)</formula>
    </cfRule>
  </conditionalFormatting>
  <conditionalFormatting sqref="CJ28:CK28 CM28">
    <cfRule type="expression" dxfId="21" priority="172">
      <formula>MOD(ROW(),2)</formula>
    </cfRule>
  </conditionalFormatting>
  <conditionalFormatting sqref="CR28:CS28 CU28 CW28:CX28">
    <cfRule type="expression" dxfId="20" priority="180">
      <formula>MOD(ROW(),2)</formula>
    </cfRule>
  </conditionalFormatting>
  <conditionalFormatting sqref="AI29:AL29 AP29:AQ29 AN29">
    <cfRule type="expression" dxfId="19" priority="216">
      <formula>MOD(ROW(),2)</formula>
    </cfRule>
  </conditionalFormatting>
  <conditionalFormatting sqref="CJ29:CK29 CM29">
    <cfRule type="expression" dxfId="18" priority="232">
      <formula>MOD(ROW(),2)</formula>
    </cfRule>
  </conditionalFormatting>
  <conditionalFormatting sqref="Q30:R30 T30 V30">
    <cfRule type="expression" dxfId="17" priority="118">
      <formula>MOD(ROW(),2)</formula>
    </cfRule>
  </conditionalFormatting>
  <conditionalFormatting sqref="AC30 AE30 Z30:AA30">
    <cfRule type="expression" dxfId="16" priority="96">
      <formula>MOD(ROW(),2)</formula>
    </cfRule>
  </conditionalFormatting>
  <conditionalFormatting sqref="AD30 AB30">
    <cfRule type="expression" dxfId="15" priority="97">
      <formula>MOD(ROW(),2)</formula>
    </cfRule>
  </conditionalFormatting>
  <conditionalFormatting sqref="AI30:AL30 AP30:AQ30 AN30">
    <cfRule type="expression" dxfId="14" priority="109">
      <formula>MOD(ROW(),2)</formula>
    </cfRule>
  </conditionalFormatting>
  <conditionalFormatting sqref="AT30:AT31 AV30:AV31">
    <cfRule type="expression" dxfId="13" priority="142">
      <formula>MOD(ROW(),2)</formula>
    </cfRule>
  </conditionalFormatting>
  <conditionalFormatting sqref="AW30:AW31 BA30:BB31 AY30:AY31">
    <cfRule type="expression" dxfId="12" priority="141">
      <formula>MOD(ROW(),2)</formula>
    </cfRule>
  </conditionalFormatting>
  <conditionalFormatting sqref="BJ30 BL30">
    <cfRule type="expression" dxfId="11" priority="113">
      <formula>MOD(ROW(),2)</formula>
    </cfRule>
  </conditionalFormatting>
  <conditionalFormatting sqref="BQ30 BS30">
    <cfRule type="expression" dxfId="10" priority="87">
      <formula>MOD(ROW(),2)</formula>
    </cfRule>
  </conditionalFormatting>
  <conditionalFormatting sqref="CA30 CC30">
    <cfRule type="expression" dxfId="9" priority="104">
      <formula>MOD(ROW(),2)</formula>
    </cfRule>
  </conditionalFormatting>
  <conditionalFormatting sqref="CJ30:CK30 CM30">
    <cfRule type="expression" dxfId="8" priority="128">
      <formula>MOD(ROW(),2)</formula>
    </cfRule>
  </conditionalFormatting>
  <conditionalFormatting sqref="CR30:CS30 CU30 CW30:CX30">
    <cfRule type="expression" dxfId="7" priority="99">
      <formula>MOD(ROW(),2)</formula>
    </cfRule>
  </conditionalFormatting>
  <conditionalFormatting sqref="Q31:R31 V31 T31">
    <cfRule type="expression" dxfId="6" priority="64">
      <formula>MOD(ROW(),2)</formula>
    </cfRule>
  </conditionalFormatting>
  <conditionalFormatting sqref="Z31:AA31 AE31 AC31">
    <cfRule type="expression" dxfId="5" priority="136">
      <formula>MOD(ROW(),2)</formula>
    </cfRule>
  </conditionalFormatting>
  <conditionalFormatting sqref="AI31:AL31 AP31:AQ31 AN31">
    <cfRule type="expression" dxfId="4" priority="138">
      <formula>MOD(ROW(),2)</formula>
    </cfRule>
  </conditionalFormatting>
  <conditionalFormatting sqref="BL31 BJ31">
    <cfRule type="expression" dxfId="3" priority="143">
      <formula>MOD(ROW(),2)</formula>
    </cfRule>
  </conditionalFormatting>
  <conditionalFormatting sqref="CA31 CC31">
    <cfRule type="expression" dxfId="2" priority="148">
      <formula>MOD(ROW(),2)</formula>
    </cfRule>
  </conditionalFormatting>
  <conditionalFormatting sqref="CJ31:CK31 CM31">
    <cfRule type="expression" dxfId="1" priority="84">
      <formula>MOD(ROW(),2)</formula>
    </cfRule>
  </conditionalFormatting>
  <conditionalFormatting sqref="CR31:CS43 CU31:CU43 CW31:CX43">
    <cfRule type="expression" dxfId="0" priority="229">
      <formula>MOD(ROW(),2)</formula>
    </cfRule>
  </conditionalFormatting>
  <pageMargins left="0.7" right="0.7" top="0.75" bottom="0.75" header="0.3" footer="0.3"/>
  <pageSetup paperSize="9" orientation="portrait"/>
  <ignoredErrors>
    <ignoredError sqref="H31:J32 J30 H30 AB8:AD30 AM8:AO30 AX8:AZ30 BK8:BM30 BR8:BT30 CB8:CD30 CT8:CV31 DD22:DF23 DE24:DF24 S8:U30 T31 CL8:CL26 DD14:DD21 DD8:DD12 DF8:DF21 CL27:CL30 CL32 H8:J29 AB32:AD33 BK32:BM33" formulaRange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342"/>
  <sheetViews>
    <sheetView workbookViewId="0">
      <selection activeCell="DE5" sqref="DE4:EJ5"/>
    </sheetView>
  </sheetViews>
  <sheetFormatPr defaultColWidth="10.84375" defaultRowHeight="15.5" x14ac:dyDescent="0.35"/>
  <cols>
    <col min="1" max="4" width="14.69140625" style="2" customWidth="1"/>
    <col min="5" max="5" width="3.15234375" customWidth="1"/>
    <col min="6" max="6" width="14" style="81" customWidth="1"/>
    <col min="7" max="7" width="8.69140625" style="85" customWidth="1"/>
    <col min="8" max="8" width="5.84375" style="83" customWidth="1"/>
    <col min="9" max="9" width="8.84375" customWidth="1"/>
    <col min="10" max="11" width="5.84375" customWidth="1"/>
    <col min="12" max="12" width="9" customWidth="1"/>
    <col min="13" max="13" width="5.84375" style="84" customWidth="1"/>
    <col min="14" max="14" width="5.84375" style="83" customWidth="1"/>
    <col min="15" max="15" width="9" style="206" customWidth="1"/>
    <col min="16" max="16" width="5.69140625" customWidth="1"/>
    <col min="17" max="18" width="6.15234375" customWidth="1"/>
    <col min="19" max="19" width="6.15234375" style="84" customWidth="1"/>
    <col min="20" max="20" width="5.15234375" style="83" customWidth="1"/>
    <col min="21" max="23" width="6.15234375" customWidth="1"/>
    <col min="24" max="24" width="5.15234375" style="84" customWidth="1"/>
    <col min="25" max="25" width="6.15234375" style="83" customWidth="1"/>
    <col min="26" max="29" width="6.15234375" customWidth="1"/>
    <col min="30" max="30" width="9" style="206" customWidth="1"/>
    <col min="31" max="31" width="9" customWidth="1"/>
    <col min="32" max="32" width="9.15234375" style="84" customWidth="1"/>
    <col min="33" max="33" width="8.4609375" style="206" customWidth="1"/>
    <col min="34" max="34" width="9" style="206" customWidth="1"/>
    <col min="35" max="37" width="6.15234375" customWidth="1"/>
    <col min="38" max="38" width="5.15234375" customWidth="1"/>
    <col min="39" max="39" width="3.15234375" customWidth="1"/>
    <col min="40" max="40" width="14" style="81" customWidth="1"/>
    <col min="41" max="41" width="10" style="85" customWidth="1"/>
    <col min="42" max="64" width="9.15234375"/>
    <col min="65" max="65" width="9.69140625"/>
    <col min="66" max="67" width="9.15234375"/>
    <col min="68" max="68" width="9.69140625"/>
    <col min="69" max="72" width="9.15234375"/>
    <col min="73" max="73" width="3.15234375" customWidth="1"/>
    <col min="74" max="74" width="13.84375" customWidth="1"/>
    <col min="107" max="107" width="3.15234375" customWidth="1"/>
    <col min="108" max="108" width="13.84375" customWidth="1"/>
    <col min="109" max="140" width="8.15234375" customWidth="1"/>
    <col min="141" max="141" width="3.15234375" customWidth="1"/>
  </cols>
  <sheetData>
    <row r="1" spans="1:141" ht="22.5" x14ac:dyDescent="0.35">
      <c r="A1" s="546" t="s">
        <v>53</v>
      </c>
      <c r="B1" s="546"/>
      <c r="C1" s="546"/>
      <c r="D1" s="546"/>
      <c r="E1" s="3"/>
      <c r="F1" s="54" t="s">
        <v>54</v>
      </c>
      <c r="G1" s="61"/>
      <c r="H1" s="61"/>
      <c r="I1" s="61"/>
      <c r="J1" s="61"/>
      <c r="K1" s="61"/>
      <c r="L1" s="61"/>
      <c r="M1" s="61"/>
      <c r="N1" s="61"/>
      <c r="O1" s="97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97"/>
      <c r="AE1" s="61"/>
      <c r="AF1" s="61"/>
      <c r="AG1" s="97"/>
      <c r="AH1" s="97"/>
      <c r="AI1" s="61"/>
      <c r="AJ1" s="61"/>
      <c r="AK1" s="61"/>
      <c r="AL1" s="109"/>
      <c r="AM1" s="3"/>
      <c r="AN1" s="54" t="s">
        <v>56</v>
      </c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109"/>
      <c r="BU1" s="3"/>
      <c r="BV1" s="54" t="s">
        <v>57</v>
      </c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109"/>
      <c r="DC1" s="3"/>
      <c r="DD1" s="54" t="s">
        <v>58</v>
      </c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109"/>
      <c r="EK1" s="3"/>
    </row>
    <row r="2" spans="1:141" ht="22.5" x14ac:dyDescent="0.4">
      <c r="A2" s="45" t="s">
        <v>327</v>
      </c>
      <c r="B2" s="12"/>
      <c r="C2" s="12"/>
      <c r="D2" s="12"/>
      <c r="E2" s="3"/>
      <c r="F2" s="98"/>
      <c r="G2" s="98"/>
      <c r="H2" s="558" t="s">
        <v>115</v>
      </c>
      <c r="I2" s="559"/>
      <c r="J2" s="559"/>
      <c r="K2" s="559"/>
      <c r="L2" s="559"/>
      <c r="M2" s="560"/>
      <c r="N2" s="561" t="s">
        <v>116</v>
      </c>
      <c r="O2" s="562"/>
      <c r="P2" s="562"/>
      <c r="Q2" s="562"/>
      <c r="R2" s="562"/>
      <c r="S2" s="563"/>
      <c r="T2" s="561" t="s">
        <v>117</v>
      </c>
      <c r="U2" s="562"/>
      <c r="V2" s="562"/>
      <c r="W2" s="562"/>
      <c r="X2" s="563"/>
      <c r="Y2" s="558" t="s">
        <v>118</v>
      </c>
      <c r="Z2" s="559"/>
      <c r="AA2" s="559"/>
      <c r="AB2" s="559"/>
      <c r="AC2" s="559"/>
      <c r="AD2" s="559"/>
      <c r="AE2" s="559"/>
      <c r="AF2" s="560"/>
      <c r="AG2" s="564" t="s">
        <v>119</v>
      </c>
      <c r="AH2" s="562"/>
      <c r="AI2" s="562"/>
      <c r="AJ2" s="562"/>
      <c r="AK2" s="562"/>
      <c r="AL2" s="565"/>
      <c r="AM2" s="3"/>
      <c r="AN2" s="98"/>
      <c r="AO2" s="129"/>
      <c r="AP2" s="558" t="s">
        <v>115</v>
      </c>
      <c r="AQ2" s="559"/>
      <c r="AR2" s="559"/>
      <c r="AS2" s="559"/>
      <c r="AT2" s="559"/>
      <c r="AU2" s="560"/>
      <c r="AV2" s="561" t="s">
        <v>116</v>
      </c>
      <c r="AW2" s="562"/>
      <c r="AX2" s="562"/>
      <c r="AY2" s="562"/>
      <c r="AZ2" s="562"/>
      <c r="BA2" s="563"/>
      <c r="BB2" s="561" t="s">
        <v>117</v>
      </c>
      <c r="BC2" s="562"/>
      <c r="BD2" s="562"/>
      <c r="BE2" s="562"/>
      <c r="BF2" s="563"/>
      <c r="BG2" s="558" t="s">
        <v>118</v>
      </c>
      <c r="BH2" s="559"/>
      <c r="BI2" s="559"/>
      <c r="BJ2" s="559"/>
      <c r="BK2" s="559"/>
      <c r="BL2" s="559"/>
      <c r="BM2" s="559"/>
      <c r="BN2" s="560"/>
      <c r="BO2" s="564" t="s">
        <v>119</v>
      </c>
      <c r="BP2" s="562"/>
      <c r="BQ2" s="562"/>
      <c r="BR2" s="562"/>
      <c r="BS2" s="562"/>
      <c r="BT2" s="565"/>
      <c r="BU2" s="3"/>
      <c r="BV2" s="98"/>
      <c r="BW2" s="107"/>
      <c r="BX2" s="612" t="s">
        <v>115</v>
      </c>
      <c r="BY2" s="613"/>
      <c r="BZ2" s="613"/>
      <c r="CA2" s="613"/>
      <c r="CB2" s="613"/>
      <c r="CC2" s="614"/>
      <c r="CD2" s="561" t="s">
        <v>116</v>
      </c>
      <c r="CE2" s="562"/>
      <c r="CF2" s="562"/>
      <c r="CG2" s="562"/>
      <c r="CH2" s="562"/>
      <c r="CI2" s="563"/>
      <c r="CJ2" s="561" t="s">
        <v>117</v>
      </c>
      <c r="CK2" s="562"/>
      <c r="CL2" s="562"/>
      <c r="CM2" s="562"/>
      <c r="CN2" s="563"/>
      <c r="CO2" s="558" t="s">
        <v>118</v>
      </c>
      <c r="CP2" s="559"/>
      <c r="CQ2" s="559"/>
      <c r="CR2" s="559"/>
      <c r="CS2" s="559"/>
      <c r="CT2" s="559"/>
      <c r="CU2" s="559"/>
      <c r="CV2" s="560"/>
      <c r="CW2" s="564" t="s">
        <v>119</v>
      </c>
      <c r="CX2" s="562"/>
      <c r="CY2" s="562"/>
      <c r="CZ2" s="562"/>
      <c r="DA2" s="562"/>
      <c r="DB2" s="565"/>
      <c r="DC2" s="3"/>
      <c r="DD2" s="98"/>
      <c r="DE2" s="222"/>
      <c r="DF2" s="558" t="s">
        <v>115</v>
      </c>
      <c r="DG2" s="559"/>
      <c r="DH2" s="559"/>
      <c r="DI2" s="559"/>
      <c r="DJ2" s="559"/>
      <c r="DK2" s="560"/>
      <c r="DL2" s="561" t="s">
        <v>116</v>
      </c>
      <c r="DM2" s="562"/>
      <c r="DN2" s="562"/>
      <c r="DO2" s="562"/>
      <c r="DP2" s="562"/>
      <c r="DQ2" s="563"/>
      <c r="DR2" s="561" t="s">
        <v>117</v>
      </c>
      <c r="DS2" s="562"/>
      <c r="DT2" s="562"/>
      <c r="DU2" s="562"/>
      <c r="DV2" s="563"/>
      <c r="DW2" s="558" t="s">
        <v>118</v>
      </c>
      <c r="DX2" s="559"/>
      <c r="DY2" s="559"/>
      <c r="DZ2" s="559"/>
      <c r="EA2" s="559"/>
      <c r="EB2" s="559"/>
      <c r="EC2" s="559"/>
      <c r="ED2" s="560"/>
      <c r="EE2" s="564" t="s">
        <v>119</v>
      </c>
      <c r="EF2" s="562"/>
      <c r="EG2" s="562"/>
      <c r="EH2" s="562"/>
      <c r="EI2" s="562"/>
      <c r="EJ2" s="565"/>
      <c r="EK2" s="3"/>
    </row>
    <row r="3" spans="1:141" ht="19" customHeight="1" x14ac:dyDescent="0.35">
      <c r="A3" s="22"/>
      <c r="B3" s="12"/>
      <c r="C3" s="12"/>
      <c r="D3" s="12"/>
      <c r="E3" s="3"/>
      <c r="F3" s="100" t="s">
        <v>328</v>
      </c>
      <c r="G3" s="207" t="s">
        <v>122</v>
      </c>
      <c r="H3" s="106" t="s">
        <v>123</v>
      </c>
      <c r="I3" s="100" t="s">
        <v>124</v>
      </c>
      <c r="J3" s="100" t="s">
        <v>125</v>
      </c>
      <c r="K3" s="100" t="s">
        <v>126</v>
      </c>
      <c r="L3" s="100" t="s">
        <v>127</v>
      </c>
      <c r="M3" s="105" t="s">
        <v>128</v>
      </c>
      <c r="N3" s="106" t="s">
        <v>129</v>
      </c>
      <c r="O3" s="46" t="s">
        <v>130</v>
      </c>
      <c r="P3" s="100" t="s">
        <v>131</v>
      </c>
      <c r="Q3" s="100" t="s">
        <v>132</v>
      </c>
      <c r="R3" s="100" t="s">
        <v>133</v>
      </c>
      <c r="S3" s="105" t="s">
        <v>134</v>
      </c>
      <c r="T3" s="106" t="s">
        <v>135</v>
      </c>
      <c r="U3" s="100" t="s">
        <v>136</v>
      </c>
      <c r="V3" s="100" t="s">
        <v>137</v>
      </c>
      <c r="W3" s="100" t="s">
        <v>138</v>
      </c>
      <c r="X3" s="105" t="s">
        <v>139</v>
      </c>
      <c r="Y3" s="106" t="s">
        <v>140</v>
      </c>
      <c r="Z3" s="100" t="s">
        <v>141</v>
      </c>
      <c r="AA3" s="100" t="s">
        <v>142</v>
      </c>
      <c r="AB3" s="100" t="s">
        <v>143</v>
      </c>
      <c r="AC3" s="100" t="s">
        <v>144</v>
      </c>
      <c r="AD3" s="46" t="s">
        <v>145</v>
      </c>
      <c r="AE3" s="100" t="s">
        <v>146</v>
      </c>
      <c r="AF3" s="105" t="s">
        <v>147</v>
      </c>
      <c r="AG3" s="217" t="s">
        <v>148</v>
      </c>
      <c r="AH3" s="46" t="s">
        <v>149</v>
      </c>
      <c r="AI3" s="100" t="s">
        <v>150</v>
      </c>
      <c r="AJ3" s="100" t="s">
        <v>151</v>
      </c>
      <c r="AK3" s="100" t="s">
        <v>152</v>
      </c>
      <c r="AL3" s="100" t="s">
        <v>153</v>
      </c>
      <c r="AM3" s="3"/>
      <c r="AN3" s="100" t="s">
        <v>329</v>
      </c>
      <c r="AO3" s="219" t="s">
        <v>122</v>
      </c>
      <c r="AP3" s="106" t="s">
        <v>123</v>
      </c>
      <c r="AQ3" s="100" t="s">
        <v>124</v>
      </c>
      <c r="AR3" s="100" t="s">
        <v>125</v>
      </c>
      <c r="AS3" s="100" t="s">
        <v>126</v>
      </c>
      <c r="AT3" s="100" t="s">
        <v>127</v>
      </c>
      <c r="AU3" s="105" t="s">
        <v>128</v>
      </c>
      <c r="AV3" s="106" t="s">
        <v>129</v>
      </c>
      <c r="AW3" s="100" t="s">
        <v>130</v>
      </c>
      <c r="AX3" s="100" t="s">
        <v>131</v>
      </c>
      <c r="AY3" s="100" t="s">
        <v>132</v>
      </c>
      <c r="AZ3" s="100" t="s">
        <v>133</v>
      </c>
      <c r="BA3" s="105" t="s">
        <v>134</v>
      </c>
      <c r="BB3" s="106" t="s">
        <v>135</v>
      </c>
      <c r="BC3" s="100" t="s">
        <v>136</v>
      </c>
      <c r="BD3" s="100" t="s">
        <v>137</v>
      </c>
      <c r="BE3" s="100" t="s">
        <v>138</v>
      </c>
      <c r="BF3" s="105" t="s">
        <v>139</v>
      </c>
      <c r="BG3" s="106" t="s">
        <v>140</v>
      </c>
      <c r="BH3" s="100" t="s">
        <v>141</v>
      </c>
      <c r="BI3" s="100" t="s">
        <v>142</v>
      </c>
      <c r="BJ3" s="100" t="s">
        <v>143</v>
      </c>
      <c r="BK3" s="100" t="s">
        <v>144</v>
      </c>
      <c r="BL3" s="100" t="s">
        <v>145</v>
      </c>
      <c r="BM3" s="100" t="s">
        <v>146</v>
      </c>
      <c r="BN3" s="105" t="s">
        <v>147</v>
      </c>
      <c r="BO3" s="102" t="s">
        <v>148</v>
      </c>
      <c r="BP3" s="100" t="s">
        <v>149</v>
      </c>
      <c r="BQ3" s="100" t="s">
        <v>150</v>
      </c>
      <c r="BR3" s="100" t="s">
        <v>151</v>
      </c>
      <c r="BS3" s="100" t="s">
        <v>152</v>
      </c>
      <c r="BT3" s="100" t="s">
        <v>153</v>
      </c>
      <c r="BU3" s="3"/>
      <c r="BV3" s="100" t="s">
        <v>330</v>
      </c>
      <c r="BW3" s="111" t="s">
        <v>122</v>
      </c>
      <c r="BX3" s="102" t="s">
        <v>123</v>
      </c>
      <c r="BY3" s="100" t="s">
        <v>124</v>
      </c>
      <c r="BZ3" s="100" t="s">
        <v>125</v>
      </c>
      <c r="CA3" s="100" t="s">
        <v>126</v>
      </c>
      <c r="CB3" s="100" t="s">
        <v>127</v>
      </c>
      <c r="CC3" s="105" t="s">
        <v>128</v>
      </c>
      <c r="CD3" s="106" t="s">
        <v>129</v>
      </c>
      <c r="CE3" s="100" t="s">
        <v>130</v>
      </c>
      <c r="CF3" s="100" t="s">
        <v>131</v>
      </c>
      <c r="CG3" s="100" t="s">
        <v>132</v>
      </c>
      <c r="CH3" s="100" t="s">
        <v>133</v>
      </c>
      <c r="CI3" s="105" t="s">
        <v>134</v>
      </c>
      <c r="CJ3" s="106" t="s">
        <v>135</v>
      </c>
      <c r="CK3" s="100" t="s">
        <v>136</v>
      </c>
      <c r="CL3" s="100" t="s">
        <v>137</v>
      </c>
      <c r="CM3" s="100" t="s">
        <v>138</v>
      </c>
      <c r="CN3" s="105" t="s">
        <v>139</v>
      </c>
      <c r="CO3" s="106" t="s">
        <v>140</v>
      </c>
      <c r="CP3" s="100" t="s">
        <v>141</v>
      </c>
      <c r="CQ3" s="100" t="s">
        <v>142</v>
      </c>
      <c r="CR3" s="100" t="s">
        <v>143</v>
      </c>
      <c r="CS3" s="100" t="s">
        <v>144</v>
      </c>
      <c r="CT3" s="100" t="s">
        <v>145</v>
      </c>
      <c r="CU3" s="100" t="s">
        <v>146</v>
      </c>
      <c r="CV3" s="105" t="s">
        <v>147</v>
      </c>
      <c r="CW3" s="102" t="s">
        <v>148</v>
      </c>
      <c r="CX3" s="100" t="s">
        <v>149</v>
      </c>
      <c r="CY3" s="100" t="s">
        <v>150</v>
      </c>
      <c r="CZ3" s="100" t="s">
        <v>151</v>
      </c>
      <c r="DA3" s="100" t="s">
        <v>152</v>
      </c>
      <c r="DB3" s="100" t="s">
        <v>153</v>
      </c>
      <c r="DC3" s="3"/>
      <c r="DD3" s="100"/>
      <c r="DE3" s="207" t="s">
        <v>122</v>
      </c>
      <c r="DF3" s="106" t="s">
        <v>123</v>
      </c>
      <c r="DG3" s="100" t="s">
        <v>124</v>
      </c>
      <c r="DH3" s="100" t="s">
        <v>125</v>
      </c>
      <c r="DI3" s="100" t="s">
        <v>126</v>
      </c>
      <c r="DJ3" s="100" t="s">
        <v>127</v>
      </c>
      <c r="DK3" s="105" t="s">
        <v>128</v>
      </c>
      <c r="DL3" s="106" t="s">
        <v>129</v>
      </c>
      <c r="DM3" s="100" t="s">
        <v>130</v>
      </c>
      <c r="DN3" s="100" t="s">
        <v>131</v>
      </c>
      <c r="DO3" s="100" t="s">
        <v>132</v>
      </c>
      <c r="DP3" s="100" t="s">
        <v>133</v>
      </c>
      <c r="DQ3" s="105" t="s">
        <v>134</v>
      </c>
      <c r="DR3" s="106" t="s">
        <v>135</v>
      </c>
      <c r="DS3" s="100" t="s">
        <v>136</v>
      </c>
      <c r="DT3" s="100" t="s">
        <v>137</v>
      </c>
      <c r="DU3" s="100" t="s">
        <v>138</v>
      </c>
      <c r="DV3" s="105" t="s">
        <v>139</v>
      </c>
      <c r="DW3" s="106" t="s">
        <v>140</v>
      </c>
      <c r="DX3" s="100" t="s">
        <v>141</v>
      </c>
      <c r="DY3" s="100" t="s">
        <v>142</v>
      </c>
      <c r="DZ3" s="100" t="s">
        <v>143</v>
      </c>
      <c r="EA3" s="100" t="s">
        <v>144</v>
      </c>
      <c r="EB3" s="100" t="s">
        <v>145</v>
      </c>
      <c r="EC3" s="100" t="s">
        <v>146</v>
      </c>
      <c r="ED3" s="105" t="s">
        <v>147</v>
      </c>
      <c r="EE3" s="102" t="s">
        <v>148</v>
      </c>
      <c r="EF3" s="100" t="s">
        <v>149</v>
      </c>
      <c r="EG3" s="100" t="s">
        <v>150</v>
      </c>
      <c r="EH3" s="100" t="s">
        <v>151</v>
      </c>
      <c r="EI3" s="100" t="s">
        <v>152</v>
      </c>
      <c r="EJ3" s="100" t="s">
        <v>153</v>
      </c>
      <c r="EK3" s="3"/>
    </row>
    <row r="4" spans="1:141" ht="19" customHeight="1" x14ac:dyDescent="0.4">
      <c r="A4" s="17" t="s">
        <v>54</v>
      </c>
      <c r="B4" s="27"/>
      <c r="C4" s="27"/>
      <c r="D4" s="93"/>
      <c r="E4" s="3"/>
      <c r="F4" s="103">
        <v>44968</v>
      </c>
      <c r="G4" s="207">
        <v>119.23</v>
      </c>
      <c r="H4" s="106"/>
      <c r="I4" s="100"/>
      <c r="J4" s="100"/>
      <c r="K4" s="100"/>
      <c r="L4" s="100">
        <v>125.36</v>
      </c>
      <c r="M4" s="105"/>
      <c r="N4" s="106"/>
      <c r="O4" s="46">
        <v>112.42</v>
      </c>
      <c r="P4" s="100"/>
      <c r="Q4" s="100"/>
      <c r="R4" s="100"/>
      <c r="S4" s="105"/>
      <c r="T4" s="106"/>
      <c r="U4" s="100"/>
      <c r="V4" s="100"/>
      <c r="W4" s="100"/>
      <c r="X4" s="105"/>
      <c r="Y4" s="106"/>
      <c r="Z4" s="100"/>
      <c r="AA4" s="100"/>
      <c r="AB4" s="100"/>
      <c r="AC4" s="100"/>
      <c r="AD4" s="46"/>
      <c r="AE4" s="102">
        <v>119.36</v>
      </c>
      <c r="AF4" s="105"/>
      <c r="AG4" s="217">
        <v>118.33</v>
      </c>
      <c r="AH4" s="46">
        <v>120.83</v>
      </c>
      <c r="AI4" s="100"/>
      <c r="AJ4" s="100"/>
      <c r="AK4" s="100"/>
      <c r="AL4" s="100"/>
      <c r="AM4" s="3"/>
      <c r="AN4" s="103">
        <v>44968</v>
      </c>
      <c r="AO4" s="486">
        <f t="shared" ref="AO4:AO9" si="0">SUM(AP4:BT4)</f>
        <v>115112</v>
      </c>
      <c r="AP4" s="106"/>
      <c r="AQ4" s="100"/>
      <c r="AR4" s="100"/>
      <c r="AS4" s="100"/>
      <c r="AT4" s="100">
        <v>10236</v>
      </c>
      <c r="AU4" s="105"/>
      <c r="AV4" s="102"/>
      <c r="AW4" s="100">
        <v>14562</v>
      </c>
      <c r="AX4" s="100"/>
      <c r="AY4" s="100"/>
      <c r="AZ4" s="100"/>
      <c r="BA4" s="105"/>
      <c r="BB4" s="106"/>
      <c r="BC4" s="100"/>
      <c r="BD4" s="100"/>
      <c r="BE4" s="100"/>
      <c r="BF4" s="105"/>
      <c r="BG4" s="106"/>
      <c r="BH4" s="100"/>
      <c r="BI4" s="100"/>
      <c r="BJ4" s="100"/>
      <c r="BK4" s="100"/>
      <c r="BL4" s="100"/>
      <c r="BM4" s="100">
        <v>38943</v>
      </c>
      <c r="BN4" s="105"/>
      <c r="BO4" s="102">
        <v>20342</v>
      </c>
      <c r="BP4" s="102">
        <v>31029</v>
      </c>
      <c r="BQ4" s="100"/>
      <c r="BR4" s="100"/>
      <c r="BS4" s="100"/>
      <c r="BT4" s="100"/>
      <c r="BU4" s="3"/>
      <c r="BV4" s="103">
        <v>44968</v>
      </c>
      <c r="BW4" s="112">
        <f t="shared" ref="BW4:BW6" si="1">AVERAGE(BY4:DB4)</f>
        <v>365</v>
      </c>
      <c r="BX4" s="102"/>
      <c r="BY4" s="100"/>
      <c r="BZ4" s="100"/>
      <c r="CA4" s="100"/>
      <c r="CB4" s="100">
        <v>350</v>
      </c>
      <c r="CC4" s="105"/>
      <c r="CD4" s="106"/>
      <c r="CE4" s="100"/>
      <c r="CF4" s="100"/>
      <c r="CG4" s="100"/>
      <c r="CH4" s="100"/>
      <c r="CI4" s="105"/>
      <c r="CJ4" s="106"/>
      <c r="CK4" s="100"/>
      <c r="CL4" s="100"/>
      <c r="CM4" s="100"/>
      <c r="CN4" s="105"/>
      <c r="CO4" s="106"/>
      <c r="CP4" s="100"/>
      <c r="CQ4" s="100"/>
      <c r="CR4" s="100"/>
      <c r="CS4" s="100"/>
      <c r="CT4" s="100"/>
      <c r="CU4" s="100"/>
      <c r="CV4" s="105"/>
      <c r="CW4" s="102">
        <v>380</v>
      </c>
      <c r="CX4" s="100"/>
      <c r="CY4" s="100"/>
      <c r="CZ4" s="100"/>
      <c r="DA4" s="100"/>
      <c r="DB4" s="100"/>
      <c r="DC4" s="3"/>
      <c r="DD4" s="103">
        <v>44968</v>
      </c>
      <c r="DE4" s="223" t="s">
        <v>331</v>
      </c>
      <c r="DF4" s="106"/>
      <c r="DG4" s="100"/>
      <c r="DH4" s="100"/>
      <c r="DI4" s="100"/>
      <c r="DJ4" s="224" t="s">
        <v>331</v>
      </c>
      <c r="DK4" s="105"/>
      <c r="DL4" s="106"/>
      <c r="DM4" s="100"/>
      <c r="DN4" s="100"/>
      <c r="DO4" s="100"/>
      <c r="DP4" s="100"/>
      <c r="DQ4" s="105"/>
      <c r="DR4" s="106"/>
      <c r="DS4" s="100"/>
      <c r="DT4" s="100"/>
      <c r="DU4" s="100"/>
      <c r="DV4" s="105"/>
      <c r="DW4" s="106"/>
      <c r="DX4" s="100"/>
      <c r="DY4" s="100"/>
      <c r="DZ4" s="100"/>
      <c r="EA4" s="100"/>
      <c r="EB4" s="100"/>
      <c r="EC4" s="100"/>
      <c r="ED4" s="105"/>
      <c r="EE4" s="224" t="s">
        <v>331</v>
      </c>
      <c r="EF4" s="100"/>
      <c r="EG4" s="100"/>
      <c r="EH4" s="100"/>
      <c r="EI4" s="100"/>
      <c r="EJ4" s="100"/>
      <c r="EK4" s="3"/>
    </row>
    <row r="5" spans="1:141" ht="19" customHeight="1" x14ac:dyDescent="0.35">
      <c r="A5" s="22"/>
      <c r="B5" s="26"/>
      <c r="C5" s="26"/>
      <c r="D5" s="26"/>
      <c r="E5" s="3"/>
      <c r="F5" s="103">
        <v>44961</v>
      </c>
      <c r="G5" s="207">
        <v>119.12</v>
      </c>
      <c r="H5" s="106"/>
      <c r="I5" s="100"/>
      <c r="J5" s="100"/>
      <c r="K5" s="100"/>
      <c r="L5" s="100">
        <v>125.89</v>
      </c>
      <c r="M5" s="105"/>
      <c r="N5" s="106"/>
      <c r="O5" s="46">
        <v>112.63</v>
      </c>
      <c r="P5" s="100"/>
      <c r="Q5" s="100"/>
      <c r="R5" s="100"/>
      <c r="S5" s="105"/>
      <c r="T5" s="106"/>
      <c r="U5" s="100"/>
      <c r="V5" s="100"/>
      <c r="W5" s="100"/>
      <c r="X5" s="105"/>
      <c r="Y5" s="106"/>
      <c r="Z5" s="100"/>
      <c r="AA5" s="100"/>
      <c r="AB5" s="100"/>
      <c r="AC5" s="100"/>
      <c r="AD5" s="46"/>
      <c r="AE5" s="102">
        <v>119.1</v>
      </c>
      <c r="AF5" s="105"/>
      <c r="AG5" s="217">
        <v>118.75</v>
      </c>
      <c r="AH5" s="46">
        <v>120.73</v>
      </c>
      <c r="AI5" s="100"/>
      <c r="AJ5" s="100"/>
      <c r="AK5" s="100"/>
      <c r="AL5" s="100"/>
      <c r="AM5" s="3"/>
      <c r="AN5" s="103">
        <v>44961</v>
      </c>
      <c r="AO5" s="220">
        <f t="shared" si="0"/>
        <v>90632</v>
      </c>
      <c r="AP5" s="106"/>
      <c r="AQ5" s="100"/>
      <c r="AR5" s="100"/>
      <c r="AS5" s="100"/>
      <c r="AT5" s="100">
        <v>8769</v>
      </c>
      <c r="AU5" s="105"/>
      <c r="AV5" s="102"/>
      <c r="AW5" s="100">
        <v>11032</v>
      </c>
      <c r="AX5" s="100"/>
      <c r="AY5" s="100"/>
      <c r="AZ5" s="100"/>
      <c r="BA5" s="105"/>
      <c r="BB5" s="106"/>
      <c r="BC5" s="100"/>
      <c r="BD5" s="100"/>
      <c r="BE5" s="100"/>
      <c r="BF5" s="105"/>
      <c r="BG5" s="106"/>
      <c r="BH5" s="100"/>
      <c r="BI5" s="100"/>
      <c r="BJ5" s="100"/>
      <c r="BK5" s="100"/>
      <c r="BL5" s="100"/>
      <c r="BM5" s="100">
        <v>31057</v>
      </c>
      <c r="BN5" s="105"/>
      <c r="BO5" s="102">
        <v>16230</v>
      </c>
      <c r="BP5" s="102">
        <v>23544</v>
      </c>
      <c r="BQ5" s="100"/>
      <c r="BR5" s="100"/>
      <c r="BS5" s="100"/>
      <c r="BT5" s="100"/>
      <c r="BU5" s="3"/>
      <c r="BV5" s="103">
        <v>44961</v>
      </c>
      <c r="BW5" s="112">
        <f t="shared" si="1"/>
        <v>325</v>
      </c>
      <c r="BX5" s="102"/>
      <c r="BY5" s="100"/>
      <c r="BZ5" s="100"/>
      <c r="CA5" s="100"/>
      <c r="CB5" s="100">
        <v>310</v>
      </c>
      <c r="CC5" s="105"/>
      <c r="CD5" s="106"/>
      <c r="CE5" s="100"/>
      <c r="CF5" s="100"/>
      <c r="CG5" s="100"/>
      <c r="CH5" s="100"/>
      <c r="CI5" s="105"/>
      <c r="CJ5" s="106"/>
      <c r="CK5" s="100"/>
      <c r="CL5" s="100"/>
      <c r="CM5" s="100"/>
      <c r="CN5" s="105"/>
      <c r="CO5" s="106"/>
      <c r="CP5" s="100"/>
      <c r="CQ5" s="100"/>
      <c r="CR5" s="100"/>
      <c r="CS5" s="100"/>
      <c r="CT5" s="100"/>
      <c r="CU5" s="100"/>
      <c r="CV5" s="105"/>
      <c r="CW5" s="102">
        <v>340</v>
      </c>
      <c r="CX5" s="100"/>
      <c r="CY5" s="100"/>
      <c r="CZ5" s="100"/>
      <c r="DA5" s="100"/>
      <c r="DB5" s="100"/>
      <c r="DC5" s="3"/>
      <c r="DD5" s="103">
        <v>44961</v>
      </c>
      <c r="DE5" s="223" t="s">
        <v>331</v>
      </c>
      <c r="DF5" s="106"/>
      <c r="DG5" s="100"/>
      <c r="DH5" s="100"/>
      <c r="DI5" s="100"/>
      <c r="DJ5" s="224" t="s">
        <v>331</v>
      </c>
      <c r="DK5" s="105"/>
      <c r="DL5" s="106"/>
      <c r="DM5" s="100"/>
      <c r="DN5" s="100"/>
      <c r="DO5" s="100"/>
      <c r="DP5" s="100"/>
      <c r="DQ5" s="105"/>
      <c r="DR5" s="106"/>
      <c r="DS5" s="100"/>
      <c r="DT5" s="100"/>
      <c r="DU5" s="100"/>
      <c r="DV5" s="105"/>
      <c r="DW5" s="106"/>
      <c r="DX5" s="100"/>
      <c r="DY5" s="100"/>
      <c r="DZ5" s="100"/>
      <c r="EA5" s="100"/>
      <c r="EB5" s="100"/>
      <c r="EC5" s="100"/>
      <c r="ED5" s="105"/>
      <c r="EE5" s="224" t="s">
        <v>331</v>
      </c>
      <c r="EF5" s="100"/>
      <c r="EG5" s="100"/>
      <c r="EH5" s="100"/>
      <c r="EI5" s="100"/>
      <c r="EJ5" s="100"/>
      <c r="EK5" s="3"/>
    </row>
    <row r="6" spans="1:141" ht="19" customHeight="1" x14ac:dyDescent="0.35">
      <c r="B6" s="26"/>
      <c r="C6" s="26"/>
      <c r="D6" s="26"/>
      <c r="E6" s="3"/>
      <c r="F6" s="103">
        <v>44954</v>
      </c>
      <c r="G6" s="207">
        <v>118.95</v>
      </c>
      <c r="H6" s="106"/>
      <c r="I6" s="100"/>
      <c r="J6" s="100"/>
      <c r="K6" s="100"/>
      <c r="L6" s="100">
        <v>125.36</v>
      </c>
      <c r="M6" s="105"/>
      <c r="N6" s="106"/>
      <c r="O6" s="46">
        <v>112.3</v>
      </c>
      <c r="P6" s="100"/>
      <c r="Q6" s="100"/>
      <c r="R6" s="100"/>
      <c r="S6" s="105"/>
      <c r="T6" s="106"/>
      <c r="U6" s="100"/>
      <c r="V6" s="100"/>
      <c r="W6" s="100"/>
      <c r="X6" s="105"/>
      <c r="Y6" s="106"/>
      <c r="Z6" s="100"/>
      <c r="AA6" s="100"/>
      <c r="AB6" s="100"/>
      <c r="AC6" s="100"/>
      <c r="AD6" s="46"/>
      <c r="AE6" s="102">
        <v>118.87</v>
      </c>
      <c r="AF6" s="105"/>
      <c r="AG6" s="217">
        <v>118.25</v>
      </c>
      <c r="AH6" s="46">
        <v>120.46</v>
      </c>
      <c r="AI6" s="100"/>
      <c r="AJ6" s="100"/>
      <c r="AK6" s="100"/>
      <c r="AL6" s="100"/>
      <c r="AM6" s="3"/>
      <c r="AN6" s="103">
        <v>44954</v>
      </c>
      <c r="AO6" s="220">
        <f t="shared" si="0"/>
        <v>38355</v>
      </c>
      <c r="AP6" s="106"/>
      <c r="AQ6" s="100"/>
      <c r="AR6" s="100"/>
      <c r="AS6" s="100"/>
      <c r="AT6" s="100">
        <v>4138</v>
      </c>
      <c r="AU6" s="105"/>
      <c r="AV6" s="102"/>
      <c r="AW6" s="100">
        <v>5312</v>
      </c>
      <c r="AX6" s="100"/>
      <c r="AY6" s="100"/>
      <c r="AZ6" s="100"/>
      <c r="BA6" s="105"/>
      <c r="BB6" s="106"/>
      <c r="BC6" s="100"/>
      <c r="BD6" s="100"/>
      <c r="BE6" s="100"/>
      <c r="BF6" s="105"/>
      <c r="BG6" s="106"/>
      <c r="BH6" s="100"/>
      <c r="BI6" s="100"/>
      <c r="BJ6" s="100"/>
      <c r="BK6" s="100"/>
      <c r="BL6" s="100"/>
      <c r="BM6" s="100">
        <v>11487</v>
      </c>
      <c r="BN6" s="105"/>
      <c r="BO6" s="102">
        <v>7542</v>
      </c>
      <c r="BP6" s="102">
        <v>9876</v>
      </c>
      <c r="BQ6" s="100"/>
      <c r="BR6" s="100"/>
      <c r="BS6" s="100"/>
      <c r="BT6" s="100"/>
      <c r="BU6" s="3"/>
      <c r="BV6" s="103">
        <v>44954</v>
      </c>
      <c r="BW6" s="112">
        <f t="shared" si="1"/>
        <v>325</v>
      </c>
      <c r="BX6" s="102"/>
      <c r="BY6" s="100"/>
      <c r="BZ6" s="100"/>
      <c r="CA6" s="100"/>
      <c r="CB6" s="100">
        <v>310</v>
      </c>
      <c r="CC6" s="105"/>
      <c r="CD6" s="106"/>
      <c r="CE6" s="100"/>
      <c r="CF6" s="100"/>
      <c r="CG6" s="100"/>
      <c r="CH6" s="100"/>
      <c r="CI6" s="105"/>
      <c r="CJ6" s="106"/>
      <c r="CK6" s="100"/>
      <c r="CL6" s="100"/>
      <c r="CM6" s="100"/>
      <c r="CN6" s="105"/>
      <c r="CO6" s="106"/>
      <c r="CP6" s="100"/>
      <c r="CQ6" s="100"/>
      <c r="CR6" s="100"/>
      <c r="CS6" s="100"/>
      <c r="CT6" s="100"/>
      <c r="CU6" s="100"/>
      <c r="CV6" s="105"/>
      <c r="CW6" s="102">
        <v>340</v>
      </c>
      <c r="CX6" s="100"/>
      <c r="CY6" s="100"/>
      <c r="CZ6" s="100"/>
      <c r="DA6" s="100"/>
      <c r="DB6" s="100"/>
      <c r="DC6" s="3"/>
      <c r="DD6" s="103">
        <v>44954</v>
      </c>
      <c r="DE6" s="223" t="s">
        <v>331</v>
      </c>
      <c r="DF6" s="106"/>
      <c r="DG6" s="100"/>
      <c r="DH6" s="100"/>
      <c r="DI6" s="100"/>
      <c r="DJ6" s="224" t="s">
        <v>331</v>
      </c>
      <c r="DK6" s="105"/>
      <c r="DL6" s="106"/>
      <c r="DM6" s="100"/>
      <c r="DN6" s="100"/>
      <c r="DO6" s="100"/>
      <c r="DP6" s="100"/>
      <c r="DQ6" s="105"/>
      <c r="DR6" s="106"/>
      <c r="DS6" s="100"/>
      <c r="DT6" s="100"/>
      <c r="DU6" s="100"/>
      <c r="DV6" s="105"/>
      <c r="DW6" s="106"/>
      <c r="DX6" s="100"/>
      <c r="DY6" s="100"/>
      <c r="DZ6" s="100"/>
      <c r="EA6" s="100"/>
      <c r="EB6" s="100"/>
      <c r="EC6" s="100"/>
      <c r="ED6" s="105"/>
      <c r="EE6" s="224" t="s">
        <v>331</v>
      </c>
      <c r="EF6" s="100"/>
      <c r="EG6" s="100"/>
      <c r="EH6" s="100"/>
      <c r="EI6" s="100"/>
      <c r="EJ6" s="100"/>
      <c r="EK6" s="3"/>
    </row>
    <row r="7" spans="1:141" ht="19" customHeight="1" x14ac:dyDescent="0.35">
      <c r="A7" s="26"/>
      <c r="B7" s="26"/>
      <c r="C7" s="26"/>
      <c r="D7" s="26"/>
      <c r="E7" s="3"/>
      <c r="F7" s="103">
        <v>44947</v>
      </c>
      <c r="G7" s="208">
        <v>119.1</v>
      </c>
      <c r="H7" s="106"/>
      <c r="I7" s="100"/>
      <c r="J7" s="100"/>
      <c r="K7" s="100"/>
      <c r="L7" s="213">
        <v>125.57</v>
      </c>
      <c r="M7" s="105"/>
      <c r="N7" s="106"/>
      <c r="O7" s="214">
        <v>112.37</v>
      </c>
      <c r="P7" s="100"/>
      <c r="Q7" s="100"/>
      <c r="R7" s="100"/>
      <c r="S7" s="105"/>
      <c r="T7" s="106"/>
      <c r="U7" s="100"/>
      <c r="V7" s="100"/>
      <c r="W7" s="100"/>
      <c r="X7" s="105"/>
      <c r="Y7" s="106"/>
      <c r="Z7" s="100"/>
      <c r="AA7" s="100"/>
      <c r="AB7" s="100"/>
      <c r="AC7" s="100"/>
      <c r="AD7" s="46"/>
      <c r="AE7" s="216">
        <v>118.9</v>
      </c>
      <c r="AF7" s="105"/>
      <c r="AG7" s="218">
        <v>118.62</v>
      </c>
      <c r="AH7" s="214">
        <v>120.97</v>
      </c>
      <c r="AI7" s="100"/>
      <c r="AJ7" s="100"/>
      <c r="AK7" s="100"/>
      <c r="AL7" s="100"/>
      <c r="AM7" s="3"/>
      <c r="AN7" s="103">
        <v>44947</v>
      </c>
      <c r="AO7" s="220">
        <f t="shared" si="0"/>
        <v>99112</v>
      </c>
      <c r="AP7" s="106"/>
      <c r="AQ7" s="100"/>
      <c r="AR7" s="100"/>
      <c r="AS7" s="100"/>
      <c r="AT7" s="100">
        <v>9123</v>
      </c>
      <c r="AU7" s="105"/>
      <c r="AV7" s="102"/>
      <c r="AW7" s="213">
        <v>13453</v>
      </c>
      <c r="AX7" s="100"/>
      <c r="AY7" s="100"/>
      <c r="AZ7" s="100"/>
      <c r="BA7" s="105"/>
      <c r="BB7" s="106"/>
      <c r="BC7" s="100"/>
      <c r="BD7" s="100"/>
      <c r="BE7" s="100"/>
      <c r="BF7" s="105"/>
      <c r="BG7" s="106"/>
      <c r="BH7" s="100"/>
      <c r="BI7" s="100"/>
      <c r="BJ7" s="100"/>
      <c r="BK7" s="100"/>
      <c r="BL7" s="100"/>
      <c r="BM7" s="213">
        <v>32870</v>
      </c>
      <c r="BN7" s="105"/>
      <c r="BO7" s="216">
        <v>18586</v>
      </c>
      <c r="BP7" s="216">
        <v>25080</v>
      </c>
      <c r="BQ7" s="100"/>
      <c r="BR7" s="100"/>
      <c r="BS7" s="100"/>
      <c r="BT7" s="100"/>
      <c r="BU7" s="3"/>
      <c r="BV7" s="103">
        <v>44947</v>
      </c>
      <c r="BW7" s="112">
        <f>AVERAGE(BY7:DB7)</f>
        <v>340</v>
      </c>
      <c r="BX7" s="102"/>
      <c r="BY7" s="100"/>
      <c r="BZ7" s="100"/>
      <c r="CA7" s="100"/>
      <c r="CB7" s="100">
        <v>320</v>
      </c>
      <c r="CC7" s="105"/>
      <c r="CD7" s="106"/>
      <c r="CE7" s="100"/>
      <c r="CF7" s="100"/>
      <c r="CG7" s="100"/>
      <c r="CH7" s="100"/>
      <c r="CI7" s="105"/>
      <c r="CJ7" s="106"/>
      <c r="CK7" s="100"/>
      <c r="CL7" s="100"/>
      <c r="CM7" s="100"/>
      <c r="CN7" s="105"/>
      <c r="CO7" s="106"/>
      <c r="CP7" s="100"/>
      <c r="CQ7" s="100"/>
      <c r="CR7" s="100"/>
      <c r="CS7" s="100"/>
      <c r="CT7" s="100"/>
      <c r="CU7" s="100"/>
      <c r="CV7" s="105"/>
      <c r="CW7" s="102">
        <v>360</v>
      </c>
      <c r="CX7" s="100"/>
      <c r="CY7" s="100"/>
      <c r="CZ7" s="100"/>
      <c r="DA7" s="100"/>
      <c r="DB7" s="100"/>
      <c r="DC7" s="3"/>
      <c r="DD7" s="103">
        <v>44947</v>
      </c>
      <c r="DE7" s="223" t="s">
        <v>331</v>
      </c>
      <c r="DF7" s="106"/>
      <c r="DG7" s="100"/>
      <c r="DH7" s="100"/>
      <c r="DI7" s="100"/>
      <c r="DJ7" s="224" t="s">
        <v>331</v>
      </c>
      <c r="DK7" s="105"/>
      <c r="DL7" s="106"/>
      <c r="DM7" s="100"/>
      <c r="DN7" s="100"/>
      <c r="DO7" s="100"/>
      <c r="DP7" s="100"/>
      <c r="DQ7" s="105"/>
      <c r="DR7" s="106"/>
      <c r="DS7" s="100"/>
      <c r="DT7" s="100"/>
      <c r="DU7" s="100"/>
      <c r="DV7" s="105"/>
      <c r="DW7" s="106"/>
      <c r="DX7" s="100"/>
      <c r="DY7" s="100"/>
      <c r="DZ7" s="100"/>
      <c r="EA7" s="100"/>
      <c r="EB7" s="100"/>
      <c r="EC7" s="100"/>
      <c r="ED7" s="105"/>
      <c r="EE7" s="224" t="s">
        <v>331</v>
      </c>
      <c r="EF7" s="100"/>
      <c r="EG7" s="100"/>
      <c r="EH7" s="100"/>
      <c r="EI7" s="100"/>
      <c r="EJ7" s="100"/>
      <c r="EK7" s="3"/>
    </row>
    <row r="8" spans="1:141" ht="19" customHeight="1" x14ac:dyDescent="0.35">
      <c r="A8" s="26"/>
      <c r="E8" s="3"/>
      <c r="F8" s="103">
        <v>44940</v>
      </c>
      <c r="G8" s="208">
        <v>120.09</v>
      </c>
      <c r="H8" s="106"/>
      <c r="I8" s="100"/>
      <c r="J8" s="100"/>
      <c r="K8" s="100"/>
      <c r="L8" s="100">
        <v>126.57</v>
      </c>
      <c r="M8" s="105"/>
      <c r="N8" s="106"/>
      <c r="O8" s="214">
        <v>112.66</v>
      </c>
      <c r="P8" s="100"/>
      <c r="Q8" s="100"/>
      <c r="R8" s="100"/>
      <c r="S8" s="105"/>
      <c r="T8" s="106"/>
      <c r="U8" s="100"/>
      <c r="V8" s="100"/>
      <c r="W8" s="100"/>
      <c r="X8" s="105"/>
      <c r="Y8" s="106"/>
      <c r="Z8" s="100"/>
      <c r="AA8" s="100"/>
      <c r="AB8" s="100"/>
      <c r="AC8" s="100"/>
      <c r="AD8" s="46"/>
      <c r="AE8" s="216">
        <v>119.4</v>
      </c>
      <c r="AF8" s="105"/>
      <c r="AG8" s="218">
        <v>121.39</v>
      </c>
      <c r="AH8" s="214">
        <v>121.14</v>
      </c>
      <c r="AI8" s="100"/>
      <c r="AJ8" s="100"/>
      <c r="AK8" s="100"/>
      <c r="AL8" s="100"/>
      <c r="AM8" s="3"/>
      <c r="AN8" s="103">
        <v>44940</v>
      </c>
      <c r="AO8" s="220">
        <f t="shared" si="0"/>
        <v>97140</v>
      </c>
      <c r="AP8" s="106"/>
      <c r="AQ8" s="100"/>
      <c r="AR8" s="100"/>
      <c r="AS8" s="100"/>
      <c r="AT8" s="100">
        <v>7602</v>
      </c>
      <c r="AU8" s="105"/>
      <c r="AV8" s="102"/>
      <c r="AW8" s="213">
        <v>10284</v>
      </c>
      <c r="AX8" s="100"/>
      <c r="AY8" s="100"/>
      <c r="AZ8" s="100"/>
      <c r="BA8" s="105"/>
      <c r="BB8" s="106"/>
      <c r="BC8" s="100"/>
      <c r="BD8" s="100"/>
      <c r="BE8" s="100"/>
      <c r="BF8" s="105"/>
      <c r="BG8" s="106"/>
      <c r="BH8" s="100"/>
      <c r="BI8" s="100"/>
      <c r="BJ8" s="100"/>
      <c r="BK8" s="100"/>
      <c r="BL8" s="100"/>
      <c r="BM8" s="213">
        <v>35070</v>
      </c>
      <c r="BN8" s="105"/>
      <c r="BO8" s="216">
        <v>19024</v>
      </c>
      <c r="BP8" s="216">
        <v>25160</v>
      </c>
      <c r="BQ8" s="100"/>
      <c r="BR8" s="100"/>
      <c r="BS8" s="100"/>
      <c r="BT8" s="100"/>
      <c r="BU8" s="3"/>
      <c r="BV8" s="103">
        <v>44940</v>
      </c>
      <c r="BW8" s="112">
        <f>AVERAGE(BY8:DB8)</f>
        <v>340</v>
      </c>
      <c r="BX8" s="102"/>
      <c r="BY8" s="100"/>
      <c r="BZ8" s="100"/>
      <c r="CA8" s="100"/>
      <c r="CB8" s="100">
        <v>320</v>
      </c>
      <c r="CC8" s="105"/>
      <c r="CD8" s="106"/>
      <c r="CE8" s="100"/>
      <c r="CF8" s="100"/>
      <c r="CG8" s="100"/>
      <c r="CH8" s="100"/>
      <c r="CI8" s="105"/>
      <c r="CJ8" s="106"/>
      <c r="CK8" s="100"/>
      <c r="CL8" s="100"/>
      <c r="CM8" s="100"/>
      <c r="CN8" s="105"/>
      <c r="CO8" s="106"/>
      <c r="CP8" s="100"/>
      <c r="CQ8" s="100"/>
      <c r="CR8" s="100"/>
      <c r="CS8" s="100"/>
      <c r="CT8" s="100"/>
      <c r="CU8" s="100"/>
      <c r="CV8" s="105"/>
      <c r="CW8" s="102">
        <v>360</v>
      </c>
      <c r="CX8" s="100"/>
      <c r="CY8" s="100"/>
      <c r="CZ8" s="100"/>
      <c r="DA8" s="100"/>
      <c r="DB8" s="100"/>
      <c r="DC8" s="3"/>
      <c r="DD8" s="103">
        <v>44940</v>
      </c>
      <c r="DE8" s="223" t="s">
        <v>331</v>
      </c>
      <c r="DF8" s="106"/>
      <c r="DG8" s="100"/>
      <c r="DH8" s="100"/>
      <c r="DI8" s="100"/>
      <c r="DJ8" s="224" t="s">
        <v>331</v>
      </c>
      <c r="DK8" s="105"/>
      <c r="DL8" s="106"/>
      <c r="DM8" s="100"/>
      <c r="DN8" s="100"/>
      <c r="DO8" s="100"/>
      <c r="DP8" s="100"/>
      <c r="DQ8" s="105"/>
      <c r="DR8" s="106"/>
      <c r="DS8" s="100"/>
      <c r="DT8" s="100"/>
      <c r="DU8" s="100"/>
      <c r="DV8" s="105"/>
      <c r="DW8" s="106"/>
      <c r="DX8" s="100"/>
      <c r="DY8" s="100"/>
      <c r="DZ8" s="100"/>
      <c r="EA8" s="100"/>
      <c r="EB8" s="100"/>
      <c r="EC8" s="100"/>
      <c r="ED8" s="105"/>
      <c r="EE8" s="224" t="s">
        <v>331</v>
      </c>
      <c r="EF8" s="100"/>
      <c r="EG8" s="100"/>
      <c r="EH8" s="100"/>
      <c r="EI8" s="100"/>
      <c r="EJ8" s="100"/>
      <c r="EK8" s="3"/>
    </row>
    <row r="9" spans="1:141" ht="19" customHeight="1" x14ac:dyDescent="0.35">
      <c r="A9" s="26"/>
      <c r="E9" s="3"/>
      <c r="F9" s="103">
        <v>44933</v>
      </c>
      <c r="G9" s="209">
        <v>121.00523250000001</v>
      </c>
      <c r="H9" s="106"/>
      <c r="I9" s="100"/>
      <c r="J9" s="100"/>
      <c r="K9" s="100"/>
      <c r="L9" s="100">
        <v>125.99</v>
      </c>
      <c r="M9" s="105"/>
      <c r="N9" s="106"/>
      <c r="O9" s="214">
        <v>113.26</v>
      </c>
      <c r="P9" s="100"/>
      <c r="Q9" s="100"/>
      <c r="R9" s="100"/>
      <c r="S9" s="105"/>
      <c r="T9" s="106"/>
      <c r="U9" s="100"/>
      <c r="V9" s="100"/>
      <c r="W9" s="100"/>
      <c r="X9" s="105"/>
      <c r="Y9" s="106"/>
      <c r="Z9" s="100"/>
      <c r="AA9" s="100"/>
      <c r="AB9" s="100"/>
      <c r="AC9" s="100"/>
      <c r="AD9" s="46"/>
      <c r="AE9" s="216">
        <v>120.6</v>
      </c>
      <c r="AF9" s="105"/>
      <c r="AG9" s="218">
        <v>122.35</v>
      </c>
      <c r="AH9" s="214">
        <v>122.1</v>
      </c>
      <c r="AI9" s="100"/>
      <c r="AJ9" s="100"/>
      <c r="AK9" s="100"/>
      <c r="AL9" s="100"/>
      <c r="AM9" s="3"/>
      <c r="AN9" s="103">
        <v>44933</v>
      </c>
      <c r="AO9" s="220">
        <f t="shared" si="0"/>
        <v>99154</v>
      </c>
      <c r="AP9" s="106"/>
      <c r="AQ9" s="100"/>
      <c r="AR9" s="100"/>
      <c r="AS9" s="100"/>
      <c r="AT9" s="100">
        <v>7891</v>
      </c>
      <c r="AU9" s="105"/>
      <c r="AV9" s="102"/>
      <c r="AW9" s="213">
        <v>10373</v>
      </c>
      <c r="AX9" s="100"/>
      <c r="AY9" s="100"/>
      <c r="AZ9" s="100"/>
      <c r="BA9" s="105"/>
      <c r="BB9" s="106"/>
      <c r="BC9" s="100"/>
      <c r="BD9" s="100"/>
      <c r="BE9" s="100"/>
      <c r="BF9" s="105"/>
      <c r="BG9" s="106"/>
      <c r="BH9" s="100"/>
      <c r="BI9" s="100"/>
      <c r="BJ9" s="100"/>
      <c r="BK9" s="100"/>
      <c r="BL9" s="100"/>
      <c r="BM9" s="213">
        <v>34903</v>
      </c>
      <c r="BN9" s="105"/>
      <c r="BO9" s="216">
        <v>19221</v>
      </c>
      <c r="BP9" s="216">
        <v>26766</v>
      </c>
      <c r="BQ9" s="100"/>
      <c r="BR9" s="100"/>
      <c r="BS9" s="100"/>
      <c r="BT9" s="100"/>
      <c r="BU9" s="3"/>
      <c r="BV9" s="103">
        <v>44933</v>
      </c>
      <c r="BW9" s="112">
        <f>AVERAGE(BY9:DB9)</f>
        <v>340</v>
      </c>
      <c r="BX9" s="102"/>
      <c r="BY9" s="100"/>
      <c r="BZ9" s="100"/>
      <c r="CA9" s="100"/>
      <c r="CB9" s="100">
        <v>320</v>
      </c>
      <c r="CC9" s="105"/>
      <c r="CD9" s="106"/>
      <c r="CE9" s="100"/>
      <c r="CF9" s="100"/>
      <c r="CG9" s="100"/>
      <c r="CH9" s="100"/>
      <c r="CI9" s="105"/>
      <c r="CJ9" s="106"/>
      <c r="CK9" s="100"/>
      <c r="CL9" s="100"/>
      <c r="CM9" s="100"/>
      <c r="CN9" s="105"/>
      <c r="CO9" s="106"/>
      <c r="CP9" s="100"/>
      <c r="CQ9" s="100"/>
      <c r="CR9" s="100"/>
      <c r="CS9" s="100"/>
      <c r="CT9" s="100"/>
      <c r="CU9" s="100"/>
      <c r="CV9" s="105"/>
      <c r="CW9" s="102">
        <v>360</v>
      </c>
      <c r="CX9" s="100"/>
      <c r="CY9" s="100"/>
      <c r="CZ9" s="100"/>
      <c r="DA9" s="100"/>
      <c r="DB9" s="100"/>
      <c r="DC9" s="3"/>
      <c r="DD9" s="103">
        <v>44933</v>
      </c>
      <c r="DE9" s="223" t="s">
        <v>331</v>
      </c>
      <c r="DF9" s="106"/>
      <c r="DG9" s="100"/>
      <c r="DH9" s="100"/>
      <c r="DI9" s="100"/>
      <c r="DJ9" s="224" t="s">
        <v>331</v>
      </c>
      <c r="DK9" s="105"/>
      <c r="DL9" s="106"/>
      <c r="DM9" s="100"/>
      <c r="DN9" s="100"/>
      <c r="DO9" s="100"/>
      <c r="DP9" s="100"/>
      <c r="DQ9" s="105"/>
      <c r="DR9" s="106"/>
      <c r="DS9" s="100"/>
      <c r="DT9" s="100"/>
      <c r="DU9" s="100"/>
      <c r="DV9" s="105"/>
      <c r="DW9" s="106"/>
      <c r="DX9" s="100"/>
      <c r="DY9" s="100"/>
      <c r="DZ9" s="100"/>
      <c r="EA9" s="100"/>
      <c r="EB9" s="100"/>
      <c r="EC9" s="100"/>
      <c r="ED9" s="105"/>
      <c r="EE9" s="224" t="s">
        <v>331</v>
      </c>
      <c r="EF9" s="100"/>
      <c r="EG9" s="100"/>
      <c r="EH9" s="100"/>
      <c r="EI9" s="100"/>
      <c r="EJ9" s="100"/>
      <c r="EK9" s="3"/>
    </row>
    <row r="10" spans="1:141" ht="19" customHeight="1" x14ac:dyDescent="0.35">
      <c r="A10" s="26"/>
      <c r="E10" s="3"/>
      <c r="F10" s="103">
        <v>44926</v>
      </c>
      <c r="G10" s="209">
        <v>121.6811342</v>
      </c>
      <c r="H10" s="106"/>
      <c r="I10" s="100"/>
      <c r="J10" s="100"/>
      <c r="K10" s="100"/>
      <c r="L10" s="100">
        <v>127.05</v>
      </c>
      <c r="M10" s="105"/>
      <c r="N10" s="106"/>
      <c r="O10" s="214">
        <v>113.17</v>
      </c>
      <c r="P10" s="100"/>
      <c r="Q10" s="100"/>
      <c r="R10" s="100"/>
      <c r="S10" s="105"/>
      <c r="T10" s="106"/>
      <c r="U10" s="100"/>
      <c r="V10" s="100"/>
      <c r="W10" s="100"/>
      <c r="X10" s="105"/>
      <c r="Y10" s="106"/>
      <c r="Z10" s="100"/>
      <c r="AA10" s="100"/>
      <c r="AB10" s="100"/>
      <c r="AC10" s="100"/>
      <c r="AD10" s="46"/>
      <c r="AE10" s="216">
        <v>120.5</v>
      </c>
      <c r="AF10" s="105"/>
      <c r="AG10" s="218">
        <v>124.42</v>
      </c>
      <c r="AH10" s="214">
        <v>122</v>
      </c>
      <c r="AI10" s="100"/>
      <c r="AJ10" s="100"/>
      <c r="AK10" s="100"/>
      <c r="AL10" s="100"/>
      <c r="AM10" s="3"/>
      <c r="AN10" s="103">
        <v>44926</v>
      </c>
      <c r="AO10" s="220">
        <f t="shared" ref="AO10:AO16" si="2">SUM(AP10:BT10)</f>
        <v>93985</v>
      </c>
      <c r="AP10" s="106"/>
      <c r="AQ10" s="100"/>
      <c r="AR10" s="100"/>
      <c r="AS10" s="100"/>
      <c r="AT10" s="100">
        <v>8115</v>
      </c>
      <c r="AU10" s="105"/>
      <c r="AV10" s="102"/>
      <c r="AW10" s="213">
        <v>8573</v>
      </c>
      <c r="AX10" s="100"/>
      <c r="AY10" s="100"/>
      <c r="AZ10" s="100"/>
      <c r="BA10" s="105"/>
      <c r="BB10" s="106"/>
      <c r="BC10" s="100"/>
      <c r="BD10" s="100"/>
      <c r="BE10" s="100"/>
      <c r="BF10" s="105"/>
      <c r="BG10" s="106"/>
      <c r="BH10" s="100"/>
      <c r="BI10" s="100"/>
      <c r="BJ10" s="100"/>
      <c r="BK10" s="100"/>
      <c r="BL10" s="100"/>
      <c r="BM10" s="213">
        <v>29579</v>
      </c>
      <c r="BN10" s="105"/>
      <c r="BO10" s="216">
        <v>20297</v>
      </c>
      <c r="BP10" s="216">
        <v>27421</v>
      </c>
      <c r="BQ10" s="100"/>
      <c r="BR10" s="100"/>
      <c r="BS10" s="100"/>
      <c r="BT10" s="100"/>
      <c r="BU10" s="3"/>
      <c r="BV10" s="103">
        <v>44926</v>
      </c>
      <c r="BW10" s="112">
        <f>AVERAGE(BY10:DB10)</f>
        <v>340</v>
      </c>
      <c r="BX10" s="102"/>
      <c r="BY10" s="100"/>
      <c r="BZ10" s="100"/>
      <c r="CA10" s="100"/>
      <c r="CB10" s="100">
        <v>320</v>
      </c>
      <c r="CC10" s="105"/>
      <c r="CD10" s="106"/>
      <c r="CE10" s="100"/>
      <c r="CF10" s="100"/>
      <c r="CG10" s="100"/>
      <c r="CH10" s="100"/>
      <c r="CI10" s="105"/>
      <c r="CJ10" s="106"/>
      <c r="CK10" s="100"/>
      <c r="CL10" s="100"/>
      <c r="CM10" s="100"/>
      <c r="CN10" s="105"/>
      <c r="CO10" s="106"/>
      <c r="CP10" s="100"/>
      <c r="CQ10" s="100"/>
      <c r="CR10" s="100"/>
      <c r="CS10" s="100"/>
      <c r="CT10" s="100"/>
      <c r="CU10" s="100"/>
      <c r="CV10" s="105"/>
      <c r="CW10" s="102">
        <v>360</v>
      </c>
      <c r="CX10" s="100"/>
      <c r="CY10" s="100"/>
      <c r="CZ10" s="100"/>
      <c r="DA10" s="100"/>
      <c r="DB10" s="100"/>
      <c r="DC10" s="3"/>
      <c r="DD10" s="103">
        <v>44926</v>
      </c>
      <c r="DE10" s="223" t="s">
        <v>331</v>
      </c>
      <c r="DF10" s="106"/>
      <c r="DG10" s="100"/>
      <c r="DH10" s="100"/>
      <c r="DI10" s="100"/>
      <c r="DJ10" s="224" t="s">
        <v>331</v>
      </c>
      <c r="DK10" s="105"/>
      <c r="DL10" s="106"/>
      <c r="DM10" s="100"/>
      <c r="DN10" s="100"/>
      <c r="DO10" s="100"/>
      <c r="DP10" s="100"/>
      <c r="DQ10" s="105"/>
      <c r="DR10" s="106"/>
      <c r="DS10" s="100"/>
      <c r="DT10" s="100"/>
      <c r="DU10" s="100"/>
      <c r="DV10" s="105"/>
      <c r="DW10" s="106"/>
      <c r="DX10" s="100"/>
      <c r="DY10" s="100"/>
      <c r="DZ10" s="100"/>
      <c r="EA10" s="100"/>
      <c r="EB10" s="100"/>
      <c r="EC10" s="100"/>
      <c r="ED10" s="105"/>
      <c r="EE10" s="224" t="s">
        <v>331</v>
      </c>
      <c r="EF10" s="100"/>
      <c r="EG10" s="100"/>
      <c r="EH10" s="100"/>
      <c r="EI10" s="100"/>
      <c r="EJ10" s="100"/>
      <c r="EK10" s="3"/>
    </row>
    <row r="11" spans="1:141" ht="19" customHeight="1" x14ac:dyDescent="0.35">
      <c r="A11" s="26"/>
      <c r="E11" s="3"/>
      <c r="F11" s="103">
        <v>44919</v>
      </c>
      <c r="G11" s="208">
        <v>121.23</v>
      </c>
      <c r="H11" s="106"/>
      <c r="I11" s="100"/>
      <c r="J11" s="100"/>
      <c r="K11" s="100"/>
      <c r="L11" s="100">
        <v>127.67</v>
      </c>
      <c r="M11" s="105"/>
      <c r="N11" s="106"/>
      <c r="O11" s="214">
        <v>112.85</v>
      </c>
      <c r="P11" s="100"/>
      <c r="Q11" s="100"/>
      <c r="R11" s="100"/>
      <c r="S11" s="105"/>
      <c r="T11" s="106"/>
      <c r="U11" s="100"/>
      <c r="V11" s="100"/>
      <c r="W11" s="100"/>
      <c r="X11" s="105"/>
      <c r="Y11" s="106"/>
      <c r="Z11" s="100"/>
      <c r="AA11" s="100"/>
      <c r="AB11" s="100"/>
      <c r="AC11" s="100"/>
      <c r="AD11" s="46"/>
      <c r="AE11" s="216">
        <v>120.15</v>
      </c>
      <c r="AF11" s="105"/>
      <c r="AG11" s="218">
        <v>123.13</v>
      </c>
      <c r="AH11" s="214">
        <v>121.63</v>
      </c>
      <c r="AI11" s="100"/>
      <c r="AJ11" s="100"/>
      <c r="AK11" s="100"/>
      <c r="AL11" s="100"/>
      <c r="AM11" s="3"/>
      <c r="AN11" s="103">
        <v>44919</v>
      </c>
      <c r="AO11" s="220">
        <f t="shared" si="2"/>
        <v>80591</v>
      </c>
      <c r="AP11" s="106"/>
      <c r="AQ11" s="100"/>
      <c r="AR11" s="100"/>
      <c r="AS11" s="100"/>
      <c r="AT11" s="100">
        <v>7998</v>
      </c>
      <c r="AU11" s="105"/>
      <c r="AV11" s="102"/>
      <c r="AW11" s="213">
        <v>7794</v>
      </c>
      <c r="AX11" s="100"/>
      <c r="AY11" s="100"/>
      <c r="AZ11" s="100"/>
      <c r="BA11" s="105"/>
      <c r="BB11" s="106"/>
      <c r="BC11" s="100"/>
      <c r="BD11" s="100"/>
      <c r="BE11" s="100"/>
      <c r="BF11" s="105"/>
      <c r="BG11" s="106"/>
      <c r="BH11" s="100"/>
      <c r="BI11" s="100"/>
      <c r="BJ11" s="100"/>
      <c r="BK11" s="100"/>
      <c r="BL11" s="100"/>
      <c r="BM11" s="213">
        <v>23109</v>
      </c>
      <c r="BN11" s="105"/>
      <c r="BO11" s="216">
        <v>18452</v>
      </c>
      <c r="BP11" s="216">
        <v>23238</v>
      </c>
      <c r="BQ11" s="100"/>
      <c r="BR11" s="100"/>
      <c r="BS11" s="100"/>
      <c r="BT11" s="100"/>
      <c r="BU11" s="3"/>
      <c r="BV11" s="103">
        <v>44919</v>
      </c>
      <c r="BW11" s="112">
        <f>AVERAGE(BY11:DB11)</f>
        <v>383</v>
      </c>
      <c r="BX11" s="102"/>
      <c r="BY11" s="100"/>
      <c r="BZ11" s="100"/>
      <c r="CA11" s="100"/>
      <c r="CB11" s="100">
        <v>360</v>
      </c>
      <c r="CC11" s="105"/>
      <c r="CD11" s="106"/>
      <c r="CE11" s="100"/>
      <c r="CF11" s="100"/>
      <c r="CG11" s="100"/>
      <c r="CH11" s="100"/>
      <c r="CI11" s="105"/>
      <c r="CJ11" s="106"/>
      <c r="CK11" s="100"/>
      <c r="CL11" s="100"/>
      <c r="CM11" s="100"/>
      <c r="CN11" s="105"/>
      <c r="CO11" s="106"/>
      <c r="CP11" s="100"/>
      <c r="CQ11" s="100"/>
      <c r="CR11" s="100"/>
      <c r="CS11" s="100"/>
      <c r="CT11" s="100"/>
      <c r="CU11" s="100"/>
      <c r="CV11" s="105"/>
      <c r="CW11" s="102">
        <v>406</v>
      </c>
      <c r="CX11" s="100"/>
      <c r="CY11" s="100"/>
      <c r="CZ11" s="100"/>
      <c r="DA11" s="100"/>
      <c r="DB11" s="100"/>
      <c r="DC11" s="3"/>
      <c r="DD11" s="103">
        <v>44919</v>
      </c>
      <c r="DE11" s="223" t="s">
        <v>331</v>
      </c>
      <c r="DF11" s="106"/>
      <c r="DG11" s="100"/>
      <c r="DH11" s="100"/>
      <c r="DI11" s="100"/>
      <c r="DJ11" s="224" t="s">
        <v>331</v>
      </c>
      <c r="DK11" s="105"/>
      <c r="DL11" s="106"/>
      <c r="DM11" s="100"/>
      <c r="DN11" s="100"/>
      <c r="DO11" s="100"/>
      <c r="DP11" s="100"/>
      <c r="DQ11" s="105"/>
      <c r="DR11" s="106"/>
      <c r="DS11" s="100"/>
      <c r="DT11" s="100"/>
      <c r="DU11" s="100"/>
      <c r="DV11" s="105"/>
      <c r="DW11" s="106"/>
      <c r="DX11" s="100"/>
      <c r="DY11" s="100"/>
      <c r="DZ11" s="100"/>
      <c r="EA11" s="100"/>
      <c r="EB11" s="100"/>
      <c r="EC11" s="100"/>
      <c r="ED11" s="105"/>
      <c r="EE11" s="224" t="s">
        <v>331</v>
      </c>
      <c r="EF11" s="100"/>
      <c r="EG11" s="100"/>
      <c r="EH11" s="100"/>
      <c r="EI11" s="100"/>
      <c r="EJ11" s="100"/>
      <c r="EK11" s="3"/>
    </row>
    <row r="12" spans="1:141" ht="19" customHeight="1" x14ac:dyDescent="0.35">
      <c r="A12" s="26"/>
      <c r="E12" s="3"/>
      <c r="F12" s="103">
        <v>44912</v>
      </c>
      <c r="G12" s="208">
        <v>121.61</v>
      </c>
      <c r="H12" s="106"/>
      <c r="I12" s="100"/>
      <c r="J12" s="100"/>
      <c r="K12" s="100"/>
      <c r="L12" s="100">
        <v>127.3</v>
      </c>
      <c r="M12" s="105"/>
      <c r="N12" s="106"/>
      <c r="O12" s="214">
        <v>115.15</v>
      </c>
      <c r="P12" s="100"/>
      <c r="Q12" s="100"/>
      <c r="R12" s="100"/>
      <c r="S12" s="105"/>
      <c r="T12" s="106"/>
      <c r="U12" s="100"/>
      <c r="V12" s="100"/>
      <c r="W12" s="100"/>
      <c r="X12" s="105"/>
      <c r="Y12" s="106"/>
      <c r="Z12" s="100"/>
      <c r="AA12" s="100"/>
      <c r="AB12" s="100"/>
      <c r="AC12" s="100"/>
      <c r="AD12" s="46"/>
      <c r="AE12" s="216">
        <v>120.52</v>
      </c>
      <c r="AF12" s="105"/>
      <c r="AG12" s="218">
        <v>123.5</v>
      </c>
      <c r="AH12" s="214">
        <v>122</v>
      </c>
      <c r="AI12" s="100"/>
      <c r="AJ12" s="100"/>
      <c r="AK12" s="100"/>
      <c r="AL12" s="100"/>
      <c r="AM12" s="3"/>
      <c r="AN12" s="103">
        <v>44912</v>
      </c>
      <c r="AO12" s="220">
        <f t="shared" si="2"/>
        <v>81368</v>
      </c>
      <c r="AP12" s="106"/>
      <c r="AQ12" s="100"/>
      <c r="AR12" s="100"/>
      <c r="AS12" s="100"/>
      <c r="AT12" s="100">
        <v>7677</v>
      </c>
      <c r="AU12" s="105"/>
      <c r="AV12" s="102"/>
      <c r="AW12" s="213">
        <v>8119</v>
      </c>
      <c r="AX12" s="100"/>
      <c r="AY12" s="100"/>
      <c r="AZ12" s="100"/>
      <c r="BA12" s="105"/>
      <c r="BB12" s="106"/>
      <c r="BC12" s="100"/>
      <c r="BD12" s="100"/>
      <c r="BE12" s="100"/>
      <c r="BF12" s="105"/>
      <c r="BG12" s="106"/>
      <c r="BH12" s="100"/>
      <c r="BI12" s="100"/>
      <c r="BJ12" s="100"/>
      <c r="BK12" s="100"/>
      <c r="BL12" s="100"/>
      <c r="BM12" s="213">
        <v>25395</v>
      </c>
      <c r="BN12" s="105"/>
      <c r="BO12" s="216">
        <v>13770</v>
      </c>
      <c r="BP12" s="216">
        <v>26407</v>
      </c>
      <c r="BQ12" s="100"/>
      <c r="BR12" s="100"/>
      <c r="BS12" s="100"/>
      <c r="BT12" s="100"/>
      <c r="BU12" s="3"/>
      <c r="BV12" s="103">
        <v>44912</v>
      </c>
      <c r="BW12" s="112">
        <f t="shared" ref="BW12:BW14" si="3">AVERAGE(BY12:DB12)</f>
        <v>415</v>
      </c>
      <c r="BX12" s="102"/>
      <c r="BY12" s="100"/>
      <c r="BZ12" s="100"/>
      <c r="CA12" s="100"/>
      <c r="CB12" s="100">
        <v>390</v>
      </c>
      <c r="CC12" s="105"/>
      <c r="CD12" s="106"/>
      <c r="CE12" s="100"/>
      <c r="CF12" s="100"/>
      <c r="CG12" s="100"/>
      <c r="CH12" s="100"/>
      <c r="CI12" s="105"/>
      <c r="CJ12" s="106"/>
      <c r="CK12" s="100"/>
      <c r="CL12" s="100"/>
      <c r="CM12" s="100"/>
      <c r="CN12" s="105"/>
      <c r="CO12" s="106"/>
      <c r="CP12" s="100"/>
      <c r="CQ12" s="100"/>
      <c r="CR12" s="100"/>
      <c r="CS12" s="100"/>
      <c r="CT12" s="100"/>
      <c r="CU12" s="100"/>
      <c r="CV12" s="105"/>
      <c r="CW12" s="102">
        <v>440</v>
      </c>
      <c r="CX12" s="100"/>
      <c r="CY12" s="100"/>
      <c r="CZ12" s="100"/>
      <c r="DA12" s="100"/>
      <c r="DB12" s="100"/>
      <c r="DC12" s="3"/>
      <c r="DD12" s="103">
        <v>44912</v>
      </c>
      <c r="DE12" s="223" t="s">
        <v>331</v>
      </c>
      <c r="DF12" s="106"/>
      <c r="DG12" s="100"/>
      <c r="DH12" s="100"/>
      <c r="DI12" s="100"/>
      <c r="DJ12" s="224" t="s">
        <v>331</v>
      </c>
      <c r="DK12" s="105"/>
      <c r="DL12" s="106"/>
      <c r="DM12" s="100"/>
      <c r="DN12" s="100"/>
      <c r="DO12" s="100"/>
      <c r="DP12" s="100"/>
      <c r="DQ12" s="105"/>
      <c r="DR12" s="106"/>
      <c r="DS12" s="100"/>
      <c r="DT12" s="100"/>
      <c r="DU12" s="100"/>
      <c r="DV12" s="105"/>
      <c r="DW12" s="106"/>
      <c r="DX12" s="100"/>
      <c r="DY12" s="100"/>
      <c r="DZ12" s="100"/>
      <c r="EA12" s="100"/>
      <c r="EB12" s="100"/>
      <c r="EC12" s="100"/>
      <c r="ED12" s="105"/>
      <c r="EE12" s="224" t="s">
        <v>331</v>
      </c>
      <c r="EF12" s="100"/>
      <c r="EG12" s="100"/>
      <c r="EH12" s="100"/>
      <c r="EI12" s="100"/>
      <c r="EJ12" s="100"/>
      <c r="EK12" s="3"/>
    </row>
    <row r="13" spans="1:141" ht="19" customHeight="1" x14ac:dyDescent="0.35">
      <c r="A13" s="26"/>
      <c r="E13" s="3"/>
      <c r="F13" s="103">
        <v>44905</v>
      </c>
      <c r="G13" s="208">
        <v>122.17</v>
      </c>
      <c r="H13" s="106"/>
      <c r="I13" s="100"/>
      <c r="J13" s="100"/>
      <c r="K13" s="100"/>
      <c r="L13" s="215">
        <v>126.557</v>
      </c>
      <c r="M13" s="105"/>
      <c r="N13" s="106"/>
      <c r="O13" s="214">
        <v>115.78</v>
      </c>
      <c r="P13" s="100"/>
      <c r="Q13" s="100"/>
      <c r="R13" s="100"/>
      <c r="S13" s="105"/>
      <c r="T13" s="106"/>
      <c r="U13" s="100"/>
      <c r="V13" s="100"/>
      <c r="W13" s="100"/>
      <c r="X13" s="105"/>
      <c r="Y13" s="106"/>
      <c r="Z13" s="100"/>
      <c r="AA13" s="100"/>
      <c r="AB13" s="100"/>
      <c r="AC13" s="100"/>
      <c r="AD13" s="46"/>
      <c r="AE13" s="216">
        <v>121</v>
      </c>
      <c r="AF13" s="105"/>
      <c r="AG13" s="218">
        <v>124</v>
      </c>
      <c r="AH13" s="214">
        <v>122.39</v>
      </c>
      <c r="AI13" s="100"/>
      <c r="AJ13" s="100"/>
      <c r="AK13" s="100"/>
      <c r="AL13" s="100"/>
      <c r="AM13" s="3"/>
      <c r="AN13" s="103">
        <v>44905</v>
      </c>
      <c r="AO13" s="220">
        <f t="shared" si="2"/>
        <v>80292</v>
      </c>
      <c r="AP13" s="106"/>
      <c r="AQ13" s="100"/>
      <c r="AR13" s="100"/>
      <c r="AS13" s="100"/>
      <c r="AT13" s="100">
        <v>7246</v>
      </c>
      <c r="AU13" s="105"/>
      <c r="AV13" s="102"/>
      <c r="AW13" s="213">
        <v>7122</v>
      </c>
      <c r="AX13" s="100"/>
      <c r="AY13" s="100"/>
      <c r="AZ13" s="100"/>
      <c r="BA13" s="105"/>
      <c r="BB13" s="106"/>
      <c r="BC13" s="100"/>
      <c r="BD13" s="100"/>
      <c r="BE13" s="100"/>
      <c r="BF13" s="105"/>
      <c r="BG13" s="106"/>
      <c r="BH13" s="100"/>
      <c r="BI13" s="100"/>
      <c r="BJ13" s="100"/>
      <c r="BK13" s="100"/>
      <c r="BL13" s="100"/>
      <c r="BM13" s="213">
        <v>20316</v>
      </c>
      <c r="BN13" s="105"/>
      <c r="BO13" s="216">
        <v>17213</v>
      </c>
      <c r="BP13" s="216">
        <v>28395</v>
      </c>
      <c r="BQ13" s="100"/>
      <c r="BR13" s="100"/>
      <c r="BS13" s="100"/>
      <c r="BT13" s="100"/>
      <c r="BU13" s="3"/>
      <c r="BV13" s="103">
        <v>44905</v>
      </c>
      <c r="BW13" s="112">
        <f t="shared" si="3"/>
        <v>415</v>
      </c>
      <c r="BX13" s="102"/>
      <c r="BY13" s="100"/>
      <c r="BZ13" s="100"/>
      <c r="CA13" s="100"/>
      <c r="CB13" s="100">
        <v>390</v>
      </c>
      <c r="CC13" s="105"/>
      <c r="CD13" s="106"/>
      <c r="CE13" s="100"/>
      <c r="CF13" s="100"/>
      <c r="CG13" s="100"/>
      <c r="CH13" s="100"/>
      <c r="CI13" s="105"/>
      <c r="CJ13" s="106"/>
      <c r="CK13" s="100"/>
      <c r="CL13" s="100"/>
      <c r="CM13" s="100"/>
      <c r="CN13" s="105"/>
      <c r="CO13" s="106"/>
      <c r="CP13" s="100"/>
      <c r="CQ13" s="100"/>
      <c r="CR13" s="100"/>
      <c r="CS13" s="100"/>
      <c r="CT13" s="100"/>
      <c r="CU13" s="100"/>
      <c r="CV13" s="105"/>
      <c r="CW13" s="102">
        <v>440</v>
      </c>
      <c r="CX13" s="100"/>
      <c r="CY13" s="100"/>
      <c r="CZ13" s="100"/>
      <c r="DA13" s="100"/>
      <c r="DB13" s="100"/>
      <c r="DC13" s="3"/>
      <c r="DD13" s="103">
        <v>44905</v>
      </c>
      <c r="DE13" s="223" t="s">
        <v>331</v>
      </c>
      <c r="DF13" s="106"/>
      <c r="DG13" s="100"/>
      <c r="DH13" s="100"/>
      <c r="DI13" s="100"/>
      <c r="DJ13" s="224" t="s">
        <v>331</v>
      </c>
      <c r="DK13" s="105"/>
      <c r="DL13" s="106"/>
      <c r="DM13" s="100"/>
      <c r="DN13" s="100"/>
      <c r="DO13" s="100"/>
      <c r="DP13" s="100"/>
      <c r="DQ13" s="105"/>
      <c r="DR13" s="106"/>
      <c r="DS13" s="100"/>
      <c r="DT13" s="100"/>
      <c r="DU13" s="100"/>
      <c r="DV13" s="105"/>
      <c r="DW13" s="106"/>
      <c r="DX13" s="100"/>
      <c r="DY13" s="100"/>
      <c r="DZ13" s="100"/>
      <c r="EA13" s="100"/>
      <c r="EB13" s="100"/>
      <c r="EC13" s="100"/>
      <c r="ED13" s="105"/>
      <c r="EE13" s="224" t="s">
        <v>331</v>
      </c>
      <c r="EF13" s="100"/>
      <c r="EG13" s="100"/>
      <c r="EH13" s="100"/>
      <c r="EI13" s="100"/>
      <c r="EJ13" s="100"/>
      <c r="EK13" s="3"/>
    </row>
    <row r="14" spans="1:141" ht="19" customHeight="1" x14ac:dyDescent="0.35">
      <c r="E14" s="3"/>
      <c r="F14" s="103">
        <v>44898</v>
      </c>
      <c r="G14" s="210">
        <v>122.9</v>
      </c>
      <c r="H14" s="106"/>
      <c r="I14" s="100"/>
      <c r="J14" s="100"/>
      <c r="K14" s="100"/>
      <c r="L14" s="100">
        <v>127.25</v>
      </c>
      <c r="M14" s="105"/>
      <c r="N14" s="106"/>
      <c r="O14" s="46">
        <v>117.3</v>
      </c>
      <c r="P14" s="100"/>
      <c r="Q14" s="100"/>
      <c r="R14" s="100"/>
      <c r="S14" s="105"/>
      <c r="T14" s="106"/>
      <c r="U14" s="100"/>
      <c r="V14" s="100"/>
      <c r="W14" s="100"/>
      <c r="X14" s="105"/>
      <c r="Y14" s="106"/>
      <c r="Z14" s="100"/>
      <c r="AA14" s="100"/>
      <c r="AB14" s="100"/>
      <c r="AC14" s="100"/>
      <c r="AD14" s="46"/>
      <c r="AE14" s="102">
        <v>121.6</v>
      </c>
      <c r="AF14" s="105"/>
      <c r="AG14" s="217">
        <v>124.48</v>
      </c>
      <c r="AH14" s="46">
        <v>123.01</v>
      </c>
      <c r="AI14" s="100"/>
      <c r="AJ14" s="100"/>
      <c r="AK14" s="100"/>
      <c r="AL14" s="100"/>
      <c r="AM14" s="3"/>
      <c r="AN14" s="103">
        <v>44898</v>
      </c>
      <c r="AO14" s="221">
        <f t="shared" si="2"/>
        <v>73037</v>
      </c>
      <c r="AP14" s="106"/>
      <c r="AQ14" s="100"/>
      <c r="AR14" s="100"/>
      <c r="AS14" s="100"/>
      <c r="AT14" s="100">
        <v>6606</v>
      </c>
      <c r="AU14" s="105"/>
      <c r="AV14" s="102"/>
      <c r="AW14" s="100">
        <v>6815</v>
      </c>
      <c r="AX14" s="100"/>
      <c r="AY14" s="100"/>
      <c r="AZ14" s="100"/>
      <c r="BA14" s="105"/>
      <c r="BB14" s="106"/>
      <c r="BC14" s="100"/>
      <c r="BD14" s="100"/>
      <c r="BE14" s="100"/>
      <c r="BF14" s="105"/>
      <c r="BG14" s="106"/>
      <c r="BH14" s="100"/>
      <c r="BI14" s="100"/>
      <c r="BJ14" s="100"/>
      <c r="BK14" s="100"/>
      <c r="BL14" s="100"/>
      <c r="BM14" s="100">
        <v>15872</v>
      </c>
      <c r="BN14" s="105"/>
      <c r="BO14" s="102">
        <v>17930</v>
      </c>
      <c r="BP14" s="102">
        <v>25814</v>
      </c>
      <c r="BQ14" s="100"/>
      <c r="BR14" s="100"/>
      <c r="BS14" s="100"/>
      <c r="BT14" s="100"/>
      <c r="BU14" s="3"/>
      <c r="BV14" s="103">
        <v>44898</v>
      </c>
      <c r="BW14" s="112">
        <f t="shared" si="3"/>
        <v>415</v>
      </c>
      <c r="BX14" s="102"/>
      <c r="BY14" s="100"/>
      <c r="BZ14" s="100"/>
      <c r="CA14" s="100"/>
      <c r="CB14" s="100">
        <v>390</v>
      </c>
      <c r="CC14" s="105"/>
      <c r="CD14" s="106"/>
      <c r="CE14" s="100"/>
      <c r="CF14" s="100"/>
      <c r="CG14" s="100"/>
      <c r="CH14" s="100"/>
      <c r="CI14" s="105"/>
      <c r="CJ14" s="106"/>
      <c r="CK14" s="100"/>
      <c r="CL14" s="100"/>
      <c r="CM14" s="100"/>
      <c r="CN14" s="105"/>
      <c r="CO14" s="106"/>
      <c r="CP14" s="100"/>
      <c r="CQ14" s="100"/>
      <c r="CR14" s="100"/>
      <c r="CS14" s="100"/>
      <c r="CT14" s="100"/>
      <c r="CU14" s="100"/>
      <c r="CV14" s="105"/>
      <c r="CW14" s="102">
        <v>440</v>
      </c>
      <c r="CX14" s="100"/>
      <c r="CY14" s="100"/>
      <c r="CZ14" s="100"/>
      <c r="DA14" s="100"/>
      <c r="DB14" s="100"/>
      <c r="DC14" s="3"/>
      <c r="DD14" s="103">
        <v>44898</v>
      </c>
      <c r="DE14" s="223" t="s">
        <v>331</v>
      </c>
      <c r="DF14" s="106"/>
      <c r="DG14" s="100"/>
      <c r="DH14" s="100"/>
      <c r="DI14" s="100"/>
      <c r="DJ14" s="224" t="s">
        <v>331</v>
      </c>
      <c r="DK14" s="105"/>
      <c r="DL14" s="106"/>
      <c r="DM14" s="100"/>
      <c r="DN14" s="100"/>
      <c r="DO14" s="100"/>
      <c r="DP14" s="100"/>
      <c r="DQ14" s="105"/>
      <c r="DR14" s="106"/>
      <c r="DS14" s="100"/>
      <c r="DT14" s="100"/>
      <c r="DU14" s="100"/>
      <c r="DV14" s="105"/>
      <c r="DW14" s="106"/>
      <c r="DX14" s="100"/>
      <c r="DY14" s="100"/>
      <c r="DZ14" s="100"/>
      <c r="EA14" s="100"/>
      <c r="EB14" s="100"/>
      <c r="EC14" s="100"/>
      <c r="ED14" s="105"/>
      <c r="EE14" s="224" t="s">
        <v>331</v>
      </c>
      <c r="EF14" s="100"/>
      <c r="EG14" s="100"/>
      <c r="EH14" s="100"/>
      <c r="EI14" s="100"/>
      <c r="EJ14" s="100"/>
      <c r="EK14" s="3"/>
    </row>
    <row r="15" spans="1:141" ht="19" customHeight="1" x14ac:dyDescent="0.35">
      <c r="E15" s="3"/>
      <c r="F15" s="103">
        <v>44891</v>
      </c>
      <c r="G15" s="210">
        <v>123.070742566748</v>
      </c>
      <c r="H15" s="106"/>
      <c r="I15" s="100"/>
      <c r="J15" s="100"/>
      <c r="K15" s="100"/>
      <c r="L15" s="100">
        <v>128.97999999999999</v>
      </c>
      <c r="M15" s="105"/>
      <c r="N15" s="106"/>
      <c r="O15" s="46">
        <v>113.2</v>
      </c>
      <c r="P15" s="100"/>
      <c r="Q15" s="100"/>
      <c r="R15" s="100"/>
      <c r="S15" s="105"/>
      <c r="T15" s="106"/>
      <c r="U15" s="100"/>
      <c r="V15" s="100"/>
      <c r="W15" s="100"/>
      <c r="X15" s="105"/>
      <c r="Y15" s="106"/>
      <c r="Z15" s="100"/>
      <c r="AA15" s="100"/>
      <c r="AB15" s="100"/>
      <c r="AC15" s="100"/>
      <c r="AD15" s="46"/>
      <c r="AE15" s="102">
        <v>126</v>
      </c>
      <c r="AF15" s="105"/>
      <c r="AG15" s="217">
        <v>125.61</v>
      </c>
      <c r="AH15" s="46">
        <v>120.39</v>
      </c>
      <c r="AI15" s="100"/>
      <c r="AJ15" s="100"/>
      <c r="AK15" s="100"/>
      <c r="AL15" s="100"/>
      <c r="AM15" s="3"/>
      <c r="AN15" s="103">
        <v>44891</v>
      </c>
      <c r="AO15" s="221">
        <f t="shared" si="2"/>
        <v>65920</v>
      </c>
      <c r="AP15" s="106"/>
      <c r="AQ15" s="100"/>
      <c r="AR15" s="100"/>
      <c r="AS15" s="100"/>
      <c r="AT15" s="100">
        <v>6369</v>
      </c>
      <c r="AU15" s="105"/>
      <c r="AV15" s="102"/>
      <c r="AW15" s="100">
        <v>5727</v>
      </c>
      <c r="AX15" s="100"/>
      <c r="AY15" s="100"/>
      <c r="AZ15" s="100"/>
      <c r="BA15" s="105"/>
      <c r="BB15" s="106"/>
      <c r="BC15" s="100"/>
      <c r="BD15" s="100"/>
      <c r="BE15" s="100"/>
      <c r="BF15" s="105"/>
      <c r="BG15" s="106"/>
      <c r="BH15" s="100"/>
      <c r="BI15" s="100"/>
      <c r="BJ15" s="100"/>
      <c r="BK15" s="100"/>
      <c r="BL15" s="100"/>
      <c r="BM15" s="100">
        <v>14655</v>
      </c>
      <c r="BN15" s="105"/>
      <c r="BO15" s="102">
        <v>15511</v>
      </c>
      <c r="BP15" s="102">
        <v>23658</v>
      </c>
      <c r="BQ15" s="100"/>
      <c r="BR15" s="100"/>
      <c r="BS15" s="100"/>
      <c r="BT15" s="100"/>
      <c r="BU15" s="3"/>
      <c r="BV15" s="103">
        <v>44891</v>
      </c>
      <c r="BW15" s="112">
        <f t="shared" ref="BW15:BW21" si="4">AVERAGE(BY15:DB15)</f>
        <v>415</v>
      </c>
      <c r="BX15" s="102"/>
      <c r="BY15" s="100"/>
      <c r="BZ15" s="100"/>
      <c r="CA15" s="100"/>
      <c r="CB15" s="100">
        <v>390</v>
      </c>
      <c r="CC15" s="105"/>
      <c r="CD15" s="106"/>
      <c r="CE15" s="100"/>
      <c r="CF15" s="100"/>
      <c r="CG15" s="100"/>
      <c r="CH15" s="100"/>
      <c r="CI15" s="105"/>
      <c r="CJ15" s="106"/>
      <c r="CK15" s="100"/>
      <c r="CL15" s="100"/>
      <c r="CM15" s="100"/>
      <c r="CN15" s="105"/>
      <c r="CO15" s="106"/>
      <c r="CP15" s="100"/>
      <c r="CQ15" s="100"/>
      <c r="CR15" s="100"/>
      <c r="CS15" s="100"/>
      <c r="CT15" s="100"/>
      <c r="CU15" s="100"/>
      <c r="CV15" s="105"/>
      <c r="CW15" s="102">
        <v>440</v>
      </c>
      <c r="CX15" s="100"/>
      <c r="CY15" s="100"/>
      <c r="CZ15" s="100"/>
      <c r="DA15" s="100"/>
      <c r="DB15" s="100"/>
      <c r="DC15" s="3"/>
      <c r="DD15" s="103">
        <v>44891</v>
      </c>
      <c r="DE15" s="223" t="s">
        <v>331</v>
      </c>
      <c r="DF15" s="106"/>
      <c r="DG15" s="100"/>
      <c r="DH15" s="100"/>
      <c r="DI15" s="100"/>
      <c r="DJ15" s="224" t="s">
        <v>331</v>
      </c>
      <c r="DK15" s="105"/>
      <c r="DL15" s="106"/>
      <c r="DM15" s="100"/>
      <c r="DN15" s="100"/>
      <c r="DO15" s="100"/>
      <c r="DP15" s="100"/>
      <c r="DQ15" s="105"/>
      <c r="DR15" s="106"/>
      <c r="DS15" s="100"/>
      <c r="DT15" s="100"/>
      <c r="DU15" s="100"/>
      <c r="DV15" s="105"/>
      <c r="DW15" s="106"/>
      <c r="DX15" s="100"/>
      <c r="DY15" s="100"/>
      <c r="DZ15" s="100"/>
      <c r="EA15" s="100"/>
      <c r="EB15" s="100"/>
      <c r="EC15" s="100"/>
      <c r="ED15" s="105"/>
      <c r="EE15" s="224" t="s">
        <v>331</v>
      </c>
      <c r="EF15" s="100"/>
      <c r="EG15" s="100"/>
      <c r="EH15" s="100"/>
      <c r="EI15" s="100"/>
      <c r="EJ15" s="100"/>
      <c r="EK15" s="3"/>
    </row>
    <row r="16" spans="1:141" ht="19" customHeight="1" x14ac:dyDescent="0.35">
      <c r="A16" s="29"/>
      <c r="B16" s="29"/>
      <c r="C16" s="29"/>
      <c r="D16" s="29"/>
      <c r="E16" s="3"/>
      <c r="F16" s="103">
        <v>44884</v>
      </c>
      <c r="G16" s="210">
        <v>122.565958711231</v>
      </c>
      <c r="H16" s="106"/>
      <c r="I16" s="100"/>
      <c r="J16" s="100"/>
      <c r="K16" s="100"/>
      <c r="L16" s="100">
        <v>128.97</v>
      </c>
      <c r="M16" s="105"/>
      <c r="N16" s="106"/>
      <c r="O16" s="46">
        <v>112.7</v>
      </c>
      <c r="P16" s="100"/>
      <c r="Q16" s="100"/>
      <c r="R16" s="100"/>
      <c r="S16" s="105"/>
      <c r="T16" s="106"/>
      <c r="U16" s="100"/>
      <c r="V16" s="100"/>
      <c r="W16" s="100"/>
      <c r="X16" s="105"/>
      <c r="Y16" s="106"/>
      <c r="Z16" s="100"/>
      <c r="AA16" s="100"/>
      <c r="AB16" s="100"/>
      <c r="AC16" s="100"/>
      <c r="AD16" s="46"/>
      <c r="AE16" s="102">
        <v>123</v>
      </c>
      <c r="AF16" s="105"/>
      <c r="AG16" s="217">
        <v>123.5</v>
      </c>
      <c r="AH16" s="46">
        <v>122.3</v>
      </c>
      <c r="AI16" s="100"/>
      <c r="AJ16" s="100"/>
      <c r="AK16" s="100"/>
      <c r="AL16" s="100"/>
      <c r="AM16" s="3"/>
      <c r="AN16" s="103">
        <v>44884</v>
      </c>
      <c r="AO16" s="221">
        <f t="shared" si="2"/>
        <v>51491</v>
      </c>
      <c r="AP16" s="106"/>
      <c r="AQ16" s="100"/>
      <c r="AR16" s="100"/>
      <c r="AS16" s="100"/>
      <c r="AT16" s="100">
        <v>6414</v>
      </c>
      <c r="AU16" s="105"/>
      <c r="AV16" s="102"/>
      <c r="AW16" s="100">
        <v>4860</v>
      </c>
      <c r="AX16" s="100"/>
      <c r="AY16" s="100"/>
      <c r="AZ16" s="100"/>
      <c r="BA16" s="105"/>
      <c r="BB16" s="106"/>
      <c r="BC16" s="100"/>
      <c r="BD16" s="100"/>
      <c r="BE16" s="100"/>
      <c r="BF16" s="105"/>
      <c r="BG16" s="106"/>
      <c r="BH16" s="100"/>
      <c r="BI16" s="100"/>
      <c r="BJ16" s="100"/>
      <c r="BK16" s="100"/>
      <c r="BL16" s="100"/>
      <c r="BM16" s="100">
        <v>13529</v>
      </c>
      <c r="BN16" s="105"/>
      <c r="BO16" s="102">
        <v>6749</v>
      </c>
      <c r="BP16" s="102">
        <v>19939</v>
      </c>
      <c r="BQ16" s="100"/>
      <c r="BR16" s="100"/>
      <c r="BS16" s="100"/>
      <c r="BT16" s="100"/>
      <c r="BU16" s="3"/>
      <c r="BV16" s="103">
        <v>44884</v>
      </c>
      <c r="BW16" s="112">
        <f t="shared" si="4"/>
        <v>425</v>
      </c>
      <c r="BX16" s="102"/>
      <c r="BY16" s="100"/>
      <c r="BZ16" s="100"/>
      <c r="CA16" s="100"/>
      <c r="CB16" s="100">
        <v>390</v>
      </c>
      <c r="CC16" s="105"/>
      <c r="CD16" s="106"/>
      <c r="CE16" s="100"/>
      <c r="CF16" s="100"/>
      <c r="CG16" s="100"/>
      <c r="CH16" s="100"/>
      <c r="CI16" s="105"/>
      <c r="CJ16" s="106"/>
      <c r="CK16" s="100"/>
      <c r="CL16" s="100"/>
      <c r="CM16" s="100"/>
      <c r="CN16" s="105"/>
      <c r="CO16" s="106"/>
      <c r="CP16" s="100"/>
      <c r="CQ16" s="100"/>
      <c r="CR16" s="100"/>
      <c r="CS16" s="100"/>
      <c r="CT16" s="100"/>
      <c r="CU16" s="100"/>
      <c r="CV16" s="105"/>
      <c r="CW16" s="102">
        <v>460</v>
      </c>
      <c r="CX16" s="100"/>
      <c r="CY16" s="100"/>
      <c r="CZ16" s="100"/>
      <c r="DA16" s="100"/>
      <c r="DB16" s="100"/>
      <c r="DC16" s="3"/>
      <c r="DD16" s="103">
        <v>44884</v>
      </c>
      <c r="DE16" s="223" t="s">
        <v>331</v>
      </c>
      <c r="DF16" s="106"/>
      <c r="DG16" s="100"/>
      <c r="DH16" s="100"/>
      <c r="DI16" s="100"/>
      <c r="DJ16" s="224" t="s">
        <v>331</v>
      </c>
      <c r="DK16" s="105"/>
      <c r="DL16" s="106"/>
      <c r="DM16" s="100"/>
      <c r="DN16" s="100"/>
      <c r="DO16" s="100"/>
      <c r="DP16" s="100"/>
      <c r="DQ16" s="105"/>
      <c r="DR16" s="106"/>
      <c r="DS16" s="100"/>
      <c r="DT16" s="100"/>
      <c r="DU16" s="100"/>
      <c r="DV16" s="105"/>
      <c r="DW16" s="106"/>
      <c r="DX16" s="100"/>
      <c r="DY16" s="100"/>
      <c r="DZ16" s="100"/>
      <c r="EA16" s="100"/>
      <c r="EB16" s="100"/>
      <c r="EC16" s="100"/>
      <c r="ED16" s="105"/>
      <c r="EE16" s="224" t="s">
        <v>331</v>
      </c>
      <c r="EF16" s="100"/>
      <c r="EG16" s="100"/>
      <c r="EH16" s="100"/>
      <c r="EI16" s="100"/>
      <c r="EJ16" s="100"/>
      <c r="EK16" s="3"/>
    </row>
    <row r="17" spans="1:141" ht="19" customHeight="1" x14ac:dyDescent="0.4">
      <c r="A17" s="17" t="s">
        <v>56</v>
      </c>
      <c r="B17" s="27"/>
      <c r="C17" s="27"/>
      <c r="D17" s="93"/>
      <c r="E17" s="3"/>
      <c r="F17" s="103">
        <v>44877</v>
      </c>
      <c r="G17" s="210">
        <v>122.945380863179</v>
      </c>
      <c r="H17" s="106"/>
      <c r="I17" s="100"/>
      <c r="J17" s="100"/>
      <c r="K17" s="100"/>
      <c r="L17" s="100">
        <v>128.58000000000001</v>
      </c>
      <c r="M17" s="105"/>
      <c r="N17" s="106"/>
      <c r="O17" s="46">
        <v>117.8</v>
      </c>
      <c r="P17" s="100"/>
      <c r="Q17" s="100"/>
      <c r="R17" s="100"/>
      <c r="S17" s="105"/>
      <c r="T17" s="106"/>
      <c r="U17" s="100"/>
      <c r="V17" s="100"/>
      <c r="W17" s="100"/>
      <c r="X17" s="105"/>
      <c r="Y17" s="106"/>
      <c r="Z17" s="100"/>
      <c r="AA17" s="100"/>
      <c r="AB17" s="100"/>
      <c r="AC17" s="100"/>
      <c r="AD17" s="46"/>
      <c r="AE17" s="102">
        <v>123.3</v>
      </c>
      <c r="AF17" s="105"/>
      <c r="AG17" s="217">
        <v>124.94</v>
      </c>
      <c r="AH17" s="46">
        <v>120.32</v>
      </c>
      <c r="AI17" s="100"/>
      <c r="AJ17" s="100"/>
      <c r="AK17" s="100"/>
      <c r="AL17" s="100"/>
      <c r="AM17" s="3"/>
      <c r="AN17" s="103">
        <v>44877</v>
      </c>
      <c r="AO17" s="221">
        <f t="shared" ref="AO17:AO22" si="5">SUM(AP17:BT17)</f>
        <v>53917</v>
      </c>
      <c r="AP17" s="106"/>
      <c r="AQ17" s="100"/>
      <c r="AR17" s="100"/>
      <c r="AS17" s="100"/>
      <c r="AT17" s="100">
        <v>6471</v>
      </c>
      <c r="AU17" s="105"/>
      <c r="AV17" s="102"/>
      <c r="AW17" s="100">
        <v>4501</v>
      </c>
      <c r="AX17" s="100"/>
      <c r="AY17" s="100"/>
      <c r="AZ17" s="100"/>
      <c r="BA17" s="105"/>
      <c r="BB17" s="106"/>
      <c r="BC17" s="100"/>
      <c r="BD17" s="100"/>
      <c r="BE17" s="100"/>
      <c r="BF17" s="105"/>
      <c r="BG17" s="106"/>
      <c r="BH17" s="100"/>
      <c r="BI17" s="100"/>
      <c r="BJ17" s="100"/>
      <c r="BK17" s="100"/>
      <c r="BL17" s="100"/>
      <c r="BM17" s="100">
        <v>14838</v>
      </c>
      <c r="BN17" s="105"/>
      <c r="BO17" s="102">
        <v>11954</v>
      </c>
      <c r="BP17" s="102">
        <v>16153</v>
      </c>
      <c r="BQ17" s="100"/>
      <c r="BR17" s="100"/>
      <c r="BS17" s="100"/>
      <c r="BT17" s="100"/>
      <c r="BU17" s="3"/>
      <c r="BV17" s="103">
        <v>44877</v>
      </c>
      <c r="BW17" s="112">
        <f t="shared" si="4"/>
        <v>429</v>
      </c>
      <c r="BX17" s="102"/>
      <c r="BY17" s="100"/>
      <c r="BZ17" s="100"/>
      <c r="CA17" s="100"/>
      <c r="CB17" s="100">
        <v>398</v>
      </c>
      <c r="CC17" s="105"/>
      <c r="CD17" s="106"/>
      <c r="CE17" s="100"/>
      <c r="CF17" s="100"/>
      <c r="CG17" s="100"/>
      <c r="CH17" s="100"/>
      <c r="CI17" s="105"/>
      <c r="CJ17" s="106"/>
      <c r="CK17" s="100"/>
      <c r="CL17" s="100"/>
      <c r="CM17" s="100"/>
      <c r="CN17" s="105"/>
      <c r="CO17" s="106"/>
      <c r="CP17" s="100"/>
      <c r="CQ17" s="100"/>
      <c r="CR17" s="100"/>
      <c r="CS17" s="100"/>
      <c r="CT17" s="100"/>
      <c r="CU17" s="100"/>
      <c r="CV17" s="105"/>
      <c r="CW17" s="102">
        <v>460</v>
      </c>
      <c r="CX17" s="100"/>
      <c r="CY17" s="100"/>
      <c r="CZ17" s="100"/>
      <c r="DA17" s="100"/>
      <c r="DB17" s="100"/>
      <c r="DC17" s="3"/>
      <c r="DD17" s="103">
        <v>44877</v>
      </c>
      <c r="DE17" s="223" t="s">
        <v>331</v>
      </c>
      <c r="DF17" s="106"/>
      <c r="DG17" s="100"/>
      <c r="DH17" s="100"/>
      <c r="DI17" s="100"/>
      <c r="DJ17" s="224" t="s">
        <v>331</v>
      </c>
      <c r="DK17" s="105"/>
      <c r="DL17" s="106"/>
      <c r="DM17" s="100"/>
      <c r="DN17" s="100"/>
      <c r="DO17" s="100"/>
      <c r="DP17" s="100"/>
      <c r="DQ17" s="105"/>
      <c r="DR17" s="106"/>
      <c r="DS17" s="100"/>
      <c r="DT17" s="100"/>
      <c r="DU17" s="100"/>
      <c r="DV17" s="105"/>
      <c r="DW17" s="106"/>
      <c r="DX17" s="100"/>
      <c r="DY17" s="100"/>
      <c r="DZ17" s="100"/>
      <c r="EA17" s="100"/>
      <c r="EB17" s="100"/>
      <c r="EC17" s="100"/>
      <c r="ED17" s="105"/>
      <c r="EE17" s="224" t="s">
        <v>331</v>
      </c>
      <c r="EF17" s="100"/>
      <c r="EG17" s="100"/>
      <c r="EH17" s="100"/>
      <c r="EI17" s="100"/>
      <c r="EJ17" s="100"/>
      <c r="EK17" s="3"/>
    </row>
    <row r="18" spans="1:141" ht="19" customHeight="1" x14ac:dyDescent="0.35">
      <c r="A18" s="95"/>
      <c r="B18" s="40"/>
      <c r="C18" s="40"/>
      <c r="D18" s="211"/>
      <c r="E18" s="3"/>
      <c r="F18" s="103">
        <v>44870</v>
      </c>
      <c r="G18" s="210">
        <v>120.142820247732</v>
      </c>
      <c r="H18" s="106"/>
      <c r="I18" s="100"/>
      <c r="J18" s="100"/>
      <c r="K18" s="100"/>
      <c r="L18" s="100">
        <v>126.86</v>
      </c>
      <c r="M18" s="105"/>
      <c r="N18" s="106"/>
      <c r="O18" s="46">
        <v>113.3</v>
      </c>
      <c r="P18" s="100"/>
      <c r="Q18" s="100"/>
      <c r="R18" s="100"/>
      <c r="S18" s="105"/>
      <c r="T18" s="106"/>
      <c r="U18" s="100"/>
      <c r="V18" s="100"/>
      <c r="W18" s="100"/>
      <c r="X18" s="105"/>
      <c r="Y18" s="106"/>
      <c r="Z18" s="100"/>
      <c r="AA18" s="100"/>
      <c r="AB18" s="100"/>
      <c r="AC18" s="100"/>
      <c r="AD18" s="46"/>
      <c r="AE18" s="102">
        <v>122.5</v>
      </c>
      <c r="AF18" s="105"/>
      <c r="AG18" s="217">
        <v>120.76</v>
      </c>
      <c r="AH18" s="46">
        <v>116.66</v>
      </c>
      <c r="AI18" s="100"/>
      <c r="AJ18" s="100"/>
      <c r="AK18" s="100"/>
      <c r="AL18" s="100"/>
      <c r="AM18" s="3"/>
      <c r="AN18" s="103">
        <v>44870</v>
      </c>
      <c r="AO18" s="221">
        <f t="shared" si="5"/>
        <v>51265</v>
      </c>
      <c r="AP18" s="106"/>
      <c r="AQ18" s="100"/>
      <c r="AR18" s="100"/>
      <c r="AS18" s="100"/>
      <c r="AT18" s="100">
        <v>6648</v>
      </c>
      <c r="AU18" s="105"/>
      <c r="AV18" s="102"/>
      <c r="AW18" s="100">
        <v>4315</v>
      </c>
      <c r="AX18" s="100"/>
      <c r="AY18" s="100"/>
      <c r="AZ18" s="100"/>
      <c r="BA18" s="105"/>
      <c r="BB18" s="106"/>
      <c r="BC18" s="100"/>
      <c r="BD18" s="100"/>
      <c r="BE18" s="100"/>
      <c r="BF18" s="105"/>
      <c r="BG18" s="106"/>
      <c r="BH18" s="100"/>
      <c r="BI18" s="100"/>
      <c r="BJ18" s="100"/>
      <c r="BK18" s="100"/>
      <c r="BL18" s="100"/>
      <c r="BM18" s="100">
        <v>13467</v>
      </c>
      <c r="BN18" s="105"/>
      <c r="BO18" s="102">
        <v>11363</v>
      </c>
      <c r="BP18" s="102">
        <v>15472</v>
      </c>
      <c r="BQ18" s="100"/>
      <c r="BR18" s="100"/>
      <c r="BS18" s="100"/>
      <c r="BT18" s="100"/>
      <c r="BU18" s="3"/>
      <c r="BV18" s="103">
        <v>44870</v>
      </c>
      <c r="BW18" s="112">
        <f t="shared" si="4"/>
        <v>434</v>
      </c>
      <c r="BX18" s="102"/>
      <c r="BY18" s="100"/>
      <c r="BZ18" s="100"/>
      <c r="CA18" s="100"/>
      <c r="CB18" s="100">
        <v>408</v>
      </c>
      <c r="CC18" s="105"/>
      <c r="CD18" s="106"/>
      <c r="CE18" s="100"/>
      <c r="CF18" s="100"/>
      <c r="CG18" s="100"/>
      <c r="CH18" s="100"/>
      <c r="CI18" s="105"/>
      <c r="CJ18" s="106"/>
      <c r="CK18" s="100"/>
      <c r="CL18" s="100"/>
      <c r="CM18" s="100"/>
      <c r="CN18" s="105"/>
      <c r="CO18" s="106"/>
      <c r="CP18" s="100"/>
      <c r="CQ18" s="100"/>
      <c r="CR18" s="100"/>
      <c r="CS18" s="100"/>
      <c r="CT18" s="100"/>
      <c r="CU18" s="100"/>
      <c r="CV18" s="105"/>
      <c r="CW18" s="102">
        <v>460</v>
      </c>
      <c r="CX18" s="100"/>
      <c r="CY18" s="100"/>
      <c r="CZ18" s="100"/>
      <c r="DA18" s="100"/>
      <c r="DB18" s="100"/>
      <c r="DC18" s="3"/>
      <c r="DD18" s="103">
        <v>44870</v>
      </c>
      <c r="DE18" s="223" t="s">
        <v>331</v>
      </c>
      <c r="DF18" s="106"/>
      <c r="DG18" s="100"/>
      <c r="DH18" s="100"/>
      <c r="DI18" s="100"/>
      <c r="DJ18" s="224" t="s">
        <v>331</v>
      </c>
      <c r="DK18" s="105"/>
      <c r="DL18" s="106"/>
      <c r="DM18" s="100"/>
      <c r="DN18" s="100"/>
      <c r="DO18" s="100"/>
      <c r="DP18" s="100"/>
      <c r="DQ18" s="105"/>
      <c r="DR18" s="106"/>
      <c r="DS18" s="100"/>
      <c r="DT18" s="100"/>
      <c r="DU18" s="100"/>
      <c r="DV18" s="105"/>
      <c r="DW18" s="106"/>
      <c r="DX18" s="100"/>
      <c r="DY18" s="100"/>
      <c r="DZ18" s="100"/>
      <c r="EA18" s="100"/>
      <c r="EB18" s="100"/>
      <c r="EC18" s="100"/>
      <c r="ED18" s="105"/>
      <c r="EE18" s="224" t="s">
        <v>331</v>
      </c>
      <c r="EF18" s="100"/>
      <c r="EG18" s="100"/>
      <c r="EH18" s="100"/>
      <c r="EI18" s="100"/>
      <c r="EJ18" s="100"/>
      <c r="EK18" s="3"/>
    </row>
    <row r="19" spans="1:141" ht="19" customHeight="1" x14ac:dyDescent="0.35">
      <c r="A19" s="96"/>
      <c r="D19" s="212"/>
      <c r="E19" s="3"/>
      <c r="F19" s="103">
        <v>44863</v>
      </c>
      <c r="G19" s="210">
        <v>120.537604620151</v>
      </c>
      <c r="H19" s="106"/>
      <c r="I19" s="100"/>
      <c r="J19" s="100"/>
      <c r="K19" s="100"/>
      <c r="L19" s="100">
        <v>126.84</v>
      </c>
      <c r="M19" s="105"/>
      <c r="N19" s="106"/>
      <c r="O19" s="46">
        <v>114.5</v>
      </c>
      <c r="P19" s="100"/>
      <c r="Q19" s="100"/>
      <c r="R19" s="100"/>
      <c r="S19" s="105"/>
      <c r="T19" s="106"/>
      <c r="U19" s="100"/>
      <c r="V19" s="100"/>
      <c r="W19" s="100"/>
      <c r="X19" s="105"/>
      <c r="Y19" s="106"/>
      <c r="Z19" s="100"/>
      <c r="AA19" s="100"/>
      <c r="AB19" s="100"/>
      <c r="AC19" s="100"/>
      <c r="AD19" s="46"/>
      <c r="AE19" s="102">
        <v>121</v>
      </c>
      <c r="AF19" s="105"/>
      <c r="AG19" s="217">
        <v>123.13</v>
      </c>
      <c r="AH19" s="46">
        <v>117.55</v>
      </c>
      <c r="AI19" s="100"/>
      <c r="AJ19" s="100"/>
      <c r="AK19" s="100"/>
      <c r="AL19" s="100"/>
      <c r="AM19" s="3"/>
      <c r="AN19" s="103">
        <v>44863</v>
      </c>
      <c r="AO19" s="221">
        <f t="shared" si="5"/>
        <v>50994</v>
      </c>
      <c r="AP19" s="106"/>
      <c r="AQ19" s="100"/>
      <c r="AR19" s="100"/>
      <c r="AS19" s="100"/>
      <c r="AT19" s="100">
        <v>6348</v>
      </c>
      <c r="AU19" s="105"/>
      <c r="AV19" s="102"/>
      <c r="AW19" s="100">
        <v>5020</v>
      </c>
      <c r="AX19" s="100"/>
      <c r="AY19" s="100"/>
      <c r="AZ19" s="100"/>
      <c r="BA19" s="105"/>
      <c r="BB19" s="106"/>
      <c r="BC19" s="100"/>
      <c r="BD19" s="100"/>
      <c r="BE19" s="100"/>
      <c r="BF19" s="105"/>
      <c r="BG19" s="106"/>
      <c r="BH19" s="100"/>
      <c r="BI19" s="100"/>
      <c r="BJ19" s="100"/>
      <c r="BK19" s="100"/>
      <c r="BL19" s="100"/>
      <c r="BM19" s="100">
        <v>13837</v>
      </c>
      <c r="BN19" s="105"/>
      <c r="BO19" s="102">
        <v>10923</v>
      </c>
      <c r="BP19" s="102">
        <v>14866</v>
      </c>
      <c r="BQ19" s="100"/>
      <c r="BR19" s="100"/>
      <c r="BS19" s="100"/>
      <c r="BT19" s="100"/>
      <c r="BU19" s="3"/>
      <c r="BV19" s="103">
        <v>44863</v>
      </c>
      <c r="BW19" s="112">
        <f t="shared" si="4"/>
        <v>434</v>
      </c>
      <c r="BX19" s="102"/>
      <c r="BY19" s="100"/>
      <c r="BZ19" s="100"/>
      <c r="CA19" s="100"/>
      <c r="CB19" s="100">
        <v>408</v>
      </c>
      <c r="CC19" s="105"/>
      <c r="CD19" s="106"/>
      <c r="CE19" s="100"/>
      <c r="CF19" s="100"/>
      <c r="CG19" s="100"/>
      <c r="CH19" s="100"/>
      <c r="CI19" s="105"/>
      <c r="CJ19" s="106"/>
      <c r="CK19" s="100"/>
      <c r="CL19" s="100"/>
      <c r="CM19" s="100"/>
      <c r="CN19" s="105"/>
      <c r="CO19" s="106"/>
      <c r="CP19" s="100"/>
      <c r="CQ19" s="100"/>
      <c r="CR19" s="100"/>
      <c r="CS19" s="100"/>
      <c r="CT19" s="100"/>
      <c r="CU19" s="100"/>
      <c r="CV19" s="105"/>
      <c r="CW19" s="102">
        <v>460</v>
      </c>
      <c r="CX19" s="100"/>
      <c r="CY19" s="100"/>
      <c r="CZ19" s="100"/>
      <c r="DA19" s="100"/>
      <c r="DB19" s="100"/>
      <c r="DC19" s="3"/>
      <c r="DD19" s="103">
        <v>44863</v>
      </c>
      <c r="DE19" s="223" t="s">
        <v>331</v>
      </c>
      <c r="DF19" s="106"/>
      <c r="DG19" s="100"/>
      <c r="DH19" s="100"/>
      <c r="DI19" s="100"/>
      <c r="DJ19" s="224" t="s">
        <v>331</v>
      </c>
      <c r="DK19" s="105"/>
      <c r="DL19" s="106"/>
      <c r="DM19" s="100"/>
      <c r="DN19" s="100"/>
      <c r="DO19" s="100"/>
      <c r="DP19" s="100"/>
      <c r="DQ19" s="105"/>
      <c r="DR19" s="106"/>
      <c r="DS19" s="100"/>
      <c r="DT19" s="100"/>
      <c r="DU19" s="100"/>
      <c r="DV19" s="105"/>
      <c r="DW19" s="106"/>
      <c r="DX19" s="100"/>
      <c r="DY19" s="100"/>
      <c r="DZ19" s="100"/>
      <c r="EA19" s="100"/>
      <c r="EB19" s="100"/>
      <c r="EC19" s="100"/>
      <c r="ED19" s="105"/>
      <c r="EE19" s="224" t="s">
        <v>331</v>
      </c>
      <c r="EF19" s="100"/>
      <c r="EG19" s="100"/>
      <c r="EH19" s="100"/>
      <c r="EI19" s="100"/>
      <c r="EJ19" s="100"/>
      <c r="EK19" s="3"/>
    </row>
    <row r="20" spans="1:141" ht="19" customHeight="1" x14ac:dyDescent="0.35">
      <c r="A20" s="96"/>
      <c r="D20" s="212"/>
      <c r="E20" s="3"/>
      <c r="F20" s="103">
        <v>44856</v>
      </c>
      <c r="G20" s="210">
        <v>120.775253885605</v>
      </c>
      <c r="H20" s="106"/>
      <c r="I20" s="100"/>
      <c r="J20" s="100"/>
      <c r="K20" s="100"/>
      <c r="L20" s="100">
        <v>127.29</v>
      </c>
      <c r="M20" s="105"/>
      <c r="N20" s="106"/>
      <c r="O20" s="46">
        <v>112.7</v>
      </c>
      <c r="P20" s="100"/>
      <c r="Q20" s="100"/>
      <c r="R20" s="100"/>
      <c r="S20" s="105"/>
      <c r="T20" s="106"/>
      <c r="U20" s="100"/>
      <c r="V20" s="100"/>
      <c r="W20" s="100"/>
      <c r="X20" s="105"/>
      <c r="Y20" s="106"/>
      <c r="Z20" s="100"/>
      <c r="AA20" s="100"/>
      <c r="AB20" s="100"/>
      <c r="AC20" s="100"/>
      <c r="AD20" s="46"/>
      <c r="AE20" s="102">
        <v>123.9</v>
      </c>
      <c r="AF20" s="105"/>
      <c r="AG20" s="217">
        <v>123.51</v>
      </c>
      <c r="AH20" s="46">
        <v>116.31</v>
      </c>
      <c r="AI20" s="100"/>
      <c r="AJ20" s="100"/>
      <c r="AK20" s="100"/>
      <c r="AL20" s="100"/>
      <c r="AM20" s="3"/>
      <c r="AN20" s="103">
        <v>44856</v>
      </c>
      <c r="AO20" s="221">
        <f t="shared" si="5"/>
        <v>51086</v>
      </c>
      <c r="AP20" s="106"/>
      <c r="AQ20" s="100"/>
      <c r="AR20" s="100"/>
      <c r="AS20" s="100"/>
      <c r="AT20" s="100">
        <v>6527</v>
      </c>
      <c r="AU20" s="105"/>
      <c r="AV20" s="102"/>
      <c r="AW20" s="100">
        <v>4626</v>
      </c>
      <c r="AX20" s="100"/>
      <c r="AY20" s="100"/>
      <c r="AZ20" s="100"/>
      <c r="BA20" s="105"/>
      <c r="BB20" s="106"/>
      <c r="BC20" s="100"/>
      <c r="BD20" s="100"/>
      <c r="BE20" s="100"/>
      <c r="BF20" s="105"/>
      <c r="BG20" s="106"/>
      <c r="BH20" s="100"/>
      <c r="BI20" s="100"/>
      <c r="BJ20" s="100"/>
      <c r="BK20" s="100"/>
      <c r="BL20" s="100"/>
      <c r="BM20" s="100">
        <v>14104</v>
      </c>
      <c r="BN20" s="105"/>
      <c r="BO20" s="102">
        <v>9180</v>
      </c>
      <c r="BP20" s="102">
        <v>16649</v>
      </c>
      <c r="BQ20" s="100"/>
      <c r="BR20" s="100"/>
      <c r="BS20" s="100"/>
      <c r="BT20" s="100"/>
      <c r="BU20" s="3"/>
      <c r="BV20" s="103">
        <v>44856</v>
      </c>
      <c r="BW20" s="112">
        <f t="shared" si="4"/>
        <v>418</v>
      </c>
      <c r="BX20" s="102"/>
      <c r="BY20" s="100"/>
      <c r="BZ20" s="100"/>
      <c r="CA20" s="100"/>
      <c r="CB20" s="100">
        <v>402</v>
      </c>
      <c r="CC20" s="105"/>
      <c r="CD20" s="106"/>
      <c r="CE20" s="100"/>
      <c r="CF20" s="100"/>
      <c r="CG20" s="100"/>
      <c r="CH20" s="100"/>
      <c r="CI20" s="105"/>
      <c r="CJ20" s="106"/>
      <c r="CK20" s="100"/>
      <c r="CL20" s="100"/>
      <c r="CM20" s="100"/>
      <c r="CN20" s="105"/>
      <c r="CO20" s="106"/>
      <c r="CP20" s="100"/>
      <c r="CQ20" s="100"/>
      <c r="CR20" s="100"/>
      <c r="CS20" s="100"/>
      <c r="CT20" s="100"/>
      <c r="CU20" s="100"/>
      <c r="CV20" s="105"/>
      <c r="CW20" s="102">
        <v>434</v>
      </c>
      <c r="CX20" s="100"/>
      <c r="CY20" s="100"/>
      <c r="CZ20" s="100"/>
      <c r="DA20" s="100"/>
      <c r="DB20" s="100"/>
      <c r="DC20" s="3"/>
      <c r="DD20" s="103">
        <v>44856</v>
      </c>
      <c r="DE20" s="223" t="s">
        <v>331</v>
      </c>
      <c r="DF20" s="106"/>
      <c r="DG20" s="100"/>
      <c r="DH20" s="100"/>
      <c r="DI20" s="100"/>
      <c r="DJ20" s="224" t="s">
        <v>331</v>
      </c>
      <c r="DK20" s="105"/>
      <c r="DL20" s="106"/>
      <c r="DM20" s="100"/>
      <c r="DN20" s="100"/>
      <c r="DO20" s="100"/>
      <c r="DP20" s="100"/>
      <c r="DQ20" s="105"/>
      <c r="DR20" s="106"/>
      <c r="DS20" s="100"/>
      <c r="DT20" s="100"/>
      <c r="DU20" s="100"/>
      <c r="DV20" s="105"/>
      <c r="DW20" s="106"/>
      <c r="DX20" s="100"/>
      <c r="DY20" s="100"/>
      <c r="DZ20" s="100"/>
      <c r="EA20" s="100"/>
      <c r="EB20" s="100"/>
      <c r="EC20" s="100"/>
      <c r="ED20" s="105"/>
      <c r="EE20" s="224" t="s">
        <v>331</v>
      </c>
      <c r="EF20" s="100"/>
      <c r="EG20" s="100"/>
      <c r="EH20" s="100"/>
      <c r="EI20" s="100"/>
      <c r="EJ20" s="100"/>
      <c r="EK20" s="3"/>
    </row>
    <row r="21" spans="1:141" ht="19" customHeight="1" x14ac:dyDescent="0.35">
      <c r="A21" s="96"/>
      <c r="D21" s="212"/>
      <c r="E21" s="3"/>
      <c r="F21" s="103">
        <v>44849</v>
      </c>
      <c r="G21" s="210">
        <v>120.18478242056</v>
      </c>
      <c r="H21" s="106"/>
      <c r="I21" s="100"/>
      <c r="J21" s="100"/>
      <c r="K21" s="100"/>
      <c r="L21" s="100">
        <v>128.69</v>
      </c>
      <c r="M21" s="105"/>
      <c r="N21" s="106"/>
      <c r="O21" s="46">
        <v>112.7</v>
      </c>
      <c r="P21" s="100"/>
      <c r="Q21" s="100"/>
      <c r="R21" s="100"/>
      <c r="S21" s="105"/>
      <c r="T21" s="106"/>
      <c r="U21" s="100"/>
      <c r="V21" s="100"/>
      <c r="W21" s="100"/>
      <c r="X21" s="105"/>
      <c r="Y21" s="106"/>
      <c r="Z21" s="100"/>
      <c r="AA21" s="100"/>
      <c r="AB21" s="100"/>
      <c r="AC21" s="100"/>
      <c r="AD21" s="46"/>
      <c r="AE21" s="102">
        <v>120.7</v>
      </c>
      <c r="AF21" s="105"/>
      <c r="AG21" s="217">
        <v>124.06</v>
      </c>
      <c r="AH21" s="46">
        <v>116.75</v>
      </c>
      <c r="AI21" s="100"/>
      <c r="AJ21" s="100"/>
      <c r="AK21" s="100"/>
      <c r="AL21" s="100"/>
      <c r="AM21" s="3"/>
      <c r="AN21" s="103">
        <v>44849</v>
      </c>
      <c r="AO21" s="221">
        <f t="shared" si="5"/>
        <v>53153</v>
      </c>
      <c r="AP21" s="106"/>
      <c r="AQ21" s="100"/>
      <c r="AR21" s="100"/>
      <c r="AS21" s="100"/>
      <c r="AT21" s="100">
        <v>6536</v>
      </c>
      <c r="AU21" s="105"/>
      <c r="AV21" s="102"/>
      <c r="AW21" s="100">
        <v>5587</v>
      </c>
      <c r="AX21" s="100"/>
      <c r="AY21" s="100"/>
      <c r="AZ21" s="100"/>
      <c r="BA21" s="105"/>
      <c r="BB21" s="106"/>
      <c r="BC21" s="100"/>
      <c r="BD21" s="100"/>
      <c r="BE21" s="100"/>
      <c r="BF21" s="105"/>
      <c r="BG21" s="106"/>
      <c r="BH21" s="100"/>
      <c r="BI21" s="100"/>
      <c r="BJ21" s="100"/>
      <c r="BK21" s="100"/>
      <c r="BL21" s="100"/>
      <c r="BM21" s="100">
        <v>13861</v>
      </c>
      <c r="BN21" s="105"/>
      <c r="BO21" s="102">
        <v>9905</v>
      </c>
      <c r="BP21" s="102">
        <v>17264</v>
      </c>
      <c r="BQ21" s="100"/>
      <c r="BR21" s="100"/>
      <c r="BS21" s="100"/>
      <c r="BT21" s="100"/>
      <c r="BU21" s="3"/>
      <c r="BV21" s="103">
        <v>44849</v>
      </c>
      <c r="BW21" s="112">
        <f t="shared" si="4"/>
        <v>408</v>
      </c>
      <c r="BX21" s="102"/>
      <c r="BY21" s="100"/>
      <c r="BZ21" s="100"/>
      <c r="CA21" s="100"/>
      <c r="CB21" s="100">
        <v>386</v>
      </c>
      <c r="CC21" s="105"/>
      <c r="CD21" s="106"/>
      <c r="CE21" s="100"/>
      <c r="CF21" s="100"/>
      <c r="CG21" s="100"/>
      <c r="CH21" s="100"/>
      <c r="CI21" s="105"/>
      <c r="CJ21" s="106"/>
      <c r="CK21" s="100"/>
      <c r="CL21" s="100"/>
      <c r="CM21" s="100"/>
      <c r="CN21" s="105"/>
      <c r="CO21" s="106"/>
      <c r="CP21" s="100"/>
      <c r="CQ21" s="100"/>
      <c r="CR21" s="100"/>
      <c r="CS21" s="100"/>
      <c r="CT21" s="100"/>
      <c r="CU21" s="100"/>
      <c r="CV21" s="105"/>
      <c r="CW21" s="102">
        <v>430</v>
      </c>
      <c r="CX21" s="100"/>
      <c r="CY21" s="100"/>
      <c r="CZ21" s="100"/>
      <c r="DA21" s="100"/>
      <c r="DB21" s="100"/>
      <c r="DC21" s="3"/>
      <c r="DD21" s="103">
        <v>44849</v>
      </c>
      <c r="DE21" s="223" t="s">
        <v>331</v>
      </c>
      <c r="DF21" s="106"/>
      <c r="DG21" s="100"/>
      <c r="DH21" s="100"/>
      <c r="DI21" s="100"/>
      <c r="DJ21" s="224" t="s">
        <v>331</v>
      </c>
      <c r="DK21" s="105"/>
      <c r="DL21" s="106"/>
      <c r="DM21" s="100"/>
      <c r="DN21" s="100"/>
      <c r="DO21" s="100"/>
      <c r="DP21" s="100"/>
      <c r="DQ21" s="105"/>
      <c r="DR21" s="106"/>
      <c r="DS21" s="100"/>
      <c r="DT21" s="100"/>
      <c r="DU21" s="100"/>
      <c r="DV21" s="105"/>
      <c r="DW21" s="106"/>
      <c r="DX21" s="100"/>
      <c r="DY21" s="100"/>
      <c r="DZ21" s="100"/>
      <c r="EA21" s="100"/>
      <c r="EB21" s="100"/>
      <c r="EC21" s="100"/>
      <c r="ED21" s="105"/>
      <c r="EE21" s="224" t="s">
        <v>331</v>
      </c>
      <c r="EF21" s="100"/>
      <c r="EG21" s="100"/>
      <c r="EH21" s="100"/>
      <c r="EI21" s="100"/>
      <c r="EJ21" s="100"/>
      <c r="EK21" s="3"/>
    </row>
    <row r="22" spans="1:141" ht="19" customHeight="1" x14ac:dyDescent="0.35">
      <c r="A22" s="96"/>
      <c r="D22" s="212"/>
      <c r="E22" s="3"/>
      <c r="F22" s="103">
        <v>44842</v>
      </c>
      <c r="G22" s="210">
        <v>120.168252479751</v>
      </c>
      <c r="H22" s="106"/>
      <c r="I22" s="100"/>
      <c r="J22" s="100"/>
      <c r="K22" s="100"/>
      <c r="L22" s="100">
        <v>129.6</v>
      </c>
      <c r="M22" s="105"/>
      <c r="N22" s="106"/>
      <c r="O22" s="46">
        <v>112.1</v>
      </c>
      <c r="P22" s="100"/>
      <c r="Q22" s="100"/>
      <c r="R22" s="100"/>
      <c r="S22" s="105"/>
      <c r="T22" s="106"/>
      <c r="U22" s="100"/>
      <c r="V22" s="100"/>
      <c r="W22" s="100"/>
      <c r="X22" s="105"/>
      <c r="Y22" s="106"/>
      <c r="Z22" s="100"/>
      <c r="AA22" s="100"/>
      <c r="AB22" s="100"/>
      <c r="AC22" s="100"/>
      <c r="AD22" s="46"/>
      <c r="AE22" s="102">
        <v>123.3</v>
      </c>
      <c r="AF22" s="105"/>
      <c r="AG22" s="217">
        <v>122.11</v>
      </c>
      <c r="AH22" s="46">
        <v>114.58</v>
      </c>
      <c r="AI22" s="100"/>
      <c r="AJ22" s="100"/>
      <c r="AK22" s="100"/>
      <c r="AL22" s="100"/>
      <c r="AM22" s="3"/>
      <c r="AN22" s="103">
        <v>44842</v>
      </c>
      <c r="AO22" s="221">
        <f t="shared" si="5"/>
        <v>46174</v>
      </c>
      <c r="AP22" s="106"/>
      <c r="AQ22" s="100"/>
      <c r="AR22" s="100"/>
      <c r="AS22" s="100"/>
      <c r="AT22" s="100">
        <v>6616</v>
      </c>
      <c r="AU22" s="105"/>
      <c r="AV22" s="102"/>
      <c r="AW22" s="100">
        <v>5065</v>
      </c>
      <c r="AX22" s="100"/>
      <c r="AY22" s="100"/>
      <c r="AZ22" s="100"/>
      <c r="BA22" s="105"/>
      <c r="BB22" s="106"/>
      <c r="BC22" s="100"/>
      <c r="BD22" s="100"/>
      <c r="BE22" s="100"/>
      <c r="BF22" s="105"/>
      <c r="BG22" s="106"/>
      <c r="BH22" s="100"/>
      <c r="BI22" s="100"/>
      <c r="BJ22" s="100"/>
      <c r="BK22" s="100"/>
      <c r="BL22" s="100"/>
      <c r="BM22" s="100">
        <v>11431</v>
      </c>
      <c r="BN22" s="105"/>
      <c r="BO22" s="102">
        <v>9501</v>
      </c>
      <c r="BP22" s="102">
        <v>13561</v>
      </c>
      <c r="BQ22" s="100"/>
      <c r="BR22" s="100"/>
      <c r="BS22" s="100"/>
      <c r="BT22" s="100"/>
      <c r="BU22" s="3"/>
      <c r="BV22" s="103">
        <v>44842</v>
      </c>
      <c r="BW22" s="112">
        <f t="shared" ref="BW22:BW27" si="6">AVERAGE(BY22:DB22)</f>
        <v>408</v>
      </c>
      <c r="BX22" s="102"/>
      <c r="BY22" s="100"/>
      <c r="BZ22" s="100"/>
      <c r="CA22" s="100"/>
      <c r="CB22" s="100">
        <v>386</v>
      </c>
      <c r="CC22" s="105"/>
      <c r="CD22" s="106"/>
      <c r="CE22" s="100"/>
      <c r="CF22" s="100"/>
      <c r="CG22" s="100"/>
      <c r="CH22" s="100"/>
      <c r="CI22" s="105"/>
      <c r="CJ22" s="106"/>
      <c r="CK22" s="100"/>
      <c r="CL22" s="100"/>
      <c r="CM22" s="100"/>
      <c r="CN22" s="105"/>
      <c r="CO22" s="106"/>
      <c r="CP22" s="100"/>
      <c r="CQ22" s="100"/>
      <c r="CR22" s="100"/>
      <c r="CS22" s="100"/>
      <c r="CT22" s="100"/>
      <c r="CU22" s="100"/>
      <c r="CV22" s="105"/>
      <c r="CW22" s="102">
        <v>430</v>
      </c>
      <c r="CX22" s="100"/>
      <c r="CY22" s="100"/>
      <c r="CZ22" s="100"/>
      <c r="DA22" s="100"/>
      <c r="DB22" s="100"/>
      <c r="DC22" s="3"/>
      <c r="DD22" s="103">
        <v>44842</v>
      </c>
      <c r="DE22" s="223" t="s">
        <v>331</v>
      </c>
      <c r="DF22" s="106"/>
      <c r="DG22" s="100"/>
      <c r="DH22" s="100"/>
      <c r="DI22" s="100"/>
      <c r="DJ22" s="224" t="s">
        <v>331</v>
      </c>
      <c r="DK22" s="105"/>
      <c r="DL22" s="106"/>
      <c r="DM22" s="100"/>
      <c r="DN22" s="100"/>
      <c r="DO22" s="100"/>
      <c r="DP22" s="100"/>
      <c r="DQ22" s="105"/>
      <c r="DR22" s="106"/>
      <c r="DS22" s="100"/>
      <c r="DT22" s="100"/>
      <c r="DU22" s="100"/>
      <c r="DV22" s="105"/>
      <c r="DW22" s="106"/>
      <c r="DX22" s="100"/>
      <c r="DY22" s="100"/>
      <c r="DZ22" s="100"/>
      <c r="EA22" s="100"/>
      <c r="EB22" s="100"/>
      <c r="EC22" s="100"/>
      <c r="ED22" s="105"/>
      <c r="EE22" s="224" t="s">
        <v>331</v>
      </c>
      <c r="EF22" s="100"/>
      <c r="EG22" s="100"/>
      <c r="EH22" s="100"/>
      <c r="EI22" s="100"/>
      <c r="EJ22" s="100"/>
      <c r="EK22" s="3"/>
    </row>
    <row r="23" spans="1:141" ht="19" customHeight="1" x14ac:dyDescent="0.35">
      <c r="A23" s="96"/>
      <c r="D23" s="212"/>
      <c r="E23" s="3"/>
      <c r="F23" s="103">
        <v>44835</v>
      </c>
      <c r="G23" s="210">
        <v>118.36054252199401</v>
      </c>
      <c r="H23" s="106"/>
      <c r="I23" s="100"/>
      <c r="J23" s="100"/>
      <c r="K23" s="100"/>
      <c r="L23" s="215">
        <v>128.69999999999999</v>
      </c>
      <c r="M23" s="105"/>
      <c r="N23" s="106"/>
      <c r="O23" s="46">
        <v>114</v>
      </c>
      <c r="P23" s="100"/>
      <c r="Q23" s="100"/>
      <c r="R23" s="100"/>
      <c r="S23" s="105"/>
      <c r="T23" s="106"/>
      <c r="U23" s="100"/>
      <c r="V23" s="100"/>
      <c r="W23" s="100"/>
      <c r="X23" s="105"/>
      <c r="Y23" s="106"/>
      <c r="Z23" s="100"/>
      <c r="AA23" s="100"/>
      <c r="AB23" s="100"/>
      <c r="AC23" s="100"/>
      <c r="AD23" s="46"/>
      <c r="AE23" s="102">
        <v>121.7</v>
      </c>
      <c r="AF23" s="105"/>
      <c r="AG23" s="217">
        <v>116.77</v>
      </c>
      <c r="AH23" s="46">
        <v>113.74</v>
      </c>
      <c r="AI23" s="100"/>
      <c r="AJ23" s="100"/>
      <c r="AK23" s="100"/>
      <c r="AL23" s="100"/>
      <c r="AM23" s="3"/>
      <c r="AN23" s="103">
        <v>44835</v>
      </c>
      <c r="AO23" s="221">
        <f t="shared" ref="AO23:AO28" si="7">SUM(AP23:BT23)</f>
        <v>53878</v>
      </c>
      <c r="AP23" s="106"/>
      <c r="AQ23" s="100"/>
      <c r="AR23" s="100"/>
      <c r="AS23" s="100"/>
      <c r="AT23" s="100">
        <v>6608</v>
      </c>
      <c r="AU23" s="105"/>
      <c r="AV23" s="102"/>
      <c r="AW23" s="100">
        <v>4953</v>
      </c>
      <c r="AX23" s="100"/>
      <c r="AY23" s="100"/>
      <c r="AZ23" s="100"/>
      <c r="BA23" s="105"/>
      <c r="BB23" s="106"/>
      <c r="BC23" s="100"/>
      <c r="BD23" s="100"/>
      <c r="BE23" s="100"/>
      <c r="BF23" s="105"/>
      <c r="BG23" s="106"/>
      <c r="BH23" s="100"/>
      <c r="BI23" s="100"/>
      <c r="BJ23" s="100"/>
      <c r="BK23" s="100"/>
      <c r="BL23" s="100"/>
      <c r="BM23" s="100">
        <v>14781</v>
      </c>
      <c r="BN23" s="105"/>
      <c r="BO23" s="102">
        <v>10279</v>
      </c>
      <c r="BP23" s="102">
        <v>17257</v>
      </c>
      <c r="BQ23" s="100"/>
      <c r="BR23" s="100"/>
      <c r="BS23" s="100"/>
      <c r="BT23" s="100"/>
      <c r="BU23" s="3"/>
      <c r="BV23" s="103">
        <v>44835</v>
      </c>
      <c r="BW23" s="112">
        <f t="shared" si="6"/>
        <v>408</v>
      </c>
      <c r="BX23" s="102"/>
      <c r="BY23" s="100"/>
      <c r="BZ23" s="100"/>
      <c r="CA23" s="100"/>
      <c r="CB23" s="100">
        <v>386</v>
      </c>
      <c r="CC23" s="105"/>
      <c r="CD23" s="106"/>
      <c r="CE23" s="100"/>
      <c r="CF23" s="100"/>
      <c r="CG23" s="100"/>
      <c r="CH23" s="100"/>
      <c r="CI23" s="105"/>
      <c r="CJ23" s="106"/>
      <c r="CK23" s="100"/>
      <c r="CL23" s="100"/>
      <c r="CM23" s="100"/>
      <c r="CN23" s="105"/>
      <c r="CO23" s="106"/>
      <c r="CP23" s="100"/>
      <c r="CQ23" s="100"/>
      <c r="CR23" s="100"/>
      <c r="CS23" s="100"/>
      <c r="CT23" s="100"/>
      <c r="CU23" s="100"/>
      <c r="CV23" s="105"/>
      <c r="CW23" s="102">
        <v>430</v>
      </c>
      <c r="CX23" s="100"/>
      <c r="CY23" s="100"/>
      <c r="CZ23" s="100"/>
      <c r="DA23" s="100"/>
      <c r="DB23" s="100"/>
      <c r="DC23" s="3"/>
      <c r="DD23" s="103">
        <v>44835</v>
      </c>
      <c r="DE23" s="223" t="s">
        <v>331</v>
      </c>
      <c r="DF23" s="106"/>
      <c r="DG23" s="100"/>
      <c r="DH23" s="100"/>
      <c r="DI23" s="100"/>
      <c r="DJ23" s="224" t="s">
        <v>331</v>
      </c>
      <c r="DK23" s="105"/>
      <c r="DL23" s="106"/>
      <c r="DM23" s="100"/>
      <c r="DN23" s="100"/>
      <c r="DO23" s="100"/>
      <c r="DP23" s="100"/>
      <c r="DQ23" s="105"/>
      <c r="DR23" s="106"/>
      <c r="DS23" s="100"/>
      <c r="DT23" s="100"/>
      <c r="DU23" s="100"/>
      <c r="DV23" s="105"/>
      <c r="DW23" s="106"/>
      <c r="DX23" s="100"/>
      <c r="DY23" s="100"/>
      <c r="DZ23" s="100"/>
      <c r="EA23" s="100"/>
      <c r="EB23" s="100"/>
      <c r="EC23" s="100"/>
      <c r="ED23" s="105"/>
      <c r="EE23" s="224" t="s">
        <v>331</v>
      </c>
      <c r="EF23" s="100"/>
      <c r="EG23" s="100"/>
      <c r="EH23" s="100"/>
      <c r="EI23" s="100"/>
      <c r="EJ23" s="100"/>
      <c r="EK23" s="3"/>
    </row>
    <row r="24" spans="1:141" ht="19" customHeight="1" x14ac:dyDescent="0.35">
      <c r="A24" s="96"/>
      <c r="D24" s="212"/>
      <c r="E24" s="3"/>
      <c r="F24" s="103">
        <v>44828</v>
      </c>
      <c r="G24" s="210">
        <v>119.331706325035</v>
      </c>
      <c r="H24" s="106"/>
      <c r="I24" s="100"/>
      <c r="J24" s="100"/>
      <c r="K24" s="100"/>
      <c r="L24" s="100">
        <v>127.72</v>
      </c>
      <c r="M24" s="105"/>
      <c r="N24" s="106"/>
      <c r="O24" s="46">
        <v>113.9</v>
      </c>
      <c r="P24" s="100"/>
      <c r="Q24" s="100"/>
      <c r="R24" s="100"/>
      <c r="S24" s="105"/>
      <c r="T24" s="106"/>
      <c r="U24" s="100"/>
      <c r="V24" s="100"/>
      <c r="W24" s="100"/>
      <c r="X24" s="105"/>
      <c r="Y24" s="106"/>
      <c r="Z24" s="100"/>
      <c r="AA24" s="100"/>
      <c r="AB24" s="100"/>
      <c r="AC24" s="100"/>
      <c r="AD24" s="46"/>
      <c r="AE24" s="102">
        <v>122.3</v>
      </c>
      <c r="AF24" s="105"/>
      <c r="AG24" s="217">
        <v>121.83</v>
      </c>
      <c r="AH24" s="46">
        <v>114.15</v>
      </c>
      <c r="AI24" s="100"/>
      <c r="AJ24" s="100"/>
      <c r="AK24" s="100"/>
      <c r="AL24" s="100"/>
      <c r="AM24" s="3"/>
      <c r="AN24" s="103">
        <v>44828</v>
      </c>
      <c r="AO24" s="221">
        <f t="shared" si="7"/>
        <v>50893</v>
      </c>
      <c r="AP24" s="106"/>
      <c r="AQ24" s="100"/>
      <c r="AR24" s="100"/>
      <c r="AS24" s="100"/>
      <c r="AT24" s="100">
        <v>6417</v>
      </c>
      <c r="AU24" s="105"/>
      <c r="AV24" s="102"/>
      <c r="AW24" s="100">
        <v>4440</v>
      </c>
      <c r="AX24" s="100"/>
      <c r="AY24" s="100"/>
      <c r="AZ24" s="100"/>
      <c r="BA24" s="105"/>
      <c r="BB24" s="106"/>
      <c r="BC24" s="100"/>
      <c r="BD24" s="100"/>
      <c r="BE24" s="100"/>
      <c r="BF24" s="105"/>
      <c r="BG24" s="106"/>
      <c r="BH24" s="100"/>
      <c r="BI24" s="100"/>
      <c r="BJ24" s="100"/>
      <c r="BK24" s="100"/>
      <c r="BL24" s="100"/>
      <c r="BM24" s="100">
        <v>13787</v>
      </c>
      <c r="BN24" s="105"/>
      <c r="BO24" s="102">
        <v>8513</v>
      </c>
      <c r="BP24" s="102">
        <v>17736</v>
      </c>
      <c r="BQ24" s="100"/>
      <c r="BR24" s="100"/>
      <c r="BS24" s="100"/>
      <c r="BT24" s="100"/>
      <c r="BU24" s="3"/>
      <c r="BV24" s="103">
        <v>44828</v>
      </c>
      <c r="BW24" s="112">
        <f t="shared" si="6"/>
        <v>401</v>
      </c>
      <c r="BX24" s="102"/>
      <c r="BY24" s="100"/>
      <c r="BZ24" s="100"/>
      <c r="CA24" s="100"/>
      <c r="CB24" s="100">
        <v>372</v>
      </c>
      <c r="CC24" s="105"/>
      <c r="CD24" s="106"/>
      <c r="CE24" s="100"/>
      <c r="CF24" s="100"/>
      <c r="CG24" s="100"/>
      <c r="CH24" s="100"/>
      <c r="CI24" s="105"/>
      <c r="CJ24" s="106"/>
      <c r="CK24" s="100"/>
      <c r="CL24" s="100"/>
      <c r="CM24" s="100"/>
      <c r="CN24" s="105"/>
      <c r="CO24" s="106"/>
      <c r="CP24" s="100"/>
      <c r="CQ24" s="100"/>
      <c r="CR24" s="100"/>
      <c r="CS24" s="100"/>
      <c r="CT24" s="100"/>
      <c r="CU24" s="100"/>
      <c r="CV24" s="105"/>
      <c r="CW24" s="102">
        <v>430</v>
      </c>
      <c r="CX24" s="100"/>
      <c r="CY24" s="100"/>
      <c r="CZ24" s="100"/>
      <c r="DA24" s="100"/>
      <c r="DB24" s="100"/>
      <c r="DC24" s="3"/>
      <c r="DD24" s="103">
        <v>44828</v>
      </c>
      <c r="DE24" s="223" t="s">
        <v>331</v>
      </c>
      <c r="DF24" s="106"/>
      <c r="DG24" s="100"/>
      <c r="DH24" s="100"/>
      <c r="DI24" s="100"/>
      <c r="DJ24" s="224" t="s">
        <v>331</v>
      </c>
      <c r="DK24" s="105"/>
      <c r="DL24" s="106"/>
      <c r="DM24" s="100"/>
      <c r="DN24" s="100"/>
      <c r="DO24" s="100"/>
      <c r="DP24" s="100"/>
      <c r="DQ24" s="105"/>
      <c r="DR24" s="106"/>
      <c r="DS24" s="100"/>
      <c r="DT24" s="100"/>
      <c r="DU24" s="100"/>
      <c r="DV24" s="105"/>
      <c r="DW24" s="106"/>
      <c r="DX24" s="100"/>
      <c r="DY24" s="100"/>
      <c r="DZ24" s="100"/>
      <c r="EA24" s="100"/>
      <c r="EB24" s="100"/>
      <c r="EC24" s="100"/>
      <c r="ED24" s="105"/>
      <c r="EE24" s="224" t="s">
        <v>331</v>
      </c>
      <c r="EF24" s="100"/>
      <c r="EG24" s="100"/>
      <c r="EH24" s="100"/>
      <c r="EI24" s="100"/>
      <c r="EJ24" s="100"/>
      <c r="EK24" s="3"/>
    </row>
    <row r="25" spans="1:141" ht="19" customHeight="1" x14ac:dyDescent="0.35">
      <c r="A25" s="96"/>
      <c r="D25" s="212"/>
      <c r="E25" s="3"/>
      <c r="F25" s="103">
        <v>44821</v>
      </c>
      <c r="G25" s="210">
        <v>118.51</v>
      </c>
      <c r="H25" s="106"/>
      <c r="I25" s="100"/>
      <c r="J25" s="100"/>
      <c r="K25" s="100"/>
      <c r="L25" s="100">
        <v>127.14</v>
      </c>
      <c r="M25" s="105"/>
      <c r="N25" s="106"/>
      <c r="O25" s="46">
        <v>117</v>
      </c>
      <c r="P25" s="100"/>
      <c r="Q25" s="100"/>
      <c r="R25" s="100"/>
      <c r="S25" s="105"/>
      <c r="T25" s="106"/>
      <c r="U25" s="100"/>
      <c r="V25" s="100"/>
      <c r="W25" s="100"/>
      <c r="X25" s="105"/>
      <c r="Y25" s="106"/>
      <c r="Z25" s="100"/>
      <c r="AA25" s="100"/>
      <c r="AB25" s="100"/>
      <c r="AC25" s="100"/>
      <c r="AD25" s="46"/>
      <c r="AE25" s="102">
        <v>120.5</v>
      </c>
      <c r="AF25" s="105"/>
      <c r="AG25" s="217">
        <v>120.18</v>
      </c>
      <c r="AH25" s="46">
        <v>112.97</v>
      </c>
      <c r="AI25" s="100"/>
      <c r="AJ25" s="100"/>
      <c r="AK25" s="100"/>
      <c r="AL25" s="100"/>
      <c r="AM25" s="3"/>
      <c r="AN25" s="103">
        <v>44821</v>
      </c>
      <c r="AO25" s="221">
        <f t="shared" si="7"/>
        <v>43589</v>
      </c>
      <c r="AP25" s="106"/>
      <c r="AQ25" s="100"/>
      <c r="AR25" s="100"/>
      <c r="AS25" s="100"/>
      <c r="AT25" s="100">
        <v>5916</v>
      </c>
      <c r="AU25" s="105"/>
      <c r="AV25" s="102"/>
      <c r="AW25" s="100">
        <v>3427</v>
      </c>
      <c r="AX25" s="100"/>
      <c r="AY25" s="100"/>
      <c r="AZ25" s="100"/>
      <c r="BA25" s="105"/>
      <c r="BB25" s="106"/>
      <c r="BC25" s="100"/>
      <c r="BD25" s="100"/>
      <c r="BE25" s="100"/>
      <c r="BF25" s="105"/>
      <c r="BG25" s="106"/>
      <c r="BH25" s="100"/>
      <c r="BI25" s="100"/>
      <c r="BJ25" s="100"/>
      <c r="BK25" s="100"/>
      <c r="BL25" s="100"/>
      <c r="BM25" s="100">
        <v>10386</v>
      </c>
      <c r="BN25" s="105"/>
      <c r="BO25" s="102">
        <v>9105</v>
      </c>
      <c r="BP25" s="102">
        <v>14755</v>
      </c>
      <c r="BQ25" s="100"/>
      <c r="BR25" s="100"/>
      <c r="BS25" s="100"/>
      <c r="BT25" s="100"/>
      <c r="BU25" s="3"/>
      <c r="BV25" s="103">
        <v>44821</v>
      </c>
      <c r="BW25" s="112">
        <f t="shared" si="6"/>
        <v>400</v>
      </c>
      <c r="BX25" s="102"/>
      <c r="BY25" s="100"/>
      <c r="BZ25" s="100"/>
      <c r="CA25" s="100"/>
      <c r="CB25" s="100">
        <v>370</v>
      </c>
      <c r="CC25" s="105"/>
      <c r="CD25" s="106"/>
      <c r="CE25" s="100"/>
      <c r="CF25" s="100"/>
      <c r="CG25" s="100"/>
      <c r="CH25" s="100"/>
      <c r="CI25" s="105"/>
      <c r="CJ25" s="106"/>
      <c r="CK25" s="100"/>
      <c r="CL25" s="100"/>
      <c r="CM25" s="100"/>
      <c r="CN25" s="105"/>
      <c r="CO25" s="106"/>
      <c r="CP25" s="100"/>
      <c r="CQ25" s="100"/>
      <c r="CR25" s="100"/>
      <c r="CS25" s="100"/>
      <c r="CT25" s="100"/>
      <c r="CU25" s="100"/>
      <c r="CV25" s="105"/>
      <c r="CW25" s="102">
        <v>430</v>
      </c>
      <c r="CX25" s="100"/>
      <c r="CY25" s="100"/>
      <c r="CZ25" s="100"/>
      <c r="DA25" s="100"/>
      <c r="DB25" s="100"/>
      <c r="DC25" s="3"/>
      <c r="DD25" s="103">
        <v>44821</v>
      </c>
      <c r="DE25" s="223" t="s">
        <v>331</v>
      </c>
      <c r="DF25" s="106"/>
      <c r="DG25" s="100"/>
      <c r="DH25" s="100"/>
      <c r="DI25" s="100"/>
      <c r="DJ25" s="224" t="s">
        <v>331</v>
      </c>
      <c r="DK25" s="105"/>
      <c r="DL25" s="106"/>
      <c r="DM25" s="100"/>
      <c r="DN25" s="100"/>
      <c r="DO25" s="100"/>
      <c r="DP25" s="100"/>
      <c r="DQ25" s="105"/>
      <c r="DR25" s="106"/>
      <c r="DS25" s="100"/>
      <c r="DT25" s="100"/>
      <c r="DU25" s="100"/>
      <c r="DV25" s="105"/>
      <c r="DW25" s="106"/>
      <c r="DX25" s="100"/>
      <c r="DY25" s="100"/>
      <c r="DZ25" s="100"/>
      <c r="EA25" s="100"/>
      <c r="EB25" s="100"/>
      <c r="EC25" s="100"/>
      <c r="ED25" s="105"/>
      <c r="EE25" s="224" t="s">
        <v>331</v>
      </c>
      <c r="EF25" s="100"/>
      <c r="EG25" s="100"/>
      <c r="EH25" s="100"/>
      <c r="EI25" s="100"/>
      <c r="EJ25" s="100"/>
      <c r="EK25" s="3"/>
    </row>
    <row r="26" spans="1:141" ht="19" customHeight="1" x14ac:dyDescent="0.35">
      <c r="A26" s="96"/>
      <c r="D26" s="212"/>
      <c r="E26" s="3"/>
      <c r="F26" s="103">
        <v>44814</v>
      </c>
      <c r="G26" s="210">
        <v>118.502499606182</v>
      </c>
      <c r="H26" s="106"/>
      <c r="I26" s="100"/>
      <c r="J26" s="100"/>
      <c r="K26" s="100"/>
      <c r="L26" s="100">
        <v>127.11</v>
      </c>
      <c r="M26" s="105"/>
      <c r="N26" s="106"/>
      <c r="O26" s="46">
        <v>115.9</v>
      </c>
      <c r="P26" s="100"/>
      <c r="Q26" s="100"/>
      <c r="R26" s="100"/>
      <c r="S26" s="105"/>
      <c r="T26" s="106"/>
      <c r="U26" s="100"/>
      <c r="V26" s="100"/>
      <c r="W26" s="100"/>
      <c r="X26" s="105"/>
      <c r="Y26" s="106"/>
      <c r="Z26" s="100"/>
      <c r="AA26" s="100"/>
      <c r="AB26" s="100"/>
      <c r="AC26" s="100"/>
      <c r="AD26" s="46"/>
      <c r="AE26" s="102">
        <v>121.2</v>
      </c>
      <c r="AF26" s="105"/>
      <c r="AG26" s="217">
        <v>119.11</v>
      </c>
      <c r="AH26" s="46">
        <v>113.52</v>
      </c>
      <c r="AI26" s="100"/>
      <c r="AJ26" s="100"/>
      <c r="AK26" s="100"/>
      <c r="AL26" s="100"/>
      <c r="AM26" s="3"/>
      <c r="AN26" s="103">
        <v>44814</v>
      </c>
      <c r="AO26" s="221">
        <f t="shared" si="7"/>
        <v>57133</v>
      </c>
      <c r="AP26" s="106"/>
      <c r="AQ26" s="100"/>
      <c r="AR26" s="100"/>
      <c r="AS26" s="100"/>
      <c r="AT26" s="100">
        <v>6412</v>
      </c>
      <c r="AU26" s="105"/>
      <c r="AV26" s="102"/>
      <c r="AW26" s="100">
        <v>5025</v>
      </c>
      <c r="AX26" s="100"/>
      <c r="AY26" s="100"/>
      <c r="AZ26" s="100"/>
      <c r="BA26" s="105"/>
      <c r="BB26" s="106"/>
      <c r="BC26" s="100"/>
      <c r="BD26" s="100"/>
      <c r="BE26" s="100"/>
      <c r="BF26" s="105"/>
      <c r="BG26" s="106"/>
      <c r="BH26" s="100"/>
      <c r="BI26" s="100"/>
      <c r="BJ26" s="100"/>
      <c r="BK26" s="100"/>
      <c r="BL26" s="100"/>
      <c r="BM26" s="100">
        <v>16733</v>
      </c>
      <c r="BN26" s="105"/>
      <c r="BO26" s="102">
        <v>10207</v>
      </c>
      <c r="BP26" s="102">
        <v>18756</v>
      </c>
      <c r="BQ26" s="100"/>
      <c r="BR26" s="100"/>
      <c r="BS26" s="100"/>
      <c r="BT26" s="100"/>
      <c r="BU26" s="3"/>
      <c r="BV26" s="103">
        <v>44814</v>
      </c>
      <c r="BW26" s="112">
        <f t="shared" si="6"/>
        <v>400</v>
      </c>
      <c r="BX26" s="102"/>
      <c r="BY26" s="100"/>
      <c r="BZ26" s="100"/>
      <c r="CA26" s="100"/>
      <c r="CB26" s="100">
        <v>370</v>
      </c>
      <c r="CC26" s="105"/>
      <c r="CD26" s="106"/>
      <c r="CE26" s="100"/>
      <c r="CF26" s="100"/>
      <c r="CG26" s="100"/>
      <c r="CH26" s="100"/>
      <c r="CI26" s="105"/>
      <c r="CJ26" s="106"/>
      <c r="CK26" s="100"/>
      <c r="CL26" s="100"/>
      <c r="CM26" s="100"/>
      <c r="CN26" s="105"/>
      <c r="CO26" s="106"/>
      <c r="CP26" s="100"/>
      <c r="CQ26" s="100"/>
      <c r="CR26" s="100"/>
      <c r="CS26" s="100"/>
      <c r="CT26" s="100"/>
      <c r="CU26" s="100"/>
      <c r="CV26" s="105"/>
      <c r="CW26" s="102">
        <v>430</v>
      </c>
      <c r="CX26" s="100"/>
      <c r="CY26" s="100"/>
      <c r="CZ26" s="100"/>
      <c r="DA26" s="100"/>
      <c r="DB26" s="100"/>
      <c r="DC26" s="3"/>
      <c r="DD26" s="103">
        <v>44814</v>
      </c>
      <c r="DE26" s="223" t="s">
        <v>331</v>
      </c>
      <c r="DF26" s="106"/>
      <c r="DG26" s="100"/>
      <c r="DH26" s="100"/>
      <c r="DI26" s="100"/>
      <c r="DJ26" s="224" t="s">
        <v>331</v>
      </c>
      <c r="DK26" s="105"/>
      <c r="DL26" s="106"/>
      <c r="DM26" s="100"/>
      <c r="DN26" s="100"/>
      <c r="DO26" s="100"/>
      <c r="DP26" s="100"/>
      <c r="DQ26" s="105"/>
      <c r="DR26" s="106"/>
      <c r="DS26" s="100"/>
      <c r="DT26" s="100"/>
      <c r="DU26" s="100"/>
      <c r="DV26" s="105"/>
      <c r="DW26" s="106"/>
      <c r="DX26" s="100"/>
      <c r="DY26" s="100"/>
      <c r="DZ26" s="100"/>
      <c r="EA26" s="100"/>
      <c r="EB26" s="100"/>
      <c r="EC26" s="100"/>
      <c r="ED26" s="105"/>
      <c r="EE26" s="224" t="s">
        <v>331</v>
      </c>
      <c r="EF26" s="100"/>
      <c r="EG26" s="100"/>
      <c r="EH26" s="100"/>
      <c r="EI26" s="100"/>
      <c r="EJ26" s="100"/>
      <c r="EK26" s="3"/>
    </row>
    <row r="27" spans="1:141" ht="19" customHeight="1" x14ac:dyDescent="0.35">
      <c r="A27" s="96"/>
      <c r="D27" s="212"/>
      <c r="E27" s="3"/>
      <c r="F27" s="103">
        <v>44807</v>
      </c>
      <c r="G27" s="210">
        <v>117.053357283964</v>
      </c>
      <c r="H27" s="106"/>
      <c r="I27" s="100"/>
      <c r="J27" s="100"/>
      <c r="K27" s="100"/>
      <c r="L27" s="100">
        <v>121.43</v>
      </c>
      <c r="M27" s="105"/>
      <c r="N27" s="106"/>
      <c r="O27" s="46">
        <v>116.4</v>
      </c>
      <c r="P27" s="100"/>
      <c r="Q27" s="100"/>
      <c r="R27" s="100"/>
      <c r="S27" s="105"/>
      <c r="T27" s="106"/>
      <c r="U27" s="100"/>
      <c r="V27" s="100"/>
      <c r="W27" s="100"/>
      <c r="X27" s="105"/>
      <c r="Y27" s="106"/>
      <c r="Z27" s="100"/>
      <c r="AA27" s="100"/>
      <c r="AB27" s="100"/>
      <c r="AC27" s="100"/>
      <c r="AD27" s="46"/>
      <c r="AE27" s="102">
        <v>122.9</v>
      </c>
      <c r="AF27" s="105"/>
      <c r="AG27" s="217">
        <v>115.32</v>
      </c>
      <c r="AH27" s="46">
        <v>112.36</v>
      </c>
      <c r="AI27" s="100"/>
      <c r="AJ27" s="100"/>
      <c r="AK27" s="100"/>
      <c r="AL27" s="100"/>
      <c r="AM27" s="3"/>
      <c r="AN27" s="103">
        <v>44807</v>
      </c>
      <c r="AO27" s="221">
        <f t="shared" si="7"/>
        <v>57201</v>
      </c>
      <c r="AP27" s="106"/>
      <c r="AQ27" s="100"/>
      <c r="AR27" s="100"/>
      <c r="AS27" s="100"/>
      <c r="AT27" s="100">
        <v>7203</v>
      </c>
      <c r="AU27" s="105"/>
      <c r="AV27" s="102"/>
      <c r="AW27" s="100">
        <v>4879</v>
      </c>
      <c r="AX27" s="100"/>
      <c r="AY27" s="100"/>
      <c r="AZ27" s="100"/>
      <c r="BA27" s="105"/>
      <c r="BB27" s="106"/>
      <c r="BC27" s="100"/>
      <c r="BD27" s="100"/>
      <c r="BE27" s="100"/>
      <c r="BF27" s="105"/>
      <c r="BG27" s="106"/>
      <c r="BH27" s="100"/>
      <c r="BI27" s="100"/>
      <c r="BJ27" s="100"/>
      <c r="BK27" s="100"/>
      <c r="BL27" s="100"/>
      <c r="BM27" s="100">
        <v>14126</v>
      </c>
      <c r="BN27" s="105"/>
      <c r="BO27" s="102">
        <v>11667</v>
      </c>
      <c r="BP27" s="102">
        <v>19326</v>
      </c>
      <c r="BQ27" s="100"/>
      <c r="BR27" s="100"/>
      <c r="BS27" s="100"/>
      <c r="BT27" s="100"/>
      <c r="BU27" s="3"/>
      <c r="BV27" s="103">
        <v>44807</v>
      </c>
      <c r="BW27" s="112">
        <f t="shared" si="6"/>
        <v>388</v>
      </c>
      <c r="BX27" s="102"/>
      <c r="BY27" s="100"/>
      <c r="BZ27" s="100"/>
      <c r="CA27" s="100"/>
      <c r="CB27" s="100">
        <v>358</v>
      </c>
      <c r="CC27" s="105"/>
      <c r="CD27" s="106"/>
      <c r="CE27" s="100"/>
      <c r="CF27" s="100"/>
      <c r="CG27" s="100"/>
      <c r="CH27" s="100"/>
      <c r="CI27" s="105"/>
      <c r="CJ27" s="106"/>
      <c r="CK27" s="100"/>
      <c r="CL27" s="100"/>
      <c r="CM27" s="100"/>
      <c r="CN27" s="105"/>
      <c r="CO27" s="106"/>
      <c r="CP27" s="100"/>
      <c r="CQ27" s="100"/>
      <c r="CR27" s="100"/>
      <c r="CS27" s="100"/>
      <c r="CT27" s="100"/>
      <c r="CU27" s="100"/>
      <c r="CV27" s="105"/>
      <c r="CW27" s="102">
        <v>418</v>
      </c>
      <c r="CX27" s="100"/>
      <c r="CY27" s="100"/>
      <c r="CZ27" s="100"/>
      <c r="DA27" s="100"/>
      <c r="DB27" s="100"/>
      <c r="DC27" s="3"/>
      <c r="DD27" s="103">
        <v>44807</v>
      </c>
      <c r="DE27" s="223" t="s">
        <v>331</v>
      </c>
      <c r="DF27" s="106"/>
      <c r="DG27" s="100"/>
      <c r="DH27" s="100"/>
      <c r="DI27" s="100"/>
      <c r="DJ27" s="224" t="s">
        <v>331</v>
      </c>
      <c r="DK27" s="105"/>
      <c r="DL27" s="106"/>
      <c r="DM27" s="100"/>
      <c r="DN27" s="100"/>
      <c r="DO27" s="100"/>
      <c r="DP27" s="100"/>
      <c r="DQ27" s="105"/>
      <c r="DR27" s="106"/>
      <c r="DS27" s="100"/>
      <c r="DT27" s="100"/>
      <c r="DU27" s="100"/>
      <c r="DV27" s="105"/>
      <c r="DW27" s="106"/>
      <c r="DX27" s="100"/>
      <c r="DY27" s="100"/>
      <c r="DZ27" s="100"/>
      <c r="EA27" s="100"/>
      <c r="EB27" s="100"/>
      <c r="EC27" s="100"/>
      <c r="ED27" s="105"/>
      <c r="EE27" s="224" t="s">
        <v>331</v>
      </c>
      <c r="EF27" s="100"/>
      <c r="EG27" s="100"/>
      <c r="EH27" s="100"/>
      <c r="EI27" s="100"/>
      <c r="EJ27" s="100"/>
      <c r="EK27" s="3"/>
    </row>
    <row r="28" spans="1:141" ht="19" customHeight="1" x14ac:dyDescent="0.35">
      <c r="A28" s="96"/>
      <c r="D28" s="212"/>
      <c r="E28" s="3"/>
      <c r="F28" s="103">
        <v>44800</v>
      </c>
      <c r="G28" s="210">
        <v>116.579141978056</v>
      </c>
      <c r="H28" s="106"/>
      <c r="I28" s="100"/>
      <c r="J28" s="100"/>
      <c r="K28" s="100"/>
      <c r="L28" s="100">
        <v>120.71</v>
      </c>
      <c r="M28" s="105"/>
      <c r="N28" s="106"/>
      <c r="O28" s="46">
        <v>116.8</v>
      </c>
      <c r="P28" s="100"/>
      <c r="Q28" s="100"/>
      <c r="R28" s="100"/>
      <c r="S28" s="105"/>
      <c r="T28" s="106"/>
      <c r="U28" s="100"/>
      <c r="V28" s="100"/>
      <c r="W28" s="100"/>
      <c r="X28" s="105"/>
      <c r="Y28" s="106"/>
      <c r="Z28" s="100"/>
      <c r="AA28" s="100"/>
      <c r="AB28" s="100"/>
      <c r="AC28" s="100"/>
      <c r="AD28" s="46"/>
      <c r="AE28" s="102">
        <v>121.6</v>
      </c>
      <c r="AF28" s="105"/>
      <c r="AG28" s="217">
        <v>116.15</v>
      </c>
      <c r="AH28" s="46">
        <v>110.95</v>
      </c>
      <c r="AI28" s="100"/>
      <c r="AJ28" s="100"/>
      <c r="AK28" s="100"/>
      <c r="AL28" s="100"/>
      <c r="AM28" s="3"/>
      <c r="AN28" s="103">
        <v>44800</v>
      </c>
      <c r="AO28" s="221">
        <f t="shared" si="7"/>
        <v>51677</v>
      </c>
      <c r="AP28" s="106"/>
      <c r="AQ28" s="100"/>
      <c r="AR28" s="100"/>
      <c r="AS28" s="100"/>
      <c r="AT28" s="100">
        <v>7262</v>
      </c>
      <c r="AU28" s="105"/>
      <c r="AV28" s="102"/>
      <c r="AW28" s="100">
        <v>4598</v>
      </c>
      <c r="AX28" s="100"/>
      <c r="AY28" s="100"/>
      <c r="AZ28" s="100"/>
      <c r="BA28" s="105"/>
      <c r="BB28" s="106"/>
      <c r="BC28" s="100"/>
      <c r="BD28" s="100"/>
      <c r="BE28" s="100"/>
      <c r="BF28" s="105"/>
      <c r="BG28" s="106"/>
      <c r="BH28" s="100"/>
      <c r="BI28" s="100"/>
      <c r="BJ28" s="100"/>
      <c r="BK28" s="100"/>
      <c r="BL28" s="100"/>
      <c r="BM28" s="100">
        <v>13079</v>
      </c>
      <c r="BN28" s="105"/>
      <c r="BO28" s="102">
        <v>10352</v>
      </c>
      <c r="BP28" s="102">
        <v>16386</v>
      </c>
      <c r="BQ28" s="100"/>
      <c r="BR28" s="100"/>
      <c r="BS28" s="100"/>
      <c r="BT28" s="100"/>
      <c r="BU28" s="3"/>
      <c r="BV28" s="103">
        <v>44800</v>
      </c>
      <c r="BW28" s="112">
        <f t="shared" ref="BW28:BW33" si="8">AVERAGE(BY28:DB28)</f>
        <v>380</v>
      </c>
      <c r="BX28" s="102"/>
      <c r="BY28" s="100"/>
      <c r="BZ28" s="100"/>
      <c r="CA28" s="100"/>
      <c r="CB28" s="100">
        <v>350</v>
      </c>
      <c r="CC28" s="105"/>
      <c r="CD28" s="106"/>
      <c r="CE28" s="100"/>
      <c r="CF28" s="100"/>
      <c r="CG28" s="100"/>
      <c r="CH28" s="100"/>
      <c r="CI28" s="105"/>
      <c r="CJ28" s="106"/>
      <c r="CK28" s="100"/>
      <c r="CL28" s="100"/>
      <c r="CM28" s="100"/>
      <c r="CN28" s="105"/>
      <c r="CO28" s="106"/>
      <c r="CP28" s="100"/>
      <c r="CQ28" s="100"/>
      <c r="CR28" s="100"/>
      <c r="CS28" s="100"/>
      <c r="CT28" s="100"/>
      <c r="CU28" s="100"/>
      <c r="CV28" s="105"/>
      <c r="CW28" s="102">
        <v>410</v>
      </c>
      <c r="CX28" s="100"/>
      <c r="CY28" s="100"/>
      <c r="CZ28" s="100"/>
      <c r="DA28" s="100"/>
      <c r="DB28" s="100"/>
      <c r="DC28" s="3"/>
      <c r="DD28" s="103">
        <v>44800</v>
      </c>
      <c r="DE28" s="223" t="s">
        <v>332</v>
      </c>
      <c r="DF28" s="106"/>
      <c r="DG28" s="100"/>
      <c r="DH28" s="100"/>
      <c r="DI28" s="100"/>
      <c r="DJ28" s="224" t="s">
        <v>331</v>
      </c>
      <c r="DK28" s="105"/>
      <c r="DL28" s="106"/>
      <c r="DM28" s="100"/>
      <c r="DN28" s="100"/>
      <c r="DO28" s="100"/>
      <c r="DP28" s="100"/>
      <c r="DQ28" s="105"/>
      <c r="DR28" s="106"/>
      <c r="DS28" s="100"/>
      <c r="DT28" s="100"/>
      <c r="DU28" s="100"/>
      <c r="DV28" s="105"/>
      <c r="DW28" s="106"/>
      <c r="DX28" s="100"/>
      <c r="DY28" s="100"/>
      <c r="DZ28" s="100"/>
      <c r="EA28" s="100"/>
      <c r="EB28" s="100"/>
      <c r="EC28" s="100"/>
      <c r="ED28" s="105"/>
      <c r="EE28" s="224" t="s">
        <v>333</v>
      </c>
      <c r="EF28" s="100"/>
      <c r="EG28" s="100"/>
      <c r="EH28" s="100"/>
      <c r="EI28" s="100"/>
      <c r="EJ28" s="100"/>
      <c r="EK28" s="3"/>
    </row>
    <row r="29" spans="1:141" ht="19" customHeight="1" x14ac:dyDescent="0.35">
      <c r="A29" s="96"/>
      <c r="D29" s="212"/>
      <c r="E29" s="3"/>
      <c r="F29" s="103">
        <v>44793</v>
      </c>
      <c r="G29" s="210">
        <v>116.15223459389399</v>
      </c>
      <c r="H29" s="106"/>
      <c r="I29" s="100"/>
      <c r="J29" s="100"/>
      <c r="K29" s="100"/>
      <c r="L29" s="100">
        <v>120.08</v>
      </c>
      <c r="M29" s="105"/>
      <c r="N29" s="106"/>
      <c r="O29" s="46">
        <v>113.5</v>
      </c>
      <c r="P29" s="100"/>
      <c r="Q29" s="100"/>
      <c r="R29" s="100"/>
      <c r="S29" s="105"/>
      <c r="T29" s="106"/>
      <c r="U29" s="100"/>
      <c r="V29" s="100"/>
      <c r="W29" s="100"/>
      <c r="X29" s="105"/>
      <c r="Y29" s="106"/>
      <c r="Z29" s="100"/>
      <c r="AA29" s="100"/>
      <c r="AB29" s="100"/>
      <c r="AC29" s="100"/>
      <c r="AD29" s="46"/>
      <c r="AE29" s="102">
        <v>123.1</v>
      </c>
      <c r="AF29" s="105"/>
      <c r="AG29" s="217">
        <v>112.84</v>
      </c>
      <c r="AH29" s="46">
        <v>110.59</v>
      </c>
      <c r="AI29" s="100"/>
      <c r="AJ29" s="100"/>
      <c r="AK29" s="100"/>
      <c r="AL29" s="100"/>
      <c r="AM29" s="3"/>
      <c r="AN29" s="103">
        <v>44793</v>
      </c>
      <c r="AO29" s="221">
        <f t="shared" ref="AO29:AO33" si="9">SUM(AP29:BT29)</f>
        <v>49396</v>
      </c>
      <c r="AP29" s="106"/>
      <c r="AQ29" s="100"/>
      <c r="AR29" s="100"/>
      <c r="AS29" s="100"/>
      <c r="AT29" s="100">
        <v>7250</v>
      </c>
      <c r="AU29" s="105"/>
      <c r="AV29" s="102"/>
      <c r="AW29" s="100">
        <v>3835</v>
      </c>
      <c r="AX29" s="100"/>
      <c r="AY29" s="100"/>
      <c r="AZ29" s="100"/>
      <c r="BA29" s="105"/>
      <c r="BB29" s="106"/>
      <c r="BC29" s="100"/>
      <c r="BD29" s="100"/>
      <c r="BE29" s="100"/>
      <c r="BF29" s="105"/>
      <c r="BG29" s="106"/>
      <c r="BH29" s="100"/>
      <c r="BI29" s="100"/>
      <c r="BJ29" s="100"/>
      <c r="BK29" s="100"/>
      <c r="BL29" s="100"/>
      <c r="BM29" s="100">
        <v>13779</v>
      </c>
      <c r="BN29" s="105"/>
      <c r="BO29" s="102">
        <v>9962</v>
      </c>
      <c r="BP29" s="102">
        <v>14570</v>
      </c>
      <c r="BQ29" s="100"/>
      <c r="BR29" s="100"/>
      <c r="BS29" s="100"/>
      <c r="BT29" s="100"/>
      <c r="BU29" s="3"/>
      <c r="BV29" s="103">
        <v>44793</v>
      </c>
      <c r="BW29" s="112">
        <f t="shared" si="8"/>
        <v>380</v>
      </c>
      <c r="BX29" s="102"/>
      <c r="BY29" s="100"/>
      <c r="BZ29" s="100"/>
      <c r="CA29" s="100"/>
      <c r="CB29" s="100">
        <v>350</v>
      </c>
      <c r="CC29" s="105"/>
      <c r="CD29" s="106"/>
      <c r="CE29" s="100"/>
      <c r="CF29" s="100"/>
      <c r="CG29" s="100"/>
      <c r="CH29" s="100"/>
      <c r="CI29" s="105"/>
      <c r="CJ29" s="106"/>
      <c r="CK29" s="100"/>
      <c r="CL29" s="100"/>
      <c r="CM29" s="100"/>
      <c r="CN29" s="105"/>
      <c r="CO29" s="106"/>
      <c r="CP29" s="100"/>
      <c r="CQ29" s="100"/>
      <c r="CR29" s="100"/>
      <c r="CS29" s="100"/>
      <c r="CT29" s="100"/>
      <c r="CU29" s="100"/>
      <c r="CV29" s="105"/>
      <c r="CW29" s="102">
        <v>410</v>
      </c>
      <c r="CX29" s="100"/>
      <c r="CY29" s="100"/>
      <c r="CZ29" s="100"/>
      <c r="DA29" s="100"/>
      <c r="DB29" s="100"/>
      <c r="DC29" s="3"/>
      <c r="DD29" s="103">
        <v>44793</v>
      </c>
      <c r="DE29" s="223" t="s">
        <v>332</v>
      </c>
      <c r="DF29" s="106"/>
      <c r="DG29" s="100"/>
      <c r="DH29" s="100"/>
      <c r="DI29" s="100"/>
      <c r="DJ29" s="224" t="s">
        <v>331</v>
      </c>
      <c r="DK29" s="105"/>
      <c r="DL29" s="106"/>
      <c r="DM29" s="100"/>
      <c r="DN29" s="100"/>
      <c r="DO29" s="100"/>
      <c r="DP29" s="100"/>
      <c r="DQ29" s="105"/>
      <c r="DR29" s="106"/>
      <c r="DS29" s="100"/>
      <c r="DT29" s="100"/>
      <c r="DU29" s="100"/>
      <c r="DV29" s="105"/>
      <c r="DW29" s="106"/>
      <c r="DX29" s="100"/>
      <c r="DY29" s="100"/>
      <c r="DZ29" s="100"/>
      <c r="EA29" s="100"/>
      <c r="EB29" s="100"/>
      <c r="EC29" s="100"/>
      <c r="ED29" s="105"/>
      <c r="EE29" s="224" t="s">
        <v>333</v>
      </c>
      <c r="EF29" s="100"/>
      <c r="EG29" s="100"/>
      <c r="EH29" s="100"/>
      <c r="EI29" s="100"/>
      <c r="EJ29" s="100"/>
      <c r="EK29" s="3"/>
    </row>
    <row r="30" spans="1:141" ht="19" customHeight="1" x14ac:dyDescent="0.35">
      <c r="A30" s="138"/>
      <c r="B30" s="29"/>
      <c r="C30" s="29"/>
      <c r="D30" s="30"/>
      <c r="E30" s="3"/>
      <c r="F30" s="103">
        <v>44786</v>
      </c>
      <c r="G30" s="210">
        <v>117.46</v>
      </c>
      <c r="H30" s="106"/>
      <c r="I30" s="100"/>
      <c r="J30" s="100"/>
      <c r="K30" s="100"/>
      <c r="L30" s="100">
        <v>120.2</v>
      </c>
      <c r="M30" s="105"/>
      <c r="N30" s="106"/>
      <c r="O30" s="46">
        <v>115.3</v>
      </c>
      <c r="P30" s="100"/>
      <c r="Q30" s="100"/>
      <c r="R30" s="100"/>
      <c r="S30" s="105"/>
      <c r="T30" s="106"/>
      <c r="U30" s="100"/>
      <c r="V30" s="100"/>
      <c r="W30" s="100"/>
      <c r="X30" s="105"/>
      <c r="Y30" s="106"/>
      <c r="Z30" s="100"/>
      <c r="AA30" s="100"/>
      <c r="AB30" s="100"/>
      <c r="AC30" s="100"/>
      <c r="AD30" s="46"/>
      <c r="AE30" s="102">
        <v>123.9</v>
      </c>
      <c r="AF30" s="105"/>
      <c r="AG30" s="217">
        <v>113.99</v>
      </c>
      <c r="AH30" s="46">
        <v>111.97</v>
      </c>
      <c r="AI30" s="100"/>
      <c r="AJ30" s="100"/>
      <c r="AK30" s="100"/>
      <c r="AL30" s="100"/>
      <c r="AM30" s="3"/>
      <c r="AN30" s="103">
        <v>44786</v>
      </c>
      <c r="AO30" s="221">
        <f t="shared" si="9"/>
        <v>46523</v>
      </c>
      <c r="AP30" s="106"/>
      <c r="AQ30" s="100"/>
      <c r="AR30" s="100"/>
      <c r="AS30" s="100"/>
      <c r="AT30" s="100">
        <v>6674</v>
      </c>
      <c r="AU30" s="105"/>
      <c r="AV30" s="102"/>
      <c r="AW30" s="100">
        <v>4139</v>
      </c>
      <c r="AX30" s="100"/>
      <c r="AY30" s="100"/>
      <c r="AZ30" s="100"/>
      <c r="BA30" s="105"/>
      <c r="BB30" s="106"/>
      <c r="BC30" s="100"/>
      <c r="BD30" s="100"/>
      <c r="BE30" s="100"/>
      <c r="BF30" s="105"/>
      <c r="BG30" s="106"/>
      <c r="BH30" s="100"/>
      <c r="BI30" s="100"/>
      <c r="BJ30" s="100"/>
      <c r="BK30" s="100"/>
      <c r="BL30" s="100"/>
      <c r="BM30" s="100">
        <v>14157</v>
      </c>
      <c r="BN30" s="105"/>
      <c r="BO30" s="102">
        <v>8849</v>
      </c>
      <c r="BP30" s="102">
        <v>12704</v>
      </c>
      <c r="BQ30" s="100"/>
      <c r="BR30" s="100"/>
      <c r="BS30" s="100"/>
      <c r="BT30" s="100"/>
      <c r="BU30" s="3"/>
      <c r="BV30" s="103">
        <v>44786</v>
      </c>
      <c r="BW30" s="112">
        <f t="shared" si="8"/>
        <v>380</v>
      </c>
      <c r="BX30" s="102"/>
      <c r="BY30" s="100"/>
      <c r="BZ30" s="100"/>
      <c r="CA30" s="100"/>
      <c r="CB30" s="100">
        <v>350</v>
      </c>
      <c r="CC30" s="105"/>
      <c r="CD30" s="106"/>
      <c r="CE30" s="100"/>
      <c r="CF30" s="100"/>
      <c r="CG30" s="100"/>
      <c r="CH30" s="100"/>
      <c r="CI30" s="105"/>
      <c r="CJ30" s="106"/>
      <c r="CK30" s="100"/>
      <c r="CL30" s="100"/>
      <c r="CM30" s="100"/>
      <c r="CN30" s="105"/>
      <c r="CO30" s="106"/>
      <c r="CP30" s="100"/>
      <c r="CQ30" s="100"/>
      <c r="CR30" s="100"/>
      <c r="CS30" s="100"/>
      <c r="CT30" s="100"/>
      <c r="CU30" s="100"/>
      <c r="CV30" s="105"/>
      <c r="CW30" s="102">
        <v>410</v>
      </c>
      <c r="CX30" s="100"/>
      <c r="CY30" s="100"/>
      <c r="CZ30" s="100"/>
      <c r="DA30" s="100"/>
      <c r="DB30" s="100"/>
      <c r="DC30" s="3"/>
      <c r="DD30" s="103">
        <v>44786</v>
      </c>
      <c r="DE30" s="223" t="s">
        <v>332</v>
      </c>
      <c r="DF30" s="106"/>
      <c r="DG30" s="100"/>
      <c r="DH30" s="100"/>
      <c r="DI30" s="100"/>
      <c r="DJ30" s="224" t="s">
        <v>331</v>
      </c>
      <c r="DK30" s="105"/>
      <c r="DL30" s="106"/>
      <c r="DM30" s="100"/>
      <c r="DN30" s="100"/>
      <c r="DO30" s="100"/>
      <c r="DP30" s="100"/>
      <c r="DQ30" s="105"/>
      <c r="DR30" s="106"/>
      <c r="DS30" s="100"/>
      <c r="DT30" s="100"/>
      <c r="DU30" s="100"/>
      <c r="DV30" s="105"/>
      <c r="DW30" s="106"/>
      <c r="DX30" s="100"/>
      <c r="DY30" s="100"/>
      <c r="DZ30" s="100"/>
      <c r="EA30" s="100"/>
      <c r="EB30" s="100"/>
      <c r="EC30" s="100"/>
      <c r="ED30" s="105"/>
      <c r="EE30" s="224" t="s">
        <v>333</v>
      </c>
      <c r="EF30" s="100"/>
      <c r="EG30" s="100"/>
      <c r="EH30" s="100"/>
      <c r="EI30" s="100"/>
      <c r="EJ30" s="100"/>
      <c r="EK30" s="3"/>
    </row>
    <row r="31" spans="1:141" ht="19" customHeight="1" x14ac:dyDescent="0.4">
      <c r="A31" s="45"/>
      <c r="E31" s="3"/>
      <c r="F31" s="103">
        <v>44779</v>
      </c>
      <c r="G31" s="210">
        <v>116.523225706986</v>
      </c>
      <c r="H31" s="106"/>
      <c r="I31" s="100"/>
      <c r="J31" s="100"/>
      <c r="K31" s="100"/>
      <c r="L31" s="100">
        <v>119.45</v>
      </c>
      <c r="M31" s="105"/>
      <c r="N31" s="106"/>
      <c r="O31" s="46">
        <v>115.4</v>
      </c>
      <c r="P31" s="100"/>
      <c r="Q31" s="100"/>
      <c r="R31" s="100"/>
      <c r="S31" s="105"/>
      <c r="T31" s="106"/>
      <c r="U31" s="100"/>
      <c r="V31" s="100"/>
      <c r="W31" s="100"/>
      <c r="X31" s="105"/>
      <c r="Y31" s="106"/>
      <c r="Z31" s="100"/>
      <c r="AA31" s="100"/>
      <c r="AB31" s="100"/>
      <c r="AC31" s="100"/>
      <c r="AD31" s="46"/>
      <c r="AE31" s="102">
        <v>120.8</v>
      </c>
      <c r="AF31" s="105"/>
      <c r="AG31" s="217">
        <v>114.84</v>
      </c>
      <c r="AH31" s="46">
        <v>111.08</v>
      </c>
      <c r="AI31" s="100"/>
      <c r="AJ31" s="100"/>
      <c r="AK31" s="100"/>
      <c r="AL31" s="100"/>
      <c r="AM31" s="3"/>
      <c r="AN31" s="103">
        <v>44779</v>
      </c>
      <c r="AO31" s="221">
        <f t="shared" si="9"/>
        <v>45404</v>
      </c>
      <c r="AP31" s="106"/>
      <c r="AQ31" s="100"/>
      <c r="AR31" s="100"/>
      <c r="AS31" s="100"/>
      <c r="AT31" s="100">
        <v>6934</v>
      </c>
      <c r="AU31" s="105"/>
      <c r="AV31" s="102"/>
      <c r="AW31" s="100">
        <v>4010</v>
      </c>
      <c r="AX31" s="100"/>
      <c r="AY31" s="100"/>
      <c r="AZ31" s="100"/>
      <c r="BA31" s="105"/>
      <c r="BB31" s="106"/>
      <c r="BC31" s="100"/>
      <c r="BD31" s="100"/>
      <c r="BE31" s="100"/>
      <c r="BF31" s="105"/>
      <c r="BG31" s="106"/>
      <c r="BH31" s="100"/>
      <c r="BI31" s="100"/>
      <c r="BJ31" s="100"/>
      <c r="BK31" s="100"/>
      <c r="BL31" s="100"/>
      <c r="BM31" s="100">
        <v>13772</v>
      </c>
      <c r="BN31" s="105"/>
      <c r="BO31" s="102">
        <v>10085</v>
      </c>
      <c r="BP31" s="102">
        <v>10603</v>
      </c>
      <c r="BQ31" s="100"/>
      <c r="BR31" s="100"/>
      <c r="BS31" s="100"/>
      <c r="BT31" s="100"/>
      <c r="BU31" s="3"/>
      <c r="BV31" s="103">
        <v>44779</v>
      </c>
      <c r="BW31" s="112">
        <f t="shared" si="8"/>
        <v>380</v>
      </c>
      <c r="BX31" s="102"/>
      <c r="BY31" s="100"/>
      <c r="BZ31" s="100"/>
      <c r="CA31" s="100"/>
      <c r="CB31" s="100">
        <v>350</v>
      </c>
      <c r="CC31" s="105"/>
      <c r="CD31" s="106"/>
      <c r="CE31" s="100"/>
      <c r="CF31" s="100"/>
      <c r="CG31" s="100"/>
      <c r="CH31" s="100"/>
      <c r="CI31" s="105"/>
      <c r="CJ31" s="106"/>
      <c r="CK31" s="100"/>
      <c r="CL31" s="100"/>
      <c r="CM31" s="100"/>
      <c r="CN31" s="105"/>
      <c r="CO31" s="106"/>
      <c r="CP31" s="100"/>
      <c r="CQ31" s="100"/>
      <c r="CR31" s="100"/>
      <c r="CS31" s="100"/>
      <c r="CT31" s="100"/>
      <c r="CU31" s="100"/>
      <c r="CV31" s="105"/>
      <c r="CW31" s="102">
        <v>410</v>
      </c>
      <c r="CX31" s="100"/>
      <c r="CY31" s="100"/>
      <c r="CZ31" s="100"/>
      <c r="DA31" s="100"/>
      <c r="DB31" s="100"/>
      <c r="DC31" s="3"/>
      <c r="DD31" s="103">
        <v>44779</v>
      </c>
      <c r="DE31" s="223" t="s">
        <v>332</v>
      </c>
      <c r="DF31" s="106"/>
      <c r="DG31" s="100"/>
      <c r="DH31" s="100"/>
      <c r="DI31" s="100"/>
      <c r="DJ31" s="224" t="s">
        <v>331</v>
      </c>
      <c r="DK31" s="105"/>
      <c r="DL31" s="106"/>
      <c r="DM31" s="100"/>
      <c r="DN31" s="100"/>
      <c r="DO31" s="100"/>
      <c r="DP31" s="100"/>
      <c r="DQ31" s="105"/>
      <c r="DR31" s="106"/>
      <c r="DS31" s="100"/>
      <c r="DT31" s="100"/>
      <c r="DU31" s="100"/>
      <c r="DV31" s="105"/>
      <c r="DW31" s="106"/>
      <c r="DX31" s="100"/>
      <c r="DY31" s="100"/>
      <c r="DZ31" s="100"/>
      <c r="EA31" s="100"/>
      <c r="EB31" s="100"/>
      <c r="EC31" s="100"/>
      <c r="ED31" s="105"/>
      <c r="EE31" s="224" t="s">
        <v>333</v>
      </c>
      <c r="EF31" s="100"/>
      <c r="EG31" s="100"/>
      <c r="EH31" s="100"/>
      <c r="EI31" s="100"/>
      <c r="EJ31" s="100"/>
      <c r="EK31" s="3"/>
    </row>
    <row r="32" spans="1:141" ht="19" customHeight="1" x14ac:dyDescent="0.35">
      <c r="E32" s="3"/>
      <c r="F32" s="103">
        <v>44772</v>
      </c>
      <c r="G32" s="210">
        <v>115.45431526126301</v>
      </c>
      <c r="H32" s="106"/>
      <c r="I32" s="100"/>
      <c r="J32" s="100"/>
      <c r="K32" s="100"/>
      <c r="L32" s="100">
        <v>117.58</v>
      </c>
      <c r="M32" s="105"/>
      <c r="N32" s="106"/>
      <c r="O32" s="46">
        <v>116.3</v>
      </c>
      <c r="P32" s="100"/>
      <c r="Q32" s="100"/>
      <c r="R32" s="100"/>
      <c r="S32" s="105"/>
      <c r="T32" s="106"/>
      <c r="U32" s="100"/>
      <c r="V32" s="100"/>
      <c r="W32" s="100"/>
      <c r="X32" s="105"/>
      <c r="Y32" s="106"/>
      <c r="Z32" s="100"/>
      <c r="AA32" s="100"/>
      <c r="AB32" s="100"/>
      <c r="AC32" s="100"/>
      <c r="AD32" s="46"/>
      <c r="AE32" s="102">
        <v>119.7</v>
      </c>
      <c r="AF32" s="105"/>
      <c r="AG32" s="217">
        <v>113.61</v>
      </c>
      <c r="AH32" s="46">
        <v>109.82</v>
      </c>
      <c r="AI32" s="100"/>
      <c r="AJ32" s="100"/>
      <c r="AK32" s="100"/>
      <c r="AL32" s="100"/>
      <c r="AM32" s="3"/>
      <c r="AN32" s="103">
        <v>44772</v>
      </c>
      <c r="AO32" s="221">
        <f t="shared" si="9"/>
        <v>45835</v>
      </c>
      <c r="AP32" s="106"/>
      <c r="AQ32" s="100"/>
      <c r="AR32" s="100"/>
      <c r="AS32" s="100"/>
      <c r="AT32" s="100">
        <v>6764</v>
      </c>
      <c r="AU32" s="105"/>
      <c r="AV32" s="102"/>
      <c r="AW32" s="100">
        <v>3831</v>
      </c>
      <c r="AX32" s="100"/>
      <c r="AY32" s="100"/>
      <c r="AZ32" s="100"/>
      <c r="BA32" s="105"/>
      <c r="BB32" s="106"/>
      <c r="BC32" s="100"/>
      <c r="BD32" s="100"/>
      <c r="BE32" s="100"/>
      <c r="BF32" s="105"/>
      <c r="BG32" s="106"/>
      <c r="BH32" s="100"/>
      <c r="BI32" s="100"/>
      <c r="BJ32" s="100"/>
      <c r="BK32" s="100"/>
      <c r="BL32" s="100"/>
      <c r="BM32" s="100">
        <v>14488</v>
      </c>
      <c r="BN32" s="105"/>
      <c r="BO32" s="102">
        <v>9972</v>
      </c>
      <c r="BP32" s="102">
        <v>10780</v>
      </c>
      <c r="BQ32" s="100"/>
      <c r="BR32" s="100"/>
      <c r="BS32" s="100"/>
      <c r="BT32" s="100"/>
      <c r="BU32" s="3"/>
      <c r="BV32" s="103">
        <v>44772</v>
      </c>
      <c r="BW32" s="112">
        <f t="shared" si="8"/>
        <v>380</v>
      </c>
      <c r="BX32" s="102"/>
      <c r="BY32" s="100"/>
      <c r="BZ32" s="100"/>
      <c r="CA32" s="100"/>
      <c r="CB32" s="100">
        <v>350</v>
      </c>
      <c r="CC32" s="105"/>
      <c r="CD32" s="106"/>
      <c r="CE32" s="100"/>
      <c r="CF32" s="100"/>
      <c r="CG32" s="100"/>
      <c r="CH32" s="100"/>
      <c r="CI32" s="105"/>
      <c r="CJ32" s="106"/>
      <c r="CK32" s="100"/>
      <c r="CL32" s="100"/>
      <c r="CM32" s="100"/>
      <c r="CN32" s="105"/>
      <c r="CO32" s="106"/>
      <c r="CP32" s="100"/>
      <c r="CQ32" s="100"/>
      <c r="CR32" s="100"/>
      <c r="CS32" s="100"/>
      <c r="CT32" s="100"/>
      <c r="CU32" s="100"/>
      <c r="CV32" s="105"/>
      <c r="CW32" s="102">
        <v>410</v>
      </c>
      <c r="CX32" s="100"/>
      <c r="CY32" s="100"/>
      <c r="CZ32" s="100"/>
      <c r="DA32" s="100"/>
      <c r="DB32" s="100"/>
      <c r="DC32" s="3"/>
      <c r="DD32" s="103">
        <v>44772</v>
      </c>
      <c r="DE32" s="223" t="s">
        <v>332</v>
      </c>
      <c r="DF32" s="106"/>
      <c r="DG32" s="100"/>
      <c r="DH32" s="100"/>
      <c r="DI32" s="100"/>
      <c r="DJ32" s="224" t="s">
        <v>331</v>
      </c>
      <c r="DK32" s="105"/>
      <c r="DL32" s="106"/>
      <c r="DM32" s="100"/>
      <c r="DN32" s="100"/>
      <c r="DO32" s="100"/>
      <c r="DP32" s="100"/>
      <c r="DQ32" s="105"/>
      <c r="DR32" s="106"/>
      <c r="DS32" s="100"/>
      <c r="DT32" s="100"/>
      <c r="DU32" s="100"/>
      <c r="DV32" s="105"/>
      <c r="DW32" s="106"/>
      <c r="DX32" s="100"/>
      <c r="DY32" s="100"/>
      <c r="DZ32" s="100"/>
      <c r="EA32" s="100"/>
      <c r="EB32" s="100"/>
      <c r="EC32" s="100"/>
      <c r="ED32" s="105"/>
      <c r="EE32" s="224" t="s">
        <v>333</v>
      </c>
      <c r="EF32" s="100"/>
      <c r="EG32" s="100"/>
      <c r="EH32" s="100"/>
      <c r="EI32" s="100"/>
      <c r="EJ32" s="100"/>
      <c r="EK32" s="3"/>
    </row>
    <row r="33" spans="1:141" ht="19" customHeight="1" x14ac:dyDescent="0.35">
      <c r="E33" s="3"/>
      <c r="F33" s="103">
        <v>44765</v>
      </c>
      <c r="G33" s="210">
        <v>117.014440089066</v>
      </c>
      <c r="H33" s="106"/>
      <c r="I33" s="100"/>
      <c r="J33" s="100"/>
      <c r="K33" s="100"/>
      <c r="L33" s="100">
        <v>117.6</v>
      </c>
      <c r="M33" s="105"/>
      <c r="N33" s="106"/>
      <c r="O33" s="46">
        <v>115</v>
      </c>
      <c r="P33" s="100"/>
      <c r="Q33" s="100"/>
      <c r="R33" s="100"/>
      <c r="S33" s="105"/>
      <c r="T33" s="106"/>
      <c r="U33" s="100"/>
      <c r="V33" s="100"/>
      <c r="W33" s="100"/>
      <c r="X33" s="105"/>
      <c r="Y33" s="106"/>
      <c r="Z33" s="100"/>
      <c r="AA33" s="100"/>
      <c r="AB33" s="100"/>
      <c r="AC33" s="100"/>
      <c r="AD33" s="46"/>
      <c r="AE33" s="102">
        <v>124.1</v>
      </c>
      <c r="AF33" s="105"/>
      <c r="AG33" s="217">
        <v>115.54</v>
      </c>
      <c r="AH33" s="46">
        <v>110.19</v>
      </c>
      <c r="AI33" s="100"/>
      <c r="AJ33" s="100"/>
      <c r="AK33" s="100"/>
      <c r="AL33" s="100"/>
      <c r="AM33" s="3"/>
      <c r="AN33" s="103">
        <v>44765</v>
      </c>
      <c r="AO33" s="221">
        <f t="shared" si="9"/>
        <v>43114</v>
      </c>
      <c r="AP33" s="106"/>
      <c r="AQ33" s="100"/>
      <c r="AR33" s="100"/>
      <c r="AS33" s="100"/>
      <c r="AT33" s="100">
        <v>6925</v>
      </c>
      <c r="AU33" s="105"/>
      <c r="AV33" s="102"/>
      <c r="AW33" s="100">
        <v>3842</v>
      </c>
      <c r="AX33" s="100"/>
      <c r="AY33" s="100"/>
      <c r="AZ33" s="100"/>
      <c r="BA33" s="105"/>
      <c r="BB33" s="106"/>
      <c r="BC33" s="100"/>
      <c r="BD33" s="100"/>
      <c r="BE33" s="100"/>
      <c r="BF33" s="105"/>
      <c r="BG33" s="106"/>
      <c r="BH33" s="100"/>
      <c r="BI33" s="100"/>
      <c r="BJ33" s="100"/>
      <c r="BK33" s="100"/>
      <c r="BL33" s="100"/>
      <c r="BM33" s="100">
        <v>12539</v>
      </c>
      <c r="BN33" s="105"/>
      <c r="BO33" s="102">
        <v>9349</v>
      </c>
      <c r="BP33" s="102">
        <v>10459</v>
      </c>
      <c r="BQ33" s="100"/>
      <c r="BR33" s="100"/>
      <c r="BS33" s="100"/>
      <c r="BT33" s="100"/>
      <c r="BU33" s="3"/>
      <c r="BV33" s="103">
        <v>44765</v>
      </c>
      <c r="BW33" s="112">
        <f t="shared" si="8"/>
        <v>371.5</v>
      </c>
      <c r="BX33" s="102"/>
      <c r="BY33" s="100"/>
      <c r="BZ33" s="100"/>
      <c r="CA33" s="100"/>
      <c r="CB33" s="100">
        <v>333</v>
      </c>
      <c r="CC33" s="105"/>
      <c r="CD33" s="106"/>
      <c r="CE33" s="100"/>
      <c r="CF33" s="100"/>
      <c r="CG33" s="100"/>
      <c r="CH33" s="100"/>
      <c r="CI33" s="105"/>
      <c r="CJ33" s="106"/>
      <c r="CK33" s="100"/>
      <c r="CL33" s="100"/>
      <c r="CM33" s="100"/>
      <c r="CN33" s="105"/>
      <c r="CO33" s="106"/>
      <c r="CP33" s="100"/>
      <c r="CQ33" s="100"/>
      <c r="CR33" s="100"/>
      <c r="CS33" s="100"/>
      <c r="CT33" s="100"/>
      <c r="CU33" s="100"/>
      <c r="CV33" s="105"/>
      <c r="CW33" s="102">
        <v>410</v>
      </c>
      <c r="CX33" s="100"/>
      <c r="CY33" s="100"/>
      <c r="CZ33" s="100"/>
      <c r="DA33" s="100"/>
      <c r="DB33" s="100"/>
      <c r="DC33" s="3"/>
      <c r="DD33" s="103">
        <v>44765</v>
      </c>
      <c r="DE33" s="223" t="s">
        <v>332</v>
      </c>
      <c r="DF33" s="106"/>
      <c r="DG33" s="100"/>
      <c r="DH33" s="100"/>
      <c r="DI33" s="100"/>
      <c r="DJ33" s="224" t="s">
        <v>331</v>
      </c>
      <c r="DK33" s="105"/>
      <c r="DL33" s="106"/>
      <c r="DM33" s="100"/>
      <c r="DN33" s="100"/>
      <c r="DO33" s="100"/>
      <c r="DP33" s="100"/>
      <c r="DQ33" s="105"/>
      <c r="DR33" s="106"/>
      <c r="DS33" s="100"/>
      <c r="DT33" s="100"/>
      <c r="DU33" s="100"/>
      <c r="DV33" s="105"/>
      <c r="DW33" s="106"/>
      <c r="DX33" s="100"/>
      <c r="DY33" s="100"/>
      <c r="DZ33" s="100"/>
      <c r="EA33" s="100"/>
      <c r="EB33" s="100"/>
      <c r="EC33" s="100"/>
      <c r="ED33" s="105"/>
      <c r="EE33" s="224" t="s">
        <v>333</v>
      </c>
      <c r="EF33" s="100"/>
      <c r="EG33" s="100"/>
      <c r="EH33" s="100"/>
      <c r="EI33" s="100"/>
      <c r="EJ33" s="100"/>
      <c r="EK33" s="3"/>
    </row>
    <row r="34" spans="1:141" ht="19" customHeight="1" x14ac:dyDescent="0.35">
      <c r="E34" s="3"/>
      <c r="F34" s="103">
        <v>44758</v>
      </c>
      <c r="G34" s="210">
        <v>116.14988391173399</v>
      </c>
      <c r="H34" s="106"/>
      <c r="I34" s="100"/>
      <c r="J34" s="100"/>
      <c r="K34" s="100"/>
      <c r="L34" s="100">
        <v>117</v>
      </c>
      <c r="M34" s="105"/>
      <c r="N34" s="106"/>
      <c r="O34" s="46">
        <v>114.2</v>
      </c>
      <c r="P34" s="100"/>
      <c r="Q34" s="100"/>
      <c r="R34" s="100"/>
      <c r="S34" s="105"/>
      <c r="T34" s="106"/>
      <c r="U34" s="100"/>
      <c r="V34" s="100"/>
      <c r="W34" s="100"/>
      <c r="X34" s="105"/>
      <c r="Y34" s="106"/>
      <c r="Z34" s="100"/>
      <c r="AA34" s="100"/>
      <c r="AB34" s="100"/>
      <c r="AC34" s="100"/>
      <c r="AD34" s="46"/>
      <c r="AE34" s="102">
        <v>123.4</v>
      </c>
      <c r="AF34" s="105"/>
      <c r="AG34" s="217">
        <v>115.09</v>
      </c>
      <c r="AH34" s="46">
        <v>110.64</v>
      </c>
      <c r="AI34" s="100"/>
      <c r="AJ34" s="100"/>
      <c r="AK34" s="100"/>
      <c r="AL34" s="100"/>
      <c r="AM34" s="3"/>
      <c r="AN34" s="103">
        <v>44758</v>
      </c>
      <c r="AO34" s="221">
        <f t="shared" ref="AO34:AO40" si="10">SUM(AP34:BT34)</f>
        <v>40831</v>
      </c>
      <c r="AP34" s="106"/>
      <c r="AQ34" s="100"/>
      <c r="AR34" s="100"/>
      <c r="AS34" s="100"/>
      <c r="AT34" s="100">
        <v>6669</v>
      </c>
      <c r="AU34" s="105"/>
      <c r="AV34" s="102"/>
      <c r="AW34" s="100">
        <v>3933</v>
      </c>
      <c r="AX34" s="100"/>
      <c r="AY34" s="100"/>
      <c r="AZ34" s="100"/>
      <c r="BA34" s="105"/>
      <c r="BB34" s="106"/>
      <c r="BC34" s="100"/>
      <c r="BD34" s="100"/>
      <c r="BE34" s="100"/>
      <c r="BF34" s="105"/>
      <c r="BG34" s="106"/>
      <c r="BH34" s="100"/>
      <c r="BI34" s="100"/>
      <c r="BJ34" s="100"/>
      <c r="BK34" s="100"/>
      <c r="BL34" s="100"/>
      <c r="BM34" s="100">
        <v>9985</v>
      </c>
      <c r="BN34" s="105"/>
      <c r="BO34" s="102">
        <v>9247</v>
      </c>
      <c r="BP34" s="102">
        <v>10997</v>
      </c>
      <c r="BQ34" s="100"/>
      <c r="BR34" s="100"/>
      <c r="BS34" s="100"/>
      <c r="BT34" s="100"/>
      <c r="BU34" s="3"/>
      <c r="BV34" s="103">
        <v>44758</v>
      </c>
      <c r="BW34" s="112">
        <f t="shared" ref="BW34:BW40" si="11">AVERAGE(BY34:DB34)</f>
        <v>350.5</v>
      </c>
      <c r="BX34" s="102"/>
      <c r="BY34" s="100"/>
      <c r="BZ34" s="100"/>
      <c r="CA34" s="100"/>
      <c r="CB34" s="100">
        <v>291</v>
      </c>
      <c r="CC34" s="105"/>
      <c r="CD34" s="106"/>
      <c r="CE34" s="100"/>
      <c r="CF34" s="100"/>
      <c r="CG34" s="100"/>
      <c r="CH34" s="100"/>
      <c r="CI34" s="105"/>
      <c r="CJ34" s="106"/>
      <c r="CK34" s="100"/>
      <c r="CL34" s="100"/>
      <c r="CM34" s="100"/>
      <c r="CN34" s="105"/>
      <c r="CO34" s="106"/>
      <c r="CP34" s="100"/>
      <c r="CQ34" s="100"/>
      <c r="CR34" s="100"/>
      <c r="CS34" s="100"/>
      <c r="CT34" s="100"/>
      <c r="CU34" s="100"/>
      <c r="CV34" s="105"/>
      <c r="CW34" s="102">
        <v>410</v>
      </c>
      <c r="CX34" s="100"/>
      <c r="CY34" s="100"/>
      <c r="CZ34" s="100"/>
      <c r="DA34" s="100"/>
      <c r="DB34" s="100"/>
      <c r="DC34" s="3"/>
      <c r="DD34" s="103">
        <v>44758</v>
      </c>
      <c r="DE34" s="223" t="s">
        <v>332</v>
      </c>
      <c r="DF34" s="106"/>
      <c r="DG34" s="100"/>
      <c r="DH34" s="100"/>
      <c r="DI34" s="100"/>
      <c r="DJ34" s="224" t="s">
        <v>331</v>
      </c>
      <c r="DK34" s="105"/>
      <c r="DL34" s="106"/>
      <c r="DM34" s="100"/>
      <c r="DN34" s="100"/>
      <c r="DO34" s="100"/>
      <c r="DP34" s="100"/>
      <c r="DQ34" s="105"/>
      <c r="DR34" s="106"/>
      <c r="DS34" s="100"/>
      <c r="DT34" s="100"/>
      <c r="DU34" s="100"/>
      <c r="DV34" s="105"/>
      <c r="DW34" s="106"/>
      <c r="DX34" s="100"/>
      <c r="DY34" s="100"/>
      <c r="DZ34" s="100"/>
      <c r="EA34" s="100"/>
      <c r="EB34" s="100"/>
      <c r="EC34" s="100"/>
      <c r="ED34" s="105"/>
      <c r="EE34" s="224" t="s">
        <v>333</v>
      </c>
      <c r="EF34" s="100"/>
      <c r="EG34" s="100"/>
      <c r="EH34" s="100"/>
      <c r="EI34" s="100"/>
      <c r="EJ34" s="100"/>
      <c r="EK34" s="3"/>
    </row>
    <row r="35" spans="1:141" ht="19" customHeight="1" x14ac:dyDescent="0.35">
      <c r="E35" s="3"/>
      <c r="F35" s="103">
        <v>44751</v>
      </c>
      <c r="G35" s="210">
        <v>116.983321013978</v>
      </c>
      <c r="H35" s="106"/>
      <c r="I35" s="100"/>
      <c r="J35" s="100"/>
      <c r="K35" s="100"/>
      <c r="L35" s="100">
        <v>116.98</v>
      </c>
      <c r="M35" s="105"/>
      <c r="N35" s="106"/>
      <c r="O35" s="46">
        <v>115.7</v>
      </c>
      <c r="P35" s="100"/>
      <c r="Q35" s="100"/>
      <c r="R35" s="100"/>
      <c r="S35" s="105"/>
      <c r="T35" s="106"/>
      <c r="U35" s="100"/>
      <c r="V35" s="100"/>
      <c r="W35" s="100"/>
      <c r="X35" s="105"/>
      <c r="Y35" s="106"/>
      <c r="Z35" s="100"/>
      <c r="AA35" s="100"/>
      <c r="AB35" s="100"/>
      <c r="AC35" s="100"/>
      <c r="AD35" s="46"/>
      <c r="AE35" s="102">
        <v>123.6</v>
      </c>
      <c r="AF35" s="105"/>
      <c r="AG35" s="217">
        <v>115.43</v>
      </c>
      <c r="AH35" s="46">
        <v>113.21</v>
      </c>
      <c r="AI35" s="100"/>
      <c r="AJ35" s="100"/>
      <c r="AK35" s="100"/>
      <c r="AL35" s="100"/>
      <c r="AM35" s="3"/>
      <c r="AN35" s="103">
        <v>44751</v>
      </c>
      <c r="AO35" s="221">
        <f t="shared" si="10"/>
        <v>42210</v>
      </c>
      <c r="AP35" s="106"/>
      <c r="AQ35" s="100"/>
      <c r="AR35" s="100"/>
      <c r="AS35" s="100"/>
      <c r="AT35" s="100">
        <v>6841</v>
      </c>
      <c r="AU35" s="105"/>
      <c r="AV35" s="102"/>
      <c r="AW35" s="100">
        <v>4382</v>
      </c>
      <c r="AX35" s="100"/>
      <c r="AY35" s="100"/>
      <c r="AZ35" s="100"/>
      <c r="BA35" s="105"/>
      <c r="BB35" s="106"/>
      <c r="BC35" s="100"/>
      <c r="BD35" s="100"/>
      <c r="BE35" s="100"/>
      <c r="BF35" s="105"/>
      <c r="BG35" s="106"/>
      <c r="BH35" s="100"/>
      <c r="BI35" s="100"/>
      <c r="BJ35" s="100"/>
      <c r="BK35" s="100"/>
      <c r="BL35" s="100"/>
      <c r="BM35" s="100">
        <v>9825</v>
      </c>
      <c r="BN35" s="105"/>
      <c r="BO35" s="102">
        <v>9229</v>
      </c>
      <c r="BP35" s="102">
        <v>11933</v>
      </c>
      <c r="BQ35" s="100"/>
      <c r="BR35" s="100"/>
      <c r="BS35" s="100"/>
      <c r="BT35" s="100"/>
      <c r="BU35" s="3"/>
      <c r="BV35" s="103">
        <v>44751</v>
      </c>
      <c r="BW35" s="112">
        <f t="shared" si="11"/>
        <v>345.5</v>
      </c>
      <c r="BX35" s="102"/>
      <c r="BY35" s="100"/>
      <c r="BZ35" s="100"/>
      <c r="CA35" s="100"/>
      <c r="CB35" s="100">
        <v>281</v>
      </c>
      <c r="CC35" s="105"/>
      <c r="CD35" s="106"/>
      <c r="CE35" s="100"/>
      <c r="CF35" s="100"/>
      <c r="CG35" s="100"/>
      <c r="CH35" s="100"/>
      <c r="CI35" s="105"/>
      <c r="CJ35" s="106"/>
      <c r="CK35" s="100"/>
      <c r="CL35" s="100"/>
      <c r="CM35" s="100"/>
      <c r="CN35" s="105"/>
      <c r="CO35" s="106"/>
      <c r="CP35" s="100"/>
      <c r="CQ35" s="100"/>
      <c r="CR35" s="100"/>
      <c r="CS35" s="100"/>
      <c r="CT35" s="100"/>
      <c r="CU35" s="100"/>
      <c r="CV35" s="105"/>
      <c r="CW35" s="102">
        <v>410</v>
      </c>
      <c r="CX35" s="100"/>
      <c r="CY35" s="100"/>
      <c r="CZ35" s="100"/>
      <c r="DA35" s="100"/>
      <c r="DB35" s="100"/>
      <c r="DC35" s="3"/>
      <c r="DD35" s="103">
        <v>44751</v>
      </c>
      <c r="DE35" s="223" t="s">
        <v>332</v>
      </c>
      <c r="DF35" s="106"/>
      <c r="DG35" s="100"/>
      <c r="DH35" s="100"/>
      <c r="DI35" s="100"/>
      <c r="DJ35" s="224" t="s">
        <v>331</v>
      </c>
      <c r="DK35" s="105"/>
      <c r="DL35" s="106"/>
      <c r="DM35" s="100"/>
      <c r="DN35" s="100"/>
      <c r="DO35" s="100"/>
      <c r="DP35" s="100"/>
      <c r="DQ35" s="105"/>
      <c r="DR35" s="106"/>
      <c r="DS35" s="100"/>
      <c r="DT35" s="100"/>
      <c r="DU35" s="100"/>
      <c r="DV35" s="105"/>
      <c r="DW35" s="106"/>
      <c r="DX35" s="100"/>
      <c r="DY35" s="100"/>
      <c r="DZ35" s="100"/>
      <c r="EA35" s="100"/>
      <c r="EB35" s="100"/>
      <c r="EC35" s="100"/>
      <c r="ED35" s="105"/>
      <c r="EE35" s="224" t="s">
        <v>333</v>
      </c>
      <c r="EF35" s="100"/>
      <c r="EG35" s="100"/>
      <c r="EH35" s="100"/>
      <c r="EI35" s="100"/>
      <c r="EJ35" s="100"/>
      <c r="EK35" s="3"/>
    </row>
    <row r="36" spans="1:141" ht="19" customHeight="1" x14ac:dyDescent="0.35">
      <c r="E36" s="3"/>
      <c r="F36" s="103">
        <v>44744</v>
      </c>
      <c r="G36" s="210">
        <v>117.892274446351</v>
      </c>
      <c r="H36" s="106"/>
      <c r="I36" s="100"/>
      <c r="J36" s="100"/>
      <c r="K36" s="100"/>
      <c r="L36" s="100">
        <v>117.45</v>
      </c>
      <c r="M36" s="105"/>
      <c r="N36" s="106"/>
      <c r="O36" s="46">
        <v>115.8</v>
      </c>
      <c r="P36" s="100"/>
      <c r="Q36" s="100"/>
      <c r="R36" s="100"/>
      <c r="S36" s="105"/>
      <c r="T36" s="106"/>
      <c r="U36" s="100"/>
      <c r="V36" s="100"/>
      <c r="W36" s="100"/>
      <c r="X36" s="105"/>
      <c r="Y36" s="106"/>
      <c r="Z36" s="100"/>
      <c r="AA36" s="100"/>
      <c r="AB36" s="100"/>
      <c r="AC36" s="100"/>
      <c r="AD36" s="46"/>
      <c r="AE36" s="102">
        <v>122.3</v>
      </c>
      <c r="AF36" s="105"/>
      <c r="AG36" s="217">
        <v>115.73</v>
      </c>
      <c r="AH36" s="46">
        <v>116.62</v>
      </c>
      <c r="AI36" s="100"/>
      <c r="AJ36" s="100"/>
      <c r="AK36" s="100"/>
      <c r="AL36" s="100"/>
      <c r="AM36" s="3"/>
      <c r="AN36" s="103">
        <v>44744</v>
      </c>
      <c r="AO36" s="221">
        <f t="shared" si="10"/>
        <v>51296</v>
      </c>
      <c r="AP36" s="106"/>
      <c r="AQ36" s="100"/>
      <c r="AR36" s="100"/>
      <c r="AS36" s="100"/>
      <c r="AT36" s="100">
        <v>7422</v>
      </c>
      <c r="AU36" s="105"/>
      <c r="AV36" s="102"/>
      <c r="AW36" s="100">
        <v>4786</v>
      </c>
      <c r="AX36" s="100"/>
      <c r="AY36" s="100"/>
      <c r="AZ36" s="100"/>
      <c r="BA36" s="105"/>
      <c r="BB36" s="106"/>
      <c r="BC36" s="100"/>
      <c r="BD36" s="100"/>
      <c r="BE36" s="100"/>
      <c r="BF36" s="105"/>
      <c r="BG36" s="106"/>
      <c r="BH36" s="100"/>
      <c r="BI36" s="100"/>
      <c r="BJ36" s="100"/>
      <c r="BK36" s="100"/>
      <c r="BL36" s="100"/>
      <c r="BM36" s="100">
        <v>12878</v>
      </c>
      <c r="BN36" s="105"/>
      <c r="BO36" s="102">
        <v>11371</v>
      </c>
      <c r="BP36" s="102">
        <v>14839</v>
      </c>
      <c r="BQ36" s="100"/>
      <c r="BR36" s="100"/>
      <c r="BS36" s="100"/>
      <c r="BT36" s="100"/>
      <c r="BU36" s="3"/>
      <c r="BV36" s="103">
        <v>44744</v>
      </c>
      <c r="BW36" s="112">
        <f t="shared" si="11"/>
        <v>326.5</v>
      </c>
      <c r="BX36" s="102"/>
      <c r="BY36" s="100"/>
      <c r="BZ36" s="100"/>
      <c r="CA36" s="100"/>
      <c r="CB36" s="100">
        <v>260</v>
      </c>
      <c r="CC36" s="105"/>
      <c r="CD36" s="106"/>
      <c r="CE36" s="100"/>
      <c r="CF36" s="100"/>
      <c r="CG36" s="100"/>
      <c r="CH36" s="100"/>
      <c r="CI36" s="105"/>
      <c r="CJ36" s="106"/>
      <c r="CK36" s="100"/>
      <c r="CL36" s="100"/>
      <c r="CM36" s="100"/>
      <c r="CN36" s="105"/>
      <c r="CO36" s="106"/>
      <c r="CP36" s="100"/>
      <c r="CQ36" s="100"/>
      <c r="CR36" s="100"/>
      <c r="CS36" s="100"/>
      <c r="CT36" s="100"/>
      <c r="CU36" s="100"/>
      <c r="CV36" s="105"/>
      <c r="CW36" s="102">
        <v>393</v>
      </c>
      <c r="CX36" s="100"/>
      <c r="CY36" s="100"/>
      <c r="CZ36" s="100"/>
      <c r="DA36" s="100"/>
      <c r="DB36" s="100"/>
      <c r="DC36" s="3"/>
      <c r="DD36" s="103">
        <v>44744</v>
      </c>
      <c r="DE36" s="223" t="s">
        <v>334</v>
      </c>
      <c r="DF36" s="106"/>
      <c r="DG36" s="100"/>
      <c r="DH36" s="100"/>
      <c r="DI36" s="100"/>
      <c r="DJ36" s="224" t="s">
        <v>334</v>
      </c>
      <c r="DK36" s="105"/>
      <c r="DL36" s="106"/>
      <c r="DM36" s="100"/>
      <c r="DN36" s="100"/>
      <c r="DO36" s="100"/>
      <c r="DP36" s="100"/>
      <c r="DQ36" s="105"/>
      <c r="DR36" s="106"/>
      <c r="DS36" s="100"/>
      <c r="DT36" s="100"/>
      <c r="DU36" s="100"/>
      <c r="DV36" s="105"/>
      <c r="DW36" s="106"/>
      <c r="DX36" s="100"/>
      <c r="DY36" s="100"/>
      <c r="DZ36" s="100"/>
      <c r="EA36" s="100"/>
      <c r="EB36" s="100"/>
      <c r="EC36" s="100"/>
      <c r="ED36" s="105"/>
      <c r="EE36" s="224" t="s">
        <v>334</v>
      </c>
      <c r="EF36" s="100"/>
      <c r="EG36" s="100"/>
      <c r="EH36" s="100"/>
      <c r="EI36" s="100"/>
      <c r="EJ36" s="100"/>
      <c r="EK36" s="3"/>
    </row>
    <row r="37" spans="1:141" ht="19" customHeight="1" x14ac:dyDescent="0.35">
      <c r="E37" s="3"/>
      <c r="F37" s="103">
        <v>44737</v>
      </c>
      <c r="G37" s="210">
        <v>118.937037567084</v>
      </c>
      <c r="H37" s="106"/>
      <c r="I37" s="100"/>
      <c r="J37" s="100"/>
      <c r="K37" s="100"/>
      <c r="L37" s="100">
        <v>119</v>
      </c>
      <c r="M37" s="105"/>
      <c r="N37" s="106"/>
      <c r="O37" s="46">
        <v>116.9</v>
      </c>
      <c r="P37" s="100"/>
      <c r="Q37" s="100"/>
      <c r="R37" s="100"/>
      <c r="S37" s="105"/>
      <c r="T37" s="106"/>
      <c r="U37" s="100"/>
      <c r="V37" s="100"/>
      <c r="W37" s="100"/>
      <c r="X37" s="105"/>
      <c r="Y37" s="106"/>
      <c r="Z37" s="100"/>
      <c r="AA37" s="100"/>
      <c r="AB37" s="100"/>
      <c r="AC37" s="100"/>
      <c r="AD37" s="46"/>
      <c r="AE37" s="102">
        <v>124.5</v>
      </c>
      <c r="AF37" s="105"/>
      <c r="AG37" s="217">
        <v>116.06</v>
      </c>
      <c r="AH37" s="46">
        <v>116.76</v>
      </c>
      <c r="AI37" s="100"/>
      <c r="AJ37" s="100"/>
      <c r="AK37" s="100"/>
      <c r="AL37" s="100"/>
      <c r="AM37" s="3"/>
      <c r="AN37" s="103">
        <v>44737</v>
      </c>
      <c r="AO37" s="221">
        <f t="shared" si="10"/>
        <v>58695</v>
      </c>
      <c r="AP37" s="106"/>
      <c r="AQ37" s="100"/>
      <c r="AR37" s="100"/>
      <c r="AS37" s="100"/>
      <c r="AT37" s="100">
        <v>7480</v>
      </c>
      <c r="AU37" s="105"/>
      <c r="AV37" s="102"/>
      <c r="AW37" s="100">
        <v>6153</v>
      </c>
      <c r="AX37" s="100"/>
      <c r="AY37" s="100"/>
      <c r="AZ37" s="100"/>
      <c r="BA37" s="105"/>
      <c r="BB37" s="106"/>
      <c r="BC37" s="100"/>
      <c r="BD37" s="100"/>
      <c r="BE37" s="100"/>
      <c r="BF37" s="105"/>
      <c r="BG37" s="106"/>
      <c r="BH37" s="100"/>
      <c r="BI37" s="100"/>
      <c r="BJ37" s="100"/>
      <c r="BK37" s="100"/>
      <c r="BL37" s="100"/>
      <c r="BM37" s="100">
        <v>15330</v>
      </c>
      <c r="BN37" s="105"/>
      <c r="BO37" s="102">
        <v>12128</v>
      </c>
      <c r="BP37" s="102">
        <v>17604</v>
      </c>
      <c r="BQ37" s="100"/>
      <c r="BR37" s="100"/>
      <c r="BS37" s="100"/>
      <c r="BT37" s="100"/>
      <c r="BU37" s="3"/>
      <c r="BV37" s="103">
        <v>44737</v>
      </c>
      <c r="BW37" s="112">
        <f t="shared" si="11"/>
        <v>275</v>
      </c>
      <c r="BX37" s="102"/>
      <c r="BY37" s="100"/>
      <c r="BZ37" s="100"/>
      <c r="CA37" s="100"/>
      <c r="CB37" s="100">
        <v>260</v>
      </c>
      <c r="CC37" s="105"/>
      <c r="CD37" s="106"/>
      <c r="CE37" s="100"/>
      <c r="CF37" s="100"/>
      <c r="CG37" s="100"/>
      <c r="CH37" s="100"/>
      <c r="CI37" s="105"/>
      <c r="CJ37" s="106"/>
      <c r="CK37" s="100"/>
      <c r="CL37" s="100"/>
      <c r="CM37" s="100"/>
      <c r="CN37" s="105"/>
      <c r="CO37" s="106"/>
      <c r="CP37" s="100"/>
      <c r="CQ37" s="100"/>
      <c r="CR37" s="100"/>
      <c r="CS37" s="100"/>
      <c r="CT37" s="100"/>
      <c r="CU37" s="100"/>
      <c r="CV37" s="105"/>
      <c r="CW37" s="102">
        <v>290</v>
      </c>
      <c r="CX37" s="100"/>
      <c r="CY37" s="100"/>
      <c r="CZ37" s="100"/>
      <c r="DA37" s="100"/>
      <c r="DB37" s="100"/>
      <c r="DC37" s="3"/>
      <c r="DD37" s="103">
        <v>44737</v>
      </c>
      <c r="DE37" s="223" t="s">
        <v>334</v>
      </c>
      <c r="DF37" s="106"/>
      <c r="DG37" s="100"/>
      <c r="DH37" s="100"/>
      <c r="DI37" s="100"/>
      <c r="DJ37" s="224" t="s">
        <v>334</v>
      </c>
      <c r="DK37" s="105"/>
      <c r="DL37" s="106"/>
      <c r="DM37" s="100"/>
      <c r="DN37" s="100"/>
      <c r="DO37" s="100"/>
      <c r="DP37" s="100"/>
      <c r="DQ37" s="105"/>
      <c r="DR37" s="106"/>
      <c r="DS37" s="100"/>
      <c r="DT37" s="100"/>
      <c r="DU37" s="100"/>
      <c r="DV37" s="105"/>
      <c r="DW37" s="106"/>
      <c r="DX37" s="100"/>
      <c r="DY37" s="100"/>
      <c r="DZ37" s="100"/>
      <c r="EA37" s="100"/>
      <c r="EB37" s="100"/>
      <c r="EC37" s="100"/>
      <c r="ED37" s="105"/>
      <c r="EE37" s="224" t="s">
        <v>334</v>
      </c>
      <c r="EF37" s="100"/>
      <c r="EG37" s="100"/>
      <c r="EH37" s="100"/>
      <c r="EI37" s="100"/>
      <c r="EJ37" s="100"/>
      <c r="EK37" s="3"/>
    </row>
    <row r="38" spans="1:141" ht="19" customHeight="1" x14ac:dyDescent="0.35">
      <c r="E38" s="3"/>
      <c r="F38" s="103">
        <v>44730</v>
      </c>
      <c r="G38" s="210">
        <v>119.00228570946</v>
      </c>
      <c r="H38" s="106"/>
      <c r="I38" s="100"/>
      <c r="J38" s="100"/>
      <c r="K38" s="100"/>
      <c r="L38" s="100">
        <v>119.6</v>
      </c>
      <c r="M38" s="105"/>
      <c r="N38" s="106"/>
      <c r="O38" s="46">
        <v>118.2</v>
      </c>
      <c r="P38" s="100"/>
      <c r="Q38" s="100"/>
      <c r="R38" s="100"/>
      <c r="S38" s="105"/>
      <c r="T38" s="106"/>
      <c r="U38" s="100"/>
      <c r="V38" s="100"/>
      <c r="W38" s="100"/>
      <c r="X38" s="105"/>
      <c r="Y38" s="106"/>
      <c r="Z38" s="100"/>
      <c r="AA38" s="100"/>
      <c r="AB38" s="100"/>
      <c r="AC38" s="100"/>
      <c r="AD38" s="46"/>
      <c r="AE38" s="102">
        <v>125.3</v>
      </c>
      <c r="AF38" s="105"/>
      <c r="AG38" s="217">
        <v>117.12</v>
      </c>
      <c r="AH38" s="46">
        <v>113.99</v>
      </c>
      <c r="AI38" s="100"/>
      <c r="AJ38" s="100"/>
      <c r="AK38" s="100"/>
      <c r="AL38" s="100"/>
      <c r="AM38" s="3"/>
      <c r="AN38" s="103">
        <v>44730</v>
      </c>
      <c r="AO38" s="221">
        <f t="shared" si="10"/>
        <v>59207</v>
      </c>
      <c r="AP38" s="106"/>
      <c r="AQ38" s="100"/>
      <c r="AR38" s="100"/>
      <c r="AS38" s="100"/>
      <c r="AT38" s="100">
        <v>7457</v>
      </c>
      <c r="AU38" s="105"/>
      <c r="AV38" s="102"/>
      <c r="AW38" s="100">
        <v>5238</v>
      </c>
      <c r="AX38" s="100"/>
      <c r="AY38" s="100"/>
      <c r="AZ38" s="100"/>
      <c r="BA38" s="105"/>
      <c r="BB38" s="106"/>
      <c r="BC38" s="100"/>
      <c r="BD38" s="100"/>
      <c r="BE38" s="100"/>
      <c r="BF38" s="105"/>
      <c r="BG38" s="106"/>
      <c r="BH38" s="100"/>
      <c r="BI38" s="100"/>
      <c r="BJ38" s="100"/>
      <c r="BK38" s="100"/>
      <c r="BL38" s="100"/>
      <c r="BM38" s="100">
        <v>16655</v>
      </c>
      <c r="BN38" s="105"/>
      <c r="BO38" s="102">
        <v>14220</v>
      </c>
      <c r="BP38" s="102">
        <v>15637</v>
      </c>
      <c r="BQ38" s="100"/>
      <c r="BR38" s="100"/>
      <c r="BS38" s="100"/>
      <c r="BT38" s="100"/>
      <c r="BU38" s="3"/>
      <c r="BV38" s="103">
        <v>44730</v>
      </c>
      <c r="BW38" s="112">
        <f t="shared" si="11"/>
        <v>270.5</v>
      </c>
      <c r="BX38" s="102"/>
      <c r="BY38" s="100"/>
      <c r="BZ38" s="100"/>
      <c r="CA38" s="100"/>
      <c r="CB38" s="100">
        <v>257</v>
      </c>
      <c r="CC38" s="105"/>
      <c r="CD38" s="106"/>
      <c r="CE38" s="100"/>
      <c r="CF38" s="100"/>
      <c r="CG38" s="100"/>
      <c r="CH38" s="100"/>
      <c r="CI38" s="105"/>
      <c r="CJ38" s="106"/>
      <c r="CK38" s="100"/>
      <c r="CL38" s="100"/>
      <c r="CM38" s="100"/>
      <c r="CN38" s="105"/>
      <c r="CO38" s="106"/>
      <c r="CP38" s="100"/>
      <c r="CQ38" s="100"/>
      <c r="CR38" s="100"/>
      <c r="CS38" s="100"/>
      <c r="CT38" s="100"/>
      <c r="CU38" s="100"/>
      <c r="CV38" s="105"/>
      <c r="CW38" s="102">
        <v>284</v>
      </c>
      <c r="CX38" s="100"/>
      <c r="CY38" s="100"/>
      <c r="CZ38" s="100"/>
      <c r="DA38" s="100"/>
      <c r="DB38" s="100"/>
      <c r="DC38" s="3"/>
      <c r="DD38" s="103">
        <v>44730</v>
      </c>
      <c r="DE38" s="223" t="s">
        <v>334</v>
      </c>
      <c r="DF38" s="106"/>
      <c r="DG38" s="100"/>
      <c r="DH38" s="100"/>
      <c r="DI38" s="100"/>
      <c r="DJ38" s="224" t="s">
        <v>334</v>
      </c>
      <c r="DK38" s="105"/>
      <c r="DL38" s="106"/>
      <c r="DM38" s="100"/>
      <c r="DN38" s="100"/>
      <c r="DO38" s="100"/>
      <c r="DP38" s="100"/>
      <c r="DQ38" s="105"/>
      <c r="DR38" s="106"/>
      <c r="DS38" s="100"/>
      <c r="DT38" s="100"/>
      <c r="DU38" s="100"/>
      <c r="DV38" s="105"/>
      <c r="DW38" s="106"/>
      <c r="DX38" s="100"/>
      <c r="DY38" s="100"/>
      <c r="DZ38" s="100"/>
      <c r="EA38" s="100"/>
      <c r="EB38" s="100"/>
      <c r="EC38" s="100"/>
      <c r="ED38" s="105"/>
      <c r="EE38" s="224" t="s">
        <v>334</v>
      </c>
      <c r="EF38" s="100"/>
      <c r="EG38" s="100"/>
      <c r="EH38" s="100"/>
      <c r="EI38" s="100"/>
      <c r="EJ38" s="100"/>
      <c r="EK38" s="3"/>
    </row>
    <row r="39" spans="1:141" ht="19" customHeight="1" x14ac:dyDescent="0.35">
      <c r="E39" s="3"/>
      <c r="F39" s="103">
        <v>44723</v>
      </c>
      <c r="G39" s="210">
        <v>117.933414368196</v>
      </c>
      <c r="H39" s="106"/>
      <c r="I39" s="100"/>
      <c r="J39" s="100"/>
      <c r="K39" s="100"/>
      <c r="L39" s="100">
        <v>117.75</v>
      </c>
      <c r="M39" s="105"/>
      <c r="N39" s="106"/>
      <c r="O39" s="46">
        <v>118.9</v>
      </c>
      <c r="P39" s="100"/>
      <c r="Q39" s="100"/>
      <c r="R39" s="100"/>
      <c r="S39" s="105"/>
      <c r="T39" s="106"/>
      <c r="U39" s="100"/>
      <c r="V39" s="100"/>
      <c r="W39" s="100"/>
      <c r="X39" s="105"/>
      <c r="Y39" s="106"/>
      <c r="Z39" s="100"/>
      <c r="AA39" s="100"/>
      <c r="AB39" s="100"/>
      <c r="AC39" s="100"/>
      <c r="AD39" s="46"/>
      <c r="AE39" s="102">
        <v>122.9</v>
      </c>
      <c r="AF39" s="105"/>
      <c r="AG39" s="217">
        <v>114.76</v>
      </c>
      <c r="AH39" s="46">
        <v>114.29</v>
      </c>
      <c r="AI39" s="100"/>
      <c r="AJ39" s="100"/>
      <c r="AK39" s="100"/>
      <c r="AL39" s="100"/>
      <c r="AM39" s="3"/>
      <c r="AN39" s="103">
        <v>44723</v>
      </c>
      <c r="AO39" s="221">
        <f t="shared" si="10"/>
        <v>55943</v>
      </c>
      <c r="AP39" s="106"/>
      <c r="AQ39" s="100"/>
      <c r="AR39" s="100"/>
      <c r="AS39" s="100"/>
      <c r="AT39" s="100">
        <v>7594</v>
      </c>
      <c r="AU39" s="105"/>
      <c r="AV39" s="102"/>
      <c r="AW39" s="100">
        <v>5712</v>
      </c>
      <c r="AX39" s="100"/>
      <c r="AY39" s="100"/>
      <c r="AZ39" s="100"/>
      <c r="BA39" s="105"/>
      <c r="BB39" s="106"/>
      <c r="BC39" s="100"/>
      <c r="BD39" s="100"/>
      <c r="BE39" s="100"/>
      <c r="BF39" s="105"/>
      <c r="BG39" s="106"/>
      <c r="BH39" s="100"/>
      <c r="BI39" s="100"/>
      <c r="BJ39" s="100"/>
      <c r="BK39" s="100"/>
      <c r="BL39" s="100"/>
      <c r="BM39" s="100">
        <v>16936</v>
      </c>
      <c r="BN39" s="105"/>
      <c r="BO39" s="102">
        <v>11483</v>
      </c>
      <c r="BP39" s="102">
        <v>14218</v>
      </c>
      <c r="BQ39" s="100"/>
      <c r="BR39" s="100"/>
      <c r="BS39" s="100"/>
      <c r="BT39" s="100"/>
      <c r="BU39" s="3"/>
      <c r="BV39" s="103">
        <v>44723</v>
      </c>
      <c r="BW39" s="112">
        <f t="shared" si="11"/>
        <v>259</v>
      </c>
      <c r="BX39" s="102"/>
      <c r="BY39" s="100"/>
      <c r="BZ39" s="100"/>
      <c r="CA39" s="100"/>
      <c r="CB39" s="100">
        <v>248</v>
      </c>
      <c r="CC39" s="105"/>
      <c r="CD39" s="106"/>
      <c r="CE39" s="100"/>
      <c r="CF39" s="100"/>
      <c r="CG39" s="100"/>
      <c r="CH39" s="100"/>
      <c r="CI39" s="105"/>
      <c r="CJ39" s="106"/>
      <c r="CK39" s="100"/>
      <c r="CL39" s="100"/>
      <c r="CM39" s="100"/>
      <c r="CN39" s="105"/>
      <c r="CO39" s="106"/>
      <c r="CP39" s="100"/>
      <c r="CQ39" s="100"/>
      <c r="CR39" s="100"/>
      <c r="CS39" s="100"/>
      <c r="CT39" s="100"/>
      <c r="CU39" s="100"/>
      <c r="CV39" s="105"/>
      <c r="CW39" s="102">
        <v>270</v>
      </c>
      <c r="CX39" s="100"/>
      <c r="CY39" s="100"/>
      <c r="CZ39" s="100"/>
      <c r="DA39" s="100"/>
      <c r="DB39" s="100"/>
      <c r="DC39" s="3"/>
      <c r="DD39" s="103">
        <v>44723</v>
      </c>
      <c r="DE39" s="223" t="s">
        <v>334</v>
      </c>
      <c r="DF39" s="106"/>
      <c r="DG39" s="100"/>
      <c r="DH39" s="100"/>
      <c r="DI39" s="100"/>
      <c r="DJ39" s="224" t="s">
        <v>334</v>
      </c>
      <c r="DK39" s="105"/>
      <c r="DL39" s="106"/>
      <c r="DM39" s="100"/>
      <c r="DN39" s="100"/>
      <c r="DO39" s="100"/>
      <c r="DP39" s="100"/>
      <c r="DQ39" s="105"/>
      <c r="DR39" s="106"/>
      <c r="DS39" s="100"/>
      <c r="DT39" s="100"/>
      <c r="DU39" s="100"/>
      <c r="DV39" s="105"/>
      <c r="DW39" s="106"/>
      <c r="DX39" s="100"/>
      <c r="DY39" s="100"/>
      <c r="DZ39" s="100"/>
      <c r="EA39" s="100"/>
      <c r="EB39" s="100"/>
      <c r="EC39" s="100"/>
      <c r="ED39" s="105"/>
      <c r="EE39" s="224" t="s">
        <v>334</v>
      </c>
      <c r="EF39" s="100"/>
      <c r="EG39" s="100"/>
      <c r="EH39" s="100"/>
      <c r="EI39" s="100"/>
      <c r="EJ39" s="100"/>
      <c r="EK39" s="3"/>
    </row>
    <row r="40" spans="1:141" ht="19" customHeight="1" x14ac:dyDescent="0.35">
      <c r="E40" s="3"/>
      <c r="F40" s="103">
        <v>44716</v>
      </c>
      <c r="G40" s="210">
        <v>119.952503034831</v>
      </c>
      <c r="H40" s="106"/>
      <c r="I40" s="100"/>
      <c r="J40" s="100"/>
      <c r="K40" s="100"/>
      <c r="L40" s="100">
        <v>117.13</v>
      </c>
      <c r="M40" s="105"/>
      <c r="N40" s="106"/>
      <c r="O40" s="46">
        <v>120.2</v>
      </c>
      <c r="P40" s="100"/>
      <c r="Q40" s="100"/>
      <c r="R40" s="100"/>
      <c r="S40" s="105"/>
      <c r="T40" s="106"/>
      <c r="U40" s="100"/>
      <c r="V40" s="100"/>
      <c r="W40" s="100"/>
      <c r="X40" s="105"/>
      <c r="Y40" s="106"/>
      <c r="Z40" s="100"/>
      <c r="AA40" s="100"/>
      <c r="AB40" s="100"/>
      <c r="AC40" s="100"/>
      <c r="AD40" s="46"/>
      <c r="AE40" s="102">
        <v>126.9</v>
      </c>
      <c r="AF40" s="105"/>
      <c r="AG40" s="217">
        <v>117.13</v>
      </c>
      <c r="AH40" s="46">
        <v>114.79</v>
      </c>
      <c r="AI40" s="100"/>
      <c r="AJ40" s="100"/>
      <c r="AK40" s="100"/>
      <c r="AL40" s="100"/>
      <c r="AM40" s="3"/>
      <c r="AN40" s="103">
        <v>44716</v>
      </c>
      <c r="AO40" s="221">
        <f t="shared" si="10"/>
        <v>64254</v>
      </c>
      <c r="AP40" s="106"/>
      <c r="AQ40" s="100"/>
      <c r="AR40" s="100"/>
      <c r="AS40" s="100"/>
      <c r="AT40" s="100">
        <v>7962</v>
      </c>
      <c r="AU40" s="105"/>
      <c r="AV40" s="102"/>
      <c r="AW40" s="100">
        <v>6759</v>
      </c>
      <c r="AX40" s="100"/>
      <c r="AY40" s="100"/>
      <c r="AZ40" s="100"/>
      <c r="BA40" s="105"/>
      <c r="BB40" s="106"/>
      <c r="BC40" s="100"/>
      <c r="BD40" s="100"/>
      <c r="BE40" s="100"/>
      <c r="BF40" s="105"/>
      <c r="BG40" s="106"/>
      <c r="BH40" s="100"/>
      <c r="BI40" s="100"/>
      <c r="BJ40" s="100"/>
      <c r="BK40" s="100"/>
      <c r="BL40" s="100"/>
      <c r="BM40" s="100">
        <v>20058</v>
      </c>
      <c r="BN40" s="105"/>
      <c r="BO40" s="102">
        <v>14330</v>
      </c>
      <c r="BP40" s="102">
        <v>15145</v>
      </c>
      <c r="BQ40" s="100"/>
      <c r="BR40" s="100"/>
      <c r="BS40" s="100"/>
      <c r="BT40" s="100"/>
      <c r="BU40" s="3"/>
      <c r="BV40" s="103">
        <v>44716</v>
      </c>
      <c r="BW40" s="112">
        <f t="shared" si="11"/>
        <v>258</v>
      </c>
      <c r="BX40" s="102"/>
      <c r="BY40" s="100"/>
      <c r="BZ40" s="100"/>
      <c r="CA40" s="100"/>
      <c r="CB40" s="100">
        <v>246</v>
      </c>
      <c r="CC40" s="105"/>
      <c r="CD40" s="106"/>
      <c r="CE40" s="100"/>
      <c r="CF40" s="100"/>
      <c r="CG40" s="100"/>
      <c r="CH40" s="100"/>
      <c r="CI40" s="105"/>
      <c r="CJ40" s="106"/>
      <c r="CK40" s="100"/>
      <c r="CL40" s="100"/>
      <c r="CM40" s="100"/>
      <c r="CN40" s="105"/>
      <c r="CO40" s="106"/>
      <c r="CP40" s="100"/>
      <c r="CQ40" s="100"/>
      <c r="CR40" s="100"/>
      <c r="CS40" s="100"/>
      <c r="CT40" s="100"/>
      <c r="CU40" s="100"/>
      <c r="CV40" s="105"/>
      <c r="CW40" s="102">
        <v>270</v>
      </c>
      <c r="CX40" s="100"/>
      <c r="CY40" s="100"/>
      <c r="CZ40" s="100"/>
      <c r="DA40" s="100"/>
      <c r="DB40" s="100"/>
      <c r="DC40" s="3"/>
      <c r="DD40" s="103">
        <v>44716</v>
      </c>
      <c r="DE40" s="223" t="s">
        <v>334</v>
      </c>
      <c r="DF40" s="106"/>
      <c r="DG40" s="100"/>
      <c r="DH40" s="100"/>
      <c r="DI40" s="100"/>
      <c r="DJ40" s="224" t="s">
        <v>334</v>
      </c>
      <c r="DK40" s="105"/>
      <c r="DL40" s="106"/>
      <c r="DM40" s="100"/>
      <c r="DN40" s="100"/>
      <c r="DO40" s="100"/>
      <c r="DP40" s="100"/>
      <c r="DQ40" s="105"/>
      <c r="DR40" s="106"/>
      <c r="DS40" s="100"/>
      <c r="DT40" s="100"/>
      <c r="DU40" s="100"/>
      <c r="DV40" s="105"/>
      <c r="DW40" s="106"/>
      <c r="DX40" s="100"/>
      <c r="DY40" s="100"/>
      <c r="DZ40" s="100"/>
      <c r="EA40" s="100"/>
      <c r="EB40" s="100"/>
      <c r="EC40" s="100"/>
      <c r="ED40" s="105"/>
      <c r="EE40" s="224" t="s">
        <v>334</v>
      </c>
      <c r="EF40" s="100"/>
      <c r="EG40" s="100"/>
      <c r="EH40" s="100"/>
      <c r="EI40" s="100"/>
      <c r="EJ40" s="100"/>
      <c r="EK40" s="3"/>
    </row>
    <row r="41" spans="1:141" ht="19" customHeight="1" x14ac:dyDescent="0.35">
      <c r="E41" s="3"/>
      <c r="F41" s="103">
        <v>44709</v>
      </c>
      <c r="G41" s="167">
        <v>119.927213691823</v>
      </c>
      <c r="H41" s="106"/>
      <c r="I41" s="100"/>
      <c r="J41" s="100"/>
      <c r="K41" s="100"/>
      <c r="L41" s="100">
        <v>118.15</v>
      </c>
      <c r="M41" s="105"/>
      <c r="N41" s="106"/>
      <c r="O41" s="46">
        <v>120.9</v>
      </c>
      <c r="P41" s="100"/>
      <c r="Q41" s="100"/>
      <c r="R41" s="100"/>
      <c r="S41" s="105"/>
      <c r="T41" s="106"/>
      <c r="U41" s="100"/>
      <c r="V41" s="100"/>
      <c r="W41" s="100"/>
      <c r="X41" s="105"/>
      <c r="Y41" s="106"/>
      <c r="Z41" s="100"/>
      <c r="AA41" s="100"/>
      <c r="AB41" s="100"/>
      <c r="AC41" s="100"/>
      <c r="AD41" s="46"/>
      <c r="AE41" s="102">
        <v>127.9</v>
      </c>
      <c r="AF41" s="105"/>
      <c r="AG41" s="217">
        <v>114.9</v>
      </c>
      <c r="AH41" s="46">
        <v>114.67</v>
      </c>
      <c r="AI41" s="100"/>
      <c r="AJ41" s="100"/>
      <c r="AK41" s="100"/>
      <c r="AL41" s="100"/>
      <c r="AM41" s="3"/>
      <c r="AN41" s="103">
        <v>44709</v>
      </c>
      <c r="AO41" s="221">
        <f t="shared" ref="AO41:AO46" si="12">SUM(AP41:BT41)</f>
        <v>62782</v>
      </c>
      <c r="AP41" s="106"/>
      <c r="AQ41" s="100"/>
      <c r="AR41" s="100"/>
      <c r="AS41" s="100"/>
      <c r="AT41" s="100">
        <v>9291</v>
      </c>
      <c r="AU41" s="105"/>
      <c r="AV41" s="102"/>
      <c r="AW41" s="100">
        <v>6135</v>
      </c>
      <c r="AX41" s="100"/>
      <c r="AY41" s="100"/>
      <c r="AZ41" s="100"/>
      <c r="BA41" s="105"/>
      <c r="BB41" s="106"/>
      <c r="BC41" s="100"/>
      <c r="BD41" s="100"/>
      <c r="BE41" s="100"/>
      <c r="BF41" s="105"/>
      <c r="BG41" s="106"/>
      <c r="BH41" s="100"/>
      <c r="BI41" s="100"/>
      <c r="BJ41" s="100"/>
      <c r="BK41" s="100"/>
      <c r="BL41" s="100"/>
      <c r="BM41" s="100">
        <v>19395</v>
      </c>
      <c r="BN41" s="105"/>
      <c r="BO41" s="102">
        <v>12647</v>
      </c>
      <c r="BP41" s="102">
        <v>15314</v>
      </c>
      <c r="BQ41" s="100"/>
      <c r="BR41" s="100"/>
      <c r="BS41" s="100"/>
      <c r="BT41" s="100"/>
      <c r="BU41" s="3"/>
      <c r="BV41" s="103">
        <v>44709</v>
      </c>
      <c r="BW41" s="112">
        <f t="shared" ref="BW41:BW46" si="13">AVERAGE(BY41:DB41)</f>
        <v>255</v>
      </c>
      <c r="BX41" s="102"/>
      <c r="BY41" s="100"/>
      <c r="BZ41" s="100"/>
      <c r="CA41" s="100"/>
      <c r="CB41" s="100">
        <v>240</v>
      </c>
      <c r="CC41" s="105"/>
      <c r="CD41" s="106"/>
      <c r="CE41" s="100"/>
      <c r="CF41" s="100"/>
      <c r="CG41" s="100"/>
      <c r="CH41" s="100"/>
      <c r="CI41" s="105"/>
      <c r="CJ41" s="106"/>
      <c r="CK41" s="100"/>
      <c r="CL41" s="100"/>
      <c r="CM41" s="100"/>
      <c r="CN41" s="105"/>
      <c r="CO41" s="106"/>
      <c r="CP41" s="100"/>
      <c r="CQ41" s="100"/>
      <c r="CR41" s="100"/>
      <c r="CS41" s="100"/>
      <c r="CT41" s="100"/>
      <c r="CU41" s="100"/>
      <c r="CV41" s="105"/>
      <c r="CW41" s="102">
        <v>270</v>
      </c>
      <c r="CX41" s="100"/>
      <c r="CY41" s="100"/>
      <c r="CZ41" s="100"/>
      <c r="DA41" s="100"/>
      <c r="DB41" s="100"/>
      <c r="DC41" s="3"/>
      <c r="DD41" s="103">
        <v>44709</v>
      </c>
      <c r="DE41" s="223" t="s">
        <v>334</v>
      </c>
      <c r="DF41" s="106"/>
      <c r="DG41" s="100"/>
      <c r="DH41" s="100"/>
      <c r="DI41" s="100"/>
      <c r="DJ41" s="224" t="s">
        <v>334</v>
      </c>
      <c r="DK41" s="105"/>
      <c r="DL41" s="106"/>
      <c r="DM41" s="100"/>
      <c r="DN41" s="100"/>
      <c r="DO41" s="100"/>
      <c r="DP41" s="100"/>
      <c r="DQ41" s="105"/>
      <c r="DR41" s="106"/>
      <c r="DS41" s="100"/>
      <c r="DT41" s="100"/>
      <c r="DU41" s="100"/>
      <c r="DV41" s="105"/>
      <c r="DW41" s="106"/>
      <c r="DX41" s="100"/>
      <c r="DY41" s="100"/>
      <c r="DZ41" s="100"/>
      <c r="EA41" s="100"/>
      <c r="EB41" s="100"/>
      <c r="EC41" s="100"/>
      <c r="ED41" s="105"/>
      <c r="EE41" s="224" t="s">
        <v>334</v>
      </c>
      <c r="EF41" s="100"/>
      <c r="EG41" s="100"/>
      <c r="EH41" s="100"/>
      <c r="EI41" s="100"/>
      <c r="EJ41" s="100"/>
      <c r="EK41" s="3"/>
    </row>
    <row r="42" spans="1:141" ht="19" customHeight="1" x14ac:dyDescent="0.35">
      <c r="E42" s="3"/>
      <c r="F42" s="103">
        <v>44702</v>
      </c>
      <c r="G42" s="167">
        <v>120.346289289273</v>
      </c>
      <c r="H42" s="106"/>
      <c r="I42" s="100"/>
      <c r="J42" s="100"/>
      <c r="K42" s="100"/>
      <c r="L42" s="100">
        <v>116.41</v>
      </c>
      <c r="M42" s="105"/>
      <c r="N42" s="106"/>
      <c r="O42" s="46">
        <v>122</v>
      </c>
      <c r="P42" s="100"/>
      <c r="Q42" s="100"/>
      <c r="R42" s="100"/>
      <c r="S42" s="105"/>
      <c r="T42" s="106"/>
      <c r="U42" s="100"/>
      <c r="V42" s="100"/>
      <c r="W42" s="100"/>
      <c r="X42" s="105"/>
      <c r="Y42" s="106"/>
      <c r="Z42" s="100"/>
      <c r="AA42" s="100"/>
      <c r="AB42" s="100"/>
      <c r="AC42" s="100"/>
      <c r="AD42" s="46"/>
      <c r="AE42" s="102">
        <v>126.7</v>
      </c>
      <c r="AF42" s="105"/>
      <c r="AG42" s="217">
        <v>115.61</v>
      </c>
      <c r="AH42" s="46">
        <v>117.07</v>
      </c>
      <c r="AI42" s="100"/>
      <c r="AJ42" s="100"/>
      <c r="AK42" s="100"/>
      <c r="AL42" s="100"/>
      <c r="AM42" s="3"/>
      <c r="AN42" s="103">
        <v>44702</v>
      </c>
      <c r="AO42" s="221">
        <f t="shared" si="12"/>
        <v>63217</v>
      </c>
      <c r="AP42" s="106"/>
      <c r="AQ42" s="100"/>
      <c r="AR42" s="100"/>
      <c r="AS42" s="100"/>
      <c r="AT42" s="100">
        <v>10356</v>
      </c>
      <c r="AU42" s="105"/>
      <c r="AV42" s="102"/>
      <c r="AW42" s="100">
        <v>6232</v>
      </c>
      <c r="AX42" s="100"/>
      <c r="AY42" s="100"/>
      <c r="AZ42" s="100"/>
      <c r="BA42" s="105"/>
      <c r="BB42" s="106"/>
      <c r="BC42" s="100"/>
      <c r="BD42" s="100"/>
      <c r="BE42" s="100"/>
      <c r="BF42" s="105"/>
      <c r="BG42" s="106"/>
      <c r="BH42" s="100"/>
      <c r="BI42" s="100"/>
      <c r="BJ42" s="100"/>
      <c r="BK42" s="100"/>
      <c r="BL42" s="100"/>
      <c r="BM42" s="100">
        <v>20710</v>
      </c>
      <c r="BN42" s="105"/>
      <c r="BO42" s="102">
        <v>11102</v>
      </c>
      <c r="BP42" s="102">
        <v>14817</v>
      </c>
      <c r="BQ42" s="100"/>
      <c r="BR42" s="100"/>
      <c r="BS42" s="100"/>
      <c r="BT42" s="100"/>
      <c r="BU42" s="3"/>
      <c r="BV42" s="103">
        <v>44702</v>
      </c>
      <c r="BW42" s="112">
        <f t="shared" si="13"/>
        <v>252</v>
      </c>
      <c r="BX42" s="102"/>
      <c r="BY42" s="100"/>
      <c r="BZ42" s="100"/>
      <c r="CA42" s="100"/>
      <c r="CB42" s="100">
        <v>240</v>
      </c>
      <c r="CC42" s="105"/>
      <c r="CD42" s="106"/>
      <c r="CE42" s="100"/>
      <c r="CF42" s="100"/>
      <c r="CG42" s="100"/>
      <c r="CH42" s="100"/>
      <c r="CI42" s="105"/>
      <c r="CJ42" s="106"/>
      <c r="CK42" s="100"/>
      <c r="CL42" s="100"/>
      <c r="CM42" s="100"/>
      <c r="CN42" s="105"/>
      <c r="CO42" s="106"/>
      <c r="CP42" s="100"/>
      <c r="CQ42" s="100"/>
      <c r="CR42" s="100"/>
      <c r="CS42" s="100"/>
      <c r="CT42" s="100"/>
      <c r="CU42" s="100"/>
      <c r="CV42" s="105"/>
      <c r="CW42" s="102">
        <v>264</v>
      </c>
      <c r="CX42" s="100"/>
      <c r="CY42" s="100"/>
      <c r="CZ42" s="100"/>
      <c r="DA42" s="100"/>
      <c r="DB42" s="100"/>
      <c r="DC42" s="3"/>
      <c r="DD42" s="103">
        <v>44702</v>
      </c>
      <c r="DE42" s="223" t="s">
        <v>334</v>
      </c>
      <c r="DF42" s="106"/>
      <c r="DG42" s="100"/>
      <c r="DH42" s="100"/>
      <c r="DI42" s="100"/>
      <c r="DJ42" s="224" t="s">
        <v>334</v>
      </c>
      <c r="DK42" s="105"/>
      <c r="DL42" s="106"/>
      <c r="DM42" s="100"/>
      <c r="DN42" s="100"/>
      <c r="DO42" s="100"/>
      <c r="DP42" s="100"/>
      <c r="DQ42" s="105"/>
      <c r="DR42" s="106"/>
      <c r="DS42" s="100"/>
      <c r="DT42" s="100"/>
      <c r="DU42" s="100"/>
      <c r="DV42" s="105"/>
      <c r="DW42" s="106"/>
      <c r="DX42" s="100"/>
      <c r="DY42" s="100"/>
      <c r="DZ42" s="100"/>
      <c r="EA42" s="100"/>
      <c r="EB42" s="100"/>
      <c r="EC42" s="100"/>
      <c r="ED42" s="105"/>
      <c r="EE42" s="224" t="s">
        <v>334</v>
      </c>
      <c r="EF42" s="100"/>
      <c r="EG42" s="100"/>
      <c r="EH42" s="100"/>
      <c r="EI42" s="100"/>
      <c r="EJ42" s="100"/>
      <c r="EK42" s="3"/>
    </row>
    <row r="43" spans="1:141" ht="16.5" x14ac:dyDescent="0.35">
      <c r="E43" s="3"/>
      <c r="F43" s="103">
        <v>44695</v>
      </c>
      <c r="G43" s="167">
        <v>120.98894935448899</v>
      </c>
      <c r="H43" s="106"/>
      <c r="I43" s="100"/>
      <c r="J43" s="100"/>
      <c r="K43" s="100"/>
      <c r="L43" s="100">
        <v>116.57</v>
      </c>
      <c r="M43" s="105"/>
      <c r="N43" s="106"/>
      <c r="O43" s="46">
        <v>118</v>
      </c>
      <c r="P43" s="100"/>
      <c r="Q43" s="100"/>
      <c r="R43" s="100"/>
      <c r="S43" s="105"/>
      <c r="T43" s="106"/>
      <c r="U43" s="100"/>
      <c r="V43" s="100"/>
      <c r="W43" s="100"/>
      <c r="X43" s="105"/>
      <c r="Y43" s="106"/>
      <c r="Z43" s="100"/>
      <c r="AA43" s="100"/>
      <c r="AB43" s="100"/>
      <c r="AC43" s="100"/>
      <c r="AD43" s="46"/>
      <c r="AE43" s="102">
        <v>131.5</v>
      </c>
      <c r="AF43" s="105"/>
      <c r="AG43" s="217">
        <v>114.84</v>
      </c>
      <c r="AH43" s="46">
        <v>115.17</v>
      </c>
      <c r="AI43" s="100"/>
      <c r="AJ43" s="100"/>
      <c r="AK43" s="100"/>
      <c r="AL43" s="100"/>
      <c r="AM43" s="3"/>
      <c r="AN43" s="103">
        <v>44695</v>
      </c>
      <c r="AO43" s="221">
        <f t="shared" si="12"/>
        <v>67311</v>
      </c>
      <c r="AP43" s="106"/>
      <c r="AQ43" s="100"/>
      <c r="AR43" s="100"/>
      <c r="AS43" s="100"/>
      <c r="AT43" s="100">
        <v>10442</v>
      </c>
      <c r="AU43" s="105"/>
      <c r="AV43" s="102"/>
      <c r="AW43" s="100">
        <v>6267</v>
      </c>
      <c r="AX43" s="100"/>
      <c r="AY43" s="100"/>
      <c r="AZ43" s="100"/>
      <c r="BA43" s="105"/>
      <c r="BB43" s="106"/>
      <c r="BC43" s="100"/>
      <c r="BD43" s="100"/>
      <c r="BE43" s="100"/>
      <c r="BF43" s="105"/>
      <c r="BG43" s="106"/>
      <c r="BH43" s="100"/>
      <c r="BI43" s="100"/>
      <c r="BJ43" s="100"/>
      <c r="BK43" s="100"/>
      <c r="BL43" s="100"/>
      <c r="BM43" s="100">
        <v>22255</v>
      </c>
      <c r="BN43" s="105"/>
      <c r="BO43" s="102">
        <v>12422</v>
      </c>
      <c r="BP43" s="102">
        <v>15925</v>
      </c>
      <c r="BQ43" s="100"/>
      <c r="BR43" s="100"/>
      <c r="BS43" s="100"/>
      <c r="BT43" s="100"/>
      <c r="BU43" s="3"/>
      <c r="BV43" s="103">
        <v>44695</v>
      </c>
      <c r="BW43" s="112">
        <f t="shared" si="13"/>
        <v>250</v>
      </c>
      <c r="BX43" s="102"/>
      <c r="BY43" s="100"/>
      <c r="BZ43" s="100"/>
      <c r="CA43" s="100"/>
      <c r="CB43" s="100">
        <v>240</v>
      </c>
      <c r="CC43" s="105"/>
      <c r="CD43" s="106"/>
      <c r="CE43" s="100"/>
      <c r="CF43" s="100"/>
      <c r="CG43" s="100"/>
      <c r="CH43" s="100"/>
      <c r="CI43" s="105"/>
      <c r="CJ43" s="106"/>
      <c r="CK43" s="100"/>
      <c r="CL43" s="100"/>
      <c r="CM43" s="100"/>
      <c r="CN43" s="105"/>
      <c r="CO43" s="106"/>
      <c r="CP43" s="100"/>
      <c r="CQ43" s="100"/>
      <c r="CR43" s="100"/>
      <c r="CS43" s="100"/>
      <c r="CT43" s="100"/>
      <c r="CU43" s="100"/>
      <c r="CV43" s="105"/>
      <c r="CW43" s="102">
        <v>260</v>
      </c>
      <c r="CX43" s="100"/>
      <c r="CY43" s="100"/>
      <c r="CZ43" s="100"/>
      <c r="DA43" s="100"/>
      <c r="DB43" s="100"/>
      <c r="DC43" s="3"/>
      <c r="DD43" s="103">
        <v>44695</v>
      </c>
      <c r="DE43" s="223" t="s">
        <v>334</v>
      </c>
      <c r="DF43" s="106"/>
      <c r="DG43" s="100"/>
      <c r="DH43" s="100"/>
      <c r="DI43" s="100"/>
      <c r="DJ43" s="224" t="s">
        <v>334</v>
      </c>
      <c r="DK43" s="105"/>
      <c r="DL43" s="106"/>
      <c r="DM43" s="100"/>
      <c r="DN43" s="100"/>
      <c r="DO43" s="100"/>
      <c r="DP43" s="100"/>
      <c r="DQ43" s="105"/>
      <c r="DR43" s="106"/>
      <c r="DS43" s="100"/>
      <c r="DT43" s="100"/>
      <c r="DU43" s="100"/>
      <c r="DV43" s="105"/>
      <c r="DW43" s="106"/>
      <c r="DX43" s="100"/>
      <c r="DY43" s="100"/>
      <c r="DZ43" s="100"/>
      <c r="EA43" s="100"/>
      <c r="EB43" s="100"/>
      <c r="EC43" s="100"/>
      <c r="ED43" s="105"/>
      <c r="EE43" s="224" t="s">
        <v>334</v>
      </c>
      <c r="EF43" s="100"/>
      <c r="EG43" s="100"/>
      <c r="EH43" s="100"/>
      <c r="EI43" s="100"/>
      <c r="EJ43" s="100"/>
      <c r="EK43" s="3"/>
    </row>
    <row r="44" spans="1:141" ht="16.5" x14ac:dyDescent="0.4">
      <c r="A44" s="45"/>
      <c r="E44" s="3"/>
      <c r="F44" s="103">
        <v>44688</v>
      </c>
      <c r="G44" s="167">
        <v>120.598386674926</v>
      </c>
      <c r="H44" s="106"/>
      <c r="I44" s="100"/>
      <c r="J44" s="100"/>
      <c r="K44" s="100"/>
      <c r="L44" s="100">
        <v>116.59</v>
      </c>
      <c r="M44" s="105"/>
      <c r="N44" s="106"/>
      <c r="O44" s="46">
        <v>121.4</v>
      </c>
      <c r="P44" s="100"/>
      <c r="Q44" s="100"/>
      <c r="R44" s="100"/>
      <c r="S44" s="105"/>
      <c r="T44" s="106"/>
      <c r="U44" s="100"/>
      <c r="V44" s="100"/>
      <c r="W44" s="100"/>
      <c r="X44" s="105"/>
      <c r="Y44" s="106"/>
      <c r="Z44" s="100"/>
      <c r="AA44" s="100"/>
      <c r="AB44" s="100"/>
      <c r="AC44" s="100"/>
      <c r="AD44" s="46"/>
      <c r="AE44" s="102">
        <v>132</v>
      </c>
      <c r="AF44" s="105"/>
      <c r="AG44" s="217">
        <v>114.05</v>
      </c>
      <c r="AH44" s="46">
        <v>115.73</v>
      </c>
      <c r="AI44" s="100"/>
      <c r="AJ44" s="100"/>
      <c r="AK44" s="100"/>
      <c r="AL44" s="100"/>
      <c r="AM44" s="3"/>
      <c r="AN44" s="103">
        <v>44688</v>
      </c>
      <c r="AO44" s="221">
        <f t="shared" si="12"/>
        <v>58116</v>
      </c>
      <c r="AP44" s="106"/>
      <c r="AQ44" s="100"/>
      <c r="AR44" s="100"/>
      <c r="AS44" s="100"/>
      <c r="AT44" s="100">
        <v>10946</v>
      </c>
      <c r="AU44" s="105"/>
      <c r="AV44" s="102"/>
      <c r="AW44" s="100">
        <v>6307</v>
      </c>
      <c r="AX44" s="100"/>
      <c r="AY44" s="100"/>
      <c r="AZ44" s="100"/>
      <c r="BA44" s="105"/>
      <c r="BB44" s="106"/>
      <c r="BC44" s="100"/>
      <c r="BD44" s="100"/>
      <c r="BE44" s="100"/>
      <c r="BF44" s="105"/>
      <c r="BG44" s="106"/>
      <c r="BH44" s="100"/>
      <c r="BI44" s="100"/>
      <c r="BJ44" s="100"/>
      <c r="BK44" s="100"/>
      <c r="BL44" s="100"/>
      <c r="BM44" s="100">
        <v>15865</v>
      </c>
      <c r="BN44" s="105"/>
      <c r="BO44" s="102">
        <v>12123</v>
      </c>
      <c r="BP44" s="102">
        <v>12875</v>
      </c>
      <c r="BQ44" s="100"/>
      <c r="BR44" s="100"/>
      <c r="BS44" s="100"/>
      <c r="BT44" s="100"/>
      <c r="BU44" s="3"/>
      <c r="BV44" s="103">
        <v>44688</v>
      </c>
      <c r="BW44" s="112">
        <f t="shared" si="13"/>
        <v>250</v>
      </c>
      <c r="BX44" s="102"/>
      <c r="BY44" s="100"/>
      <c r="BZ44" s="100"/>
      <c r="CA44" s="100"/>
      <c r="CB44" s="100">
        <v>240</v>
      </c>
      <c r="CC44" s="105"/>
      <c r="CD44" s="106"/>
      <c r="CE44" s="100"/>
      <c r="CF44" s="100"/>
      <c r="CG44" s="100"/>
      <c r="CH44" s="100"/>
      <c r="CI44" s="105"/>
      <c r="CJ44" s="106"/>
      <c r="CK44" s="100"/>
      <c r="CL44" s="100"/>
      <c r="CM44" s="100"/>
      <c r="CN44" s="105"/>
      <c r="CO44" s="106"/>
      <c r="CP44" s="100"/>
      <c r="CQ44" s="100"/>
      <c r="CR44" s="100"/>
      <c r="CS44" s="100"/>
      <c r="CT44" s="100"/>
      <c r="CU44" s="100"/>
      <c r="CV44" s="105"/>
      <c r="CW44" s="102">
        <v>260</v>
      </c>
      <c r="CX44" s="100"/>
      <c r="CY44" s="100"/>
      <c r="CZ44" s="100"/>
      <c r="DA44" s="100"/>
      <c r="DB44" s="100"/>
      <c r="DC44" s="3"/>
      <c r="DD44" s="103">
        <v>44688</v>
      </c>
      <c r="DE44" s="223" t="s">
        <v>334</v>
      </c>
      <c r="DF44" s="106"/>
      <c r="DG44" s="100"/>
      <c r="DH44" s="100"/>
      <c r="DI44" s="100"/>
      <c r="DJ44" s="224" t="s">
        <v>334</v>
      </c>
      <c r="DK44" s="105"/>
      <c r="DL44" s="106"/>
      <c r="DM44" s="100"/>
      <c r="DN44" s="100"/>
      <c r="DO44" s="100"/>
      <c r="DP44" s="100"/>
      <c r="DQ44" s="105"/>
      <c r="DR44" s="106"/>
      <c r="DS44" s="100"/>
      <c r="DT44" s="100"/>
      <c r="DU44" s="100"/>
      <c r="DV44" s="105"/>
      <c r="DW44" s="106"/>
      <c r="DX44" s="100"/>
      <c r="DY44" s="100"/>
      <c r="DZ44" s="100"/>
      <c r="EA44" s="100"/>
      <c r="EB44" s="100"/>
      <c r="EC44" s="100"/>
      <c r="ED44" s="105"/>
      <c r="EE44" s="224" t="s">
        <v>334</v>
      </c>
      <c r="EF44" s="100"/>
      <c r="EG44" s="100"/>
      <c r="EH44" s="100"/>
      <c r="EI44" s="100"/>
      <c r="EJ44" s="100"/>
      <c r="EK44" s="3"/>
    </row>
    <row r="45" spans="1:141" ht="16.5" x14ac:dyDescent="0.35">
      <c r="E45" s="3"/>
      <c r="F45" s="103">
        <v>44681</v>
      </c>
      <c r="G45" s="167">
        <v>119.62716418931601</v>
      </c>
      <c r="H45" s="106"/>
      <c r="I45" s="100"/>
      <c r="J45" s="100"/>
      <c r="K45" s="100"/>
      <c r="L45" s="100">
        <v>116.58</v>
      </c>
      <c r="M45" s="105"/>
      <c r="N45" s="106"/>
      <c r="O45" s="46">
        <v>117.2</v>
      </c>
      <c r="P45" s="100"/>
      <c r="Q45" s="100"/>
      <c r="R45" s="100"/>
      <c r="S45" s="105"/>
      <c r="T45" s="106"/>
      <c r="U45" s="100"/>
      <c r="V45" s="100"/>
      <c r="W45" s="100"/>
      <c r="X45" s="105"/>
      <c r="Y45" s="106"/>
      <c r="Z45" s="100"/>
      <c r="AA45" s="100"/>
      <c r="AB45" s="100"/>
      <c r="AC45" s="100"/>
      <c r="AD45" s="46"/>
      <c r="AE45" s="102">
        <v>131.5</v>
      </c>
      <c r="AF45" s="105"/>
      <c r="AG45" s="217">
        <v>115.27</v>
      </c>
      <c r="AH45" s="46">
        <v>115.94</v>
      </c>
      <c r="AI45" s="100"/>
      <c r="AJ45" s="100"/>
      <c r="AK45" s="100"/>
      <c r="AL45" s="100"/>
      <c r="AM45" s="3"/>
      <c r="AN45" s="103">
        <v>44681</v>
      </c>
      <c r="AO45" s="221">
        <f t="shared" si="12"/>
        <v>58463</v>
      </c>
      <c r="AP45" s="106"/>
      <c r="AQ45" s="100"/>
      <c r="AR45" s="100"/>
      <c r="AS45" s="100"/>
      <c r="AT45" s="100">
        <v>10646</v>
      </c>
      <c r="AU45" s="105"/>
      <c r="AV45" s="102"/>
      <c r="AW45" s="100">
        <v>6659</v>
      </c>
      <c r="AX45" s="100"/>
      <c r="AY45" s="100"/>
      <c r="AZ45" s="100"/>
      <c r="BA45" s="105"/>
      <c r="BB45" s="106"/>
      <c r="BC45" s="100"/>
      <c r="BD45" s="100"/>
      <c r="BE45" s="100"/>
      <c r="BF45" s="105"/>
      <c r="BG45" s="106"/>
      <c r="BH45" s="100"/>
      <c r="BI45" s="100"/>
      <c r="BJ45" s="100"/>
      <c r="BK45" s="100"/>
      <c r="BL45" s="100"/>
      <c r="BM45" s="100">
        <v>13414</v>
      </c>
      <c r="BN45" s="105"/>
      <c r="BO45" s="102">
        <v>12482</v>
      </c>
      <c r="BP45" s="102">
        <v>15262</v>
      </c>
      <c r="BQ45" s="100"/>
      <c r="BR45" s="100"/>
      <c r="BS45" s="100"/>
      <c r="BT45" s="100"/>
      <c r="BU45" s="3"/>
      <c r="BV45" s="103">
        <v>44681</v>
      </c>
      <c r="BW45" s="112">
        <f t="shared" si="13"/>
        <v>250</v>
      </c>
      <c r="BX45" s="102"/>
      <c r="BY45" s="100"/>
      <c r="BZ45" s="100"/>
      <c r="CA45" s="100"/>
      <c r="CB45" s="100">
        <v>240</v>
      </c>
      <c r="CC45" s="105"/>
      <c r="CD45" s="106"/>
      <c r="CE45" s="100"/>
      <c r="CF45" s="100"/>
      <c r="CG45" s="100"/>
      <c r="CH45" s="100"/>
      <c r="CI45" s="105"/>
      <c r="CJ45" s="106"/>
      <c r="CK45" s="100"/>
      <c r="CL45" s="100"/>
      <c r="CM45" s="100"/>
      <c r="CN45" s="105"/>
      <c r="CO45" s="106"/>
      <c r="CP45" s="100"/>
      <c r="CQ45" s="100"/>
      <c r="CR45" s="100"/>
      <c r="CS45" s="100"/>
      <c r="CT45" s="100"/>
      <c r="CU45" s="100"/>
      <c r="CV45" s="105"/>
      <c r="CW45" s="102">
        <v>260</v>
      </c>
      <c r="CX45" s="100"/>
      <c r="CY45" s="100"/>
      <c r="CZ45" s="100"/>
      <c r="DA45" s="100"/>
      <c r="DB45" s="100"/>
      <c r="DC45" s="3"/>
      <c r="DD45" s="103">
        <v>44681</v>
      </c>
      <c r="DE45" s="223" t="s">
        <v>334</v>
      </c>
      <c r="DF45" s="106"/>
      <c r="DG45" s="100"/>
      <c r="DH45" s="100"/>
      <c r="DI45" s="100"/>
      <c r="DJ45" s="224" t="s">
        <v>334</v>
      </c>
      <c r="DK45" s="105"/>
      <c r="DL45" s="106"/>
      <c r="DM45" s="100"/>
      <c r="DN45" s="100"/>
      <c r="DO45" s="100"/>
      <c r="DP45" s="100"/>
      <c r="DQ45" s="105"/>
      <c r="DR45" s="106"/>
      <c r="DS45" s="100"/>
      <c r="DT45" s="100"/>
      <c r="DU45" s="100"/>
      <c r="DV45" s="105"/>
      <c r="DW45" s="106"/>
      <c r="DX45" s="100"/>
      <c r="DY45" s="100"/>
      <c r="DZ45" s="100"/>
      <c r="EA45" s="100"/>
      <c r="EB45" s="100"/>
      <c r="EC45" s="100"/>
      <c r="ED45" s="105"/>
      <c r="EE45" s="224" t="s">
        <v>334</v>
      </c>
      <c r="EF45" s="100"/>
      <c r="EG45" s="100"/>
      <c r="EH45" s="100"/>
      <c r="EI45" s="100"/>
      <c r="EJ45" s="100"/>
      <c r="EK45" s="3"/>
    </row>
    <row r="46" spans="1:141" ht="16.5" x14ac:dyDescent="0.35">
      <c r="E46" s="3"/>
      <c r="F46" s="103">
        <v>44674</v>
      </c>
      <c r="G46" s="167">
        <v>118.421419979486</v>
      </c>
      <c r="H46" s="106"/>
      <c r="I46" s="100"/>
      <c r="J46" s="100"/>
      <c r="K46" s="100"/>
      <c r="L46" s="100">
        <v>116.86</v>
      </c>
      <c r="M46" s="105"/>
      <c r="N46" s="106"/>
      <c r="O46" s="46">
        <v>116.15</v>
      </c>
      <c r="P46" s="100"/>
      <c r="Q46" s="100"/>
      <c r="R46" s="100"/>
      <c r="S46" s="105"/>
      <c r="T46" s="106"/>
      <c r="U46" s="100"/>
      <c r="V46" s="100"/>
      <c r="W46" s="100"/>
      <c r="X46" s="105"/>
      <c r="Y46" s="106"/>
      <c r="Z46" s="100"/>
      <c r="AA46" s="100"/>
      <c r="AB46" s="100"/>
      <c r="AC46" s="100"/>
      <c r="AD46" s="46"/>
      <c r="AE46" s="102">
        <v>128.88999999999999</v>
      </c>
      <c r="AF46" s="105"/>
      <c r="AG46" s="217">
        <v>114</v>
      </c>
      <c r="AH46" s="46">
        <v>113.64</v>
      </c>
      <c r="AI46" s="100"/>
      <c r="AJ46" s="100"/>
      <c r="AK46" s="100"/>
      <c r="AL46" s="100"/>
      <c r="AM46" s="3"/>
      <c r="AN46" s="103">
        <v>44674</v>
      </c>
      <c r="AO46" s="221">
        <f t="shared" si="12"/>
        <v>64346</v>
      </c>
      <c r="AP46" s="106"/>
      <c r="AQ46" s="100"/>
      <c r="AR46" s="100"/>
      <c r="AS46" s="100"/>
      <c r="AT46" s="100">
        <v>10935</v>
      </c>
      <c r="AU46" s="105"/>
      <c r="AV46" s="102"/>
      <c r="AW46" s="100">
        <v>6951</v>
      </c>
      <c r="AX46" s="100"/>
      <c r="AY46" s="100"/>
      <c r="AZ46" s="100"/>
      <c r="BA46" s="105"/>
      <c r="BB46" s="106"/>
      <c r="BC46" s="100"/>
      <c r="BD46" s="100"/>
      <c r="BE46" s="100"/>
      <c r="BF46" s="105"/>
      <c r="BG46" s="106"/>
      <c r="BH46" s="100"/>
      <c r="BI46" s="100"/>
      <c r="BJ46" s="100"/>
      <c r="BK46" s="100"/>
      <c r="BL46" s="100"/>
      <c r="BM46" s="100">
        <v>16414</v>
      </c>
      <c r="BN46" s="105"/>
      <c r="BO46" s="102">
        <v>13039</v>
      </c>
      <c r="BP46" s="102">
        <v>17007</v>
      </c>
      <c r="BQ46" s="100"/>
      <c r="BR46" s="100"/>
      <c r="BS46" s="100"/>
      <c r="BT46" s="100"/>
      <c r="BU46" s="3"/>
      <c r="BV46" s="103">
        <v>44674</v>
      </c>
      <c r="BW46" s="112">
        <f t="shared" si="13"/>
        <v>241.5</v>
      </c>
      <c r="BX46" s="102"/>
      <c r="BY46" s="100"/>
      <c r="BZ46" s="100"/>
      <c r="CA46" s="100"/>
      <c r="CB46" s="100">
        <v>237</v>
      </c>
      <c r="CC46" s="105"/>
      <c r="CD46" s="106"/>
      <c r="CE46" s="100"/>
      <c r="CF46" s="100"/>
      <c r="CG46" s="100"/>
      <c r="CH46" s="100"/>
      <c r="CI46" s="105"/>
      <c r="CJ46" s="106"/>
      <c r="CK46" s="100"/>
      <c r="CL46" s="100"/>
      <c r="CM46" s="100"/>
      <c r="CN46" s="105"/>
      <c r="CO46" s="106"/>
      <c r="CP46" s="100"/>
      <c r="CQ46" s="100"/>
      <c r="CR46" s="100"/>
      <c r="CS46" s="100"/>
      <c r="CT46" s="100"/>
      <c r="CU46" s="100"/>
      <c r="CV46" s="105"/>
      <c r="CW46" s="102">
        <v>246</v>
      </c>
      <c r="CX46" s="100"/>
      <c r="CY46" s="100"/>
      <c r="CZ46" s="100"/>
      <c r="DA46" s="100"/>
      <c r="DB46" s="100"/>
      <c r="DC46" s="3"/>
      <c r="DD46" s="103">
        <v>44674</v>
      </c>
      <c r="DE46" s="223" t="s">
        <v>334</v>
      </c>
      <c r="DF46" s="106"/>
      <c r="DG46" s="100"/>
      <c r="DH46" s="100"/>
      <c r="DI46" s="100"/>
      <c r="DJ46" s="224" t="s">
        <v>334</v>
      </c>
      <c r="DK46" s="105"/>
      <c r="DL46" s="106"/>
      <c r="DM46" s="100"/>
      <c r="DN46" s="100"/>
      <c r="DO46" s="100"/>
      <c r="DP46" s="100"/>
      <c r="DQ46" s="105"/>
      <c r="DR46" s="106"/>
      <c r="DS46" s="100"/>
      <c r="DT46" s="100"/>
      <c r="DU46" s="100"/>
      <c r="DV46" s="105"/>
      <c r="DW46" s="106"/>
      <c r="DX46" s="100"/>
      <c r="DY46" s="100"/>
      <c r="DZ46" s="100"/>
      <c r="EA46" s="100"/>
      <c r="EB46" s="100"/>
      <c r="EC46" s="100"/>
      <c r="ED46" s="105"/>
      <c r="EE46" s="224" t="s">
        <v>334</v>
      </c>
      <c r="EF46" s="100"/>
      <c r="EG46" s="100"/>
      <c r="EH46" s="100"/>
      <c r="EI46" s="100"/>
      <c r="EJ46" s="100"/>
      <c r="EK46" s="3"/>
    </row>
    <row r="47" spans="1:141" ht="16.5" x14ac:dyDescent="0.35">
      <c r="E47" s="3"/>
      <c r="F47" s="103">
        <v>44667</v>
      </c>
      <c r="G47" s="167">
        <v>118.09044998864</v>
      </c>
      <c r="H47" s="106"/>
      <c r="I47" s="100"/>
      <c r="J47" s="100"/>
      <c r="K47" s="100"/>
      <c r="L47" s="100">
        <v>117.44</v>
      </c>
      <c r="M47" s="105"/>
      <c r="N47" s="106"/>
      <c r="O47" s="46">
        <v>116.53</v>
      </c>
      <c r="P47" s="100"/>
      <c r="Q47" s="100"/>
      <c r="R47" s="100"/>
      <c r="S47" s="105"/>
      <c r="T47" s="106"/>
      <c r="U47" s="100"/>
      <c r="V47" s="100"/>
      <c r="W47" s="100"/>
      <c r="X47" s="105"/>
      <c r="Y47" s="106"/>
      <c r="Z47" s="100"/>
      <c r="AA47" s="100"/>
      <c r="AB47" s="100"/>
      <c r="AC47" s="100"/>
      <c r="AD47" s="46"/>
      <c r="AE47" s="102">
        <v>126.34</v>
      </c>
      <c r="AF47" s="105"/>
      <c r="AG47" s="217">
        <v>113.07</v>
      </c>
      <c r="AH47" s="46">
        <v>115.59</v>
      </c>
      <c r="AI47" s="100"/>
      <c r="AJ47" s="100"/>
      <c r="AK47" s="100"/>
      <c r="AL47" s="100"/>
      <c r="AM47" s="3"/>
      <c r="AN47" s="103">
        <v>44667</v>
      </c>
      <c r="AO47" s="221">
        <f t="shared" ref="AO47:AO110" si="14">SUM(AP47:BT47)</f>
        <v>70424</v>
      </c>
      <c r="AP47" s="106"/>
      <c r="AQ47" s="100"/>
      <c r="AR47" s="100"/>
      <c r="AS47" s="100"/>
      <c r="AT47" s="100">
        <v>10506</v>
      </c>
      <c r="AU47" s="105"/>
      <c r="AV47" s="102"/>
      <c r="AW47" s="100">
        <v>8413</v>
      </c>
      <c r="AX47" s="100"/>
      <c r="AY47" s="100"/>
      <c r="AZ47" s="100"/>
      <c r="BA47" s="105"/>
      <c r="BB47" s="106"/>
      <c r="BC47" s="100"/>
      <c r="BD47" s="100"/>
      <c r="BE47" s="100"/>
      <c r="BF47" s="105"/>
      <c r="BG47" s="106"/>
      <c r="BH47" s="100"/>
      <c r="BI47" s="100"/>
      <c r="BJ47" s="100"/>
      <c r="BK47" s="100"/>
      <c r="BL47" s="100"/>
      <c r="BM47" s="100">
        <v>17891</v>
      </c>
      <c r="BN47" s="105"/>
      <c r="BO47" s="102">
        <v>17294</v>
      </c>
      <c r="BP47" s="102">
        <v>16320</v>
      </c>
      <c r="BQ47" s="100"/>
      <c r="BR47" s="100"/>
      <c r="BS47" s="100"/>
      <c r="BT47" s="100"/>
      <c r="BU47" s="3"/>
      <c r="BV47" s="103">
        <v>44667</v>
      </c>
      <c r="BW47" s="112">
        <f t="shared" ref="BW47:BW85" si="15">AVERAGE(BY47:DB47)</f>
        <v>235</v>
      </c>
      <c r="BX47" s="102"/>
      <c r="BY47" s="100"/>
      <c r="BZ47" s="100"/>
      <c r="CA47" s="100"/>
      <c r="CB47" s="100">
        <v>230</v>
      </c>
      <c r="CC47" s="105"/>
      <c r="CD47" s="106"/>
      <c r="CE47" s="100"/>
      <c r="CF47" s="100"/>
      <c r="CG47" s="100"/>
      <c r="CH47" s="100"/>
      <c r="CI47" s="105"/>
      <c r="CJ47" s="106"/>
      <c r="CK47" s="100"/>
      <c r="CL47" s="100"/>
      <c r="CM47" s="100"/>
      <c r="CN47" s="105"/>
      <c r="CO47" s="106"/>
      <c r="CP47" s="100"/>
      <c r="CQ47" s="100"/>
      <c r="CR47" s="100"/>
      <c r="CS47" s="100"/>
      <c r="CT47" s="100"/>
      <c r="CU47" s="100"/>
      <c r="CV47" s="105"/>
      <c r="CW47" s="102">
        <v>240</v>
      </c>
      <c r="CX47" s="100"/>
      <c r="CY47" s="100"/>
      <c r="CZ47" s="100"/>
      <c r="DA47" s="100"/>
      <c r="DB47" s="100"/>
      <c r="DC47" s="3"/>
      <c r="DD47" s="103">
        <v>44667</v>
      </c>
      <c r="DE47" s="223" t="s">
        <v>334</v>
      </c>
      <c r="DF47" s="106"/>
      <c r="DG47" s="100"/>
      <c r="DH47" s="100"/>
      <c r="DI47" s="100"/>
      <c r="DJ47" s="224" t="s">
        <v>334</v>
      </c>
      <c r="DK47" s="105"/>
      <c r="DL47" s="106"/>
      <c r="DM47" s="100"/>
      <c r="DN47" s="100"/>
      <c r="DO47" s="100"/>
      <c r="DP47" s="100"/>
      <c r="DQ47" s="105"/>
      <c r="DR47" s="106"/>
      <c r="DS47" s="100"/>
      <c r="DT47" s="100"/>
      <c r="DU47" s="100"/>
      <c r="DV47" s="105"/>
      <c r="DW47" s="106"/>
      <c r="DX47" s="100"/>
      <c r="DY47" s="100"/>
      <c r="DZ47" s="100"/>
      <c r="EA47" s="100"/>
      <c r="EB47" s="100"/>
      <c r="EC47" s="100"/>
      <c r="ED47" s="105"/>
      <c r="EE47" s="224" t="s">
        <v>334</v>
      </c>
      <c r="EF47" s="100"/>
      <c r="EG47" s="100"/>
      <c r="EH47" s="100"/>
      <c r="EI47" s="100"/>
      <c r="EJ47" s="100"/>
      <c r="EK47" s="3"/>
    </row>
    <row r="48" spans="1:141" ht="16.5" x14ac:dyDescent="0.35">
      <c r="E48" s="3"/>
      <c r="F48" s="103">
        <v>44660</v>
      </c>
      <c r="G48" s="167">
        <v>117.447089047117</v>
      </c>
      <c r="H48" s="106"/>
      <c r="I48" s="100"/>
      <c r="J48" s="100"/>
      <c r="K48" s="100"/>
      <c r="L48" s="100">
        <v>116.84</v>
      </c>
      <c r="M48" s="105"/>
      <c r="N48" s="106"/>
      <c r="O48" s="46">
        <v>118.28</v>
      </c>
      <c r="P48" s="100"/>
      <c r="Q48" s="100"/>
      <c r="R48" s="100"/>
      <c r="S48" s="105"/>
      <c r="T48" s="106"/>
      <c r="U48" s="100"/>
      <c r="V48" s="100"/>
      <c r="W48" s="100"/>
      <c r="X48" s="105"/>
      <c r="Y48" s="106"/>
      <c r="Z48" s="100"/>
      <c r="AA48" s="100"/>
      <c r="AB48" s="100"/>
      <c r="AC48" s="100"/>
      <c r="AD48" s="46"/>
      <c r="AE48" s="102">
        <v>126.25</v>
      </c>
      <c r="AF48" s="105"/>
      <c r="AG48" s="217">
        <v>111.55</v>
      </c>
      <c r="AH48" s="46">
        <v>114.34</v>
      </c>
      <c r="AI48" s="100"/>
      <c r="AJ48" s="100"/>
      <c r="AK48" s="100"/>
      <c r="AL48" s="100"/>
      <c r="AM48" s="3"/>
      <c r="AN48" s="103">
        <v>44660</v>
      </c>
      <c r="AO48" s="221">
        <f t="shared" si="14"/>
        <v>68256</v>
      </c>
      <c r="AP48" s="106"/>
      <c r="AQ48" s="100"/>
      <c r="AR48" s="100"/>
      <c r="AS48" s="100"/>
      <c r="AT48" s="100">
        <v>9774</v>
      </c>
      <c r="AU48" s="105"/>
      <c r="AV48" s="102"/>
      <c r="AW48" s="100">
        <v>9180</v>
      </c>
      <c r="AX48" s="100"/>
      <c r="AY48" s="100"/>
      <c r="AZ48" s="100"/>
      <c r="BA48" s="105"/>
      <c r="BB48" s="106"/>
      <c r="BC48" s="100"/>
      <c r="BD48" s="100"/>
      <c r="BE48" s="100"/>
      <c r="BF48" s="105"/>
      <c r="BG48" s="106"/>
      <c r="BH48" s="100"/>
      <c r="BI48" s="100"/>
      <c r="BJ48" s="100"/>
      <c r="BK48" s="100"/>
      <c r="BL48" s="100"/>
      <c r="BM48" s="100">
        <v>16474</v>
      </c>
      <c r="BN48" s="105"/>
      <c r="BO48" s="102">
        <v>16033</v>
      </c>
      <c r="BP48" s="102">
        <v>16795</v>
      </c>
      <c r="BQ48" s="100"/>
      <c r="BR48" s="100"/>
      <c r="BS48" s="100"/>
      <c r="BT48" s="100"/>
      <c r="BU48" s="3"/>
      <c r="BV48" s="103">
        <v>44660</v>
      </c>
      <c r="BW48" s="112">
        <f t="shared" si="15"/>
        <v>235</v>
      </c>
      <c r="BX48" s="102"/>
      <c r="BY48" s="100"/>
      <c r="BZ48" s="100"/>
      <c r="CA48" s="100"/>
      <c r="CB48" s="100">
        <v>230</v>
      </c>
      <c r="CC48" s="105"/>
      <c r="CD48" s="106"/>
      <c r="CE48" s="100"/>
      <c r="CF48" s="100"/>
      <c r="CG48" s="100"/>
      <c r="CH48" s="100"/>
      <c r="CI48" s="105"/>
      <c r="CJ48" s="106"/>
      <c r="CK48" s="100"/>
      <c r="CL48" s="100"/>
      <c r="CM48" s="100"/>
      <c r="CN48" s="105"/>
      <c r="CO48" s="106"/>
      <c r="CP48" s="100"/>
      <c r="CQ48" s="100"/>
      <c r="CR48" s="100"/>
      <c r="CS48" s="100"/>
      <c r="CT48" s="100"/>
      <c r="CU48" s="100"/>
      <c r="CV48" s="105"/>
      <c r="CW48" s="102">
        <v>240</v>
      </c>
      <c r="CX48" s="100"/>
      <c r="CY48" s="100"/>
      <c r="CZ48" s="100"/>
      <c r="DA48" s="100"/>
      <c r="DB48" s="100"/>
      <c r="DC48" s="3"/>
      <c r="DD48" s="103">
        <v>44660</v>
      </c>
      <c r="DE48" s="223" t="s">
        <v>334</v>
      </c>
      <c r="DF48" s="106"/>
      <c r="DG48" s="100"/>
      <c r="DH48" s="100"/>
      <c r="DI48" s="100"/>
      <c r="DJ48" s="224" t="s">
        <v>334</v>
      </c>
      <c r="DK48" s="105"/>
      <c r="DL48" s="106"/>
      <c r="DM48" s="100"/>
      <c r="DN48" s="100"/>
      <c r="DO48" s="100"/>
      <c r="DP48" s="100"/>
      <c r="DQ48" s="105"/>
      <c r="DR48" s="106"/>
      <c r="DS48" s="100"/>
      <c r="DT48" s="100"/>
      <c r="DU48" s="100"/>
      <c r="DV48" s="105"/>
      <c r="DW48" s="106"/>
      <c r="DX48" s="100"/>
      <c r="DY48" s="100"/>
      <c r="DZ48" s="100"/>
      <c r="EA48" s="100"/>
      <c r="EB48" s="100"/>
      <c r="EC48" s="100"/>
      <c r="ED48" s="105"/>
      <c r="EE48" s="224" t="s">
        <v>334</v>
      </c>
      <c r="EF48" s="100"/>
      <c r="EG48" s="100"/>
      <c r="EH48" s="100"/>
      <c r="EI48" s="100"/>
      <c r="EJ48" s="100"/>
      <c r="EK48" s="3"/>
    </row>
    <row r="49" spans="1:141" ht="16.5" x14ac:dyDescent="0.35">
      <c r="E49" s="3"/>
      <c r="F49" s="103">
        <v>44653</v>
      </c>
      <c r="G49" s="167">
        <v>119.498609896364</v>
      </c>
      <c r="H49" s="106"/>
      <c r="I49" s="100"/>
      <c r="J49" s="100"/>
      <c r="K49" s="100"/>
      <c r="L49" s="100">
        <v>118.31</v>
      </c>
      <c r="M49" s="105"/>
      <c r="N49" s="106"/>
      <c r="O49" s="46">
        <v>119.92</v>
      </c>
      <c r="P49" s="100"/>
      <c r="Q49" s="100"/>
      <c r="R49" s="100"/>
      <c r="S49" s="105"/>
      <c r="T49" s="106"/>
      <c r="U49" s="100"/>
      <c r="V49" s="100"/>
      <c r="W49" s="100"/>
      <c r="X49" s="105"/>
      <c r="Y49" s="106"/>
      <c r="Z49" s="100"/>
      <c r="AA49" s="100"/>
      <c r="AB49" s="100"/>
      <c r="AC49" s="100"/>
      <c r="AD49" s="46"/>
      <c r="AE49" s="102">
        <v>128.5</v>
      </c>
      <c r="AF49" s="105"/>
      <c r="AG49" s="217">
        <v>114.65</v>
      </c>
      <c r="AH49" s="46">
        <v>115.63</v>
      </c>
      <c r="AI49" s="100"/>
      <c r="AJ49" s="100"/>
      <c r="AK49" s="100"/>
      <c r="AL49" s="100"/>
      <c r="AM49" s="3"/>
      <c r="AN49" s="103">
        <v>44653</v>
      </c>
      <c r="AO49" s="221">
        <f t="shared" si="14"/>
        <v>66772</v>
      </c>
      <c r="AP49" s="106"/>
      <c r="AQ49" s="100"/>
      <c r="AR49" s="100"/>
      <c r="AS49" s="100"/>
      <c r="AT49" s="100">
        <v>10339</v>
      </c>
      <c r="AU49" s="105"/>
      <c r="AV49" s="102"/>
      <c r="AW49" s="100">
        <v>7798</v>
      </c>
      <c r="AX49" s="100"/>
      <c r="AY49" s="100"/>
      <c r="AZ49" s="100"/>
      <c r="BA49" s="105"/>
      <c r="BB49" s="106"/>
      <c r="BC49" s="100"/>
      <c r="BD49" s="100"/>
      <c r="BE49" s="100"/>
      <c r="BF49" s="105"/>
      <c r="BG49" s="106"/>
      <c r="BH49" s="100"/>
      <c r="BI49" s="100"/>
      <c r="BJ49" s="100"/>
      <c r="BK49" s="100"/>
      <c r="BL49" s="100"/>
      <c r="BM49" s="100">
        <v>16354</v>
      </c>
      <c r="BN49" s="105"/>
      <c r="BO49" s="102">
        <v>13595</v>
      </c>
      <c r="BP49" s="102">
        <v>18686</v>
      </c>
      <c r="BQ49" s="100"/>
      <c r="BR49" s="100"/>
      <c r="BS49" s="100"/>
      <c r="BT49" s="100"/>
      <c r="BU49" s="3"/>
      <c r="BV49" s="103">
        <v>44653</v>
      </c>
      <c r="BW49" s="112">
        <f t="shared" si="15"/>
        <v>235.5</v>
      </c>
      <c r="BX49" s="102"/>
      <c r="BY49" s="100"/>
      <c r="BZ49" s="100"/>
      <c r="CA49" s="100"/>
      <c r="CB49" s="100">
        <v>231</v>
      </c>
      <c r="CC49" s="105"/>
      <c r="CD49" s="106"/>
      <c r="CE49" s="100"/>
      <c r="CF49" s="100"/>
      <c r="CG49" s="100"/>
      <c r="CH49" s="100"/>
      <c r="CI49" s="105"/>
      <c r="CJ49" s="106"/>
      <c r="CK49" s="100"/>
      <c r="CL49" s="100"/>
      <c r="CM49" s="100"/>
      <c r="CN49" s="105"/>
      <c r="CO49" s="106"/>
      <c r="CP49" s="100"/>
      <c r="CQ49" s="100"/>
      <c r="CR49" s="100"/>
      <c r="CS49" s="100"/>
      <c r="CT49" s="100"/>
      <c r="CU49" s="100"/>
      <c r="CV49" s="105"/>
      <c r="CW49" s="102">
        <v>240</v>
      </c>
      <c r="CX49" s="100"/>
      <c r="CY49" s="100"/>
      <c r="CZ49" s="100"/>
      <c r="DA49" s="100"/>
      <c r="DB49" s="100"/>
      <c r="DC49" s="3"/>
      <c r="DD49" s="103">
        <v>44653</v>
      </c>
      <c r="DE49" s="223" t="s">
        <v>334</v>
      </c>
      <c r="DF49" s="106"/>
      <c r="DG49" s="100"/>
      <c r="DH49" s="100"/>
      <c r="DI49" s="100"/>
      <c r="DJ49" s="224" t="s">
        <v>334</v>
      </c>
      <c r="DK49" s="105"/>
      <c r="DL49" s="106"/>
      <c r="DM49" s="100"/>
      <c r="DN49" s="100"/>
      <c r="DO49" s="100"/>
      <c r="DP49" s="100"/>
      <c r="DQ49" s="105"/>
      <c r="DR49" s="106"/>
      <c r="DS49" s="100"/>
      <c r="DT49" s="100"/>
      <c r="DU49" s="100"/>
      <c r="DV49" s="105"/>
      <c r="DW49" s="106"/>
      <c r="DX49" s="100"/>
      <c r="DY49" s="100"/>
      <c r="DZ49" s="100"/>
      <c r="EA49" s="100"/>
      <c r="EB49" s="100"/>
      <c r="EC49" s="100"/>
      <c r="ED49" s="105"/>
      <c r="EE49" s="224" t="s">
        <v>334</v>
      </c>
      <c r="EF49" s="100"/>
      <c r="EG49" s="100"/>
      <c r="EH49" s="100"/>
      <c r="EI49" s="100"/>
      <c r="EJ49" s="100"/>
      <c r="EK49" s="3"/>
    </row>
    <row r="50" spans="1:141" ht="16.5" x14ac:dyDescent="0.35">
      <c r="E50" s="3"/>
      <c r="F50" s="103">
        <v>44646</v>
      </c>
      <c r="G50" s="167">
        <v>115.682735717805</v>
      </c>
      <c r="H50" s="106"/>
      <c r="I50" s="100"/>
      <c r="J50" s="100"/>
      <c r="K50" s="100"/>
      <c r="L50" s="100">
        <v>117.13</v>
      </c>
      <c r="M50" s="105"/>
      <c r="N50" s="106"/>
      <c r="O50" s="46">
        <v>110.55</v>
      </c>
      <c r="P50" s="100"/>
      <c r="Q50" s="100"/>
      <c r="R50" s="100"/>
      <c r="S50" s="105"/>
      <c r="T50" s="106"/>
      <c r="U50" s="100"/>
      <c r="V50" s="100"/>
      <c r="W50" s="100"/>
      <c r="X50" s="105"/>
      <c r="Y50" s="106"/>
      <c r="Z50" s="100"/>
      <c r="AA50" s="100"/>
      <c r="AB50" s="100"/>
      <c r="AC50" s="100"/>
      <c r="AD50" s="46"/>
      <c r="AE50" s="102">
        <v>122.77</v>
      </c>
      <c r="AF50" s="105"/>
      <c r="AG50" s="217">
        <v>115.14</v>
      </c>
      <c r="AH50" s="46">
        <v>110.67</v>
      </c>
      <c r="AI50" s="100"/>
      <c r="AJ50" s="100"/>
      <c r="AK50" s="100"/>
      <c r="AL50" s="100"/>
      <c r="AM50" s="3"/>
      <c r="AN50" s="103">
        <v>44646</v>
      </c>
      <c r="AO50" s="221">
        <f t="shared" si="14"/>
        <v>69002</v>
      </c>
      <c r="AP50" s="106"/>
      <c r="AQ50" s="100"/>
      <c r="AR50" s="100"/>
      <c r="AS50" s="100"/>
      <c r="AT50" s="100">
        <v>10098</v>
      </c>
      <c r="AU50" s="105"/>
      <c r="AV50" s="102"/>
      <c r="AW50" s="100">
        <v>7869</v>
      </c>
      <c r="AX50" s="100"/>
      <c r="AY50" s="100"/>
      <c r="AZ50" s="100"/>
      <c r="BA50" s="105"/>
      <c r="BB50" s="106"/>
      <c r="BC50" s="100"/>
      <c r="BD50" s="100"/>
      <c r="BE50" s="100"/>
      <c r="BF50" s="105"/>
      <c r="BG50" s="106"/>
      <c r="BH50" s="100"/>
      <c r="BI50" s="100"/>
      <c r="BJ50" s="100"/>
      <c r="BK50" s="100"/>
      <c r="BL50" s="100"/>
      <c r="BM50" s="100">
        <v>17485</v>
      </c>
      <c r="BN50" s="105"/>
      <c r="BO50" s="102">
        <v>15667</v>
      </c>
      <c r="BP50" s="102">
        <v>17883</v>
      </c>
      <c r="BQ50" s="100"/>
      <c r="BR50" s="100"/>
      <c r="BS50" s="100"/>
      <c r="BT50" s="100"/>
      <c r="BU50" s="3"/>
      <c r="BV50" s="103">
        <v>44646</v>
      </c>
      <c r="BW50" s="112">
        <f t="shared" si="15"/>
        <v>235</v>
      </c>
      <c r="BX50" s="102"/>
      <c r="BY50" s="100"/>
      <c r="BZ50" s="100"/>
      <c r="CA50" s="100"/>
      <c r="CB50" s="100">
        <v>230</v>
      </c>
      <c r="CC50" s="105"/>
      <c r="CD50" s="106"/>
      <c r="CE50" s="100"/>
      <c r="CF50" s="100"/>
      <c r="CG50" s="100"/>
      <c r="CH50" s="100"/>
      <c r="CI50" s="105"/>
      <c r="CJ50" s="106"/>
      <c r="CK50" s="100"/>
      <c r="CL50" s="100"/>
      <c r="CM50" s="100"/>
      <c r="CN50" s="105"/>
      <c r="CO50" s="106"/>
      <c r="CP50" s="100"/>
      <c r="CQ50" s="100"/>
      <c r="CR50" s="100"/>
      <c r="CS50" s="100"/>
      <c r="CT50" s="100"/>
      <c r="CU50" s="100"/>
      <c r="CV50" s="105"/>
      <c r="CW50" s="102">
        <v>240</v>
      </c>
      <c r="CX50" s="100"/>
      <c r="CY50" s="100"/>
      <c r="CZ50" s="100"/>
      <c r="DA50" s="100"/>
      <c r="DB50" s="100"/>
      <c r="DC50" s="3"/>
      <c r="DD50" s="103">
        <v>44646</v>
      </c>
      <c r="DE50" s="223" t="s">
        <v>334</v>
      </c>
      <c r="DF50" s="106"/>
      <c r="DG50" s="100"/>
      <c r="DH50" s="100"/>
      <c r="DI50" s="100"/>
      <c r="DJ50" s="224" t="s">
        <v>334</v>
      </c>
      <c r="DK50" s="105"/>
      <c r="DL50" s="106"/>
      <c r="DM50" s="100"/>
      <c r="DN50" s="100"/>
      <c r="DO50" s="100"/>
      <c r="DP50" s="100"/>
      <c r="DQ50" s="105"/>
      <c r="DR50" s="106"/>
      <c r="DS50" s="100"/>
      <c r="DT50" s="100"/>
      <c r="DU50" s="100"/>
      <c r="DV50" s="105"/>
      <c r="DW50" s="106"/>
      <c r="DX50" s="100"/>
      <c r="DY50" s="100"/>
      <c r="DZ50" s="100"/>
      <c r="EA50" s="100"/>
      <c r="EB50" s="100"/>
      <c r="EC50" s="100"/>
      <c r="ED50" s="105"/>
      <c r="EE50" s="224" t="s">
        <v>334</v>
      </c>
      <c r="EF50" s="100"/>
      <c r="EG50" s="100"/>
      <c r="EH50" s="100"/>
      <c r="EI50" s="100"/>
      <c r="EJ50" s="100"/>
      <c r="EK50" s="3"/>
    </row>
    <row r="51" spans="1:141" ht="16.5" x14ac:dyDescent="0.35">
      <c r="E51" s="3"/>
      <c r="F51" s="103">
        <v>44639</v>
      </c>
      <c r="G51" s="167">
        <v>116.836580414693</v>
      </c>
      <c r="H51" s="106"/>
      <c r="I51" s="100"/>
      <c r="J51" s="100"/>
      <c r="K51" s="100"/>
      <c r="L51" s="100">
        <v>116.89</v>
      </c>
      <c r="M51" s="105"/>
      <c r="N51" s="106"/>
      <c r="O51" s="46">
        <v>113.86</v>
      </c>
      <c r="P51" s="100"/>
      <c r="Q51" s="100"/>
      <c r="R51" s="100"/>
      <c r="S51" s="105"/>
      <c r="T51" s="106"/>
      <c r="U51" s="100"/>
      <c r="V51" s="100"/>
      <c r="W51" s="100"/>
      <c r="X51" s="105"/>
      <c r="Y51" s="106"/>
      <c r="Z51" s="100"/>
      <c r="AA51" s="100"/>
      <c r="AB51" s="100"/>
      <c r="AC51" s="100"/>
      <c r="AD51" s="46"/>
      <c r="AE51" s="102">
        <v>121.86</v>
      </c>
      <c r="AF51" s="105"/>
      <c r="AG51" s="217">
        <v>114.5</v>
      </c>
      <c r="AH51" s="46">
        <v>114.1</v>
      </c>
      <c r="AI51" s="100"/>
      <c r="AJ51" s="100"/>
      <c r="AK51" s="100"/>
      <c r="AL51" s="100"/>
      <c r="AM51" s="3"/>
      <c r="AN51" s="103">
        <v>44639</v>
      </c>
      <c r="AO51" s="221">
        <f t="shared" si="14"/>
        <v>64385</v>
      </c>
      <c r="AP51" s="106"/>
      <c r="AQ51" s="100"/>
      <c r="AR51" s="100"/>
      <c r="AS51" s="100"/>
      <c r="AT51" s="100">
        <v>9919</v>
      </c>
      <c r="AU51" s="105"/>
      <c r="AV51" s="102"/>
      <c r="AW51" s="100">
        <v>7675</v>
      </c>
      <c r="AX51" s="100"/>
      <c r="AY51" s="100"/>
      <c r="AZ51" s="100"/>
      <c r="BA51" s="105"/>
      <c r="BB51" s="106"/>
      <c r="BC51" s="100"/>
      <c r="BD51" s="100"/>
      <c r="BE51" s="100"/>
      <c r="BF51" s="105"/>
      <c r="BG51" s="106"/>
      <c r="BH51" s="100"/>
      <c r="BI51" s="100"/>
      <c r="BJ51" s="100"/>
      <c r="BK51" s="100"/>
      <c r="BL51" s="100"/>
      <c r="BM51" s="100">
        <v>18622</v>
      </c>
      <c r="BN51" s="105"/>
      <c r="BO51" s="102">
        <v>14640</v>
      </c>
      <c r="BP51" s="102">
        <v>13529</v>
      </c>
      <c r="BQ51" s="100"/>
      <c r="BR51" s="100"/>
      <c r="BS51" s="100"/>
      <c r="BT51" s="100"/>
      <c r="BU51" s="3"/>
      <c r="BV51" s="103">
        <v>44639</v>
      </c>
      <c r="BW51" s="112">
        <f t="shared" si="15"/>
        <v>235</v>
      </c>
      <c r="BX51" s="102"/>
      <c r="BY51" s="100"/>
      <c r="BZ51" s="100"/>
      <c r="CA51" s="100"/>
      <c r="CB51" s="100">
        <v>230</v>
      </c>
      <c r="CC51" s="105"/>
      <c r="CD51" s="106"/>
      <c r="CE51" s="100"/>
      <c r="CF51" s="100"/>
      <c r="CG51" s="100"/>
      <c r="CH51" s="100"/>
      <c r="CI51" s="105"/>
      <c r="CJ51" s="106"/>
      <c r="CK51" s="100"/>
      <c r="CL51" s="100"/>
      <c r="CM51" s="100"/>
      <c r="CN51" s="105"/>
      <c r="CO51" s="106"/>
      <c r="CP51" s="100"/>
      <c r="CQ51" s="100"/>
      <c r="CR51" s="100"/>
      <c r="CS51" s="100"/>
      <c r="CT51" s="100"/>
      <c r="CU51" s="100"/>
      <c r="CV51" s="105"/>
      <c r="CW51" s="102">
        <v>240</v>
      </c>
      <c r="CX51" s="100"/>
      <c r="CY51" s="100"/>
      <c r="CZ51" s="100"/>
      <c r="DA51" s="100"/>
      <c r="DB51" s="100"/>
      <c r="DC51" s="3"/>
      <c r="DD51" s="103">
        <v>44639</v>
      </c>
      <c r="DE51" s="223" t="s">
        <v>334</v>
      </c>
      <c r="DF51" s="106"/>
      <c r="DG51" s="100"/>
      <c r="DH51" s="100"/>
      <c r="DI51" s="100"/>
      <c r="DJ51" s="224" t="s">
        <v>334</v>
      </c>
      <c r="DK51" s="105"/>
      <c r="DL51" s="106"/>
      <c r="DM51" s="100"/>
      <c r="DN51" s="100"/>
      <c r="DO51" s="100"/>
      <c r="DP51" s="100"/>
      <c r="DQ51" s="105"/>
      <c r="DR51" s="106"/>
      <c r="DS51" s="100"/>
      <c r="DT51" s="100"/>
      <c r="DU51" s="100"/>
      <c r="DV51" s="105"/>
      <c r="DW51" s="106"/>
      <c r="DX51" s="100"/>
      <c r="DY51" s="100"/>
      <c r="DZ51" s="100"/>
      <c r="EA51" s="100"/>
      <c r="EB51" s="100"/>
      <c r="EC51" s="100"/>
      <c r="ED51" s="105"/>
      <c r="EE51" s="224" t="s">
        <v>334</v>
      </c>
      <c r="EF51" s="100"/>
      <c r="EG51" s="100"/>
      <c r="EH51" s="100"/>
      <c r="EI51" s="100"/>
      <c r="EJ51" s="100"/>
      <c r="EK51" s="3"/>
    </row>
    <row r="52" spans="1:141" ht="16.5" x14ac:dyDescent="0.35">
      <c r="E52" s="3"/>
      <c r="F52" s="103">
        <v>44632</v>
      </c>
      <c r="G52" s="167">
        <v>117.137283275928</v>
      </c>
      <c r="H52" s="106"/>
      <c r="I52" s="100"/>
      <c r="J52" s="100"/>
      <c r="K52" s="100"/>
      <c r="L52" s="100">
        <v>117.11</v>
      </c>
      <c r="M52" s="105"/>
      <c r="N52" s="106"/>
      <c r="O52" s="46">
        <v>118.55</v>
      </c>
      <c r="P52" s="100"/>
      <c r="Q52" s="100"/>
      <c r="R52" s="100"/>
      <c r="S52" s="105"/>
      <c r="T52" s="106"/>
      <c r="U52" s="100"/>
      <c r="V52" s="100"/>
      <c r="W52" s="100"/>
      <c r="X52" s="105"/>
      <c r="Y52" s="106"/>
      <c r="Z52" s="100"/>
      <c r="AA52" s="100"/>
      <c r="AB52" s="100"/>
      <c r="AC52" s="100"/>
      <c r="AD52" s="46"/>
      <c r="AE52" s="102">
        <v>122.09</v>
      </c>
      <c r="AF52" s="105"/>
      <c r="AG52" s="217">
        <v>113.18</v>
      </c>
      <c r="AH52" s="46">
        <v>113.46</v>
      </c>
      <c r="AI52" s="100"/>
      <c r="AJ52" s="100"/>
      <c r="AK52" s="100"/>
      <c r="AL52" s="100"/>
      <c r="AM52" s="3"/>
      <c r="AN52" s="103">
        <v>44632</v>
      </c>
      <c r="AO52" s="221">
        <f t="shared" si="14"/>
        <v>65325</v>
      </c>
      <c r="AP52" s="106"/>
      <c r="AQ52" s="100"/>
      <c r="AR52" s="100"/>
      <c r="AS52" s="100"/>
      <c r="AT52" s="100">
        <v>9745</v>
      </c>
      <c r="AU52" s="105"/>
      <c r="AV52" s="102"/>
      <c r="AW52" s="100">
        <v>8019</v>
      </c>
      <c r="AX52" s="100"/>
      <c r="AY52" s="100"/>
      <c r="AZ52" s="100"/>
      <c r="BA52" s="105"/>
      <c r="BB52" s="106"/>
      <c r="BC52" s="100"/>
      <c r="BD52" s="100"/>
      <c r="BE52" s="100"/>
      <c r="BF52" s="105"/>
      <c r="BG52" s="106"/>
      <c r="BH52" s="100"/>
      <c r="BI52" s="100"/>
      <c r="BJ52" s="100"/>
      <c r="BK52" s="100"/>
      <c r="BL52" s="100"/>
      <c r="BM52" s="100">
        <v>19475</v>
      </c>
      <c r="BN52" s="105"/>
      <c r="BO52" s="102">
        <v>15131</v>
      </c>
      <c r="BP52" s="102">
        <v>12955</v>
      </c>
      <c r="BQ52" s="100"/>
      <c r="BR52" s="100"/>
      <c r="BS52" s="100"/>
      <c r="BT52" s="100"/>
      <c r="BU52" s="3"/>
      <c r="BV52" s="103">
        <v>44632</v>
      </c>
      <c r="BW52" s="112">
        <f t="shared" si="15"/>
        <v>235</v>
      </c>
      <c r="BX52" s="102"/>
      <c r="BY52" s="100"/>
      <c r="BZ52" s="100"/>
      <c r="CA52" s="100"/>
      <c r="CB52" s="100">
        <v>230</v>
      </c>
      <c r="CC52" s="105"/>
      <c r="CD52" s="106"/>
      <c r="CE52" s="100"/>
      <c r="CF52" s="100"/>
      <c r="CG52" s="100"/>
      <c r="CH52" s="100"/>
      <c r="CI52" s="105"/>
      <c r="CJ52" s="106"/>
      <c r="CK52" s="100"/>
      <c r="CL52" s="100"/>
      <c r="CM52" s="100"/>
      <c r="CN52" s="105"/>
      <c r="CO52" s="106"/>
      <c r="CP52" s="100"/>
      <c r="CQ52" s="100"/>
      <c r="CR52" s="100"/>
      <c r="CS52" s="100"/>
      <c r="CT52" s="100"/>
      <c r="CU52" s="100"/>
      <c r="CV52" s="105"/>
      <c r="CW52" s="102">
        <v>240</v>
      </c>
      <c r="CX52" s="100"/>
      <c r="CY52" s="100"/>
      <c r="CZ52" s="100"/>
      <c r="DA52" s="100"/>
      <c r="DB52" s="100"/>
      <c r="DC52" s="3"/>
      <c r="DD52" s="103">
        <v>44632</v>
      </c>
      <c r="DE52" s="223" t="s">
        <v>334</v>
      </c>
      <c r="DF52" s="106"/>
      <c r="DG52" s="100"/>
      <c r="DH52" s="100"/>
      <c r="DI52" s="100"/>
      <c r="DJ52" s="224" t="s">
        <v>334</v>
      </c>
      <c r="DK52" s="105"/>
      <c r="DL52" s="106"/>
      <c r="DM52" s="100"/>
      <c r="DN52" s="100"/>
      <c r="DO52" s="100"/>
      <c r="DP52" s="100"/>
      <c r="DQ52" s="105"/>
      <c r="DR52" s="106"/>
      <c r="DS52" s="100"/>
      <c r="DT52" s="100"/>
      <c r="DU52" s="100"/>
      <c r="DV52" s="105"/>
      <c r="DW52" s="106"/>
      <c r="DX52" s="100"/>
      <c r="DY52" s="100"/>
      <c r="DZ52" s="100"/>
      <c r="EA52" s="100"/>
      <c r="EB52" s="100"/>
      <c r="EC52" s="100"/>
      <c r="ED52" s="105"/>
      <c r="EE52" s="224" t="s">
        <v>334</v>
      </c>
      <c r="EF52" s="100"/>
      <c r="EG52" s="100"/>
      <c r="EH52" s="100"/>
      <c r="EI52" s="100"/>
      <c r="EJ52" s="100"/>
      <c r="EK52" s="3"/>
    </row>
    <row r="53" spans="1:141" ht="16.5" x14ac:dyDescent="0.35">
      <c r="E53" s="3"/>
      <c r="F53" s="103">
        <v>44625</v>
      </c>
      <c r="G53" s="167">
        <v>116.305231172427</v>
      </c>
      <c r="H53" s="106"/>
      <c r="I53" s="100"/>
      <c r="J53" s="100"/>
      <c r="K53" s="100"/>
      <c r="L53" s="100">
        <v>117.85</v>
      </c>
      <c r="M53" s="105"/>
      <c r="N53" s="106"/>
      <c r="O53" s="46">
        <v>114.7</v>
      </c>
      <c r="P53" s="100"/>
      <c r="Q53" s="100"/>
      <c r="R53" s="100"/>
      <c r="S53" s="105"/>
      <c r="T53" s="106"/>
      <c r="U53" s="100"/>
      <c r="V53" s="100"/>
      <c r="W53" s="100"/>
      <c r="X53" s="105"/>
      <c r="Y53" s="106"/>
      <c r="Z53" s="100"/>
      <c r="AA53" s="100"/>
      <c r="AB53" s="100"/>
      <c r="AC53" s="100"/>
      <c r="AD53" s="46"/>
      <c r="AE53" s="102">
        <v>121.11</v>
      </c>
      <c r="AF53" s="105"/>
      <c r="AG53" s="217">
        <v>113.65</v>
      </c>
      <c r="AH53" s="46">
        <v>113</v>
      </c>
      <c r="AI53" s="100"/>
      <c r="AJ53" s="100"/>
      <c r="AK53" s="100"/>
      <c r="AL53" s="100"/>
      <c r="AM53" s="3"/>
      <c r="AN53" s="103">
        <v>44625</v>
      </c>
      <c r="AO53" s="221">
        <f t="shared" si="14"/>
        <v>60669</v>
      </c>
      <c r="AP53" s="106"/>
      <c r="AQ53" s="100"/>
      <c r="AR53" s="100"/>
      <c r="AS53" s="100"/>
      <c r="AT53" s="100">
        <v>9765</v>
      </c>
      <c r="AU53" s="105"/>
      <c r="AV53" s="102"/>
      <c r="AW53" s="100">
        <v>7155</v>
      </c>
      <c r="AX53" s="100"/>
      <c r="AY53" s="100"/>
      <c r="AZ53" s="100"/>
      <c r="BA53" s="105"/>
      <c r="BB53" s="106"/>
      <c r="BC53" s="100"/>
      <c r="BD53" s="100"/>
      <c r="BE53" s="100"/>
      <c r="BF53" s="105"/>
      <c r="BG53" s="106"/>
      <c r="BH53" s="100"/>
      <c r="BI53" s="100"/>
      <c r="BJ53" s="100"/>
      <c r="BK53" s="100"/>
      <c r="BL53" s="100"/>
      <c r="BM53" s="100">
        <v>16267</v>
      </c>
      <c r="BN53" s="105"/>
      <c r="BO53" s="102">
        <v>13963</v>
      </c>
      <c r="BP53" s="102">
        <v>13519</v>
      </c>
      <c r="BQ53" s="100"/>
      <c r="BR53" s="100"/>
      <c r="BS53" s="100"/>
      <c r="BT53" s="100"/>
      <c r="BU53" s="3"/>
      <c r="BV53" s="103">
        <v>44625</v>
      </c>
      <c r="BW53" s="112">
        <f t="shared" si="15"/>
        <v>235</v>
      </c>
      <c r="BX53" s="102"/>
      <c r="BY53" s="100"/>
      <c r="BZ53" s="100"/>
      <c r="CA53" s="100"/>
      <c r="CB53" s="100">
        <v>230</v>
      </c>
      <c r="CC53" s="105"/>
      <c r="CD53" s="106"/>
      <c r="CE53" s="100"/>
      <c r="CF53" s="100"/>
      <c r="CG53" s="100"/>
      <c r="CH53" s="100"/>
      <c r="CI53" s="105"/>
      <c r="CJ53" s="106"/>
      <c r="CK53" s="100"/>
      <c r="CL53" s="100"/>
      <c r="CM53" s="100"/>
      <c r="CN53" s="105"/>
      <c r="CO53" s="106"/>
      <c r="CP53" s="100"/>
      <c r="CQ53" s="100"/>
      <c r="CR53" s="100"/>
      <c r="CS53" s="100"/>
      <c r="CT53" s="100"/>
      <c r="CU53" s="100"/>
      <c r="CV53" s="105"/>
      <c r="CW53" s="102">
        <v>240</v>
      </c>
      <c r="CX53" s="100"/>
      <c r="CY53" s="100"/>
      <c r="CZ53" s="100"/>
      <c r="DA53" s="100"/>
      <c r="DB53" s="100"/>
      <c r="DC53" s="3"/>
      <c r="DD53" s="103">
        <v>44625</v>
      </c>
      <c r="DE53" s="223" t="s">
        <v>334</v>
      </c>
      <c r="DF53" s="106"/>
      <c r="DG53" s="100"/>
      <c r="DH53" s="100"/>
      <c r="DI53" s="100"/>
      <c r="DJ53" s="224" t="s">
        <v>334</v>
      </c>
      <c r="DK53" s="105"/>
      <c r="DL53" s="106"/>
      <c r="DM53" s="100"/>
      <c r="DN53" s="100"/>
      <c r="DO53" s="100"/>
      <c r="DP53" s="100"/>
      <c r="DQ53" s="105"/>
      <c r="DR53" s="106"/>
      <c r="DS53" s="100"/>
      <c r="DT53" s="100"/>
      <c r="DU53" s="100"/>
      <c r="DV53" s="105"/>
      <c r="DW53" s="106"/>
      <c r="DX53" s="100"/>
      <c r="DY53" s="100"/>
      <c r="DZ53" s="100"/>
      <c r="EA53" s="100"/>
      <c r="EB53" s="100"/>
      <c r="EC53" s="100"/>
      <c r="ED53" s="105"/>
      <c r="EE53" s="224" t="s">
        <v>334</v>
      </c>
      <c r="EF53" s="100"/>
      <c r="EG53" s="100"/>
      <c r="EH53" s="100"/>
      <c r="EI53" s="100"/>
      <c r="EJ53" s="100"/>
      <c r="EK53" s="3"/>
    </row>
    <row r="54" spans="1:141" ht="16.5" x14ac:dyDescent="0.35">
      <c r="E54" s="3"/>
      <c r="F54" s="103">
        <v>44618</v>
      </c>
      <c r="G54" s="167">
        <v>115.644719728179</v>
      </c>
      <c r="H54" s="106"/>
      <c r="I54" s="100"/>
      <c r="J54" s="100"/>
      <c r="K54" s="100"/>
      <c r="L54" s="100">
        <v>119.37</v>
      </c>
      <c r="M54" s="105"/>
      <c r="N54" s="106"/>
      <c r="O54" s="46">
        <v>115.41</v>
      </c>
      <c r="P54" s="100"/>
      <c r="Q54" s="100"/>
      <c r="R54" s="100"/>
      <c r="S54" s="105"/>
      <c r="T54" s="106"/>
      <c r="U54" s="100"/>
      <c r="V54" s="100"/>
      <c r="W54" s="100"/>
      <c r="X54" s="105"/>
      <c r="Y54" s="106"/>
      <c r="Z54" s="100"/>
      <c r="AA54" s="100"/>
      <c r="AB54" s="100"/>
      <c r="AC54" s="100"/>
      <c r="AD54" s="46"/>
      <c r="AE54" s="102">
        <v>118.05</v>
      </c>
      <c r="AF54" s="105"/>
      <c r="AG54" s="217">
        <v>114.5</v>
      </c>
      <c r="AH54" s="46">
        <v>111.6</v>
      </c>
      <c r="AI54" s="100"/>
      <c r="AJ54" s="100"/>
      <c r="AK54" s="100"/>
      <c r="AL54" s="100"/>
      <c r="AM54" s="3"/>
      <c r="AN54" s="103">
        <v>44618</v>
      </c>
      <c r="AO54" s="221">
        <f t="shared" si="14"/>
        <v>56802</v>
      </c>
      <c r="AP54" s="106"/>
      <c r="AQ54" s="100"/>
      <c r="AR54" s="100"/>
      <c r="AS54" s="100"/>
      <c r="AT54" s="100">
        <v>8866</v>
      </c>
      <c r="AU54" s="105"/>
      <c r="AV54" s="102"/>
      <c r="AW54" s="100">
        <v>4780</v>
      </c>
      <c r="AX54" s="100"/>
      <c r="AY54" s="100"/>
      <c r="AZ54" s="100"/>
      <c r="BA54" s="105"/>
      <c r="BB54" s="106"/>
      <c r="BC54" s="100"/>
      <c r="BD54" s="100"/>
      <c r="BE54" s="100"/>
      <c r="BF54" s="105"/>
      <c r="BG54" s="106"/>
      <c r="BH54" s="100"/>
      <c r="BI54" s="100"/>
      <c r="BJ54" s="100"/>
      <c r="BK54" s="100"/>
      <c r="BL54" s="100"/>
      <c r="BM54" s="100">
        <v>15619</v>
      </c>
      <c r="BN54" s="105"/>
      <c r="BO54" s="102">
        <v>14450</v>
      </c>
      <c r="BP54" s="102">
        <v>13087</v>
      </c>
      <c r="BQ54" s="100"/>
      <c r="BR54" s="100"/>
      <c r="BS54" s="100"/>
      <c r="BT54" s="100"/>
      <c r="BU54" s="3"/>
      <c r="BV54" s="103">
        <v>44618</v>
      </c>
      <c r="BW54" s="112">
        <f t="shared" si="15"/>
        <v>227.5</v>
      </c>
      <c r="BX54" s="102"/>
      <c r="BY54" s="100"/>
      <c r="BZ54" s="100"/>
      <c r="CA54" s="100"/>
      <c r="CB54" s="100">
        <v>230</v>
      </c>
      <c r="CC54" s="105"/>
      <c r="CD54" s="106"/>
      <c r="CE54" s="100"/>
      <c r="CF54" s="100"/>
      <c r="CG54" s="100"/>
      <c r="CH54" s="100"/>
      <c r="CI54" s="105"/>
      <c r="CJ54" s="106"/>
      <c r="CK54" s="100"/>
      <c r="CL54" s="100"/>
      <c r="CM54" s="100"/>
      <c r="CN54" s="105"/>
      <c r="CO54" s="106"/>
      <c r="CP54" s="100"/>
      <c r="CQ54" s="100"/>
      <c r="CR54" s="100"/>
      <c r="CS54" s="100"/>
      <c r="CT54" s="100"/>
      <c r="CU54" s="100"/>
      <c r="CV54" s="105"/>
      <c r="CW54" s="102">
        <v>225</v>
      </c>
      <c r="CX54" s="100"/>
      <c r="CY54" s="100"/>
      <c r="CZ54" s="100"/>
      <c r="DA54" s="100"/>
      <c r="DB54" s="100"/>
      <c r="DC54" s="3"/>
      <c r="DD54" s="103">
        <v>44618</v>
      </c>
      <c r="DE54" s="223" t="s">
        <v>334</v>
      </c>
      <c r="DF54" s="106"/>
      <c r="DG54" s="100"/>
      <c r="DH54" s="100"/>
      <c r="DI54" s="100"/>
      <c r="DJ54" s="224" t="s">
        <v>334</v>
      </c>
      <c r="DK54" s="105"/>
      <c r="DL54" s="106"/>
      <c r="DM54" s="100"/>
      <c r="DN54" s="100"/>
      <c r="DO54" s="100"/>
      <c r="DP54" s="100"/>
      <c r="DQ54" s="105"/>
      <c r="DR54" s="106"/>
      <c r="DS54" s="100"/>
      <c r="DT54" s="100"/>
      <c r="DU54" s="100"/>
      <c r="DV54" s="105"/>
      <c r="DW54" s="106"/>
      <c r="DX54" s="100"/>
      <c r="DY54" s="100"/>
      <c r="DZ54" s="100"/>
      <c r="EA54" s="100"/>
      <c r="EB54" s="100"/>
      <c r="EC54" s="100"/>
      <c r="ED54" s="105"/>
      <c r="EE54" s="224" t="s">
        <v>334</v>
      </c>
      <c r="EF54" s="100"/>
      <c r="EG54" s="100"/>
      <c r="EH54" s="100"/>
      <c r="EI54" s="100"/>
      <c r="EJ54" s="100"/>
      <c r="EK54" s="3"/>
    </row>
    <row r="55" spans="1:141" ht="16.5" x14ac:dyDescent="0.35">
      <c r="E55" s="3"/>
      <c r="F55" s="103">
        <v>44611</v>
      </c>
      <c r="G55" s="167">
        <v>113.20961085785299</v>
      </c>
      <c r="H55" s="106"/>
      <c r="I55" s="100"/>
      <c r="J55" s="100"/>
      <c r="K55" s="100"/>
      <c r="L55" s="100">
        <v>118.56</v>
      </c>
      <c r="M55" s="105"/>
      <c r="N55" s="106"/>
      <c r="O55" s="46">
        <v>113.54</v>
      </c>
      <c r="P55" s="100"/>
      <c r="Q55" s="100"/>
      <c r="R55" s="100"/>
      <c r="S55" s="105"/>
      <c r="T55" s="106"/>
      <c r="U55" s="100"/>
      <c r="V55" s="100"/>
      <c r="W55" s="100"/>
      <c r="X55" s="105"/>
      <c r="Y55" s="106"/>
      <c r="Z55" s="100"/>
      <c r="AA55" s="100"/>
      <c r="AB55" s="100"/>
      <c r="AC55" s="100"/>
      <c r="AD55" s="46"/>
      <c r="AE55" s="102">
        <v>108.17</v>
      </c>
      <c r="AF55" s="105"/>
      <c r="AG55" s="215">
        <v>115.715</v>
      </c>
      <c r="AH55" s="46">
        <v>114.61</v>
      </c>
      <c r="AI55" s="100"/>
      <c r="AJ55" s="100"/>
      <c r="AK55" s="100"/>
      <c r="AL55" s="100"/>
      <c r="AM55" s="3"/>
      <c r="AN55" s="103">
        <v>44611</v>
      </c>
      <c r="AO55" s="221">
        <f t="shared" si="14"/>
        <v>48260</v>
      </c>
      <c r="AP55" s="106"/>
      <c r="AQ55" s="100"/>
      <c r="AR55" s="100"/>
      <c r="AS55" s="100"/>
      <c r="AT55" s="100">
        <v>8290</v>
      </c>
      <c r="AU55" s="105"/>
      <c r="AV55" s="102"/>
      <c r="AW55" s="100">
        <v>4384</v>
      </c>
      <c r="AX55" s="100"/>
      <c r="AY55" s="100"/>
      <c r="AZ55" s="100"/>
      <c r="BA55" s="105"/>
      <c r="BB55" s="106"/>
      <c r="BC55" s="100"/>
      <c r="BD55" s="100"/>
      <c r="BE55" s="100"/>
      <c r="BF55" s="105"/>
      <c r="BG55" s="106"/>
      <c r="BH55" s="100"/>
      <c r="BI55" s="100"/>
      <c r="BJ55" s="100"/>
      <c r="BK55" s="100"/>
      <c r="BL55" s="100"/>
      <c r="BM55" s="100">
        <v>16414</v>
      </c>
      <c r="BN55" s="105"/>
      <c r="BO55" s="100">
        <v>9112</v>
      </c>
      <c r="BP55" s="102">
        <v>10060</v>
      </c>
      <c r="BQ55" s="100"/>
      <c r="BR55" s="100"/>
      <c r="BS55" s="100"/>
      <c r="BT55" s="100"/>
      <c r="BU55" s="3"/>
      <c r="BV55" s="103">
        <v>44611</v>
      </c>
      <c r="BW55" s="112">
        <f t="shared" si="15"/>
        <v>227.5</v>
      </c>
      <c r="BX55" s="102"/>
      <c r="BY55" s="100"/>
      <c r="BZ55" s="100"/>
      <c r="CA55" s="100"/>
      <c r="CB55" s="100">
        <v>230</v>
      </c>
      <c r="CC55" s="105"/>
      <c r="CD55" s="106"/>
      <c r="CE55" s="100"/>
      <c r="CF55" s="100"/>
      <c r="CG55" s="100"/>
      <c r="CH55" s="100"/>
      <c r="CI55" s="105"/>
      <c r="CJ55" s="106"/>
      <c r="CK55" s="100"/>
      <c r="CL55" s="100"/>
      <c r="CM55" s="100"/>
      <c r="CN55" s="105"/>
      <c r="CO55" s="106"/>
      <c r="CP55" s="100"/>
      <c r="CQ55" s="100"/>
      <c r="CR55" s="100"/>
      <c r="CS55" s="100"/>
      <c r="CT55" s="100"/>
      <c r="CU55" s="100"/>
      <c r="CV55" s="105"/>
      <c r="CW55" s="102">
        <v>225</v>
      </c>
      <c r="CX55" s="100"/>
      <c r="CY55" s="100"/>
      <c r="CZ55" s="100"/>
      <c r="DA55" s="100"/>
      <c r="DB55" s="100"/>
      <c r="DC55" s="3"/>
      <c r="DD55" s="103">
        <v>44611</v>
      </c>
      <c r="DE55" s="223" t="s">
        <v>334</v>
      </c>
      <c r="DF55" s="106"/>
      <c r="DG55" s="100"/>
      <c r="DH55" s="100"/>
      <c r="DI55" s="100"/>
      <c r="DJ55" s="224" t="s">
        <v>334</v>
      </c>
      <c r="DK55" s="105"/>
      <c r="DL55" s="106"/>
      <c r="DM55" s="100"/>
      <c r="DN55" s="100"/>
      <c r="DO55" s="100"/>
      <c r="DP55" s="100"/>
      <c r="DQ55" s="105"/>
      <c r="DR55" s="106"/>
      <c r="DS55" s="100"/>
      <c r="DT55" s="100"/>
      <c r="DU55" s="100"/>
      <c r="DV55" s="105"/>
      <c r="DW55" s="106"/>
      <c r="DX55" s="100"/>
      <c r="DY55" s="100"/>
      <c r="DZ55" s="100"/>
      <c r="EA55" s="100"/>
      <c r="EB55" s="100"/>
      <c r="EC55" s="100"/>
      <c r="ED55" s="105"/>
      <c r="EE55" s="224" t="s">
        <v>334</v>
      </c>
      <c r="EF55" s="100"/>
      <c r="EG55" s="100"/>
      <c r="EH55" s="100"/>
      <c r="EI55" s="100"/>
      <c r="EJ55" s="100"/>
      <c r="EK55" s="3"/>
    </row>
    <row r="56" spans="1:141" ht="16.5" x14ac:dyDescent="0.35">
      <c r="E56" s="3"/>
      <c r="F56" s="103">
        <v>44604</v>
      </c>
      <c r="G56" s="167">
        <v>114.76214183984899</v>
      </c>
      <c r="H56" s="106"/>
      <c r="I56" s="100"/>
      <c r="J56" s="100"/>
      <c r="K56" s="100"/>
      <c r="L56" s="100">
        <v>121.39</v>
      </c>
      <c r="M56" s="105"/>
      <c r="N56" s="106"/>
      <c r="O56" s="46">
        <v>117.41</v>
      </c>
      <c r="P56" s="100"/>
      <c r="Q56" s="100"/>
      <c r="R56" s="100"/>
      <c r="S56" s="105"/>
      <c r="T56" s="106"/>
      <c r="U56" s="100"/>
      <c r="V56" s="100"/>
      <c r="W56" s="100"/>
      <c r="X56" s="105"/>
      <c r="Y56" s="106"/>
      <c r="Z56" s="100"/>
      <c r="AA56" s="100"/>
      <c r="AB56" s="100"/>
      <c r="AC56" s="100"/>
      <c r="AD56" s="46"/>
      <c r="AE56" s="102">
        <v>110.85</v>
      </c>
      <c r="AF56" s="105"/>
      <c r="AG56" s="215">
        <v>113.255</v>
      </c>
      <c r="AH56" s="46">
        <v>114.45</v>
      </c>
      <c r="AI56" s="100"/>
      <c r="AJ56" s="100"/>
      <c r="AK56" s="100"/>
      <c r="AL56" s="100"/>
      <c r="AM56" s="3"/>
      <c r="AN56" s="103">
        <v>44604</v>
      </c>
      <c r="AO56" s="221">
        <f t="shared" si="14"/>
        <v>34405</v>
      </c>
      <c r="AP56" s="106"/>
      <c r="AQ56" s="100"/>
      <c r="AR56" s="100"/>
      <c r="AS56" s="100"/>
      <c r="AT56" s="100">
        <v>6389</v>
      </c>
      <c r="AU56" s="105"/>
      <c r="AV56" s="102"/>
      <c r="AW56" s="100">
        <v>1500</v>
      </c>
      <c r="AX56" s="100"/>
      <c r="AY56" s="100"/>
      <c r="AZ56" s="100"/>
      <c r="BA56" s="105"/>
      <c r="BB56" s="106"/>
      <c r="BC56" s="100"/>
      <c r="BD56" s="100"/>
      <c r="BE56" s="100"/>
      <c r="BF56" s="105"/>
      <c r="BG56" s="106"/>
      <c r="BH56" s="100"/>
      <c r="BI56" s="100"/>
      <c r="BJ56" s="100"/>
      <c r="BK56" s="100"/>
      <c r="BL56" s="100"/>
      <c r="BM56" s="100">
        <v>6213</v>
      </c>
      <c r="BN56" s="105"/>
      <c r="BO56" s="100">
        <v>13116</v>
      </c>
      <c r="BP56" s="102">
        <v>7187</v>
      </c>
      <c r="BQ56" s="100"/>
      <c r="BR56" s="100"/>
      <c r="BS56" s="100"/>
      <c r="BT56" s="100"/>
      <c r="BU56" s="3"/>
      <c r="BV56" s="103">
        <v>44604</v>
      </c>
      <c r="BW56" s="112">
        <f t="shared" si="15"/>
        <v>227.5</v>
      </c>
      <c r="BX56" s="102"/>
      <c r="BY56" s="100"/>
      <c r="BZ56" s="100"/>
      <c r="CA56" s="100"/>
      <c r="CB56" s="100">
        <v>230</v>
      </c>
      <c r="CC56" s="105"/>
      <c r="CD56" s="106"/>
      <c r="CE56" s="100"/>
      <c r="CF56" s="100"/>
      <c r="CG56" s="100"/>
      <c r="CH56" s="100"/>
      <c r="CI56" s="105"/>
      <c r="CJ56" s="106"/>
      <c r="CK56" s="100"/>
      <c r="CL56" s="100"/>
      <c r="CM56" s="100"/>
      <c r="CN56" s="105"/>
      <c r="CO56" s="106"/>
      <c r="CP56" s="100"/>
      <c r="CQ56" s="100"/>
      <c r="CR56" s="100"/>
      <c r="CS56" s="100"/>
      <c r="CT56" s="100"/>
      <c r="CU56" s="100"/>
      <c r="CV56" s="105"/>
      <c r="CW56" s="102">
        <v>225</v>
      </c>
      <c r="CX56" s="100"/>
      <c r="CY56" s="100"/>
      <c r="CZ56" s="100"/>
      <c r="DA56" s="100"/>
      <c r="DB56" s="100"/>
      <c r="DC56" s="3"/>
      <c r="DD56" s="103">
        <v>44604</v>
      </c>
      <c r="DE56" s="223" t="s">
        <v>334</v>
      </c>
      <c r="DF56" s="106"/>
      <c r="DG56" s="100"/>
      <c r="DH56" s="100"/>
      <c r="DI56" s="100"/>
      <c r="DJ56" s="224" t="s">
        <v>334</v>
      </c>
      <c r="DK56" s="105"/>
      <c r="DL56" s="106"/>
      <c r="DM56" s="100"/>
      <c r="DN56" s="100"/>
      <c r="DO56" s="100"/>
      <c r="DP56" s="100"/>
      <c r="DQ56" s="105"/>
      <c r="DR56" s="106"/>
      <c r="DS56" s="100"/>
      <c r="DT56" s="100"/>
      <c r="DU56" s="100"/>
      <c r="DV56" s="105"/>
      <c r="DW56" s="106"/>
      <c r="DX56" s="100"/>
      <c r="DY56" s="100"/>
      <c r="DZ56" s="100"/>
      <c r="EA56" s="100"/>
      <c r="EB56" s="100"/>
      <c r="EC56" s="100"/>
      <c r="ED56" s="105"/>
      <c r="EE56" s="224" t="s">
        <v>334</v>
      </c>
      <c r="EF56" s="100"/>
      <c r="EG56" s="100"/>
      <c r="EH56" s="100"/>
      <c r="EI56" s="100"/>
      <c r="EJ56" s="100"/>
      <c r="EK56" s="3"/>
    </row>
    <row r="57" spans="1:141" ht="16.5" x14ac:dyDescent="0.4">
      <c r="A57" s="45"/>
      <c r="E57" s="3"/>
      <c r="F57" s="103">
        <v>44597</v>
      </c>
      <c r="G57" s="167">
        <v>114.615767798836</v>
      </c>
      <c r="H57" s="106"/>
      <c r="I57" s="100"/>
      <c r="J57" s="100"/>
      <c r="K57" s="100"/>
      <c r="L57" s="100">
        <v>118.58</v>
      </c>
      <c r="M57" s="105"/>
      <c r="N57" s="106"/>
      <c r="O57" s="46">
        <v>109.91</v>
      </c>
      <c r="P57" s="100"/>
      <c r="Q57" s="100"/>
      <c r="R57" s="100"/>
      <c r="S57" s="105"/>
      <c r="T57" s="106"/>
      <c r="U57" s="100"/>
      <c r="V57" s="100"/>
      <c r="W57" s="100"/>
      <c r="X57" s="105"/>
      <c r="Y57" s="106"/>
      <c r="Z57" s="100"/>
      <c r="AA57" s="100"/>
      <c r="AB57" s="100"/>
      <c r="AC57" s="100"/>
      <c r="AD57" s="46"/>
      <c r="AE57" s="102">
        <v>119.51</v>
      </c>
      <c r="AF57" s="105"/>
      <c r="AG57" s="215">
        <v>114.375</v>
      </c>
      <c r="AH57" s="46">
        <v>109.91</v>
      </c>
      <c r="AI57" s="100"/>
      <c r="AJ57" s="100"/>
      <c r="AK57" s="100"/>
      <c r="AL57" s="100"/>
      <c r="AM57" s="3"/>
      <c r="AN57" s="103">
        <v>44590</v>
      </c>
      <c r="AO57" s="221">
        <f t="shared" si="14"/>
        <v>82997</v>
      </c>
      <c r="AP57" s="106"/>
      <c r="AQ57" s="100"/>
      <c r="AR57" s="100"/>
      <c r="AS57" s="100"/>
      <c r="AT57" s="100">
        <v>10038</v>
      </c>
      <c r="AU57" s="105"/>
      <c r="AV57" s="102"/>
      <c r="AW57" s="100">
        <v>16319</v>
      </c>
      <c r="AX57" s="100"/>
      <c r="AY57" s="100"/>
      <c r="AZ57" s="100"/>
      <c r="BA57" s="105"/>
      <c r="BB57" s="106"/>
      <c r="BC57" s="100"/>
      <c r="BD57" s="100"/>
      <c r="BE57" s="100"/>
      <c r="BF57" s="105"/>
      <c r="BG57" s="106"/>
      <c r="BH57" s="100"/>
      <c r="BI57" s="100"/>
      <c r="BJ57" s="100"/>
      <c r="BK57" s="100"/>
      <c r="BL57" s="100"/>
      <c r="BM57" s="100">
        <v>24051</v>
      </c>
      <c r="BN57" s="105"/>
      <c r="BO57" s="100">
        <v>16270</v>
      </c>
      <c r="BP57" s="102">
        <v>16319</v>
      </c>
      <c r="BQ57" s="100"/>
      <c r="BR57" s="100"/>
      <c r="BS57" s="100"/>
      <c r="BT57" s="100"/>
      <c r="BU57" s="3"/>
      <c r="BV57" s="103">
        <v>44590</v>
      </c>
      <c r="BW57" s="112">
        <f t="shared" si="15"/>
        <v>227.5</v>
      </c>
      <c r="BX57" s="102"/>
      <c r="BY57" s="100"/>
      <c r="BZ57" s="100"/>
      <c r="CA57" s="100"/>
      <c r="CB57" s="100">
        <v>230</v>
      </c>
      <c r="CC57" s="105"/>
      <c r="CD57" s="106"/>
      <c r="CE57" s="100"/>
      <c r="CF57" s="100"/>
      <c r="CG57" s="100"/>
      <c r="CH57" s="100"/>
      <c r="CI57" s="105"/>
      <c r="CJ57" s="106"/>
      <c r="CK57" s="100"/>
      <c r="CL57" s="100"/>
      <c r="CM57" s="100"/>
      <c r="CN57" s="105"/>
      <c r="CO57" s="106"/>
      <c r="CP57" s="100"/>
      <c r="CQ57" s="100"/>
      <c r="CR57" s="100"/>
      <c r="CS57" s="100"/>
      <c r="CT57" s="100"/>
      <c r="CU57" s="100"/>
      <c r="CV57" s="105"/>
      <c r="CW57" s="102">
        <v>225</v>
      </c>
      <c r="CX57" s="100"/>
      <c r="CY57" s="100"/>
      <c r="CZ57" s="100"/>
      <c r="DA57" s="100"/>
      <c r="DB57" s="100"/>
      <c r="DC57" s="3"/>
      <c r="DD57" s="103">
        <v>44590</v>
      </c>
      <c r="DE57" s="223" t="s">
        <v>334</v>
      </c>
      <c r="DF57" s="106"/>
      <c r="DG57" s="100"/>
      <c r="DH57" s="100"/>
      <c r="DI57" s="100"/>
      <c r="DJ57" s="224" t="s">
        <v>334</v>
      </c>
      <c r="DK57" s="105"/>
      <c r="DL57" s="106"/>
      <c r="DM57" s="100"/>
      <c r="DN57" s="100"/>
      <c r="DO57" s="100"/>
      <c r="DP57" s="100"/>
      <c r="DQ57" s="105"/>
      <c r="DR57" s="106"/>
      <c r="DS57" s="100"/>
      <c r="DT57" s="100"/>
      <c r="DU57" s="100"/>
      <c r="DV57" s="105"/>
      <c r="DW57" s="106"/>
      <c r="DX57" s="100"/>
      <c r="DY57" s="100"/>
      <c r="DZ57" s="100"/>
      <c r="EA57" s="100"/>
      <c r="EB57" s="100"/>
      <c r="EC57" s="100"/>
      <c r="ED57" s="105"/>
      <c r="EE57" s="224" t="s">
        <v>334</v>
      </c>
      <c r="EF57" s="100"/>
      <c r="EG57" s="100"/>
      <c r="EH57" s="100"/>
      <c r="EI57" s="100"/>
      <c r="EJ57" s="100"/>
      <c r="EK57" s="3"/>
    </row>
    <row r="58" spans="1:141" ht="16.5" x14ac:dyDescent="0.35">
      <c r="E58" s="3"/>
      <c r="F58" s="103">
        <v>44590</v>
      </c>
      <c r="G58" s="167">
        <v>116.592501529947</v>
      </c>
      <c r="H58" s="106"/>
      <c r="I58" s="100"/>
      <c r="J58" s="100"/>
      <c r="K58" s="100"/>
      <c r="L58" s="215">
        <v>120.6</v>
      </c>
      <c r="M58" s="105"/>
      <c r="N58" s="106"/>
      <c r="O58" s="46">
        <v>119.03</v>
      </c>
      <c r="P58" s="100"/>
      <c r="Q58" s="100"/>
      <c r="R58" s="100"/>
      <c r="S58" s="105"/>
      <c r="T58" s="106"/>
      <c r="U58" s="100"/>
      <c r="V58" s="100"/>
      <c r="W58" s="100"/>
      <c r="X58" s="105"/>
      <c r="Y58" s="106"/>
      <c r="Z58" s="100"/>
      <c r="AA58" s="100"/>
      <c r="AB58" s="100"/>
      <c r="AC58" s="100"/>
      <c r="AD58" s="46"/>
      <c r="AE58" s="102">
        <v>118.68</v>
      </c>
      <c r="AF58" s="105"/>
      <c r="AG58" s="215">
        <v>115.54</v>
      </c>
      <c r="AH58" s="46">
        <v>109.81</v>
      </c>
      <c r="AI58" s="100"/>
      <c r="AJ58" s="100"/>
      <c r="AK58" s="100"/>
      <c r="AL58" s="100"/>
      <c r="AM58" s="3"/>
      <c r="AN58" s="103">
        <v>44583</v>
      </c>
      <c r="AO58" s="221">
        <f t="shared" si="14"/>
        <v>75166</v>
      </c>
      <c r="AP58" s="106"/>
      <c r="AQ58" s="100"/>
      <c r="AR58" s="100"/>
      <c r="AS58" s="100"/>
      <c r="AT58" s="100">
        <v>10950</v>
      </c>
      <c r="AU58" s="105"/>
      <c r="AV58" s="102"/>
      <c r="AW58" s="100">
        <v>11009</v>
      </c>
      <c r="AX58" s="100"/>
      <c r="AY58" s="100"/>
      <c r="AZ58" s="100"/>
      <c r="BA58" s="105"/>
      <c r="BB58" s="106"/>
      <c r="BC58" s="100"/>
      <c r="BD58" s="100"/>
      <c r="BE58" s="100"/>
      <c r="BF58" s="105"/>
      <c r="BG58" s="106"/>
      <c r="BH58" s="100"/>
      <c r="BI58" s="100"/>
      <c r="BJ58" s="100"/>
      <c r="BK58" s="100"/>
      <c r="BL58" s="100"/>
      <c r="BM58" s="100">
        <v>21102</v>
      </c>
      <c r="BN58" s="105"/>
      <c r="BO58" s="100">
        <v>17973</v>
      </c>
      <c r="BP58" s="102">
        <v>14132</v>
      </c>
      <c r="BQ58" s="100"/>
      <c r="BR58" s="100"/>
      <c r="BS58" s="100"/>
      <c r="BT58" s="100"/>
      <c r="BU58" s="3"/>
      <c r="BV58" s="103">
        <v>44583</v>
      </c>
      <c r="BW58" s="112">
        <f t="shared" si="15"/>
        <v>227.5</v>
      </c>
      <c r="BX58" s="102"/>
      <c r="BY58" s="100"/>
      <c r="BZ58" s="100"/>
      <c r="CA58" s="100"/>
      <c r="CB58" s="100">
        <v>230</v>
      </c>
      <c r="CC58" s="105"/>
      <c r="CD58" s="106"/>
      <c r="CE58" s="100"/>
      <c r="CF58" s="100"/>
      <c r="CG58" s="100"/>
      <c r="CH58" s="100"/>
      <c r="CI58" s="105"/>
      <c r="CJ58" s="106"/>
      <c r="CK58" s="100"/>
      <c r="CL58" s="100"/>
      <c r="CM58" s="100"/>
      <c r="CN58" s="105"/>
      <c r="CO58" s="106"/>
      <c r="CP58" s="100"/>
      <c r="CQ58" s="100"/>
      <c r="CR58" s="100"/>
      <c r="CS58" s="100"/>
      <c r="CT58" s="100"/>
      <c r="CU58" s="100"/>
      <c r="CV58" s="105"/>
      <c r="CW58" s="102">
        <v>225</v>
      </c>
      <c r="CX58" s="100"/>
      <c r="CY58" s="100"/>
      <c r="CZ58" s="100"/>
      <c r="DA58" s="100"/>
      <c r="DB58" s="100"/>
      <c r="DC58" s="3"/>
      <c r="DD58" s="103">
        <v>44583</v>
      </c>
      <c r="DE58" s="223" t="s">
        <v>334</v>
      </c>
      <c r="DF58" s="106"/>
      <c r="DG58" s="100"/>
      <c r="DH58" s="100"/>
      <c r="DI58" s="100"/>
      <c r="DJ58" s="224" t="s">
        <v>334</v>
      </c>
      <c r="DK58" s="105"/>
      <c r="DL58" s="106"/>
      <c r="DM58" s="100"/>
      <c r="DN58" s="100"/>
      <c r="DO58" s="100"/>
      <c r="DP58" s="100"/>
      <c r="DQ58" s="105"/>
      <c r="DR58" s="106"/>
      <c r="DS58" s="100"/>
      <c r="DT58" s="100"/>
      <c r="DU58" s="100"/>
      <c r="DV58" s="105"/>
      <c r="DW58" s="106"/>
      <c r="DX58" s="100"/>
      <c r="DY58" s="100"/>
      <c r="DZ58" s="100"/>
      <c r="EA58" s="100"/>
      <c r="EB58" s="100"/>
      <c r="EC58" s="100"/>
      <c r="ED58" s="105"/>
      <c r="EE58" s="224" t="s">
        <v>334</v>
      </c>
      <c r="EF58" s="100"/>
      <c r="EG58" s="100"/>
      <c r="EH58" s="100"/>
      <c r="EI58" s="100"/>
      <c r="EJ58" s="100"/>
      <c r="EK58" s="3"/>
    </row>
    <row r="59" spans="1:141" ht="16.5" x14ac:dyDescent="0.35">
      <c r="E59" s="3"/>
      <c r="F59" s="103">
        <v>44583</v>
      </c>
      <c r="G59" s="167">
        <v>114.470984528513</v>
      </c>
      <c r="H59" s="106"/>
      <c r="I59" s="100"/>
      <c r="J59" s="100"/>
      <c r="K59" s="100"/>
      <c r="L59" s="100">
        <v>121.59</v>
      </c>
      <c r="M59" s="105"/>
      <c r="N59" s="106"/>
      <c r="O59" s="46">
        <v>113.76</v>
      </c>
      <c r="P59" s="100"/>
      <c r="Q59" s="100"/>
      <c r="R59" s="100"/>
      <c r="S59" s="105"/>
      <c r="T59" s="106"/>
      <c r="U59" s="100"/>
      <c r="V59" s="100"/>
      <c r="W59" s="100"/>
      <c r="X59" s="105"/>
      <c r="Y59" s="106"/>
      <c r="Z59" s="100"/>
      <c r="AA59" s="100"/>
      <c r="AB59" s="100"/>
      <c r="AC59" s="100"/>
      <c r="AD59" s="46"/>
      <c r="AE59" s="102">
        <v>112.84</v>
      </c>
      <c r="AF59" s="105"/>
      <c r="AG59" s="215">
        <v>114.105</v>
      </c>
      <c r="AH59" s="46">
        <v>111.55</v>
      </c>
      <c r="AI59" s="100"/>
      <c r="AJ59" s="100"/>
      <c r="AK59" s="100"/>
      <c r="AL59" s="100"/>
      <c r="AM59" s="3"/>
      <c r="AN59" s="103">
        <v>44576</v>
      </c>
      <c r="AO59" s="221">
        <f t="shared" si="14"/>
        <v>66057</v>
      </c>
      <c r="AP59" s="106"/>
      <c r="AQ59" s="100"/>
      <c r="AR59" s="100"/>
      <c r="AS59" s="100"/>
      <c r="AT59" s="100">
        <v>10864</v>
      </c>
      <c r="AU59" s="105"/>
      <c r="AV59" s="102"/>
      <c r="AW59" s="100">
        <v>6979</v>
      </c>
      <c r="AX59" s="100"/>
      <c r="AY59" s="100"/>
      <c r="AZ59" s="100"/>
      <c r="BA59" s="105"/>
      <c r="BB59" s="106"/>
      <c r="BC59" s="100"/>
      <c r="BD59" s="100"/>
      <c r="BE59" s="100"/>
      <c r="BF59" s="105"/>
      <c r="BG59" s="106"/>
      <c r="BH59" s="100"/>
      <c r="BI59" s="100"/>
      <c r="BJ59" s="100"/>
      <c r="BK59" s="100"/>
      <c r="BL59" s="100"/>
      <c r="BM59" s="100">
        <v>19808</v>
      </c>
      <c r="BN59" s="105"/>
      <c r="BO59" s="100">
        <v>16791</v>
      </c>
      <c r="BP59" s="102">
        <v>11615</v>
      </c>
      <c r="BQ59" s="100"/>
      <c r="BR59" s="100"/>
      <c r="BS59" s="100"/>
      <c r="BT59" s="100"/>
      <c r="BU59" s="3"/>
      <c r="BV59" s="103">
        <v>44576</v>
      </c>
      <c r="BW59" s="112">
        <f t="shared" si="15"/>
        <v>227.5</v>
      </c>
      <c r="BX59" s="102"/>
      <c r="BY59" s="100"/>
      <c r="BZ59" s="100"/>
      <c r="CA59" s="100"/>
      <c r="CB59" s="100">
        <v>230</v>
      </c>
      <c r="CC59" s="105"/>
      <c r="CD59" s="106"/>
      <c r="CE59" s="100"/>
      <c r="CF59" s="100"/>
      <c r="CG59" s="100"/>
      <c r="CH59" s="100"/>
      <c r="CI59" s="105"/>
      <c r="CJ59" s="106"/>
      <c r="CK59" s="100"/>
      <c r="CL59" s="100"/>
      <c r="CM59" s="100"/>
      <c r="CN59" s="105"/>
      <c r="CO59" s="106"/>
      <c r="CP59" s="100"/>
      <c r="CQ59" s="100"/>
      <c r="CR59" s="100"/>
      <c r="CS59" s="100"/>
      <c r="CT59" s="100"/>
      <c r="CU59" s="100"/>
      <c r="CV59" s="105"/>
      <c r="CW59" s="102">
        <v>225</v>
      </c>
      <c r="CX59" s="100"/>
      <c r="CY59" s="100"/>
      <c r="CZ59" s="100"/>
      <c r="DA59" s="100"/>
      <c r="DB59" s="100"/>
      <c r="DC59" s="3"/>
      <c r="DD59" s="103">
        <v>44576</v>
      </c>
      <c r="DE59" s="223" t="s">
        <v>334</v>
      </c>
      <c r="DF59" s="106"/>
      <c r="DG59" s="100"/>
      <c r="DH59" s="100"/>
      <c r="DI59" s="100"/>
      <c r="DJ59" s="224" t="s">
        <v>334</v>
      </c>
      <c r="DK59" s="105"/>
      <c r="DL59" s="106"/>
      <c r="DM59" s="100"/>
      <c r="DN59" s="100"/>
      <c r="DO59" s="100"/>
      <c r="DP59" s="100"/>
      <c r="DQ59" s="105"/>
      <c r="DR59" s="106"/>
      <c r="DS59" s="100"/>
      <c r="DT59" s="100"/>
      <c r="DU59" s="100"/>
      <c r="DV59" s="105"/>
      <c r="DW59" s="106"/>
      <c r="DX59" s="100"/>
      <c r="DY59" s="100"/>
      <c r="DZ59" s="100"/>
      <c r="EA59" s="100"/>
      <c r="EB59" s="100"/>
      <c r="EC59" s="100"/>
      <c r="ED59" s="105"/>
      <c r="EE59" s="224" t="s">
        <v>334</v>
      </c>
      <c r="EF59" s="100"/>
      <c r="EG59" s="100"/>
      <c r="EH59" s="100"/>
      <c r="EI59" s="100"/>
      <c r="EJ59" s="100"/>
      <c r="EK59" s="3"/>
    </row>
    <row r="60" spans="1:141" ht="16.5" x14ac:dyDescent="0.35">
      <c r="E60" s="3"/>
      <c r="F60" s="103">
        <v>44576</v>
      </c>
      <c r="G60" s="167">
        <v>114.520834763238</v>
      </c>
      <c r="H60" s="106"/>
      <c r="I60" s="100"/>
      <c r="J60" s="100"/>
      <c r="K60" s="100"/>
      <c r="L60" s="100">
        <v>126.15</v>
      </c>
      <c r="M60" s="105"/>
      <c r="N60" s="106"/>
      <c r="O60" s="46">
        <v>111.23</v>
      </c>
      <c r="P60" s="100"/>
      <c r="Q60" s="100"/>
      <c r="R60" s="100"/>
      <c r="S60" s="105"/>
      <c r="T60" s="106"/>
      <c r="U60" s="100"/>
      <c r="V60" s="100"/>
      <c r="W60" s="100"/>
      <c r="X60" s="105"/>
      <c r="Y60" s="106"/>
      <c r="Z60" s="100"/>
      <c r="AA60" s="100"/>
      <c r="AB60" s="100"/>
      <c r="AC60" s="100"/>
      <c r="AD60" s="46"/>
      <c r="AE60" s="102">
        <v>108.5</v>
      </c>
      <c r="AF60" s="105"/>
      <c r="AG60" s="215">
        <v>114.495</v>
      </c>
      <c r="AH60" s="46">
        <v>116.37</v>
      </c>
      <c r="AI60" s="100"/>
      <c r="AJ60" s="100"/>
      <c r="AK60" s="100"/>
      <c r="AL60" s="100"/>
      <c r="AM60" s="3"/>
      <c r="AN60" s="103">
        <v>44569</v>
      </c>
      <c r="AO60" s="221">
        <f t="shared" si="14"/>
        <v>66438</v>
      </c>
      <c r="AP60" s="106"/>
      <c r="AQ60" s="100"/>
      <c r="AR60" s="100"/>
      <c r="AS60" s="100"/>
      <c r="AT60" s="100">
        <v>11296</v>
      </c>
      <c r="AU60" s="105"/>
      <c r="AV60" s="102"/>
      <c r="AW60" s="100">
        <v>6412</v>
      </c>
      <c r="AX60" s="100"/>
      <c r="AY60" s="100"/>
      <c r="AZ60" s="100"/>
      <c r="BA60" s="105"/>
      <c r="BB60" s="106"/>
      <c r="BC60" s="100"/>
      <c r="BD60" s="100"/>
      <c r="BE60" s="100"/>
      <c r="BF60" s="105"/>
      <c r="BG60" s="106"/>
      <c r="BH60" s="100"/>
      <c r="BI60" s="100"/>
      <c r="BJ60" s="100"/>
      <c r="BK60" s="100"/>
      <c r="BL60" s="100"/>
      <c r="BM60" s="100">
        <v>21492</v>
      </c>
      <c r="BN60" s="105"/>
      <c r="BO60" s="100">
        <v>16656</v>
      </c>
      <c r="BP60" s="102">
        <v>10582</v>
      </c>
      <c r="BQ60" s="100"/>
      <c r="BR60" s="100"/>
      <c r="BS60" s="100"/>
      <c r="BT60" s="100"/>
      <c r="BU60" s="3"/>
      <c r="BV60" s="103">
        <v>44569</v>
      </c>
      <c r="BW60" s="112">
        <f t="shared" si="15"/>
        <v>227.5</v>
      </c>
      <c r="BX60" s="102"/>
      <c r="BY60" s="100"/>
      <c r="BZ60" s="100"/>
      <c r="CA60" s="100"/>
      <c r="CB60" s="100">
        <v>230</v>
      </c>
      <c r="CC60" s="105"/>
      <c r="CD60" s="106"/>
      <c r="CE60" s="100"/>
      <c r="CF60" s="100"/>
      <c r="CG60" s="100"/>
      <c r="CH60" s="100"/>
      <c r="CI60" s="105"/>
      <c r="CJ60" s="106"/>
      <c r="CK60" s="100"/>
      <c r="CL60" s="100"/>
      <c r="CM60" s="100"/>
      <c r="CN60" s="105"/>
      <c r="CO60" s="106"/>
      <c r="CP60" s="100"/>
      <c r="CQ60" s="100"/>
      <c r="CR60" s="100"/>
      <c r="CS60" s="100"/>
      <c r="CT60" s="100"/>
      <c r="CU60" s="100"/>
      <c r="CV60" s="105"/>
      <c r="CW60" s="102">
        <v>225</v>
      </c>
      <c r="CX60" s="100"/>
      <c r="CY60" s="100"/>
      <c r="CZ60" s="100"/>
      <c r="DA60" s="100"/>
      <c r="DB60" s="100"/>
      <c r="DC60" s="3"/>
      <c r="DD60" s="103">
        <v>44569</v>
      </c>
      <c r="DE60" s="223" t="s">
        <v>334</v>
      </c>
      <c r="DF60" s="106"/>
      <c r="DG60" s="100"/>
      <c r="DH60" s="100"/>
      <c r="DI60" s="100"/>
      <c r="DJ60" s="224" t="s">
        <v>334</v>
      </c>
      <c r="DK60" s="105"/>
      <c r="DL60" s="106"/>
      <c r="DM60" s="100"/>
      <c r="DN60" s="100"/>
      <c r="DO60" s="100"/>
      <c r="DP60" s="100"/>
      <c r="DQ60" s="105"/>
      <c r="DR60" s="106"/>
      <c r="DS60" s="100"/>
      <c r="DT60" s="100"/>
      <c r="DU60" s="100"/>
      <c r="DV60" s="105"/>
      <c r="DW60" s="106"/>
      <c r="DX60" s="100"/>
      <c r="DY60" s="100"/>
      <c r="DZ60" s="100"/>
      <c r="EA60" s="100"/>
      <c r="EB60" s="100"/>
      <c r="EC60" s="100"/>
      <c r="ED60" s="105"/>
      <c r="EE60" s="224" t="s">
        <v>334</v>
      </c>
      <c r="EF60" s="100"/>
      <c r="EG60" s="100"/>
      <c r="EH60" s="100"/>
      <c r="EI60" s="100"/>
      <c r="EJ60" s="100"/>
      <c r="EK60" s="3"/>
    </row>
    <row r="61" spans="1:141" ht="16.5" x14ac:dyDescent="0.35">
      <c r="E61" s="3"/>
      <c r="F61" s="103">
        <v>44569</v>
      </c>
      <c r="G61" s="167">
        <v>115.810839196234</v>
      </c>
      <c r="H61" s="106"/>
      <c r="I61" s="100"/>
      <c r="J61" s="100"/>
      <c r="K61" s="100"/>
      <c r="L61" s="100">
        <v>123.33</v>
      </c>
      <c r="M61" s="105"/>
      <c r="N61" s="106"/>
      <c r="O61" s="46">
        <v>113.55</v>
      </c>
      <c r="P61" s="100"/>
      <c r="Q61" s="100"/>
      <c r="R61" s="100"/>
      <c r="S61" s="105"/>
      <c r="T61" s="106"/>
      <c r="U61" s="100"/>
      <c r="V61" s="100"/>
      <c r="W61" s="100"/>
      <c r="X61" s="105"/>
      <c r="Y61" s="106"/>
      <c r="Z61" s="100"/>
      <c r="AA61" s="100"/>
      <c r="AB61" s="100"/>
      <c r="AC61" s="100"/>
      <c r="AD61" s="46"/>
      <c r="AE61" s="102">
        <v>111.23</v>
      </c>
      <c r="AF61" s="105"/>
      <c r="AG61" s="215">
        <v>117.62</v>
      </c>
      <c r="AH61" s="46">
        <v>115.43</v>
      </c>
      <c r="AI61" s="100"/>
      <c r="AJ61" s="100"/>
      <c r="AK61" s="100"/>
      <c r="AL61" s="100"/>
      <c r="AM61" s="3"/>
      <c r="AN61" s="103">
        <v>44557</v>
      </c>
      <c r="AO61" s="221">
        <f t="shared" si="14"/>
        <v>79028</v>
      </c>
      <c r="AP61" s="106"/>
      <c r="AQ61" s="100"/>
      <c r="AR61" s="100"/>
      <c r="AS61" s="100"/>
      <c r="AT61" s="100">
        <v>13157</v>
      </c>
      <c r="AU61" s="105"/>
      <c r="AV61" s="102"/>
      <c r="AW61" s="100">
        <v>7366</v>
      </c>
      <c r="AX61" s="100"/>
      <c r="AY61" s="100"/>
      <c r="AZ61" s="100"/>
      <c r="BA61" s="105"/>
      <c r="BB61" s="106"/>
      <c r="BC61" s="100"/>
      <c r="BD61" s="100"/>
      <c r="BE61" s="100"/>
      <c r="BF61" s="105"/>
      <c r="BG61" s="106"/>
      <c r="BH61" s="100"/>
      <c r="BI61" s="100"/>
      <c r="BJ61" s="100"/>
      <c r="BK61" s="100"/>
      <c r="BL61" s="100"/>
      <c r="BM61" s="100">
        <v>25561</v>
      </c>
      <c r="BN61" s="105"/>
      <c r="BO61" s="100">
        <v>21626</v>
      </c>
      <c r="BP61" s="102">
        <v>11318</v>
      </c>
      <c r="BQ61" s="100"/>
      <c r="BR61" s="100"/>
      <c r="BS61" s="100"/>
      <c r="BT61" s="100"/>
      <c r="BU61" s="3"/>
      <c r="BV61" s="103">
        <v>44557</v>
      </c>
      <c r="BW61" s="112">
        <f t="shared" si="15"/>
        <v>227.5</v>
      </c>
      <c r="BX61" s="102"/>
      <c r="BY61" s="100"/>
      <c r="BZ61" s="100"/>
      <c r="CA61" s="100"/>
      <c r="CB61" s="100">
        <v>230</v>
      </c>
      <c r="CC61" s="105"/>
      <c r="CD61" s="106"/>
      <c r="CE61" s="100"/>
      <c r="CF61" s="100"/>
      <c r="CG61" s="100"/>
      <c r="CH61" s="100"/>
      <c r="CI61" s="105"/>
      <c r="CJ61" s="106"/>
      <c r="CK61" s="100"/>
      <c r="CL61" s="100"/>
      <c r="CM61" s="100"/>
      <c r="CN61" s="105"/>
      <c r="CO61" s="106"/>
      <c r="CP61" s="100"/>
      <c r="CQ61" s="100"/>
      <c r="CR61" s="100"/>
      <c r="CS61" s="100"/>
      <c r="CT61" s="100"/>
      <c r="CU61" s="100"/>
      <c r="CV61" s="105"/>
      <c r="CW61" s="102">
        <v>225</v>
      </c>
      <c r="CX61" s="100"/>
      <c r="CY61" s="100"/>
      <c r="CZ61" s="100"/>
      <c r="DA61" s="100"/>
      <c r="DB61" s="100"/>
      <c r="DC61" s="3"/>
      <c r="DD61" s="103">
        <v>44557</v>
      </c>
      <c r="DE61" s="223" t="s">
        <v>334</v>
      </c>
      <c r="DF61" s="106"/>
      <c r="DG61" s="100"/>
      <c r="DH61" s="100"/>
      <c r="DI61" s="100"/>
      <c r="DJ61" s="224" t="s">
        <v>334</v>
      </c>
      <c r="DK61" s="105"/>
      <c r="DL61" s="106"/>
      <c r="DM61" s="100"/>
      <c r="DN61" s="100"/>
      <c r="DO61" s="100"/>
      <c r="DP61" s="100"/>
      <c r="DQ61" s="105"/>
      <c r="DR61" s="106"/>
      <c r="DS61" s="100"/>
      <c r="DT61" s="100"/>
      <c r="DU61" s="100"/>
      <c r="DV61" s="105"/>
      <c r="DW61" s="106"/>
      <c r="DX61" s="100"/>
      <c r="DY61" s="100"/>
      <c r="DZ61" s="100"/>
      <c r="EA61" s="100"/>
      <c r="EB61" s="100"/>
      <c r="EC61" s="100"/>
      <c r="ED61" s="105"/>
      <c r="EE61" s="224" t="s">
        <v>334</v>
      </c>
      <c r="EF61" s="100"/>
      <c r="EG61" s="100"/>
      <c r="EH61" s="100"/>
      <c r="EI61" s="100"/>
      <c r="EJ61" s="100"/>
      <c r="EK61" s="3"/>
    </row>
    <row r="62" spans="1:141" ht="16.5" x14ac:dyDescent="0.35">
      <c r="E62" s="3"/>
      <c r="F62" s="103">
        <v>44562</v>
      </c>
      <c r="G62" s="167">
        <v>115.80115111484</v>
      </c>
      <c r="H62" s="106"/>
      <c r="I62" s="100"/>
      <c r="J62" s="100"/>
      <c r="K62" s="100"/>
      <c r="L62" s="100">
        <v>124.54</v>
      </c>
      <c r="M62" s="105"/>
      <c r="N62" s="106"/>
      <c r="O62" s="46">
        <v>114.99</v>
      </c>
      <c r="P62" s="100"/>
      <c r="Q62" s="100"/>
      <c r="R62" s="100"/>
      <c r="S62" s="105"/>
      <c r="T62" s="106"/>
      <c r="U62" s="100"/>
      <c r="V62" s="100"/>
      <c r="W62" s="100"/>
      <c r="X62" s="105"/>
      <c r="Y62" s="106"/>
      <c r="Z62" s="100"/>
      <c r="AA62" s="100"/>
      <c r="AB62" s="100"/>
      <c r="AC62" s="100"/>
      <c r="AD62" s="46"/>
      <c r="AE62" s="102">
        <v>109.9</v>
      </c>
      <c r="AF62" s="105"/>
      <c r="AG62" s="215">
        <v>116.08499999999999</v>
      </c>
      <c r="AH62" s="46">
        <v>119.35</v>
      </c>
      <c r="AI62" s="100"/>
      <c r="AJ62" s="100"/>
      <c r="AK62" s="100"/>
      <c r="AL62" s="100"/>
      <c r="AM62" s="3"/>
      <c r="AN62" s="103">
        <v>44550</v>
      </c>
      <c r="AO62" s="221">
        <f t="shared" si="14"/>
        <v>84631</v>
      </c>
      <c r="AP62" s="106"/>
      <c r="AQ62" s="100"/>
      <c r="AR62" s="100"/>
      <c r="AS62" s="100"/>
      <c r="AT62" s="100">
        <v>13949</v>
      </c>
      <c r="AU62" s="105"/>
      <c r="AV62" s="102"/>
      <c r="AW62" s="100">
        <v>9363</v>
      </c>
      <c r="AX62" s="100"/>
      <c r="AY62" s="100"/>
      <c r="AZ62" s="100"/>
      <c r="BA62" s="105"/>
      <c r="BB62" s="106"/>
      <c r="BC62" s="100"/>
      <c r="BD62" s="100"/>
      <c r="BE62" s="100"/>
      <c r="BF62" s="105"/>
      <c r="BG62" s="106"/>
      <c r="BH62" s="100"/>
      <c r="BI62" s="100"/>
      <c r="BJ62" s="100"/>
      <c r="BK62" s="100"/>
      <c r="BL62" s="100"/>
      <c r="BM62" s="100">
        <v>27165</v>
      </c>
      <c r="BN62" s="105"/>
      <c r="BO62" s="100">
        <v>23034</v>
      </c>
      <c r="BP62" s="102">
        <v>11120</v>
      </c>
      <c r="BQ62" s="100"/>
      <c r="BR62" s="100"/>
      <c r="BS62" s="100"/>
      <c r="BT62" s="100"/>
      <c r="BU62" s="3"/>
      <c r="BV62" s="103">
        <v>44550</v>
      </c>
      <c r="BW62" s="112">
        <f t="shared" si="15"/>
        <v>227.5</v>
      </c>
      <c r="BX62" s="102"/>
      <c r="BY62" s="100"/>
      <c r="BZ62" s="100"/>
      <c r="CA62" s="100"/>
      <c r="CB62" s="100">
        <v>230</v>
      </c>
      <c r="CC62" s="105"/>
      <c r="CD62" s="106"/>
      <c r="CE62" s="100"/>
      <c r="CF62" s="100"/>
      <c r="CG62" s="100"/>
      <c r="CH62" s="100"/>
      <c r="CI62" s="105"/>
      <c r="CJ62" s="106"/>
      <c r="CK62" s="100"/>
      <c r="CL62" s="100"/>
      <c r="CM62" s="100"/>
      <c r="CN62" s="105"/>
      <c r="CO62" s="106"/>
      <c r="CP62" s="100"/>
      <c r="CQ62" s="100"/>
      <c r="CR62" s="100"/>
      <c r="CS62" s="100"/>
      <c r="CT62" s="100"/>
      <c r="CU62" s="100"/>
      <c r="CV62" s="105"/>
      <c r="CW62" s="102">
        <v>225</v>
      </c>
      <c r="CX62" s="100"/>
      <c r="CY62" s="100"/>
      <c r="CZ62" s="100"/>
      <c r="DA62" s="100"/>
      <c r="DB62" s="100"/>
      <c r="DC62" s="3"/>
      <c r="DD62" s="103">
        <v>44550</v>
      </c>
      <c r="DE62" s="223" t="s">
        <v>334</v>
      </c>
      <c r="DF62" s="106"/>
      <c r="DG62" s="100"/>
      <c r="DH62" s="100"/>
      <c r="DI62" s="100"/>
      <c r="DJ62" s="224" t="s">
        <v>334</v>
      </c>
      <c r="DK62" s="105"/>
      <c r="DL62" s="106"/>
      <c r="DM62" s="100"/>
      <c r="DN62" s="100"/>
      <c r="DO62" s="100"/>
      <c r="DP62" s="100"/>
      <c r="DQ62" s="105"/>
      <c r="DR62" s="106"/>
      <c r="DS62" s="100"/>
      <c r="DT62" s="100"/>
      <c r="DU62" s="100"/>
      <c r="DV62" s="105"/>
      <c r="DW62" s="106"/>
      <c r="DX62" s="100"/>
      <c r="DY62" s="100"/>
      <c r="DZ62" s="100"/>
      <c r="EA62" s="100"/>
      <c r="EB62" s="100"/>
      <c r="EC62" s="100"/>
      <c r="ED62" s="105"/>
      <c r="EE62" s="224" t="s">
        <v>334</v>
      </c>
      <c r="EF62" s="100"/>
      <c r="EG62" s="100"/>
      <c r="EH62" s="100"/>
      <c r="EI62" s="100"/>
      <c r="EJ62" s="100"/>
      <c r="EK62" s="3"/>
    </row>
    <row r="63" spans="1:141" ht="16.5" x14ac:dyDescent="0.35">
      <c r="E63" s="3"/>
      <c r="F63" s="103">
        <v>44555</v>
      </c>
      <c r="G63" s="167">
        <v>118.535554793163</v>
      </c>
      <c r="H63" s="106"/>
      <c r="I63" s="100"/>
      <c r="J63" s="100"/>
      <c r="K63" s="100"/>
      <c r="L63" s="100">
        <v>124.9</v>
      </c>
      <c r="M63" s="105"/>
      <c r="N63" s="106"/>
      <c r="O63" s="46">
        <v>115.63</v>
      </c>
      <c r="P63" s="100"/>
      <c r="Q63" s="100"/>
      <c r="R63" s="100"/>
      <c r="S63" s="105"/>
      <c r="T63" s="106"/>
      <c r="U63" s="100"/>
      <c r="V63" s="100"/>
      <c r="W63" s="100"/>
      <c r="X63" s="105"/>
      <c r="Y63" s="106"/>
      <c r="Z63" s="100"/>
      <c r="AA63" s="100"/>
      <c r="AB63" s="100"/>
      <c r="AC63" s="100"/>
      <c r="AD63" s="46"/>
      <c r="AE63" s="102">
        <v>116.11</v>
      </c>
      <c r="AF63" s="105"/>
      <c r="AG63" s="215">
        <v>116.83499999999999</v>
      </c>
      <c r="AH63" s="46">
        <v>120.2</v>
      </c>
      <c r="AI63" s="100"/>
      <c r="AJ63" s="100"/>
      <c r="AK63" s="100"/>
      <c r="AL63" s="100"/>
      <c r="AM63" s="3"/>
      <c r="AN63" s="103">
        <v>44543</v>
      </c>
      <c r="AO63" s="221">
        <f t="shared" si="14"/>
        <v>65583</v>
      </c>
      <c r="AP63" s="106"/>
      <c r="AQ63" s="100"/>
      <c r="AR63" s="100"/>
      <c r="AS63" s="100"/>
      <c r="AT63" s="100">
        <v>11993</v>
      </c>
      <c r="AU63" s="105"/>
      <c r="AV63" s="102"/>
      <c r="AW63" s="100">
        <v>7121</v>
      </c>
      <c r="AX63" s="100"/>
      <c r="AY63" s="100"/>
      <c r="AZ63" s="100"/>
      <c r="BA63" s="105"/>
      <c r="BB63" s="106"/>
      <c r="BC63" s="100"/>
      <c r="BD63" s="100"/>
      <c r="BE63" s="100"/>
      <c r="BF63" s="105"/>
      <c r="BG63" s="106"/>
      <c r="BH63" s="100"/>
      <c r="BI63" s="100"/>
      <c r="BJ63" s="100"/>
      <c r="BK63" s="100"/>
      <c r="BL63" s="100"/>
      <c r="BM63" s="100">
        <v>17886</v>
      </c>
      <c r="BN63" s="105"/>
      <c r="BO63" s="100">
        <v>17780</v>
      </c>
      <c r="BP63" s="102">
        <v>10803</v>
      </c>
      <c r="BQ63" s="100"/>
      <c r="BR63" s="100"/>
      <c r="BS63" s="100"/>
      <c r="BT63" s="100"/>
      <c r="BU63" s="3"/>
      <c r="BV63" s="103">
        <v>44543</v>
      </c>
      <c r="BW63" s="112">
        <f t="shared" si="15"/>
        <v>227.5</v>
      </c>
      <c r="BX63" s="102"/>
      <c r="BY63" s="100"/>
      <c r="BZ63" s="100"/>
      <c r="CA63" s="100"/>
      <c r="CB63" s="100">
        <v>230</v>
      </c>
      <c r="CC63" s="105"/>
      <c r="CD63" s="106"/>
      <c r="CE63" s="100"/>
      <c r="CF63" s="100"/>
      <c r="CG63" s="100"/>
      <c r="CH63" s="100"/>
      <c r="CI63" s="105"/>
      <c r="CJ63" s="106"/>
      <c r="CK63" s="100"/>
      <c r="CL63" s="100"/>
      <c r="CM63" s="100"/>
      <c r="CN63" s="105"/>
      <c r="CO63" s="106"/>
      <c r="CP63" s="100"/>
      <c r="CQ63" s="100"/>
      <c r="CR63" s="100"/>
      <c r="CS63" s="100"/>
      <c r="CT63" s="100"/>
      <c r="CU63" s="100"/>
      <c r="CV63" s="105"/>
      <c r="CW63" s="102">
        <v>225</v>
      </c>
      <c r="CX63" s="100"/>
      <c r="CY63" s="100"/>
      <c r="CZ63" s="100"/>
      <c r="DA63" s="100"/>
      <c r="DB63" s="100"/>
      <c r="DC63" s="3"/>
      <c r="DD63" s="103">
        <v>44543</v>
      </c>
      <c r="DE63" s="223" t="s">
        <v>334</v>
      </c>
      <c r="DF63" s="106"/>
      <c r="DG63" s="100"/>
      <c r="DH63" s="100"/>
      <c r="DI63" s="100"/>
      <c r="DJ63" s="224" t="s">
        <v>334</v>
      </c>
      <c r="DK63" s="105"/>
      <c r="DL63" s="106"/>
      <c r="DM63" s="100"/>
      <c r="DN63" s="100"/>
      <c r="DO63" s="100"/>
      <c r="DP63" s="100"/>
      <c r="DQ63" s="105"/>
      <c r="DR63" s="106"/>
      <c r="DS63" s="100"/>
      <c r="DT63" s="100"/>
      <c r="DU63" s="100"/>
      <c r="DV63" s="105"/>
      <c r="DW63" s="106"/>
      <c r="DX63" s="100"/>
      <c r="DY63" s="100"/>
      <c r="DZ63" s="100"/>
      <c r="EA63" s="100"/>
      <c r="EB63" s="100"/>
      <c r="EC63" s="100"/>
      <c r="ED63" s="105"/>
      <c r="EE63" s="224" t="s">
        <v>334</v>
      </c>
      <c r="EF63" s="100"/>
      <c r="EG63" s="100"/>
      <c r="EH63" s="100"/>
      <c r="EI63" s="100"/>
      <c r="EJ63" s="100"/>
      <c r="EK63" s="3"/>
    </row>
    <row r="64" spans="1:141" ht="16.5" x14ac:dyDescent="0.35">
      <c r="E64" s="3"/>
      <c r="F64" s="103">
        <v>44548</v>
      </c>
      <c r="G64" s="167">
        <v>122.587423415788</v>
      </c>
      <c r="H64" s="106"/>
      <c r="I64" s="100"/>
      <c r="J64" s="100"/>
      <c r="K64" s="100"/>
      <c r="L64" s="100">
        <v>127.51</v>
      </c>
      <c r="M64" s="105"/>
      <c r="N64" s="106"/>
      <c r="O64" s="46">
        <v>114.89</v>
      </c>
      <c r="P64" s="100"/>
      <c r="Q64" s="100"/>
      <c r="R64" s="100"/>
      <c r="S64" s="105"/>
      <c r="T64" s="106"/>
      <c r="U64" s="100"/>
      <c r="V64" s="100"/>
      <c r="W64" s="100"/>
      <c r="X64" s="105"/>
      <c r="Y64" s="106"/>
      <c r="Z64" s="100"/>
      <c r="AA64" s="100"/>
      <c r="AB64" s="100"/>
      <c r="AC64" s="100"/>
      <c r="AD64" s="46"/>
      <c r="AE64" s="102">
        <v>126.8</v>
      </c>
      <c r="AF64" s="105"/>
      <c r="AG64" s="215">
        <v>120.27500000000001</v>
      </c>
      <c r="AH64" s="46">
        <v>121.26</v>
      </c>
      <c r="AI64" s="100"/>
      <c r="AJ64" s="100"/>
      <c r="AK64" s="100"/>
      <c r="AL64" s="100"/>
      <c r="AM64" s="3"/>
      <c r="AN64" s="103">
        <v>44536</v>
      </c>
      <c r="AO64" s="221">
        <f t="shared" si="14"/>
        <v>56637</v>
      </c>
      <c r="AP64" s="106"/>
      <c r="AQ64" s="100"/>
      <c r="AR64" s="100"/>
      <c r="AS64" s="100"/>
      <c r="AT64" s="100">
        <v>9665</v>
      </c>
      <c r="AU64" s="105"/>
      <c r="AV64" s="102"/>
      <c r="AW64" s="100">
        <v>6814</v>
      </c>
      <c r="AX64" s="100"/>
      <c r="AY64" s="100"/>
      <c r="AZ64" s="100"/>
      <c r="BA64" s="105"/>
      <c r="BB64" s="106"/>
      <c r="BC64" s="100"/>
      <c r="BD64" s="100"/>
      <c r="BE64" s="100"/>
      <c r="BF64" s="105"/>
      <c r="BG64" s="106"/>
      <c r="BH64" s="100"/>
      <c r="BI64" s="100"/>
      <c r="BJ64" s="100"/>
      <c r="BK64" s="100"/>
      <c r="BL64" s="100"/>
      <c r="BM64" s="100">
        <v>13273</v>
      </c>
      <c r="BN64" s="105"/>
      <c r="BO64" s="100">
        <v>15586</v>
      </c>
      <c r="BP64" s="102">
        <v>11299</v>
      </c>
      <c r="BQ64" s="100"/>
      <c r="BR64" s="100"/>
      <c r="BS64" s="100"/>
      <c r="BT64" s="100"/>
      <c r="BU64" s="3"/>
      <c r="BV64" s="103">
        <v>44536</v>
      </c>
      <c r="BW64" s="112">
        <f t="shared" si="15"/>
        <v>227.5</v>
      </c>
      <c r="BX64" s="102"/>
      <c r="BY64" s="100"/>
      <c r="BZ64" s="100"/>
      <c r="CA64" s="100"/>
      <c r="CB64" s="100">
        <v>230</v>
      </c>
      <c r="CC64" s="105"/>
      <c r="CD64" s="106"/>
      <c r="CE64" s="100"/>
      <c r="CF64" s="100"/>
      <c r="CG64" s="100"/>
      <c r="CH64" s="100"/>
      <c r="CI64" s="105"/>
      <c r="CJ64" s="106"/>
      <c r="CK64" s="100"/>
      <c r="CL64" s="100"/>
      <c r="CM64" s="100"/>
      <c r="CN64" s="105"/>
      <c r="CO64" s="106"/>
      <c r="CP64" s="100"/>
      <c r="CQ64" s="100"/>
      <c r="CR64" s="100"/>
      <c r="CS64" s="100"/>
      <c r="CT64" s="100"/>
      <c r="CU64" s="100"/>
      <c r="CV64" s="105"/>
      <c r="CW64" s="102">
        <v>225</v>
      </c>
      <c r="CX64" s="100"/>
      <c r="CY64" s="100"/>
      <c r="CZ64" s="100"/>
      <c r="DA64" s="100"/>
      <c r="DB64" s="100"/>
      <c r="DC64" s="3"/>
      <c r="DD64" s="103">
        <v>44536</v>
      </c>
      <c r="DE64" s="223" t="s">
        <v>334</v>
      </c>
      <c r="DF64" s="106"/>
      <c r="DG64" s="100"/>
      <c r="DH64" s="100"/>
      <c r="DI64" s="100"/>
      <c r="DJ64" s="224" t="s">
        <v>334</v>
      </c>
      <c r="DK64" s="105"/>
      <c r="DL64" s="106"/>
      <c r="DM64" s="100"/>
      <c r="DN64" s="100"/>
      <c r="DO64" s="100"/>
      <c r="DP64" s="100"/>
      <c r="DQ64" s="105"/>
      <c r="DR64" s="106"/>
      <c r="DS64" s="100"/>
      <c r="DT64" s="100"/>
      <c r="DU64" s="100"/>
      <c r="DV64" s="105"/>
      <c r="DW64" s="106"/>
      <c r="DX64" s="100"/>
      <c r="DY64" s="100"/>
      <c r="DZ64" s="100"/>
      <c r="EA64" s="100"/>
      <c r="EB64" s="100"/>
      <c r="EC64" s="100"/>
      <c r="ED64" s="105"/>
      <c r="EE64" s="224" t="s">
        <v>334</v>
      </c>
      <c r="EF64" s="100"/>
      <c r="EG64" s="100"/>
      <c r="EH64" s="100"/>
      <c r="EI64" s="100"/>
      <c r="EJ64" s="100"/>
      <c r="EK64" s="3"/>
    </row>
    <row r="65" spans="5:141" ht="16.5" x14ac:dyDescent="0.35">
      <c r="E65" s="3"/>
      <c r="F65" s="103">
        <v>44541</v>
      </c>
      <c r="G65" s="167">
        <v>120.021670530425</v>
      </c>
      <c r="H65" s="106"/>
      <c r="I65" s="100"/>
      <c r="J65" s="100"/>
      <c r="K65" s="100"/>
      <c r="L65" s="100">
        <v>125.33</v>
      </c>
      <c r="M65" s="105"/>
      <c r="N65" s="106"/>
      <c r="O65" s="46">
        <v>112.92</v>
      </c>
      <c r="P65" s="100"/>
      <c r="Q65" s="100"/>
      <c r="R65" s="100"/>
      <c r="S65" s="105"/>
      <c r="T65" s="106"/>
      <c r="U65" s="100"/>
      <c r="V65" s="100"/>
      <c r="W65" s="100"/>
      <c r="X65" s="105"/>
      <c r="Y65" s="106"/>
      <c r="Z65" s="100"/>
      <c r="AA65" s="100"/>
      <c r="AB65" s="100"/>
      <c r="AC65" s="100"/>
      <c r="AD65" s="46"/>
      <c r="AE65" s="102">
        <v>126.48</v>
      </c>
      <c r="AF65" s="105"/>
      <c r="AG65" s="215">
        <v>112.35</v>
      </c>
      <c r="AH65" s="46">
        <v>121.53</v>
      </c>
      <c r="AI65" s="100"/>
      <c r="AJ65" s="100"/>
      <c r="AK65" s="100"/>
      <c r="AL65" s="100"/>
      <c r="AM65" s="3"/>
      <c r="AN65" s="103">
        <v>44529</v>
      </c>
      <c r="AO65" s="221">
        <f t="shared" si="14"/>
        <v>50469</v>
      </c>
      <c r="AP65" s="106"/>
      <c r="AQ65" s="100"/>
      <c r="AR65" s="100"/>
      <c r="AS65" s="100"/>
      <c r="AT65" s="100">
        <v>7835</v>
      </c>
      <c r="AU65" s="105"/>
      <c r="AV65" s="102"/>
      <c r="AW65" s="100">
        <v>5913</v>
      </c>
      <c r="AX65" s="100"/>
      <c r="AY65" s="100"/>
      <c r="AZ65" s="100"/>
      <c r="BA65" s="105"/>
      <c r="BB65" s="106"/>
      <c r="BC65" s="100"/>
      <c r="BD65" s="100"/>
      <c r="BE65" s="100"/>
      <c r="BF65" s="105"/>
      <c r="BG65" s="106"/>
      <c r="BH65" s="100"/>
      <c r="BI65" s="100"/>
      <c r="BJ65" s="100"/>
      <c r="BK65" s="100"/>
      <c r="BL65" s="100"/>
      <c r="BM65" s="100">
        <v>12871</v>
      </c>
      <c r="BN65" s="105"/>
      <c r="BO65" s="100">
        <v>12930</v>
      </c>
      <c r="BP65" s="102">
        <v>10920</v>
      </c>
      <c r="BQ65" s="100"/>
      <c r="BR65" s="100"/>
      <c r="BS65" s="100"/>
      <c r="BT65" s="100"/>
      <c r="BU65" s="3"/>
      <c r="BV65" s="103">
        <v>44529</v>
      </c>
      <c r="BW65" s="112">
        <f t="shared" si="15"/>
        <v>226.5</v>
      </c>
      <c r="BX65" s="102"/>
      <c r="BY65" s="100"/>
      <c r="BZ65" s="100"/>
      <c r="CA65" s="100"/>
      <c r="CB65" s="100">
        <v>215</v>
      </c>
      <c r="CC65" s="105"/>
      <c r="CD65" s="106"/>
      <c r="CE65" s="100"/>
      <c r="CF65" s="100"/>
      <c r="CG65" s="100"/>
      <c r="CH65" s="100"/>
      <c r="CI65" s="105"/>
      <c r="CJ65" s="106"/>
      <c r="CK65" s="100"/>
      <c r="CL65" s="100"/>
      <c r="CM65" s="100"/>
      <c r="CN65" s="105"/>
      <c r="CO65" s="106"/>
      <c r="CP65" s="100"/>
      <c r="CQ65" s="100"/>
      <c r="CR65" s="100"/>
      <c r="CS65" s="100"/>
      <c r="CT65" s="100"/>
      <c r="CU65" s="100"/>
      <c r="CV65" s="105"/>
      <c r="CW65" s="102">
        <v>238</v>
      </c>
      <c r="CX65" s="100"/>
      <c r="CY65" s="100"/>
      <c r="CZ65" s="100"/>
      <c r="DA65" s="100"/>
      <c r="DB65" s="100"/>
      <c r="DC65" s="3"/>
      <c r="DD65" s="103">
        <v>44529</v>
      </c>
      <c r="DE65" s="223" t="s">
        <v>334</v>
      </c>
      <c r="DF65" s="106"/>
      <c r="DG65" s="100"/>
      <c r="DH65" s="100"/>
      <c r="DI65" s="100"/>
      <c r="DJ65" s="224" t="s">
        <v>334</v>
      </c>
      <c r="DK65" s="105"/>
      <c r="DL65" s="106"/>
      <c r="DM65" s="100"/>
      <c r="DN65" s="100"/>
      <c r="DO65" s="100"/>
      <c r="DP65" s="100"/>
      <c r="DQ65" s="105"/>
      <c r="DR65" s="106"/>
      <c r="DS65" s="100"/>
      <c r="DT65" s="100"/>
      <c r="DU65" s="100"/>
      <c r="DV65" s="105"/>
      <c r="DW65" s="106"/>
      <c r="DX65" s="100"/>
      <c r="DY65" s="100"/>
      <c r="DZ65" s="100"/>
      <c r="EA65" s="100"/>
      <c r="EB65" s="100"/>
      <c r="EC65" s="100"/>
      <c r="ED65" s="105"/>
      <c r="EE65" s="224" t="s">
        <v>334</v>
      </c>
      <c r="EF65" s="100"/>
      <c r="EG65" s="100"/>
      <c r="EH65" s="100"/>
      <c r="EI65" s="100"/>
      <c r="EJ65" s="100"/>
      <c r="EK65" s="3"/>
    </row>
    <row r="66" spans="5:141" ht="16.5" x14ac:dyDescent="0.35">
      <c r="E66" s="3"/>
      <c r="F66" s="103">
        <v>44534</v>
      </c>
      <c r="G66" s="167">
        <v>120.61183381883799</v>
      </c>
      <c r="H66" s="106"/>
      <c r="I66" s="100"/>
      <c r="J66" s="100"/>
      <c r="K66" s="100"/>
      <c r="L66" s="100">
        <v>125.42</v>
      </c>
      <c r="M66" s="105"/>
      <c r="N66" s="106"/>
      <c r="O66" s="46">
        <v>117.13</v>
      </c>
      <c r="P66" s="100"/>
      <c r="Q66" s="100"/>
      <c r="R66" s="100"/>
      <c r="S66" s="105"/>
      <c r="T66" s="106"/>
      <c r="U66" s="100"/>
      <c r="V66" s="100"/>
      <c r="W66" s="100"/>
      <c r="X66" s="105"/>
      <c r="Y66" s="106"/>
      <c r="Z66" s="100"/>
      <c r="AA66" s="100"/>
      <c r="AB66" s="100"/>
      <c r="AC66" s="100"/>
      <c r="AD66" s="46"/>
      <c r="AE66" s="102">
        <v>125.27</v>
      </c>
      <c r="AF66" s="105"/>
      <c r="AG66" s="215">
        <v>113.68</v>
      </c>
      <c r="AH66" s="46">
        <v>121.79</v>
      </c>
      <c r="AI66" s="100"/>
      <c r="AJ66" s="100"/>
      <c r="AK66" s="100"/>
      <c r="AL66" s="100"/>
      <c r="AM66" s="3"/>
      <c r="AN66" s="103">
        <v>44522</v>
      </c>
      <c r="AO66" s="221">
        <f t="shared" si="14"/>
        <v>50463</v>
      </c>
      <c r="AP66" s="106"/>
      <c r="AQ66" s="100"/>
      <c r="AR66" s="100"/>
      <c r="AS66" s="100"/>
      <c r="AT66" s="100">
        <v>6621</v>
      </c>
      <c r="AU66" s="105"/>
      <c r="AV66" s="102"/>
      <c r="AW66" s="100">
        <v>6410</v>
      </c>
      <c r="AX66" s="100"/>
      <c r="AY66" s="100"/>
      <c r="AZ66" s="100"/>
      <c r="BA66" s="105"/>
      <c r="BB66" s="106"/>
      <c r="BC66" s="100"/>
      <c r="BD66" s="100"/>
      <c r="BE66" s="100"/>
      <c r="BF66" s="105"/>
      <c r="BG66" s="106"/>
      <c r="BH66" s="100"/>
      <c r="BI66" s="100"/>
      <c r="BJ66" s="100"/>
      <c r="BK66" s="100"/>
      <c r="BL66" s="100"/>
      <c r="BM66" s="100">
        <v>14080</v>
      </c>
      <c r="BN66" s="105"/>
      <c r="BO66" s="100">
        <v>12653</v>
      </c>
      <c r="BP66" s="102">
        <v>10699</v>
      </c>
      <c r="BQ66" s="100"/>
      <c r="BR66" s="100"/>
      <c r="BS66" s="100"/>
      <c r="BT66" s="100"/>
      <c r="BU66" s="3"/>
      <c r="BV66" s="103">
        <v>44522</v>
      </c>
      <c r="BW66" s="112">
        <f t="shared" si="15"/>
        <v>226.5</v>
      </c>
      <c r="BX66" s="102"/>
      <c r="BY66" s="100"/>
      <c r="BZ66" s="100"/>
      <c r="CA66" s="100"/>
      <c r="CB66" s="100">
        <v>215</v>
      </c>
      <c r="CC66" s="105"/>
      <c r="CD66" s="106"/>
      <c r="CE66" s="100"/>
      <c r="CF66" s="100"/>
      <c r="CG66" s="100"/>
      <c r="CH66" s="100"/>
      <c r="CI66" s="105"/>
      <c r="CJ66" s="106"/>
      <c r="CK66" s="100"/>
      <c r="CL66" s="100"/>
      <c r="CM66" s="100"/>
      <c r="CN66" s="105"/>
      <c r="CO66" s="106"/>
      <c r="CP66" s="100"/>
      <c r="CQ66" s="100"/>
      <c r="CR66" s="100"/>
      <c r="CS66" s="100"/>
      <c r="CT66" s="100"/>
      <c r="CU66" s="100"/>
      <c r="CV66" s="105"/>
      <c r="CW66" s="102">
        <v>238</v>
      </c>
      <c r="CX66" s="100"/>
      <c r="CY66" s="100"/>
      <c r="CZ66" s="100"/>
      <c r="DA66" s="100"/>
      <c r="DB66" s="100"/>
      <c r="DC66" s="3"/>
      <c r="DD66" s="103">
        <v>44522</v>
      </c>
      <c r="DE66" s="223" t="s">
        <v>334</v>
      </c>
      <c r="DF66" s="106"/>
      <c r="DG66" s="100"/>
      <c r="DH66" s="100"/>
      <c r="DI66" s="100"/>
      <c r="DJ66" s="224" t="s">
        <v>334</v>
      </c>
      <c r="DK66" s="105"/>
      <c r="DL66" s="106"/>
      <c r="DM66" s="100"/>
      <c r="DN66" s="100"/>
      <c r="DO66" s="100"/>
      <c r="DP66" s="100"/>
      <c r="DQ66" s="105"/>
      <c r="DR66" s="106"/>
      <c r="DS66" s="100"/>
      <c r="DT66" s="100"/>
      <c r="DU66" s="100"/>
      <c r="DV66" s="105"/>
      <c r="DW66" s="106"/>
      <c r="DX66" s="100"/>
      <c r="DY66" s="100"/>
      <c r="DZ66" s="100"/>
      <c r="EA66" s="100"/>
      <c r="EB66" s="100"/>
      <c r="EC66" s="100"/>
      <c r="ED66" s="105"/>
      <c r="EE66" s="224" t="s">
        <v>334</v>
      </c>
      <c r="EF66" s="100"/>
      <c r="EG66" s="100"/>
      <c r="EH66" s="100"/>
      <c r="EI66" s="100"/>
      <c r="EJ66" s="100"/>
      <c r="EK66" s="3"/>
    </row>
    <row r="67" spans="5:141" ht="16.5" x14ac:dyDescent="0.35">
      <c r="E67" s="3"/>
      <c r="F67" s="103">
        <v>44527</v>
      </c>
      <c r="G67" s="167">
        <v>119.749796143643</v>
      </c>
      <c r="H67" s="106"/>
      <c r="I67" s="100"/>
      <c r="J67" s="100"/>
      <c r="K67" s="100"/>
      <c r="L67" s="100">
        <v>124.8</v>
      </c>
      <c r="M67" s="105"/>
      <c r="N67" s="106"/>
      <c r="O67" s="46">
        <v>115.04</v>
      </c>
      <c r="P67" s="100"/>
      <c r="Q67" s="100"/>
      <c r="R67" s="100"/>
      <c r="S67" s="105"/>
      <c r="T67" s="106"/>
      <c r="U67" s="100"/>
      <c r="V67" s="100"/>
      <c r="W67" s="100"/>
      <c r="X67" s="105"/>
      <c r="Y67" s="106"/>
      <c r="Z67" s="100"/>
      <c r="AA67" s="100"/>
      <c r="AB67" s="100"/>
      <c r="AC67" s="100"/>
      <c r="AD67" s="46"/>
      <c r="AE67" s="102">
        <v>125.48</v>
      </c>
      <c r="AF67" s="105"/>
      <c r="AG67" s="215">
        <v>113.24</v>
      </c>
      <c r="AH67" s="46">
        <v>119.02</v>
      </c>
      <c r="AI67" s="100"/>
      <c r="AJ67" s="100"/>
      <c r="AK67" s="100"/>
      <c r="AL67" s="100"/>
      <c r="AM67" s="3"/>
      <c r="AN67" s="103">
        <v>44515</v>
      </c>
      <c r="AO67" s="221">
        <f t="shared" si="14"/>
        <v>56167</v>
      </c>
      <c r="AP67" s="106"/>
      <c r="AQ67" s="100"/>
      <c r="AR67" s="100"/>
      <c r="AS67" s="100"/>
      <c r="AT67" s="100">
        <v>9543</v>
      </c>
      <c r="AU67" s="105"/>
      <c r="AV67" s="100"/>
      <c r="AW67" s="100">
        <v>6090</v>
      </c>
      <c r="AX67" s="100"/>
      <c r="AY67" s="100"/>
      <c r="AZ67" s="100"/>
      <c r="BA67" s="105"/>
      <c r="BB67" s="106"/>
      <c r="BC67" s="100"/>
      <c r="BD67" s="100"/>
      <c r="BE67" s="100"/>
      <c r="BF67" s="105"/>
      <c r="BG67" s="106"/>
      <c r="BH67" s="100"/>
      <c r="BI67" s="100"/>
      <c r="BJ67" s="100"/>
      <c r="BK67" s="100"/>
      <c r="BL67" s="100"/>
      <c r="BM67" s="100">
        <v>14486</v>
      </c>
      <c r="BN67" s="105"/>
      <c r="BO67" s="100">
        <v>14448</v>
      </c>
      <c r="BP67" s="100">
        <v>11600</v>
      </c>
      <c r="BQ67" s="100"/>
      <c r="BR67" s="100"/>
      <c r="BS67" s="100"/>
      <c r="BT67" s="100"/>
      <c r="BU67" s="3"/>
      <c r="BV67" s="103">
        <v>44515</v>
      </c>
      <c r="BW67" s="112">
        <f t="shared" si="15"/>
        <v>226.5</v>
      </c>
      <c r="BX67" s="102"/>
      <c r="BY67" s="100"/>
      <c r="BZ67" s="100"/>
      <c r="CA67" s="100"/>
      <c r="CB67" s="100">
        <v>215</v>
      </c>
      <c r="CC67" s="105"/>
      <c r="CD67" s="106"/>
      <c r="CE67" s="100"/>
      <c r="CF67" s="100"/>
      <c r="CG67" s="100"/>
      <c r="CH67" s="100"/>
      <c r="CI67" s="105"/>
      <c r="CJ67" s="106"/>
      <c r="CK67" s="100"/>
      <c r="CL67" s="100"/>
      <c r="CM67" s="100"/>
      <c r="CN67" s="105"/>
      <c r="CO67" s="106"/>
      <c r="CP67" s="100"/>
      <c r="CQ67" s="100"/>
      <c r="CR67" s="100"/>
      <c r="CS67" s="100"/>
      <c r="CT67" s="100"/>
      <c r="CU67" s="100"/>
      <c r="CV67" s="105"/>
      <c r="CW67" s="102">
        <v>238</v>
      </c>
      <c r="CX67" s="100"/>
      <c r="CY67" s="100"/>
      <c r="CZ67" s="100"/>
      <c r="DA67" s="100"/>
      <c r="DB67" s="100"/>
      <c r="DC67" s="3"/>
      <c r="DD67" s="103">
        <v>44515</v>
      </c>
      <c r="DE67" s="223" t="s">
        <v>334</v>
      </c>
      <c r="DF67" s="106"/>
      <c r="DG67" s="100"/>
      <c r="DH67" s="100"/>
      <c r="DI67" s="100"/>
      <c r="DJ67" s="224" t="s">
        <v>334</v>
      </c>
      <c r="DK67" s="105"/>
      <c r="DL67" s="106"/>
      <c r="DM67" s="100"/>
      <c r="DN67" s="100"/>
      <c r="DO67" s="100"/>
      <c r="DP67" s="100"/>
      <c r="DQ67" s="105"/>
      <c r="DR67" s="106"/>
      <c r="DS67" s="100"/>
      <c r="DT67" s="100"/>
      <c r="DU67" s="100"/>
      <c r="DV67" s="105"/>
      <c r="DW67" s="106"/>
      <c r="DX67" s="100"/>
      <c r="DY67" s="100"/>
      <c r="DZ67" s="100"/>
      <c r="EA67" s="100"/>
      <c r="EB67" s="100"/>
      <c r="EC67" s="100"/>
      <c r="ED67" s="105"/>
      <c r="EE67" s="224" t="s">
        <v>334</v>
      </c>
      <c r="EF67" s="100"/>
      <c r="EG67" s="100"/>
      <c r="EH67" s="100"/>
      <c r="EI67" s="100"/>
      <c r="EJ67" s="100"/>
      <c r="EK67" s="3"/>
    </row>
    <row r="68" spans="5:141" ht="16.5" x14ac:dyDescent="0.35">
      <c r="E68" s="3"/>
      <c r="F68" s="103">
        <v>44520</v>
      </c>
      <c r="G68" s="167">
        <v>117.83929528067</v>
      </c>
      <c r="H68" s="106"/>
      <c r="I68" s="100"/>
      <c r="J68" s="100"/>
      <c r="K68" s="100"/>
      <c r="L68" s="100">
        <v>126.4</v>
      </c>
      <c r="M68" s="105"/>
      <c r="N68" s="106"/>
      <c r="O68" s="46">
        <v>117.05</v>
      </c>
      <c r="P68" s="100"/>
      <c r="Q68" s="100"/>
      <c r="R68" s="100"/>
      <c r="S68" s="105"/>
      <c r="T68" s="106"/>
      <c r="U68" s="100"/>
      <c r="V68" s="100"/>
      <c r="W68" s="100"/>
      <c r="X68" s="105"/>
      <c r="Y68" s="106"/>
      <c r="Z68" s="100"/>
      <c r="AA68" s="100"/>
      <c r="AB68" s="100"/>
      <c r="AC68" s="100"/>
      <c r="AD68" s="46"/>
      <c r="AE68" s="102">
        <v>119.57</v>
      </c>
      <c r="AF68" s="105"/>
      <c r="AG68" s="215">
        <v>112</v>
      </c>
      <c r="AH68" s="46">
        <v>118.05</v>
      </c>
      <c r="AI68" s="100"/>
      <c r="AJ68" s="100"/>
      <c r="AK68" s="100"/>
      <c r="AL68" s="100"/>
      <c r="AM68" s="3"/>
      <c r="AN68" s="103">
        <v>44508</v>
      </c>
      <c r="AO68" s="221">
        <f t="shared" si="14"/>
        <v>55029</v>
      </c>
      <c r="AP68" s="106"/>
      <c r="AQ68" s="100"/>
      <c r="AR68" s="100"/>
      <c r="AS68" s="100"/>
      <c r="AT68" s="100">
        <v>6787</v>
      </c>
      <c r="AU68" s="105"/>
      <c r="AV68" s="100"/>
      <c r="AW68" s="100">
        <v>6724</v>
      </c>
      <c r="AX68" s="100"/>
      <c r="AY68" s="100"/>
      <c r="AZ68" s="100"/>
      <c r="BA68" s="105"/>
      <c r="BB68" s="106"/>
      <c r="BC68" s="100"/>
      <c r="BD68" s="100"/>
      <c r="BE68" s="100"/>
      <c r="BF68" s="105"/>
      <c r="BG68" s="106"/>
      <c r="BH68" s="100"/>
      <c r="BI68" s="100"/>
      <c r="BJ68" s="100"/>
      <c r="BK68" s="100"/>
      <c r="BL68" s="100"/>
      <c r="BM68" s="100">
        <v>14694</v>
      </c>
      <c r="BN68" s="105"/>
      <c r="BO68" s="100">
        <v>13864</v>
      </c>
      <c r="BP68" s="100">
        <v>12960</v>
      </c>
      <c r="BQ68" s="100"/>
      <c r="BR68" s="100"/>
      <c r="BS68" s="100"/>
      <c r="BT68" s="100"/>
      <c r="BU68" s="3"/>
      <c r="BV68" s="103">
        <v>44508</v>
      </c>
      <c r="BW68" s="112">
        <f t="shared" si="15"/>
        <v>226.5</v>
      </c>
      <c r="BX68" s="102"/>
      <c r="BY68" s="100"/>
      <c r="BZ68" s="100"/>
      <c r="CA68" s="100"/>
      <c r="CB68" s="100">
        <v>215</v>
      </c>
      <c r="CC68" s="105"/>
      <c r="CD68" s="106"/>
      <c r="CE68" s="100"/>
      <c r="CF68" s="100"/>
      <c r="CG68" s="100"/>
      <c r="CH68" s="100"/>
      <c r="CI68" s="105"/>
      <c r="CJ68" s="106"/>
      <c r="CK68" s="100"/>
      <c r="CL68" s="100"/>
      <c r="CM68" s="100"/>
      <c r="CN68" s="105"/>
      <c r="CO68" s="106"/>
      <c r="CP68" s="100"/>
      <c r="CQ68" s="100"/>
      <c r="CR68" s="100"/>
      <c r="CS68" s="100"/>
      <c r="CT68" s="100"/>
      <c r="CU68" s="100"/>
      <c r="CV68" s="105"/>
      <c r="CW68" s="102">
        <v>238</v>
      </c>
      <c r="CX68" s="100"/>
      <c r="CY68" s="100"/>
      <c r="CZ68" s="100"/>
      <c r="DA68" s="100"/>
      <c r="DB68" s="100"/>
      <c r="DC68" s="3"/>
      <c r="DD68" s="103">
        <v>44508</v>
      </c>
      <c r="DE68" s="223" t="s">
        <v>334</v>
      </c>
      <c r="DF68" s="106"/>
      <c r="DG68" s="100"/>
      <c r="DH68" s="100"/>
      <c r="DI68" s="100"/>
      <c r="DJ68" s="224" t="s">
        <v>334</v>
      </c>
      <c r="DK68" s="105"/>
      <c r="DL68" s="106"/>
      <c r="DM68" s="100"/>
      <c r="DN68" s="100"/>
      <c r="DO68" s="100"/>
      <c r="DP68" s="100"/>
      <c r="DQ68" s="105"/>
      <c r="DR68" s="106"/>
      <c r="DS68" s="100"/>
      <c r="DT68" s="100"/>
      <c r="DU68" s="100"/>
      <c r="DV68" s="105"/>
      <c r="DW68" s="106"/>
      <c r="DX68" s="100"/>
      <c r="DY68" s="100"/>
      <c r="DZ68" s="100"/>
      <c r="EA68" s="100"/>
      <c r="EB68" s="100"/>
      <c r="EC68" s="100"/>
      <c r="ED68" s="105"/>
      <c r="EE68" s="224" t="s">
        <v>334</v>
      </c>
      <c r="EF68" s="100"/>
      <c r="EG68" s="100"/>
      <c r="EH68" s="100"/>
      <c r="EI68" s="100"/>
      <c r="EJ68" s="100"/>
      <c r="EK68" s="3"/>
    </row>
    <row r="69" spans="5:141" ht="16.5" x14ac:dyDescent="0.35">
      <c r="E69" s="3"/>
      <c r="F69" s="103">
        <v>44513</v>
      </c>
      <c r="G69" s="167">
        <v>119.32886909883</v>
      </c>
      <c r="H69" s="106"/>
      <c r="I69" s="100"/>
      <c r="J69" s="100"/>
      <c r="K69" s="100"/>
      <c r="L69" s="100">
        <v>125.8</v>
      </c>
      <c r="M69" s="105"/>
      <c r="N69" s="106"/>
      <c r="O69" s="46">
        <v>111.04</v>
      </c>
      <c r="P69" s="100"/>
      <c r="Q69" s="100"/>
      <c r="R69" s="100"/>
      <c r="S69" s="105"/>
      <c r="T69" s="106"/>
      <c r="U69" s="100"/>
      <c r="V69" s="100"/>
      <c r="W69" s="100"/>
      <c r="X69" s="105"/>
      <c r="Y69" s="106"/>
      <c r="Z69" s="100"/>
      <c r="AA69" s="100"/>
      <c r="AB69" s="100"/>
      <c r="AC69" s="100"/>
      <c r="AD69" s="46"/>
      <c r="AE69" s="102">
        <v>128.04</v>
      </c>
      <c r="AF69" s="105"/>
      <c r="AG69" s="215">
        <v>111.25</v>
      </c>
      <c r="AH69" s="46">
        <v>118.74</v>
      </c>
      <c r="AI69" s="100"/>
      <c r="AJ69" s="100"/>
      <c r="AK69" s="100"/>
      <c r="AL69" s="100"/>
      <c r="AM69" s="3"/>
      <c r="AN69" s="103">
        <v>44501</v>
      </c>
      <c r="AO69" s="221">
        <f t="shared" si="14"/>
        <v>54629</v>
      </c>
      <c r="AP69" s="106"/>
      <c r="AQ69" s="100"/>
      <c r="AR69" s="100"/>
      <c r="AS69" s="100"/>
      <c r="AT69" s="100">
        <v>7141</v>
      </c>
      <c r="AU69" s="105"/>
      <c r="AV69" s="100"/>
      <c r="AW69" s="100">
        <v>7215</v>
      </c>
      <c r="AX69" s="100"/>
      <c r="AY69" s="100"/>
      <c r="AZ69" s="100"/>
      <c r="BA69" s="105"/>
      <c r="BB69" s="106"/>
      <c r="BC69" s="100"/>
      <c r="BD69" s="100"/>
      <c r="BE69" s="100"/>
      <c r="BF69" s="105"/>
      <c r="BG69" s="106"/>
      <c r="BH69" s="100"/>
      <c r="BI69" s="100"/>
      <c r="BJ69" s="100"/>
      <c r="BK69" s="100"/>
      <c r="BL69" s="100"/>
      <c r="BM69" s="100">
        <v>14294</v>
      </c>
      <c r="BN69" s="105"/>
      <c r="BO69" s="100">
        <v>12767</v>
      </c>
      <c r="BP69" s="100">
        <v>13212</v>
      </c>
      <c r="BQ69" s="100"/>
      <c r="BR69" s="100"/>
      <c r="BS69" s="100"/>
      <c r="BT69" s="100"/>
      <c r="BU69" s="3"/>
      <c r="BV69" s="103">
        <v>44501</v>
      </c>
      <c r="BW69" s="112">
        <f t="shared" si="15"/>
        <v>226.5</v>
      </c>
      <c r="BX69" s="102"/>
      <c r="BY69" s="100"/>
      <c r="BZ69" s="100"/>
      <c r="CA69" s="100"/>
      <c r="CB69" s="100">
        <v>215</v>
      </c>
      <c r="CC69" s="105"/>
      <c r="CD69" s="106"/>
      <c r="CE69" s="100"/>
      <c r="CF69" s="100"/>
      <c r="CG69" s="100"/>
      <c r="CH69" s="100"/>
      <c r="CI69" s="105"/>
      <c r="CJ69" s="106"/>
      <c r="CK69" s="100"/>
      <c r="CL69" s="100"/>
      <c r="CM69" s="100"/>
      <c r="CN69" s="105"/>
      <c r="CO69" s="106"/>
      <c r="CP69" s="100"/>
      <c r="CQ69" s="100"/>
      <c r="CR69" s="100"/>
      <c r="CS69" s="100"/>
      <c r="CT69" s="100"/>
      <c r="CU69" s="100"/>
      <c r="CV69" s="105"/>
      <c r="CW69" s="102">
        <v>238</v>
      </c>
      <c r="CX69" s="100"/>
      <c r="CY69" s="100"/>
      <c r="CZ69" s="100"/>
      <c r="DA69" s="100"/>
      <c r="DB69" s="100"/>
      <c r="DC69" s="3"/>
      <c r="DD69" s="103">
        <v>44501</v>
      </c>
      <c r="DE69" s="223" t="s">
        <v>333</v>
      </c>
      <c r="DF69" s="106"/>
      <c r="DG69" s="100"/>
      <c r="DH69" s="100"/>
      <c r="DI69" s="100"/>
      <c r="DJ69" s="224" t="s">
        <v>333</v>
      </c>
      <c r="DK69" s="105"/>
      <c r="DL69" s="106"/>
      <c r="DM69" s="100"/>
      <c r="DN69" s="100"/>
      <c r="DO69" s="100"/>
      <c r="DP69" s="100"/>
      <c r="DQ69" s="105"/>
      <c r="DR69" s="106"/>
      <c r="DS69" s="100"/>
      <c r="DT69" s="100"/>
      <c r="DU69" s="100"/>
      <c r="DV69" s="105"/>
      <c r="DW69" s="106"/>
      <c r="DX69" s="100"/>
      <c r="DY69" s="100"/>
      <c r="DZ69" s="100"/>
      <c r="EA69" s="100"/>
      <c r="EB69" s="100"/>
      <c r="EC69" s="100"/>
      <c r="ED69" s="105"/>
      <c r="EE69" s="224" t="s">
        <v>333</v>
      </c>
      <c r="EF69" s="100"/>
      <c r="EG69" s="100"/>
      <c r="EH69" s="100"/>
      <c r="EI69" s="100"/>
      <c r="EJ69" s="100"/>
      <c r="EK69" s="3"/>
    </row>
    <row r="70" spans="5:141" ht="16.5" x14ac:dyDescent="0.35">
      <c r="E70" s="3"/>
      <c r="F70" s="103">
        <v>44506</v>
      </c>
      <c r="G70" s="167">
        <v>117.246028956565</v>
      </c>
      <c r="H70" s="106"/>
      <c r="I70" s="100"/>
      <c r="J70" s="100"/>
      <c r="K70" s="100"/>
      <c r="L70" s="100">
        <v>124.96</v>
      </c>
      <c r="M70" s="105"/>
      <c r="N70" s="106"/>
      <c r="O70" s="46">
        <v>105.66</v>
      </c>
      <c r="P70" s="100"/>
      <c r="Q70" s="100"/>
      <c r="R70" s="100"/>
      <c r="S70" s="105"/>
      <c r="T70" s="106"/>
      <c r="U70" s="100"/>
      <c r="V70" s="100"/>
      <c r="W70" s="100"/>
      <c r="X70" s="105"/>
      <c r="Y70" s="106"/>
      <c r="Z70" s="100"/>
      <c r="AA70" s="100"/>
      <c r="AB70" s="100"/>
      <c r="AC70" s="100"/>
      <c r="AD70" s="46"/>
      <c r="AE70" s="102">
        <v>127.61</v>
      </c>
      <c r="AF70" s="105"/>
      <c r="AG70" s="217">
        <v>108.02</v>
      </c>
      <c r="AH70" s="46">
        <v>119.36</v>
      </c>
      <c r="AI70" s="100"/>
      <c r="AJ70" s="100"/>
      <c r="AK70" s="100"/>
      <c r="AL70" s="100"/>
      <c r="AM70" s="3"/>
      <c r="AN70" s="103">
        <v>44494</v>
      </c>
      <c r="AO70" s="221">
        <f t="shared" si="14"/>
        <v>60090</v>
      </c>
      <c r="AP70" s="106"/>
      <c r="AQ70" s="100"/>
      <c r="AR70" s="100"/>
      <c r="AS70" s="100"/>
      <c r="AT70" s="230">
        <v>10230</v>
      </c>
      <c r="AU70" s="105"/>
      <c r="AV70" s="4"/>
      <c r="AW70" s="66">
        <v>7248</v>
      </c>
      <c r="AX70" s="100"/>
      <c r="AY70" s="100"/>
      <c r="AZ70" s="100"/>
      <c r="BA70" s="105"/>
      <c r="BB70" s="106"/>
      <c r="BC70" s="100"/>
      <c r="BD70" s="100"/>
      <c r="BE70" s="100"/>
      <c r="BF70" s="105"/>
      <c r="BG70" s="106"/>
      <c r="BH70" s="100"/>
      <c r="BI70" s="100"/>
      <c r="BJ70" s="100"/>
      <c r="BK70" s="100"/>
      <c r="BL70" s="100"/>
      <c r="BM70" s="66">
        <v>11774</v>
      </c>
      <c r="BN70" s="105"/>
      <c r="BO70" s="102">
        <v>16063</v>
      </c>
      <c r="BP70" s="100">
        <v>14775</v>
      </c>
      <c r="BQ70" s="100"/>
      <c r="BR70" s="100"/>
      <c r="BS70" s="100"/>
      <c r="BT70" s="100"/>
      <c r="BU70" s="3"/>
      <c r="BV70" s="103">
        <v>44494</v>
      </c>
      <c r="BW70" s="112">
        <f t="shared" si="15"/>
        <v>226.5</v>
      </c>
      <c r="BX70" s="102"/>
      <c r="BY70" s="100"/>
      <c r="BZ70" s="100"/>
      <c r="CA70" s="100"/>
      <c r="CB70" s="100">
        <v>215</v>
      </c>
      <c r="CC70" s="105"/>
      <c r="CD70" s="106"/>
      <c r="CE70" s="100"/>
      <c r="CF70" s="100"/>
      <c r="CG70" s="100"/>
      <c r="CH70" s="100"/>
      <c r="CI70" s="105"/>
      <c r="CJ70" s="106"/>
      <c r="CK70" s="100"/>
      <c r="CL70" s="100"/>
      <c r="CM70" s="100"/>
      <c r="CN70" s="105"/>
      <c r="CO70" s="106"/>
      <c r="CP70" s="100"/>
      <c r="CQ70" s="100"/>
      <c r="CR70" s="100"/>
      <c r="CS70" s="100"/>
      <c r="CT70" s="100"/>
      <c r="CU70" s="100"/>
      <c r="CV70" s="105"/>
      <c r="CW70" s="102">
        <v>238</v>
      </c>
      <c r="CX70" s="100"/>
      <c r="CY70" s="100"/>
      <c r="CZ70" s="100"/>
      <c r="DA70" s="100"/>
      <c r="DB70" s="100"/>
      <c r="DC70" s="3"/>
      <c r="DD70" s="103">
        <v>44494</v>
      </c>
      <c r="DE70" s="231" t="s">
        <v>335</v>
      </c>
      <c r="DF70" s="106"/>
      <c r="DG70" s="100"/>
      <c r="DH70" s="100"/>
      <c r="DI70" s="100"/>
      <c r="DJ70" s="224" t="s">
        <v>335</v>
      </c>
      <c r="DK70" s="105"/>
      <c r="DL70" s="106"/>
      <c r="DM70" s="100"/>
      <c r="DN70" s="100"/>
      <c r="DO70" s="100"/>
      <c r="DP70" s="100"/>
      <c r="DQ70" s="105"/>
      <c r="DR70" s="106"/>
      <c r="DS70" s="100"/>
      <c r="DT70" s="100"/>
      <c r="DU70" s="100"/>
      <c r="DV70" s="105"/>
      <c r="DW70" s="106"/>
      <c r="DX70" s="100"/>
      <c r="DY70" s="100"/>
      <c r="DZ70" s="100"/>
      <c r="EA70" s="100"/>
      <c r="EB70" s="100"/>
      <c r="EC70" s="100"/>
      <c r="ED70" s="105"/>
      <c r="EE70" s="232" t="s">
        <v>335</v>
      </c>
      <c r="EF70" s="100"/>
      <c r="EG70" s="100"/>
      <c r="EH70" s="100"/>
      <c r="EI70" s="100"/>
      <c r="EJ70" s="100"/>
      <c r="EK70" s="3"/>
    </row>
    <row r="71" spans="5:141" ht="16.5" x14ac:dyDescent="0.35">
      <c r="E71" s="3"/>
      <c r="F71" s="103">
        <v>44499</v>
      </c>
      <c r="G71" s="167">
        <v>117.89776196671799</v>
      </c>
      <c r="H71" s="106"/>
      <c r="I71" s="100"/>
      <c r="J71" s="100"/>
      <c r="K71" s="100"/>
      <c r="L71" s="100">
        <v>124.7724</v>
      </c>
      <c r="M71" s="105"/>
      <c r="N71" s="106"/>
      <c r="O71" s="46">
        <v>113.97</v>
      </c>
      <c r="P71" s="100"/>
      <c r="Q71" s="100"/>
      <c r="R71" s="100"/>
      <c r="S71" s="105"/>
      <c r="T71" s="106"/>
      <c r="U71" s="100"/>
      <c r="V71" s="100"/>
      <c r="W71" s="100"/>
      <c r="X71" s="105"/>
      <c r="Y71" s="106"/>
      <c r="Z71" s="100"/>
      <c r="AA71" s="100"/>
      <c r="AB71" s="100"/>
      <c r="AC71" s="100"/>
      <c r="AD71" s="46"/>
      <c r="AE71" s="226">
        <v>128.25</v>
      </c>
      <c r="AF71" s="105"/>
      <c r="AG71" s="217">
        <v>107.84650000000001</v>
      </c>
      <c r="AH71" s="46">
        <v>115.36</v>
      </c>
      <c r="AI71" s="100"/>
      <c r="AJ71" s="100"/>
      <c r="AK71" s="100"/>
      <c r="AL71" s="100"/>
      <c r="AM71" s="3"/>
      <c r="AN71" s="103">
        <v>44487</v>
      </c>
      <c r="AO71" s="221">
        <f t="shared" si="14"/>
        <v>70249</v>
      </c>
      <c r="AP71" s="106"/>
      <c r="AQ71" s="100"/>
      <c r="AR71" s="100"/>
      <c r="AS71" s="100"/>
      <c r="AT71" s="100">
        <f>1426+1386+1436+1416+1385+1381+1421</f>
        <v>9851</v>
      </c>
      <c r="AU71" s="105"/>
      <c r="AV71" s="106"/>
      <c r="AW71" s="100">
        <v>9020</v>
      </c>
      <c r="AX71" s="100"/>
      <c r="AY71" s="100"/>
      <c r="AZ71" s="100"/>
      <c r="BA71" s="105"/>
      <c r="BB71" s="106"/>
      <c r="BC71" s="100"/>
      <c r="BD71" s="100"/>
      <c r="BE71" s="100"/>
      <c r="BF71" s="105"/>
      <c r="BG71" s="106"/>
      <c r="BH71" s="100"/>
      <c r="BI71" s="100"/>
      <c r="BJ71" s="100"/>
      <c r="BK71" s="100"/>
      <c r="BL71" s="100"/>
      <c r="BM71" s="66">
        <v>17188</v>
      </c>
      <c r="BN71" s="105"/>
      <c r="BO71" s="102">
        <v>16432</v>
      </c>
      <c r="BP71" s="100">
        <v>17758</v>
      </c>
      <c r="BQ71" s="100"/>
      <c r="BR71" s="100"/>
      <c r="BS71" s="100"/>
      <c r="BT71" s="100"/>
      <c r="BU71" s="3"/>
      <c r="BV71" s="103">
        <v>44487</v>
      </c>
      <c r="BW71" s="112">
        <f t="shared" si="15"/>
        <v>226.5</v>
      </c>
      <c r="BX71" s="102"/>
      <c r="BY71" s="100"/>
      <c r="BZ71" s="100"/>
      <c r="CA71" s="100"/>
      <c r="CB71" s="66">
        <v>215</v>
      </c>
      <c r="CC71" s="105"/>
      <c r="CD71" s="106"/>
      <c r="CE71" s="100"/>
      <c r="CF71" s="100"/>
      <c r="CG71" s="100"/>
      <c r="CH71" s="100"/>
      <c r="CI71" s="105"/>
      <c r="CJ71" s="106"/>
      <c r="CK71" s="100"/>
      <c r="CL71" s="100"/>
      <c r="CM71" s="100"/>
      <c r="CN71" s="105"/>
      <c r="CO71" s="106"/>
      <c r="CP71" s="100"/>
      <c r="CQ71" s="100"/>
      <c r="CR71" s="100"/>
      <c r="CS71" s="100"/>
      <c r="CT71" s="100"/>
      <c r="CU71" s="100"/>
      <c r="CV71" s="105"/>
      <c r="CW71" s="102">
        <v>238</v>
      </c>
      <c r="CX71" s="100"/>
      <c r="CY71" s="100"/>
      <c r="CZ71" s="100"/>
      <c r="DA71" s="100"/>
      <c r="DB71" s="100"/>
      <c r="DC71" s="3"/>
      <c r="DD71" s="103">
        <v>44487</v>
      </c>
      <c r="DE71" s="231" t="s">
        <v>335</v>
      </c>
      <c r="DF71" s="106"/>
      <c r="DG71" s="100"/>
      <c r="DH71" s="100"/>
      <c r="DI71" s="100"/>
      <c r="DJ71" s="224" t="s">
        <v>335</v>
      </c>
      <c r="DK71" s="105"/>
      <c r="DL71" s="106"/>
      <c r="DM71" s="100"/>
      <c r="DN71" s="100"/>
      <c r="DO71" s="100"/>
      <c r="DP71" s="100"/>
      <c r="DQ71" s="105"/>
      <c r="DR71" s="106"/>
      <c r="DS71" s="100"/>
      <c r="DT71" s="100"/>
      <c r="DU71" s="100"/>
      <c r="DV71" s="105"/>
      <c r="DW71" s="106"/>
      <c r="DX71" s="100"/>
      <c r="DY71" s="100"/>
      <c r="DZ71" s="100"/>
      <c r="EA71" s="100"/>
      <c r="EB71" s="100"/>
      <c r="EC71" s="100"/>
      <c r="ED71" s="105"/>
      <c r="EE71" s="232" t="s">
        <v>335</v>
      </c>
      <c r="EF71" s="100"/>
      <c r="EG71" s="100"/>
      <c r="EH71" s="100"/>
      <c r="EI71" s="100"/>
      <c r="EJ71" s="100"/>
      <c r="EK71" s="3"/>
    </row>
    <row r="72" spans="5:141" ht="16.5" x14ac:dyDescent="0.35">
      <c r="E72" s="3"/>
      <c r="F72" s="103">
        <v>44492</v>
      </c>
      <c r="G72" s="167">
        <v>118.522976831036</v>
      </c>
      <c r="H72" s="106"/>
      <c r="I72" s="100"/>
      <c r="J72" s="100"/>
      <c r="K72" s="100"/>
      <c r="L72" s="100">
        <v>125.99</v>
      </c>
      <c r="M72" s="105"/>
      <c r="N72" s="106"/>
      <c r="O72" s="46">
        <v>112.01</v>
      </c>
      <c r="P72" s="100"/>
      <c r="Q72" s="100"/>
      <c r="R72" s="100"/>
      <c r="S72" s="105"/>
      <c r="T72" s="106"/>
      <c r="U72" s="100"/>
      <c r="V72" s="100"/>
      <c r="W72" s="100"/>
      <c r="X72" s="105"/>
      <c r="Y72" s="106"/>
      <c r="Z72" s="100"/>
      <c r="AA72" s="100"/>
      <c r="AB72" s="100"/>
      <c r="AC72" s="100"/>
      <c r="AD72" s="46"/>
      <c r="AE72" s="102">
        <v>126.06</v>
      </c>
      <c r="AF72" s="105"/>
      <c r="AG72" s="217">
        <v>111.01</v>
      </c>
      <c r="AH72" s="46">
        <v>115.44</v>
      </c>
      <c r="AI72" s="100"/>
      <c r="AJ72" s="100"/>
      <c r="AK72" s="100"/>
      <c r="AL72" s="100"/>
      <c r="AM72" s="3"/>
      <c r="AN72" s="103">
        <v>44480</v>
      </c>
      <c r="AO72" s="221">
        <f t="shared" si="14"/>
        <v>81402</v>
      </c>
      <c r="AP72" s="106"/>
      <c r="AQ72" s="100"/>
      <c r="AR72" s="100"/>
      <c r="AS72" s="100"/>
      <c r="AT72" s="100">
        <f>1423+1413+1313+1375+1415+1418</f>
        <v>8357</v>
      </c>
      <c r="AU72" s="105"/>
      <c r="AV72" s="106"/>
      <c r="AW72" s="100">
        <v>11785</v>
      </c>
      <c r="AX72" s="100"/>
      <c r="AY72" s="100"/>
      <c r="AZ72" s="100"/>
      <c r="BA72" s="105"/>
      <c r="BB72" s="106"/>
      <c r="BC72" s="100"/>
      <c r="BD72" s="100"/>
      <c r="BE72" s="100"/>
      <c r="BF72" s="105"/>
      <c r="BG72" s="106"/>
      <c r="BH72" s="100"/>
      <c r="BI72" s="100"/>
      <c r="BJ72" s="100"/>
      <c r="BK72" s="100"/>
      <c r="BL72" s="100"/>
      <c r="BM72" s="100">
        <v>26270</v>
      </c>
      <c r="BN72" s="105"/>
      <c r="BO72" s="102">
        <v>17104</v>
      </c>
      <c r="BP72" s="100">
        <v>17886</v>
      </c>
      <c r="BQ72" s="100"/>
      <c r="BR72" s="100"/>
      <c r="BS72" s="100"/>
      <c r="BT72" s="100"/>
      <c r="BU72" s="3"/>
      <c r="BV72" s="103">
        <v>44480</v>
      </c>
      <c r="BW72" s="112">
        <f t="shared" si="15"/>
        <v>226.5</v>
      </c>
      <c r="BX72" s="102"/>
      <c r="BY72" s="100"/>
      <c r="BZ72" s="100"/>
      <c r="CA72" s="100"/>
      <c r="CB72" s="100">
        <v>215</v>
      </c>
      <c r="CC72" s="105"/>
      <c r="CD72" s="106"/>
      <c r="CE72" s="100"/>
      <c r="CF72" s="100"/>
      <c r="CG72" s="100"/>
      <c r="CH72" s="100"/>
      <c r="CI72" s="105"/>
      <c r="CJ72" s="106"/>
      <c r="CK72" s="100"/>
      <c r="CL72" s="100"/>
      <c r="CM72" s="100"/>
      <c r="CN72" s="105"/>
      <c r="CO72" s="106"/>
      <c r="CP72" s="100"/>
      <c r="CQ72" s="100"/>
      <c r="CR72" s="100"/>
      <c r="CS72" s="100"/>
      <c r="CT72" s="100"/>
      <c r="CU72" s="100"/>
      <c r="CV72" s="105"/>
      <c r="CW72" s="102">
        <v>238</v>
      </c>
      <c r="CX72" s="100"/>
      <c r="CY72" s="100"/>
      <c r="CZ72" s="100"/>
      <c r="DA72" s="100"/>
      <c r="DB72" s="100"/>
      <c r="DC72" s="3"/>
      <c r="DD72" s="103">
        <v>44480</v>
      </c>
      <c r="DE72" s="231" t="s">
        <v>333</v>
      </c>
      <c r="DF72" s="106"/>
      <c r="DG72" s="100"/>
      <c r="DH72" s="100"/>
      <c r="DI72" s="100"/>
      <c r="DJ72" s="224" t="s">
        <v>333</v>
      </c>
      <c r="DK72" s="105"/>
      <c r="DL72" s="106"/>
      <c r="DM72" s="100"/>
      <c r="DN72" s="100"/>
      <c r="DO72" s="100"/>
      <c r="DP72" s="100"/>
      <c r="DQ72" s="105"/>
      <c r="DR72" s="106"/>
      <c r="DS72" s="100"/>
      <c r="DT72" s="100"/>
      <c r="DU72" s="100"/>
      <c r="DV72" s="105"/>
      <c r="DW72" s="106"/>
      <c r="DX72" s="100"/>
      <c r="DY72" s="100"/>
      <c r="DZ72" s="100"/>
      <c r="EA72" s="100"/>
      <c r="EB72" s="100"/>
      <c r="EC72" s="100"/>
      <c r="ED72" s="105"/>
      <c r="EE72" s="232" t="s">
        <v>333</v>
      </c>
      <c r="EF72" s="100"/>
      <c r="EG72" s="100"/>
      <c r="EH72" s="100"/>
      <c r="EI72" s="100"/>
      <c r="EJ72" s="100"/>
      <c r="EK72" s="3"/>
    </row>
    <row r="73" spans="5:141" ht="16.5" x14ac:dyDescent="0.35">
      <c r="E73" s="3"/>
      <c r="F73" s="103">
        <v>44485</v>
      </c>
      <c r="G73" s="167">
        <v>120.048666154705</v>
      </c>
      <c r="H73" s="106"/>
      <c r="I73" s="100"/>
      <c r="J73" s="100"/>
      <c r="K73" s="100"/>
      <c r="L73" s="100">
        <v>126.49</v>
      </c>
      <c r="M73" s="105"/>
      <c r="N73" s="106"/>
      <c r="O73" s="46">
        <v>119.94</v>
      </c>
      <c r="P73" s="100"/>
      <c r="Q73" s="100"/>
      <c r="R73" s="100"/>
      <c r="S73" s="105"/>
      <c r="T73" s="106"/>
      <c r="U73" s="100"/>
      <c r="V73" s="100"/>
      <c r="W73" s="100"/>
      <c r="X73" s="105"/>
      <c r="Y73" s="106"/>
      <c r="Z73" s="100"/>
      <c r="AA73" s="100"/>
      <c r="AB73" s="100"/>
      <c r="AC73" s="100"/>
      <c r="AD73" s="46"/>
      <c r="AE73" s="102">
        <v>127.23</v>
      </c>
      <c r="AF73" s="105"/>
      <c r="AG73" s="217">
        <v>109.72</v>
      </c>
      <c r="AH73" s="46">
        <v>115.91</v>
      </c>
      <c r="AI73" s="100"/>
      <c r="AJ73" s="100"/>
      <c r="AK73" s="100"/>
      <c r="AL73" s="100"/>
      <c r="AM73" s="3"/>
      <c r="AN73" s="103">
        <v>44473</v>
      </c>
      <c r="AO73" s="221">
        <f t="shared" si="14"/>
        <v>71620</v>
      </c>
      <c r="AP73" s="106"/>
      <c r="AQ73" s="100"/>
      <c r="AR73" s="100"/>
      <c r="AS73" s="100"/>
      <c r="AT73" s="100">
        <f>1363+1402+1422+1322+1328+1223</f>
        <v>8060</v>
      </c>
      <c r="AU73" s="105"/>
      <c r="AV73" s="106"/>
      <c r="AW73" s="100">
        <v>9087</v>
      </c>
      <c r="AX73" s="100"/>
      <c r="AY73" s="100"/>
      <c r="AZ73" s="100"/>
      <c r="BA73" s="105"/>
      <c r="BB73" s="106"/>
      <c r="BC73" s="100"/>
      <c r="BD73" s="100"/>
      <c r="BE73" s="100"/>
      <c r="BF73" s="105"/>
      <c r="BG73" s="106"/>
      <c r="BH73" s="100"/>
      <c r="BI73" s="100"/>
      <c r="BJ73" s="100"/>
      <c r="BK73" s="100"/>
      <c r="BL73" s="100"/>
      <c r="BM73" s="100">
        <v>24718</v>
      </c>
      <c r="BN73" s="105"/>
      <c r="BO73" s="102">
        <v>17010</v>
      </c>
      <c r="BP73" s="100">
        <v>12745</v>
      </c>
      <c r="BQ73" s="100"/>
      <c r="BR73" s="100"/>
      <c r="BS73" s="100"/>
      <c r="BT73" s="100"/>
      <c r="BU73" s="3"/>
      <c r="BV73" s="103">
        <v>44473</v>
      </c>
      <c r="BW73" s="112">
        <f t="shared" si="15"/>
        <v>226.5</v>
      </c>
      <c r="BX73" s="102"/>
      <c r="BY73" s="100"/>
      <c r="BZ73" s="100"/>
      <c r="CA73" s="100"/>
      <c r="CB73" s="100">
        <v>215</v>
      </c>
      <c r="CC73" s="105"/>
      <c r="CD73" s="106"/>
      <c r="CE73" s="100"/>
      <c r="CF73" s="100"/>
      <c r="CG73" s="100"/>
      <c r="CH73" s="100"/>
      <c r="CI73" s="105"/>
      <c r="CJ73" s="106"/>
      <c r="CK73" s="100"/>
      <c r="CL73" s="100"/>
      <c r="CM73" s="100"/>
      <c r="CN73" s="105"/>
      <c r="CO73" s="106"/>
      <c r="CP73" s="100"/>
      <c r="CQ73" s="100"/>
      <c r="CR73" s="100"/>
      <c r="CS73" s="100"/>
      <c r="CT73" s="100"/>
      <c r="CU73" s="100"/>
      <c r="CV73" s="105"/>
      <c r="CW73" s="102">
        <v>238</v>
      </c>
      <c r="CX73" s="100"/>
      <c r="CY73" s="100"/>
      <c r="CZ73" s="100"/>
      <c r="DA73" s="100"/>
      <c r="DB73" s="100"/>
      <c r="DC73" s="3"/>
      <c r="DD73" s="103">
        <v>44473</v>
      </c>
      <c r="DE73" s="231" t="s">
        <v>333</v>
      </c>
      <c r="DF73" s="106"/>
      <c r="DG73" s="100"/>
      <c r="DH73" s="100"/>
      <c r="DI73" s="100"/>
      <c r="DJ73" s="224" t="s">
        <v>333</v>
      </c>
      <c r="DK73" s="105"/>
      <c r="DL73" s="106"/>
      <c r="DM73" s="100"/>
      <c r="DN73" s="100"/>
      <c r="DO73" s="100"/>
      <c r="DP73" s="100"/>
      <c r="DQ73" s="105"/>
      <c r="DR73" s="106"/>
      <c r="DS73" s="100"/>
      <c r="DT73" s="100"/>
      <c r="DU73" s="100"/>
      <c r="DV73" s="105"/>
      <c r="DW73" s="106"/>
      <c r="DX73" s="100"/>
      <c r="DY73" s="100"/>
      <c r="DZ73" s="100"/>
      <c r="EA73" s="100"/>
      <c r="EB73" s="100"/>
      <c r="EC73" s="100"/>
      <c r="ED73" s="105"/>
      <c r="EE73" s="232" t="s">
        <v>333</v>
      </c>
      <c r="EF73" s="100"/>
      <c r="EG73" s="100"/>
      <c r="EH73" s="100"/>
      <c r="EI73" s="100"/>
      <c r="EJ73" s="100"/>
      <c r="EK73" s="3"/>
    </row>
    <row r="74" spans="5:141" ht="16.5" x14ac:dyDescent="0.35">
      <c r="E74" s="3"/>
      <c r="F74" s="103">
        <v>44478</v>
      </c>
      <c r="G74" s="167">
        <v>118.402455400176</v>
      </c>
      <c r="H74" s="106"/>
      <c r="I74" s="100"/>
      <c r="J74" s="100"/>
      <c r="K74" s="100"/>
      <c r="L74" s="100">
        <v>127</v>
      </c>
      <c r="M74" s="105"/>
      <c r="N74" s="106"/>
      <c r="O74" s="46">
        <v>112.06</v>
      </c>
      <c r="P74" s="100"/>
      <c r="Q74" s="100"/>
      <c r="R74" s="100"/>
      <c r="S74" s="105"/>
      <c r="T74" s="106"/>
      <c r="U74" s="100"/>
      <c r="V74" s="100"/>
      <c r="W74" s="100"/>
      <c r="X74" s="105"/>
      <c r="Y74" s="106"/>
      <c r="Z74" s="100"/>
      <c r="AA74" s="100"/>
      <c r="AB74" s="100"/>
      <c r="AC74" s="100"/>
      <c r="AD74" s="46"/>
      <c r="AE74" s="102">
        <v>125.48</v>
      </c>
      <c r="AF74" s="105"/>
      <c r="AG74" s="217">
        <v>109.6</v>
      </c>
      <c r="AH74" s="46">
        <v>116.83</v>
      </c>
      <c r="AI74" s="100"/>
      <c r="AJ74" s="100"/>
      <c r="AK74" s="100"/>
      <c r="AL74" s="100"/>
      <c r="AM74" s="3"/>
      <c r="AN74" s="103">
        <v>44466</v>
      </c>
      <c r="AO74" s="221">
        <f t="shared" si="14"/>
        <v>71581</v>
      </c>
      <c r="AP74" s="106"/>
      <c r="AQ74" s="100"/>
      <c r="AR74" s="100"/>
      <c r="AS74" s="100"/>
      <c r="AT74" s="100">
        <f>1462+1267+1266+1336+1306+1339</f>
        <v>7976</v>
      </c>
      <c r="AU74" s="105"/>
      <c r="AV74" s="106"/>
      <c r="AW74" s="100">
        <v>8922</v>
      </c>
      <c r="AX74" s="100"/>
      <c r="AY74" s="100"/>
      <c r="AZ74" s="100"/>
      <c r="BA74" s="105"/>
      <c r="BB74" s="106"/>
      <c r="BC74" s="100"/>
      <c r="BD74" s="100"/>
      <c r="BE74" s="100"/>
      <c r="BF74" s="105"/>
      <c r="BG74" s="106"/>
      <c r="BH74" s="100"/>
      <c r="BI74" s="100"/>
      <c r="BJ74" s="100"/>
      <c r="BK74" s="100"/>
      <c r="BL74" s="100"/>
      <c r="BM74" s="100">
        <v>23157</v>
      </c>
      <c r="BN74" s="105"/>
      <c r="BO74" s="102">
        <v>17470</v>
      </c>
      <c r="BP74" s="100">
        <v>14056</v>
      </c>
      <c r="BQ74" s="100"/>
      <c r="BR74" s="100"/>
      <c r="BS74" s="100"/>
      <c r="BT74" s="100"/>
      <c r="BU74" s="3"/>
      <c r="BV74" s="103">
        <v>44466</v>
      </c>
      <c r="BW74" s="112">
        <f t="shared" si="15"/>
        <v>226.5</v>
      </c>
      <c r="BX74" s="102"/>
      <c r="BY74" s="100"/>
      <c r="BZ74" s="100"/>
      <c r="CA74" s="100"/>
      <c r="CB74" s="100">
        <v>215</v>
      </c>
      <c r="CC74" s="105"/>
      <c r="CD74" s="106"/>
      <c r="CE74" s="100"/>
      <c r="CF74" s="100"/>
      <c r="CG74" s="100"/>
      <c r="CH74" s="100"/>
      <c r="CI74" s="105"/>
      <c r="CJ74" s="106"/>
      <c r="CK74" s="100"/>
      <c r="CL74" s="100"/>
      <c r="CM74" s="100"/>
      <c r="CN74" s="105"/>
      <c r="CO74" s="106"/>
      <c r="CP74" s="100"/>
      <c r="CQ74" s="100"/>
      <c r="CR74" s="100"/>
      <c r="CS74" s="100"/>
      <c r="CT74" s="100"/>
      <c r="CU74" s="100"/>
      <c r="CV74" s="105"/>
      <c r="CW74" s="102">
        <v>238</v>
      </c>
      <c r="CX74" s="100"/>
      <c r="CY74" s="100"/>
      <c r="CZ74" s="100"/>
      <c r="DA74" s="100"/>
      <c r="DB74" s="100"/>
      <c r="DC74" s="3"/>
      <c r="DD74" s="103">
        <v>44466</v>
      </c>
      <c r="DE74" s="231" t="s">
        <v>333</v>
      </c>
      <c r="DF74" s="106"/>
      <c r="DG74" s="100"/>
      <c r="DH74" s="100"/>
      <c r="DI74" s="100"/>
      <c r="DJ74" s="224" t="s">
        <v>333</v>
      </c>
      <c r="DK74" s="105"/>
      <c r="DL74" s="106"/>
      <c r="DM74" s="100"/>
      <c r="DN74" s="100"/>
      <c r="DO74" s="100"/>
      <c r="DP74" s="100"/>
      <c r="DQ74" s="105"/>
      <c r="DR74" s="106"/>
      <c r="DS74" s="100"/>
      <c r="DT74" s="100"/>
      <c r="DU74" s="100"/>
      <c r="DV74" s="105"/>
      <c r="DW74" s="106"/>
      <c r="DX74" s="100"/>
      <c r="DY74" s="100"/>
      <c r="DZ74" s="100"/>
      <c r="EA74" s="100"/>
      <c r="EB74" s="100"/>
      <c r="EC74" s="100"/>
      <c r="ED74" s="105"/>
      <c r="EE74" s="232" t="s">
        <v>333</v>
      </c>
      <c r="EF74" s="100"/>
      <c r="EG74" s="100"/>
      <c r="EH74" s="100"/>
      <c r="EI74" s="100"/>
      <c r="EJ74" s="100"/>
      <c r="EK74" s="3"/>
    </row>
    <row r="75" spans="5:141" ht="16.5" x14ac:dyDescent="0.35">
      <c r="E75" s="3"/>
      <c r="F75" s="103">
        <v>44471</v>
      </c>
      <c r="G75" s="167">
        <v>119.86080519785899</v>
      </c>
      <c r="H75" s="106"/>
      <c r="I75" s="100"/>
      <c r="J75" s="100"/>
      <c r="K75" s="100"/>
      <c r="L75" s="100">
        <v>126.54</v>
      </c>
      <c r="M75" s="105"/>
      <c r="N75" s="106"/>
      <c r="O75" s="46">
        <v>114.15</v>
      </c>
      <c r="P75" s="100"/>
      <c r="Q75" s="100"/>
      <c r="R75" s="100"/>
      <c r="S75" s="105"/>
      <c r="T75" s="106"/>
      <c r="U75" s="100"/>
      <c r="V75" s="100"/>
      <c r="W75" s="100"/>
      <c r="X75" s="105"/>
      <c r="Y75" s="106"/>
      <c r="Z75" s="100"/>
      <c r="AA75" s="100"/>
      <c r="AB75" s="100"/>
      <c r="AC75" s="100"/>
      <c r="AD75" s="46"/>
      <c r="AE75" s="102">
        <v>127.36</v>
      </c>
      <c r="AF75" s="105"/>
      <c r="AG75" s="217">
        <v>108.345</v>
      </c>
      <c r="AH75" s="46">
        <v>119.28</v>
      </c>
      <c r="AI75" s="100"/>
      <c r="AJ75" s="100"/>
      <c r="AK75" s="100"/>
      <c r="AL75" s="100"/>
      <c r="AM75" s="3"/>
      <c r="AN75" s="103">
        <v>44459</v>
      </c>
      <c r="AO75" s="221">
        <f t="shared" si="14"/>
        <v>72299</v>
      </c>
      <c r="AP75" s="106"/>
      <c r="AQ75" s="100"/>
      <c r="AR75" s="100"/>
      <c r="AS75" s="100"/>
      <c r="AT75" s="100">
        <f>1316+1218+1361+1306+1326+1366</f>
        <v>7893</v>
      </c>
      <c r="AU75" s="105"/>
      <c r="AV75" s="106"/>
      <c r="AW75" s="100">
        <v>8446</v>
      </c>
      <c r="AX75" s="100"/>
      <c r="AY75" s="100"/>
      <c r="AZ75" s="100"/>
      <c r="BA75" s="105"/>
      <c r="BB75" s="106"/>
      <c r="BC75" s="100"/>
      <c r="BD75" s="100"/>
      <c r="BE75" s="100"/>
      <c r="BF75" s="105"/>
      <c r="BG75" s="106"/>
      <c r="BH75" s="100"/>
      <c r="BI75" s="100"/>
      <c r="BJ75" s="100"/>
      <c r="BK75" s="100"/>
      <c r="BL75" s="100"/>
      <c r="BM75" s="100">
        <v>25244</v>
      </c>
      <c r="BN75" s="105"/>
      <c r="BO75" s="102">
        <v>16091</v>
      </c>
      <c r="BP75" s="100">
        <v>14625</v>
      </c>
      <c r="BQ75" s="100"/>
      <c r="BR75" s="100"/>
      <c r="BS75" s="100"/>
      <c r="BT75" s="100"/>
      <c r="BU75" s="3"/>
      <c r="BV75" s="103">
        <v>44459</v>
      </c>
      <c r="BW75" s="112">
        <f t="shared" si="15"/>
        <v>240.655</v>
      </c>
      <c r="BX75" s="102"/>
      <c r="BY75" s="100"/>
      <c r="BZ75" s="100"/>
      <c r="CA75" s="100"/>
      <c r="CB75" s="100">
        <v>237.48</v>
      </c>
      <c r="CC75" s="105"/>
      <c r="CD75" s="106"/>
      <c r="CE75" s="100"/>
      <c r="CF75" s="100"/>
      <c r="CG75" s="100"/>
      <c r="CH75" s="100"/>
      <c r="CI75" s="105"/>
      <c r="CJ75" s="106"/>
      <c r="CK75" s="100"/>
      <c r="CL75" s="100"/>
      <c r="CM75" s="100"/>
      <c r="CN75" s="105"/>
      <c r="CO75" s="106"/>
      <c r="CP75" s="100"/>
      <c r="CQ75" s="100"/>
      <c r="CR75" s="100"/>
      <c r="CS75" s="100"/>
      <c r="CT75" s="100"/>
      <c r="CU75" s="100"/>
      <c r="CV75" s="105"/>
      <c r="CW75" s="102">
        <v>243.83</v>
      </c>
      <c r="CX75" s="100"/>
      <c r="CY75" s="100"/>
      <c r="CZ75" s="100"/>
      <c r="DA75" s="100"/>
      <c r="DB75" s="100"/>
      <c r="DC75" s="3"/>
      <c r="DD75" s="103">
        <v>44459</v>
      </c>
      <c r="DE75" s="231" t="s">
        <v>333</v>
      </c>
      <c r="DF75" s="106"/>
      <c r="DG75" s="100"/>
      <c r="DH75" s="100"/>
      <c r="DI75" s="100"/>
      <c r="DJ75" s="224" t="s">
        <v>333</v>
      </c>
      <c r="DK75" s="105"/>
      <c r="DL75" s="106"/>
      <c r="DM75" s="100"/>
      <c r="DN75" s="100"/>
      <c r="DO75" s="100"/>
      <c r="DP75" s="100"/>
      <c r="DQ75" s="105"/>
      <c r="DR75" s="106"/>
      <c r="DS75" s="100"/>
      <c r="DT75" s="100"/>
      <c r="DU75" s="100"/>
      <c r="DV75" s="105"/>
      <c r="DW75" s="106"/>
      <c r="DX75" s="100"/>
      <c r="DY75" s="100"/>
      <c r="DZ75" s="100"/>
      <c r="EA75" s="100"/>
      <c r="EB75" s="100"/>
      <c r="EC75" s="100"/>
      <c r="ED75" s="105"/>
      <c r="EE75" s="232" t="s">
        <v>333</v>
      </c>
      <c r="EF75" s="100"/>
      <c r="EG75" s="100"/>
      <c r="EH75" s="100"/>
      <c r="EI75" s="100"/>
      <c r="EJ75" s="100"/>
      <c r="EK75" s="3"/>
    </row>
    <row r="76" spans="5:141" ht="16.5" x14ac:dyDescent="0.35">
      <c r="E76" s="3"/>
      <c r="F76" s="103">
        <v>44464</v>
      </c>
      <c r="G76" s="167">
        <v>120.812872644797</v>
      </c>
      <c r="H76" s="106"/>
      <c r="I76" s="100"/>
      <c r="J76" s="100"/>
      <c r="K76" s="100"/>
      <c r="L76" s="215">
        <v>125.990060108489</v>
      </c>
      <c r="M76" s="105"/>
      <c r="N76" s="106"/>
      <c r="O76" s="46">
        <v>115.13</v>
      </c>
      <c r="P76" s="100"/>
      <c r="Q76" s="100"/>
      <c r="R76" s="100"/>
      <c r="S76" s="105"/>
      <c r="T76" s="106"/>
      <c r="U76" s="100"/>
      <c r="V76" s="100"/>
      <c r="W76" s="100"/>
      <c r="X76" s="105"/>
      <c r="Y76" s="106"/>
      <c r="Z76" s="100"/>
      <c r="AA76" s="100"/>
      <c r="AB76" s="100"/>
      <c r="AC76" s="100"/>
      <c r="AD76" s="46"/>
      <c r="AE76" s="102">
        <v>130.63</v>
      </c>
      <c r="AF76" s="105"/>
      <c r="AG76" s="217">
        <v>107.7</v>
      </c>
      <c r="AH76" s="46">
        <v>120.02</v>
      </c>
      <c r="AI76" s="100"/>
      <c r="AJ76" s="100"/>
      <c r="AK76" s="100"/>
      <c r="AL76" s="100"/>
      <c r="AM76" s="3"/>
      <c r="AN76" s="103">
        <v>44452</v>
      </c>
      <c r="AO76" s="221">
        <f t="shared" si="14"/>
        <v>69951</v>
      </c>
      <c r="AP76" s="106"/>
      <c r="AQ76" s="100"/>
      <c r="AR76" s="100"/>
      <c r="AS76" s="100"/>
      <c r="AT76" s="100">
        <f>1320+1312+1322+1320+1302+1316</f>
        <v>7892</v>
      </c>
      <c r="AU76" s="105"/>
      <c r="AV76" s="106"/>
      <c r="AW76" s="100">
        <v>7838</v>
      </c>
      <c r="AX76" s="100"/>
      <c r="AY76" s="100"/>
      <c r="AZ76" s="100"/>
      <c r="BA76" s="105"/>
      <c r="BB76" s="106"/>
      <c r="BC76" s="100"/>
      <c r="BD76" s="100"/>
      <c r="BE76" s="100"/>
      <c r="BF76" s="105"/>
      <c r="BG76" s="106"/>
      <c r="BH76" s="100"/>
      <c r="BI76" s="100"/>
      <c r="BJ76" s="100"/>
      <c r="BK76" s="100"/>
      <c r="BL76" s="100"/>
      <c r="BM76" s="100">
        <v>23426</v>
      </c>
      <c r="BN76" s="105"/>
      <c r="BO76" s="102">
        <v>16386</v>
      </c>
      <c r="BP76" s="100">
        <v>14409</v>
      </c>
      <c r="BQ76" s="100"/>
      <c r="BR76" s="100"/>
      <c r="BS76" s="100"/>
      <c r="BT76" s="100"/>
      <c r="BU76" s="3"/>
      <c r="BV76" s="103">
        <v>44452</v>
      </c>
      <c r="BW76" s="112">
        <f t="shared" si="15"/>
        <v>238.11111415646252</v>
      </c>
      <c r="BX76" s="102"/>
      <c r="BY76" s="100"/>
      <c r="BZ76" s="100"/>
      <c r="CA76" s="100"/>
      <c r="CB76" s="215">
        <v>234.903533206275</v>
      </c>
      <c r="CC76" s="105"/>
      <c r="CD76" s="106"/>
      <c r="CE76" s="100"/>
      <c r="CF76" s="100"/>
      <c r="CG76" s="100"/>
      <c r="CH76" s="100"/>
      <c r="CI76" s="105"/>
      <c r="CJ76" s="106"/>
      <c r="CK76" s="100"/>
      <c r="CL76" s="100"/>
      <c r="CM76" s="100"/>
      <c r="CN76" s="105"/>
      <c r="CO76" s="106"/>
      <c r="CP76" s="100"/>
      <c r="CQ76" s="100"/>
      <c r="CR76" s="100"/>
      <c r="CS76" s="100"/>
      <c r="CT76" s="100"/>
      <c r="CU76" s="100"/>
      <c r="CV76" s="105"/>
      <c r="CW76" s="215">
        <v>241.31869510665001</v>
      </c>
      <c r="CX76" s="100"/>
      <c r="CY76" s="100"/>
      <c r="CZ76" s="100"/>
      <c r="DA76" s="100"/>
      <c r="DB76" s="100"/>
      <c r="DC76" s="3"/>
      <c r="DD76" s="103">
        <v>44452</v>
      </c>
      <c r="DE76" s="231" t="s">
        <v>333</v>
      </c>
      <c r="DF76" s="106"/>
      <c r="DG76" s="100"/>
      <c r="DH76" s="100"/>
      <c r="DI76" s="100"/>
      <c r="DJ76" s="224" t="s">
        <v>333</v>
      </c>
      <c r="DK76" s="105"/>
      <c r="DL76" s="106"/>
      <c r="DM76" s="100"/>
      <c r="DN76" s="100"/>
      <c r="DO76" s="100"/>
      <c r="DP76" s="100"/>
      <c r="DQ76" s="105"/>
      <c r="DR76" s="106"/>
      <c r="DS76" s="100"/>
      <c r="DT76" s="100"/>
      <c r="DU76" s="100"/>
      <c r="DV76" s="105"/>
      <c r="DW76" s="106"/>
      <c r="DX76" s="100"/>
      <c r="DY76" s="100"/>
      <c r="DZ76" s="100"/>
      <c r="EA76" s="100"/>
      <c r="EB76" s="100"/>
      <c r="EC76" s="100"/>
      <c r="ED76" s="105"/>
      <c r="EE76" s="232" t="s">
        <v>333</v>
      </c>
      <c r="EF76" s="100"/>
      <c r="EG76" s="100"/>
      <c r="EH76" s="100"/>
      <c r="EI76" s="100"/>
      <c r="EJ76" s="100"/>
      <c r="EK76" s="3"/>
    </row>
    <row r="77" spans="5:141" ht="16.5" x14ac:dyDescent="0.35">
      <c r="E77" s="3"/>
      <c r="F77" s="103">
        <v>44457</v>
      </c>
      <c r="G77" s="167">
        <v>120.747211538866</v>
      </c>
      <c r="H77" s="161"/>
      <c r="I77" s="215"/>
      <c r="J77" s="143"/>
      <c r="K77" s="143"/>
      <c r="L77" s="215">
        <v>127.601903311762</v>
      </c>
      <c r="M77" s="150"/>
      <c r="N77" s="161"/>
      <c r="O77" s="46">
        <v>118.28</v>
      </c>
      <c r="P77" s="143"/>
      <c r="Q77" s="143"/>
      <c r="R77" s="143"/>
      <c r="S77" s="150"/>
      <c r="T77" s="161"/>
      <c r="U77" s="143"/>
      <c r="V77" s="143"/>
      <c r="W77" s="143"/>
      <c r="X77" s="150"/>
      <c r="Y77" s="161"/>
      <c r="Z77" s="143"/>
      <c r="AA77" s="143"/>
      <c r="AB77" s="143"/>
      <c r="AC77" s="143"/>
      <c r="AD77" s="46"/>
      <c r="AE77" s="217">
        <v>129.41</v>
      </c>
      <c r="AF77" s="150"/>
      <c r="AG77" s="217">
        <v>107.885521472392</v>
      </c>
      <c r="AH77" s="46">
        <v>118.93</v>
      </c>
      <c r="AI77" s="143"/>
      <c r="AJ77" s="143"/>
      <c r="AK77" s="143"/>
      <c r="AL77" s="143"/>
      <c r="AM77" s="3"/>
      <c r="AN77" s="103">
        <v>44445</v>
      </c>
      <c r="AO77" s="221">
        <f t="shared" si="14"/>
        <v>63057</v>
      </c>
      <c r="AP77" s="106"/>
      <c r="AQ77" s="100"/>
      <c r="AR77" s="100"/>
      <c r="AS77" s="100"/>
      <c r="AT77" s="100">
        <f>1286+1326+1312+1318+1409</f>
        <v>6651</v>
      </c>
      <c r="AU77" s="105"/>
      <c r="AV77" s="106"/>
      <c r="AW77" s="66">
        <v>7027</v>
      </c>
      <c r="AX77" s="100"/>
      <c r="AY77" s="100"/>
      <c r="AZ77" s="100"/>
      <c r="BA77" s="105"/>
      <c r="BB77" s="106"/>
      <c r="BC77" s="100"/>
      <c r="BD77" s="100"/>
      <c r="BE77" s="100"/>
      <c r="BF77" s="105"/>
      <c r="BG77" s="106"/>
      <c r="BH77" s="100"/>
      <c r="BI77" s="100"/>
      <c r="BJ77" s="100"/>
      <c r="BK77" s="100"/>
      <c r="BL77" s="100"/>
      <c r="BM77" s="66">
        <v>20496</v>
      </c>
      <c r="BN77" s="105"/>
      <c r="BO77" s="139">
        <v>13882</v>
      </c>
      <c r="BP77" s="66">
        <v>15001</v>
      </c>
      <c r="BQ77" s="100"/>
      <c r="BR77" s="100"/>
      <c r="BS77" s="100"/>
      <c r="BT77" s="100"/>
      <c r="BU77" s="3"/>
      <c r="BV77" s="103">
        <v>44445</v>
      </c>
      <c r="BW77" s="112">
        <f t="shared" si="15"/>
        <v>254</v>
      </c>
      <c r="BX77" s="102"/>
      <c r="BY77" s="100"/>
      <c r="BZ77" s="100"/>
      <c r="CA77" s="100"/>
      <c r="CB77" s="66">
        <v>260</v>
      </c>
      <c r="CC77" s="105"/>
      <c r="CD77" s="106"/>
      <c r="CE77" s="100"/>
      <c r="CF77" s="100"/>
      <c r="CG77" s="100"/>
      <c r="CH77" s="100"/>
      <c r="CI77" s="105"/>
      <c r="CJ77" s="106"/>
      <c r="CK77" s="100"/>
      <c r="CL77" s="100"/>
      <c r="CM77" s="100"/>
      <c r="CN77" s="105"/>
      <c r="CO77" s="106"/>
      <c r="CP77" s="100"/>
      <c r="CQ77" s="100"/>
      <c r="CR77" s="100"/>
      <c r="CS77" s="100"/>
      <c r="CT77" s="100"/>
      <c r="CU77" s="100"/>
      <c r="CV77" s="105"/>
      <c r="CW77" s="66">
        <v>248</v>
      </c>
      <c r="CX77" s="100"/>
      <c r="CY77" s="100"/>
      <c r="CZ77" s="100"/>
      <c r="DA77" s="100"/>
      <c r="DB77" s="100"/>
      <c r="DC77" s="3"/>
      <c r="DD77" s="103">
        <v>44445</v>
      </c>
      <c r="DE77" s="231" t="s">
        <v>333</v>
      </c>
      <c r="DF77" s="106"/>
      <c r="DG77" s="100"/>
      <c r="DH77" s="100"/>
      <c r="DI77" s="100"/>
      <c r="DJ77" s="224" t="s">
        <v>333</v>
      </c>
      <c r="DK77" s="105"/>
      <c r="DL77" s="106"/>
      <c r="DM77" s="100"/>
      <c r="DN77" s="100"/>
      <c r="DO77" s="100"/>
      <c r="DP77" s="100"/>
      <c r="DQ77" s="105"/>
      <c r="DR77" s="106"/>
      <c r="DS77" s="100"/>
      <c r="DT77" s="100"/>
      <c r="DU77" s="100"/>
      <c r="DV77" s="105"/>
      <c r="DW77" s="106"/>
      <c r="DX77" s="100"/>
      <c r="DY77" s="100"/>
      <c r="DZ77" s="100"/>
      <c r="EA77" s="100"/>
      <c r="EB77" s="100"/>
      <c r="EC77" s="100"/>
      <c r="ED77" s="105"/>
      <c r="EE77" s="232" t="s">
        <v>333</v>
      </c>
      <c r="EF77" s="100"/>
      <c r="EG77" s="100"/>
      <c r="EH77" s="100"/>
      <c r="EI77" s="100"/>
      <c r="EJ77" s="100"/>
      <c r="EK77" s="3"/>
    </row>
    <row r="78" spans="5:141" ht="16.5" x14ac:dyDescent="0.35">
      <c r="E78" s="3"/>
      <c r="F78" s="103">
        <v>44450</v>
      </c>
      <c r="G78" s="167">
        <v>121.55900534555801</v>
      </c>
      <c r="H78" s="161"/>
      <c r="I78" s="215"/>
      <c r="J78" s="143"/>
      <c r="K78" s="143"/>
      <c r="L78" s="215">
        <v>128.13806396037501</v>
      </c>
      <c r="M78" s="150"/>
      <c r="N78" s="161"/>
      <c r="O78" s="46">
        <v>120.54</v>
      </c>
      <c r="P78" s="143"/>
      <c r="Q78" s="143"/>
      <c r="R78" s="143"/>
      <c r="S78" s="150"/>
      <c r="T78" s="161"/>
      <c r="U78" s="143"/>
      <c r="V78" s="143"/>
      <c r="W78" s="143"/>
      <c r="X78" s="150"/>
      <c r="Y78" s="161"/>
      <c r="Z78" s="143"/>
      <c r="AA78" s="143"/>
      <c r="AB78" s="143"/>
      <c r="AC78" s="143"/>
      <c r="AD78" s="46"/>
      <c r="AE78" s="215">
        <v>134.04</v>
      </c>
      <c r="AF78" s="150"/>
      <c r="AG78" s="217">
        <v>107.79968933943699</v>
      </c>
      <c r="AH78" s="46">
        <v>114.52</v>
      </c>
      <c r="AI78" s="143"/>
      <c r="AJ78" s="143"/>
      <c r="AK78" s="143"/>
      <c r="AL78" s="143"/>
      <c r="AM78" s="3"/>
      <c r="AN78" s="103">
        <v>44438</v>
      </c>
      <c r="AO78" s="221">
        <f t="shared" si="14"/>
        <v>66580</v>
      </c>
      <c r="AP78" s="161"/>
      <c r="AQ78" s="143"/>
      <c r="AR78" s="143"/>
      <c r="AS78" s="143"/>
      <c r="AT78" s="143">
        <f>1267+1260+1263+1320+1316+1286</f>
        <v>7712</v>
      </c>
      <c r="AU78" s="150"/>
      <c r="AV78" s="161"/>
      <c r="AW78" s="66">
        <v>6364</v>
      </c>
      <c r="AX78" s="143"/>
      <c r="AY78" s="143"/>
      <c r="AZ78" s="143"/>
      <c r="BA78" s="150"/>
      <c r="BB78" s="161"/>
      <c r="BC78" s="143"/>
      <c r="BD78" s="143"/>
      <c r="BE78" s="143"/>
      <c r="BF78" s="150"/>
      <c r="BG78" s="161"/>
      <c r="BH78" s="143"/>
      <c r="BI78" s="143"/>
      <c r="BJ78" s="143"/>
      <c r="BK78" s="143"/>
      <c r="BL78" s="143"/>
      <c r="BM78" s="66">
        <v>22355</v>
      </c>
      <c r="BN78" s="150"/>
      <c r="BO78" s="139">
        <v>16524</v>
      </c>
      <c r="BP78" s="66">
        <v>13625</v>
      </c>
      <c r="BQ78" s="143"/>
      <c r="BR78" s="143"/>
      <c r="BS78" s="143"/>
      <c r="BT78" s="143"/>
      <c r="BU78" s="3"/>
      <c r="BV78" s="103">
        <v>44438</v>
      </c>
      <c r="BW78" s="167">
        <f t="shared" si="15"/>
        <v>254</v>
      </c>
      <c r="BX78" s="161"/>
      <c r="BY78" s="143"/>
      <c r="BZ78" s="143"/>
      <c r="CA78" s="143"/>
      <c r="CB78" s="66">
        <v>260</v>
      </c>
      <c r="CC78" s="150"/>
      <c r="CD78" s="161"/>
      <c r="CE78" s="143"/>
      <c r="CF78" s="143"/>
      <c r="CG78" s="143"/>
      <c r="CH78" s="143"/>
      <c r="CI78" s="150"/>
      <c r="CJ78" s="161"/>
      <c r="CK78" s="143"/>
      <c r="CL78" s="143"/>
      <c r="CM78" s="143"/>
      <c r="CN78" s="150"/>
      <c r="CO78" s="161"/>
      <c r="CP78" s="143"/>
      <c r="CQ78" s="143"/>
      <c r="CR78" s="143"/>
      <c r="CS78" s="143"/>
      <c r="CT78" s="143"/>
      <c r="CU78" s="143"/>
      <c r="CV78" s="150"/>
      <c r="CW78" s="66">
        <v>248</v>
      </c>
      <c r="CX78" s="143"/>
      <c r="CY78" s="143"/>
      <c r="CZ78" s="143"/>
      <c r="DA78" s="143"/>
      <c r="DB78" s="143"/>
      <c r="DC78" s="3"/>
      <c r="DD78" s="103">
        <v>44438</v>
      </c>
      <c r="DE78" s="231" t="s">
        <v>333</v>
      </c>
      <c r="DF78" s="106"/>
      <c r="DG78" s="100"/>
      <c r="DH78" s="100"/>
      <c r="DI78" s="100"/>
      <c r="DJ78" s="224" t="s">
        <v>333</v>
      </c>
      <c r="DK78" s="105"/>
      <c r="DL78" s="106"/>
      <c r="DM78" s="100"/>
      <c r="DN78" s="100"/>
      <c r="DO78" s="100"/>
      <c r="DP78" s="100"/>
      <c r="DQ78" s="105"/>
      <c r="DR78" s="106"/>
      <c r="DS78" s="100"/>
      <c r="DT78" s="100"/>
      <c r="DU78" s="100"/>
      <c r="DV78" s="105"/>
      <c r="DW78" s="106"/>
      <c r="DX78" s="100"/>
      <c r="DY78" s="100"/>
      <c r="DZ78" s="100"/>
      <c r="EA78" s="100"/>
      <c r="EB78" s="100"/>
      <c r="EC78" s="100"/>
      <c r="ED78" s="105"/>
      <c r="EE78" s="232" t="s">
        <v>333</v>
      </c>
      <c r="EF78" s="100"/>
      <c r="EG78" s="100"/>
      <c r="EH78" s="100"/>
      <c r="EI78" s="100"/>
      <c r="EJ78" s="100"/>
      <c r="EK78" s="3"/>
    </row>
    <row r="79" spans="5:141" ht="16.5" x14ac:dyDescent="0.35">
      <c r="E79" s="3"/>
      <c r="F79" s="103">
        <v>44443</v>
      </c>
      <c r="G79" s="167">
        <v>124.938880780964</v>
      </c>
      <c r="H79" s="161"/>
      <c r="I79" s="143"/>
      <c r="J79" s="143"/>
      <c r="K79" s="143"/>
      <c r="L79" s="215">
        <v>128.635574229692</v>
      </c>
      <c r="M79" s="150"/>
      <c r="N79" s="161"/>
      <c r="O79" s="46">
        <v>123.14</v>
      </c>
      <c r="P79" s="143"/>
      <c r="Q79" s="143"/>
      <c r="R79" s="143"/>
      <c r="S79" s="150"/>
      <c r="T79" s="161"/>
      <c r="U79" s="143"/>
      <c r="V79" s="143"/>
      <c r="W79" s="143"/>
      <c r="X79" s="150"/>
      <c r="Y79" s="161"/>
      <c r="Z79" s="143"/>
      <c r="AA79" s="143"/>
      <c r="AB79" s="143"/>
      <c r="AC79" s="143"/>
      <c r="AD79" s="46"/>
      <c r="AE79" s="215">
        <v>138.9</v>
      </c>
      <c r="AF79" s="150"/>
      <c r="AG79" s="217">
        <v>111.159160583941</v>
      </c>
      <c r="AH79" s="46">
        <v>116.91</v>
      </c>
      <c r="AI79" s="143"/>
      <c r="AJ79" s="143"/>
      <c r="AK79" s="143"/>
      <c r="AL79" s="143"/>
      <c r="AM79" s="3"/>
      <c r="AN79" s="103">
        <v>44431</v>
      </c>
      <c r="AO79" s="221">
        <f t="shared" si="14"/>
        <v>59555</v>
      </c>
      <c r="AP79" s="161"/>
      <c r="AQ79" s="143"/>
      <c r="AR79" s="143"/>
      <c r="AS79" s="143"/>
      <c r="AT79" s="143">
        <f>1210+1125+1185+1225+1229+1207+1167</f>
        <v>8348</v>
      </c>
      <c r="AU79" s="150"/>
      <c r="AV79" s="161"/>
      <c r="AW79" s="66">
        <v>6325</v>
      </c>
      <c r="AX79" s="143"/>
      <c r="AY79" s="143"/>
      <c r="AZ79" s="143"/>
      <c r="BA79" s="150"/>
      <c r="BB79" s="161"/>
      <c r="BC79" s="143"/>
      <c r="BD79" s="143"/>
      <c r="BE79" s="143"/>
      <c r="BF79" s="150"/>
      <c r="BG79" s="161"/>
      <c r="BH79" s="143"/>
      <c r="BI79" s="143"/>
      <c r="BJ79" s="143"/>
      <c r="BK79" s="143"/>
      <c r="BL79" s="143"/>
      <c r="BM79" s="66">
        <v>18744</v>
      </c>
      <c r="BN79" s="150"/>
      <c r="BO79" s="139">
        <v>12400</v>
      </c>
      <c r="BP79" s="66">
        <v>13738</v>
      </c>
      <c r="BQ79" s="143"/>
      <c r="BR79" s="143"/>
      <c r="BS79" s="143"/>
      <c r="BT79" s="143"/>
      <c r="BU79" s="3"/>
      <c r="BV79" s="103">
        <v>44431</v>
      </c>
      <c r="BW79" s="167">
        <f t="shared" si="15"/>
        <v>254</v>
      </c>
      <c r="BX79" s="161"/>
      <c r="BY79" s="143"/>
      <c r="BZ79" s="143"/>
      <c r="CA79" s="143"/>
      <c r="CB79" s="66">
        <v>260</v>
      </c>
      <c r="CC79" s="150"/>
      <c r="CD79" s="161"/>
      <c r="CE79" s="143"/>
      <c r="CF79" s="143"/>
      <c r="CG79" s="143"/>
      <c r="CH79" s="143"/>
      <c r="CI79" s="150"/>
      <c r="CJ79" s="161"/>
      <c r="CK79" s="143"/>
      <c r="CL79" s="143"/>
      <c r="CM79" s="143"/>
      <c r="CN79" s="150"/>
      <c r="CO79" s="161"/>
      <c r="CP79" s="143"/>
      <c r="CQ79" s="143"/>
      <c r="CR79" s="143"/>
      <c r="CS79" s="143"/>
      <c r="CT79" s="143"/>
      <c r="CU79" s="143"/>
      <c r="CV79" s="150"/>
      <c r="CW79" s="66">
        <v>248</v>
      </c>
      <c r="CX79" s="143"/>
      <c r="CY79" s="143"/>
      <c r="CZ79" s="143"/>
      <c r="DA79" s="143"/>
      <c r="DB79" s="143"/>
      <c r="DC79" s="3"/>
      <c r="DD79" s="103">
        <v>44431</v>
      </c>
      <c r="DE79" s="231" t="s">
        <v>333</v>
      </c>
      <c r="DF79" s="106"/>
      <c r="DG79" s="100"/>
      <c r="DH79" s="100"/>
      <c r="DI79" s="100"/>
      <c r="DJ79" s="224" t="s">
        <v>333</v>
      </c>
      <c r="DK79" s="105"/>
      <c r="DL79" s="106"/>
      <c r="DM79" s="100"/>
      <c r="DN79" s="100"/>
      <c r="DO79" s="100"/>
      <c r="DP79" s="100"/>
      <c r="DQ79" s="105"/>
      <c r="DR79" s="106"/>
      <c r="DS79" s="100"/>
      <c r="DT79" s="100"/>
      <c r="DU79" s="100"/>
      <c r="DV79" s="105"/>
      <c r="DW79" s="106"/>
      <c r="DX79" s="100"/>
      <c r="DY79" s="100"/>
      <c r="DZ79" s="100"/>
      <c r="EA79" s="100"/>
      <c r="EB79" s="100"/>
      <c r="EC79" s="100"/>
      <c r="ED79" s="105"/>
      <c r="EE79" s="232" t="s">
        <v>333</v>
      </c>
      <c r="EF79" s="100"/>
      <c r="EG79" s="100"/>
      <c r="EH79" s="100"/>
      <c r="EI79" s="100"/>
      <c r="EJ79" s="100"/>
      <c r="EK79" s="3"/>
    </row>
    <row r="80" spans="5:141" ht="16.5" x14ac:dyDescent="0.35">
      <c r="E80" s="3"/>
      <c r="F80" s="103">
        <v>44436</v>
      </c>
      <c r="G80" s="167">
        <v>126.584353444725</v>
      </c>
      <c r="H80" s="161"/>
      <c r="I80" s="143"/>
      <c r="J80" s="143"/>
      <c r="K80" s="143"/>
      <c r="L80" s="215">
        <v>127.44</v>
      </c>
      <c r="M80" s="150"/>
      <c r="N80" s="161"/>
      <c r="O80" s="46">
        <v>122.46</v>
      </c>
      <c r="P80" s="143"/>
      <c r="Q80" s="143"/>
      <c r="R80" s="143"/>
      <c r="S80" s="150"/>
      <c r="T80" s="161"/>
      <c r="U80" s="143"/>
      <c r="V80" s="143"/>
      <c r="W80" s="143"/>
      <c r="X80" s="150"/>
      <c r="Y80" s="161"/>
      <c r="Z80" s="143"/>
      <c r="AA80" s="143"/>
      <c r="AB80" s="143"/>
      <c r="AC80" s="143"/>
      <c r="AD80" s="46"/>
      <c r="AE80" s="46">
        <v>140.88999999999999</v>
      </c>
      <c r="AF80" s="150"/>
      <c r="AG80" s="217">
        <v>113.98277357107899</v>
      </c>
      <c r="AH80" s="46">
        <v>118.13</v>
      </c>
      <c r="AI80" s="143"/>
      <c r="AJ80" s="143"/>
      <c r="AK80" s="143"/>
      <c r="AL80" s="143"/>
      <c r="AM80" s="3"/>
      <c r="AN80" s="103">
        <v>44424</v>
      </c>
      <c r="AO80" s="221">
        <f t="shared" si="14"/>
        <v>63631</v>
      </c>
      <c r="AP80" s="161"/>
      <c r="AQ80" s="143"/>
      <c r="AR80" s="143"/>
      <c r="AS80" s="143"/>
      <c r="AT80" s="143">
        <f>1189+1239+1229+1316+1210+1180</f>
        <v>7363</v>
      </c>
      <c r="AU80" s="150"/>
      <c r="AV80" s="161"/>
      <c r="AW80" s="66">
        <v>6612</v>
      </c>
      <c r="AX80" s="143"/>
      <c r="AY80" s="143"/>
      <c r="AZ80" s="143"/>
      <c r="BA80" s="150"/>
      <c r="BB80" s="161"/>
      <c r="BC80" s="143"/>
      <c r="BD80" s="143"/>
      <c r="BE80" s="143"/>
      <c r="BF80" s="150"/>
      <c r="BG80" s="161"/>
      <c r="BH80" s="143"/>
      <c r="BI80" s="143"/>
      <c r="BJ80" s="143"/>
      <c r="BK80" s="143"/>
      <c r="BL80" s="143"/>
      <c r="BM80" s="66">
        <v>22055</v>
      </c>
      <c r="BN80" s="150"/>
      <c r="BO80" s="139">
        <v>14755</v>
      </c>
      <c r="BP80" s="66">
        <v>12846</v>
      </c>
      <c r="BQ80" s="143"/>
      <c r="BR80" s="143"/>
      <c r="BS80" s="143"/>
      <c r="BT80" s="143"/>
      <c r="BU80" s="3"/>
      <c r="BV80" s="103">
        <v>44424</v>
      </c>
      <c r="BW80" s="167">
        <f t="shared" si="15"/>
        <v>254</v>
      </c>
      <c r="BX80" s="161"/>
      <c r="BY80" s="143"/>
      <c r="BZ80" s="143"/>
      <c r="CA80" s="143"/>
      <c r="CB80" s="66">
        <v>260</v>
      </c>
      <c r="CC80" s="150"/>
      <c r="CD80" s="161"/>
      <c r="CE80" s="204"/>
      <c r="CF80" s="143"/>
      <c r="CG80" s="143"/>
      <c r="CH80" s="143"/>
      <c r="CI80" s="150"/>
      <c r="CJ80" s="161"/>
      <c r="CK80" s="143"/>
      <c r="CL80" s="143"/>
      <c r="CM80" s="143"/>
      <c r="CN80" s="150"/>
      <c r="CO80" s="161"/>
      <c r="CP80" s="143"/>
      <c r="CQ80" s="143"/>
      <c r="CR80" s="143"/>
      <c r="CS80" s="143"/>
      <c r="CT80" s="143"/>
      <c r="CU80" s="143"/>
      <c r="CV80" s="150"/>
      <c r="CW80" s="66">
        <v>248</v>
      </c>
      <c r="CX80" s="143"/>
      <c r="CY80" s="143"/>
      <c r="CZ80" s="143"/>
      <c r="DA80" s="143"/>
      <c r="DB80" s="143"/>
      <c r="DC80" s="3"/>
      <c r="DD80" s="103">
        <v>44424</v>
      </c>
      <c r="DE80" s="231" t="s">
        <v>333</v>
      </c>
      <c r="DF80" s="161"/>
      <c r="DG80" s="143"/>
      <c r="DH80" s="143"/>
      <c r="DI80" s="143"/>
      <c r="DJ80" s="224" t="s">
        <v>333</v>
      </c>
      <c r="DK80" s="150"/>
      <c r="DL80" s="161"/>
      <c r="DM80" s="143"/>
      <c r="DN80" s="143"/>
      <c r="DO80" s="143"/>
      <c r="DP80" s="143"/>
      <c r="DQ80" s="150"/>
      <c r="DR80" s="161"/>
      <c r="DS80" s="143"/>
      <c r="DT80" s="143"/>
      <c r="DU80" s="143"/>
      <c r="DV80" s="150"/>
      <c r="DW80" s="161"/>
      <c r="DX80" s="143"/>
      <c r="DY80" s="143"/>
      <c r="DZ80" s="143"/>
      <c r="EA80" s="143"/>
      <c r="EB80" s="143"/>
      <c r="EC80" s="143"/>
      <c r="ED80" s="150"/>
      <c r="EE80" s="232" t="s">
        <v>333</v>
      </c>
      <c r="EF80" s="143"/>
      <c r="EG80" s="143"/>
      <c r="EH80" s="143"/>
      <c r="EI80" s="143"/>
      <c r="EJ80" s="143"/>
      <c r="EK80" s="3"/>
    </row>
    <row r="81" spans="5:141" ht="16.5" x14ac:dyDescent="0.35">
      <c r="E81" s="3"/>
      <c r="F81" s="103">
        <v>44429</v>
      </c>
      <c r="G81" s="167">
        <v>127.268131006251</v>
      </c>
      <c r="H81" s="161"/>
      <c r="I81" s="143"/>
      <c r="J81" s="143"/>
      <c r="K81" s="143"/>
      <c r="L81" s="215">
        <v>129.22955944282501</v>
      </c>
      <c r="M81" s="150"/>
      <c r="N81" s="161"/>
      <c r="O81" s="46">
        <v>122.12</v>
      </c>
      <c r="P81" s="143"/>
      <c r="Q81" s="143"/>
      <c r="R81" s="143"/>
      <c r="S81" s="150"/>
      <c r="T81" s="161"/>
      <c r="U81" s="143"/>
      <c r="V81" s="143"/>
      <c r="W81" s="143"/>
      <c r="X81" s="150"/>
      <c r="Y81" s="161"/>
      <c r="Z81" s="143"/>
      <c r="AA81" s="143"/>
      <c r="AB81" s="143"/>
      <c r="AC81" s="143"/>
      <c r="AD81" s="46"/>
      <c r="AE81" s="46">
        <v>140.16</v>
      </c>
      <c r="AF81" s="150"/>
      <c r="AG81" s="217">
        <v>112.129852941176</v>
      </c>
      <c r="AH81" s="46">
        <v>118.02</v>
      </c>
      <c r="AI81" s="143"/>
      <c r="AJ81" s="143"/>
      <c r="AK81" s="143"/>
      <c r="AL81" s="143"/>
      <c r="AM81" s="3"/>
      <c r="AN81" s="103">
        <v>44417</v>
      </c>
      <c r="AO81" s="221">
        <f t="shared" si="14"/>
        <v>65040</v>
      </c>
      <c r="AP81" s="161"/>
      <c r="AQ81" s="143"/>
      <c r="AR81" s="143"/>
      <c r="AS81" s="143"/>
      <c r="AT81" s="143">
        <f>1216+1112+1239+1237+1267+1147</f>
        <v>7218</v>
      </c>
      <c r="AU81" s="150"/>
      <c r="AV81" s="161"/>
      <c r="AW81" s="66">
        <v>6508</v>
      </c>
      <c r="AX81" s="143"/>
      <c r="AY81" s="143"/>
      <c r="AZ81" s="143"/>
      <c r="BA81" s="150"/>
      <c r="BB81" s="161"/>
      <c r="BC81" s="143"/>
      <c r="BD81" s="143"/>
      <c r="BE81" s="143"/>
      <c r="BF81" s="150"/>
      <c r="BG81" s="161"/>
      <c r="BH81" s="143"/>
      <c r="BI81" s="143"/>
      <c r="BJ81" s="143"/>
      <c r="BK81" s="143"/>
      <c r="BL81" s="143"/>
      <c r="BM81" s="66">
        <v>25455</v>
      </c>
      <c r="BN81" s="150"/>
      <c r="BO81" s="139">
        <v>11828</v>
      </c>
      <c r="BP81" s="66">
        <v>14031</v>
      </c>
      <c r="BQ81" s="143"/>
      <c r="BR81" s="143"/>
      <c r="BS81" s="143"/>
      <c r="BT81" s="143"/>
      <c r="BU81" s="3"/>
      <c r="BV81" s="103">
        <v>44417</v>
      </c>
      <c r="BW81" s="167">
        <f t="shared" si="15"/>
        <v>254</v>
      </c>
      <c r="BX81" s="161"/>
      <c r="BY81" s="143"/>
      <c r="BZ81" s="143"/>
      <c r="CA81" s="143"/>
      <c r="CB81" s="66">
        <v>260</v>
      </c>
      <c r="CC81" s="150"/>
      <c r="CD81" s="161"/>
      <c r="CE81" s="143"/>
      <c r="CF81" s="143"/>
      <c r="CG81" s="143"/>
      <c r="CH81" s="143"/>
      <c r="CI81" s="150"/>
      <c r="CJ81" s="161"/>
      <c r="CK81" s="143"/>
      <c r="CL81" s="143"/>
      <c r="CM81" s="143"/>
      <c r="CN81" s="150"/>
      <c r="CO81" s="161"/>
      <c r="CP81" s="143"/>
      <c r="CQ81" s="143"/>
      <c r="CR81" s="143"/>
      <c r="CS81" s="143"/>
      <c r="CT81" s="143"/>
      <c r="CU81" s="143"/>
      <c r="CV81" s="150"/>
      <c r="CW81" s="139">
        <v>248</v>
      </c>
      <c r="CX81" s="143"/>
      <c r="CY81" s="143"/>
      <c r="CZ81" s="143"/>
      <c r="DA81" s="143"/>
      <c r="DB81" s="143"/>
      <c r="DC81" s="3"/>
      <c r="DD81" s="103">
        <v>44417</v>
      </c>
      <c r="DE81" s="231" t="s">
        <v>333</v>
      </c>
      <c r="DF81" s="161"/>
      <c r="DG81" s="143"/>
      <c r="DH81" s="143"/>
      <c r="DI81" s="143"/>
      <c r="DJ81" s="224" t="s">
        <v>333</v>
      </c>
      <c r="DK81" s="150"/>
      <c r="DL81" s="161"/>
      <c r="DM81" s="143"/>
      <c r="DN81" s="143"/>
      <c r="DO81" s="143"/>
      <c r="DP81" s="143"/>
      <c r="DQ81" s="150"/>
      <c r="DR81" s="161"/>
      <c r="DS81" s="143"/>
      <c r="DT81" s="143"/>
      <c r="DU81" s="143"/>
      <c r="DV81" s="150"/>
      <c r="DW81" s="161"/>
      <c r="DX81" s="143"/>
      <c r="DY81" s="143"/>
      <c r="DZ81" s="143"/>
      <c r="EA81" s="143"/>
      <c r="EB81" s="143"/>
      <c r="EC81" s="143"/>
      <c r="ED81" s="150"/>
      <c r="EE81" s="232" t="s">
        <v>333</v>
      </c>
      <c r="EF81" s="143"/>
      <c r="EG81" s="143"/>
      <c r="EH81" s="143"/>
      <c r="EI81" s="143"/>
      <c r="EJ81" s="143"/>
      <c r="EK81" s="3"/>
    </row>
    <row r="82" spans="5:141" ht="16.5" x14ac:dyDescent="0.35">
      <c r="E82" s="3"/>
      <c r="F82" s="103">
        <v>44422</v>
      </c>
      <c r="G82" s="167">
        <v>127.035525429076</v>
      </c>
      <c r="H82" s="161"/>
      <c r="I82" s="143"/>
      <c r="J82" s="143"/>
      <c r="K82" s="143"/>
      <c r="L82" s="215">
        <v>127.98512053200299</v>
      </c>
      <c r="M82" s="150"/>
      <c r="N82" s="161"/>
      <c r="O82" s="46">
        <v>124.01</v>
      </c>
      <c r="P82" s="143"/>
      <c r="Q82" s="143"/>
      <c r="R82" s="143"/>
      <c r="S82" s="150"/>
      <c r="T82" s="161"/>
      <c r="U82" s="143"/>
      <c r="V82" s="143"/>
      <c r="W82" s="143"/>
      <c r="X82" s="150"/>
      <c r="Y82" s="161"/>
      <c r="Z82" s="143"/>
      <c r="AA82" s="143"/>
      <c r="AB82" s="143"/>
      <c r="AC82" s="143"/>
      <c r="AD82" s="227"/>
      <c r="AE82" s="46">
        <v>139.24</v>
      </c>
      <c r="AF82" s="150"/>
      <c r="AG82" s="217">
        <v>112.775166346769</v>
      </c>
      <c r="AH82" s="46">
        <v>118.27</v>
      </c>
      <c r="AI82" s="143"/>
      <c r="AJ82" s="143"/>
      <c r="AK82" s="143"/>
      <c r="AL82" s="143"/>
      <c r="AM82" s="3"/>
      <c r="AN82" s="103">
        <v>44410</v>
      </c>
      <c r="AO82" s="221">
        <f t="shared" si="14"/>
        <v>66825</v>
      </c>
      <c r="AP82" s="161"/>
      <c r="AQ82" s="143"/>
      <c r="AR82" s="143"/>
      <c r="AS82" s="143"/>
      <c r="AT82" s="143">
        <f>1100+1208+1248</f>
        <v>3556</v>
      </c>
      <c r="AU82" s="150"/>
      <c r="AV82" s="161"/>
      <c r="AW82" s="66">
        <v>8151</v>
      </c>
      <c r="AX82" s="143"/>
      <c r="AY82" s="143"/>
      <c r="AZ82" s="143"/>
      <c r="BA82" s="150"/>
      <c r="BB82" s="161"/>
      <c r="BC82" s="143"/>
      <c r="BD82" s="143"/>
      <c r="BE82" s="143"/>
      <c r="BF82" s="150"/>
      <c r="BG82" s="161"/>
      <c r="BH82" s="143"/>
      <c r="BI82" s="143"/>
      <c r="BJ82" s="143"/>
      <c r="BK82" s="143"/>
      <c r="BL82" s="143"/>
      <c r="BM82" s="66">
        <v>27588</v>
      </c>
      <c r="BN82" s="150"/>
      <c r="BO82" s="139">
        <v>13485</v>
      </c>
      <c r="BP82" s="66">
        <v>14045</v>
      </c>
      <c r="BQ82" s="143"/>
      <c r="BR82" s="143"/>
      <c r="BS82" s="143"/>
      <c r="BT82" s="143"/>
      <c r="BU82" s="3"/>
      <c r="BV82" s="103">
        <v>44410</v>
      </c>
      <c r="BW82" s="167">
        <f t="shared" si="15"/>
        <v>254</v>
      </c>
      <c r="BX82" s="161"/>
      <c r="BY82" s="143"/>
      <c r="BZ82" s="143"/>
      <c r="CA82" s="143"/>
      <c r="CB82" s="66">
        <v>260</v>
      </c>
      <c r="CC82" s="150"/>
      <c r="CD82" s="161"/>
      <c r="CE82" s="143"/>
      <c r="CF82" s="143"/>
      <c r="CG82" s="143"/>
      <c r="CH82" s="143"/>
      <c r="CI82" s="150"/>
      <c r="CJ82" s="161"/>
      <c r="CK82" s="143"/>
      <c r="CL82" s="143"/>
      <c r="CM82" s="143"/>
      <c r="CN82" s="150"/>
      <c r="CO82" s="161"/>
      <c r="CP82" s="143"/>
      <c r="CQ82" s="143"/>
      <c r="CR82" s="143"/>
      <c r="CS82" s="143"/>
      <c r="CT82" s="143"/>
      <c r="CU82" s="143"/>
      <c r="CV82" s="150"/>
      <c r="CW82" s="139">
        <v>248</v>
      </c>
      <c r="CX82" s="143"/>
      <c r="CY82" s="143"/>
      <c r="CZ82" s="143"/>
      <c r="DA82" s="143"/>
      <c r="DB82" s="143"/>
      <c r="DC82" s="3"/>
      <c r="DD82" s="103">
        <v>44410</v>
      </c>
      <c r="DE82" s="231" t="s">
        <v>333</v>
      </c>
      <c r="DF82" s="161"/>
      <c r="DG82" s="143"/>
      <c r="DH82" s="143"/>
      <c r="DI82" s="143"/>
      <c r="DJ82" s="224" t="s">
        <v>333</v>
      </c>
      <c r="DK82" s="150"/>
      <c r="DL82" s="161"/>
      <c r="DM82" s="143"/>
      <c r="DN82" s="143"/>
      <c r="DO82" s="143"/>
      <c r="DP82" s="143"/>
      <c r="DQ82" s="150"/>
      <c r="DR82" s="161"/>
      <c r="DS82" s="143"/>
      <c r="DT82" s="143"/>
      <c r="DU82" s="143"/>
      <c r="DV82" s="150"/>
      <c r="DW82" s="161"/>
      <c r="DX82" s="143"/>
      <c r="DY82" s="143"/>
      <c r="DZ82" s="143"/>
      <c r="EA82" s="143"/>
      <c r="EB82" s="143"/>
      <c r="EC82" s="143"/>
      <c r="ED82" s="150"/>
      <c r="EE82" s="232" t="s">
        <v>333</v>
      </c>
      <c r="EF82" s="143"/>
      <c r="EG82" s="143"/>
      <c r="EH82" s="143"/>
      <c r="EI82" s="143"/>
      <c r="EJ82" s="143"/>
      <c r="EK82" s="3"/>
    </row>
    <row r="83" spans="5:141" ht="16.5" x14ac:dyDescent="0.35">
      <c r="E83" s="3"/>
      <c r="F83" s="103">
        <v>44415</v>
      </c>
      <c r="G83" s="167">
        <v>126.299085978565</v>
      </c>
      <c r="H83" s="161"/>
      <c r="I83" s="143"/>
      <c r="J83" s="143"/>
      <c r="K83" s="143"/>
      <c r="L83" s="215">
        <v>128.83000000000001</v>
      </c>
      <c r="M83" s="150"/>
      <c r="N83" s="161"/>
      <c r="O83" s="46">
        <v>112.97</v>
      </c>
      <c r="P83" s="143"/>
      <c r="Q83" s="143"/>
      <c r="R83" s="143"/>
      <c r="S83" s="150"/>
      <c r="T83" s="161"/>
      <c r="U83" s="143"/>
      <c r="V83" s="143"/>
      <c r="W83" s="143"/>
      <c r="X83" s="150"/>
      <c r="Y83" s="161"/>
      <c r="Z83" s="143"/>
      <c r="AA83" s="143"/>
      <c r="AB83" s="143"/>
      <c r="AC83" s="143"/>
      <c r="AD83" s="46"/>
      <c r="AE83" s="46">
        <v>138.94999999999999</v>
      </c>
      <c r="AF83" s="228"/>
      <c r="AG83" s="217">
        <v>112.17054392353199</v>
      </c>
      <c r="AH83" s="46">
        <v>119.9</v>
      </c>
      <c r="AI83" s="143"/>
      <c r="AJ83" s="143"/>
      <c r="AK83" s="143"/>
      <c r="AL83" s="143"/>
      <c r="AM83" s="3"/>
      <c r="AN83" s="103">
        <v>44403</v>
      </c>
      <c r="AO83" s="221">
        <f t="shared" si="14"/>
        <v>50042</v>
      </c>
      <c r="AP83" s="161"/>
      <c r="AQ83" s="143"/>
      <c r="AR83" s="143"/>
      <c r="AS83" s="143"/>
      <c r="AT83" s="143"/>
      <c r="AU83" s="150"/>
      <c r="AV83" s="161"/>
      <c r="AW83" s="66">
        <v>4949</v>
      </c>
      <c r="AX83" s="143"/>
      <c r="AY83" s="143"/>
      <c r="AZ83" s="143"/>
      <c r="BA83" s="150"/>
      <c r="BB83" s="161"/>
      <c r="BC83" s="143"/>
      <c r="BD83" s="143"/>
      <c r="BE83" s="143"/>
      <c r="BF83" s="150"/>
      <c r="BG83" s="161"/>
      <c r="BH83" s="143"/>
      <c r="BI83" s="143"/>
      <c r="BJ83" s="143"/>
      <c r="BK83" s="143"/>
      <c r="BL83" s="143"/>
      <c r="BM83" s="66">
        <v>22370</v>
      </c>
      <c r="BN83" s="150"/>
      <c r="BO83" s="139">
        <v>9267</v>
      </c>
      <c r="BP83" s="66">
        <v>13456</v>
      </c>
      <c r="BQ83" s="143"/>
      <c r="BR83" s="143"/>
      <c r="BS83" s="143"/>
      <c r="BT83" s="143"/>
      <c r="BU83" s="3"/>
      <c r="BV83" s="103">
        <v>44403</v>
      </c>
      <c r="BW83" s="167">
        <f t="shared" si="15"/>
        <v>312.05333333333334</v>
      </c>
      <c r="BX83" s="161"/>
      <c r="BY83" s="143"/>
      <c r="BZ83" s="143"/>
      <c r="CA83" s="143"/>
      <c r="CB83" s="66">
        <v>299</v>
      </c>
      <c r="CC83" s="150"/>
      <c r="CD83" s="161"/>
      <c r="CE83" s="4"/>
      <c r="CF83" s="143"/>
      <c r="CG83" s="143"/>
      <c r="CH83" s="143"/>
      <c r="CI83" s="150"/>
      <c r="CJ83" s="161"/>
      <c r="CK83" s="143"/>
      <c r="CL83" s="143"/>
      <c r="CM83" s="143"/>
      <c r="CN83" s="150"/>
      <c r="CO83" s="161"/>
      <c r="CP83" s="143"/>
      <c r="CQ83" s="143"/>
      <c r="CR83" s="143"/>
      <c r="CS83" s="143"/>
      <c r="CT83" s="215">
        <v>343.16</v>
      </c>
      <c r="CU83" s="143"/>
      <c r="CV83" s="150"/>
      <c r="CW83" s="139">
        <v>294</v>
      </c>
      <c r="CX83" s="143"/>
      <c r="CY83" s="143"/>
      <c r="CZ83" s="143"/>
      <c r="DA83" s="143"/>
      <c r="DB83" s="143"/>
      <c r="DC83" s="3"/>
      <c r="DD83" s="103">
        <v>44403</v>
      </c>
      <c r="DE83" s="231" t="s">
        <v>333</v>
      </c>
      <c r="DF83" s="161"/>
      <c r="DG83" s="143"/>
      <c r="DH83" s="143"/>
      <c r="DI83" s="143"/>
      <c r="DJ83" s="224" t="s">
        <v>333</v>
      </c>
      <c r="DK83" s="150"/>
      <c r="DL83" s="161"/>
      <c r="DM83" s="143"/>
      <c r="DN83" s="143"/>
      <c r="DO83" s="143"/>
      <c r="DP83" s="143"/>
      <c r="DQ83" s="150"/>
      <c r="DR83" s="161"/>
      <c r="DS83" s="143"/>
      <c r="DT83" s="143"/>
      <c r="DU83" s="143"/>
      <c r="DV83" s="150"/>
      <c r="DW83" s="161"/>
      <c r="DX83" s="143"/>
      <c r="DY83" s="143"/>
      <c r="DZ83" s="143"/>
      <c r="EA83" s="143"/>
      <c r="EB83" s="143"/>
      <c r="EC83" s="143"/>
      <c r="ED83" s="150"/>
      <c r="EE83" s="232" t="s">
        <v>333</v>
      </c>
      <c r="EF83" s="143"/>
      <c r="EG83" s="143"/>
      <c r="EH83" s="143"/>
      <c r="EI83" s="143"/>
      <c r="EJ83" s="143"/>
      <c r="EK83" s="3"/>
    </row>
    <row r="84" spans="5:141" ht="16.5" x14ac:dyDescent="0.35">
      <c r="E84" s="3"/>
      <c r="F84" s="103">
        <v>44408</v>
      </c>
      <c r="G84" s="167">
        <v>128.250988432301</v>
      </c>
      <c r="H84" s="161"/>
      <c r="I84" s="143"/>
      <c r="J84" s="143"/>
      <c r="K84" s="143"/>
      <c r="L84" s="143"/>
      <c r="M84" s="150"/>
      <c r="N84" s="161"/>
      <c r="O84" s="46">
        <v>112.28</v>
      </c>
      <c r="P84" s="143"/>
      <c r="Q84" s="143"/>
      <c r="R84" s="143"/>
      <c r="S84" s="150"/>
      <c r="T84" s="161"/>
      <c r="U84" s="143"/>
      <c r="V84" s="143"/>
      <c r="W84" s="143"/>
      <c r="X84" s="150"/>
      <c r="Y84" s="161"/>
      <c r="Z84" s="143"/>
      <c r="AA84" s="143"/>
      <c r="AB84" s="143"/>
      <c r="AC84" s="143"/>
      <c r="AD84" s="46"/>
      <c r="AE84" s="46">
        <v>140.81</v>
      </c>
      <c r="AF84" s="150"/>
      <c r="AG84" s="217">
        <v>110.82</v>
      </c>
      <c r="AH84" s="46">
        <v>121.33</v>
      </c>
      <c r="AI84" s="143"/>
      <c r="AJ84" s="143"/>
      <c r="AK84" s="143"/>
      <c r="AL84" s="143"/>
      <c r="AM84" s="3"/>
      <c r="AN84" s="103">
        <v>44396</v>
      </c>
      <c r="AO84" s="221">
        <f t="shared" si="14"/>
        <v>45385</v>
      </c>
      <c r="AP84" s="161"/>
      <c r="AQ84" s="143"/>
      <c r="AR84" s="143"/>
      <c r="AS84" s="143"/>
      <c r="AT84" s="143"/>
      <c r="AU84" s="150"/>
      <c r="AV84" s="161"/>
      <c r="AW84" s="66">
        <v>4382</v>
      </c>
      <c r="AX84" s="143"/>
      <c r="AY84" s="143"/>
      <c r="AZ84" s="143"/>
      <c r="BA84" s="150"/>
      <c r="BB84" s="161"/>
      <c r="BC84" s="143"/>
      <c r="BD84" s="143"/>
      <c r="BE84" s="143"/>
      <c r="BF84" s="150"/>
      <c r="BG84" s="161"/>
      <c r="BH84" s="143"/>
      <c r="BI84" s="143"/>
      <c r="BJ84" s="143"/>
      <c r="BK84" s="143"/>
      <c r="BL84" s="143"/>
      <c r="BM84" s="66">
        <v>21771</v>
      </c>
      <c r="BN84" s="150"/>
      <c r="BO84" s="139">
        <v>6692</v>
      </c>
      <c r="BP84" s="66">
        <v>12540</v>
      </c>
      <c r="BQ84" s="143"/>
      <c r="BR84" s="143"/>
      <c r="BS84" s="143"/>
      <c r="BT84" s="143"/>
      <c r="BU84" s="3"/>
      <c r="BV84" s="103">
        <v>44396</v>
      </c>
      <c r="BW84" s="167">
        <f t="shared" si="15"/>
        <v>338.69333333333333</v>
      </c>
      <c r="BX84" s="161"/>
      <c r="BY84" s="143"/>
      <c r="BZ84" s="143"/>
      <c r="CA84" s="143"/>
      <c r="CB84" s="143"/>
      <c r="CC84" s="150"/>
      <c r="CD84" s="161"/>
      <c r="CE84" s="66">
        <v>339</v>
      </c>
      <c r="CF84" s="143"/>
      <c r="CG84" s="143"/>
      <c r="CH84" s="143"/>
      <c r="CI84" s="150"/>
      <c r="CJ84" s="161"/>
      <c r="CK84" s="143"/>
      <c r="CL84" s="143"/>
      <c r="CM84" s="143"/>
      <c r="CN84" s="150"/>
      <c r="CO84" s="161"/>
      <c r="CP84" s="143"/>
      <c r="CQ84" s="143"/>
      <c r="CR84" s="143"/>
      <c r="CS84" s="143"/>
      <c r="CT84" s="215">
        <v>343.16</v>
      </c>
      <c r="CU84" s="66">
        <v>340</v>
      </c>
      <c r="CV84" s="146">
        <v>337</v>
      </c>
      <c r="CW84" s="139">
        <v>333</v>
      </c>
      <c r="CX84" s="66">
        <v>340</v>
      </c>
      <c r="CY84" s="143"/>
      <c r="CZ84" s="143"/>
      <c r="DA84" s="143"/>
      <c r="DB84" s="143"/>
      <c r="DC84" s="3"/>
      <c r="DD84" s="103"/>
      <c r="DE84" s="167"/>
      <c r="DF84" s="161"/>
      <c r="DG84" s="143"/>
      <c r="DH84" s="143"/>
      <c r="DI84" s="143"/>
      <c r="DJ84" s="143"/>
      <c r="DK84" s="150"/>
      <c r="DL84" s="161"/>
      <c r="DM84" s="143"/>
      <c r="DN84" s="143"/>
      <c r="DO84" s="143"/>
      <c r="DP84" s="143"/>
      <c r="DQ84" s="150"/>
      <c r="DR84" s="161"/>
      <c r="DS84" s="143"/>
      <c r="DT84" s="143"/>
      <c r="DU84" s="143"/>
      <c r="DV84" s="150"/>
      <c r="DW84" s="161"/>
      <c r="DX84" s="143"/>
      <c r="DY84" s="143"/>
      <c r="DZ84" s="143"/>
      <c r="EA84" s="143"/>
      <c r="EB84" s="143"/>
      <c r="EC84" s="143"/>
      <c r="ED84" s="150"/>
      <c r="EE84" s="142"/>
      <c r="EF84" s="143"/>
      <c r="EG84" s="143"/>
      <c r="EH84" s="143"/>
      <c r="EI84" s="143"/>
      <c r="EJ84" s="143"/>
      <c r="EK84" s="3"/>
    </row>
    <row r="85" spans="5:141" ht="16.5" x14ac:dyDescent="0.35">
      <c r="E85" s="3"/>
      <c r="F85" s="103">
        <v>44401</v>
      </c>
      <c r="G85" s="167">
        <v>128.92795131493199</v>
      </c>
      <c r="H85" s="161"/>
      <c r="I85" s="143"/>
      <c r="J85" s="143"/>
      <c r="K85" s="143"/>
      <c r="L85" s="143"/>
      <c r="M85" s="150"/>
      <c r="N85" s="161"/>
      <c r="O85" s="46">
        <v>116.75</v>
      </c>
      <c r="P85" s="143"/>
      <c r="Q85" s="143"/>
      <c r="R85" s="143"/>
      <c r="S85" s="150"/>
      <c r="T85" s="161"/>
      <c r="U85" s="143"/>
      <c r="V85" s="143"/>
      <c r="W85" s="143"/>
      <c r="X85" s="150"/>
      <c r="Y85" s="161"/>
      <c r="Z85" s="143"/>
      <c r="AA85" s="143"/>
      <c r="AB85" s="143"/>
      <c r="AC85" s="143"/>
      <c r="AD85" s="46"/>
      <c r="AE85" s="46">
        <v>139.65</v>
      </c>
      <c r="AF85" s="150"/>
      <c r="AG85" s="217">
        <v>115.94</v>
      </c>
      <c r="AH85" s="46">
        <v>122.38</v>
      </c>
      <c r="AI85" s="143"/>
      <c r="AJ85" s="143"/>
      <c r="AK85" s="143"/>
      <c r="AL85" s="143"/>
      <c r="AM85" s="3"/>
      <c r="AN85" s="103">
        <v>44389</v>
      </c>
      <c r="AO85" s="221">
        <f t="shared" si="14"/>
        <v>46010</v>
      </c>
      <c r="AP85" s="161"/>
      <c r="AQ85" s="143"/>
      <c r="AR85" s="143"/>
      <c r="AS85" s="143"/>
      <c r="AT85" s="143"/>
      <c r="AU85" s="150"/>
      <c r="AV85" s="161"/>
      <c r="AW85" s="66">
        <v>5754</v>
      </c>
      <c r="AX85" s="143"/>
      <c r="AY85" s="143"/>
      <c r="AZ85" s="143"/>
      <c r="BA85" s="150"/>
      <c r="BB85" s="161"/>
      <c r="BC85" s="143"/>
      <c r="BD85" s="143"/>
      <c r="BE85" s="143"/>
      <c r="BF85" s="150"/>
      <c r="BG85" s="161"/>
      <c r="BH85" s="143"/>
      <c r="BI85" s="143"/>
      <c r="BJ85" s="143"/>
      <c r="BK85" s="143"/>
      <c r="BL85" s="143"/>
      <c r="BM85" s="66">
        <v>21354</v>
      </c>
      <c r="BN85" s="150"/>
      <c r="BO85" s="139">
        <v>5453</v>
      </c>
      <c r="BP85" s="66">
        <v>13449</v>
      </c>
      <c r="BQ85" s="143"/>
      <c r="BR85" s="143"/>
      <c r="BS85" s="143"/>
      <c r="BT85" s="143"/>
      <c r="BU85" s="3"/>
      <c r="BV85" s="103">
        <v>44389</v>
      </c>
      <c r="BW85" s="167">
        <f t="shared" si="15"/>
        <v>340.53</v>
      </c>
      <c r="BX85" s="161"/>
      <c r="BY85" s="143"/>
      <c r="BZ85" s="143"/>
      <c r="CA85" s="143"/>
      <c r="CB85" s="143"/>
      <c r="CC85" s="150"/>
      <c r="CD85" s="161"/>
      <c r="CE85" s="143"/>
      <c r="CF85" s="143"/>
      <c r="CG85" s="143"/>
      <c r="CH85" s="143"/>
      <c r="CI85" s="150"/>
      <c r="CJ85" s="161"/>
      <c r="CK85" s="143"/>
      <c r="CL85" s="143"/>
      <c r="CM85" s="143"/>
      <c r="CN85" s="150"/>
      <c r="CO85" s="161"/>
      <c r="CP85" s="143"/>
      <c r="CQ85" s="143"/>
      <c r="CR85" s="143"/>
      <c r="CS85" s="143"/>
      <c r="CT85" s="215">
        <v>340.53</v>
      </c>
      <c r="CU85" s="143"/>
      <c r="CV85" s="150"/>
      <c r="CW85" s="142"/>
      <c r="CX85" s="143"/>
      <c r="CY85" s="143"/>
      <c r="CZ85" s="143"/>
      <c r="DA85" s="143"/>
      <c r="DB85" s="143"/>
      <c r="DC85" s="3"/>
      <c r="DD85" s="103"/>
      <c r="DE85" s="167"/>
      <c r="DF85" s="161"/>
      <c r="DG85" s="143"/>
      <c r="DH85" s="143"/>
      <c r="DI85" s="143"/>
      <c r="DJ85" s="143"/>
      <c r="DK85" s="150"/>
      <c r="DL85" s="161"/>
      <c r="DM85" s="143"/>
      <c r="DN85" s="143"/>
      <c r="DO85" s="143"/>
      <c r="DP85" s="143"/>
      <c r="DQ85" s="150"/>
      <c r="DR85" s="161"/>
      <c r="DS85" s="143"/>
      <c r="DT85" s="143"/>
      <c r="DU85" s="143"/>
      <c r="DV85" s="150"/>
      <c r="DW85" s="161"/>
      <c r="DX85" s="143"/>
      <c r="DY85" s="143"/>
      <c r="DZ85" s="143"/>
      <c r="EA85" s="143"/>
      <c r="EB85" s="143"/>
      <c r="EC85" s="143"/>
      <c r="ED85" s="150"/>
      <c r="EE85" s="142"/>
      <c r="EF85" s="143"/>
      <c r="EG85" s="143"/>
      <c r="EH85" s="143"/>
      <c r="EI85" s="143"/>
      <c r="EJ85" s="143"/>
      <c r="EK85" s="3"/>
    </row>
    <row r="86" spans="5:141" ht="16.5" x14ac:dyDescent="0.35">
      <c r="E86" s="3"/>
      <c r="F86" s="103">
        <v>44394</v>
      </c>
      <c r="G86" s="167">
        <v>130.86930814062799</v>
      </c>
      <c r="H86" s="161"/>
      <c r="I86" s="143"/>
      <c r="J86" s="143"/>
      <c r="K86" s="143"/>
      <c r="L86" s="143"/>
      <c r="M86" s="150"/>
      <c r="N86" s="161"/>
      <c r="O86" s="46">
        <v>116.45</v>
      </c>
      <c r="P86" s="143"/>
      <c r="Q86" s="143"/>
      <c r="R86" s="143"/>
      <c r="S86" s="150"/>
      <c r="T86" s="161"/>
      <c r="U86" s="143"/>
      <c r="V86" s="143"/>
      <c r="W86" s="143"/>
      <c r="X86" s="150"/>
      <c r="Y86" s="161"/>
      <c r="Z86" s="143"/>
      <c r="AA86" s="143"/>
      <c r="AB86" s="143"/>
      <c r="AC86" s="143"/>
      <c r="AD86" s="46"/>
      <c r="AE86" s="46">
        <v>141.24</v>
      </c>
      <c r="AF86" s="150"/>
      <c r="AG86" s="217">
        <v>117.31</v>
      </c>
      <c r="AH86" s="46">
        <v>126.45</v>
      </c>
      <c r="AI86" s="143"/>
      <c r="AJ86" s="143"/>
      <c r="AK86" s="143"/>
      <c r="AL86" s="143"/>
      <c r="AM86" s="3"/>
      <c r="AN86" s="103">
        <v>44382</v>
      </c>
      <c r="AO86" s="221">
        <f t="shared" si="14"/>
        <v>47871</v>
      </c>
      <c r="AP86" s="161"/>
      <c r="AQ86" s="143"/>
      <c r="AR86" s="143"/>
      <c r="AS86" s="143"/>
      <c r="AT86" s="143"/>
      <c r="AU86" s="150"/>
      <c r="AV86" s="161"/>
      <c r="AW86" s="66">
        <v>6688</v>
      </c>
      <c r="AX86" s="143"/>
      <c r="AY86" s="143"/>
      <c r="AZ86" s="143"/>
      <c r="BA86" s="150"/>
      <c r="BB86" s="161"/>
      <c r="BC86" s="143"/>
      <c r="BD86" s="143"/>
      <c r="BE86" s="143"/>
      <c r="BF86" s="150"/>
      <c r="BG86" s="161"/>
      <c r="BH86" s="143"/>
      <c r="BI86" s="143"/>
      <c r="BJ86" s="143"/>
      <c r="BK86" s="143"/>
      <c r="BL86" s="143"/>
      <c r="BM86" s="66">
        <v>22516</v>
      </c>
      <c r="BN86" s="150"/>
      <c r="BO86" s="139">
        <v>5971</v>
      </c>
      <c r="BP86" s="66">
        <v>12696</v>
      </c>
      <c r="BQ86" s="143"/>
      <c r="BR86" s="143"/>
      <c r="BS86" s="143"/>
      <c r="BT86" s="143"/>
      <c r="BU86" s="3"/>
      <c r="BV86" s="103"/>
      <c r="BW86" s="167"/>
      <c r="BX86" s="161"/>
      <c r="BY86" s="143"/>
      <c r="BZ86" s="143"/>
      <c r="CA86" s="143"/>
      <c r="CB86" s="143"/>
      <c r="CC86" s="150"/>
      <c r="CD86" s="161"/>
      <c r="CE86" s="143"/>
      <c r="CF86" s="143"/>
      <c r="CG86" s="143"/>
      <c r="CH86" s="143"/>
      <c r="CI86" s="150"/>
      <c r="CJ86" s="161"/>
      <c r="CK86" s="143"/>
      <c r="CL86" s="143"/>
      <c r="CM86" s="143"/>
      <c r="CN86" s="150"/>
      <c r="CO86" s="161"/>
      <c r="CP86" s="143"/>
      <c r="CQ86" s="143"/>
      <c r="CR86" s="143"/>
      <c r="CS86" s="143"/>
      <c r="CT86" s="143"/>
      <c r="CU86" s="143"/>
      <c r="CV86" s="150"/>
      <c r="CW86" s="142"/>
      <c r="CX86" s="143"/>
      <c r="CY86" s="143"/>
      <c r="CZ86" s="143"/>
      <c r="DA86" s="143"/>
      <c r="DB86" s="143"/>
      <c r="DC86" s="3"/>
      <c r="DD86" s="103"/>
      <c r="DE86" s="167"/>
      <c r="DF86" s="161"/>
      <c r="DG86" s="143"/>
      <c r="DH86" s="143"/>
      <c r="DI86" s="143"/>
      <c r="DJ86" s="143"/>
      <c r="DK86" s="150"/>
      <c r="DL86" s="161"/>
      <c r="DM86" s="143"/>
      <c r="DN86" s="143"/>
      <c r="DO86" s="143"/>
      <c r="DP86" s="143"/>
      <c r="DQ86" s="150"/>
      <c r="DR86" s="161"/>
      <c r="DS86" s="143"/>
      <c r="DT86" s="143"/>
      <c r="DU86" s="143"/>
      <c r="DV86" s="150"/>
      <c r="DW86" s="161"/>
      <c r="DX86" s="143"/>
      <c r="DY86" s="143"/>
      <c r="DZ86" s="143"/>
      <c r="EA86" s="143"/>
      <c r="EB86" s="143"/>
      <c r="EC86" s="143"/>
      <c r="ED86" s="150"/>
      <c r="EE86" s="142"/>
      <c r="EF86" s="143"/>
      <c r="EG86" s="143"/>
      <c r="EH86" s="143"/>
      <c r="EI86" s="143"/>
      <c r="EJ86" s="143"/>
      <c r="EK86" s="3"/>
    </row>
    <row r="87" spans="5:141" ht="16.5" x14ac:dyDescent="0.35">
      <c r="E87" s="3"/>
      <c r="F87" s="103">
        <v>44387</v>
      </c>
      <c r="G87" s="167">
        <v>129.58188450250501</v>
      </c>
      <c r="H87" s="161"/>
      <c r="I87" s="143"/>
      <c r="J87" s="143"/>
      <c r="K87" s="143"/>
      <c r="L87" s="143"/>
      <c r="M87" s="150"/>
      <c r="N87" s="161"/>
      <c r="O87" s="46">
        <v>117.73</v>
      </c>
      <c r="P87" s="143"/>
      <c r="Q87" s="143"/>
      <c r="R87" s="143"/>
      <c r="S87" s="150"/>
      <c r="T87" s="161"/>
      <c r="U87" s="143"/>
      <c r="V87" s="143"/>
      <c r="W87" s="143"/>
      <c r="X87" s="150"/>
      <c r="Y87" s="161"/>
      <c r="Z87" s="143"/>
      <c r="AA87" s="143"/>
      <c r="AB87" s="143"/>
      <c r="AC87" s="143"/>
      <c r="AD87" s="46"/>
      <c r="AE87" s="46">
        <v>136.24</v>
      </c>
      <c r="AF87" s="150"/>
      <c r="AG87" s="217">
        <v>120.9</v>
      </c>
      <c r="AH87" s="46">
        <v>128.59</v>
      </c>
      <c r="AI87" s="143"/>
      <c r="AJ87" s="143"/>
      <c r="AK87" s="143"/>
      <c r="AL87" s="143"/>
      <c r="AM87" s="3"/>
      <c r="AN87" s="103">
        <v>44375</v>
      </c>
      <c r="AO87" s="221">
        <f t="shared" si="14"/>
        <v>45317</v>
      </c>
      <c r="AP87" s="161"/>
      <c r="AQ87" s="143"/>
      <c r="AR87" s="143"/>
      <c r="AS87" s="143"/>
      <c r="AT87" s="143"/>
      <c r="AU87" s="150"/>
      <c r="AV87" s="161"/>
      <c r="AW87" s="66">
        <v>7720</v>
      </c>
      <c r="AX87" s="143"/>
      <c r="AY87" s="143"/>
      <c r="AZ87" s="143"/>
      <c r="BA87" s="150"/>
      <c r="BB87" s="161"/>
      <c r="BC87" s="143"/>
      <c r="BD87" s="143"/>
      <c r="BE87" s="143"/>
      <c r="BF87" s="150"/>
      <c r="BG87" s="161"/>
      <c r="BH87" s="143"/>
      <c r="BI87" s="143"/>
      <c r="BJ87" s="143"/>
      <c r="BK87" s="143"/>
      <c r="BL87" s="143"/>
      <c r="BM87" s="66">
        <v>22201</v>
      </c>
      <c r="BN87" s="150"/>
      <c r="BO87" s="139">
        <v>5338</v>
      </c>
      <c r="BP87" s="66">
        <v>10058</v>
      </c>
      <c r="BQ87" s="143"/>
      <c r="BR87" s="143"/>
      <c r="BS87" s="143"/>
      <c r="BT87" s="143"/>
      <c r="BU87" s="3"/>
      <c r="BV87" s="103"/>
      <c r="BW87" s="167"/>
      <c r="BX87" s="161"/>
      <c r="BY87" s="143"/>
      <c r="BZ87" s="143"/>
      <c r="CA87" s="143"/>
      <c r="CB87" s="143"/>
      <c r="CC87" s="150"/>
      <c r="CD87" s="161"/>
      <c r="CE87" s="143"/>
      <c r="CF87" s="143"/>
      <c r="CG87" s="143"/>
      <c r="CH87" s="143"/>
      <c r="CI87" s="150"/>
      <c r="CJ87" s="161"/>
      <c r="CK87" s="143"/>
      <c r="CL87" s="143"/>
      <c r="CM87" s="143"/>
      <c r="CN87" s="150"/>
      <c r="CO87" s="161"/>
      <c r="CP87" s="143"/>
      <c r="CQ87" s="143"/>
      <c r="CR87" s="143"/>
      <c r="CS87" s="143"/>
      <c r="CT87" s="143"/>
      <c r="CU87" s="143"/>
      <c r="CV87" s="150"/>
      <c r="CW87" s="142"/>
      <c r="CX87" s="143"/>
      <c r="CY87" s="143"/>
      <c r="CZ87" s="143"/>
      <c r="DA87" s="143"/>
      <c r="DB87" s="143"/>
      <c r="DC87" s="3"/>
      <c r="DD87" s="103"/>
      <c r="DE87" s="167"/>
      <c r="DF87" s="161"/>
      <c r="DG87" s="143"/>
      <c r="DH87" s="143"/>
      <c r="DI87" s="143"/>
      <c r="DJ87" s="143"/>
      <c r="DK87" s="150"/>
      <c r="DL87" s="161"/>
      <c r="DM87" s="143"/>
      <c r="DN87" s="143"/>
      <c r="DO87" s="143"/>
      <c r="DP87" s="143"/>
      <c r="DQ87" s="150"/>
      <c r="DR87" s="161"/>
      <c r="DS87" s="143"/>
      <c r="DT87" s="143"/>
      <c r="DU87" s="143"/>
      <c r="DV87" s="150"/>
      <c r="DW87" s="161"/>
      <c r="DX87" s="143"/>
      <c r="DY87" s="143"/>
      <c r="DZ87" s="143"/>
      <c r="EA87" s="143"/>
      <c r="EB87" s="143"/>
      <c r="EC87" s="143"/>
      <c r="ED87" s="150"/>
      <c r="EE87" s="142"/>
      <c r="EF87" s="143"/>
      <c r="EG87" s="143"/>
      <c r="EH87" s="143"/>
      <c r="EI87" s="143"/>
      <c r="EJ87" s="143"/>
      <c r="EK87" s="3"/>
    </row>
    <row r="88" spans="5:141" ht="16.5" x14ac:dyDescent="0.35">
      <c r="E88" s="3"/>
      <c r="F88" s="103">
        <v>44380</v>
      </c>
      <c r="G88" s="167">
        <v>132.450186123902</v>
      </c>
      <c r="H88" s="161"/>
      <c r="I88" s="143"/>
      <c r="J88" s="143"/>
      <c r="K88" s="143"/>
      <c r="L88" s="143"/>
      <c r="M88" s="150"/>
      <c r="N88" s="161"/>
      <c r="O88" s="46">
        <v>123.64</v>
      </c>
      <c r="P88" s="143"/>
      <c r="Q88" s="143"/>
      <c r="R88" s="143"/>
      <c r="S88" s="150"/>
      <c r="T88" s="161"/>
      <c r="U88" s="143"/>
      <c r="V88" s="143"/>
      <c r="W88" s="143"/>
      <c r="X88" s="150"/>
      <c r="Y88" s="161"/>
      <c r="Z88" s="143"/>
      <c r="AA88" s="143"/>
      <c r="AB88" s="143"/>
      <c r="AC88" s="143"/>
      <c r="AD88" s="46"/>
      <c r="AE88" s="46">
        <v>140.08000000000001</v>
      </c>
      <c r="AF88" s="150"/>
      <c r="AG88" s="217">
        <v>119.78</v>
      </c>
      <c r="AH88" s="46">
        <v>129.78</v>
      </c>
      <c r="AI88" s="143"/>
      <c r="AJ88" s="143"/>
      <c r="AK88" s="143"/>
      <c r="AL88" s="143"/>
      <c r="AM88" s="3"/>
      <c r="AN88" s="103">
        <v>44368</v>
      </c>
      <c r="AO88" s="221">
        <f t="shared" si="14"/>
        <v>51686</v>
      </c>
      <c r="AP88" s="161"/>
      <c r="AQ88" s="143"/>
      <c r="AR88" s="143"/>
      <c r="AS88" s="143"/>
      <c r="AT88" s="143"/>
      <c r="AU88" s="150"/>
      <c r="AV88" s="161"/>
      <c r="AW88" s="66">
        <v>8114</v>
      </c>
      <c r="AX88" s="143"/>
      <c r="AY88" s="143"/>
      <c r="AZ88" s="143"/>
      <c r="BA88" s="150"/>
      <c r="BB88" s="161"/>
      <c r="BC88" s="143"/>
      <c r="BD88" s="143"/>
      <c r="BE88" s="143"/>
      <c r="BF88" s="150"/>
      <c r="BG88" s="161"/>
      <c r="BH88" s="143"/>
      <c r="BI88" s="143"/>
      <c r="BJ88" s="143"/>
      <c r="BK88" s="143"/>
      <c r="BL88" s="143"/>
      <c r="BM88" s="66">
        <v>25404</v>
      </c>
      <c r="BN88" s="150"/>
      <c r="BO88" s="139">
        <v>7383</v>
      </c>
      <c r="BP88" s="66">
        <v>10785</v>
      </c>
      <c r="BQ88" s="143"/>
      <c r="BR88" s="143"/>
      <c r="BS88" s="143"/>
      <c r="BT88" s="143"/>
      <c r="BU88" s="3"/>
      <c r="BV88" s="103"/>
      <c r="BW88" s="167"/>
      <c r="BX88" s="161"/>
      <c r="BY88" s="143"/>
      <c r="BZ88" s="143"/>
      <c r="CA88" s="143"/>
      <c r="CB88" s="143"/>
      <c r="CC88" s="150"/>
      <c r="CD88" s="161"/>
      <c r="CE88" s="143"/>
      <c r="CF88" s="143"/>
      <c r="CG88" s="143"/>
      <c r="CH88" s="143"/>
      <c r="CI88" s="150"/>
      <c r="CJ88" s="161"/>
      <c r="CK88" s="143"/>
      <c r="CL88" s="143"/>
      <c r="CM88" s="143"/>
      <c r="CN88" s="150"/>
      <c r="CO88" s="161"/>
      <c r="CP88" s="143"/>
      <c r="CQ88" s="143"/>
      <c r="CR88" s="143"/>
      <c r="CS88" s="143"/>
      <c r="CT88" s="143"/>
      <c r="CU88" s="143"/>
      <c r="CV88" s="150"/>
      <c r="CW88" s="142"/>
      <c r="CX88" s="143"/>
      <c r="CY88" s="143"/>
      <c r="CZ88" s="143"/>
      <c r="DA88" s="143"/>
      <c r="DB88" s="143"/>
      <c r="DC88" s="3"/>
      <c r="DD88" s="103"/>
      <c r="DE88" s="167"/>
      <c r="DF88" s="161"/>
      <c r="DG88" s="143"/>
      <c r="DH88" s="143"/>
      <c r="DI88" s="143"/>
      <c r="DJ88" s="143"/>
      <c r="DK88" s="150"/>
      <c r="DL88" s="161"/>
      <c r="DM88" s="143"/>
      <c r="DN88" s="143"/>
      <c r="DO88" s="143"/>
      <c r="DP88" s="143"/>
      <c r="DQ88" s="150"/>
      <c r="DR88" s="161"/>
      <c r="DS88" s="143"/>
      <c r="DT88" s="143"/>
      <c r="DU88" s="143"/>
      <c r="DV88" s="150"/>
      <c r="DW88" s="161"/>
      <c r="DX88" s="143"/>
      <c r="DY88" s="143"/>
      <c r="DZ88" s="143"/>
      <c r="EA88" s="143"/>
      <c r="EB88" s="143"/>
      <c r="EC88" s="143"/>
      <c r="ED88" s="150"/>
      <c r="EE88" s="142"/>
      <c r="EF88" s="143"/>
      <c r="EG88" s="143"/>
      <c r="EH88" s="143"/>
      <c r="EI88" s="143"/>
      <c r="EJ88" s="143"/>
      <c r="EK88" s="3"/>
    </row>
    <row r="89" spans="5:141" ht="16.5" x14ac:dyDescent="0.35">
      <c r="E89" s="3"/>
      <c r="F89" s="103">
        <v>44373</v>
      </c>
      <c r="G89" s="167">
        <v>135.73133492562701</v>
      </c>
      <c r="H89" s="161"/>
      <c r="I89" s="143"/>
      <c r="J89" s="143"/>
      <c r="K89" s="143"/>
      <c r="L89" s="143"/>
      <c r="M89" s="150"/>
      <c r="N89" s="161"/>
      <c r="O89" s="46">
        <v>128.52000000000001</v>
      </c>
      <c r="P89" s="143"/>
      <c r="Q89" s="143"/>
      <c r="R89" s="143"/>
      <c r="S89" s="150"/>
      <c r="T89" s="161"/>
      <c r="U89" s="143"/>
      <c r="V89" s="143"/>
      <c r="W89" s="143"/>
      <c r="X89" s="150"/>
      <c r="Y89" s="161"/>
      <c r="Z89" s="143"/>
      <c r="AA89" s="143"/>
      <c r="AB89" s="143"/>
      <c r="AC89" s="143"/>
      <c r="AD89" s="46"/>
      <c r="AE89" s="46">
        <v>141.57</v>
      </c>
      <c r="AF89" s="150"/>
      <c r="AG89" s="217">
        <v>133.31</v>
      </c>
      <c r="AH89" s="46">
        <v>129.82</v>
      </c>
      <c r="AI89" s="143"/>
      <c r="AJ89" s="143"/>
      <c r="AK89" s="143"/>
      <c r="AL89" s="143"/>
      <c r="AM89" s="3"/>
      <c r="AN89" s="103">
        <v>44361</v>
      </c>
      <c r="AO89" s="221">
        <f t="shared" si="14"/>
        <v>42287</v>
      </c>
      <c r="AP89" s="161"/>
      <c r="AQ89" s="143"/>
      <c r="AR89" s="143"/>
      <c r="AS89" s="143"/>
      <c r="AT89" s="143"/>
      <c r="AU89" s="150"/>
      <c r="AV89" s="161"/>
      <c r="AW89" s="66">
        <v>6459</v>
      </c>
      <c r="AX89" s="143"/>
      <c r="AY89" s="143"/>
      <c r="AZ89" s="143"/>
      <c r="BA89" s="150"/>
      <c r="BB89" s="161"/>
      <c r="BC89" s="143"/>
      <c r="BD89" s="143"/>
      <c r="BE89" s="143"/>
      <c r="BF89" s="150"/>
      <c r="BG89" s="161"/>
      <c r="BH89" s="143"/>
      <c r="BI89" s="143"/>
      <c r="BJ89" s="143"/>
      <c r="BK89" s="143"/>
      <c r="BL89" s="143"/>
      <c r="BM89" s="66">
        <v>20491</v>
      </c>
      <c r="BN89" s="150"/>
      <c r="BO89" s="139">
        <v>5043</v>
      </c>
      <c r="BP89" s="66">
        <v>10294</v>
      </c>
      <c r="BQ89" s="143"/>
      <c r="BR89" s="143"/>
      <c r="BS89" s="143"/>
      <c r="BT89" s="143"/>
      <c r="BU89" s="3"/>
      <c r="BV89" s="103"/>
      <c r="BW89" s="167"/>
      <c r="BX89" s="161"/>
      <c r="BY89" s="143"/>
      <c r="BZ89" s="143"/>
      <c r="CA89" s="143"/>
      <c r="CB89" s="143"/>
      <c r="CC89" s="150"/>
      <c r="CD89" s="161"/>
      <c r="CE89" s="143"/>
      <c r="CF89" s="143"/>
      <c r="CG89" s="143"/>
      <c r="CH89" s="143"/>
      <c r="CI89" s="150"/>
      <c r="CJ89" s="161"/>
      <c r="CK89" s="143"/>
      <c r="CL89" s="143"/>
      <c r="CM89" s="143"/>
      <c r="CN89" s="150"/>
      <c r="CO89" s="161"/>
      <c r="CP89" s="143"/>
      <c r="CQ89" s="143"/>
      <c r="CR89" s="143"/>
      <c r="CS89" s="143"/>
      <c r="CT89" s="143"/>
      <c r="CU89" s="143"/>
      <c r="CV89" s="150"/>
      <c r="CW89" s="142"/>
      <c r="CX89" s="143"/>
      <c r="CY89" s="143"/>
      <c r="CZ89" s="143"/>
      <c r="DA89" s="143"/>
      <c r="DB89" s="143"/>
      <c r="DC89" s="3"/>
      <c r="DD89" s="103"/>
      <c r="DE89" s="167"/>
      <c r="DF89" s="161"/>
      <c r="DG89" s="143"/>
      <c r="DH89" s="143"/>
      <c r="DI89" s="143"/>
      <c r="DJ89" s="143"/>
      <c r="DK89" s="150"/>
      <c r="DL89" s="161"/>
      <c r="DM89" s="143"/>
      <c r="DN89" s="143"/>
      <c r="DO89" s="143"/>
      <c r="DP89" s="143"/>
      <c r="DQ89" s="150"/>
      <c r="DR89" s="161"/>
      <c r="DS89" s="143"/>
      <c r="DT89" s="143"/>
      <c r="DU89" s="143"/>
      <c r="DV89" s="150"/>
      <c r="DW89" s="161"/>
      <c r="DX89" s="143"/>
      <c r="DY89" s="143"/>
      <c r="DZ89" s="143"/>
      <c r="EA89" s="143"/>
      <c r="EB89" s="143"/>
      <c r="EC89" s="143"/>
      <c r="ED89" s="150"/>
      <c r="EE89" s="142"/>
      <c r="EF89" s="143"/>
      <c r="EG89" s="143"/>
      <c r="EH89" s="143"/>
      <c r="EI89" s="143"/>
      <c r="EJ89" s="143"/>
      <c r="EK89" s="3"/>
    </row>
    <row r="90" spans="5:141" ht="16.5" x14ac:dyDescent="0.35">
      <c r="E90" s="3"/>
      <c r="F90" s="103">
        <v>44366</v>
      </c>
      <c r="G90" s="167">
        <v>138.93302402006401</v>
      </c>
      <c r="H90" s="161"/>
      <c r="I90" s="143"/>
      <c r="J90" s="143"/>
      <c r="K90" s="143"/>
      <c r="L90" s="143"/>
      <c r="M90" s="150"/>
      <c r="N90" s="161"/>
      <c r="O90" s="46">
        <v>133.6</v>
      </c>
      <c r="P90" s="143"/>
      <c r="Q90" s="143"/>
      <c r="R90" s="143"/>
      <c r="S90" s="150"/>
      <c r="T90" s="161"/>
      <c r="U90" s="143"/>
      <c r="V90" s="143"/>
      <c r="W90" s="143"/>
      <c r="X90" s="150"/>
      <c r="Y90" s="161"/>
      <c r="Z90" s="143"/>
      <c r="AA90" s="143"/>
      <c r="AB90" s="143"/>
      <c r="AC90" s="143"/>
      <c r="AD90" s="46"/>
      <c r="AE90" s="46">
        <v>142.91</v>
      </c>
      <c r="AF90" s="150"/>
      <c r="AG90" s="217">
        <v>129.91</v>
      </c>
      <c r="AH90" s="46">
        <v>136.26</v>
      </c>
      <c r="AI90" s="143"/>
      <c r="AJ90" s="143"/>
      <c r="AK90" s="143"/>
      <c r="AL90" s="143"/>
      <c r="AM90" s="3"/>
      <c r="AN90" s="103">
        <v>44354</v>
      </c>
      <c r="AO90" s="221">
        <f t="shared" si="14"/>
        <v>46253</v>
      </c>
      <c r="AP90" s="161"/>
      <c r="AQ90" s="143"/>
      <c r="AR90" s="143"/>
      <c r="AS90" s="143"/>
      <c r="AT90" s="143"/>
      <c r="AU90" s="150"/>
      <c r="AV90" s="161"/>
      <c r="AW90" s="66">
        <v>6447</v>
      </c>
      <c r="AX90" s="143"/>
      <c r="AY90" s="143"/>
      <c r="AZ90" s="143"/>
      <c r="BA90" s="150"/>
      <c r="BB90" s="161"/>
      <c r="BC90" s="143"/>
      <c r="BD90" s="143"/>
      <c r="BE90" s="143"/>
      <c r="BF90" s="150"/>
      <c r="BG90" s="161"/>
      <c r="BH90" s="143"/>
      <c r="BI90" s="143"/>
      <c r="BJ90" s="143"/>
      <c r="BK90" s="143"/>
      <c r="BL90" s="143"/>
      <c r="BM90" s="66">
        <v>25628</v>
      </c>
      <c r="BN90" s="150"/>
      <c r="BO90" s="139">
        <v>4668</v>
      </c>
      <c r="BP90" s="66">
        <v>9510</v>
      </c>
      <c r="BQ90" s="143"/>
      <c r="BR90" s="143"/>
      <c r="BS90" s="143"/>
      <c r="BT90" s="143"/>
      <c r="BU90" s="3"/>
      <c r="BV90" s="103"/>
      <c r="BW90" s="167"/>
      <c r="BX90" s="161"/>
      <c r="BY90" s="143"/>
      <c r="BZ90" s="143"/>
      <c r="CA90" s="143"/>
      <c r="CB90" s="143"/>
      <c r="CC90" s="150"/>
      <c r="CD90" s="161"/>
      <c r="CE90" s="143"/>
      <c r="CF90" s="143"/>
      <c r="CG90" s="143"/>
      <c r="CH90" s="143"/>
      <c r="CI90" s="150"/>
      <c r="CJ90" s="161"/>
      <c r="CK90" s="143"/>
      <c r="CL90" s="143"/>
      <c r="CM90" s="143"/>
      <c r="CN90" s="150"/>
      <c r="CO90" s="161"/>
      <c r="CP90" s="143"/>
      <c r="CQ90" s="143"/>
      <c r="CR90" s="143"/>
      <c r="CS90" s="143"/>
      <c r="CT90" s="143"/>
      <c r="CU90" s="143"/>
      <c r="CV90" s="150"/>
      <c r="CW90" s="142"/>
      <c r="CX90" s="143"/>
      <c r="CY90" s="143"/>
      <c r="CZ90" s="143"/>
      <c r="DA90" s="143"/>
      <c r="DB90" s="143"/>
      <c r="DC90" s="3"/>
      <c r="DD90" s="103"/>
      <c r="DE90" s="167"/>
      <c r="DF90" s="161"/>
      <c r="DG90" s="143"/>
      <c r="DH90" s="143"/>
      <c r="DI90" s="143"/>
      <c r="DJ90" s="143"/>
      <c r="DK90" s="150"/>
      <c r="DL90" s="161"/>
      <c r="DM90" s="143"/>
      <c r="DN90" s="143"/>
      <c r="DO90" s="143"/>
      <c r="DP90" s="143"/>
      <c r="DQ90" s="150"/>
      <c r="DR90" s="161"/>
      <c r="DS90" s="143"/>
      <c r="DT90" s="143"/>
      <c r="DU90" s="143"/>
      <c r="DV90" s="150"/>
      <c r="DW90" s="161"/>
      <c r="DX90" s="143"/>
      <c r="DY90" s="143"/>
      <c r="DZ90" s="143"/>
      <c r="EA90" s="143"/>
      <c r="EB90" s="143"/>
      <c r="EC90" s="143"/>
      <c r="ED90" s="150"/>
      <c r="EE90" s="142"/>
      <c r="EF90" s="143"/>
      <c r="EG90" s="143"/>
      <c r="EH90" s="143"/>
      <c r="EI90" s="143"/>
      <c r="EJ90" s="143"/>
      <c r="EK90" s="3"/>
    </row>
    <row r="91" spans="5:141" ht="16.5" x14ac:dyDescent="0.35">
      <c r="E91" s="3"/>
      <c r="F91" s="103">
        <v>44359</v>
      </c>
      <c r="G91" s="167">
        <v>139.93722839403401</v>
      </c>
      <c r="H91" s="161"/>
      <c r="I91" s="143"/>
      <c r="J91" s="143"/>
      <c r="K91" s="143"/>
      <c r="L91" s="143"/>
      <c r="M91" s="150"/>
      <c r="N91" s="161"/>
      <c r="O91" s="46">
        <v>133.53</v>
      </c>
      <c r="P91" s="143"/>
      <c r="Q91" s="143"/>
      <c r="R91" s="143"/>
      <c r="S91" s="150"/>
      <c r="T91" s="161"/>
      <c r="U91" s="143"/>
      <c r="V91" s="143"/>
      <c r="W91" s="143"/>
      <c r="X91" s="150"/>
      <c r="Y91" s="161"/>
      <c r="Z91" s="143"/>
      <c r="AA91" s="143"/>
      <c r="AB91" s="143"/>
      <c r="AC91" s="143"/>
      <c r="AD91" s="46"/>
      <c r="AE91" s="46">
        <v>145.27000000000001</v>
      </c>
      <c r="AF91" s="150"/>
      <c r="AG91" s="217">
        <v>120.38</v>
      </c>
      <c r="AH91" s="46">
        <v>139.84</v>
      </c>
      <c r="AI91" s="143"/>
      <c r="AJ91" s="143"/>
      <c r="AK91" s="143"/>
      <c r="AL91" s="143"/>
      <c r="AM91" s="3"/>
      <c r="AN91" s="103">
        <v>44347</v>
      </c>
      <c r="AO91" s="221">
        <f t="shared" si="14"/>
        <v>42037</v>
      </c>
      <c r="AP91" s="161"/>
      <c r="AQ91" s="143"/>
      <c r="AR91" s="143"/>
      <c r="AS91" s="143"/>
      <c r="AT91" s="143"/>
      <c r="AU91" s="150"/>
      <c r="AV91" s="161"/>
      <c r="AW91" s="66">
        <v>5998</v>
      </c>
      <c r="AX91" s="143"/>
      <c r="AY91" s="143"/>
      <c r="AZ91" s="143"/>
      <c r="BA91" s="150"/>
      <c r="BB91" s="161"/>
      <c r="BC91" s="143"/>
      <c r="BD91" s="143"/>
      <c r="BE91" s="143"/>
      <c r="BF91" s="150"/>
      <c r="BG91" s="161"/>
      <c r="BH91" s="143"/>
      <c r="BI91" s="143"/>
      <c r="BJ91" s="143"/>
      <c r="BK91" s="143"/>
      <c r="BL91" s="143"/>
      <c r="BM91" s="66">
        <v>23237</v>
      </c>
      <c r="BN91" s="150"/>
      <c r="BO91" s="139">
        <v>4329</v>
      </c>
      <c r="BP91" s="66">
        <v>8473</v>
      </c>
      <c r="BQ91" s="143"/>
      <c r="BR91" s="143"/>
      <c r="BS91" s="143"/>
      <c r="BT91" s="143"/>
      <c r="BU91" s="3"/>
      <c r="BV91" s="103"/>
      <c r="BW91" s="167"/>
      <c r="BX91" s="161"/>
      <c r="BY91" s="143"/>
      <c r="BZ91" s="143"/>
      <c r="CA91" s="143"/>
      <c r="CB91" s="143"/>
      <c r="CC91" s="150"/>
      <c r="CD91" s="161"/>
      <c r="CE91" s="143"/>
      <c r="CF91" s="143"/>
      <c r="CG91" s="143"/>
      <c r="CH91" s="143"/>
      <c r="CI91" s="150"/>
      <c r="CJ91" s="161"/>
      <c r="CK91" s="143"/>
      <c r="CL91" s="143"/>
      <c r="CM91" s="143"/>
      <c r="CN91" s="150"/>
      <c r="CO91" s="161"/>
      <c r="CP91" s="143"/>
      <c r="CQ91" s="143"/>
      <c r="CR91" s="143"/>
      <c r="CS91" s="143"/>
      <c r="CT91" s="143"/>
      <c r="CU91" s="143"/>
      <c r="CV91" s="150"/>
      <c r="CW91" s="142"/>
      <c r="CX91" s="143"/>
      <c r="CY91" s="143"/>
      <c r="CZ91" s="143"/>
      <c r="DA91" s="143"/>
      <c r="DB91" s="143"/>
      <c r="DC91" s="3"/>
      <c r="DD91" s="103"/>
      <c r="DE91" s="167"/>
      <c r="DF91" s="161"/>
      <c r="DG91" s="143"/>
      <c r="DH91" s="143"/>
      <c r="DI91" s="143"/>
      <c r="DJ91" s="143"/>
      <c r="DK91" s="150"/>
      <c r="DL91" s="161"/>
      <c r="DM91" s="143"/>
      <c r="DN91" s="143"/>
      <c r="DO91" s="143"/>
      <c r="DP91" s="143"/>
      <c r="DQ91" s="150"/>
      <c r="DR91" s="161"/>
      <c r="DS91" s="143"/>
      <c r="DT91" s="143"/>
      <c r="DU91" s="143"/>
      <c r="DV91" s="150"/>
      <c r="DW91" s="161"/>
      <c r="DX91" s="143"/>
      <c r="DY91" s="143"/>
      <c r="DZ91" s="143"/>
      <c r="EA91" s="143"/>
      <c r="EB91" s="143"/>
      <c r="EC91" s="143"/>
      <c r="ED91" s="150"/>
      <c r="EE91" s="142"/>
      <c r="EF91" s="143"/>
      <c r="EG91" s="143"/>
      <c r="EH91" s="143"/>
      <c r="EI91" s="143"/>
      <c r="EJ91" s="143"/>
      <c r="EK91" s="3"/>
    </row>
    <row r="92" spans="5:141" ht="16.5" x14ac:dyDescent="0.35">
      <c r="E92" s="3"/>
      <c r="F92" s="103">
        <v>44352</v>
      </c>
      <c r="G92" s="167">
        <v>138.33273484005201</v>
      </c>
      <c r="H92" s="161"/>
      <c r="I92" s="143"/>
      <c r="J92" s="143"/>
      <c r="K92" s="143"/>
      <c r="L92" s="143"/>
      <c r="M92" s="150"/>
      <c r="N92" s="161"/>
      <c r="O92" s="46">
        <v>131.54</v>
      </c>
      <c r="P92" s="143"/>
      <c r="Q92" s="143"/>
      <c r="R92" s="143"/>
      <c r="S92" s="150"/>
      <c r="T92" s="161"/>
      <c r="U92" s="143"/>
      <c r="V92" s="143"/>
      <c r="W92" s="143"/>
      <c r="X92" s="150"/>
      <c r="Y92" s="161"/>
      <c r="Z92" s="143"/>
      <c r="AA92" s="143"/>
      <c r="AB92" s="143"/>
      <c r="AC92" s="143"/>
      <c r="AD92" s="46"/>
      <c r="AE92" s="46">
        <v>143.35</v>
      </c>
      <c r="AF92" s="150"/>
      <c r="AG92" s="217">
        <v>118.78</v>
      </c>
      <c r="AH92" s="46">
        <v>140.27000000000001</v>
      </c>
      <c r="AI92" s="143"/>
      <c r="AJ92" s="143"/>
      <c r="AK92" s="143"/>
      <c r="AL92" s="143"/>
      <c r="AM92" s="3"/>
      <c r="AN92" s="103">
        <v>44340</v>
      </c>
      <c r="AO92" s="221">
        <f t="shared" si="14"/>
        <v>41326</v>
      </c>
      <c r="AP92" s="161"/>
      <c r="AQ92" s="143"/>
      <c r="AR92" s="143"/>
      <c r="AS92" s="143"/>
      <c r="AT92" s="143"/>
      <c r="AU92" s="150"/>
      <c r="AV92" s="161"/>
      <c r="AW92" s="66">
        <v>5978</v>
      </c>
      <c r="AX92" s="143"/>
      <c r="AY92" s="143"/>
      <c r="AZ92" s="143"/>
      <c r="BA92" s="150"/>
      <c r="BB92" s="161"/>
      <c r="BC92" s="143"/>
      <c r="BD92" s="143"/>
      <c r="BE92" s="143"/>
      <c r="BF92" s="150"/>
      <c r="BG92" s="161"/>
      <c r="BH92" s="143"/>
      <c r="BI92" s="143"/>
      <c r="BJ92" s="143"/>
      <c r="BK92" s="143"/>
      <c r="BL92" s="143"/>
      <c r="BM92" s="66">
        <v>22209</v>
      </c>
      <c r="BN92" s="150"/>
      <c r="BO92" s="139">
        <v>4480</v>
      </c>
      <c r="BP92" s="66">
        <v>8659</v>
      </c>
      <c r="BQ92" s="143"/>
      <c r="BR92" s="143"/>
      <c r="BS92" s="143"/>
      <c r="BT92" s="143"/>
      <c r="BU92" s="3"/>
      <c r="BV92" s="103"/>
      <c r="BW92" s="167"/>
      <c r="BX92" s="161"/>
      <c r="BY92" s="143"/>
      <c r="BZ92" s="143"/>
      <c r="CA92" s="143"/>
      <c r="CB92" s="143"/>
      <c r="CC92" s="150"/>
      <c r="CD92" s="161"/>
      <c r="CE92" s="143"/>
      <c r="CF92" s="143"/>
      <c r="CG92" s="143"/>
      <c r="CH92" s="143"/>
      <c r="CI92" s="150"/>
      <c r="CJ92" s="161"/>
      <c r="CK92" s="143"/>
      <c r="CL92" s="143"/>
      <c r="CM92" s="143"/>
      <c r="CN92" s="150"/>
      <c r="CO92" s="161"/>
      <c r="CP92" s="143"/>
      <c r="CQ92" s="143"/>
      <c r="CR92" s="143"/>
      <c r="CS92" s="143"/>
      <c r="CT92" s="143"/>
      <c r="CU92" s="143"/>
      <c r="CV92" s="150"/>
      <c r="CW92" s="142"/>
      <c r="CX92" s="143"/>
      <c r="CY92" s="143"/>
      <c r="CZ92" s="143"/>
      <c r="DA92" s="143"/>
      <c r="DB92" s="143"/>
      <c r="DC92" s="3"/>
      <c r="DD92" s="103"/>
      <c r="DE92" s="167"/>
      <c r="DF92" s="161"/>
      <c r="DG92" s="143"/>
      <c r="DH92" s="143"/>
      <c r="DI92" s="143"/>
      <c r="DJ92" s="143"/>
      <c r="DK92" s="150"/>
      <c r="DL92" s="161"/>
      <c r="DM92" s="143"/>
      <c r="DN92" s="143"/>
      <c r="DO92" s="143"/>
      <c r="DP92" s="143"/>
      <c r="DQ92" s="150"/>
      <c r="DR92" s="161"/>
      <c r="DS92" s="143"/>
      <c r="DT92" s="143"/>
      <c r="DU92" s="143"/>
      <c r="DV92" s="150"/>
      <c r="DW92" s="161"/>
      <c r="DX92" s="143"/>
      <c r="DY92" s="143"/>
      <c r="DZ92" s="143"/>
      <c r="EA92" s="143"/>
      <c r="EB92" s="143"/>
      <c r="EC92" s="143"/>
      <c r="ED92" s="150"/>
      <c r="EE92" s="142"/>
      <c r="EF92" s="143"/>
      <c r="EG92" s="143"/>
      <c r="EH92" s="143"/>
      <c r="EI92" s="143"/>
      <c r="EJ92" s="143"/>
      <c r="EK92" s="3"/>
    </row>
    <row r="93" spans="5:141" ht="16.5" x14ac:dyDescent="0.35">
      <c r="E93" s="3"/>
      <c r="F93" s="103">
        <v>44345</v>
      </c>
      <c r="G93" s="167">
        <v>138.52943268616801</v>
      </c>
      <c r="H93" s="161"/>
      <c r="I93" s="143"/>
      <c r="J93" s="143"/>
      <c r="K93" s="143"/>
      <c r="L93" s="143"/>
      <c r="M93" s="150"/>
      <c r="N93" s="161"/>
      <c r="O93" s="46">
        <v>129.18</v>
      </c>
      <c r="P93" s="143"/>
      <c r="Q93" s="143"/>
      <c r="R93" s="143"/>
      <c r="S93" s="150"/>
      <c r="T93" s="161"/>
      <c r="U93" s="143"/>
      <c r="V93" s="143"/>
      <c r="W93" s="143"/>
      <c r="X93" s="150"/>
      <c r="Y93" s="161"/>
      <c r="Z93" s="143"/>
      <c r="AA93" s="143"/>
      <c r="AB93" s="143"/>
      <c r="AC93" s="143"/>
      <c r="AD93" s="46"/>
      <c r="AE93" s="46">
        <v>144.29</v>
      </c>
      <c r="AF93" s="150"/>
      <c r="AG93" s="217">
        <v>121.7</v>
      </c>
      <c r="AH93" s="46">
        <v>138.22</v>
      </c>
      <c r="AI93" s="143"/>
      <c r="AJ93" s="143"/>
      <c r="AK93" s="143"/>
      <c r="AL93" s="143"/>
      <c r="AM93" s="3"/>
      <c r="AN93" s="103">
        <v>44333</v>
      </c>
      <c r="AO93" s="221">
        <f t="shared" si="14"/>
        <v>42287</v>
      </c>
      <c r="AP93" s="161"/>
      <c r="AQ93" s="143"/>
      <c r="AR93" s="143"/>
      <c r="AS93" s="143"/>
      <c r="AT93" s="143"/>
      <c r="AU93" s="150"/>
      <c r="AV93" s="161"/>
      <c r="AW93" s="66">
        <v>5813</v>
      </c>
      <c r="AX93" s="143"/>
      <c r="AY93" s="143"/>
      <c r="AZ93" s="143"/>
      <c r="BA93" s="150"/>
      <c r="BB93" s="161"/>
      <c r="BC93" s="143"/>
      <c r="BD93" s="143"/>
      <c r="BE93" s="143"/>
      <c r="BF93" s="150"/>
      <c r="BG93" s="161"/>
      <c r="BH93" s="143"/>
      <c r="BI93" s="143"/>
      <c r="BJ93" s="143"/>
      <c r="BK93" s="143"/>
      <c r="BL93" s="143"/>
      <c r="BM93" s="66">
        <v>24214</v>
      </c>
      <c r="BN93" s="150"/>
      <c r="BO93" s="139">
        <v>4924</v>
      </c>
      <c r="BP93" s="66">
        <v>7336</v>
      </c>
      <c r="BQ93" s="143"/>
      <c r="BR93" s="143"/>
      <c r="BS93" s="143"/>
      <c r="BT93" s="143"/>
      <c r="BU93" s="3"/>
      <c r="BV93" s="103"/>
      <c r="BW93" s="167"/>
      <c r="BX93" s="161"/>
      <c r="BY93" s="143"/>
      <c r="BZ93" s="143"/>
      <c r="CA93" s="143"/>
      <c r="CB93" s="143"/>
      <c r="CC93" s="150"/>
      <c r="CD93" s="161"/>
      <c r="CE93" s="143"/>
      <c r="CF93" s="143"/>
      <c r="CG93" s="143"/>
      <c r="CH93" s="143"/>
      <c r="CI93" s="150"/>
      <c r="CJ93" s="161"/>
      <c r="CK93" s="143"/>
      <c r="CL93" s="143"/>
      <c r="CM93" s="143"/>
      <c r="CN93" s="150"/>
      <c r="CO93" s="161"/>
      <c r="CP93" s="143"/>
      <c r="CQ93" s="143"/>
      <c r="CR93" s="143"/>
      <c r="CS93" s="143"/>
      <c r="CT93" s="143"/>
      <c r="CU93" s="143"/>
      <c r="CV93" s="150"/>
      <c r="CW93" s="142"/>
      <c r="CX93" s="143"/>
      <c r="CY93" s="143"/>
      <c r="CZ93" s="143"/>
      <c r="DA93" s="143"/>
      <c r="DB93" s="143"/>
      <c r="DC93" s="3"/>
      <c r="DD93" s="103"/>
      <c r="DE93" s="167"/>
      <c r="DF93" s="161"/>
      <c r="DG93" s="143"/>
      <c r="DH93" s="143"/>
      <c r="DI93" s="143"/>
      <c r="DJ93" s="143"/>
      <c r="DK93" s="150"/>
      <c r="DL93" s="161"/>
      <c r="DM93" s="143"/>
      <c r="DN93" s="143"/>
      <c r="DO93" s="143"/>
      <c r="DP93" s="143"/>
      <c r="DQ93" s="150"/>
      <c r="DR93" s="161"/>
      <c r="DS93" s="143"/>
      <c r="DT93" s="143"/>
      <c r="DU93" s="143"/>
      <c r="DV93" s="150"/>
      <c r="DW93" s="161"/>
      <c r="DX93" s="143"/>
      <c r="DY93" s="143"/>
      <c r="DZ93" s="143"/>
      <c r="EA93" s="143"/>
      <c r="EB93" s="143"/>
      <c r="EC93" s="143"/>
      <c r="ED93" s="150"/>
      <c r="EE93" s="142"/>
      <c r="EF93" s="143"/>
      <c r="EG93" s="143"/>
      <c r="EH93" s="143"/>
      <c r="EI93" s="143"/>
      <c r="EJ93" s="143"/>
      <c r="EK93" s="3"/>
    </row>
    <row r="94" spans="5:141" ht="16.5" x14ac:dyDescent="0.35">
      <c r="E94" s="3"/>
      <c r="F94" s="103">
        <v>44338</v>
      </c>
      <c r="G94" s="167">
        <v>135.69682813804999</v>
      </c>
      <c r="H94" s="161"/>
      <c r="I94" s="143"/>
      <c r="J94" s="143"/>
      <c r="K94" s="143"/>
      <c r="L94" s="143"/>
      <c r="M94" s="150"/>
      <c r="N94" s="161"/>
      <c r="O94" s="46">
        <v>121.6</v>
      </c>
      <c r="P94" s="143"/>
      <c r="Q94" s="143"/>
      <c r="R94" s="143"/>
      <c r="S94" s="150"/>
      <c r="T94" s="161"/>
      <c r="U94" s="143"/>
      <c r="V94" s="143"/>
      <c r="W94" s="143"/>
      <c r="X94" s="150"/>
      <c r="Y94" s="161"/>
      <c r="Z94" s="143"/>
      <c r="AA94" s="143"/>
      <c r="AB94" s="143"/>
      <c r="AC94" s="143"/>
      <c r="AD94" s="46"/>
      <c r="AE94" s="46">
        <v>140.28</v>
      </c>
      <c r="AF94" s="150"/>
      <c r="AG94" s="217">
        <v>122.09</v>
      </c>
      <c r="AH94" s="46">
        <v>140.74</v>
      </c>
      <c r="AI94" s="143"/>
      <c r="AJ94" s="143"/>
      <c r="AK94" s="143"/>
      <c r="AL94" s="143"/>
      <c r="AM94" s="3"/>
      <c r="AN94" s="103">
        <v>44326</v>
      </c>
      <c r="AO94" s="221">
        <f t="shared" si="14"/>
        <v>37117</v>
      </c>
      <c r="AP94" s="161"/>
      <c r="AQ94" s="143"/>
      <c r="AR94" s="143"/>
      <c r="AS94" s="143"/>
      <c r="AT94" s="143"/>
      <c r="AU94" s="150"/>
      <c r="AV94" s="161"/>
      <c r="AW94" s="66">
        <v>5461</v>
      </c>
      <c r="AX94" s="143"/>
      <c r="AY94" s="143"/>
      <c r="AZ94" s="143"/>
      <c r="BA94" s="150"/>
      <c r="BB94" s="161"/>
      <c r="BC94" s="143"/>
      <c r="BD94" s="143"/>
      <c r="BE94" s="143"/>
      <c r="BF94" s="150"/>
      <c r="BG94" s="161"/>
      <c r="BH94" s="143"/>
      <c r="BI94" s="143"/>
      <c r="BJ94" s="143"/>
      <c r="BK94" s="143"/>
      <c r="BL94" s="143"/>
      <c r="BM94" s="66">
        <v>22517</v>
      </c>
      <c r="BN94" s="150"/>
      <c r="BO94" s="139">
        <v>3877</v>
      </c>
      <c r="BP94" s="66">
        <v>5262</v>
      </c>
      <c r="BQ94" s="143"/>
      <c r="BR94" s="143"/>
      <c r="BS94" s="143"/>
      <c r="BT94" s="143"/>
      <c r="BU94" s="3"/>
      <c r="BV94" s="103"/>
      <c r="BW94" s="167"/>
      <c r="BX94" s="161"/>
      <c r="BY94" s="143"/>
      <c r="BZ94" s="143"/>
      <c r="CA94" s="143"/>
      <c r="CB94" s="143"/>
      <c r="CC94" s="150"/>
      <c r="CD94" s="161"/>
      <c r="CE94" s="143"/>
      <c r="CF94" s="143"/>
      <c r="CG94" s="143"/>
      <c r="CH94" s="143"/>
      <c r="CI94" s="150"/>
      <c r="CJ94" s="161"/>
      <c r="CK94" s="143"/>
      <c r="CL94" s="143"/>
      <c r="CM94" s="143"/>
      <c r="CN94" s="150"/>
      <c r="CO94" s="161"/>
      <c r="CP94" s="143"/>
      <c r="CQ94" s="143"/>
      <c r="CR94" s="143"/>
      <c r="CS94" s="143"/>
      <c r="CT94" s="143"/>
      <c r="CU94" s="143"/>
      <c r="CV94" s="150"/>
      <c r="CW94" s="142"/>
      <c r="CX94" s="143"/>
      <c r="CY94" s="143"/>
      <c r="CZ94" s="143"/>
      <c r="DA94" s="143"/>
      <c r="DB94" s="143"/>
      <c r="DC94" s="3"/>
      <c r="DD94" s="103"/>
      <c r="DE94" s="167"/>
      <c r="DF94" s="161"/>
      <c r="DG94" s="143"/>
      <c r="DH94" s="143"/>
      <c r="DI94" s="143"/>
      <c r="DJ94" s="143"/>
      <c r="DK94" s="150"/>
      <c r="DL94" s="161"/>
      <c r="DM94" s="143"/>
      <c r="DN94" s="143"/>
      <c r="DO94" s="143"/>
      <c r="DP94" s="143"/>
      <c r="DQ94" s="150"/>
      <c r="DR94" s="161"/>
      <c r="DS94" s="143"/>
      <c r="DT94" s="143"/>
      <c r="DU94" s="143"/>
      <c r="DV94" s="150"/>
      <c r="DW94" s="161"/>
      <c r="DX94" s="143"/>
      <c r="DY94" s="143"/>
      <c r="DZ94" s="143"/>
      <c r="EA94" s="143"/>
      <c r="EB94" s="143"/>
      <c r="EC94" s="143"/>
      <c r="ED94" s="150"/>
      <c r="EE94" s="142"/>
      <c r="EF94" s="143"/>
      <c r="EG94" s="143"/>
      <c r="EH94" s="143"/>
      <c r="EI94" s="143"/>
      <c r="EJ94" s="143"/>
      <c r="EK94" s="3"/>
    </row>
    <row r="95" spans="5:141" ht="16.5" x14ac:dyDescent="0.35">
      <c r="E95" s="3"/>
      <c r="F95" s="103">
        <v>44331</v>
      </c>
      <c r="G95" s="167">
        <v>134.60806881243099</v>
      </c>
      <c r="H95" s="161"/>
      <c r="I95" s="143"/>
      <c r="J95" s="143"/>
      <c r="K95" s="143"/>
      <c r="L95" s="143"/>
      <c r="M95" s="150"/>
      <c r="N95" s="161"/>
      <c r="O95" s="46">
        <v>115.22</v>
      </c>
      <c r="P95" s="143"/>
      <c r="Q95" s="143"/>
      <c r="R95" s="143"/>
      <c r="S95" s="150"/>
      <c r="T95" s="161"/>
      <c r="U95" s="143"/>
      <c r="V95" s="143"/>
      <c r="W95" s="143"/>
      <c r="X95" s="150"/>
      <c r="Y95" s="161"/>
      <c r="Z95" s="143"/>
      <c r="AA95" s="143"/>
      <c r="AB95" s="143"/>
      <c r="AC95" s="143"/>
      <c r="AD95" s="46"/>
      <c r="AE95" s="46">
        <v>139.33000000000001</v>
      </c>
      <c r="AF95" s="150"/>
      <c r="AG95" s="217">
        <v>132.55000000000001</v>
      </c>
      <c r="AH95" s="46">
        <v>142.01</v>
      </c>
      <c r="AI95" s="143"/>
      <c r="AJ95" s="143"/>
      <c r="AK95" s="143"/>
      <c r="AL95" s="143"/>
      <c r="AM95" s="3"/>
      <c r="AN95" s="103">
        <v>44319</v>
      </c>
      <c r="AO95" s="221">
        <f t="shared" si="14"/>
        <v>28832</v>
      </c>
      <c r="AP95" s="161"/>
      <c r="AQ95" s="143"/>
      <c r="AR95" s="143"/>
      <c r="AS95" s="143"/>
      <c r="AT95" s="143"/>
      <c r="AU95" s="150"/>
      <c r="AV95" s="161"/>
      <c r="AW95" s="66">
        <v>5034</v>
      </c>
      <c r="AX95" s="143"/>
      <c r="AY95" s="143"/>
      <c r="AZ95" s="143"/>
      <c r="BA95" s="150"/>
      <c r="BB95" s="161"/>
      <c r="BC95" s="143"/>
      <c r="BD95" s="143"/>
      <c r="BE95" s="143"/>
      <c r="BF95" s="150"/>
      <c r="BG95" s="161"/>
      <c r="BH95" s="143"/>
      <c r="BI95" s="143"/>
      <c r="BJ95" s="143"/>
      <c r="BK95" s="143"/>
      <c r="BL95" s="143"/>
      <c r="BM95" s="66">
        <v>16917</v>
      </c>
      <c r="BN95" s="150"/>
      <c r="BO95" s="139">
        <v>3511</v>
      </c>
      <c r="BP95" s="66">
        <v>3370</v>
      </c>
      <c r="BQ95" s="143"/>
      <c r="BR95" s="143"/>
      <c r="BS95" s="143"/>
      <c r="BT95" s="143"/>
      <c r="BU95" s="3"/>
      <c r="BV95" s="103"/>
      <c r="BW95" s="167"/>
      <c r="BX95" s="161"/>
      <c r="BY95" s="143"/>
      <c r="BZ95" s="143"/>
      <c r="CA95" s="143"/>
      <c r="CB95" s="143"/>
      <c r="CC95" s="150"/>
      <c r="CD95" s="161"/>
      <c r="CE95" s="143"/>
      <c r="CF95" s="143"/>
      <c r="CG95" s="143"/>
      <c r="CH95" s="143"/>
      <c r="CI95" s="150"/>
      <c r="CJ95" s="161"/>
      <c r="CK95" s="143"/>
      <c r="CL95" s="143"/>
      <c r="CM95" s="143"/>
      <c r="CN95" s="150"/>
      <c r="CO95" s="161"/>
      <c r="CP95" s="143"/>
      <c r="CQ95" s="143"/>
      <c r="CR95" s="143"/>
      <c r="CS95" s="143"/>
      <c r="CT95" s="143"/>
      <c r="CU95" s="143"/>
      <c r="CV95" s="150"/>
      <c r="CW95" s="142"/>
      <c r="CX95" s="143"/>
      <c r="CY95" s="143"/>
      <c r="CZ95" s="143"/>
      <c r="DA95" s="143"/>
      <c r="DB95" s="143"/>
      <c r="DC95" s="3"/>
      <c r="DD95" s="103"/>
      <c r="DE95" s="167"/>
      <c r="DF95" s="161"/>
      <c r="DG95" s="143"/>
      <c r="DH95" s="143"/>
      <c r="DI95" s="143"/>
      <c r="DJ95" s="143"/>
      <c r="DK95" s="150"/>
      <c r="DL95" s="161"/>
      <c r="DM95" s="143"/>
      <c r="DN95" s="143"/>
      <c r="DO95" s="143"/>
      <c r="DP95" s="143"/>
      <c r="DQ95" s="150"/>
      <c r="DR95" s="161"/>
      <c r="DS95" s="143"/>
      <c r="DT95" s="143"/>
      <c r="DU95" s="143"/>
      <c r="DV95" s="150"/>
      <c r="DW95" s="161"/>
      <c r="DX95" s="143"/>
      <c r="DY95" s="143"/>
      <c r="DZ95" s="143"/>
      <c r="EA95" s="143"/>
      <c r="EB95" s="143"/>
      <c r="EC95" s="143"/>
      <c r="ED95" s="150"/>
      <c r="EE95" s="142"/>
      <c r="EF95" s="143"/>
      <c r="EG95" s="143"/>
      <c r="EH95" s="143"/>
      <c r="EI95" s="143"/>
      <c r="EJ95" s="143"/>
      <c r="EK95" s="3"/>
    </row>
    <row r="96" spans="5:141" ht="16.5" x14ac:dyDescent="0.35">
      <c r="E96" s="3"/>
      <c r="F96" s="103">
        <v>44324</v>
      </c>
      <c r="G96" s="167">
        <v>138.48562586319699</v>
      </c>
      <c r="H96" s="161"/>
      <c r="I96" s="143"/>
      <c r="J96" s="143"/>
      <c r="K96" s="143"/>
      <c r="L96" s="143"/>
      <c r="M96" s="150"/>
      <c r="N96" s="161"/>
      <c r="O96" s="46">
        <v>123.13</v>
      </c>
      <c r="P96" s="143"/>
      <c r="Q96" s="143"/>
      <c r="R96" s="143"/>
      <c r="S96" s="150"/>
      <c r="T96" s="161"/>
      <c r="U96" s="143"/>
      <c r="V96" s="143"/>
      <c r="W96" s="143"/>
      <c r="X96" s="150"/>
      <c r="Y96" s="161"/>
      <c r="Z96" s="143"/>
      <c r="AA96" s="143"/>
      <c r="AB96" s="143"/>
      <c r="AC96" s="143"/>
      <c r="AD96" s="46"/>
      <c r="AE96" s="46">
        <v>143.79</v>
      </c>
      <c r="AF96" s="150"/>
      <c r="AG96" s="217">
        <v>131.54</v>
      </c>
      <c r="AH96" s="46">
        <v>139.97999999999999</v>
      </c>
      <c r="AI96" s="143"/>
      <c r="AJ96" s="143"/>
      <c r="AK96" s="143"/>
      <c r="AL96" s="143"/>
      <c r="AM96" s="3"/>
      <c r="AN96" s="103">
        <v>44312</v>
      </c>
      <c r="AO96" s="221">
        <f t="shared" si="14"/>
        <v>27514</v>
      </c>
      <c r="AP96" s="161"/>
      <c r="AQ96" s="143"/>
      <c r="AR96" s="143"/>
      <c r="AS96" s="143"/>
      <c r="AT96" s="143"/>
      <c r="AU96" s="150"/>
      <c r="AV96" s="161"/>
      <c r="AW96" s="66">
        <v>4665</v>
      </c>
      <c r="AX96" s="143"/>
      <c r="AY96" s="143"/>
      <c r="AZ96" s="143"/>
      <c r="BA96" s="150"/>
      <c r="BB96" s="161"/>
      <c r="BC96" s="143"/>
      <c r="BD96" s="143"/>
      <c r="BE96" s="143"/>
      <c r="BF96" s="150"/>
      <c r="BG96" s="161"/>
      <c r="BH96" s="143"/>
      <c r="BI96" s="143"/>
      <c r="BJ96" s="143"/>
      <c r="BK96" s="143"/>
      <c r="BL96" s="143"/>
      <c r="BM96" s="66">
        <v>16760</v>
      </c>
      <c r="BN96" s="150"/>
      <c r="BO96" s="139">
        <v>3124</v>
      </c>
      <c r="BP96" s="66">
        <v>2965</v>
      </c>
      <c r="BQ96" s="143"/>
      <c r="BR96" s="143"/>
      <c r="BS96" s="143"/>
      <c r="BT96" s="143"/>
      <c r="BU96" s="3"/>
      <c r="BV96" s="103"/>
      <c r="BW96" s="167"/>
      <c r="BX96" s="161"/>
      <c r="BY96" s="143"/>
      <c r="BZ96" s="143"/>
      <c r="CA96" s="143"/>
      <c r="CB96" s="143"/>
      <c r="CC96" s="150"/>
      <c r="CD96" s="161"/>
      <c r="CE96" s="143"/>
      <c r="CF96" s="143"/>
      <c r="CG96" s="143"/>
      <c r="CH96" s="143"/>
      <c r="CI96" s="150"/>
      <c r="CJ96" s="161"/>
      <c r="CK96" s="143"/>
      <c r="CL96" s="143"/>
      <c r="CM96" s="143"/>
      <c r="CN96" s="150"/>
      <c r="CO96" s="161"/>
      <c r="CP96" s="143"/>
      <c r="CQ96" s="143"/>
      <c r="CR96" s="143"/>
      <c r="CS96" s="143"/>
      <c r="CT96" s="143"/>
      <c r="CU96" s="143"/>
      <c r="CV96" s="150"/>
      <c r="CW96" s="142"/>
      <c r="CX96" s="143"/>
      <c r="CY96" s="143"/>
      <c r="CZ96" s="143"/>
      <c r="DA96" s="143"/>
      <c r="DB96" s="143"/>
      <c r="DC96" s="3"/>
      <c r="DD96" s="103"/>
      <c r="DE96" s="167"/>
      <c r="DF96" s="161"/>
      <c r="DG96" s="143"/>
      <c r="DH96" s="143"/>
      <c r="DI96" s="143"/>
      <c r="DJ96" s="143"/>
      <c r="DK96" s="150"/>
      <c r="DL96" s="161"/>
      <c r="DM96" s="143"/>
      <c r="DN96" s="143"/>
      <c r="DO96" s="143"/>
      <c r="DP96" s="143"/>
      <c r="DQ96" s="150"/>
      <c r="DR96" s="161"/>
      <c r="DS96" s="143"/>
      <c r="DT96" s="143"/>
      <c r="DU96" s="143"/>
      <c r="DV96" s="150"/>
      <c r="DW96" s="161"/>
      <c r="DX96" s="143"/>
      <c r="DY96" s="143"/>
      <c r="DZ96" s="143"/>
      <c r="EA96" s="143"/>
      <c r="EB96" s="143"/>
      <c r="EC96" s="143"/>
      <c r="ED96" s="150"/>
      <c r="EE96" s="142"/>
      <c r="EF96" s="143"/>
      <c r="EG96" s="143"/>
      <c r="EH96" s="143"/>
      <c r="EI96" s="143"/>
      <c r="EJ96" s="143"/>
      <c r="EK96" s="3"/>
    </row>
    <row r="97" spans="5:141" ht="16.5" x14ac:dyDescent="0.35">
      <c r="E97" s="3"/>
      <c r="F97" s="103">
        <v>44317</v>
      </c>
      <c r="G97" s="167">
        <v>135.61663076923099</v>
      </c>
      <c r="H97" s="161"/>
      <c r="I97" s="143"/>
      <c r="J97" s="143"/>
      <c r="K97" s="143"/>
      <c r="L97" s="143"/>
      <c r="M97" s="150"/>
      <c r="N97" s="161"/>
      <c r="O97" s="46">
        <v>120.81</v>
      </c>
      <c r="P97" s="143"/>
      <c r="Q97" s="143"/>
      <c r="R97" s="143"/>
      <c r="S97" s="150"/>
      <c r="T97" s="161"/>
      <c r="U97" s="143"/>
      <c r="V97" s="143"/>
      <c r="W97" s="143"/>
      <c r="X97" s="150"/>
      <c r="Y97" s="161"/>
      <c r="Z97" s="143"/>
      <c r="AA97" s="143"/>
      <c r="AB97" s="143"/>
      <c r="AC97" s="143"/>
      <c r="AD97" s="46"/>
      <c r="AE97" s="46">
        <v>139.88999999999999</v>
      </c>
      <c r="AF97" s="150"/>
      <c r="AG97" s="217">
        <v>131.66</v>
      </c>
      <c r="AH97" s="46">
        <v>139.83000000000001</v>
      </c>
      <c r="AI97" s="143"/>
      <c r="AJ97" s="143"/>
      <c r="AK97" s="143"/>
      <c r="AL97" s="143"/>
      <c r="AM97" s="3"/>
      <c r="AN97" s="103">
        <v>44305</v>
      </c>
      <c r="AO97" s="221">
        <f t="shared" si="14"/>
        <v>24050</v>
      </c>
      <c r="AP97" s="161"/>
      <c r="AQ97" s="143"/>
      <c r="AR97" s="143"/>
      <c r="AS97" s="143"/>
      <c r="AT97" s="143"/>
      <c r="AU97" s="150"/>
      <c r="AV97" s="161"/>
      <c r="AW97" s="66">
        <v>4189</v>
      </c>
      <c r="AX97" s="143"/>
      <c r="AY97" s="143"/>
      <c r="AZ97" s="143"/>
      <c r="BA97" s="150"/>
      <c r="BB97" s="161"/>
      <c r="BC97" s="143"/>
      <c r="BD97" s="143"/>
      <c r="BE97" s="143"/>
      <c r="BF97" s="150"/>
      <c r="BG97" s="161"/>
      <c r="BH97" s="143"/>
      <c r="BI97" s="143"/>
      <c r="BJ97" s="143"/>
      <c r="BK97" s="143"/>
      <c r="BL97" s="143"/>
      <c r="BM97" s="66">
        <v>14738</v>
      </c>
      <c r="BN97" s="150"/>
      <c r="BO97" s="139">
        <v>2759</v>
      </c>
      <c r="BP97" s="66">
        <v>2364</v>
      </c>
      <c r="BQ97" s="143"/>
      <c r="BR97" s="143"/>
      <c r="BS97" s="143"/>
      <c r="BT97" s="143"/>
      <c r="BU97" s="3"/>
      <c r="BV97" s="103"/>
      <c r="BW97" s="167"/>
      <c r="BX97" s="161"/>
      <c r="BY97" s="143"/>
      <c r="BZ97" s="143"/>
      <c r="CA97" s="143"/>
      <c r="CB97" s="143"/>
      <c r="CC97" s="150"/>
      <c r="CD97" s="161"/>
      <c r="CE97" s="143"/>
      <c r="CF97" s="143"/>
      <c r="CG97" s="143"/>
      <c r="CH97" s="143"/>
      <c r="CI97" s="150"/>
      <c r="CJ97" s="161"/>
      <c r="CK97" s="143"/>
      <c r="CL97" s="143"/>
      <c r="CM97" s="143"/>
      <c r="CN97" s="150"/>
      <c r="CO97" s="161"/>
      <c r="CP97" s="143"/>
      <c r="CQ97" s="143"/>
      <c r="CR97" s="143"/>
      <c r="CS97" s="143"/>
      <c r="CT97" s="143"/>
      <c r="CU97" s="143"/>
      <c r="CV97" s="150"/>
      <c r="CW97" s="142"/>
      <c r="CX97" s="143"/>
      <c r="CY97" s="143"/>
      <c r="CZ97" s="143"/>
      <c r="DA97" s="143"/>
      <c r="DB97" s="143"/>
      <c r="DC97" s="3"/>
      <c r="DD97" s="103"/>
      <c r="DE97" s="167"/>
      <c r="DF97" s="161"/>
      <c r="DG97" s="143"/>
      <c r="DH97" s="143"/>
      <c r="DI97" s="143"/>
      <c r="DJ97" s="143"/>
      <c r="DK97" s="150"/>
      <c r="DL97" s="161"/>
      <c r="DM97" s="143"/>
      <c r="DN97" s="143"/>
      <c r="DO97" s="143"/>
      <c r="DP97" s="143"/>
      <c r="DQ97" s="150"/>
      <c r="DR97" s="161"/>
      <c r="DS97" s="143"/>
      <c r="DT97" s="143"/>
      <c r="DU97" s="143"/>
      <c r="DV97" s="150"/>
      <c r="DW97" s="161"/>
      <c r="DX97" s="143"/>
      <c r="DY97" s="143"/>
      <c r="DZ97" s="143"/>
      <c r="EA97" s="143"/>
      <c r="EB97" s="143"/>
      <c r="EC97" s="143"/>
      <c r="ED97" s="150"/>
      <c r="EE97" s="142"/>
      <c r="EF97" s="143"/>
      <c r="EG97" s="143"/>
      <c r="EH97" s="143"/>
      <c r="EI97" s="143"/>
      <c r="EJ97" s="143"/>
      <c r="EK97" s="3"/>
    </row>
    <row r="98" spans="5:141" ht="16.5" x14ac:dyDescent="0.35">
      <c r="E98" s="3"/>
      <c r="F98" s="103">
        <v>44310</v>
      </c>
      <c r="G98" s="167">
        <v>134.95145306619</v>
      </c>
      <c r="H98" s="161"/>
      <c r="I98" s="143"/>
      <c r="J98" s="143"/>
      <c r="K98" s="143"/>
      <c r="L98" s="143"/>
      <c r="M98" s="150"/>
      <c r="N98" s="161"/>
      <c r="O98" s="46">
        <v>111.5</v>
      </c>
      <c r="P98" s="143"/>
      <c r="Q98" s="143"/>
      <c r="R98" s="143"/>
      <c r="S98" s="150"/>
      <c r="T98" s="161"/>
      <c r="U98" s="143"/>
      <c r="V98" s="143"/>
      <c r="W98" s="143"/>
      <c r="X98" s="150"/>
      <c r="Y98" s="161"/>
      <c r="Z98" s="143"/>
      <c r="AA98" s="143"/>
      <c r="AB98" s="143"/>
      <c r="AC98" s="143"/>
      <c r="AD98" s="46"/>
      <c r="AE98" s="46">
        <v>141.33000000000001</v>
      </c>
      <c r="AF98" s="150"/>
      <c r="AG98" s="217">
        <v>127.02</v>
      </c>
      <c r="AH98" s="46">
        <v>140.19</v>
      </c>
      <c r="AI98" s="143"/>
      <c r="AJ98" s="143"/>
      <c r="AK98" s="143"/>
      <c r="AL98" s="143"/>
      <c r="AM98" s="3"/>
      <c r="AN98" s="103">
        <v>44298</v>
      </c>
      <c r="AO98" s="221">
        <f t="shared" si="14"/>
        <v>26303</v>
      </c>
      <c r="AP98" s="161"/>
      <c r="AQ98" s="143"/>
      <c r="AR98" s="143"/>
      <c r="AS98" s="143"/>
      <c r="AT98" s="143"/>
      <c r="AU98" s="150"/>
      <c r="AV98" s="161"/>
      <c r="AW98" s="66">
        <v>3970</v>
      </c>
      <c r="AX98" s="143"/>
      <c r="AY98" s="143"/>
      <c r="AZ98" s="143"/>
      <c r="BA98" s="150"/>
      <c r="BB98" s="161"/>
      <c r="BC98" s="143"/>
      <c r="BD98" s="143"/>
      <c r="BE98" s="143"/>
      <c r="BF98" s="150"/>
      <c r="BG98" s="161"/>
      <c r="BH98" s="143"/>
      <c r="BI98" s="143"/>
      <c r="BJ98" s="143"/>
      <c r="BK98" s="143"/>
      <c r="BL98" s="143"/>
      <c r="BM98" s="66">
        <v>16428</v>
      </c>
      <c r="BN98" s="150"/>
      <c r="BO98" s="139">
        <v>3236</v>
      </c>
      <c r="BP98" s="66">
        <v>2669</v>
      </c>
      <c r="BQ98" s="143"/>
      <c r="BR98" s="143"/>
      <c r="BS98" s="143"/>
      <c r="BT98" s="143"/>
      <c r="BU98" s="3"/>
      <c r="BV98" s="103"/>
      <c r="BW98" s="167"/>
      <c r="BX98" s="161"/>
      <c r="BY98" s="143"/>
      <c r="BZ98" s="143"/>
      <c r="CA98" s="143"/>
      <c r="CB98" s="143"/>
      <c r="CC98" s="150"/>
      <c r="CD98" s="161"/>
      <c r="CE98" s="143"/>
      <c r="CF98" s="143"/>
      <c r="CG98" s="143"/>
      <c r="CH98" s="143"/>
      <c r="CI98" s="150"/>
      <c r="CJ98" s="161"/>
      <c r="CK98" s="143"/>
      <c r="CL98" s="143"/>
      <c r="CM98" s="143"/>
      <c r="CN98" s="150"/>
      <c r="CO98" s="161"/>
      <c r="CP98" s="143"/>
      <c r="CQ98" s="143"/>
      <c r="CR98" s="143"/>
      <c r="CS98" s="143"/>
      <c r="CT98" s="143"/>
      <c r="CU98" s="143"/>
      <c r="CV98" s="150"/>
      <c r="CW98" s="142"/>
      <c r="CX98" s="143"/>
      <c r="CY98" s="143"/>
      <c r="CZ98" s="143"/>
      <c r="DA98" s="143"/>
      <c r="DB98" s="143"/>
      <c r="DC98" s="3"/>
      <c r="DD98" s="103"/>
      <c r="DE98" s="167"/>
      <c r="DF98" s="161"/>
      <c r="DG98" s="143"/>
      <c r="DH98" s="143"/>
      <c r="DI98" s="143"/>
      <c r="DJ98" s="143"/>
      <c r="DK98" s="150"/>
      <c r="DL98" s="161"/>
      <c r="DM98" s="143"/>
      <c r="DN98" s="143"/>
      <c r="DO98" s="143"/>
      <c r="DP98" s="143"/>
      <c r="DQ98" s="150"/>
      <c r="DR98" s="161"/>
      <c r="DS98" s="143"/>
      <c r="DT98" s="143"/>
      <c r="DU98" s="143"/>
      <c r="DV98" s="150"/>
      <c r="DW98" s="161"/>
      <c r="DX98" s="143"/>
      <c r="DY98" s="143"/>
      <c r="DZ98" s="143"/>
      <c r="EA98" s="143"/>
      <c r="EB98" s="143"/>
      <c r="EC98" s="143"/>
      <c r="ED98" s="150"/>
      <c r="EE98" s="142"/>
      <c r="EF98" s="143"/>
      <c r="EG98" s="143"/>
      <c r="EH98" s="143"/>
      <c r="EI98" s="143"/>
      <c r="EJ98" s="143"/>
      <c r="EK98" s="3"/>
    </row>
    <row r="99" spans="5:141" ht="16.5" x14ac:dyDescent="0.35">
      <c r="E99" s="3"/>
      <c r="F99" s="103">
        <v>44303</v>
      </c>
      <c r="G99" s="167">
        <v>133.427293060507</v>
      </c>
      <c r="H99" s="161"/>
      <c r="I99" s="143"/>
      <c r="J99" s="143"/>
      <c r="K99" s="143"/>
      <c r="L99" s="143"/>
      <c r="M99" s="150"/>
      <c r="N99" s="161"/>
      <c r="O99" s="46">
        <v>126.09</v>
      </c>
      <c r="P99" s="143"/>
      <c r="Q99" s="143"/>
      <c r="R99" s="143"/>
      <c r="S99" s="150"/>
      <c r="T99" s="161"/>
      <c r="U99" s="143"/>
      <c r="V99" s="143"/>
      <c r="W99" s="143"/>
      <c r="X99" s="150"/>
      <c r="Y99" s="161"/>
      <c r="Z99" s="143"/>
      <c r="AA99" s="143"/>
      <c r="AB99" s="143"/>
      <c r="AC99" s="143"/>
      <c r="AD99" s="46"/>
      <c r="AE99" s="46">
        <v>136.97999999999999</v>
      </c>
      <c r="AF99" s="150"/>
      <c r="AG99" s="217">
        <v>118.94</v>
      </c>
      <c r="AH99" s="46">
        <v>139.09</v>
      </c>
      <c r="AI99" s="143"/>
      <c r="AJ99" s="143"/>
      <c r="AK99" s="143"/>
      <c r="AL99" s="143"/>
      <c r="AM99" s="3"/>
      <c r="AN99" s="103">
        <v>44291</v>
      </c>
      <c r="AO99" s="221">
        <f t="shared" si="14"/>
        <v>20477</v>
      </c>
      <c r="AP99" s="161"/>
      <c r="AQ99" s="143"/>
      <c r="AR99" s="143"/>
      <c r="AS99" s="143"/>
      <c r="AT99" s="143"/>
      <c r="AU99" s="150"/>
      <c r="AV99" s="161"/>
      <c r="AW99" s="66">
        <v>2664</v>
      </c>
      <c r="AX99" s="143"/>
      <c r="AY99" s="143"/>
      <c r="AZ99" s="143"/>
      <c r="BA99" s="150"/>
      <c r="BB99" s="161"/>
      <c r="BC99" s="143"/>
      <c r="BD99" s="143"/>
      <c r="BE99" s="143"/>
      <c r="BF99" s="150"/>
      <c r="BG99" s="161"/>
      <c r="BH99" s="143"/>
      <c r="BI99" s="143"/>
      <c r="BJ99" s="143"/>
      <c r="BK99" s="143"/>
      <c r="BL99" s="143"/>
      <c r="BM99" s="66">
        <v>13340</v>
      </c>
      <c r="BN99" s="150"/>
      <c r="BO99" s="139">
        <v>2639</v>
      </c>
      <c r="BP99" s="66">
        <v>1834</v>
      </c>
      <c r="BQ99" s="143"/>
      <c r="BR99" s="143"/>
      <c r="BS99" s="143"/>
      <c r="BT99" s="143"/>
      <c r="BU99" s="3"/>
      <c r="BV99" s="103"/>
      <c r="BW99" s="167"/>
      <c r="BX99" s="161"/>
      <c r="BY99" s="143"/>
      <c r="BZ99" s="143"/>
      <c r="CA99" s="143"/>
      <c r="CB99" s="143"/>
      <c r="CC99" s="150"/>
      <c r="CD99" s="161"/>
      <c r="CE99" s="143"/>
      <c r="CF99" s="143"/>
      <c r="CG99" s="143"/>
      <c r="CH99" s="143"/>
      <c r="CI99" s="150"/>
      <c r="CJ99" s="161"/>
      <c r="CK99" s="143"/>
      <c r="CL99" s="143"/>
      <c r="CM99" s="143"/>
      <c r="CN99" s="150"/>
      <c r="CO99" s="161"/>
      <c r="CP99" s="143"/>
      <c r="CQ99" s="143"/>
      <c r="CR99" s="143"/>
      <c r="CS99" s="143"/>
      <c r="CT99" s="143"/>
      <c r="CU99" s="143"/>
      <c r="CV99" s="150"/>
      <c r="CW99" s="142"/>
      <c r="CX99" s="143"/>
      <c r="CY99" s="143"/>
      <c r="CZ99" s="143"/>
      <c r="DA99" s="143"/>
      <c r="DB99" s="143"/>
      <c r="DC99" s="3"/>
      <c r="DD99" s="103"/>
      <c r="DE99" s="167"/>
      <c r="DF99" s="161"/>
      <c r="DG99" s="143"/>
      <c r="DH99" s="143"/>
      <c r="DI99" s="143"/>
      <c r="DJ99" s="143"/>
      <c r="DK99" s="150"/>
      <c r="DL99" s="161"/>
      <c r="DM99" s="143"/>
      <c r="DN99" s="143"/>
      <c r="DO99" s="143"/>
      <c r="DP99" s="143"/>
      <c r="DQ99" s="150"/>
      <c r="DR99" s="161"/>
      <c r="DS99" s="143"/>
      <c r="DT99" s="143"/>
      <c r="DU99" s="143"/>
      <c r="DV99" s="150"/>
      <c r="DW99" s="161"/>
      <c r="DX99" s="143"/>
      <c r="DY99" s="143"/>
      <c r="DZ99" s="143"/>
      <c r="EA99" s="143"/>
      <c r="EB99" s="143"/>
      <c r="EC99" s="143"/>
      <c r="ED99" s="150"/>
      <c r="EE99" s="142"/>
      <c r="EF99" s="143"/>
      <c r="EG99" s="143"/>
      <c r="EH99" s="143"/>
      <c r="EI99" s="143"/>
      <c r="EJ99" s="143"/>
      <c r="EK99" s="3"/>
    </row>
    <row r="100" spans="5:141" ht="16.5" x14ac:dyDescent="0.35">
      <c r="E100" s="3"/>
      <c r="F100" s="103">
        <v>44296</v>
      </c>
      <c r="G100" s="167">
        <v>129.13456378579801</v>
      </c>
      <c r="H100" s="161"/>
      <c r="I100" s="143"/>
      <c r="J100" s="143"/>
      <c r="K100" s="143"/>
      <c r="L100" s="143"/>
      <c r="M100" s="150"/>
      <c r="N100" s="161"/>
      <c r="O100" s="46">
        <v>115.38</v>
      </c>
      <c r="P100" s="143"/>
      <c r="Q100" s="143"/>
      <c r="R100" s="143"/>
      <c r="S100" s="150"/>
      <c r="T100" s="161"/>
      <c r="U100" s="143"/>
      <c r="V100" s="143"/>
      <c r="W100" s="143"/>
      <c r="X100" s="150"/>
      <c r="Y100" s="161"/>
      <c r="Z100" s="143"/>
      <c r="AA100" s="143"/>
      <c r="AB100" s="143"/>
      <c r="AC100" s="143"/>
      <c r="AD100" s="46"/>
      <c r="AE100" s="46">
        <v>132.84</v>
      </c>
      <c r="AF100" s="150"/>
      <c r="AG100" s="217">
        <v>128.41</v>
      </c>
      <c r="AH100" s="46">
        <v>138.94999999999999</v>
      </c>
      <c r="AI100" s="143"/>
      <c r="AJ100" s="143"/>
      <c r="AK100" s="143"/>
      <c r="AL100" s="143"/>
      <c r="AM100" s="3"/>
      <c r="AN100" s="103">
        <v>44284</v>
      </c>
      <c r="AO100" s="221">
        <f t="shared" si="14"/>
        <v>19589</v>
      </c>
      <c r="AP100" s="161"/>
      <c r="AQ100" s="143"/>
      <c r="AR100" s="143"/>
      <c r="AS100" s="143"/>
      <c r="AT100" s="143"/>
      <c r="AU100" s="150"/>
      <c r="AV100" s="161"/>
      <c r="AW100" s="66">
        <v>3936</v>
      </c>
      <c r="AX100" s="143"/>
      <c r="AY100" s="143"/>
      <c r="AZ100" s="143"/>
      <c r="BA100" s="150"/>
      <c r="BB100" s="161"/>
      <c r="BC100" s="143"/>
      <c r="BD100" s="143"/>
      <c r="BE100" s="143"/>
      <c r="BF100" s="150"/>
      <c r="BG100" s="161"/>
      <c r="BH100" s="143"/>
      <c r="BI100" s="143"/>
      <c r="BJ100" s="143"/>
      <c r="BK100" s="143"/>
      <c r="BL100" s="143"/>
      <c r="BM100" s="66">
        <v>10810</v>
      </c>
      <c r="BN100" s="150"/>
      <c r="BO100" s="139">
        <v>3174</v>
      </c>
      <c r="BP100" s="66">
        <v>1669</v>
      </c>
      <c r="BQ100" s="143"/>
      <c r="BR100" s="143"/>
      <c r="BS100" s="143"/>
      <c r="BT100" s="143"/>
      <c r="BU100" s="3"/>
      <c r="BV100" s="103"/>
      <c r="BW100" s="167"/>
      <c r="BX100" s="161"/>
      <c r="BY100" s="143"/>
      <c r="BZ100" s="143"/>
      <c r="CA100" s="143"/>
      <c r="CB100" s="143"/>
      <c r="CC100" s="150"/>
      <c r="CD100" s="161"/>
      <c r="CE100" s="143"/>
      <c r="CF100" s="143"/>
      <c r="CG100" s="143"/>
      <c r="CH100" s="143"/>
      <c r="CI100" s="150"/>
      <c r="CJ100" s="161"/>
      <c r="CK100" s="143"/>
      <c r="CL100" s="143"/>
      <c r="CM100" s="143"/>
      <c r="CN100" s="150"/>
      <c r="CO100" s="161"/>
      <c r="CP100" s="143"/>
      <c r="CQ100" s="143"/>
      <c r="CR100" s="143"/>
      <c r="CS100" s="143"/>
      <c r="CT100" s="143"/>
      <c r="CU100" s="143"/>
      <c r="CV100" s="150"/>
      <c r="CW100" s="142"/>
      <c r="CX100" s="143"/>
      <c r="CY100" s="143"/>
      <c r="CZ100" s="143"/>
      <c r="DA100" s="143"/>
      <c r="DB100" s="143"/>
      <c r="DC100" s="3"/>
      <c r="DD100" s="103"/>
      <c r="DE100" s="167"/>
      <c r="DF100" s="161"/>
      <c r="DG100" s="143"/>
      <c r="DH100" s="143"/>
      <c r="DI100" s="143"/>
      <c r="DJ100" s="143"/>
      <c r="DK100" s="150"/>
      <c r="DL100" s="161"/>
      <c r="DM100" s="143"/>
      <c r="DN100" s="143"/>
      <c r="DO100" s="143"/>
      <c r="DP100" s="143"/>
      <c r="DQ100" s="150"/>
      <c r="DR100" s="161"/>
      <c r="DS100" s="143"/>
      <c r="DT100" s="143"/>
      <c r="DU100" s="143"/>
      <c r="DV100" s="150"/>
      <c r="DW100" s="161"/>
      <c r="DX100" s="143"/>
      <c r="DY100" s="143"/>
      <c r="DZ100" s="143"/>
      <c r="EA100" s="143"/>
      <c r="EB100" s="143"/>
      <c r="EC100" s="143"/>
      <c r="ED100" s="150"/>
      <c r="EE100" s="142"/>
      <c r="EF100" s="143"/>
      <c r="EG100" s="143"/>
      <c r="EH100" s="143"/>
      <c r="EI100" s="143"/>
      <c r="EJ100" s="143"/>
      <c r="EK100" s="3"/>
    </row>
    <row r="101" spans="5:141" ht="16.5" x14ac:dyDescent="0.35">
      <c r="E101" s="3"/>
      <c r="F101" s="103">
        <v>44289</v>
      </c>
      <c r="G101" s="167">
        <v>122.84212284421</v>
      </c>
      <c r="H101" s="161"/>
      <c r="I101" s="143"/>
      <c r="J101" s="143"/>
      <c r="K101" s="143"/>
      <c r="L101" s="143"/>
      <c r="M101" s="150"/>
      <c r="N101" s="161"/>
      <c r="O101" s="46">
        <v>112.42</v>
      </c>
      <c r="P101" s="143"/>
      <c r="Q101" s="143"/>
      <c r="R101" s="143"/>
      <c r="S101" s="150"/>
      <c r="T101" s="161"/>
      <c r="U101" s="143"/>
      <c r="V101" s="143"/>
      <c r="W101" s="143"/>
      <c r="X101" s="150"/>
      <c r="Y101" s="161"/>
      <c r="Z101" s="143"/>
      <c r="AA101" s="143"/>
      <c r="AB101" s="143"/>
      <c r="AC101" s="143"/>
      <c r="AD101" s="46"/>
      <c r="AE101" s="46">
        <v>129.28</v>
      </c>
      <c r="AF101" s="150"/>
      <c r="AG101" s="217">
        <v>111.41</v>
      </c>
      <c r="AH101" s="46">
        <v>140.43</v>
      </c>
      <c r="AI101" s="143"/>
      <c r="AJ101" s="143"/>
      <c r="AK101" s="143"/>
      <c r="AL101" s="143"/>
      <c r="AM101" s="3"/>
      <c r="AN101" s="103">
        <v>44277</v>
      </c>
      <c r="AO101" s="221">
        <f t="shared" si="14"/>
        <v>17453</v>
      </c>
      <c r="AP101" s="161"/>
      <c r="AQ101" s="143"/>
      <c r="AR101" s="143"/>
      <c r="AS101" s="143"/>
      <c r="AT101" s="143"/>
      <c r="AU101" s="150"/>
      <c r="AV101" s="161"/>
      <c r="AW101" s="66">
        <v>4033</v>
      </c>
      <c r="AX101" s="143"/>
      <c r="AY101" s="143"/>
      <c r="AZ101" s="143"/>
      <c r="BA101" s="150"/>
      <c r="BB101" s="161"/>
      <c r="BC101" s="143"/>
      <c r="BD101" s="143"/>
      <c r="BE101" s="143"/>
      <c r="BF101" s="150"/>
      <c r="BG101" s="161"/>
      <c r="BH101" s="143"/>
      <c r="BI101" s="143"/>
      <c r="BJ101" s="143"/>
      <c r="BK101" s="143"/>
      <c r="BL101" s="143"/>
      <c r="BM101" s="66">
        <v>8089</v>
      </c>
      <c r="BN101" s="150"/>
      <c r="BO101" s="139">
        <v>3577</v>
      </c>
      <c r="BP101" s="66">
        <v>1754</v>
      </c>
      <c r="BQ101" s="143"/>
      <c r="BR101" s="143"/>
      <c r="BS101" s="143"/>
      <c r="BT101" s="143"/>
      <c r="BU101" s="3"/>
      <c r="BV101" s="103"/>
      <c r="BW101" s="167"/>
      <c r="BX101" s="161"/>
      <c r="BY101" s="143"/>
      <c r="BZ101" s="143"/>
      <c r="CA101" s="143"/>
      <c r="CB101" s="143"/>
      <c r="CC101" s="150"/>
      <c r="CD101" s="161"/>
      <c r="CE101" s="143"/>
      <c r="CF101" s="143"/>
      <c r="CG101" s="143"/>
      <c r="CH101" s="143"/>
      <c r="CI101" s="150"/>
      <c r="CJ101" s="161"/>
      <c r="CK101" s="143"/>
      <c r="CL101" s="143"/>
      <c r="CM101" s="143"/>
      <c r="CN101" s="150"/>
      <c r="CO101" s="161"/>
      <c r="CP101" s="143"/>
      <c r="CQ101" s="143"/>
      <c r="CR101" s="143"/>
      <c r="CS101" s="143"/>
      <c r="CT101" s="143"/>
      <c r="CU101" s="143"/>
      <c r="CV101" s="150"/>
      <c r="CW101" s="142"/>
      <c r="CX101" s="143"/>
      <c r="CY101" s="143"/>
      <c r="CZ101" s="143"/>
      <c r="DA101" s="143"/>
      <c r="DB101" s="143"/>
      <c r="DC101" s="3"/>
      <c r="DD101" s="103"/>
      <c r="DE101" s="167"/>
      <c r="DF101" s="161"/>
      <c r="DG101" s="143"/>
      <c r="DH101" s="143"/>
      <c r="DI101" s="143"/>
      <c r="DJ101" s="143"/>
      <c r="DK101" s="150"/>
      <c r="DL101" s="161"/>
      <c r="DM101" s="143"/>
      <c r="DN101" s="143"/>
      <c r="DO101" s="143"/>
      <c r="DP101" s="143"/>
      <c r="DQ101" s="150"/>
      <c r="DR101" s="161"/>
      <c r="DS101" s="143"/>
      <c r="DT101" s="143"/>
      <c r="DU101" s="143"/>
      <c r="DV101" s="150"/>
      <c r="DW101" s="161"/>
      <c r="DX101" s="143"/>
      <c r="DY101" s="143"/>
      <c r="DZ101" s="143"/>
      <c r="EA101" s="143"/>
      <c r="EB101" s="143"/>
      <c r="EC101" s="143"/>
      <c r="ED101" s="150"/>
      <c r="EE101" s="142"/>
      <c r="EF101" s="143"/>
      <c r="EG101" s="143"/>
      <c r="EH101" s="143"/>
      <c r="EI101" s="143"/>
      <c r="EJ101" s="143"/>
      <c r="EK101" s="3"/>
    </row>
    <row r="102" spans="5:141" ht="16.5" x14ac:dyDescent="0.35">
      <c r="E102" s="3"/>
      <c r="F102" s="103">
        <v>44282</v>
      </c>
      <c r="G102" s="167">
        <v>115.786464192862</v>
      </c>
      <c r="H102" s="161"/>
      <c r="I102" s="143"/>
      <c r="J102" s="143"/>
      <c r="K102" s="143"/>
      <c r="L102" s="143"/>
      <c r="M102" s="150"/>
      <c r="N102" s="161"/>
      <c r="O102" s="46">
        <v>108.32</v>
      </c>
      <c r="P102" s="143"/>
      <c r="Q102" s="143"/>
      <c r="R102" s="143"/>
      <c r="S102" s="150"/>
      <c r="T102" s="161"/>
      <c r="U102" s="143"/>
      <c r="V102" s="143"/>
      <c r="W102" s="143"/>
      <c r="X102" s="150"/>
      <c r="Y102" s="161"/>
      <c r="Z102" s="143"/>
      <c r="AA102" s="143"/>
      <c r="AB102" s="143"/>
      <c r="AC102" s="143"/>
      <c r="AD102" s="46"/>
      <c r="AE102" s="46">
        <v>124.2</v>
      </c>
      <c r="AF102" s="150"/>
      <c r="AG102" s="217">
        <v>101.96</v>
      </c>
      <c r="AH102" s="46">
        <v>135.12</v>
      </c>
      <c r="AI102" s="143"/>
      <c r="AJ102" s="143"/>
      <c r="AK102" s="143"/>
      <c r="AL102" s="143"/>
      <c r="AM102" s="3"/>
      <c r="AN102" s="103">
        <v>44270</v>
      </c>
      <c r="AO102" s="221">
        <f t="shared" si="14"/>
        <v>16924</v>
      </c>
      <c r="AP102" s="161"/>
      <c r="AQ102" s="143"/>
      <c r="AR102" s="143"/>
      <c r="AS102" s="143"/>
      <c r="AT102" s="143"/>
      <c r="AU102" s="150"/>
      <c r="AV102" s="161"/>
      <c r="AW102" s="66">
        <v>4760</v>
      </c>
      <c r="AX102" s="143"/>
      <c r="AY102" s="143"/>
      <c r="AZ102" s="143"/>
      <c r="BA102" s="150"/>
      <c r="BB102" s="161"/>
      <c r="BC102" s="143"/>
      <c r="BD102" s="143"/>
      <c r="BE102" s="143"/>
      <c r="BF102" s="150"/>
      <c r="BG102" s="161"/>
      <c r="BH102" s="143"/>
      <c r="BI102" s="143"/>
      <c r="BJ102" s="143"/>
      <c r="BK102" s="143"/>
      <c r="BL102" s="143"/>
      <c r="BM102" s="66">
        <v>6809</v>
      </c>
      <c r="BN102" s="150"/>
      <c r="BO102" s="139">
        <v>3778</v>
      </c>
      <c r="BP102" s="66">
        <v>1577</v>
      </c>
      <c r="BQ102" s="143"/>
      <c r="BR102" s="143"/>
      <c r="BS102" s="143"/>
      <c r="BT102" s="143"/>
      <c r="BU102" s="3"/>
      <c r="BV102" s="103"/>
      <c r="BW102" s="167"/>
      <c r="BX102" s="161"/>
      <c r="BY102" s="143"/>
      <c r="BZ102" s="143"/>
      <c r="CA102" s="143"/>
      <c r="CB102" s="143"/>
      <c r="CC102" s="150"/>
      <c r="CD102" s="161"/>
      <c r="CE102" s="143"/>
      <c r="CF102" s="143"/>
      <c r="CG102" s="143"/>
      <c r="CH102" s="143"/>
      <c r="CI102" s="150"/>
      <c r="CJ102" s="161"/>
      <c r="CK102" s="143"/>
      <c r="CL102" s="143"/>
      <c r="CM102" s="143"/>
      <c r="CN102" s="150"/>
      <c r="CO102" s="161"/>
      <c r="CP102" s="143"/>
      <c r="CQ102" s="143"/>
      <c r="CR102" s="143"/>
      <c r="CS102" s="143"/>
      <c r="CT102" s="143"/>
      <c r="CU102" s="143"/>
      <c r="CV102" s="150"/>
      <c r="CW102" s="142"/>
      <c r="CX102" s="143"/>
      <c r="CY102" s="143"/>
      <c r="CZ102" s="143"/>
      <c r="DA102" s="143"/>
      <c r="DB102" s="143"/>
      <c r="DC102" s="3"/>
      <c r="DD102" s="103"/>
      <c r="DE102" s="167"/>
      <c r="DF102" s="161"/>
      <c r="DG102" s="143"/>
      <c r="DH102" s="143"/>
      <c r="DI102" s="143"/>
      <c r="DJ102" s="143"/>
      <c r="DK102" s="150"/>
      <c r="DL102" s="161"/>
      <c r="DM102" s="143"/>
      <c r="DN102" s="143"/>
      <c r="DO102" s="143"/>
      <c r="DP102" s="143"/>
      <c r="DQ102" s="150"/>
      <c r="DR102" s="161"/>
      <c r="DS102" s="143"/>
      <c r="DT102" s="143"/>
      <c r="DU102" s="143"/>
      <c r="DV102" s="150"/>
      <c r="DW102" s="161"/>
      <c r="DX102" s="143"/>
      <c r="DY102" s="143"/>
      <c r="DZ102" s="143"/>
      <c r="EA102" s="143"/>
      <c r="EB102" s="143"/>
      <c r="EC102" s="143"/>
      <c r="ED102" s="150"/>
      <c r="EE102" s="142"/>
      <c r="EF102" s="143"/>
      <c r="EG102" s="143"/>
      <c r="EH102" s="143"/>
      <c r="EI102" s="143"/>
      <c r="EJ102" s="143"/>
      <c r="EK102" s="3"/>
    </row>
    <row r="103" spans="5:141" ht="16.5" x14ac:dyDescent="0.35">
      <c r="E103" s="3"/>
      <c r="F103" s="103">
        <v>44275</v>
      </c>
      <c r="G103" s="167">
        <v>116.159806152282</v>
      </c>
      <c r="H103" s="161"/>
      <c r="I103" s="143"/>
      <c r="J103" s="143"/>
      <c r="K103" s="143"/>
      <c r="L103" s="143"/>
      <c r="M103" s="150"/>
      <c r="N103" s="161"/>
      <c r="O103" s="46">
        <v>110.36</v>
      </c>
      <c r="P103" s="143"/>
      <c r="Q103" s="143"/>
      <c r="R103" s="143"/>
      <c r="S103" s="150"/>
      <c r="T103" s="161"/>
      <c r="U103" s="143"/>
      <c r="V103" s="143"/>
      <c r="W103" s="143"/>
      <c r="X103" s="150"/>
      <c r="Y103" s="161"/>
      <c r="Z103" s="143"/>
      <c r="AA103" s="143"/>
      <c r="AB103" s="143"/>
      <c r="AC103" s="143"/>
      <c r="AD103" s="46"/>
      <c r="AE103" s="46">
        <v>125.8</v>
      </c>
      <c r="AF103" s="150"/>
      <c r="AG103" s="217">
        <v>98.6</v>
      </c>
      <c r="AH103" s="46">
        <v>136.13</v>
      </c>
      <c r="AI103" s="143"/>
      <c r="AJ103" s="143"/>
      <c r="AK103" s="143"/>
      <c r="AL103" s="143"/>
      <c r="AM103" s="3"/>
      <c r="AN103" s="103">
        <v>44263</v>
      </c>
      <c r="AO103" s="221">
        <f t="shared" si="14"/>
        <v>15734</v>
      </c>
      <c r="AP103" s="161"/>
      <c r="AQ103" s="143"/>
      <c r="AR103" s="143"/>
      <c r="AS103" s="143"/>
      <c r="AT103" s="143"/>
      <c r="AU103" s="150"/>
      <c r="AV103" s="161"/>
      <c r="AW103" s="66">
        <v>4959</v>
      </c>
      <c r="AX103" s="143"/>
      <c r="AY103" s="143"/>
      <c r="AZ103" s="143"/>
      <c r="BA103" s="150"/>
      <c r="BB103" s="161"/>
      <c r="BC103" s="143"/>
      <c r="BD103" s="143"/>
      <c r="BE103" s="143"/>
      <c r="BF103" s="150"/>
      <c r="BG103" s="161"/>
      <c r="BH103" s="143"/>
      <c r="BI103" s="143"/>
      <c r="BJ103" s="143"/>
      <c r="BK103" s="143"/>
      <c r="BL103" s="143"/>
      <c r="BM103" s="66">
        <v>5730</v>
      </c>
      <c r="BN103" s="150"/>
      <c r="BO103" s="139">
        <v>3390</v>
      </c>
      <c r="BP103" s="66">
        <v>1655</v>
      </c>
      <c r="BQ103" s="143"/>
      <c r="BR103" s="143"/>
      <c r="BS103" s="143"/>
      <c r="BT103" s="143"/>
      <c r="BU103" s="3"/>
      <c r="BV103" s="103"/>
      <c r="BW103" s="167"/>
      <c r="BX103" s="161"/>
      <c r="BY103" s="143"/>
      <c r="BZ103" s="143"/>
      <c r="CA103" s="143"/>
      <c r="CB103" s="143"/>
      <c r="CC103" s="150"/>
      <c r="CD103" s="161"/>
      <c r="CE103" s="143"/>
      <c r="CF103" s="143"/>
      <c r="CG103" s="143"/>
      <c r="CH103" s="143"/>
      <c r="CI103" s="150"/>
      <c r="CJ103" s="161"/>
      <c r="CK103" s="143"/>
      <c r="CL103" s="143"/>
      <c r="CM103" s="143"/>
      <c r="CN103" s="150"/>
      <c r="CO103" s="161"/>
      <c r="CP103" s="143"/>
      <c r="CQ103" s="143"/>
      <c r="CR103" s="143"/>
      <c r="CS103" s="143"/>
      <c r="CT103" s="143"/>
      <c r="CU103" s="143"/>
      <c r="CV103" s="150"/>
      <c r="CW103" s="142"/>
      <c r="CX103" s="143"/>
      <c r="CY103" s="143"/>
      <c r="CZ103" s="143"/>
      <c r="DA103" s="143"/>
      <c r="DB103" s="143"/>
      <c r="DC103" s="3"/>
      <c r="DD103" s="103"/>
      <c r="DE103" s="167"/>
      <c r="DF103" s="161"/>
      <c r="DG103" s="143"/>
      <c r="DH103" s="143"/>
      <c r="DI103" s="143"/>
      <c r="DJ103" s="143"/>
      <c r="DK103" s="150"/>
      <c r="DL103" s="161"/>
      <c r="DM103" s="143"/>
      <c r="DN103" s="143"/>
      <c r="DO103" s="143"/>
      <c r="DP103" s="143"/>
      <c r="DQ103" s="150"/>
      <c r="DR103" s="161"/>
      <c r="DS103" s="143"/>
      <c r="DT103" s="143"/>
      <c r="DU103" s="143"/>
      <c r="DV103" s="150"/>
      <c r="DW103" s="161"/>
      <c r="DX103" s="143"/>
      <c r="DY103" s="143"/>
      <c r="DZ103" s="143"/>
      <c r="EA103" s="143"/>
      <c r="EB103" s="143"/>
      <c r="EC103" s="143"/>
      <c r="ED103" s="150"/>
      <c r="EE103" s="142"/>
      <c r="EF103" s="143"/>
      <c r="EG103" s="143"/>
      <c r="EH103" s="143"/>
      <c r="EI103" s="143"/>
      <c r="EJ103" s="143"/>
      <c r="EK103" s="3"/>
    </row>
    <row r="104" spans="5:141" ht="16.5" x14ac:dyDescent="0.35">
      <c r="E104" s="3"/>
      <c r="F104" s="103">
        <v>44268</v>
      </c>
      <c r="G104" s="167">
        <v>114.273592542373</v>
      </c>
      <c r="H104" s="161"/>
      <c r="I104" s="143"/>
      <c r="J104" s="143"/>
      <c r="K104" s="143"/>
      <c r="L104" s="143"/>
      <c r="M104" s="150"/>
      <c r="N104" s="161"/>
      <c r="O104" s="46">
        <v>106.67</v>
      </c>
      <c r="P104" s="143"/>
      <c r="Q104" s="143"/>
      <c r="R104" s="143"/>
      <c r="S104" s="150"/>
      <c r="T104" s="161"/>
      <c r="U104" s="143"/>
      <c r="V104" s="143"/>
      <c r="W104" s="143"/>
      <c r="X104" s="150"/>
      <c r="Y104" s="161"/>
      <c r="Z104" s="143"/>
      <c r="AA104" s="143"/>
      <c r="AB104" s="143"/>
      <c r="AC104" s="143"/>
      <c r="AD104" s="46"/>
      <c r="AE104" s="46">
        <v>123.21</v>
      </c>
      <c r="AF104" s="150"/>
      <c r="AG104" s="217">
        <v>97.7</v>
      </c>
      <c r="AH104" s="46">
        <v>132.69999999999999</v>
      </c>
      <c r="AI104" s="143"/>
      <c r="AJ104" s="143"/>
      <c r="AK104" s="143"/>
      <c r="AL104" s="143"/>
      <c r="AM104" s="3"/>
      <c r="AN104" s="103">
        <v>44256</v>
      </c>
      <c r="AO104" s="221">
        <f t="shared" si="14"/>
        <v>14750</v>
      </c>
      <c r="AP104" s="161"/>
      <c r="AQ104" s="143"/>
      <c r="AR104" s="143"/>
      <c r="AS104" s="143"/>
      <c r="AT104" s="143"/>
      <c r="AU104" s="150"/>
      <c r="AV104" s="161"/>
      <c r="AW104" s="66">
        <v>4133</v>
      </c>
      <c r="AX104" s="143"/>
      <c r="AY104" s="143"/>
      <c r="AZ104" s="143"/>
      <c r="BA104" s="150"/>
      <c r="BB104" s="161"/>
      <c r="BC104" s="143"/>
      <c r="BD104" s="143"/>
      <c r="BE104" s="143"/>
      <c r="BF104" s="150"/>
      <c r="BG104" s="161"/>
      <c r="BH104" s="143"/>
      <c r="BI104" s="143"/>
      <c r="BJ104" s="143"/>
      <c r="BK104" s="143"/>
      <c r="BL104" s="143"/>
      <c r="BM104" s="66">
        <v>5848</v>
      </c>
      <c r="BN104" s="150"/>
      <c r="BO104" s="139">
        <v>3106</v>
      </c>
      <c r="BP104" s="66">
        <v>1663</v>
      </c>
      <c r="BQ104" s="143"/>
      <c r="BR104" s="143"/>
      <c r="BS104" s="143"/>
      <c r="BT104" s="143"/>
      <c r="BU104" s="3"/>
      <c r="BV104" s="103"/>
      <c r="BW104" s="167"/>
      <c r="BX104" s="161"/>
      <c r="BY104" s="143"/>
      <c r="BZ104" s="143"/>
      <c r="CA104" s="143"/>
      <c r="CB104" s="143"/>
      <c r="CC104" s="150"/>
      <c r="CD104" s="161"/>
      <c r="CE104" s="143"/>
      <c r="CF104" s="143"/>
      <c r="CG104" s="143"/>
      <c r="CH104" s="143"/>
      <c r="CI104" s="150"/>
      <c r="CJ104" s="161"/>
      <c r="CK104" s="143"/>
      <c r="CL104" s="143"/>
      <c r="CM104" s="143"/>
      <c r="CN104" s="150"/>
      <c r="CO104" s="161"/>
      <c r="CP104" s="143"/>
      <c r="CQ104" s="143"/>
      <c r="CR104" s="143"/>
      <c r="CS104" s="143"/>
      <c r="CT104" s="143"/>
      <c r="CU104" s="143"/>
      <c r="CV104" s="150"/>
      <c r="CW104" s="142"/>
      <c r="CX104" s="143"/>
      <c r="CY104" s="143"/>
      <c r="CZ104" s="143"/>
      <c r="DA104" s="143"/>
      <c r="DB104" s="143"/>
      <c r="DC104" s="3"/>
      <c r="DD104" s="103"/>
      <c r="DE104" s="167"/>
      <c r="DF104" s="161"/>
      <c r="DG104" s="143"/>
      <c r="DH104" s="143"/>
      <c r="DI104" s="143"/>
      <c r="DJ104" s="143"/>
      <c r="DK104" s="150"/>
      <c r="DL104" s="161"/>
      <c r="DM104" s="143"/>
      <c r="DN104" s="143"/>
      <c r="DO104" s="143"/>
      <c r="DP104" s="143"/>
      <c r="DQ104" s="150"/>
      <c r="DR104" s="161"/>
      <c r="DS104" s="143"/>
      <c r="DT104" s="143"/>
      <c r="DU104" s="143"/>
      <c r="DV104" s="150"/>
      <c r="DW104" s="161"/>
      <c r="DX104" s="143"/>
      <c r="DY104" s="143"/>
      <c r="DZ104" s="143"/>
      <c r="EA104" s="143"/>
      <c r="EB104" s="143"/>
      <c r="EC104" s="143"/>
      <c r="ED104" s="150"/>
      <c r="EE104" s="142"/>
      <c r="EF104" s="143"/>
      <c r="EG104" s="143"/>
      <c r="EH104" s="143"/>
      <c r="EI104" s="143"/>
      <c r="EJ104" s="143"/>
      <c r="EK104" s="3"/>
    </row>
    <row r="105" spans="5:141" ht="16.5" x14ac:dyDescent="0.35">
      <c r="E105" s="3"/>
      <c r="F105" s="103">
        <v>44261</v>
      </c>
      <c r="G105" s="167">
        <v>116.518590655941</v>
      </c>
      <c r="H105" s="161"/>
      <c r="I105" s="143"/>
      <c r="J105" s="143"/>
      <c r="K105" s="143"/>
      <c r="L105" s="143"/>
      <c r="M105" s="150"/>
      <c r="N105" s="161"/>
      <c r="O105" s="46">
        <v>112.32</v>
      </c>
      <c r="P105" s="143"/>
      <c r="Q105" s="143"/>
      <c r="R105" s="143"/>
      <c r="S105" s="150"/>
      <c r="T105" s="161"/>
      <c r="U105" s="143"/>
      <c r="V105" s="143"/>
      <c r="W105" s="143"/>
      <c r="X105" s="150"/>
      <c r="Y105" s="161"/>
      <c r="Z105" s="143"/>
      <c r="AA105" s="143"/>
      <c r="AB105" s="143"/>
      <c r="AC105" s="143"/>
      <c r="AD105" s="46"/>
      <c r="AE105" s="46">
        <v>124.34</v>
      </c>
      <c r="AF105" s="150"/>
      <c r="AG105" s="217">
        <v>101.88</v>
      </c>
      <c r="AH105" s="46">
        <v>138.47</v>
      </c>
      <c r="AI105" s="143"/>
      <c r="AJ105" s="143"/>
      <c r="AK105" s="143"/>
      <c r="AL105" s="143"/>
      <c r="AM105" s="3"/>
      <c r="AN105" s="103">
        <v>44249</v>
      </c>
      <c r="AO105" s="221">
        <f t="shared" si="14"/>
        <v>12928</v>
      </c>
      <c r="AP105" s="161"/>
      <c r="AQ105" s="143"/>
      <c r="AR105" s="143"/>
      <c r="AS105" s="143"/>
      <c r="AT105" s="143"/>
      <c r="AU105" s="150"/>
      <c r="AV105" s="161"/>
      <c r="AW105" s="66">
        <v>3629</v>
      </c>
      <c r="AX105" s="143"/>
      <c r="AY105" s="143"/>
      <c r="AZ105" s="143"/>
      <c r="BA105" s="150"/>
      <c r="BB105" s="161"/>
      <c r="BC105" s="143"/>
      <c r="BD105" s="143"/>
      <c r="BE105" s="143"/>
      <c r="BF105" s="150"/>
      <c r="BG105" s="161"/>
      <c r="BH105" s="143"/>
      <c r="BI105" s="143"/>
      <c r="BJ105" s="143"/>
      <c r="BK105" s="143"/>
      <c r="BL105" s="143"/>
      <c r="BM105" s="66">
        <v>4214</v>
      </c>
      <c r="BN105" s="150"/>
      <c r="BO105" s="139">
        <v>3535</v>
      </c>
      <c r="BP105" s="66">
        <v>1550</v>
      </c>
      <c r="BQ105" s="143"/>
      <c r="BR105" s="143"/>
      <c r="BS105" s="143"/>
      <c r="BT105" s="143"/>
      <c r="BU105" s="3"/>
      <c r="BV105" s="103"/>
      <c r="BW105" s="167"/>
      <c r="BX105" s="161"/>
      <c r="BY105" s="143"/>
      <c r="BZ105" s="143"/>
      <c r="CA105" s="143"/>
      <c r="CB105" s="143"/>
      <c r="CC105" s="150"/>
      <c r="CD105" s="161"/>
      <c r="CE105" s="143"/>
      <c r="CF105" s="143"/>
      <c r="CG105" s="143"/>
      <c r="CH105" s="143"/>
      <c r="CI105" s="150"/>
      <c r="CJ105" s="161"/>
      <c r="CK105" s="143"/>
      <c r="CL105" s="143"/>
      <c r="CM105" s="143"/>
      <c r="CN105" s="150"/>
      <c r="CO105" s="161"/>
      <c r="CP105" s="143"/>
      <c r="CQ105" s="143"/>
      <c r="CR105" s="143"/>
      <c r="CS105" s="143"/>
      <c r="CT105" s="143"/>
      <c r="CU105" s="143"/>
      <c r="CV105" s="150"/>
      <c r="CW105" s="142"/>
      <c r="CX105" s="143"/>
      <c r="CY105" s="143"/>
      <c r="CZ105" s="143"/>
      <c r="DA105" s="143"/>
      <c r="DB105" s="143"/>
      <c r="DC105" s="3"/>
      <c r="DD105" s="103"/>
      <c r="DE105" s="167"/>
      <c r="DF105" s="161"/>
      <c r="DG105" s="143"/>
      <c r="DH105" s="143"/>
      <c r="DI105" s="143"/>
      <c r="DJ105" s="143"/>
      <c r="DK105" s="150"/>
      <c r="DL105" s="161"/>
      <c r="DM105" s="143"/>
      <c r="DN105" s="143"/>
      <c r="DO105" s="143"/>
      <c r="DP105" s="143"/>
      <c r="DQ105" s="150"/>
      <c r="DR105" s="161"/>
      <c r="DS105" s="143"/>
      <c r="DT105" s="143"/>
      <c r="DU105" s="143"/>
      <c r="DV105" s="150"/>
      <c r="DW105" s="161"/>
      <c r="DX105" s="143"/>
      <c r="DY105" s="143"/>
      <c r="DZ105" s="143"/>
      <c r="EA105" s="143"/>
      <c r="EB105" s="143"/>
      <c r="EC105" s="143"/>
      <c r="ED105" s="150"/>
      <c r="EE105" s="142"/>
      <c r="EF105" s="143"/>
      <c r="EG105" s="143"/>
      <c r="EH105" s="143"/>
      <c r="EI105" s="143"/>
      <c r="EJ105" s="143"/>
      <c r="EK105" s="3"/>
    </row>
    <row r="106" spans="5:141" ht="16.5" x14ac:dyDescent="0.35">
      <c r="E106" s="3"/>
      <c r="F106" s="103">
        <v>44254</v>
      </c>
      <c r="G106" s="167">
        <v>126.076875323332</v>
      </c>
      <c r="H106" s="161"/>
      <c r="I106" s="143"/>
      <c r="J106" s="143"/>
      <c r="K106" s="143"/>
      <c r="L106" s="143"/>
      <c r="M106" s="150"/>
      <c r="N106" s="161"/>
      <c r="O106" s="46">
        <v>128.31</v>
      </c>
      <c r="P106" s="143"/>
      <c r="Q106" s="143"/>
      <c r="R106" s="143"/>
      <c r="S106" s="150"/>
      <c r="T106" s="161"/>
      <c r="U106" s="143"/>
      <c r="V106" s="143"/>
      <c r="W106" s="143"/>
      <c r="X106" s="150"/>
      <c r="Y106" s="161"/>
      <c r="Z106" s="143"/>
      <c r="AA106" s="143"/>
      <c r="AB106" s="143"/>
      <c r="AC106" s="143"/>
      <c r="AD106" s="46"/>
      <c r="AE106" s="46">
        <v>118.47</v>
      </c>
      <c r="AF106" s="150"/>
      <c r="AG106" s="217">
        <v>121.66</v>
      </c>
      <c r="AH106" s="46">
        <v>135.68</v>
      </c>
      <c r="AI106" s="143"/>
      <c r="AJ106" s="143"/>
      <c r="AK106" s="143"/>
      <c r="AL106" s="143"/>
      <c r="AM106" s="3"/>
      <c r="AN106" s="103">
        <v>44242</v>
      </c>
      <c r="AO106" s="221">
        <f t="shared" si="14"/>
        <v>1933</v>
      </c>
      <c r="AP106" s="161"/>
      <c r="AQ106" s="143"/>
      <c r="AR106" s="143"/>
      <c r="AS106" s="143"/>
      <c r="AT106" s="143"/>
      <c r="AU106" s="150"/>
      <c r="AV106" s="161"/>
      <c r="AW106" s="66">
        <v>0</v>
      </c>
      <c r="AX106" s="143"/>
      <c r="AY106" s="143"/>
      <c r="AZ106" s="143"/>
      <c r="BA106" s="150"/>
      <c r="BB106" s="161"/>
      <c r="BC106" s="143"/>
      <c r="BD106" s="143"/>
      <c r="BE106" s="143"/>
      <c r="BF106" s="150"/>
      <c r="BG106" s="161"/>
      <c r="BH106" s="143"/>
      <c r="BI106" s="143"/>
      <c r="BJ106" s="143"/>
      <c r="BK106" s="143"/>
      <c r="BL106" s="143"/>
      <c r="BM106" s="66">
        <v>800</v>
      </c>
      <c r="BN106" s="150"/>
      <c r="BO106" s="139">
        <v>342</v>
      </c>
      <c r="BP106" s="66">
        <v>791</v>
      </c>
      <c r="BQ106" s="143"/>
      <c r="BR106" s="143"/>
      <c r="BS106" s="143"/>
      <c r="BT106" s="143"/>
      <c r="BU106" s="3"/>
      <c r="BV106" s="103"/>
      <c r="BW106" s="167"/>
      <c r="BX106" s="161"/>
      <c r="BY106" s="143"/>
      <c r="BZ106" s="143"/>
      <c r="CA106" s="143"/>
      <c r="CB106" s="143"/>
      <c r="CC106" s="150"/>
      <c r="CD106" s="161"/>
      <c r="CE106" s="143"/>
      <c r="CF106" s="143"/>
      <c r="CG106" s="143"/>
      <c r="CH106" s="143"/>
      <c r="CI106" s="150"/>
      <c r="CJ106" s="161"/>
      <c r="CK106" s="143"/>
      <c r="CL106" s="143"/>
      <c r="CM106" s="143"/>
      <c r="CN106" s="150"/>
      <c r="CO106" s="161"/>
      <c r="CP106" s="143"/>
      <c r="CQ106" s="143"/>
      <c r="CR106" s="143"/>
      <c r="CS106" s="143"/>
      <c r="CT106" s="143"/>
      <c r="CU106" s="143"/>
      <c r="CV106" s="150"/>
      <c r="CW106" s="142"/>
      <c r="CX106" s="143"/>
      <c r="CY106" s="143"/>
      <c r="CZ106" s="143"/>
      <c r="DA106" s="143"/>
      <c r="DB106" s="143"/>
      <c r="DC106" s="3"/>
      <c r="DD106" s="103"/>
      <c r="DE106" s="167"/>
      <c r="DF106" s="161"/>
      <c r="DG106" s="143"/>
      <c r="DH106" s="143"/>
      <c r="DI106" s="143"/>
      <c r="DJ106" s="143"/>
      <c r="DK106" s="150"/>
      <c r="DL106" s="161"/>
      <c r="DM106" s="143"/>
      <c r="DN106" s="143"/>
      <c r="DO106" s="143"/>
      <c r="DP106" s="143"/>
      <c r="DQ106" s="150"/>
      <c r="DR106" s="161"/>
      <c r="DS106" s="143"/>
      <c r="DT106" s="143"/>
      <c r="DU106" s="143"/>
      <c r="DV106" s="150"/>
      <c r="DW106" s="161"/>
      <c r="DX106" s="143"/>
      <c r="DY106" s="143"/>
      <c r="DZ106" s="143"/>
      <c r="EA106" s="143"/>
      <c r="EB106" s="143"/>
      <c r="EC106" s="143"/>
      <c r="ED106" s="150"/>
      <c r="EE106" s="142"/>
      <c r="EF106" s="143"/>
      <c r="EG106" s="143"/>
      <c r="EH106" s="143"/>
      <c r="EI106" s="143"/>
      <c r="EJ106" s="143"/>
      <c r="EK106" s="3"/>
    </row>
    <row r="107" spans="5:141" ht="16.5" x14ac:dyDescent="0.35">
      <c r="E107" s="3"/>
      <c r="F107" s="103">
        <v>44247</v>
      </c>
      <c r="G107" s="167">
        <v>124.49315136012</v>
      </c>
      <c r="H107" s="161"/>
      <c r="I107" s="143"/>
      <c r="J107" s="143"/>
      <c r="K107" s="143"/>
      <c r="L107" s="143"/>
      <c r="M107" s="150"/>
      <c r="N107" s="161"/>
      <c r="O107" s="46">
        <v>129.22999999999999</v>
      </c>
      <c r="P107" s="143"/>
      <c r="Q107" s="143"/>
      <c r="R107" s="143"/>
      <c r="S107" s="150"/>
      <c r="T107" s="161"/>
      <c r="U107" s="143"/>
      <c r="V107" s="143"/>
      <c r="W107" s="143"/>
      <c r="X107" s="150"/>
      <c r="Y107" s="161"/>
      <c r="Z107" s="143"/>
      <c r="AA107" s="143"/>
      <c r="AB107" s="143"/>
      <c r="AC107" s="143"/>
      <c r="AD107" s="229"/>
      <c r="AE107" s="46">
        <v>130.24</v>
      </c>
      <c r="AF107" s="150"/>
      <c r="AG107" s="217">
        <v>98.94</v>
      </c>
      <c r="AH107" s="46">
        <v>133.47999999999999</v>
      </c>
      <c r="AI107" s="143"/>
      <c r="AJ107" s="143"/>
      <c r="AK107" s="143"/>
      <c r="AL107" s="143"/>
      <c r="AM107" s="3"/>
      <c r="AN107" s="103">
        <v>44235</v>
      </c>
      <c r="AO107" s="221">
        <f t="shared" si="14"/>
        <v>16028</v>
      </c>
      <c r="AP107" s="161"/>
      <c r="AQ107" s="143"/>
      <c r="AR107" s="143"/>
      <c r="AS107" s="143"/>
      <c r="AT107" s="143"/>
      <c r="AU107" s="150"/>
      <c r="AV107" s="161"/>
      <c r="AW107" s="66">
        <v>6173</v>
      </c>
      <c r="AX107" s="143"/>
      <c r="AY107" s="143"/>
      <c r="AZ107" s="143"/>
      <c r="BA107" s="150"/>
      <c r="BB107" s="161"/>
      <c r="BC107" s="143"/>
      <c r="BD107" s="143"/>
      <c r="BE107" s="143"/>
      <c r="BF107" s="150"/>
      <c r="BG107" s="161"/>
      <c r="BH107" s="143"/>
      <c r="BI107" s="143"/>
      <c r="BJ107" s="143"/>
      <c r="BK107" s="143"/>
      <c r="BL107" s="143"/>
      <c r="BM107" s="66">
        <v>5615</v>
      </c>
      <c r="BN107" s="150"/>
      <c r="BO107" s="139">
        <v>2884</v>
      </c>
      <c r="BP107" s="66">
        <v>1356</v>
      </c>
      <c r="BQ107" s="143"/>
      <c r="BR107" s="143"/>
      <c r="BS107" s="143"/>
      <c r="BT107" s="143"/>
      <c r="BU107" s="3"/>
      <c r="BV107" s="103"/>
      <c r="BW107" s="167"/>
      <c r="BX107" s="161"/>
      <c r="BY107" s="143"/>
      <c r="BZ107" s="143"/>
      <c r="CA107" s="143"/>
      <c r="CB107" s="143"/>
      <c r="CC107" s="150"/>
      <c r="CD107" s="161"/>
      <c r="CE107" s="143"/>
      <c r="CF107" s="143"/>
      <c r="CG107" s="143"/>
      <c r="CH107" s="143"/>
      <c r="CI107" s="150"/>
      <c r="CJ107" s="161"/>
      <c r="CK107" s="143"/>
      <c r="CL107" s="143"/>
      <c r="CM107" s="143"/>
      <c r="CN107" s="150"/>
      <c r="CO107" s="161"/>
      <c r="CP107" s="143"/>
      <c r="CQ107" s="143"/>
      <c r="CR107" s="143"/>
      <c r="CS107" s="143"/>
      <c r="CT107" s="143"/>
      <c r="CU107" s="143"/>
      <c r="CV107" s="150"/>
      <c r="CW107" s="142"/>
      <c r="CX107" s="143"/>
      <c r="CY107" s="143"/>
      <c r="CZ107" s="143"/>
      <c r="DA107" s="143"/>
      <c r="DB107" s="143"/>
      <c r="DC107" s="3"/>
      <c r="DD107" s="103"/>
      <c r="DE107" s="167"/>
      <c r="DF107" s="161"/>
      <c r="DG107" s="143"/>
      <c r="DH107" s="143"/>
      <c r="DI107" s="143"/>
      <c r="DJ107" s="143"/>
      <c r="DK107" s="150"/>
      <c r="DL107" s="161"/>
      <c r="DM107" s="143"/>
      <c r="DN107" s="143"/>
      <c r="DO107" s="143"/>
      <c r="DP107" s="143"/>
      <c r="DQ107" s="150"/>
      <c r="DR107" s="161"/>
      <c r="DS107" s="143"/>
      <c r="DT107" s="143"/>
      <c r="DU107" s="143"/>
      <c r="DV107" s="150"/>
      <c r="DW107" s="161"/>
      <c r="DX107" s="143"/>
      <c r="DY107" s="143"/>
      <c r="DZ107" s="143"/>
      <c r="EA107" s="143"/>
      <c r="EB107" s="143"/>
      <c r="EC107" s="143"/>
      <c r="ED107" s="150"/>
      <c r="EE107" s="142"/>
      <c r="EF107" s="143"/>
      <c r="EG107" s="143"/>
      <c r="EH107" s="143"/>
      <c r="EI107" s="143"/>
      <c r="EJ107" s="143"/>
      <c r="EK107" s="3"/>
    </row>
    <row r="108" spans="5:141" ht="16.5" x14ac:dyDescent="0.35">
      <c r="E108" s="3"/>
      <c r="F108" s="103">
        <v>44240</v>
      </c>
      <c r="G108" s="167">
        <v>124.37292664370899</v>
      </c>
      <c r="H108" s="161"/>
      <c r="I108" s="143"/>
      <c r="J108" s="143"/>
      <c r="K108" s="143"/>
      <c r="L108" s="143"/>
      <c r="M108" s="150"/>
      <c r="N108" s="161"/>
      <c r="O108" s="46">
        <v>126.33</v>
      </c>
      <c r="P108" s="143"/>
      <c r="Q108" s="143"/>
      <c r="R108" s="143"/>
      <c r="S108" s="150"/>
      <c r="T108" s="161"/>
      <c r="U108" s="143"/>
      <c r="V108" s="143"/>
      <c r="W108" s="143"/>
      <c r="X108" s="150"/>
      <c r="Y108" s="161"/>
      <c r="Z108" s="143"/>
      <c r="AA108" s="143"/>
      <c r="AB108" s="143"/>
      <c r="AC108" s="143"/>
      <c r="AD108" s="46"/>
      <c r="AE108" s="217">
        <v>130.37</v>
      </c>
      <c r="AF108" s="150"/>
      <c r="AG108" s="217">
        <v>103.67</v>
      </c>
      <c r="AH108" s="46">
        <v>137.56</v>
      </c>
      <c r="AI108" s="143"/>
      <c r="AJ108" s="143"/>
      <c r="AK108" s="143"/>
      <c r="AL108" s="143"/>
      <c r="AM108" s="3"/>
      <c r="AN108" s="103">
        <v>44228</v>
      </c>
      <c r="AO108" s="221">
        <f t="shared" si="14"/>
        <v>24974</v>
      </c>
      <c r="AP108" s="161"/>
      <c r="AQ108" s="143"/>
      <c r="AR108" s="143"/>
      <c r="AS108" s="143"/>
      <c r="AT108" s="143"/>
      <c r="AU108" s="150"/>
      <c r="AV108" s="161"/>
      <c r="AW108" s="66">
        <v>9956</v>
      </c>
      <c r="AX108" s="143"/>
      <c r="AY108" s="143"/>
      <c r="AZ108" s="143"/>
      <c r="BA108" s="150"/>
      <c r="BB108" s="161"/>
      <c r="BC108" s="143"/>
      <c r="BD108" s="143"/>
      <c r="BE108" s="143"/>
      <c r="BF108" s="150"/>
      <c r="BG108" s="161"/>
      <c r="BH108" s="143"/>
      <c r="BI108" s="143"/>
      <c r="BJ108" s="143"/>
      <c r="BK108" s="143"/>
      <c r="BL108" s="143"/>
      <c r="BM108" s="66">
        <v>8888</v>
      </c>
      <c r="BN108" s="150"/>
      <c r="BO108" s="139">
        <v>4533</v>
      </c>
      <c r="BP108" s="66">
        <v>1597</v>
      </c>
      <c r="BQ108" s="143"/>
      <c r="BR108" s="143"/>
      <c r="BS108" s="143"/>
      <c r="BT108" s="143"/>
      <c r="BU108" s="3"/>
      <c r="BV108" s="103"/>
      <c r="BW108" s="167"/>
      <c r="BX108" s="161"/>
      <c r="BY108" s="143"/>
      <c r="BZ108" s="143"/>
      <c r="CA108" s="143"/>
      <c r="CB108" s="143"/>
      <c r="CC108" s="150"/>
      <c r="CD108" s="161"/>
      <c r="CE108" s="143"/>
      <c r="CF108" s="143"/>
      <c r="CG108" s="143"/>
      <c r="CH108" s="143"/>
      <c r="CI108" s="150"/>
      <c r="CJ108" s="161"/>
      <c r="CK108" s="143"/>
      <c r="CL108" s="143"/>
      <c r="CM108" s="143"/>
      <c r="CN108" s="150"/>
      <c r="CO108" s="161"/>
      <c r="CP108" s="143"/>
      <c r="CQ108" s="143"/>
      <c r="CR108" s="143"/>
      <c r="CS108" s="143"/>
      <c r="CT108" s="143"/>
      <c r="CU108" s="143"/>
      <c r="CV108" s="150"/>
      <c r="CW108" s="142"/>
      <c r="CX108" s="143"/>
      <c r="CY108" s="143"/>
      <c r="CZ108" s="143"/>
      <c r="DA108" s="143"/>
      <c r="DB108" s="143"/>
      <c r="DC108" s="3"/>
      <c r="DD108" s="103"/>
      <c r="DE108" s="167"/>
      <c r="DF108" s="161"/>
      <c r="DG108" s="143"/>
      <c r="DH108" s="143"/>
      <c r="DI108" s="143"/>
      <c r="DJ108" s="143"/>
      <c r="DK108" s="150"/>
      <c r="DL108" s="161"/>
      <c r="DM108" s="143"/>
      <c r="DN108" s="143"/>
      <c r="DO108" s="143"/>
      <c r="DP108" s="143"/>
      <c r="DQ108" s="150"/>
      <c r="DR108" s="161"/>
      <c r="DS108" s="143"/>
      <c r="DT108" s="143"/>
      <c r="DU108" s="143"/>
      <c r="DV108" s="150"/>
      <c r="DW108" s="161"/>
      <c r="DX108" s="143"/>
      <c r="DY108" s="143"/>
      <c r="DZ108" s="143"/>
      <c r="EA108" s="143"/>
      <c r="EB108" s="143"/>
      <c r="EC108" s="143"/>
      <c r="ED108" s="150"/>
      <c r="EE108" s="142"/>
      <c r="EF108" s="143"/>
      <c r="EG108" s="143"/>
      <c r="EH108" s="143"/>
      <c r="EI108" s="143"/>
      <c r="EJ108" s="143"/>
      <c r="EK108" s="3"/>
    </row>
    <row r="109" spans="5:141" ht="16.5" x14ac:dyDescent="0.35">
      <c r="E109" s="3"/>
      <c r="F109" s="103">
        <v>44233</v>
      </c>
      <c r="G109" s="167">
        <v>112.81758575911699</v>
      </c>
      <c r="H109" s="161"/>
      <c r="I109" s="143"/>
      <c r="J109" s="143"/>
      <c r="K109" s="143"/>
      <c r="L109" s="143"/>
      <c r="M109" s="150"/>
      <c r="N109" s="161"/>
      <c r="O109" s="46">
        <v>117.74</v>
      </c>
      <c r="P109" s="143"/>
      <c r="Q109" s="143"/>
      <c r="R109" s="143"/>
      <c r="S109" s="150"/>
      <c r="T109" s="161"/>
      <c r="U109" s="143"/>
      <c r="V109" s="143"/>
      <c r="W109" s="143"/>
      <c r="X109" s="150"/>
      <c r="Y109" s="161"/>
      <c r="Z109" s="143"/>
      <c r="AA109" s="143"/>
      <c r="AB109" s="143"/>
      <c r="AC109" s="143"/>
      <c r="AD109" s="46"/>
      <c r="AE109" s="217">
        <v>124.92</v>
      </c>
      <c r="AF109" s="150"/>
      <c r="AG109" s="217">
        <v>101.63</v>
      </c>
      <c r="AH109" s="46">
        <v>133.47999999999999</v>
      </c>
      <c r="AI109" s="143"/>
      <c r="AJ109" s="143"/>
      <c r="AK109" s="143"/>
      <c r="AL109" s="143"/>
      <c r="AM109" s="3"/>
      <c r="AN109" s="103">
        <v>44221</v>
      </c>
      <c r="AO109" s="221">
        <f t="shared" si="14"/>
        <v>18482</v>
      </c>
      <c r="AP109" s="161"/>
      <c r="AQ109" s="143"/>
      <c r="AR109" s="143"/>
      <c r="AS109" s="143"/>
      <c r="AT109" s="143"/>
      <c r="AU109" s="150"/>
      <c r="AV109" s="161"/>
      <c r="AW109" s="66">
        <v>5085</v>
      </c>
      <c r="AX109" s="143"/>
      <c r="AY109" s="143"/>
      <c r="AZ109" s="143"/>
      <c r="BA109" s="150"/>
      <c r="BB109" s="161"/>
      <c r="BC109" s="143"/>
      <c r="BD109" s="143"/>
      <c r="BE109" s="143"/>
      <c r="BF109" s="150"/>
      <c r="BG109" s="161"/>
      <c r="BH109" s="143"/>
      <c r="BI109" s="143"/>
      <c r="BJ109" s="143"/>
      <c r="BK109" s="143"/>
      <c r="BL109" s="143"/>
      <c r="BM109" s="66">
        <v>3189</v>
      </c>
      <c r="BN109" s="150"/>
      <c r="BO109" s="139">
        <v>8620</v>
      </c>
      <c r="BP109" s="66">
        <v>1588</v>
      </c>
      <c r="BQ109" s="143"/>
      <c r="BR109" s="143"/>
      <c r="BS109" s="143"/>
      <c r="BT109" s="143"/>
      <c r="BU109" s="3"/>
      <c r="BV109" s="103"/>
      <c r="BW109" s="167"/>
      <c r="BX109" s="161"/>
      <c r="BY109" s="143"/>
      <c r="BZ109" s="143"/>
      <c r="CA109" s="143"/>
      <c r="CB109" s="143"/>
      <c r="CC109" s="150"/>
      <c r="CD109" s="161"/>
      <c r="CE109" s="143"/>
      <c r="CF109" s="143"/>
      <c r="CG109" s="143"/>
      <c r="CH109" s="143"/>
      <c r="CI109" s="150"/>
      <c r="CJ109" s="161"/>
      <c r="CK109" s="143"/>
      <c r="CL109" s="143"/>
      <c r="CM109" s="143"/>
      <c r="CN109" s="150"/>
      <c r="CO109" s="161"/>
      <c r="CP109" s="143"/>
      <c r="CQ109" s="143"/>
      <c r="CR109" s="143"/>
      <c r="CS109" s="143"/>
      <c r="CT109" s="143"/>
      <c r="CU109" s="143"/>
      <c r="CV109" s="150"/>
      <c r="CW109" s="142"/>
      <c r="CX109" s="143"/>
      <c r="CY109" s="143"/>
      <c r="CZ109" s="143"/>
      <c r="DA109" s="143"/>
      <c r="DB109" s="143"/>
      <c r="DC109" s="3"/>
      <c r="DD109" s="103"/>
      <c r="DE109" s="167"/>
      <c r="DF109" s="161"/>
      <c r="DG109" s="143"/>
      <c r="DH109" s="143"/>
      <c r="DI109" s="143"/>
      <c r="DJ109" s="143"/>
      <c r="DK109" s="150"/>
      <c r="DL109" s="161"/>
      <c r="DM109" s="143"/>
      <c r="DN109" s="143"/>
      <c r="DO109" s="143"/>
      <c r="DP109" s="143"/>
      <c r="DQ109" s="150"/>
      <c r="DR109" s="161"/>
      <c r="DS109" s="143"/>
      <c r="DT109" s="143"/>
      <c r="DU109" s="143"/>
      <c r="DV109" s="150"/>
      <c r="DW109" s="161"/>
      <c r="DX109" s="143"/>
      <c r="DY109" s="143"/>
      <c r="DZ109" s="143"/>
      <c r="EA109" s="143"/>
      <c r="EB109" s="143"/>
      <c r="EC109" s="143"/>
      <c r="ED109" s="150"/>
      <c r="EE109" s="142"/>
      <c r="EF109" s="143"/>
      <c r="EG109" s="143"/>
      <c r="EH109" s="143"/>
      <c r="EI109" s="143"/>
      <c r="EJ109" s="143"/>
      <c r="EK109" s="3"/>
    </row>
    <row r="110" spans="5:141" ht="16.5" x14ac:dyDescent="0.35">
      <c r="E110" s="3"/>
      <c r="F110" s="103">
        <v>44226</v>
      </c>
      <c r="G110" s="167">
        <v>118.301518959273</v>
      </c>
      <c r="H110" s="161"/>
      <c r="I110" s="143"/>
      <c r="J110" s="143"/>
      <c r="K110" s="143"/>
      <c r="L110" s="143"/>
      <c r="M110" s="150"/>
      <c r="N110" s="161"/>
      <c r="O110" s="46">
        <v>117.78</v>
      </c>
      <c r="P110" s="143"/>
      <c r="Q110" s="143"/>
      <c r="R110" s="143"/>
      <c r="S110" s="150"/>
      <c r="T110" s="161"/>
      <c r="U110" s="143"/>
      <c r="V110" s="143"/>
      <c r="W110" s="143"/>
      <c r="X110" s="150"/>
      <c r="Y110" s="161"/>
      <c r="Z110" s="143"/>
      <c r="AA110" s="143"/>
      <c r="AB110" s="143"/>
      <c r="AC110" s="143"/>
      <c r="AD110" s="46"/>
      <c r="AE110" s="46">
        <v>118.7</v>
      </c>
      <c r="AF110" s="150"/>
      <c r="AG110" s="217">
        <v>106.51</v>
      </c>
      <c r="AH110" s="46">
        <v>135.63999999999999</v>
      </c>
      <c r="AI110" s="143"/>
      <c r="AJ110" s="143"/>
      <c r="AK110" s="143"/>
      <c r="AL110" s="143"/>
      <c r="AM110" s="3"/>
      <c r="AN110" s="103">
        <v>44214</v>
      </c>
      <c r="AO110" s="221">
        <f t="shared" si="14"/>
        <v>13529</v>
      </c>
      <c r="AP110" s="161"/>
      <c r="AQ110" s="143"/>
      <c r="AR110" s="143"/>
      <c r="AS110" s="143"/>
      <c r="AT110" s="143"/>
      <c r="AU110" s="150"/>
      <c r="AV110" s="161"/>
      <c r="AW110" s="66">
        <v>4501</v>
      </c>
      <c r="AX110" s="143"/>
      <c r="AY110" s="143"/>
      <c r="AZ110" s="143"/>
      <c r="BA110" s="150"/>
      <c r="BB110" s="161"/>
      <c r="BC110" s="143"/>
      <c r="BD110" s="143"/>
      <c r="BE110" s="143"/>
      <c r="BF110" s="150"/>
      <c r="BG110" s="161"/>
      <c r="BH110" s="143"/>
      <c r="BI110" s="143"/>
      <c r="BJ110" s="143"/>
      <c r="BK110" s="143"/>
      <c r="BL110" s="143"/>
      <c r="BM110" s="66">
        <v>4636</v>
      </c>
      <c r="BN110" s="150"/>
      <c r="BO110" s="139">
        <v>2597</v>
      </c>
      <c r="BP110" s="66">
        <v>1795</v>
      </c>
      <c r="BQ110" s="143"/>
      <c r="BR110" s="143"/>
      <c r="BS110" s="143"/>
      <c r="BT110" s="143"/>
      <c r="BU110" s="3"/>
      <c r="BV110" s="103"/>
      <c r="BW110" s="167"/>
      <c r="BX110" s="161"/>
      <c r="BY110" s="143"/>
      <c r="BZ110" s="143"/>
      <c r="CA110" s="143"/>
      <c r="CB110" s="143"/>
      <c r="CC110" s="150"/>
      <c r="CD110" s="161"/>
      <c r="CE110" s="143"/>
      <c r="CF110" s="143"/>
      <c r="CG110" s="143"/>
      <c r="CH110" s="143"/>
      <c r="CI110" s="150"/>
      <c r="CJ110" s="161"/>
      <c r="CK110" s="143"/>
      <c r="CL110" s="143"/>
      <c r="CM110" s="143"/>
      <c r="CN110" s="150"/>
      <c r="CO110" s="161"/>
      <c r="CP110" s="143"/>
      <c r="CQ110" s="143"/>
      <c r="CR110" s="143"/>
      <c r="CS110" s="143"/>
      <c r="CT110" s="143"/>
      <c r="CU110" s="143"/>
      <c r="CV110" s="150"/>
      <c r="CW110" s="142"/>
      <c r="CX110" s="143"/>
      <c r="CY110" s="143"/>
      <c r="CZ110" s="143"/>
      <c r="DA110" s="143"/>
      <c r="DB110" s="143"/>
      <c r="DC110" s="3"/>
      <c r="DD110" s="103"/>
      <c r="DE110" s="167"/>
      <c r="DF110" s="161"/>
      <c r="DG110" s="143"/>
      <c r="DH110" s="143"/>
      <c r="DI110" s="143"/>
      <c r="DJ110" s="143"/>
      <c r="DK110" s="150"/>
      <c r="DL110" s="161"/>
      <c r="DM110" s="143"/>
      <c r="DN110" s="143"/>
      <c r="DO110" s="143"/>
      <c r="DP110" s="143"/>
      <c r="DQ110" s="150"/>
      <c r="DR110" s="161"/>
      <c r="DS110" s="143"/>
      <c r="DT110" s="143"/>
      <c r="DU110" s="143"/>
      <c r="DV110" s="150"/>
      <c r="DW110" s="161"/>
      <c r="DX110" s="143"/>
      <c r="DY110" s="143"/>
      <c r="DZ110" s="143"/>
      <c r="EA110" s="143"/>
      <c r="EB110" s="143"/>
      <c r="EC110" s="143"/>
      <c r="ED110" s="150"/>
      <c r="EE110" s="142"/>
      <c r="EF110" s="143"/>
      <c r="EG110" s="143"/>
      <c r="EH110" s="143"/>
      <c r="EI110" s="143"/>
      <c r="EJ110" s="143"/>
      <c r="EK110" s="3"/>
    </row>
    <row r="111" spans="5:141" ht="16.5" x14ac:dyDescent="0.35">
      <c r="E111" s="3"/>
      <c r="F111" s="103">
        <v>44219</v>
      </c>
      <c r="G111" s="167">
        <v>122.630277235455</v>
      </c>
      <c r="H111" s="161"/>
      <c r="I111" s="143"/>
      <c r="J111" s="143"/>
      <c r="K111" s="143"/>
      <c r="L111" s="143"/>
      <c r="M111" s="150"/>
      <c r="N111" s="161"/>
      <c r="O111" s="46">
        <v>121.14</v>
      </c>
      <c r="P111" s="143"/>
      <c r="Q111" s="143"/>
      <c r="R111" s="143"/>
      <c r="S111" s="150"/>
      <c r="T111" s="161"/>
      <c r="U111" s="143"/>
      <c r="V111" s="143"/>
      <c r="W111" s="143"/>
      <c r="X111" s="150"/>
      <c r="Y111" s="161"/>
      <c r="Z111" s="143"/>
      <c r="AA111" s="143"/>
      <c r="AB111" s="143"/>
      <c r="AC111" s="143"/>
      <c r="AD111" s="46"/>
      <c r="AE111" s="46">
        <v>123.35</v>
      </c>
      <c r="AF111" s="150"/>
      <c r="AG111" s="217">
        <v>110.99</v>
      </c>
      <c r="AH111" s="46">
        <v>134.29</v>
      </c>
      <c r="AI111" s="143"/>
      <c r="AJ111" s="143"/>
      <c r="AK111" s="143"/>
      <c r="AL111" s="143"/>
      <c r="AM111" s="3"/>
      <c r="AN111" s="103">
        <v>44207</v>
      </c>
      <c r="AO111" s="221">
        <f>SUM(AP111:BT111)</f>
        <v>28171</v>
      </c>
      <c r="AP111" s="161"/>
      <c r="AQ111" s="143"/>
      <c r="AR111" s="143"/>
      <c r="AS111" s="143"/>
      <c r="AT111" s="143"/>
      <c r="AU111" s="150"/>
      <c r="AV111" s="161"/>
      <c r="AW111" s="66">
        <v>4771</v>
      </c>
      <c r="AX111" s="143"/>
      <c r="AY111" s="143"/>
      <c r="AZ111" s="143"/>
      <c r="BA111" s="150"/>
      <c r="BB111" s="161"/>
      <c r="BC111" s="143"/>
      <c r="BD111" s="143"/>
      <c r="BE111" s="143"/>
      <c r="BF111" s="150"/>
      <c r="BG111" s="161"/>
      <c r="BH111" s="143"/>
      <c r="BI111" s="143"/>
      <c r="BJ111" s="143"/>
      <c r="BK111" s="143"/>
      <c r="BL111" s="143"/>
      <c r="BM111" s="66">
        <v>18620</v>
      </c>
      <c r="BN111" s="150"/>
      <c r="BO111" s="139">
        <v>2662</v>
      </c>
      <c r="BP111" s="66">
        <v>2118</v>
      </c>
      <c r="BQ111" s="143"/>
      <c r="BR111" s="143"/>
      <c r="BS111" s="143"/>
      <c r="BT111" s="143"/>
      <c r="BU111" s="3"/>
      <c r="BV111" s="103"/>
      <c r="BW111" s="167"/>
      <c r="BX111" s="161"/>
      <c r="BY111" s="143"/>
      <c r="BZ111" s="143"/>
      <c r="CA111" s="143"/>
      <c r="CB111" s="143"/>
      <c r="CC111" s="150"/>
      <c r="CD111" s="161"/>
      <c r="CE111" s="143"/>
      <c r="CF111" s="143"/>
      <c r="CG111" s="143"/>
      <c r="CH111" s="143"/>
      <c r="CI111" s="150"/>
      <c r="CJ111" s="161"/>
      <c r="CK111" s="143"/>
      <c r="CL111" s="143"/>
      <c r="CM111" s="143"/>
      <c r="CN111" s="150"/>
      <c r="CO111" s="161"/>
      <c r="CP111" s="143"/>
      <c r="CQ111" s="143"/>
      <c r="CR111" s="143"/>
      <c r="CS111" s="143"/>
      <c r="CT111" s="143"/>
      <c r="CU111" s="143"/>
      <c r="CV111" s="150"/>
      <c r="CW111" s="142"/>
      <c r="CX111" s="143"/>
      <c r="CY111" s="143"/>
      <c r="CZ111" s="143"/>
      <c r="DA111" s="143"/>
      <c r="DB111" s="143"/>
      <c r="DC111" s="3"/>
      <c r="DD111" s="103"/>
      <c r="DE111" s="167"/>
      <c r="DF111" s="161"/>
      <c r="DG111" s="143"/>
      <c r="DH111" s="143"/>
      <c r="DI111" s="143"/>
      <c r="DJ111" s="143"/>
      <c r="DK111" s="150"/>
      <c r="DL111" s="161"/>
      <c r="DM111" s="143"/>
      <c r="DN111" s="143"/>
      <c r="DO111" s="143"/>
      <c r="DP111" s="143"/>
      <c r="DQ111" s="150"/>
      <c r="DR111" s="161"/>
      <c r="DS111" s="143"/>
      <c r="DT111" s="143"/>
      <c r="DU111" s="143"/>
      <c r="DV111" s="150"/>
      <c r="DW111" s="161"/>
      <c r="DX111" s="143"/>
      <c r="DY111" s="143"/>
      <c r="DZ111" s="143"/>
      <c r="EA111" s="143"/>
      <c r="EB111" s="143"/>
      <c r="EC111" s="143"/>
      <c r="ED111" s="150"/>
      <c r="EE111" s="142"/>
      <c r="EF111" s="143"/>
      <c r="EG111" s="143"/>
      <c r="EH111" s="143"/>
      <c r="EI111" s="143"/>
      <c r="EJ111" s="143"/>
      <c r="EK111" s="3"/>
    </row>
    <row r="112" spans="5:141" ht="16.5" x14ac:dyDescent="0.35">
      <c r="E112" s="3"/>
      <c r="F112" s="103">
        <v>44212</v>
      </c>
      <c r="G112" s="167">
        <v>123.424705166116</v>
      </c>
      <c r="H112" s="161"/>
      <c r="I112" s="143"/>
      <c r="J112" s="143"/>
      <c r="K112" s="143"/>
      <c r="L112" s="143"/>
      <c r="M112" s="150"/>
      <c r="N112" s="161"/>
      <c r="O112" s="46">
        <v>123.61</v>
      </c>
      <c r="P112" s="143"/>
      <c r="Q112" s="143"/>
      <c r="R112" s="143"/>
      <c r="S112" s="150"/>
      <c r="T112" s="161"/>
      <c r="U112" s="143"/>
      <c r="V112" s="143"/>
      <c r="W112" s="143"/>
      <c r="X112" s="150"/>
      <c r="Y112" s="161"/>
      <c r="Z112" s="143"/>
      <c r="AA112" s="143"/>
      <c r="AB112" s="143"/>
      <c r="AC112" s="143"/>
      <c r="AD112" s="46"/>
      <c r="AE112" s="46">
        <v>123.26</v>
      </c>
      <c r="AF112" s="150"/>
      <c r="AG112" s="217">
        <v>116.11</v>
      </c>
      <c r="AH112" s="46">
        <v>137.15</v>
      </c>
      <c r="AI112" s="143"/>
      <c r="AJ112" s="143"/>
      <c r="AK112" s="143"/>
      <c r="AL112" s="143"/>
      <c r="AM112" s="3"/>
      <c r="AN112" s="103">
        <v>44200</v>
      </c>
      <c r="AO112" s="221">
        <f>SUM(AP112:BT112)</f>
        <v>17247</v>
      </c>
      <c r="AP112" s="161"/>
      <c r="AQ112" s="143"/>
      <c r="AR112" s="143"/>
      <c r="AS112" s="143"/>
      <c r="AT112" s="143"/>
      <c r="AU112" s="150"/>
      <c r="AV112" s="161"/>
      <c r="AW112" s="66">
        <v>3945</v>
      </c>
      <c r="AX112" s="143"/>
      <c r="AY112" s="143"/>
      <c r="AZ112" s="143"/>
      <c r="BA112" s="150"/>
      <c r="BB112" s="161"/>
      <c r="BC112" s="143"/>
      <c r="BD112" s="143"/>
      <c r="BE112" s="143"/>
      <c r="BF112" s="150"/>
      <c r="BG112" s="161"/>
      <c r="BH112" s="143"/>
      <c r="BI112" s="143"/>
      <c r="BJ112" s="143"/>
      <c r="BK112" s="143"/>
      <c r="BL112" s="143"/>
      <c r="BM112" s="66">
        <v>8230</v>
      </c>
      <c r="BN112" s="150"/>
      <c r="BO112" s="139">
        <v>3279</v>
      </c>
      <c r="BP112" s="66">
        <v>1793</v>
      </c>
      <c r="BQ112" s="143"/>
      <c r="BR112" s="143"/>
      <c r="BS112" s="143"/>
      <c r="BT112" s="143"/>
      <c r="BU112" s="3"/>
      <c r="BV112" s="103"/>
      <c r="BW112" s="167"/>
      <c r="BX112" s="161"/>
      <c r="BY112" s="143"/>
      <c r="BZ112" s="143"/>
      <c r="CA112" s="143"/>
      <c r="CB112" s="143"/>
      <c r="CC112" s="150"/>
      <c r="CD112" s="161"/>
      <c r="CE112" s="143"/>
      <c r="CF112" s="143"/>
      <c r="CG112" s="143"/>
      <c r="CH112" s="143"/>
      <c r="CI112" s="150"/>
      <c r="CJ112" s="161"/>
      <c r="CK112" s="143"/>
      <c r="CL112" s="143"/>
      <c r="CM112" s="143"/>
      <c r="CN112" s="150"/>
      <c r="CO112" s="161"/>
      <c r="CP112" s="143"/>
      <c r="CQ112" s="143"/>
      <c r="CR112" s="143"/>
      <c r="CS112" s="143"/>
      <c r="CT112" s="143"/>
      <c r="CU112" s="143"/>
      <c r="CV112" s="150"/>
      <c r="CW112" s="142"/>
      <c r="CX112" s="143"/>
      <c r="CY112" s="143"/>
      <c r="CZ112" s="143"/>
      <c r="DA112" s="143"/>
      <c r="DB112" s="143"/>
      <c r="DC112" s="3"/>
      <c r="DD112" s="103"/>
      <c r="DE112" s="167"/>
      <c r="DF112" s="161"/>
      <c r="DG112" s="143"/>
      <c r="DH112" s="143"/>
      <c r="DI112" s="143"/>
      <c r="DJ112" s="143"/>
      <c r="DK112" s="150"/>
      <c r="DL112" s="161"/>
      <c r="DM112" s="143"/>
      <c r="DN112" s="143"/>
      <c r="DO112" s="143"/>
      <c r="DP112" s="143"/>
      <c r="DQ112" s="150"/>
      <c r="DR112" s="161"/>
      <c r="DS112" s="143"/>
      <c r="DT112" s="143"/>
      <c r="DU112" s="143"/>
      <c r="DV112" s="150"/>
      <c r="DW112" s="161"/>
      <c r="DX112" s="143"/>
      <c r="DY112" s="143"/>
      <c r="DZ112" s="143"/>
      <c r="EA112" s="143"/>
      <c r="EB112" s="143"/>
      <c r="EC112" s="143"/>
      <c r="ED112" s="150"/>
      <c r="EE112" s="142"/>
      <c r="EF112" s="143"/>
      <c r="EG112" s="143"/>
      <c r="EH112" s="143"/>
      <c r="EI112" s="143"/>
      <c r="EJ112" s="143"/>
      <c r="EK112" s="3"/>
    </row>
    <row r="113" spans="5:141" ht="16.5" x14ac:dyDescent="0.35">
      <c r="E113" s="3"/>
      <c r="F113" s="103"/>
      <c r="G113" s="167"/>
      <c r="H113" s="161"/>
      <c r="I113" s="225"/>
      <c r="J113" s="143"/>
      <c r="K113" s="143"/>
      <c r="L113" s="143"/>
      <c r="M113" s="150"/>
      <c r="N113" s="161"/>
      <c r="O113" s="46"/>
      <c r="P113" s="143"/>
      <c r="Q113" s="143"/>
      <c r="R113" s="143"/>
      <c r="S113" s="150"/>
      <c r="T113" s="161"/>
      <c r="U113" s="143"/>
      <c r="V113" s="143"/>
      <c r="W113" s="143"/>
      <c r="X113" s="150"/>
      <c r="Y113" s="161"/>
      <c r="Z113" s="143"/>
      <c r="AA113" s="143"/>
      <c r="AB113" s="143"/>
      <c r="AC113" s="143"/>
      <c r="AD113" s="46"/>
      <c r="AE113" s="143"/>
      <c r="AF113" s="150"/>
      <c r="AH113" s="46"/>
      <c r="AI113" s="143"/>
      <c r="AJ113" s="143"/>
      <c r="AK113" s="143"/>
      <c r="AL113" s="143"/>
      <c r="AM113" s="3"/>
      <c r="AN113" s="103"/>
      <c r="AO113" s="167"/>
      <c r="BU113" s="3"/>
      <c r="BV113" s="103"/>
      <c r="BW113" s="167"/>
      <c r="BX113" s="161"/>
      <c r="BY113" s="143"/>
      <c r="BZ113" s="143"/>
      <c r="CA113" s="143"/>
      <c r="CB113" s="143"/>
      <c r="CC113" s="150"/>
      <c r="CD113" s="161"/>
      <c r="CE113" s="143"/>
      <c r="CF113" s="143"/>
      <c r="CG113" s="143"/>
      <c r="CH113" s="143"/>
      <c r="CI113" s="150"/>
      <c r="CJ113" s="161"/>
      <c r="CK113" s="143"/>
      <c r="CL113" s="143"/>
      <c r="CM113" s="143"/>
      <c r="CN113" s="150"/>
      <c r="CO113" s="161"/>
      <c r="CP113" s="143"/>
      <c r="CQ113" s="143"/>
      <c r="CR113" s="143"/>
      <c r="CS113" s="143"/>
      <c r="CT113" s="143"/>
      <c r="CU113" s="143"/>
      <c r="CV113" s="150"/>
      <c r="CW113" s="142"/>
      <c r="CX113" s="143"/>
      <c r="CY113" s="143"/>
      <c r="CZ113" s="143"/>
      <c r="DA113" s="143"/>
      <c r="DB113" s="143"/>
      <c r="DC113" s="3"/>
      <c r="DD113" s="103"/>
      <c r="DE113" s="167"/>
      <c r="DF113" s="161"/>
      <c r="DG113" s="143"/>
      <c r="DH113" s="143"/>
      <c r="DI113" s="143"/>
      <c r="DJ113" s="143"/>
      <c r="DK113" s="150"/>
      <c r="DL113" s="161"/>
      <c r="DM113" s="143"/>
      <c r="DN113" s="143"/>
      <c r="DO113" s="143"/>
      <c r="DP113" s="143"/>
      <c r="DQ113" s="150"/>
      <c r="DR113" s="161"/>
      <c r="DS113" s="143"/>
      <c r="DT113" s="143"/>
      <c r="DU113" s="143"/>
      <c r="DV113" s="150"/>
      <c r="DW113" s="161"/>
      <c r="DX113" s="143"/>
      <c r="DY113" s="143"/>
      <c r="DZ113" s="143"/>
      <c r="EA113" s="143"/>
      <c r="EB113" s="143"/>
      <c r="EC113" s="143"/>
      <c r="ED113" s="150"/>
      <c r="EE113" s="142"/>
      <c r="EF113" s="143"/>
      <c r="EG113" s="143"/>
      <c r="EH113" s="143"/>
      <c r="EI113" s="143"/>
      <c r="EJ113" s="143"/>
      <c r="EK113" s="3"/>
    </row>
    <row r="114" spans="5:141" ht="16.5" x14ac:dyDescent="0.35">
      <c r="E114" s="3"/>
      <c r="F114" s="103"/>
      <c r="G114" s="167"/>
      <c r="H114" s="161"/>
      <c r="I114" s="143"/>
      <c r="J114" s="143"/>
      <c r="K114" s="143"/>
      <c r="L114" s="143"/>
      <c r="M114" s="150"/>
      <c r="N114" s="161"/>
      <c r="O114" s="46"/>
      <c r="P114" s="143"/>
      <c r="Q114" s="143"/>
      <c r="R114" s="143"/>
      <c r="S114" s="150"/>
      <c r="T114" s="161"/>
      <c r="U114" s="143"/>
      <c r="V114" s="143"/>
      <c r="W114" s="143"/>
      <c r="X114" s="150"/>
      <c r="Y114" s="161"/>
      <c r="Z114" s="143"/>
      <c r="AA114" s="143"/>
      <c r="AB114" s="143"/>
      <c r="AC114" s="143"/>
      <c r="AD114" s="46"/>
      <c r="AE114" s="143"/>
      <c r="AF114" s="150"/>
      <c r="AG114" s="217"/>
      <c r="AH114" s="46"/>
      <c r="AI114" s="143"/>
      <c r="AJ114" s="143"/>
      <c r="AK114" s="143"/>
      <c r="AL114" s="143"/>
      <c r="AM114" s="3"/>
      <c r="AN114" s="103"/>
      <c r="AO114" s="167"/>
      <c r="BU114" s="3"/>
      <c r="BV114" s="103"/>
      <c r="BW114" s="167"/>
      <c r="BX114" s="161"/>
      <c r="BY114" s="143"/>
      <c r="BZ114" s="143"/>
      <c r="CA114" s="143"/>
      <c r="CB114" s="143"/>
      <c r="CC114" s="150"/>
      <c r="CD114" s="161"/>
      <c r="CE114" s="143"/>
      <c r="CF114" s="143"/>
      <c r="CG114" s="143"/>
      <c r="CH114" s="143"/>
      <c r="CI114" s="150"/>
      <c r="CJ114" s="161"/>
      <c r="CK114" s="143"/>
      <c r="CL114" s="143"/>
      <c r="CM114" s="143"/>
      <c r="CN114" s="150"/>
      <c r="CO114" s="161"/>
      <c r="CP114" s="143"/>
      <c r="CQ114" s="143"/>
      <c r="CR114" s="143"/>
      <c r="CS114" s="143"/>
      <c r="CT114" s="143"/>
      <c r="CU114" s="143"/>
      <c r="CV114" s="150"/>
      <c r="CW114" s="142"/>
      <c r="CX114" s="143"/>
      <c r="CY114" s="143"/>
      <c r="CZ114" s="143"/>
      <c r="DA114" s="143"/>
      <c r="DB114" s="143"/>
      <c r="DC114" s="3"/>
      <c r="DD114" s="103"/>
      <c r="DE114" s="167"/>
      <c r="DF114" s="161"/>
      <c r="DG114" s="143"/>
      <c r="DH114" s="143"/>
      <c r="DI114" s="143"/>
      <c r="DJ114" s="143"/>
      <c r="DK114" s="150"/>
      <c r="DL114" s="161"/>
      <c r="DM114" s="143"/>
      <c r="DN114" s="143"/>
      <c r="DO114" s="143"/>
      <c r="DP114" s="143"/>
      <c r="DQ114" s="150"/>
      <c r="DR114" s="161"/>
      <c r="DS114" s="143"/>
      <c r="DT114" s="143"/>
      <c r="DU114" s="143"/>
      <c r="DV114" s="150"/>
      <c r="DW114" s="161"/>
      <c r="DX114" s="143"/>
      <c r="DY114" s="143"/>
      <c r="DZ114" s="143"/>
      <c r="EA114" s="143"/>
      <c r="EB114" s="143"/>
      <c r="EC114" s="143"/>
      <c r="ED114" s="150"/>
      <c r="EE114" s="142"/>
      <c r="EF114" s="143"/>
      <c r="EG114" s="143"/>
      <c r="EH114" s="143"/>
      <c r="EI114" s="143"/>
      <c r="EJ114" s="143"/>
      <c r="EK114" s="3"/>
    </row>
    <row r="115" spans="5:141" ht="16.5" x14ac:dyDescent="0.35">
      <c r="E115" s="3"/>
      <c r="F115" s="103"/>
      <c r="G115" s="167"/>
      <c r="H115" s="161"/>
      <c r="I115" s="143"/>
      <c r="J115" s="143"/>
      <c r="K115" s="143"/>
      <c r="L115" s="143"/>
      <c r="M115" s="150"/>
      <c r="N115" s="161"/>
      <c r="O115" s="46"/>
      <c r="P115" s="143"/>
      <c r="Q115" s="143"/>
      <c r="R115" s="143"/>
      <c r="S115" s="150"/>
      <c r="T115" s="161"/>
      <c r="U115" s="143"/>
      <c r="V115" s="143"/>
      <c r="W115" s="143"/>
      <c r="X115" s="150"/>
      <c r="Y115" s="161"/>
      <c r="Z115" s="143"/>
      <c r="AA115" s="143"/>
      <c r="AB115" s="143"/>
      <c r="AC115" s="143"/>
      <c r="AD115" s="46"/>
      <c r="AE115" s="143"/>
      <c r="AF115" s="150"/>
      <c r="AG115" s="217"/>
      <c r="AH115" s="46"/>
      <c r="AI115" s="143"/>
      <c r="AJ115" s="143"/>
      <c r="AK115" s="143"/>
      <c r="AL115" s="143"/>
      <c r="AM115" s="3"/>
      <c r="AN115" s="103"/>
      <c r="AO115" s="167"/>
      <c r="BU115" s="3"/>
      <c r="BV115" s="103"/>
      <c r="BW115" s="167"/>
      <c r="BX115" s="161"/>
      <c r="BY115" s="143"/>
      <c r="BZ115" s="143"/>
      <c r="CA115" s="143"/>
      <c r="CB115" s="143"/>
      <c r="CC115" s="150"/>
      <c r="CD115" s="161"/>
      <c r="CE115" s="143"/>
      <c r="CF115" s="143"/>
      <c r="CG115" s="143"/>
      <c r="CH115" s="143"/>
      <c r="CI115" s="150"/>
      <c r="CJ115" s="161"/>
      <c r="CK115" s="143"/>
      <c r="CL115" s="143"/>
      <c r="CM115" s="143"/>
      <c r="CN115" s="150"/>
      <c r="CO115" s="161"/>
      <c r="CP115" s="143"/>
      <c r="CQ115" s="143"/>
      <c r="CR115" s="143"/>
      <c r="CS115" s="143"/>
      <c r="CT115" s="143"/>
      <c r="CU115" s="143"/>
      <c r="CV115" s="150"/>
      <c r="CW115" s="142"/>
      <c r="CX115" s="143"/>
      <c r="CY115" s="143"/>
      <c r="CZ115" s="143"/>
      <c r="DA115" s="143"/>
      <c r="DB115" s="143"/>
      <c r="DC115" s="3"/>
      <c r="DD115" s="103"/>
      <c r="DE115" s="167"/>
      <c r="DF115" s="161"/>
      <c r="DG115" s="143"/>
      <c r="DH115" s="143"/>
      <c r="DI115" s="143"/>
      <c r="DJ115" s="143"/>
      <c r="DK115" s="150"/>
      <c r="DL115" s="161"/>
      <c r="DM115" s="143"/>
      <c r="DN115" s="143"/>
      <c r="DO115" s="143"/>
      <c r="DP115" s="143"/>
      <c r="DQ115" s="150"/>
      <c r="DR115" s="161"/>
      <c r="DS115" s="143"/>
      <c r="DT115" s="143"/>
      <c r="DU115" s="143"/>
      <c r="DV115" s="150"/>
      <c r="DW115" s="161"/>
      <c r="DX115" s="143"/>
      <c r="DY115" s="143"/>
      <c r="DZ115" s="143"/>
      <c r="EA115" s="143"/>
      <c r="EB115" s="143"/>
      <c r="EC115" s="143"/>
      <c r="ED115" s="150"/>
      <c r="EE115" s="142"/>
      <c r="EF115" s="143"/>
      <c r="EG115" s="143"/>
      <c r="EH115" s="143"/>
      <c r="EI115" s="143"/>
      <c r="EJ115" s="143"/>
      <c r="EK115" s="3"/>
    </row>
    <row r="116" spans="5:141" ht="16.5" x14ac:dyDescent="0.35">
      <c r="E116" s="3"/>
      <c r="F116" s="103"/>
      <c r="G116" s="167"/>
      <c r="H116" s="161"/>
      <c r="I116" s="143"/>
      <c r="J116" s="143"/>
      <c r="K116" s="143"/>
      <c r="L116" s="143"/>
      <c r="M116" s="150"/>
      <c r="N116" s="161"/>
      <c r="O116" s="46"/>
      <c r="P116" s="143"/>
      <c r="Q116" s="143"/>
      <c r="R116" s="143"/>
      <c r="S116" s="150"/>
      <c r="T116" s="161"/>
      <c r="U116" s="143"/>
      <c r="V116" s="143"/>
      <c r="W116" s="143"/>
      <c r="X116" s="150"/>
      <c r="Y116" s="161"/>
      <c r="Z116" s="143"/>
      <c r="AA116" s="143"/>
      <c r="AB116" s="143"/>
      <c r="AC116" s="143"/>
      <c r="AD116" s="46"/>
      <c r="AE116" s="143"/>
      <c r="AF116" s="150"/>
      <c r="AG116" s="217"/>
      <c r="AH116" s="46"/>
      <c r="AI116" s="143"/>
      <c r="AJ116" s="143"/>
      <c r="AK116" s="143"/>
      <c r="AL116" s="143"/>
      <c r="AM116" s="3"/>
      <c r="AN116" s="103"/>
      <c r="AO116" s="167"/>
      <c r="BU116" s="3"/>
      <c r="BV116" s="103"/>
      <c r="BW116" s="167"/>
      <c r="BX116" s="161"/>
      <c r="BY116" s="143"/>
      <c r="BZ116" s="143"/>
      <c r="CA116" s="143"/>
      <c r="CB116" s="143"/>
      <c r="CC116" s="150"/>
      <c r="CD116" s="161"/>
      <c r="CE116" s="143"/>
      <c r="CF116" s="143"/>
      <c r="CG116" s="143"/>
      <c r="CH116" s="143"/>
      <c r="CI116" s="150"/>
      <c r="CJ116" s="161"/>
      <c r="CK116" s="143"/>
      <c r="CL116" s="143"/>
      <c r="CM116" s="143"/>
      <c r="CN116" s="150"/>
      <c r="CO116" s="161"/>
      <c r="CP116" s="143"/>
      <c r="CQ116" s="143"/>
      <c r="CR116" s="143"/>
      <c r="CS116" s="143"/>
      <c r="CT116" s="143"/>
      <c r="CU116" s="143"/>
      <c r="CV116" s="150"/>
      <c r="CW116" s="142"/>
      <c r="CX116" s="143"/>
      <c r="CY116" s="143"/>
      <c r="CZ116" s="143"/>
      <c r="DA116" s="143"/>
      <c r="DB116" s="143"/>
      <c r="DC116" s="3"/>
      <c r="DD116" s="103"/>
      <c r="DE116" s="167"/>
      <c r="DF116" s="161"/>
      <c r="DG116" s="143"/>
      <c r="DH116" s="143"/>
      <c r="DI116" s="143"/>
      <c r="DJ116" s="143"/>
      <c r="DK116" s="150"/>
      <c r="DL116" s="161"/>
      <c r="DM116" s="143"/>
      <c r="DN116" s="143"/>
      <c r="DO116" s="143"/>
      <c r="DP116" s="143"/>
      <c r="DQ116" s="150"/>
      <c r="DR116" s="161"/>
      <c r="DS116" s="143"/>
      <c r="DT116" s="143"/>
      <c r="DU116" s="143"/>
      <c r="DV116" s="150"/>
      <c r="DW116" s="161"/>
      <c r="DX116" s="143"/>
      <c r="DY116" s="143"/>
      <c r="DZ116" s="143"/>
      <c r="EA116" s="143"/>
      <c r="EB116" s="143"/>
      <c r="EC116" s="143"/>
      <c r="ED116" s="150"/>
      <c r="EE116" s="142"/>
      <c r="EF116" s="143"/>
      <c r="EG116" s="143"/>
      <c r="EH116" s="143"/>
      <c r="EI116" s="143"/>
      <c r="EJ116" s="143"/>
      <c r="EK116" s="3"/>
    </row>
    <row r="117" spans="5:141" ht="16.5" x14ac:dyDescent="0.35">
      <c r="E117" s="3"/>
      <c r="F117" s="103"/>
      <c r="G117" s="167"/>
      <c r="H117" s="161"/>
      <c r="I117" s="143"/>
      <c r="J117" s="143"/>
      <c r="K117" s="143"/>
      <c r="L117" s="143"/>
      <c r="M117" s="150"/>
      <c r="N117" s="161"/>
      <c r="O117" s="46"/>
      <c r="P117" s="143"/>
      <c r="Q117" s="143"/>
      <c r="R117" s="143"/>
      <c r="S117" s="150"/>
      <c r="T117" s="161"/>
      <c r="U117" s="143"/>
      <c r="V117" s="143"/>
      <c r="W117" s="143"/>
      <c r="X117" s="150"/>
      <c r="Y117" s="161"/>
      <c r="Z117" s="143"/>
      <c r="AA117" s="143"/>
      <c r="AB117" s="143"/>
      <c r="AC117" s="143"/>
      <c r="AD117" s="46"/>
      <c r="AE117" s="143"/>
      <c r="AF117" s="150"/>
      <c r="AG117" s="217"/>
      <c r="AH117" s="46"/>
      <c r="AI117" s="143"/>
      <c r="AJ117" s="143"/>
      <c r="AK117" s="143"/>
      <c r="AL117" s="143"/>
      <c r="AM117" s="3"/>
      <c r="AN117" s="103"/>
      <c r="AO117" s="167"/>
      <c r="BU117" s="3"/>
      <c r="BV117" s="103"/>
      <c r="BW117" s="167"/>
      <c r="BX117" s="161"/>
      <c r="BY117" s="143"/>
      <c r="BZ117" s="143"/>
      <c r="CA117" s="143"/>
      <c r="CB117" s="143"/>
      <c r="CC117" s="150"/>
      <c r="CD117" s="161"/>
      <c r="CE117" s="143"/>
      <c r="CF117" s="143"/>
      <c r="CG117" s="143"/>
      <c r="CH117" s="143"/>
      <c r="CI117" s="150"/>
      <c r="CJ117" s="161"/>
      <c r="CK117" s="143"/>
      <c r="CL117" s="143"/>
      <c r="CM117" s="143"/>
      <c r="CN117" s="150"/>
      <c r="CO117" s="161"/>
      <c r="CP117" s="143"/>
      <c r="CQ117" s="143"/>
      <c r="CR117" s="143"/>
      <c r="CS117" s="143"/>
      <c r="CT117" s="143"/>
      <c r="CU117" s="143"/>
      <c r="CV117" s="150"/>
      <c r="CW117" s="142"/>
      <c r="CX117" s="143"/>
      <c r="CY117" s="143"/>
      <c r="CZ117" s="143"/>
      <c r="DA117" s="143"/>
      <c r="DB117" s="143"/>
      <c r="DC117" s="3"/>
      <c r="DD117" s="103"/>
      <c r="DE117" s="167"/>
      <c r="DF117" s="161"/>
      <c r="DG117" s="143"/>
      <c r="DH117" s="143"/>
      <c r="DI117" s="143"/>
      <c r="DJ117" s="143"/>
      <c r="DK117" s="150"/>
      <c r="DL117" s="161"/>
      <c r="DM117" s="143"/>
      <c r="DN117" s="143"/>
      <c r="DO117" s="143"/>
      <c r="DP117" s="143"/>
      <c r="DQ117" s="150"/>
      <c r="DR117" s="161"/>
      <c r="DS117" s="143"/>
      <c r="DT117" s="143"/>
      <c r="DU117" s="143"/>
      <c r="DV117" s="150"/>
      <c r="DW117" s="161"/>
      <c r="DX117" s="143"/>
      <c r="DY117" s="143"/>
      <c r="DZ117" s="143"/>
      <c r="EA117" s="143"/>
      <c r="EB117" s="143"/>
      <c r="EC117" s="143"/>
      <c r="ED117" s="150"/>
      <c r="EE117" s="142"/>
      <c r="EF117" s="143"/>
      <c r="EG117" s="143"/>
      <c r="EH117" s="143"/>
      <c r="EI117" s="143"/>
      <c r="EJ117" s="143"/>
      <c r="EK117" s="3"/>
    </row>
    <row r="118" spans="5:141" ht="16.5" x14ac:dyDescent="0.35">
      <c r="E118" s="3"/>
      <c r="F118" s="103"/>
      <c r="G118" s="167"/>
      <c r="H118" s="161"/>
      <c r="I118" s="143"/>
      <c r="J118" s="143"/>
      <c r="K118" s="143"/>
      <c r="L118" s="143"/>
      <c r="M118" s="150"/>
      <c r="N118" s="161"/>
      <c r="O118" s="46"/>
      <c r="P118" s="143"/>
      <c r="Q118" s="143"/>
      <c r="R118" s="143"/>
      <c r="S118" s="150"/>
      <c r="T118" s="161"/>
      <c r="U118" s="143"/>
      <c r="V118" s="143"/>
      <c r="W118" s="143"/>
      <c r="X118" s="150"/>
      <c r="Y118" s="161"/>
      <c r="Z118" s="143"/>
      <c r="AA118" s="143"/>
      <c r="AB118" s="143"/>
      <c r="AC118" s="143"/>
      <c r="AD118" s="46"/>
      <c r="AE118" s="143"/>
      <c r="AF118" s="150"/>
      <c r="AG118" s="217"/>
      <c r="AH118" s="46"/>
      <c r="AI118" s="143"/>
      <c r="AJ118" s="143"/>
      <c r="AK118" s="143"/>
      <c r="AL118" s="143"/>
      <c r="AM118" s="3"/>
      <c r="AN118" s="103"/>
      <c r="AO118" s="167"/>
      <c r="BU118" s="3"/>
      <c r="BV118" s="103"/>
      <c r="BW118" s="167"/>
      <c r="BX118" s="161"/>
      <c r="BY118" s="143"/>
      <c r="BZ118" s="143"/>
      <c r="CA118" s="143"/>
      <c r="CB118" s="143"/>
      <c r="CC118" s="150"/>
      <c r="CD118" s="161"/>
      <c r="CE118" s="143"/>
      <c r="CF118" s="143"/>
      <c r="CG118" s="143"/>
      <c r="CH118" s="143"/>
      <c r="CI118" s="150"/>
      <c r="CJ118" s="161"/>
      <c r="CK118" s="143"/>
      <c r="CL118" s="143"/>
      <c r="CM118" s="143"/>
      <c r="CN118" s="150"/>
      <c r="CO118" s="161"/>
      <c r="CP118" s="143"/>
      <c r="CQ118" s="143"/>
      <c r="CR118" s="143"/>
      <c r="CS118" s="143"/>
      <c r="CT118" s="143"/>
      <c r="CU118" s="143"/>
      <c r="CV118" s="150"/>
      <c r="CW118" s="142"/>
      <c r="CX118" s="143"/>
      <c r="CY118" s="143"/>
      <c r="CZ118" s="143"/>
      <c r="DA118" s="143"/>
      <c r="DB118" s="143"/>
      <c r="DC118" s="3"/>
      <c r="DD118" s="103"/>
      <c r="DE118" s="167"/>
      <c r="DF118" s="161"/>
      <c r="DG118" s="143"/>
      <c r="DH118" s="143"/>
      <c r="DI118" s="143"/>
      <c r="DJ118" s="143"/>
      <c r="DK118" s="150"/>
      <c r="DL118" s="161"/>
      <c r="DM118" s="143"/>
      <c r="DN118" s="143"/>
      <c r="DO118" s="143"/>
      <c r="DP118" s="143"/>
      <c r="DQ118" s="150"/>
      <c r="DR118" s="161"/>
      <c r="DS118" s="143"/>
      <c r="DT118" s="143"/>
      <c r="DU118" s="143"/>
      <c r="DV118" s="150"/>
      <c r="DW118" s="161"/>
      <c r="DX118" s="143"/>
      <c r="DY118" s="143"/>
      <c r="DZ118" s="143"/>
      <c r="EA118" s="143"/>
      <c r="EB118" s="143"/>
      <c r="EC118" s="143"/>
      <c r="ED118" s="150"/>
      <c r="EE118" s="142"/>
      <c r="EF118" s="143"/>
      <c r="EG118" s="143"/>
      <c r="EH118" s="143"/>
      <c r="EI118" s="143"/>
      <c r="EJ118" s="143"/>
      <c r="EK118" s="3"/>
    </row>
    <row r="119" spans="5:141" ht="16.5" x14ac:dyDescent="0.35">
      <c r="E119" s="3"/>
      <c r="F119" s="103"/>
      <c r="G119" s="167"/>
      <c r="H119" s="161"/>
      <c r="I119" s="143"/>
      <c r="J119" s="143"/>
      <c r="K119" s="143"/>
      <c r="L119" s="143"/>
      <c r="M119" s="150"/>
      <c r="N119" s="161"/>
      <c r="O119" s="46"/>
      <c r="P119" s="143"/>
      <c r="Q119" s="143"/>
      <c r="R119" s="143"/>
      <c r="S119" s="150"/>
      <c r="T119" s="161"/>
      <c r="U119" s="143"/>
      <c r="V119" s="143"/>
      <c r="W119" s="143"/>
      <c r="X119" s="150"/>
      <c r="Y119" s="161"/>
      <c r="Z119" s="143"/>
      <c r="AA119" s="143"/>
      <c r="AB119" s="143"/>
      <c r="AC119" s="143"/>
      <c r="AD119" s="46"/>
      <c r="AE119" s="143"/>
      <c r="AF119" s="150"/>
      <c r="AG119" s="217"/>
      <c r="AH119" s="46"/>
      <c r="AI119" s="143"/>
      <c r="AJ119" s="143"/>
      <c r="AK119" s="143"/>
      <c r="AL119" s="143"/>
      <c r="AM119" s="3"/>
      <c r="AN119" s="103"/>
      <c r="AO119" s="167"/>
      <c r="BU119" s="3"/>
      <c r="BV119" s="103"/>
      <c r="BW119" s="167"/>
      <c r="BX119" s="161"/>
      <c r="BY119" s="143"/>
      <c r="BZ119" s="143"/>
      <c r="CA119" s="143"/>
      <c r="CB119" s="143"/>
      <c r="CC119" s="150"/>
      <c r="CD119" s="161"/>
      <c r="CE119" s="143"/>
      <c r="CF119" s="143"/>
      <c r="CG119" s="143"/>
      <c r="CH119" s="143"/>
      <c r="CI119" s="150"/>
      <c r="CJ119" s="161"/>
      <c r="CK119" s="143"/>
      <c r="CL119" s="143"/>
      <c r="CM119" s="143"/>
      <c r="CN119" s="150"/>
      <c r="CO119" s="161"/>
      <c r="CP119" s="143"/>
      <c r="CQ119" s="143"/>
      <c r="CR119" s="143"/>
      <c r="CS119" s="143"/>
      <c r="CT119" s="143"/>
      <c r="CU119" s="143"/>
      <c r="CV119" s="150"/>
      <c r="CW119" s="142"/>
      <c r="CX119" s="143"/>
      <c r="CY119" s="143"/>
      <c r="CZ119" s="143"/>
      <c r="DA119" s="143"/>
      <c r="DB119" s="143"/>
      <c r="DC119" s="3"/>
      <c r="DD119" s="103"/>
      <c r="DE119" s="167"/>
      <c r="DF119" s="161"/>
      <c r="DG119" s="143"/>
      <c r="DH119" s="143"/>
      <c r="DI119" s="143"/>
      <c r="DJ119" s="143"/>
      <c r="DK119" s="150"/>
      <c r="DL119" s="161"/>
      <c r="DM119" s="143"/>
      <c r="DN119" s="143"/>
      <c r="DO119" s="143"/>
      <c r="DP119" s="143"/>
      <c r="DQ119" s="150"/>
      <c r="DR119" s="161"/>
      <c r="DS119" s="143"/>
      <c r="DT119" s="143"/>
      <c r="DU119" s="143"/>
      <c r="DV119" s="150"/>
      <c r="DW119" s="161"/>
      <c r="DX119" s="143"/>
      <c r="DY119" s="143"/>
      <c r="DZ119" s="143"/>
      <c r="EA119" s="143"/>
      <c r="EB119" s="143"/>
      <c r="EC119" s="143"/>
      <c r="ED119" s="150"/>
      <c r="EE119" s="142"/>
      <c r="EF119" s="143"/>
      <c r="EG119" s="143"/>
      <c r="EH119" s="143"/>
      <c r="EI119" s="143"/>
      <c r="EJ119" s="143"/>
      <c r="EK119" s="3"/>
    </row>
    <row r="120" spans="5:141" ht="16.5" x14ac:dyDescent="0.35">
      <c r="E120" s="3"/>
      <c r="F120" s="103"/>
      <c r="G120" s="167"/>
      <c r="H120" s="161"/>
      <c r="I120" s="143"/>
      <c r="J120" s="143"/>
      <c r="K120" s="143"/>
      <c r="L120" s="143"/>
      <c r="M120" s="150"/>
      <c r="N120" s="161"/>
      <c r="O120" s="46"/>
      <c r="P120" s="143"/>
      <c r="Q120" s="143"/>
      <c r="R120" s="143"/>
      <c r="S120" s="150"/>
      <c r="T120" s="161"/>
      <c r="U120" s="143"/>
      <c r="V120" s="143"/>
      <c r="W120" s="143"/>
      <c r="X120" s="150"/>
      <c r="Y120" s="161"/>
      <c r="Z120" s="143"/>
      <c r="AA120" s="143"/>
      <c r="AB120" s="143"/>
      <c r="AC120" s="143"/>
      <c r="AD120" s="46"/>
      <c r="AE120" s="143"/>
      <c r="AF120" s="150"/>
      <c r="AG120" s="217"/>
      <c r="AH120" s="46"/>
      <c r="AI120" s="143"/>
      <c r="AJ120" s="143"/>
      <c r="AK120" s="143"/>
      <c r="AL120" s="143"/>
      <c r="AM120" s="3"/>
      <c r="AN120" s="103"/>
      <c r="AO120" s="167"/>
      <c r="BU120" s="3"/>
      <c r="BV120" s="103"/>
      <c r="BW120" s="167"/>
      <c r="BX120" s="161"/>
      <c r="BY120" s="143"/>
      <c r="BZ120" s="143"/>
      <c r="CA120" s="143"/>
      <c r="CB120" s="143"/>
      <c r="CC120" s="150"/>
      <c r="CD120" s="161"/>
      <c r="CE120" s="143"/>
      <c r="CF120" s="143"/>
      <c r="CG120" s="143"/>
      <c r="CH120" s="143"/>
      <c r="CI120" s="150"/>
      <c r="CJ120" s="161"/>
      <c r="CK120" s="143"/>
      <c r="CL120" s="143"/>
      <c r="CM120" s="143"/>
      <c r="CN120" s="150"/>
      <c r="CO120" s="161"/>
      <c r="CP120" s="143"/>
      <c r="CQ120" s="143"/>
      <c r="CR120" s="143"/>
      <c r="CS120" s="143"/>
      <c r="CT120" s="143"/>
      <c r="CU120" s="143"/>
      <c r="CV120" s="150"/>
      <c r="CW120" s="142"/>
      <c r="CX120" s="143"/>
      <c r="CY120" s="143"/>
      <c r="CZ120" s="143"/>
      <c r="DA120" s="143"/>
      <c r="DB120" s="143"/>
      <c r="DC120" s="3"/>
      <c r="DD120" s="103"/>
      <c r="DE120" s="167"/>
      <c r="DF120" s="161"/>
      <c r="DG120" s="143"/>
      <c r="DH120" s="143"/>
      <c r="DI120" s="143"/>
      <c r="DJ120" s="143"/>
      <c r="DK120" s="150"/>
      <c r="DL120" s="161"/>
      <c r="DM120" s="143"/>
      <c r="DN120" s="143"/>
      <c r="DO120" s="143"/>
      <c r="DP120" s="143"/>
      <c r="DQ120" s="150"/>
      <c r="DR120" s="161"/>
      <c r="DS120" s="143"/>
      <c r="DT120" s="143"/>
      <c r="DU120" s="143"/>
      <c r="DV120" s="150"/>
      <c r="DW120" s="161"/>
      <c r="DX120" s="143"/>
      <c r="DY120" s="143"/>
      <c r="DZ120" s="143"/>
      <c r="EA120" s="143"/>
      <c r="EB120" s="143"/>
      <c r="EC120" s="143"/>
      <c r="ED120" s="150"/>
      <c r="EE120" s="142"/>
      <c r="EF120" s="143"/>
      <c r="EG120" s="143"/>
      <c r="EH120" s="143"/>
      <c r="EI120" s="143"/>
      <c r="EJ120" s="143"/>
      <c r="EK120" s="3"/>
    </row>
    <row r="121" spans="5:141" ht="16.5" x14ac:dyDescent="0.35">
      <c r="E121" s="3"/>
      <c r="F121" s="103"/>
      <c r="G121" s="167"/>
      <c r="H121" s="161"/>
      <c r="I121" s="143"/>
      <c r="J121" s="143"/>
      <c r="K121" s="143"/>
      <c r="L121" s="143"/>
      <c r="M121" s="150"/>
      <c r="N121" s="161"/>
      <c r="O121" s="46"/>
      <c r="P121" s="143"/>
      <c r="Q121" s="143"/>
      <c r="R121" s="143"/>
      <c r="S121" s="150"/>
      <c r="T121" s="161"/>
      <c r="U121" s="143"/>
      <c r="V121" s="143"/>
      <c r="W121" s="143"/>
      <c r="X121" s="150"/>
      <c r="Y121" s="161"/>
      <c r="Z121" s="143"/>
      <c r="AA121" s="143"/>
      <c r="AB121" s="143"/>
      <c r="AC121" s="143"/>
      <c r="AD121" s="46"/>
      <c r="AE121" s="143"/>
      <c r="AF121" s="150"/>
      <c r="AG121" s="217"/>
      <c r="AH121" s="46"/>
      <c r="AI121" s="143"/>
      <c r="AJ121" s="143"/>
      <c r="AK121" s="143"/>
      <c r="AL121" s="143"/>
      <c r="AM121" s="3"/>
      <c r="AN121" s="103"/>
      <c r="AO121" s="167"/>
      <c r="BU121" s="3"/>
      <c r="BV121" s="103"/>
      <c r="BW121" s="167"/>
      <c r="BX121" s="161"/>
      <c r="BY121" s="143"/>
      <c r="BZ121" s="143"/>
      <c r="CA121" s="143"/>
      <c r="CB121" s="143"/>
      <c r="CC121" s="150"/>
      <c r="CD121" s="161"/>
      <c r="CE121" s="143"/>
      <c r="CF121" s="143"/>
      <c r="CG121" s="143"/>
      <c r="CH121" s="143"/>
      <c r="CI121" s="150"/>
      <c r="CJ121" s="161"/>
      <c r="CK121" s="143"/>
      <c r="CL121" s="143"/>
      <c r="CM121" s="143"/>
      <c r="CN121" s="150"/>
      <c r="CO121" s="161"/>
      <c r="CP121" s="143"/>
      <c r="CQ121" s="143"/>
      <c r="CR121" s="143"/>
      <c r="CS121" s="143"/>
      <c r="CT121" s="143"/>
      <c r="CU121" s="143"/>
      <c r="CV121" s="150"/>
      <c r="CW121" s="142"/>
      <c r="CX121" s="143"/>
      <c r="CY121" s="143"/>
      <c r="CZ121" s="143"/>
      <c r="DA121" s="143"/>
      <c r="DB121" s="143"/>
      <c r="DC121" s="3"/>
      <c r="DD121" s="103"/>
      <c r="DE121" s="167"/>
      <c r="DF121" s="161"/>
      <c r="DG121" s="143"/>
      <c r="DH121" s="143"/>
      <c r="DI121" s="143"/>
      <c r="DJ121" s="143"/>
      <c r="DK121" s="150"/>
      <c r="DL121" s="161"/>
      <c r="DM121" s="143"/>
      <c r="DN121" s="143"/>
      <c r="DO121" s="143"/>
      <c r="DP121" s="143"/>
      <c r="DQ121" s="150"/>
      <c r="DR121" s="161"/>
      <c r="DS121" s="143"/>
      <c r="DT121" s="143"/>
      <c r="DU121" s="143"/>
      <c r="DV121" s="150"/>
      <c r="DW121" s="161"/>
      <c r="DX121" s="143"/>
      <c r="DY121" s="143"/>
      <c r="DZ121" s="143"/>
      <c r="EA121" s="143"/>
      <c r="EB121" s="143"/>
      <c r="EC121" s="143"/>
      <c r="ED121" s="150"/>
      <c r="EE121" s="142"/>
      <c r="EF121" s="143"/>
      <c r="EG121" s="143"/>
      <c r="EH121" s="143"/>
      <c r="EI121" s="143"/>
      <c r="EJ121" s="143"/>
      <c r="EK121" s="3"/>
    </row>
    <row r="122" spans="5:141" ht="16.5" x14ac:dyDescent="0.35">
      <c r="E122" s="3"/>
      <c r="F122" s="103"/>
      <c r="G122" s="167"/>
      <c r="H122" s="161"/>
      <c r="I122" s="143"/>
      <c r="J122" s="143"/>
      <c r="K122" s="143"/>
      <c r="L122" s="143"/>
      <c r="M122" s="150"/>
      <c r="N122" s="161"/>
      <c r="O122" s="46"/>
      <c r="P122" s="143"/>
      <c r="Q122" s="143"/>
      <c r="R122" s="143"/>
      <c r="S122" s="150"/>
      <c r="T122" s="161"/>
      <c r="U122" s="143"/>
      <c r="V122" s="143"/>
      <c r="W122" s="143"/>
      <c r="X122" s="150"/>
      <c r="Y122" s="161"/>
      <c r="Z122" s="143"/>
      <c r="AA122" s="143"/>
      <c r="AB122" s="143"/>
      <c r="AC122" s="143"/>
      <c r="AD122" s="46"/>
      <c r="AE122" s="143"/>
      <c r="AF122" s="150"/>
      <c r="AG122" s="217"/>
      <c r="AH122" s="46"/>
      <c r="AI122" s="143"/>
      <c r="AJ122" s="143"/>
      <c r="AK122" s="143"/>
      <c r="AL122" s="143"/>
      <c r="AM122" s="3"/>
      <c r="AN122" s="103"/>
      <c r="AO122" s="167"/>
      <c r="BU122" s="3"/>
      <c r="BV122" s="103"/>
      <c r="BW122" s="167"/>
      <c r="BX122" s="161"/>
      <c r="BY122" s="143"/>
      <c r="BZ122" s="143"/>
      <c r="CA122" s="143"/>
      <c r="CB122" s="143"/>
      <c r="CC122" s="150"/>
      <c r="CD122" s="161"/>
      <c r="CE122" s="143"/>
      <c r="CF122" s="143"/>
      <c r="CG122" s="143"/>
      <c r="CH122" s="143"/>
      <c r="CI122" s="150"/>
      <c r="CJ122" s="161"/>
      <c r="CK122" s="143"/>
      <c r="CL122" s="143"/>
      <c r="CM122" s="143"/>
      <c r="CN122" s="150"/>
      <c r="CO122" s="161"/>
      <c r="CP122" s="143"/>
      <c r="CQ122" s="143"/>
      <c r="CR122" s="143"/>
      <c r="CS122" s="143"/>
      <c r="CT122" s="143"/>
      <c r="CU122" s="143"/>
      <c r="CV122" s="150"/>
      <c r="CW122" s="142"/>
      <c r="CX122" s="143"/>
      <c r="CY122" s="143"/>
      <c r="CZ122" s="143"/>
      <c r="DA122" s="143"/>
      <c r="DB122" s="143"/>
      <c r="DC122" s="3"/>
      <c r="DD122" s="103"/>
      <c r="DE122" s="167"/>
      <c r="DF122" s="161"/>
      <c r="DG122" s="143"/>
      <c r="DH122" s="143"/>
      <c r="DI122" s="143"/>
      <c r="DJ122" s="143"/>
      <c r="DK122" s="150"/>
      <c r="DL122" s="161"/>
      <c r="DM122" s="143"/>
      <c r="DN122" s="143"/>
      <c r="DO122" s="143"/>
      <c r="DP122" s="143"/>
      <c r="DQ122" s="150"/>
      <c r="DR122" s="161"/>
      <c r="DS122" s="143"/>
      <c r="DT122" s="143"/>
      <c r="DU122" s="143"/>
      <c r="DV122" s="150"/>
      <c r="DW122" s="161"/>
      <c r="DX122" s="143"/>
      <c r="DY122" s="143"/>
      <c r="DZ122" s="143"/>
      <c r="EA122" s="143"/>
      <c r="EB122" s="143"/>
      <c r="EC122" s="143"/>
      <c r="ED122" s="150"/>
      <c r="EE122" s="142"/>
      <c r="EF122" s="143"/>
      <c r="EG122" s="143"/>
      <c r="EH122" s="143"/>
      <c r="EI122" s="143"/>
      <c r="EJ122" s="143"/>
      <c r="EK122" s="3"/>
    </row>
    <row r="123" spans="5:141" ht="16.5" x14ac:dyDescent="0.35">
      <c r="E123" s="3"/>
      <c r="F123" s="103"/>
      <c r="G123" s="167"/>
      <c r="H123" s="161"/>
      <c r="I123" s="143"/>
      <c r="J123" s="143"/>
      <c r="K123" s="143"/>
      <c r="L123" s="143"/>
      <c r="M123" s="150"/>
      <c r="N123" s="161"/>
      <c r="O123" s="46"/>
      <c r="P123" s="143"/>
      <c r="Q123" s="143"/>
      <c r="R123" s="143"/>
      <c r="S123" s="150"/>
      <c r="T123" s="161"/>
      <c r="U123" s="143"/>
      <c r="V123" s="143"/>
      <c r="W123" s="143"/>
      <c r="X123" s="150"/>
      <c r="Y123" s="161"/>
      <c r="Z123" s="143"/>
      <c r="AA123" s="143"/>
      <c r="AB123" s="143"/>
      <c r="AC123" s="143"/>
      <c r="AD123" s="46"/>
      <c r="AE123" s="143"/>
      <c r="AF123" s="150"/>
      <c r="AG123" s="217"/>
      <c r="AH123" s="46"/>
      <c r="AI123" s="143"/>
      <c r="AJ123" s="143"/>
      <c r="AK123" s="143"/>
      <c r="AL123" s="143"/>
      <c r="AM123" s="3"/>
      <c r="AN123" s="103"/>
      <c r="AO123" s="167"/>
      <c r="BU123" s="3"/>
      <c r="BV123" s="103"/>
      <c r="BW123" s="167"/>
      <c r="BX123" s="161"/>
      <c r="BY123" s="143"/>
      <c r="BZ123" s="143"/>
      <c r="CA123" s="143"/>
      <c r="CB123" s="143"/>
      <c r="CC123" s="150"/>
      <c r="CD123" s="161"/>
      <c r="CE123" s="143"/>
      <c r="CF123" s="143"/>
      <c r="CG123" s="143"/>
      <c r="CH123" s="143"/>
      <c r="CI123" s="150"/>
      <c r="CJ123" s="161"/>
      <c r="CK123" s="143"/>
      <c r="CL123" s="143"/>
      <c r="CM123" s="143"/>
      <c r="CN123" s="150"/>
      <c r="CO123" s="161"/>
      <c r="CP123" s="143"/>
      <c r="CQ123" s="143"/>
      <c r="CR123" s="143"/>
      <c r="CS123" s="143"/>
      <c r="CT123" s="143"/>
      <c r="CU123" s="143"/>
      <c r="CV123" s="150"/>
      <c r="CW123" s="142"/>
      <c r="CX123" s="143"/>
      <c r="CY123" s="143"/>
      <c r="CZ123" s="143"/>
      <c r="DA123" s="143"/>
      <c r="DB123" s="143"/>
      <c r="DC123" s="3"/>
      <c r="DD123" s="103"/>
      <c r="DE123" s="167"/>
      <c r="DF123" s="161"/>
      <c r="DG123" s="143"/>
      <c r="DH123" s="143"/>
      <c r="DI123" s="143"/>
      <c r="DJ123" s="143"/>
      <c r="DK123" s="150"/>
      <c r="DL123" s="161"/>
      <c r="DM123" s="143"/>
      <c r="DN123" s="143"/>
      <c r="DO123" s="143"/>
      <c r="DP123" s="143"/>
      <c r="DQ123" s="150"/>
      <c r="DR123" s="161"/>
      <c r="DS123" s="143"/>
      <c r="DT123" s="143"/>
      <c r="DU123" s="143"/>
      <c r="DV123" s="150"/>
      <c r="DW123" s="161"/>
      <c r="DX123" s="143"/>
      <c r="DY123" s="143"/>
      <c r="DZ123" s="143"/>
      <c r="EA123" s="143"/>
      <c r="EB123" s="143"/>
      <c r="EC123" s="143"/>
      <c r="ED123" s="150"/>
      <c r="EE123" s="142"/>
      <c r="EF123" s="143"/>
      <c r="EG123" s="143"/>
      <c r="EH123" s="143"/>
      <c r="EI123" s="143"/>
      <c r="EJ123" s="143"/>
      <c r="EK123" s="3"/>
    </row>
    <row r="124" spans="5:141" ht="16.5" x14ac:dyDescent="0.35">
      <c r="E124" s="3"/>
      <c r="F124" s="103"/>
      <c r="G124" s="167"/>
      <c r="H124" s="161"/>
      <c r="I124" s="143"/>
      <c r="J124" s="143"/>
      <c r="K124" s="143"/>
      <c r="L124" s="143"/>
      <c r="M124" s="150"/>
      <c r="N124" s="161"/>
      <c r="O124" s="46"/>
      <c r="P124" s="143"/>
      <c r="Q124" s="143"/>
      <c r="R124" s="143"/>
      <c r="S124" s="150"/>
      <c r="T124" s="161"/>
      <c r="U124" s="143"/>
      <c r="V124" s="143"/>
      <c r="W124" s="143"/>
      <c r="X124" s="150"/>
      <c r="Y124" s="161"/>
      <c r="Z124" s="143"/>
      <c r="AA124" s="143"/>
      <c r="AB124" s="143"/>
      <c r="AC124" s="143"/>
      <c r="AD124" s="46"/>
      <c r="AE124" s="143"/>
      <c r="AF124" s="150"/>
      <c r="AG124" s="217"/>
      <c r="AH124" s="46"/>
      <c r="AI124" s="143"/>
      <c r="AJ124" s="143"/>
      <c r="AK124" s="143"/>
      <c r="AL124" s="143"/>
      <c r="AM124" s="3"/>
      <c r="AN124" s="103"/>
      <c r="AO124" s="167"/>
      <c r="BU124" s="3"/>
      <c r="BV124" s="103"/>
      <c r="BW124" s="167"/>
      <c r="BX124" s="161"/>
      <c r="BY124" s="143"/>
      <c r="BZ124" s="143"/>
      <c r="CA124" s="143"/>
      <c r="CB124" s="143"/>
      <c r="CC124" s="150"/>
      <c r="CD124" s="161"/>
      <c r="CE124" s="143"/>
      <c r="CF124" s="143"/>
      <c r="CG124" s="143"/>
      <c r="CH124" s="143"/>
      <c r="CI124" s="150"/>
      <c r="CJ124" s="161"/>
      <c r="CK124" s="143"/>
      <c r="CL124" s="143"/>
      <c r="CM124" s="143"/>
      <c r="CN124" s="150"/>
      <c r="CO124" s="161"/>
      <c r="CP124" s="143"/>
      <c r="CQ124" s="143"/>
      <c r="CR124" s="143"/>
      <c r="CS124" s="143"/>
      <c r="CT124" s="143"/>
      <c r="CU124" s="143"/>
      <c r="CV124" s="150"/>
      <c r="CW124" s="142"/>
      <c r="CX124" s="143"/>
      <c r="CY124" s="143"/>
      <c r="CZ124" s="143"/>
      <c r="DA124" s="143"/>
      <c r="DB124" s="143"/>
      <c r="DC124" s="3"/>
      <c r="DD124" s="103"/>
      <c r="DE124" s="167"/>
      <c r="DF124" s="161"/>
      <c r="DG124" s="143"/>
      <c r="DH124" s="143"/>
      <c r="DI124" s="143"/>
      <c r="DJ124" s="143"/>
      <c r="DK124" s="150"/>
      <c r="DL124" s="161"/>
      <c r="DM124" s="143"/>
      <c r="DN124" s="143"/>
      <c r="DO124" s="143"/>
      <c r="DP124" s="143"/>
      <c r="DQ124" s="150"/>
      <c r="DR124" s="161"/>
      <c r="DS124" s="143"/>
      <c r="DT124" s="143"/>
      <c r="DU124" s="143"/>
      <c r="DV124" s="150"/>
      <c r="DW124" s="161"/>
      <c r="DX124" s="143"/>
      <c r="DY124" s="143"/>
      <c r="DZ124" s="143"/>
      <c r="EA124" s="143"/>
      <c r="EB124" s="143"/>
      <c r="EC124" s="143"/>
      <c r="ED124" s="150"/>
      <c r="EE124" s="142"/>
      <c r="EF124" s="143"/>
      <c r="EG124" s="143"/>
      <c r="EH124" s="143"/>
      <c r="EI124" s="143"/>
      <c r="EJ124" s="143"/>
      <c r="EK124" s="3"/>
    </row>
    <row r="125" spans="5:141" ht="16.5" x14ac:dyDescent="0.35">
      <c r="E125" s="3"/>
      <c r="F125" s="103"/>
      <c r="G125" s="167"/>
      <c r="H125" s="161"/>
      <c r="I125" s="143"/>
      <c r="J125" s="143"/>
      <c r="K125" s="143"/>
      <c r="L125" s="143"/>
      <c r="M125" s="150"/>
      <c r="N125" s="161"/>
      <c r="O125" s="46"/>
      <c r="P125" s="143"/>
      <c r="Q125" s="143"/>
      <c r="R125" s="143"/>
      <c r="S125" s="150"/>
      <c r="T125" s="161"/>
      <c r="U125" s="143"/>
      <c r="V125" s="143"/>
      <c r="W125" s="143"/>
      <c r="X125" s="150"/>
      <c r="Y125" s="161"/>
      <c r="Z125" s="143"/>
      <c r="AA125" s="143"/>
      <c r="AB125" s="143"/>
      <c r="AC125" s="143"/>
      <c r="AD125" s="46"/>
      <c r="AE125" s="143"/>
      <c r="AF125" s="150"/>
      <c r="AG125" s="217"/>
      <c r="AH125" s="46"/>
      <c r="AI125" s="143"/>
      <c r="AJ125" s="143"/>
      <c r="AK125" s="143"/>
      <c r="AL125" s="143"/>
      <c r="AM125" s="3"/>
      <c r="AN125" s="103"/>
      <c r="AO125" s="167"/>
      <c r="BU125" s="3"/>
      <c r="BV125" s="103"/>
      <c r="BW125" s="167"/>
      <c r="BX125" s="161"/>
      <c r="BY125" s="143"/>
      <c r="BZ125" s="143"/>
      <c r="CA125" s="143"/>
      <c r="CB125" s="143"/>
      <c r="CC125" s="150"/>
      <c r="CD125" s="161"/>
      <c r="CE125" s="143"/>
      <c r="CF125" s="143"/>
      <c r="CG125" s="143"/>
      <c r="CH125" s="143"/>
      <c r="CI125" s="150"/>
      <c r="CJ125" s="161"/>
      <c r="CK125" s="143"/>
      <c r="CL125" s="143"/>
      <c r="CM125" s="143"/>
      <c r="CN125" s="150"/>
      <c r="CO125" s="161"/>
      <c r="CP125" s="143"/>
      <c r="CQ125" s="143"/>
      <c r="CR125" s="143"/>
      <c r="CS125" s="143"/>
      <c r="CT125" s="143"/>
      <c r="CU125" s="143"/>
      <c r="CV125" s="150"/>
      <c r="CW125" s="142"/>
      <c r="CX125" s="143"/>
      <c r="CY125" s="143"/>
      <c r="CZ125" s="143"/>
      <c r="DA125" s="143"/>
      <c r="DB125" s="143"/>
      <c r="DC125" s="3"/>
      <c r="DD125" s="103"/>
      <c r="DE125" s="167"/>
      <c r="DF125" s="161"/>
      <c r="DG125" s="143"/>
      <c r="DH125" s="143"/>
      <c r="DI125" s="143"/>
      <c r="DJ125" s="143"/>
      <c r="DK125" s="150"/>
      <c r="DL125" s="161"/>
      <c r="DM125" s="143"/>
      <c r="DN125" s="143"/>
      <c r="DO125" s="143"/>
      <c r="DP125" s="143"/>
      <c r="DQ125" s="150"/>
      <c r="DR125" s="161"/>
      <c r="DS125" s="143"/>
      <c r="DT125" s="143"/>
      <c r="DU125" s="143"/>
      <c r="DV125" s="150"/>
      <c r="DW125" s="161"/>
      <c r="DX125" s="143"/>
      <c r="DY125" s="143"/>
      <c r="DZ125" s="143"/>
      <c r="EA125" s="143"/>
      <c r="EB125" s="143"/>
      <c r="EC125" s="143"/>
      <c r="ED125" s="150"/>
      <c r="EE125" s="142"/>
      <c r="EF125" s="143"/>
      <c r="EG125" s="143"/>
      <c r="EH125" s="143"/>
      <c r="EI125" s="143"/>
      <c r="EJ125" s="143"/>
      <c r="EK125" s="3"/>
    </row>
    <row r="126" spans="5:141" ht="16.5" x14ac:dyDescent="0.35">
      <c r="E126" s="3"/>
      <c r="F126" s="103"/>
      <c r="G126" s="167"/>
      <c r="H126" s="161"/>
      <c r="I126" s="143"/>
      <c r="J126" s="143"/>
      <c r="K126" s="143"/>
      <c r="L126" s="143"/>
      <c r="M126" s="150"/>
      <c r="N126" s="161"/>
      <c r="O126" s="46"/>
      <c r="P126" s="143"/>
      <c r="Q126" s="143"/>
      <c r="R126" s="143"/>
      <c r="S126" s="150"/>
      <c r="T126" s="161"/>
      <c r="U126" s="143"/>
      <c r="V126" s="143"/>
      <c r="W126" s="143"/>
      <c r="X126" s="150"/>
      <c r="Y126" s="161"/>
      <c r="Z126" s="143"/>
      <c r="AA126" s="143"/>
      <c r="AB126" s="143"/>
      <c r="AC126" s="143"/>
      <c r="AD126" s="46"/>
      <c r="AE126" s="143"/>
      <c r="AF126" s="150"/>
      <c r="AG126" s="217"/>
      <c r="AH126" s="46"/>
      <c r="AI126" s="143"/>
      <c r="AJ126" s="143"/>
      <c r="AK126" s="143"/>
      <c r="AL126" s="143"/>
      <c r="AM126" s="3"/>
      <c r="AN126" s="103"/>
      <c r="AO126" s="167"/>
      <c r="BU126" s="3"/>
      <c r="BV126" s="103"/>
      <c r="BW126" s="167"/>
      <c r="BX126" s="161"/>
      <c r="BY126" s="143"/>
      <c r="BZ126" s="143"/>
      <c r="CA126" s="143"/>
      <c r="CB126" s="143"/>
      <c r="CC126" s="150"/>
      <c r="CD126" s="161"/>
      <c r="CE126" s="143"/>
      <c r="CF126" s="143"/>
      <c r="CG126" s="143"/>
      <c r="CH126" s="143"/>
      <c r="CI126" s="150"/>
      <c r="CJ126" s="161"/>
      <c r="CK126" s="143"/>
      <c r="CL126" s="143"/>
      <c r="CM126" s="143"/>
      <c r="CN126" s="150"/>
      <c r="CO126" s="161"/>
      <c r="CP126" s="143"/>
      <c r="CQ126" s="143"/>
      <c r="CR126" s="143"/>
      <c r="CS126" s="143"/>
      <c r="CT126" s="143"/>
      <c r="CU126" s="143"/>
      <c r="CV126" s="150"/>
      <c r="CW126" s="142"/>
      <c r="CX126" s="143"/>
      <c r="CY126" s="143"/>
      <c r="CZ126" s="143"/>
      <c r="DA126" s="143"/>
      <c r="DB126" s="143"/>
      <c r="DC126" s="3"/>
      <c r="DD126" s="103"/>
      <c r="DE126" s="167"/>
      <c r="DF126" s="161"/>
      <c r="DG126" s="143"/>
      <c r="DH126" s="143"/>
      <c r="DI126" s="143"/>
      <c r="DJ126" s="143"/>
      <c r="DK126" s="150"/>
      <c r="DL126" s="161"/>
      <c r="DM126" s="143"/>
      <c r="DN126" s="143"/>
      <c r="DO126" s="143"/>
      <c r="DP126" s="143"/>
      <c r="DQ126" s="150"/>
      <c r="DR126" s="161"/>
      <c r="DS126" s="143"/>
      <c r="DT126" s="143"/>
      <c r="DU126" s="143"/>
      <c r="DV126" s="150"/>
      <c r="DW126" s="161"/>
      <c r="DX126" s="143"/>
      <c r="DY126" s="143"/>
      <c r="DZ126" s="143"/>
      <c r="EA126" s="143"/>
      <c r="EB126" s="143"/>
      <c r="EC126" s="143"/>
      <c r="ED126" s="150"/>
      <c r="EE126" s="142"/>
      <c r="EF126" s="143"/>
      <c r="EG126" s="143"/>
      <c r="EH126" s="143"/>
      <c r="EI126" s="143"/>
      <c r="EJ126" s="143"/>
      <c r="EK126" s="3"/>
    </row>
    <row r="127" spans="5:141" ht="16.5" x14ac:dyDescent="0.35">
      <c r="E127" s="3"/>
      <c r="F127" s="103"/>
      <c r="G127" s="167"/>
      <c r="H127" s="161"/>
      <c r="I127" s="143"/>
      <c r="J127" s="143"/>
      <c r="K127" s="143"/>
      <c r="L127" s="143"/>
      <c r="M127" s="150"/>
      <c r="N127" s="161"/>
      <c r="O127" s="46"/>
      <c r="P127" s="143"/>
      <c r="Q127" s="143"/>
      <c r="R127" s="143"/>
      <c r="S127" s="150"/>
      <c r="T127" s="161"/>
      <c r="U127" s="143"/>
      <c r="V127" s="143"/>
      <c r="W127" s="143"/>
      <c r="X127" s="150"/>
      <c r="Y127" s="161"/>
      <c r="Z127" s="143"/>
      <c r="AA127" s="143"/>
      <c r="AB127" s="143"/>
      <c r="AC127" s="143"/>
      <c r="AD127" s="46"/>
      <c r="AE127" s="143"/>
      <c r="AF127" s="150"/>
      <c r="AG127" s="217"/>
      <c r="AH127" s="46"/>
      <c r="AI127" s="143"/>
      <c r="AJ127" s="143"/>
      <c r="AK127" s="143"/>
      <c r="AL127" s="143"/>
      <c r="AM127" s="3"/>
      <c r="AN127" s="103"/>
      <c r="AO127" s="167"/>
      <c r="BU127" s="3"/>
      <c r="BV127" s="103"/>
      <c r="BW127" s="167"/>
      <c r="BX127" s="161"/>
      <c r="BY127" s="143"/>
      <c r="BZ127" s="143"/>
      <c r="CA127" s="143"/>
      <c r="CB127" s="143"/>
      <c r="CC127" s="150"/>
      <c r="CD127" s="161"/>
      <c r="CE127" s="143"/>
      <c r="CF127" s="143"/>
      <c r="CG127" s="143"/>
      <c r="CH127" s="143"/>
      <c r="CI127" s="150"/>
      <c r="CJ127" s="161"/>
      <c r="CK127" s="143"/>
      <c r="CL127" s="143"/>
      <c r="CM127" s="143"/>
      <c r="CN127" s="150"/>
      <c r="CO127" s="161"/>
      <c r="CP127" s="143"/>
      <c r="CQ127" s="143"/>
      <c r="CR127" s="143"/>
      <c r="CS127" s="143"/>
      <c r="CT127" s="143"/>
      <c r="CU127" s="143"/>
      <c r="CV127" s="150"/>
      <c r="CW127" s="142"/>
      <c r="CX127" s="143"/>
      <c r="CY127" s="143"/>
      <c r="CZ127" s="143"/>
      <c r="DA127" s="143"/>
      <c r="DB127" s="143"/>
      <c r="DC127" s="3"/>
      <c r="DD127" s="103"/>
      <c r="DE127" s="167"/>
      <c r="DF127" s="161"/>
      <c r="DG127" s="143"/>
      <c r="DH127" s="143"/>
      <c r="DI127" s="143"/>
      <c r="DJ127" s="143"/>
      <c r="DK127" s="150"/>
      <c r="DL127" s="161"/>
      <c r="DM127" s="143"/>
      <c r="DN127" s="143"/>
      <c r="DO127" s="143"/>
      <c r="DP127" s="143"/>
      <c r="DQ127" s="150"/>
      <c r="DR127" s="161"/>
      <c r="DS127" s="143"/>
      <c r="DT127" s="143"/>
      <c r="DU127" s="143"/>
      <c r="DV127" s="150"/>
      <c r="DW127" s="161"/>
      <c r="DX127" s="143"/>
      <c r="DY127" s="143"/>
      <c r="DZ127" s="143"/>
      <c r="EA127" s="143"/>
      <c r="EB127" s="143"/>
      <c r="EC127" s="143"/>
      <c r="ED127" s="150"/>
      <c r="EE127" s="142"/>
      <c r="EF127" s="143"/>
      <c r="EG127" s="143"/>
      <c r="EH127" s="143"/>
      <c r="EI127" s="143"/>
      <c r="EJ127" s="143"/>
      <c r="EK127" s="3"/>
    </row>
    <row r="128" spans="5:141" ht="16.5" x14ac:dyDescent="0.35">
      <c r="E128" s="3"/>
      <c r="F128" s="103"/>
      <c r="G128" s="167"/>
      <c r="H128" s="161"/>
      <c r="I128" s="143"/>
      <c r="J128" s="143"/>
      <c r="K128" s="143"/>
      <c r="L128" s="143"/>
      <c r="M128" s="150"/>
      <c r="N128" s="161"/>
      <c r="O128" s="46"/>
      <c r="P128" s="143"/>
      <c r="Q128" s="143"/>
      <c r="R128" s="143"/>
      <c r="S128" s="150"/>
      <c r="T128" s="161"/>
      <c r="U128" s="143"/>
      <c r="V128" s="143"/>
      <c r="W128" s="143"/>
      <c r="X128" s="150"/>
      <c r="Y128" s="161"/>
      <c r="Z128" s="143"/>
      <c r="AA128" s="143"/>
      <c r="AB128" s="143"/>
      <c r="AC128" s="143"/>
      <c r="AD128" s="46"/>
      <c r="AE128" s="143"/>
      <c r="AF128" s="150"/>
      <c r="AG128" s="217"/>
      <c r="AH128" s="46"/>
      <c r="AI128" s="143"/>
      <c r="AJ128" s="143"/>
      <c r="AK128" s="143"/>
      <c r="AL128" s="143"/>
      <c r="AM128" s="3"/>
      <c r="AN128" s="103"/>
      <c r="AO128" s="167"/>
      <c r="BU128" s="3"/>
      <c r="BV128" s="103"/>
      <c r="BW128" s="167"/>
      <c r="BX128" s="161"/>
      <c r="BY128" s="143"/>
      <c r="BZ128" s="143"/>
      <c r="CA128" s="143"/>
      <c r="CB128" s="143"/>
      <c r="CC128" s="150"/>
      <c r="CD128" s="161"/>
      <c r="CE128" s="143"/>
      <c r="CF128" s="143"/>
      <c r="CG128" s="143"/>
      <c r="CH128" s="143"/>
      <c r="CI128" s="150"/>
      <c r="CJ128" s="161"/>
      <c r="CK128" s="143"/>
      <c r="CL128" s="143"/>
      <c r="CM128" s="143"/>
      <c r="CN128" s="150"/>
      <c r="CO128" s="161"/>
      <c r="CP128" s="143"/>
      <c r="CQ128" s="143"/>
      <c r="CR128" s="143"/>
      <c r="CS128" s="143"/>
      <c r="CT128" s="143"/>
      <c r="CU128" s="143"/>
      <c r="CV128" s="150"/>
      <c r="CW128" s="142"/>
      <c r="CX128" s="143"/>
      <c r="CY128" s="143"/>
      <c r="CZ128" s="143"/>
      <c r="DA128" s="143"/>
      <c r="DB128" s="143"/>
      <c r="DC128" s="3"/>
      <c r="DD128" s="103"/>
      <c r="DE128" s="167"/>
      <c r="DF128" s="161"/>
      <c r="DG128" s="143"/>
      <c r="DH128" s="143"/>
      <c r="DI128" s="143"/>
      <c r="DJ128" s="143"/>
      <c r="DK128" s="150"/>
      <c r="DL128" s="161"/>
      <c r="DM128" s="143"/>
      <c r="DN128" s="143"/>
      <c r="DO128" s="143"/>
      <c r="DP128" s="143"/>
      <c r="DQ128" s="150"/>
      <c r="DR128" s="161"/>
      <c r="DS128" s="143"/>
      <c r="DT128" s="143"/>
      <c r="DU128" s="143"/>
      <c r="DV128" s="150"/>
      <c r="DW128" s="161"/>
      <c r="DX128" s="143"/>
      <c r="DY128" s="143"/>
      <c r="DZ128" s="143"/>
      <c r="EA128" s="143"/>
      <c r="EB128" s="143"/>
      <c r="EC128" s="143"/>
      <c r="ED128" s="150"/>
      <c r="EE128" s="142"/>
      <c r="EF128" s="143"/>
      <c r="EG128" s="143"/>
      <c r="EH128" s="143"/>
      <c r="EI128" s="143"/>
      <c r="EJ128" s="143"/>
      <c r="EK128" s="3"/>
    </row>
    <row r="129" spans="5:141" ht="16.5" x14ac:dyDescent="0.35">
      <c r="E129" s="3"/>
      <c r="F129" s="103"/>
      <c r="G129" s="167"/>
      <c r="H129" s="161"/>
      <c r="I129" s="143"/>
      <c r="J129" s="143"/>
      <c r="K129" s="143"/>
      <c r="L129" s="143"/>
      <c r="M129" s="150"/>
      <c r="N129" s="161"/>
      <c r="O129" s="46"/>
      <c r="P129" s="143"/>
      <c r="Q129" s="143"/>
      <c r="R129" s="143"/>
      <c r="S129" s="150"/>
      <c r="T129" s="161"/>
      <c r="U129" s="143"/>
      <c r="V129" s="143"/>
      <c r="W129" s="143"/>
      <c r="X129" s="150"/>
      <c r="Y129" s="161"/>
      <c r="Z129" s="143"/>
      <c r="AA129" s="143"/>
      <c r="AB129" s="143"/>
      <c r="AC129" s="143"/>
      <c r="AD129" s="46"/>
      <c r="AE129" s="143"/>
      <c r="AF129" s="150"/>
      <c r="AG129" s="217"/>
      <c r="AH129" s="46"/>
      <c r="AI129" s="143"/>
      <c r="AJ129" s="143"/>
      <c r="AK129" s="143"/>
      <c r="AL129" s="143"/>
      <c r="AM129" s="3"/>
      <c r="AN129" s="103"/>
      <c r="AO129" s="167"/>
      <c r="BU129" s="3"/>
      <c r="BV129" s="103"/>
      <c r="BW129" s="167"/>
      <c r="BX129" s="161"/>
      <c r="BY129" s="143"/>
      <c r="BZ129" s="143"/>
      <c r="CA129" s="143"/>
      <c r="CB129" s="143"/>
      <c r="CC129" s="150"/>
      <c r="CD129" s="161"/>
      <c r="CE129" s="143"/>
      <c r="CF129" s="143"/>
      <c r="CG129" s="143"/>
      <c r="CH129" s="143"/>
      <c r="CI129" s="150"/>
      <c r="CJ129" s="161"/>
      <c r="CK129" s="143"/>
      <c r="CL129" s="143"/>
      <c r="CM129" s="143"/>
      <c r="CN129" s="150"/>
      <c r="CO129" s="161"/>
      <c r="CP129" s="143"/>
      <c r="CQ129" s="143"/>
      <c r="CR129" s="143"/>
      <c r="CS129" s="143"/>
      <c r="CT129" s="143"/>
      <c r="CU129" s="143"/>
      <c r="CV129" s="150"/>
      <c r="CW129" s="142"/>
      <c r="CX129" s="143"/>
      <c r="CY129" s="143"/>
      <c r="CZ129" s="143"/>
      <c r="DA129" s="143"/>
      <c r="DB129" s="143"/>
      <c r="DC129" s="3"/>
      <c r="DD129" s="103"/>
      <c r="DE129" s="167"/>
      <c r="DF129" s="161"/>
      <c r="DG129" s="143"/>
      <c r="DH129" s="143"/>
      <c r="DI129" s="143"/>
      <c r="DJ129" s="143"/>
      <c r="DK129" s="150"/>
      <c r="DL129" s="161"/>
      <c r="DM129" s="143"/>
      <c r="DN129" s="143"/>
      <c r="DO129" s="143"/>
      <c r="DP129" s="143"/>
      <c r="DQ129" s="150"/>
      <c r="DR129" s="161"/>
      <c r="DS129" s="143"/>
      <c r="DT129" s="143"/>
      <c r="DU129" s="143"/>
      <c r="DV129" s="150"/>
      <c r="DW129" s="161"/>
      <c r="DX129" s="143"/>
      <c r="DY129" s="143"/>
      <c r="DZ129" s="143"/>
      <c r="EA129" s="143"/>
      <c r="EB129" s="143"/>
      <c r="EC129" s="143"/>
      <c r="ED129" s="150"/>
      <c r="EE129" s="142"/>
      <c r="EF129" s="143"/>
      <c r="EG129" s="143"/>
      <c r="EH129" s="143"/>
      <c r="EI129" s="143"/>
      <c r="EJ129" s="143"/>
      <c r="EK129" s="3"/>
    </row>
    <row r="130" spans="5:141" ht="16.5" x14ac:dyDescent="0.35">
      <c r="E130" s="3"/>
      <c r="F130" s="103"/>
      <c r="G130" s="167"/>
      <c r="H130" s="161"/>
      <c r="I130" s="143"/>
      <c r="J130" s="143"/>
      <c r="K130" s="143"/>
      <c r="L130" s="143"/>
      <c r="M130" s="150"/>
      <c r="N130" s="161"/>
      <c r="O130" s="46"/>
      <c r="P130" s="143"/>
      <c r="Q130" s="143"/>
      <c r="R130" s="143"/>
      <c r="S130" s="150"/>
      <c r="T130" s="161"/>
      <c r="U130" s="143"/>
      <c r="V130" s="143"/>
      <c r="W130" s="143"/>
      <c r="X130" s="150"/>
      <c r="Y130" s="161"/>
      <c r="Z130" s="143"/>
      <c r="AA130" s="143"/>
      <c r="AB130" s="143"/>
      <c r="AC130" s="143"/>
      <c r="AD130" s="46"/>
      <c r="AE130" s="143"/>
      <c r="AF130" s="150"/>
      <c r="AG130" s="217"/>
      <c r="AH130" s="46"/>
      <c r="AI130" s="143"/>
      <c r="AJ130" s="143"/>
      <c r="AK130" s="143"/>
      <c r="AL130" s="143"/>
      <c r="AM130" s="3"/>
      <c r="AN130" s="103"/>
      <c r="AO130" s="167"/>
      <c r="BU130" s="3"/>
      <c r="BV130" s="103"/>
      <c r="BW130" s="167"/>
      <c r="BX130" s="161"/>
      <c r="BY130" s="143"/>
      <c r="BZ130" s="143"/>
      <c r="CA130" s="143"/>
      <c r="CB130" s="143"/>
      <c r="CC130" s="150"/>
      <c r="CD130" s="161"/>
      <c r="CE130" s="143"/>
      <c r="CF130" s="143"/>
      <c r="CG130" s="143"/>
      <c r="CH130" s="143"/>
      <c r="CI130" s="150"/>
      <c r="CJ130" s="161"/>
      <c r="CK130" s="143"/>
      <c r="CL130" s="143"/>
      <c r="CM130" s="143"/>
      <c r="CN130" s="150"/>
      <c r="CO130" s="161"/>
      <c r="CP130" s="143"/>
      <c r="CQ130" s="143"/>
      <c r="CR130" s="143"/>
      <c r="CS130" s="143"/>
      <c r="CT130" s="143"/>
      <c r="CU130" s="143"/>
      <c r="CV130" s="150"/>
      <c r="CW130" s="142"/>
      <c r="CX130" s="143"/>
      <c r="CY130" s="143"/>
      <c r="CZ130" s="143"/>
      <c r="DA130" s="143"/>
      <c r="DB130" s="143"/>
      <c r="DC130" s="3"/>
      <c r="DD130" s="103"/>
      <c r="DE130" s="167"/>
      <c r="DF130" s="161"/>
      <c r="DG130" s="143"/>
      <c r="DH130" s="143"/>
      <c r="DI130" s="143"/>
      <c r="DJ130" s="143"/>
      <c r="DK130" s="150"/>
      <c r="DL130" s="161"/>
      <c r="DM130" s="143"/>
      <c r="DN130" s="143"/>
      <c r="DO130" s="143"/>
      <c r="DP130" s="143"/>
      <c r="DQ130" s="150"/>
      <c r="DR130" s="161"/>
      <c r="DS130" s="143"/>
      <c r="DT130" s="143"/>
      <c r="DU130" s="143"/>
      <c r="DV130" s="150"/>
      <c r="DW130" s="161"/>
      <c r="DX130" s="143"/>
      <c r="DY130" s="143"/>
      <c r="DZ130" s="143"/>
      <c r="EA130" s="143"/>
      <c r="EB130" s="143"/>
      <c r="EC130" s="143"/>
      <c r="ED130" s="150"/>
      <c r="EE130" s="142"/>
      <c r="EF130" s="143"/>
      <c r="EG130" s="143"/>
      <c r="EH130" s="143"/>
      <c r="EI130" s="143"/>
      <c r="EJ130" s="143"/>
      <c r="EK130" s="3"/>
    </row>
    <row r="131" spans="5:141" ht="16.5" x14ac:dyDescent="0.35">
      <c r="E131" s="3"/>
      <c r="F131" s="103"/>
      <c r="G131" s="167"/>
      <c r="H131" s="161"/>
      <c r="I131" s="143"/>
      <c r="J131" s="143"/>
      <c r="K131" s="143"/>
      <c r="L131" s="143"/>
      <c r="M131" s="150"/>
      <c r="N131" s="161"/>
      <c r="O131" s="46"/>
      <c r="P131" s="143"/>
      <c r="Q131" s="143"/>
      <c r="R131" s="143"/>
      <c r="S131" s="150"/>
      <c r="T131" s="161"/>
      <c r="U131" s="143"/>
      <c r="V131" s="143"/>
      <c r="W131" s="143"/>
      <c r="X131" s="150"/>
      <c r="Y131" s="161"/>
      <c r="Z131" s="143"/>
      <c r="AA131" s="143"/>
      <c r="AB131" s="143"/>
      <c r="AC131" s="143"/>
      <c r="AD131" s="46"/>
      <c r="AE131" s="143"/>
      <c r="AF131" s="150"/>
      <c r="AG131" s="217"/>
      <c r="AH131" s="46"/>
      <c r="AI131" s="143"/>
      <c r="AJ131" s="143"/>
      <c r="AK131" s="143"/>
      <c r="AL131" s="143"/>
      <c r="AM131" s="3"/>
      <c r="AN131" s="103"/>
      <c r="AO131" s="167"/>
      <c r="BU131" s="3"/>
      <c r="BV131" s="103"/>
      <c r="BW131" s="167"/>
      <c r="BX131" s="161"/>
      <c r="BY131" s="143"/>
      <c r="BZ131" s="143"/>
      <c r="CA131" s="143"/>
      <c r="CB131" s="143"/>
      <c r="CC131" s="150"/>
      <c r="CD131" s="161"/>
      <c r="CE131" s="143"/>
      <c r="CF131" s="143"/>
      <c r="CG131" s="143"/>
      <c r="CH131" s="143"/>
      <c r="CI131" s="150"/>
      <c r="CJ131" s="161"/>
      <c r="CK131" s="143"/>
      <c r="CL131" s="143"/>
      <c r="CM131" s="143"/>
      <c r="CN131" s="150"/>
      <c r="CO131" s="161"/>
      <c r="CP131" s="143"/>
      <c r="CQ131" s="143"/>
      <c r="CR131" s="143"/>
      <c r="CS131" s="143"/>
      <c r="CT131" s="143"/>
      <c r="CU131" s="143"/>
      <c r="CV131" s="150"/>
      <c r="CW131" s="142"/>
      <c r="CX131" s="143"/>
      <c r="CY131" s="143"/>
      <c r="CZ131" s="143"/>
      <c r="DA131" s="143"/>
      <c r="DB131" s="143"/>
      <c r="DC131" s="3"/>
      <c r="DD131" s="103"/>
      <c r="DE131" s="167"/>
      <c r="DF131" s="161"/>
      <c r="DG131" s="143"/>
      <c r="DH131" s="143"/>
      <c r="DI131" s="143"/>
      <c r="DJ131" s="143"/>
      <c r="DK131" s="150"/>
      <c r="DL131" s="161"/>
      <c r="DM131" s="143"/>
      <c r="DN131" s="143"/>
      <c r="DO131" s="143"/>
      <c r="DP131" s="143"/>
      <c r="DQ131" s="150"/>
      <c r="DR131" s="161"/>
      <c r="DS131" s="143"/>
      <c r="DT131" s="143"/>
      <c r="DU131" s="143"/>
      <c r="DV131" s="150"/>
      <c r="DW131" s="161"/>
      <c r="DX131" s="143"/>
      <c r="DY131" s="143"/>
      <c r="DZ131" s="143"/>
      <c r="EA131" s="143"/>
      <c r="EB131" s="143"/>
      <c r="EC131" s="143"/>
      <c r="ED131" s="150"/>
      <c r="EE131" s="142"/>
      <c r="EF131" s="143"/>
      <c r="EG131" s="143"/>
      <c r="EH131" s="143"/>
      <c r="EI131" s="143"/>
      <c r="EJ131" s="143"/>
      <c r="EK131" s="3"/>
    </row>
    <row r="132" spans="5:141" ht="16.5" x14ac:dyDescent="0.35">
      <c r="E132" s="3"/>
      <c r="F132" s="103"/>
      <c r="G132" s="167"/>
      <c r="H132" s="161"/>
      <c r="I132" s="143"/>
      <c r="J132" s="143"/>
      <c r="K132" s="143"/>
      <c r="L132" s="143"/>
      <c r="M132" s="150"/>
      <c r="N132" s="161"/>
      <c r="O132" s="46"/>
      <c r="P132" s="143"/>
      <c r="Q132" s="143"/>
      <c r="R132" s="143"/>
      <c r="S132" s="150"/>
      <c r="T132" s="161"/>
      <c r="U132" s="143"/>
      <c r="V132" s="143"/>
      <c r="W132" s="143"/>
      <c r="X132" s="150"/>
      <c r="Y132" s="161"/>
      <c r="Z132" s="143"/>
      <c r="AA132" s="143"/>
      <c r="AB132" s="143"/>
      <c r="AC132" s="143"/>
      <c r="AD132" s="46"/>
      <c r="AE132" s="143"/>
      <c r="AF132" s="150"/>
      <c r="AG132" s="217"/>
      <c r="AH132" s="46"/>
      <c r="AI132" s="143"/>
      <c r="AJ132" s="143"/>
      <c r="AK132" s="143"/>
      <c r="AL132" s="143"/>
      <c r="AM132" s="3"/>
      <c r="AN132" s="103"/>
      <c r="AO132" s="167"/>
      <c r="BU132" s="3"/>
      <c r="BV132" s="103"/>
      <c r="BW132" s="167"/>
      <c r="BX132" s="161"/>
      <c r="BY132" s="143"/>
      <c r="BZ132" s="143"/>
      <c r="CA132" s="143"/>
      <c r="CB132" s="143"/>
      <c r="CC132" s="150"/>
      <c r="CD132" s="161"/>
      <c r="CE132" s="143"/>
      <c r="CF132" s="143"/>
      <c r="CG132" s="143"/>
      <c r="CH132" s="143"/>
      <c r="CI132" s="150"/>
      <c r="CJ132" s="161"/>
      <c r="CK132" s="143"/>
      <c r="CL132" s="143"/>
      <c r="CM132" s="143"/>
      <c r="CN132" s="150"/>
      <c r="CO132" s="161"/>
      <c r="CP132" s="143"/>
      <c r="CQ132" s="143"/>
      <c r="CR132" s="143"/>
      <c r="CS132" s="143"/>
      <c r="CT132" s="143"/>
      <c r="CU132" s="143"/>
      <c r="CV132" s="150"/>
      <c r="CW132" s="142"/>
      <c r="CX132" s="143"/>
      <c r="CY132" s="143"/>
      <c r="CZ132" s="143"/>
      <c r="DA132" s="143"/>
      <c r="DB132" s="143"/>
      <c r="DC132" s="3"/>
      <c r="DD132" s="103"/>
      <c r="DE132" s="167"/>
      <c r="DF132" s="161"/>
      <c r="DG132" s="143"/>
      <c r="DH132" s="143"/>
      <c r="DI132" s="143"/>
      <c r="DJ132" s="143"/>
      <c r="DK132" s="150"/>
      <c r="DL132" s="161"/>
      <c r="DM132" s="143"/>
      <c r="DN132" s="143"/>
      <c r="DO132" s="143"/>
      <c r="DP132" s="143"/>
      <c r="DQ132" s="150"/>
      <c r="DR132" s="161"/>
      <c r="DS132" s="143"/>
      <c r="DT132" s="143"/>
      <c r="DU132" s="143"/>
      <c r="DV132" s="150"/>
      <c r="DW132" s="161"/>
      <c r="DX132" s="143"/>
      <c r="DY132" s="143"/>
      <c r="DZ132" s="143"/>
      <c r="EA132" s="143"/>
      <c r="EB132" s="143"/>
      <c r="EC132" s="143"/>
      <c r="ED132" s="150"/>
      <c r="EE132" s="142"/>
      <c r="EF132" s="143"/>
      <c r="EG132" s="143"/>
      <c r="EH132" s="143"/>
      <c r="EI132" s="143"/>
      <c r="EJ132" s="143"/>
      <c r="EK132" s="3"/>
    </row>
    <row r="133" spans="5:141" ht="16.5" x14ac:dyDescent="0.35">
      <c r="E133" s="3"/>
      <c r="F133" s="103"/>
      <c r="G133" s="167"/>
      <c r="H133" s="161"/>
      <c r="I133" s="143"/>
      <c r="J133" s="143"/>
      <c r="K133" s="143"/>
      <c r="L133" s="143"/>
      <c r="M133" s="150"/>
      <c r="N133" s="161"/>
      <c r="O133" s="46"/>
      <c r="P133" s="143"/>
      <c r="Q133" s="143"/>
      <c r="R133" s="143"/>
      <c r="S133" s="150"/>
      <c r="T133" s="161"/>
      <c r="U133" s="143"/>
      <c r="V133" s="143"/>
      <c r="W133" s="143"/>
      <c r="X133" s="150"/>
      <c r="Y133" s="161"/>
      <c r="Z133" s="143"/>
      <c r="AA133" s="143"/>
      <c r="AB133" s="143"/>
      <c r="AC133" s="143"/>
      <c r="AD133" s="46"/>
      <c r="AE133" s="143"/>
      <c r="AF133" s="150"/>
      <c r="AG133" s="217"/>
      <c r="AH133" s="46"/>
      <c r="AI133" s="143"/>
      <c r="AJ133" s="143"/>
      <c r="AK133" s="143"/>
      <c r="AL133" s="143"/>
      <c r="AM133" s="3"/>
      <c r="AN133" s="103"/>
      <c r="AO133" s="167"/>
      <c r="BU133" s="3"/>
      <c r="BV133" s="103"/>
      <c r="BW133" s="167"/>
      <c r="BX133" s="161"/>
      <c r="BY133" s="143"/>
      <c r="BZ133" s="143"/>
      <c r="CA133" s="143"/>
      <c r="CB133" s="143"/>
      <c r="CC133" s="150"/>
      <c r="CD133" s="161"/>
      <c r="CE133" s="143"/>
      <c r="CF133" s="143"/>
      <c r="CG133" s="143"/>
      <c r="CH133" s="143"/>
      <c r="CI133" s="150"/>
      <c r="CJ133" s="161"/>
      <c r="CK133" s="143"/>
      <c r="CL133" s="143"/>
      <c r="CM133" s="143"/>
      <c r="CN133" s="150"/>
      <c r="CO133" s="161"/>
      <c r="CP133" s="143"/>
      <c r="CQ133" s="143"/>
      <c r="CR133" s="143"/>
      <c r="CS133" s="143"/>
      <c r="CT133" s="143"/>
      <c r="CU133" s="143"/>
      <c r="CV133" s="150"/>
      <c r="CW133" s="142"/>
      <c r="CX133" s="143"/>
      <c r="CY133" s="143"/>
      <c r="CZ133" s="143"/>
      <c r="DA133" s="143"/>
      <c r="DB133" s="143"/>
      <c r="DC133" s="3"/>
      <c r="DD133" s="103"/>
      <c r="DE133" s="167"/>
      <c r="DF133" s="161"/>
      <c r="DG133" s="143"/>
      <c r="DH133" s="143"/>
      <c r="DI133" s="143"/>
      <c r="DJ133" s="143"/>
      <c r="DK133" s="150"/>
      <c r="DL133" s="161"/>
      <c r="DM133" s="143"/>
      <c r="DN133" s="143"/>
      <c r="DO133" s="143"/>
      <c r="DP133" s="143"/>
      <c r="DQ133" s="150"/>
      <c r="DR133" s="161"/>
      <c r="DS133" s="143"/>
      <c r="DT133" s="143"/>
      <c r="DU133" s="143"/>
      <c r="DV133" s="150"/>
      <c r="DW133" s="161"/>
      <c r="DX133" s="143"/>
      <c r="DY133" s="143"/>
      <c r="DZ133" s="143"/>
      <c r="EA133" s="143"/>
      <c r="EB133" s="143"/>
      <c r="EC133" s="143"/>
      <c r="ED133" s="150"/>
      <c r="EE133" s="142"/>
      <c r="EF133" s="143"/>
      <c r="EG133" s="143"/>
      <c r="EH133" s="143"/>
      <c r="EI133" s="143"/>
      <c r="EJ133" s="143"/>
      <c r="EK133" s="3"/>
    </row>
    <row r="134" spans="5:141" ht="16.5" x14ac:dyDescent="0.35">
      <c r="E134" s="3"/>
      <c r="F134" s="103"/>
      <c r="G134" s="167"/>
      <c r="H134" s="161"/>
      <c r="I134" s="143"/>
      <c r="J134" s="143"/>
      <c r="K134" s="143"/>
      <c r="L134" s="143"/>
      <c r="M134" s="150"/>
      <c r="N134" s="161"/>
      <c r="O134" s="46"/>
      <c r="P134" s="143"/>
      <c r="Q134" s="143"/>
      <c r="R134" s="143"/>
      <c r="S134" s="150"/>
      <c r="T134" s="161"/>
      <c r="U134" s="143"/>
      <c r="V134" s="143"/>
      <c r="W134" s="143"/>
      <c r="X134" s="150"/>
      <c r="Y134" s="161"/>
      <c r="Z134" s="143"/>
      <c r="AA134" s="143"/>
      <c r="AB134" s="143"/>
      <c r="AC134" s="143"/>
      <c r="AD134" s="46"/>
      <c r="AE134" s="143"/>
      <c r="AF134" s="150"/>
      <c r="AG134" s="217"/>
      <c r="AH134" s="46"/>
      <c r="AI134" s="143"/>
      <c r="AJ134" s="143"/>
      <c r="AK134" s="143"/>
      <c r="AL134" s="143"/>
      <c r="AM134" s="3"/>
      <c r="AN134" s="103"/>
      <c r="AO134" s="167"/>
      <c r="BU134" s="3"/>
      <c r="BV134" s="103"/>
      <c r="BW134" s="167"/>
      <c r="BX134" s="161"/>
      <c r="BY134" s="143"/>
      <c r="BZ134" s="143"/>
      <c r="CA134" s="143"/>
      <c r="CB134" s="143"/>
      <c r="CC134" s="150"/>
      <c r="CD134" s="161"/>
      <c r="CE134" s="143"/>
      <c r="CF134" s="143"/>
      <c r="CG134" s="143"/>
      <c r="CH134" s="143"/>
      <c r="CI134" s="150"/>
      <c r="CJ134" s="161"/>
      <c r="CK134" s="143"/>
      <c r="CL134" s="143"/>
      <c r="CM134" s="143"/>
      <c r="CN134" s="150"/>
      <c r="CO134" s="161"/>
      <c r="CP134" s="143"/>
      <c r="CQ134" s="143"/>
      <c r="CR134" s="143"/>
      <c r="CS134" s="143"/>
      <c r="CT134" s="143"/>
      <c r="CU134" s="143"/>
      <c r="CV134" s="150"/>
      <c r="CW134" s="142"/>
      <c r="CX134" s="143"/>
      <c r="CY134" s="143"/>
      <c r="CZ134" s="143"/>
      <c r="DA134" s="143"/>
      <c r="DB134" s="143"/>
      <c r="DC134" s="3"/>
      <c r="DD134" s="103"/>
      <c r="DE134" s="167"/>
      <c r="DF134" s="161"/>
      <c r="DG134" s="143"/>
      <c r="DH134" s="143"/>
      <c r="DI134" s="143"/>
      <c r="DJ134" s="143"/>
      <c r="DK134" s="150"/>
      <c r="DL134" s="161"/>
      <c r="DM134" s="143"/>
      <c r="DN134" s="143"/>
      <c r="DO134" s="143"/>
      <c r="DP134" s="143"/>
      <c r="DQ134" s="150"/>
      <c r="DR134" s="161"/>
      <c r="DS134" s="143"/>
      <c r="DT134" s="143"/>
      <c r="DU134" s="143"/>
      <c r="DV134" s="150"/>
      <c r="DW134" s="161"/>
      <c r="DX134" s="143"/>
      <c r="DY134" s="143"/>
      <c r="DZ134" s="143"/>
      <c r="EA134" s="143"/>
      <c r="EB134" s="143"/>
      <c r="EC134" s="143"/>
      <c r="ED134" s="150"/>
      <c r="EE134" s="142"/>
      <c r="EF134" s="143"/>
      <c r="EG134" s="143"/>
      <c r="EH134" s="143"/>
      <c r="EI134" s="143"/>
      <c r="EJ134" s="143"/>
      <c r="EK134" s="3"/>
    </row>
    <row r="135" spans="5:141" ht="16.5" x14ac:dyDescent="0.35">
      <c r="E135" s="3"/>
      <c r="F135" s="103"/>
      <c r="G135" s="167"/>
      <c r="H135" s="161"/>
      <c r="I135" s="143"/>
      <c r="J135" s="143"/>
      <c r="K135" s="143"/>
      <c r="L135" s="143"/>
      <c r="M135" s="150"/>
      <c r="N135" s="161"/>
      <c r="O135" s="46"/>
      <c r="P135" s="143"/>
      <c r="Q135" s="143"/>
      <c r="R135" s="143"/>
      <c r="S135" s="150"/>
      <c r="T135" s="161"/>
      <c r="U135" s="143"/>
      <c r="V135" s="143"/>
      <c r="W135" s="143"/>
      <c r="X135" s="150"/>
      <c r="Y135" s="161"/>
      <c r="Z135" s="143"/>
      <c r="AA135" s="143"/>
      <c r="AB135" s="143"/>
      <c r="AC135" s="143"/>
      <c r="AD135" s="46"/>
      <c r="AE135" s="143"/>
      <c r="AF135" s="150"/>
      <c r="AG135" s="217"/>
      <c r="AH135" s="46"/>
      <c r="AI135" s="143"/>
      <c r="AJ135" s="143"/>
      <c r="AK135" s="143"/>
      <c r="AL135" s="143"/>
      <c r="AM135" s="3"/>
      <c r="AN135" s="103"/>
      <c r="AO135" s="167"/>
      <c r="BU135" s="3"/>
      <c r="BV135" s="103"/>
      <c r="BW135" s="167"/>
      <c r="BX135" s="161"/>
      <c r="BY135" s="143"/>
      <c r="BZ135" s="143"/>
      <c r="CA135" s="143"/>
      <c r="CB135" s="143"/>
      <c r="CC135" s="150"/>
      <c r="CD135" s="161"/>
      <c r="CE135" s="143"/>
      <c r="CF135" s="143"/>
      <c r="CG135" s="143"/>
      <c r="CH135" s="143"/>
      <c r="CI135" s="150"/>
      <c r="CJ135" s="161"/>
      <c r="CK135" s="143"/>
      <c r="CL135" s="143"/>
      <c r="CM135" s="143"/>
      <c r="CN135" s="150"/>
      <c r="CO135" s="161"/>
      <c r="CP135" s="143"/>
      <c r="CQ135" s="143"/>
      <c r="CR135" s="143"/>
      <c r="CS135" s="143"/>
      <c r="CT135" s="143"/>
      <c r="CU135" s="143"/>
      <c r="CV135" s="150"/>
      <c r="CW135" s="142"/>
      <c r="CX135" s="143"/>
      <c r="CY135" s="143"/>
      <c r="CZ135" s="143"/>
      <c r="DA135" s="143"/>
      <c r="DB135" s="143"/>
      <c r="DC135" s="3"/>
      <c r="DD135" s="103"/>
      <c r="DE135" s="167"/>
      <c r="DF135" s="161"/>
      <c r="DG135" s="143"/>
      <c r="DH135" s="143"/>
      <c r="DI135" s="143"/>
      <c r="DJ135" s="143"/>
      <c r="DK135" s="150"/>
      <c r="DL135" s="161"/>
      <c r="DM135" s="143"/>
      <c r="DN135" s="143"/>
      <c r="DO135" s="143"/>
      <c r="DP135" s="143"/>
      <c r="DQ135" s="150"/>
      <c r="DR135" s="161"/>
      <c r="DS135" s="143"/>
      <c r="DT135" s="143"/>
      <c r="DU135" s="143"/>
      <c r="DV135" s="150"/>
      <c r="DW135" s="161"/>
      <c r="DX135" s="143"/>
      <c r="DY135" s="143"/>
      <c r="DZ135" s="143"/>
      <c r="EA135" s="143"/>
      <c r="EB135" s="143"/>
      <c r="EC135" s="143"/>
      <c r="ED135" s="150"/>
      <c r="EE135" s="142"/>
      <c r="EF135" s="143"/>
      <c r="EG135" s="143"/>
      <c r="EH135" s="143"/>
      <c r="EI135" s="143"/>
      <c r="EJ135" s="143"/>
      <c r="EK135" s="3"/>
    </row>
    <row r="136" spans="5:141" ht="16.5" x14ac:dyDescent="0.35">
      <c r="E136" s="3"/>
      <c r="F136" s="103"/>
      <c r="G136" s="167"/>
      <c r="H136" s="161"/>
      <c r="I136" s="143"/>
      <c r="J136" s="143"/>
      <c r="K136" s="143"/>
      <c r="L136" s="143"/>
      <c r="M136" s="150"/>
      <c r="N136" s="161"/>
      <c r="O136" s="46"/>
      <c r="P136" s="143"/>
      <c r="Q136" s="143"/>
      <c r="R136" s="143"/>
      <c r="S136" s="150"/>
      <c r="T136" s="161"/>
      <c r="U136" s="143"/>
      <c r="V136" s="143"/>
      <c r="W136" s="143"/>
      <c r="X136" s="150"/>
      <c r="Y136" s="161"/>
      <c r="Z136" s="143"/>
      <c r="AA136" s="143"/>
      <c r="AB136" s="143"/>
      <c r="AC136" s="143"/>
      <c r="AD136" s="46"/>
      <c r="AE136" s="143"/>
      <c r="AF136" s="150"/>
      <c r="AG136" s="217"/>
      <c r="AH136" s="46"/>
      <c r="AI136" s="143"/>
      <c r="AJ136" s="143"/>
      <c r="AK136" s="143"/>
      <c r="AL136" s="143"/>
      <c r="AM136" s="3"/>
      <c r="AN136" s="103"/>
      <c r="AO136" s="167"/>
      <c r="BU136" s="3"/>
      <c r="BV136" s="103"/>
      <c r="BW136" s="167"/>
      <c r="BX136" s="161"/>
      <c r="BY136" s="143"/>
      <c r="BZ136" s="143"/>
      <c r="CA136" s="143"/>
      <c r="CB136" s="143"/>
      <c r="CC136" s="150"/>
      <c r="CD136" s="161"/>
      <c r="CE136" s="143"/>
      <c r="CF136" s="143"/>
      <c r="CG136" s="143"/>
      <c r="CH136" s="143"/>
      <c r="CI136" s="150"/>
      <c r="CJ136" s="161"/>
      <c r="CK136" s="143"/>
      <c r="CL136" s="143"/>
      <c r="CM136" s="143"/>
      <c r="CN136" s="150"/>
      <c r="CO136" s="161"/>
      <c r="CP136" s="143"/>
      <c r="CQ136" s="143"/>
      <c r="CR136" s="143"/>
      <c r="CS136" s="143"/>
      <c r="CT136" s="143"/>
      <c r="CU136" s="143"/>
      <c r="CV136" s="150"/>
      <c r="CW136" s="142"/>
      <c r="CX136" s="143"/>
      <c r="CY136" s="143"/>
      <c r="CZ136" s="143"/>
      <c r="DA136" s="143"/>
      <c r="DB136" s="143"/>
      <c r="DC136" s="3"/>
      <c r="DD136" s="103"/>
      <c r="DE136" s="167"/>
      <c r="DF136" s="161"/>
      <c r="DG136" s="143"/>
      <c r="DH136" s="143"/>
      <c r="DI136" s="143"/>
      <c r="DJ136" s="143"/>
      <c r="DK136" s="150"/>
      <c r="DL136" s="161"/>
      <c r="DM136" s="143"/>
      <c r="DN136" s="143"/>
      <c r="DO136" s="143"/>
      <c r="DP136" s="143"/>
      <c r="DQ136" s="150"/>
      <c r="DR136" s="161"/>
      <c r="DS136" s="143"/>
      <c r="DT136" s="143"/>
      <c r="DU136" s="143"/>
      <c r="DV136" s="150"/>
      <c r="DW136" s="161"/>
      <c r="DX136" s="143"/>
      <c r="DY136" s="143"/>
      <c r="DZ136" s="143"/>
      <c r="EA136" s="143"/>
      <c r="EB136" s="143"/>
      <c r="EC136" s="143"/>
      <c r="ED136" s="150"/>
      <c r="EE136" s="142"/>
      <c r="EF136" s="143"/>
      <c r="EG136" s="143"/>
      <c r="EH136" s="143"/>
      <c r="EI136" s="143"/>
      <c r="EJ136" s="143"/>
      <c r="EK136" s="3"/>
    </row>
    <row r="137" spans="5:141" ht="16.5" x14ac:dyDescent="0.35">
      <c r="E137" s="3"/>
      <c r="F137" s="103"/>
      <c r="G137" s="167"/>
      <c r="H137" s="161"/>
      <c r="I137" s="143"/>
      <c r="J137" s="143"/>
      <c r="K137" s="143"/>
      <c r="L137" s="143"/>
      <c r="M137" s="150"/>
      <c r="N137" s="161"/>
      <c r="O137" s="46"/>
      <c r="P137" s="143"/>
      <c r="Q137" s="143"/>
      <c r="R137" s="143"/>
      <c r="S137" s="150"/>
      <c r="T137" s="161"/>
      <c r="U137" s="143"/>
      <c r="V137" s="143"/>
      <c r="W137" s="143"/>
      <c r="X137" s="150"/>
      <c r="Y137" s="161"/>
      <c r="Z137" s="143"/>
      <c r="AA137" s="143"/>
      <c r="AB137" s="143"/>
      <c r="AC137" s="143"/>
      <c r="AD137" s="46"/>
      <c r="AE137" s="143"/>
      <c r="AF137" s="150"/>
      <c r="AG137" s="217"/>
      <c r="AH137" s="46"/>
      <c r="AI137" s="143"/>
      <c r="AJ137" s="143"/>
      <c r="AK137" s="143"/>
      <c r="AL137" s="143"/>
      <c r="AM137" s="3"/>
      <c r="AN137" s="103"/>
      <c r="AO137" s="167"/>
      <c r="BU137" s="3"/>
      <c r="BV137" s="103"/>
      <c r="BW137" s="167"/>
      <c r="BX137" s="161"/>
      <c r="BY137" s="143"/>
      <c r="BZ137" s="143"/>
      <c r="CA137" s="143"/>
      <c r="CB137" s="143"/>
      <c r="CC137" s="150"/>
      <c r="CD137" s="161"/>
      <c r="CE137" s="143"/>
      <c r="CF137" s="143"/>
      <c r="CG137" s="143"/>
      <c r="CH137" s="143"/>
      <c r="CI137" s="150"/>
      <c r="CJ137" s="161"/>
      <c r="CK137" s="143"/>
      <c r="CL137" s="143"/>
      <c r="CM137" s="143"/>
      <c r="CN137" s="150"/>
      <c r="CO137" s="161"/>
      <c r="CP137" s="143"/>
      <c r="CQ137" s="143"/>
      <c r="CR137" s="143"/>
      <c r="CS137" s="143"/>
      <c r="CT137" s="143"/>
      <c r="CU137" s="143"/>
      <c r="CV137" s="150"/>
      <c r="CW137" s="142"/>
      <c r="CX137" s="143"/>
      <c r="CY137" s="143"/>
      <c r="CZ137" s="143"/>
      <c r="DA137" s="143"/>
      <c r="DB137" s="143"/>
      <c r="DC137" s="3"/>
      <c r="DD137" s="103"/>
      <c r="DE137" s="167"/>
      <c r="DF137" s="161"/>
      <c r="DG137" s="143"/>
      <c r="DH137" s="143"/>
      <c r="DI137" s="143"/>
      <c r="DJ137" s="143"/>
      <c r="DK137" s="150"/>
      <c r="DL137" s="161"/>
      <c r="DM137" s="143"/>
      <c r="DN137" s="143"/>
      <c r="DO137" s="143"/>
      <c r="DP137" s="143"/>
      <c r="DQ137" s="150"/>
      <c r="DR137" s="161"/>
      <c r="DS137" s="143"/>
      <c r="DT137" s="143"/>
      <c r="DU137" s="143"/>
      <c r="DV137" s="150"/>
      <c r="DW137" s="161"/>
      <c r="DX137" s="143"/>
      <c r="DY137" s="143"/>
      <c r="DZ137" s="143"/>
      <c r="EA137" s="143"/>
      <c r="EB137" s="143"/>
      <c r="EC137" s="143"/>
      <c r="ED137" s="150"/>
      <c r="EE137" s="142"/>
      <c r="EF137" s="143"/>
      <c r="EG137" s="143"/>
      <c r="EH137" s="143"/>
      <c r="EI137" s="143"/>
      <c r="EJ137" s="143"/>
      <c r="EK137" s="3"/>
    </row>
    <row r="138" spans="5:141" ht="16.5" x14ac:dyDescent="0.35">
      <c r="E138" s="3"/>
      <c r="F138" s="103"/>
      <c r="G138" s="167"/>
      <c r="H138" s="161"/>
      <c r="I138" s="143"/>
      <c r="J138" s="143"/>
      <c r="K138" s="143"/>
      <c r="L138" s="143"/>
      <c r="M138" s="150"/>
      <c r="N138" s="161"/>
      <c r="O138" s="46"/>
      <c r="P138" s="143"/>
      <c r="Q138" s="143"/>
      <c r="R138" s="143"/>
      <c r="S138" s="150"/>
      <c r="T138" s="161"/>
      <c r="U138" s="143"/>
      <c r="V138" s="143"/>
      <c r="W138" s="143"/>
      <c r="X138" s="150"/>
      <c r="Y138" s="161"/>
      <c r="Z138" s="143"/>
      <c r="AA138" s="143"/>
      <c r="AB138" s="143"/>
      <c r="AC138" s="143"/>
      <c r="AD138" s="46"/>
      <c r="AE138" s="143"/>
      <c r="AF138" s="150"/>
      <c r="AG138" s="217"/>
      <c r="AH138" s="46"/>
      <c r="AI138" s="143"/>
      <c r="AJ138" s="143"/>
      <c r="AK138" s="143"/>
      <c r="AL138" s="143"/>
      <c r="AM138" s="3"/>
      <c r="AN138" s="103"/>
      <c r="AO138" s="167"/>
      <c r="BU138" s="3"/>
      <c r="BV138" s="103"/>
      <c r="BW138" s="167"/>
      <c r="BX138" s="161"/>
      <c r="BY138" s="143"/>
      <c r="BZ138" s="143"/>
      <c r="CA138" s="143"/>
      <c r="CB138" s="143"/>
      <c r="CC138" s="150"/>
      <c r="CD138" s="161"/>
      <c r="CE138" s="143"/>
      <c r="CF138" s="143"/>
      <c r="CG138" s="143"/>
      <c r="CH138" s="143"/>
      <c r="CI138" s="150"/>
      <c r="CJ138" s="161"/>
      <c r="CK138" s="143"/>
      <c r="CL138" s="143"/>
      <c r="CM138" s="143"/>
      <c r="CN138" s="150"/>
      <c r="CO138" s="161"/>
      <c r="CP138" s="143"/>
      <c r="CQ138" s="143"/>
      <c r="CR138" s="143"/>
      <c r="CS138" s="143"/>
      <c r="CT138" s="143"/>
      <c r="CU138" s="143"/>
      <c r="CV138" s="150"/>
      <c r="CW138" s="142"/>
      <c r="CX138" s="143"/>
      <c r="CY138" s="143"/>
      <c r="CZ138" s="143"/>
      <c r="DA138" s="143"/>
      <c r="DB138" s="143"/>
      <c r="DC138" s="3"/>
      <c r="DD138" s="103"/>
      <c r="DE138" s="167"/>
      <c r="DF138" s="161"/>
      <c r="DG138" s="143"/>
      <c r="DH138" s="143"/>
      <c r="DI138" s="143"/>
      <c r="DJ138" s="143"/>
      <c r="DK138" s="150"/>
      <c r="DL138" s="161"/>
      <c r="DM138" s="143"/>
      <c r="DN138" s="143"/>
      <c r="DO138" s="143"/>
      <c r="DP138" s="143"/>
      <c r="DQ138" s="150"/>
      <c r="DR138" s="161"/>
      <c r="DS138" s="143"/>
      <c r="DT138" s="143"/>
      <c r="DU138" s="143"/>
      <c r="DV138" s="150"/>
      <c r="DW138" s="161"/>
      <c r="DX138" s="143"/>
      <c r="DY138" s="143"/>
      <c r="DZ138" s="143"/>
      <c r="EA138" s="143"/>
      <c r="EB138" s="143"/>
      <c r="EC138" s="143"/>
      <c r="ED138" s="150"/>
      <c r="EE138" s="142"/>
      <c r="EF138" s="143"/>
      <c r="EG138" s="143"/>
      <c r="EH138" s="143"/>
      <c r="EI138" s="143"/>
      <c r="EJ138" s="143"/>
      <c r="EK138" s="3"/>
    </row>
    <row r="139" spans="5:141" ht="16.5" x14ac:dyDescent="0.35">
      <c r="E139" s="3"/>
      <c r="F139" s="103"/>
      <c r="G139" s="167"/>
      <c r="H139" s="161"/>
      <c r="I139" s="143"/>
      <c r="J139" s="143"/>
      <c r="K139" s="143"/>
      <c r="L139" s="143"/>
      <c r="M139" s="150"/>
      <c r="N139" s="161"/>
      <c r="O139" s="46"/>
      <c r="P139" s="143"/>
      <c r="Q139" s="143"/>
      <c r="R139" s="143"/>
      <c r="S139" s="150"/>
      <c r="T139" s="161"/>
      <c r="U139" s="143"/>
      <c r="V139" s="143"/>
      <c r="W139" s="143"/>
      <c r="X139" s="150"/>
      <c r="Y139" s="161"/>
      <c r="Z139" s="143"/>
      <c r="AA139" s="143"/>
      <c r="AB139" s="143"/>
      <c r="AC139" s="143"/>
      <c r="AD139" s="46"/>
      <c r="AE139" s="143"/>
      <c r="AF139" s="150"/>
      <c r="AG139" s="217"/>
      <c r="AH139" s="46"/>
      <c r="AI139" s="143"/>
      <c r="AJ139" s="143"/>
      <c r="AK139" s="143"/>
      <c r="AL139" s="143"/>
      <c r="AM139" s="3"/>
      <c r="AN139" s="103"/>
      <c r="AO139" s="167"/>
      <c r="BU139" s="3"/>
      <c r="BV139" s="103"/>
      <c r="BW139" s="167"/>
      <c r="BX139" s="161"/>
      <c r="BY139" s="143"/>
      <c r="BZ139" s="143"/>
      <c r="CA139" s="143"/>
      <c r="CB139" s="143"/>
      <c r="CC139" s="150"/>
      <c r="CD139" s="161"/>
      <c r="CE139" s="143"/>
      <c r="CF139" s="143"/>
      <c r="CG139" s="143"/>
      <c r="CH139" s="143"/>
      <c r="CI139" s="150"/>
      <c r="CJ139" s="161"/>
      <c r="CK139" s="143"/>
      <c r="CL139" s="143"/>
      <c r="CM139" s="143"/>
      <c r="CN139" s="150"/>
      <c r="CO139" s="161"/>
      <c r="CP139" s="143"/>
      <c r="CQ139" s="143"/>
      <c r="CR139" s="143"/>
      <c r="CS139" s="143"/>
      <c r="CT139" s="143"/>
      <c r="CU139" s="143"/>
      <c r="CV139" s="150"/>
      <c r="CW139" s="142"/>
      <c r="CX139" s="143"/>
      <c r="CY139" s="143"/>
      <c r="CZ139" s="143"/>
      <c r="DA139" s="143"/>
      <c r="DB139" s="143"/>
      <c r="DC139" s="3"/>
      <c r="DD139" s="103"/>
      <c r="DE139" s="167"/>
      <c r="DF139" s="161"/>
      <c r="DG139" s="143"/>
      <c r="DH139" s="143"/>
      <c r="DI139" s="143"/>
      <c r="DJ139" s="143"/>
      <c r="DK139" s="150"/>
      <c r="DL139" s="161"/>
      <c r="DM139" s="143"/>
      <c r="DN139" s="143"/>
      <c r="DO139" s="143"/>
      <c r="DP139" s="143"/>
      <c r="DQ139" s="150"/>
      <c r="DR139" s="161"/>
      <c r="DS139" s="143"/>
      <c r="DT139" s="143"/>
      <c r="DU139" s="143"/>
      <c r="DV139" s="150"/>
      <c r="DW139" s="161"/>
      <c r="DX139" s="143"/>
      <c r="DY139" s="143"/>
      <c r="DZ139" s="143"/>
      <c r="EA139" s="143"/>
      <c r="EB139" s="143"/>
      <c r="EC139" s="143"/>
      <c r="ED139" s="150"/>
      <c r="EE139" s="142"/>
      <c r="EF139" s="143"/>
      <c r="EG139" s="143"/>
      <c r="EH139" s="143"/>
      <c r="EI139" s="143"/>
      <c r="EJ139" s="143"/>
      <c r="EK139" s="3"/>
    </row>
    <row r="140" spans="5:141" ht="16.5" x14ac:dyDescent="0.35">
      <c r="E140" s="3"/>
      <c r="F140" s="103"/>
      <c r="G140" s="167"/>
      <c r="H140" s="161"/>
      <c r="I140" s="143"/>
      <c r="J140" s="143"/>
      <c r="K140" s="143"/>
      <c r="L140" s="143"/>
      <c r="M140" s="150"/>
      <c r="N140" s="161"/>
      <c r="O140" s="46"/>
      <c r="P140" s="143"/>
      <c r="Q140" s="143"/>
      <c r="R140" s="143"/>
      <c r="S140" s="150"/>
      <c r="T140" s="161"/>
      <c r="U140" s="143"/>
      <c r="V140" s="143"/>
      <c r="W140" s="143"/>
      <c r="X140" s="150"/>
      <c r="Y140" s="161"/>
      <c r="Z140" s="143"/>
      <c r="AA140" s="143"/>
      <c r="AB140" s="143"/>
      <c r="AC140" s="143"/>
      <c r="AD140" s="46"/>
      <c r="AE140" s="143"/>
      <c r="AF140" s="150"/>
      <c r="AG140" s="217"/>
      <c r="AH140" s="46"/>
      <c r="AI140" s="143"/>
      <c r="AJ140" s="143"/>
      <c r="AK140" s="143"/>
      <c r="AL140" s="143"/>
      <c r="AM140" s="3"/>
      <c r="AN140" s="103"/>
      <c r="AO140" s="167"/>
      <c r="BU140" s="3"/>
      <c r="BV140" s="103"/>
      <c r="BW140" s="167"/>
      <c r="BX140" s="161"/>
      <c r="BY140" s="143"/>
      <c r="BZ140" s="143"/>
      <c r="CA140" s="143"/>
      <c r="CB140" s="143"/>
      <c r="CC140" s="150"/>
      <c r="CD140" s="161"/>
      <c r="CE140" s="143"/>
      <c r="CF140" s="143"/>
      <c r="CG140" s="143"/>
      <c r="CH140" s="143"/>
      <c r="CI140" s="150"/>
      <c r="CJ140" s="161"/>
      <c r="CK140" s="143"/>
      <c r="CL140" s="143"/>
      <c r="CM140" s="143"/>
      <c r="CN140" s="150"/>
      <c r="CO140" s="161"/>
      <c r="CP140" s="143"/>
      <c r="CQ140" s="143"/>
      <c r="CR140" s="143"/>
      <c r="CS140" s="143"/>
      <c r="CT140" s="143"/>
      <c r="CU140" s="143"/>
      <c r="CV140" s="150"/>
      <c r="CW140" s="142"/>
      <c r="CX140" s="143"/>
      <c r="CY140" s="143"/>
      <c r="CZ140" s="143"/>
      <c r="DA140" s="143"/>
      <c r="DB140" s="143"/>
      <c r="DC140" s="3"/>
      <c r="DD140" s="103"/>
      <c r="DE140" s="167"/>
      <c r="DF140" s="161"/>
      <c r="DG140" s="143"/>
      <c r="DH140" s="143"/>
      <c r="DI140" s="143"/>
      <c r="DJ140" s="143"/>
      <c r="DK140" s="150"/>
      <c r="DL140" s="161"/>
      <c r="DM140" s="143"/>
      <c r="DN140" s="143"/>
      <c r="DO140" s="143"/>
      <c r="DP140" s="143"/>
      <c r="DQ140" s="150"/>
      <c r="DR140" s="161"/>
      <c r="DS140" s="143"/>
      <c r="DT140" s="143"/>
      <c r="DU140" s="143"/>
      <c r="DV140" s="150"/>
      <c r="DW140" s="161"/>
      <c r="DX140" s="143"/>
      <c r="DY140" s="143"/>
      <c r="DZ140" s="143"/>
      <c r="EA140" s="143"/>
      <c r="EB140" s="143"/>
      <c r="EC140" s="143"/>
      <c r="ED140" s="150"/>
      <c r="EE140" s="142"/>
      <c r="EF140" s="143"/>
      <c r="EG140" s="143"/>
      <c r="EH140" s="143"/>
      <c r="EI140" s="143"/>
      <c r="EJ140" s="143"/>
      <c r="EK140" s="3"/>
    </row>
    <row r="141" spans="5:141" ht="16.5" x14ac:dyDescent="0.35">
      <c r="E141" s="3"/>
      <c r="F141" s="103"/>
      <c r="G141" s="167"/>
      <c r="H141" s="161"/>
      <c r="I141" s="143"/>
      <c r="J141" s="143"/>
      <c r="K141" s="143"/>
      <c r="L141" s="143"/>
      <c r="M141" s="150"/>
      <c r="N141" s="161"/>
      <c r="O141" s="46"/>
      <c r="P141" s="143"/>
      <c r="Q141" s="143"/>
      <c r="R141" s="143"/>
      <c r="S141" s="150"/>
      <c r="T141" s="161"/>
      <c r="U141" s="143"/>
      <c r="V141" s="143"/>
      <c r="W141" s="143"/>
      <c r="X141" s="150"/>
      <c r="Y141" s="161"/>
      <c r="Z141" s="143"/>
      <c r="AA141" s="143"/>
      <c r="AB141" s="143"/>
      <c r="AC141" s="143"/>
      <c r="AD141" s="46"/>
      <c r="AE141" s="143"/>
      <c r="AF141" s="150"/>
      <c r="AG141" s="217"/>
      <c r="AH141" s="46"/>
      <c r="AI141" s="143"/>
      <c r="AJ141" s="143"/>
      <c r="AK141" s="143"/>
      <c r="AL141" s="143"/>
      <c r="AM141" s="3"/>
      <c r="AN141" s="103"/>
      <c r="AO141" s="167"/>
      <c r="BU141" s="3"/>
      <c r="BV141" s="103"/>
      <c r="BW141" s="167"/>
      <c r="BX141" s="161"/>
      <c r="BY141" s="143"/>
      <c r="BZ141" s="143"/>
      <c r="CA141" s="143"/>
      <c r="CB141" s="143"/>
      <c r="CC141" s="150"/>
      <c r="CD141" s="161"/>
      <c r="CE141" s="143"/>
      <c r="CF141" s="143"/>
      <c r="CG141" s="143"/>
      <c r="CH141" s="143"/>
      <c r="CI141" s="150"/>
      <c r="CJ141" s="161"/>
      <c r="CK141" s="143"/>
      <c r="CL141" s="143"/>
      <c r="CM141" s="143"/>
      <c r="CN141" s="150"/>
      <c r="CO141" s="161"/>
      <c r="CP141" s="143"/>
      <c r="CQ141" s="143"/>
      <c r="CR141" s="143"/>
      <c r="CS141" s="143"/>
      <c r="CT141" s="143"/>
      <c r="CU141" s="143"/>
      <c r="CV141" s="150"/>
      <c r="CW141" s="142"/>
      <c r="CX141" s="143"/>
      <c r="CY141" s="143"/>
      <c r="CZ141" s="143"/>
      <c r="DA141" s="143"/>
      <c r="DB141" s="143"/>
      <c r="DC141" s="3"/>
      <c r="DD141" s="103"/>
      <c r="DE141" s="167"/>
      <c r="DF141" s="161"/>
      <c r="DG141" s="143"/>
      <c r="DH141" s="143"/>
      <c r="DI141" s="143"/>
      <c r="DJ141" s="143"/>
      <c r="DK141" s="150"/>
      <c r="DL141" s="161"/>
      <c r="DM141" s="143"/>
      <c r="DN141" s="143"/>
      <c r="DO141" s="143"/>
      <c r="DP141" s="143"/>
      <c r="DQ141" s="150"/>
      <c r="DR141" s="161"/>
      <c r="DS141" s="143"/>
      <c r="DT141" s="143"/>
      <c r="DU141" s="143"/>
      <c r="DV141" s="150"/>
      <c r="DW141" s="161"/>
      <c r="DX141" s="143"/>
      <c r="DY141" s="143"/>
      <c r="DZ141" s="143"/>
      <c r="EA141" s="143"/>
      <c r="EB141" s="143"/>
      <c r="EC141" s="143"/>
      <c r="ED141" s="150"/>
      <c r="EE141" s="142"/>
      <c r="EF141" s="143"/>
      <c r="EG141" s="143"/>
      <c r="EH141" s="143"/>
      <c r="EI141" s="143"/>
      <c r="EJ141" s="143"/>
      <c r="EK141" s="3"/>
    </row>
    <row r="142" spans="5:141" ht="16.5" x14ac:dyDescent="0.35">
      <c r="E142" s="3"/>
      <c r="F142" s="103"/>
      <c r="G142" s="167"/>
      <c r="H142" s="161"/>
      <c r="I142" s="143"/>
      <c r="J142" s="143"/>
      <c r="K142" s="143"/>
      <c r="L142" s="143"/>
      <c r="M142" s="150"/>
      <c r="N142" s="161"/>
      <c r="O142" s="46"/>
      <c r="P142" s="143"/>
      <c r="Q142" s="143"/>
      <c r="R142" s="143"/>
      <c r="S142" s="150"/>
      <c r="T142" s="161"/>
      <c r="U142" s="143"/>
      <c r="V142" s="143"/>
      <c r="W142" s="143"/>
      <c r="X142" s="150"/>
      <c r="Y142" s="161"/>
      <c r="Z142" s="143"/>
      <c r="AA142" s="143"/>
      <c r="AB142" s="143"/>
      <c r="AC142" s="143"/>
      <c r="AD142" s="46"/>
      <c r="AE142" s="143"/>
      <c r="AF142" s="150"/>
      <c r="AG142" s="217"/>
      <c r="AH142" s="46"/>
      <c r="AI142" s="143"/>
      <c r="AJ142" s="143"/>
      <c r="AK142" s="143"/>
      <c r="AL142" s="143"/>
      <c r="AM142" s="3"/>
      <c r="AN142" s="103"/>
      <c r="AO142" s="167"/>
      <c r="BU142" s="3"/>
      <c r="BV142" s="103"/>
      <c r="BW142" s="167"/>
      <c r="BX142" s="161"/>
      <c r="BY142" s="143"/>
      <c r="BZ142" s="143"/>
      <c r="CA142" s="143"/>
      <c r="CB142" s="143"/>
      <c r="CC142" s="150"/>
      <c r="CD142" s="161"/>
      <c r="CE142" s="143"/>
      <c r="CF142" s="143"/>
      <c r="CG142" s="143"/>
      <c r="CH142" s="143"/>
      <c r="CI142" s="150"/>
      <c r="CJ142" s="161"/>
      <c r="CK142" s="143"/>
      <c r="CL142" s="143"/>
      <c r="CM142" s="143"/>
      <c r="CN142" s="150"/>
      <c r="CO142" s="161"/>
      <c r="CP142" s="143"/>
      <c r="CQ142" s="143"/>
      <c r="CR142" s="143"/>
      <c r="CS142" s="143"/>
      <c r="CT142" s="143"/>
      <c r="CU142" s="143"/>
      <c r="CV142" s="150"/>
      <c r="CW142" s="142"/>
      <c r="CX142" s="143"/>
      <c r="CY142" s="143"/>
      <c r="CZ142" s="143"/>
      <c r="DA142" s="143"/>
      <c r="DB142" s="143"/>
      <c r="DC142" s="3"/>
      <c r="DD142" s="103"/>
      <c r="DE142" s="167"/>
      <c r="DF142" s="161"/>
      <c r="DG142" s="143"/>
      <c r="DH142" s="143"/>
      <c r="DI142" s="143"/>
      <c r="DJ142" s="143"/>
      <c r="DK142" s="150"/>
      <c r="DL142" s="161"/>
      <c r="DM142" s="143"/>
      <c r="DN142" s="143"/>
      <c r="DO142" s="143"/>
      <c r="DP142" s="143"/>
      <c r="DQ142" s="150"/>
      <c r="DR142" s="161"/>
      <c r="DS142" s="143"/>
      <c r="DT142" s="143"/>
      <c r="DU142" s="143"/>
      <c r="DV142" s="150"/>
      <c r="DW142" s="161"/>
      <c r="DX142" s="143"/>
      <c r="DY142" s="143"/>
      <c r="DZ142" s="143"/>
      <c r="EA142" s="143"/>
      <c r="EB142" s="143"/>
      <c r="EC142" s="143"/>
      <c r="ED142" s="150"/>
      <c r="EE142" s="142"/>
      <c r="EF142" s="143"/>
      <c r="EG142" s="143"/>
      <c r="EH142" s="143"/>
      <c r="EI142" s="143"/>
      <c r="EJ142" s="143"/>
      <c r="EK142" s="3"/>
    </row>
    <row r="143" spans="5:141" ht="16.5" x14ac:dyDescent="0.35">
      <c r="E143" s="3"/>
      <c r="F143" s="103"/>
      <c r="G143" s="167"/>
      <c r="H143" s="161"/>
      <c r="I143" s="143"/>
      <c r="J143" s="143"/>
      <c r="K143" s="143"/>
      <c r="L143" s="143"/>
      <c r="M143" s="150"/>
      <c r="N143" s="161"/>
      <c r="O143" s="46"/>
      <c r="P143" s="143"/>
      <c r="Q143" s="143"/>
      <c r="R143" s="143"/>
      <c r="S143" s="150"/>
      <c r="T143" s="161"/>
      <c r="U143" s="143"/>
      <c r="V143" s="143"/>
      <c r="W143" s="143"/>
      <c r="X143" s="150"/>
      <c r="Y143" s="161"/>
      <c r="Z143" s="143"/>
      <c r="AA143" s="143"/>
      <c r="AB143" s="143"/>
      <c r="AC143" s="143"/>
      <c r="AD143" s="46"/>
      <c r="AE143" s="143"/>
      <c r="AF143" s="150"/>
      <c r="AG143" s="217"/>
      <c r="AH143" s="46"/>
      <c r="AI143" s="143"/>
      <c r="AJ143" s="143"/>
      <c r="AK143" s="143"/>
      <c r="AL143" s="143"/>
      <c r="AM143" s="3"/>
      <c r="AN143" s="103"/>
      <c r="AO143" s="167"/>
      <c r="BU143" s="3"/>
      <c r="BV143" s="103"/>
      <c r="BW143" s="167"/>
      <c r="BX143" s="161"/>
      <c r="BY143" s="143"/>
      <c r="BZ143" s="143"/>
      <c r="CA143" s="143"/>
      <c r="CB143" s="143"/>
      <c r="CC143" s="150"/>
      <c r="CD143" s="161"/>
      <c r="CE143" s="143"/>
      <c r="CF143" s="143"/>
      <c r="CG143" s="143"/>
      <c r="CH143" s="143"/>
      <c r="CI143" s="150"/>
      <c r="CJ143" s="161"/>
      <c r="CK143" s="143"/>
      <c r="CL143" s="143"/>
      <c r="CM143" s="143"/>
      <c r="CN143" s="150"/>
      <c r="CO143" s="161"/>
      <c r="CP143" s="143"/>
      <c r="CQ143" s="143"/>
      <c r="CR143" s="143"/>
      <c r="CS143" s="143"/>
      <c r="CT143" s="143"/>
      <c r="CU143" s="143"/>
      <c r="CV143" s="150"/>
      <c r="CW143" s="142"/>
      <c r="CX143" s="143"/>
      <c r="CY143" s="143"/>
      <c r="CZ143" s="143"/>
      <c r="DA143" s="143"/>
      <c r="DB143" s="143"/>
      <c r="DC143" s="3"/>
      <c r="DD143" s="103"/>
      <c r="DE143" s="167"/>
      <c r="DF143" s="161"/>
      <c r="DG143" s="143"/>
      <c r="DH143" s="143"/>
      <c r="DI143" s="143"/>
      <c r="DJ143" s="143"/>
      <c r="DK143" s="150"/>
      <c r="DL143" s="161"/>
      <c r="DM143" s="143"/>
      <c r="DN143" s="143"/>
      <c r="DO143" s="143"/>
      <c r="DP143" s="143"/>
      <c r="DQ143" s="150"/>
      <c r="DR143" s="161"/>
      <c r="DS143" s="143"/>
      <c r="DT143" s="143"/>
      <c r="DU143" s="143"/>
      <c r="DV143" s="150"/>
      <c r="DW143" s="161"/>
      <c r="DX143" s="143"/>
      <c r="DY143" s="143"/>
      <c r="DZ143" s="143"/>
      <c r="EA143" s="143"/>
      <c r="EB143" s="143"/>
      <c r="EC143" s="143"/>
      <c r="ED143" s="150"/>
      <c r="EE143" s="142"/>
      <c r="EF143" s="143"/>
      <c r="EG143" s="143"/>
      <c r="EH143" s="143"/>
      <c r="EI143" s="143"/>
      <c r="EJ143" s="143"/>
      <c r="EK143" s="3"/>
    </row>
    <row r="144" spans="5:141" ht="16.5" x14ac:dyDescent="0.35">
      <c r="E144" s="3"/>
      <c r="F144" s="103"/>
      <c r="G144" s="167"/>
      <c r="H144" s="161"/>
      <c r="I144" s="143"/>
      <c r="J144" s="143"/>
      <c r="K144" s="143"/>
      <c r="L144" s="143"/>
      <c r="M144" s="150"/>
      <c r="N144" s="161"/>
      <c r="O144" s="46"/>
      <c r="P144" s="143"/>
      <c r="Q144" s="143"/>
      <c r="R144" s="143"/>
      <c r="S144" s="150"/>
      <c r="T144" s="161"/>
      <c r="U144" s="143"/>
      <c r="V144" s="143"/>
      <c r="W144" s="143"/>
      <c r="X144" s="150"/>
      <c r="Y144" s="161"/>
      <c r="Z144" s="143"/>
      <c r="AA144" s="143"/>
      <c r="AB144" s="143"/>
      <c r="AC144" s="143"/>
      <c r="AD144" s="46"/>
      <c r="AE144" s="143"/>
      <c r="AF144" s="150"/>
      <c r="AG144" s="217"/>
      <c r="AH144" s="46"/>
      <c r="AI144" s="143"/>
      <c r="AJ144" s="143"/>
      <c r="AK144" s="143"/>
      <c r="AL144" s="143"/>
      <c r="AM144" s="3"/>
      <c r="AN144" s="103"/>
      <c r="AO144" s="167"/>
      <c r="BU144" s="3"/>
      <c r="BV144" s="103"/>
      <c r="BW144" s="167"/>
      <c r="BX144" s="161"/>
      <c r="BY144" s="143"/>
      <c r="BZ144" s="143"/>
      <c r="CA144" s="143"/>
      <c r="CB144" s="143"/>
      <c r="CC144" s="150"/>
      <c r="CD144" s="161"/>
      <c r="CE144" s="143"/>
      <c r="CF144" s="143"/>
      <c r="CG144" s="143"/>
      <c r="CH144" s="143"/>
      <c r="CI144" s="150"/>
      <c r="CJ144" s="161"/>
      <c r="CK144" s="143"/>
      <c r="CL144" s="143"/>
      <c r="CM144" s="143"/>
      <c r="CN144" s="150"/>
      <c r="CO144" s="161"/>
      <c r="CP144" s="143"/>
      <c r="CQ144" s="143"/>
      <c r="CR144" s="143"/>
      <c r="CS144" s="143"/>
      <c r="CT144" s="143"/>
      <c r="CU144" s="143"/>
      <c r="CV144" s="150"/>
      <c r="CW144" s="142"/>
      <c r="CX144" s="143"/>
      <c r="CY144" s="143"/>
      <c r="CZ144" s="143"/>
      <c r="DA144" s="143"/>
      <c r="DB144" s="143"/>
      <c r="DC144" s="3"/>
      <c r="DD144" s="103"/>
      <c r="DE144" s="167"/>
      <c r="DF144" s="161"/>
      <c r="DG144" s="143"/>
      <c r="DH144" s="143"/>
      <c r="DI144" s="143"/>
      <c r="DJ144" s="143"/>
      <c r="DK144" s="150"/>
      <c r="DL144" s="161"/>
      <c r="DM144" s="143"/>
      <c r="DN144" s="143"/>
      <c r="DO144" s="143"/>
      <c r="DP144" s="143"/>
      <c r="DQ144" s="150"/>
      <c r="DR144" s="161"/>
      <c r="DS144" s="143"/>
      <c r="DT144" s="143"/>
      <c r="DU144" s="143"/>
      <c r="DV144" s="150"/>
      <c r="DW144" s="161"/>
      <c r="DX144" s="143"/>
      <c r="DY144" s="143"/>
      <c r="DZ144" s="143"/>
      <c r="EA144" s="143"/>
      <c r="EB144" s="143"/>
      <c r="EC144" s="143"/>
      <c r="ED144" s="150"/>
      <c r="EE144" s="142"/>
      <c r="EF144" s="143"/>
      <c r="EG144" s="143"/>
      <c r="EH144" s="143"/>
      <c r="EI144" s="143"/>
      <c r="EJ144" s="143"/>
      <c r="EK144" s="3"/>
    </row>
    <row r="145" spans="5:141" ht="16.5" x14ac:dyDescent="0.35">
      <c r="E145" s="3"/>
      <c r="F145" s="103"/>
      <c r="G145" s="167"/>
      <c r="H145" s="161"/>
      <c r="I145" s="143"/>
      <c r="J145" s="143"/>
      <c r="K145" s="143"/>
      <c r="L145" s="143"/>
      <c r="M145" s="150"/>
      <c r="N145" s="161"/>
      <c r="O145" s="46"/>
      <c r="P145" s="143"/>
      <c r="Q145" s="143"/>
      <c r="R145" s="143"/>
      <c r="S145" s="150"/>
      <c r="T145" s="161"/>
      <c r="U145" s="143"/>
      <c r="V145" s="143"/>
      <c r="W145" s="143"/>
      <c r="X145" s="150"/>
      <c r="Y145" s="161"/>
      <c r="Z145" s="143"/>
      <c r="AA145" s="143"/>
      <c r="AB145" s="143"/>
      <c r="AC145" s="143"/>
      <c r="AD145" s="46"/>
      <c r="AE145" s="143"/>
      <c r="AF145" s="150"/>
      <c r="AG145" s="217"/>
      <c r="AH145" s="46"/>
      <c r="AI145" s="143"/>
      <c r="AJ145" s="143"/>
      <c r="AK145" s="143"/>
      <c r="AL145" s="143"/>
      <c r="AM145" s="3"/>
      <c r="AN145" s="103"/>
      <c r="AO145" s="167"/>
      <c r="BU145" s="3"/>
      <c r="BV145" s="103"/>
      <c r="BW145" s="167"/>
      <c r="BX145" s="161"/>
      <c r="BY145" s="143"/>
      <c r="BZ145" s="143"/>
      <c r="CA145" s="143"/>
      <c r="CB145" s="143"/>
      <c r="CC145" s="150"/>
      <c r="CD145" s="161"/>
      <c r="CE145" s="143"/>
      <c r="CF145" s="143"/>
      <c r="CG145" s="143"/>
      <c r="CH145" s="143"/>
      <c r="CI145" s="150"/>
      <c r="CJ145" s="161"/>
      <c r="CK145" s="143"/>
      <c r="CL145" s="143"/>
      <c r="CM145" s="143"/>
      <c r="CN145" s="150"/>
      <c r="CO145" s="161"/>
      <c r="CP145" s="143"/>
      <c r="CQ145" s="143"/>
      <c r="CR145" s="143"/>
      <c r="CS145" s="143"/>
      <c r="CT145" s="143"/>
      <c r="CU145" s="143"/>
      <c r="CV145" s="150"/>
      <c r="CW145" s="142"/>
      <c r="CX145" s="143"/>
      <c r="CY145" s="143"/>
      <c r="CZ145" s="143"/>
      <c r="DA145" s="143"/>
      <c r="DB145" s="143"/>
      <c r="DC145" s="3"/>
      <c r="DD145" s="103"/>
      <c r="DE145" s="167"/>
      <c r="DF145" s="161"/>
      <c r="DG145" s="143"/>
      <c r="DH145" s="143"/>
      <c r="DI145" s="143"/>
      <c r="DJ145" s="143"/>
      <c r="DK145" s="150"/>
      <c r="DL145" s="161"/>
      <c r="DM145" s="143"/>
      <c r="DN145" s="143"/>
      <c r="DO145" s="143"/>
      <c r="DP145" s="143"/>
      <c r="DQ145" s="150"/>
      <c r="DR145" s="161"/>
      <c r="DS145" s="143"/>
      <c r="DT145" s="143"/>
      <c r="DU145" s="143"/>
      <c r="DV145" s="150"/>
      <c r="DW145" s="161"/>
      <c r="DX145" s="143"/>
      <c r="DY145" s="143"/>
      <c r="DZ145" s="143"/>
      <c r="EA145" s="143"/>
      <c r="EB145" s="143"/>
      <c r="EC145" s="143"/>
      <c r="ED145" s="150"/>
      <c r="EE145" s="142"/>
      <c r="EF145" s="143"/>
      <c r="EG145" s="143"/>
      <c r="EH145" s="143"/>
      <c r="EI145" s="143"/>
      <c r="EJ145" s="143"/>
      <c r="EK145" s="3"/>
    </row>
    <row r="146" spans="5:141" ht="16.5" x14ac:dyDescent="0.35">
      <c r="E146" s="3"/>
      <c r="F146" s="103"/>
      <c r="G146" s="167"/>
      <c r="H146" s="161"/>
      <c r="I146" s="143"/>
      <c r="J146" s="143"/>
      <c r="K146" s="143"/>
      <c r="L146" s="143"/>
      <c r="M146" s="150"/>
      <c r="N146" s="161"/>
      <c r="O146" s="46"/>
      <c r="P146" s="143"/>
      <c r="Q146" s="143"/>
      <c r="R146" s="143"/>
      <c r="S146" s="150"/>
      <c r="T146" s="161"/>
      <c r="U146" s="143"/>
      <c r="V146" s="143"/>
      <c r="W146" s="143"/>
      <c r="X146" s="150"/>
      <c r="Y146" s="161"/>
      <c r="Z146" s="143"/>
      <c r="AA146" s="143"/>
      <c r="AB146" s="143"/>
      <c r="AC146" s="143"/>
      <c r="AD146" s="46"/>
      <c r="AE146" s="143"/>
      <c r="AF146" s="150"/>
      <c r="AG146" s="217"/>
      <c r="AH146" s="46"/>
      <c r="AI146" s="143"/>
      <c r="AJ146" s="143"/>
      <c r="AK146" s="143"/>
      <c r="AL146" s="143"/>
      <c r="AM146" s="3"/>
      <c r="AN146" s="103"/>
      <c r="AO146" s="167"/>
      <c r="BU146" s="3"/>
      <c r="BV146" s="103"/>
      <c r="BW146" s="167"/>
      <c r="BX146" s="161"/>
      <c r="BY146" s="143"/>
      <c r="BZ146" s="143"/>
      <c r="CA146" s="143"/>
      <c r="CB146" s="143"/>
      <c r="CC146" s="150"/>
      <c r="CD146" s="161"/>
      <c r="CE146" s="143"/>
      <c r="CF146" s="143"/>
      <c r="CG146" s="143"/>
      <c r="CH146" s="143"/>
      <c r="CI146" s="150"/>
      <c r="CJ146" s="161"/>
      <c r="CK146" s="143"/>
      <c r="CL146" s="143"/>
      <c r="CM146" s="143"/>
      <c r="CN146" s="150"/>
      <c r="CO146" s="161"/>
      <c r="CP146" s="143"/>
      <c r="CQ146" s="143"/>
      <c r="CR146" s="143"/>
      <c r="CS146" s="143"/>
      <c r="CT146" s="143"/>
      <c r="CU146" s="143"/>
      <c r="CV146" s="150"/>
      <c r="CW146" s="142"/>
      <c r="CX146" s="143"/>
      <c r="CY146" s="143"/>
      <c r="CZ146" s="143"/>
      <c r="DA146" s="143"/>
      <c r="DB146" s="143"/>
      <c r="DC146" s="3"/>
      <c r="DD146" s="103"/>
      <c r="DE146" s="167"/>
      <c r="DF146" s="161"/>
      <c r="DG146" s="143"/>
      <c r="DH146" s="143"/>
      <c r="DI146" s="143"/>
      <c r="DJ146" s="143"/>
      <c r="DK146" s="150"/>
      <c r="DL146" s="161"/>
      <c r="DM146" s="143"/>
      <c r="DN146" s="143"/>
      <c r="DO146" s="143"/>
      <c r="DP146" s="143"/>
      <c r="DQ146" s="150"/>
      <c r="DR146" s="161"/>
      <c r="DS146" s="143"/>
      <c r="DT146" s="143"/>
      <c r="DU146" s="143"/>
      <c r="DV146" s="150"/>
      <c r="DW146" s="161"/>
      <c r="DX146" s="143"/>
      <c r="DY146" s="143"/>
      <c r="DZ146" s="143"/>
      <c r="EA146" s="143"/>
      <c r="EB146" s="143"/>
      <c r="EC146" s="143"/>
      <c r="ED146" s="150"/>
      <c r="EE146" s="142"/>
      <c r="EF146" s="143"/>
      <c r="EG146" s="143"/>
      <c r="EH146" s="143"/>
      <c r="EI146" s="143"/>
      <c r="EJ146" s="143"/>
      <c r="EK146" s="3"/>
    </row>
    <row r="147" spans="5:141" ht="16.5" x14ac:dyDescent="0.35">
      <c r="E147" s="3"/>
      <c r="F147" s="103"/>
      <c r="G147" s="167"/>
      <c r="H147" s="161"/>
      <c r="I147" s="143"/>
      <c r="J147" s="143"/>
      <c r="K147" s="143"/>
      <c r="L147" s="143"/>
      <c r="M147" s="150"/>
      <c r="N147" s="161"/>
      <c r="O147" s="46"/>
      <c r="P147" s="143"/>
      <c r="Q147" s="143"/>
      <c r="R147" s="143"/>
      <c r="S147" s="150"/>
      <c r="T147" s="161"/>
      <c r="U147" s="143"/>
      <c r="V147" s="143"/>
      <c r="W147" s="143"/>
      <c r="X147" s="150"/>
      <c r="Y147" s="161"/>
      <c r="Z147" s="143"/>
      <c r="AA147" s="143"/>
      <c r="AB147" s="143"/>
      <c r="AC147" s="143"/>
      <c r="AD147" s="46"/>
      <c r="AE147" s="143"/>
      <c r="AF147" s="150"/>
      <c r="AG147" s="217"/>
      <c r="AH147" s="46"/>
      <c r="AI147" s="143"/>
      <c r="AJ147" s="143"/>
      <c r="AK147" s="143"/>
      <c r="AL147" s="143"/>
      <c r="AM147" s="3"/>
      <c r="AN147" s="103"/>
      <c r="AO147" s="167"/>
      <c r="BU147" s="3"/>
      <c r="BV147" s="103"/>
      <c r="BW147" s="167"/>
      <c r="BX147" s="161"/>
      <c r="BY147" s="143"/>
      <c r="BZ147" s="143"/>
      <c r="CA147" s="143"/>
      <c r="CB147" s="143"/>
      <c r="CC147" s="150"/>
      <c r="CD147" s="161"/>
      <c r="CE147" s="143"/>
      <c r="CF147" s="143"/>
      <c r="CG147" s="143"/>
      <c r="CH147" s="143"/>
      <c r="CI147" s="150"/>
      <c r="CJ147" s="161"/>
      <c r="CK147" s="143"/>
      <c r="CL147" s="143"/>
      <c r="CM147" s="143"/>
      <c r="CN147" s="150"/>
      <c r="CO147" s="161"/>
      <c r="CP147" s="143"/>
      <c r="CQ147" s="143"/>
      <c r="CR147" s="143"/>
      <c r="CS147" s="143"/>
      <c r="CT147" s="143"/>
      <c r="CU147" s="143"/>
      <c r="CV147" s="150"/>
      <c r="CW147" s="142"/>
      <c r="CX147" s="143"/>
      <c r="CY147" s="143"/>
      <c r="CZ147" s="143"/>
      <c r="DA147" s="143"/>
      <c r="DB147" s="143"/>
      <c r="DC147" s="3"/>
      <c r="DD147" s="103"/>
      <c r="DE147" s="167"/>
      <c r="DF147" s="161"/>
      <c r="DG147" s="143"/>
      <c r="DH147" s="143"/>
      <c r="DI147" s="143"/>
      <c r="DJ147" s="143"/>
      <c r="DK147" s="150"/>
      <c r="DL147" s="161"/>
      <c r="DM147" s="143"/>
      <c r="DN147" s="143"/>
      <c r="DO147" s="143"/>
      <c r="DP147" s="143"/>
      <c r="DQ147" s="150"/>
      <c r="DR147" s="161"/>
      <c r="DS147" s="143"/>
      <c r="DT147" s="143"/>
      <c r="DU147" s="143"/>
      <c r="DV147" s="150"/>
      <c r="DW147" s="161"/>
      <c r="DX147" s="143"/>
      <c r="DY147" s="143"/>
      <c r="DZ147" s="143"/>
      <c r="EA147" s="143"/>
      <c r="EB147" s="143"/>
      <c r="EC147" s="143"/>
      <c r="ED147" s="150"/>
      <c r="EE147" s="142"/>
      <c r="EF147" s="143"/>
      <c r="EG147" s="143"/>
      <c r="EH147" s="143"/>
      <c r="EI147" s="143"/>
      <c r="EJ147" s="143"/>
      <c r="EK147" s="3"/>
    </row>
    <row r="148" spans="5:141" ht="16.5" x14ac:dyDescent="0.35">
      <c r="E148" s="3"/>
      <c r="F148" s="103"/>
      <c r="G148" s="167"/>
      <c r="H148" s="161"/>
      <c r="I148" s="143"/>
      <c r="J148" s="143"/>
      <c r="K148" s="143"/>
      <c r="L148" s="143"/>
      <c r="M148" s="150"/>
      <c r="N148" s="161"/>
      <c r="O148" s="46"/>
      <c r="P148" s="143"/>
      <c r="Q148" s="143"/>
      <c r="R148" s="143"/>
      <c r="S148" s="150"/>
      <c r="T148" s="161"/>
      <c r="U148" s="143"/>
      <c r="V148" s="143"/>
      <c r="W148" s="143"/>
      <c r="X148" s="150"/>
      <c r="Y148" s="161"/>
      <c r="Z148" s="143"/>
      <c r="AA148" s="143"/>
      <c r="AB148" s="143"/>
      <c r="AC148" s="143"/>
      <c r="AD148" s="46"/>
      <c r="AE148" s="143"/>
      <c r="AF148" s="150"/>
      <c r="AG148" s="217"/>
      <c r="AH148" s="46"/>
      <c r="AI148" s="143"/>
      <c r="AJ148" s="143"/>
      <c r="AK148" s="143"/>
      <c r="AL148" s="143"/>
      <c r="AM148" s="3"/>
      <c r="AN148" s="103"/>
      <c r="AO148" s="167"/>
      <c r="BU148" s="3"/>
      <c r="BV148" s="103"/>
      <c r="BW148" s="167"/>
      <c r="BX148" s="161"/>
      <c r="BY148" s="143"/>
      <c r="BZ148" s="143"/>
      <c r="CA148" s="143"/>
      <c r="CB148" s="143"/>
      <c r="CC148" s="150"/>
      <c r="CD148" s="161"/>
      <c r="CE148" s="143"/>
      <c r="CF148" s="143"/>
      <c r="CG148" s="143"/>
      <c r="CH148" s="143"/>
      <c r="CI148" s="150"/>
      <c r="CJ148" s="161"/>
      <c r="CK148" s="143"/>
      <c r="CL148" s="143"/>
      <c r="CM148" s="143"/>
      <c r="CN148" s="150"/>
      <c r="CO148" s="161"/>
      <c r="CP148" s="143"/>
      <c r="CQ148" s="143"/>
      <c r="CR148" s="143"/>
      <c r="CS148" s="143"/>
      <c r="CT148" s="143"/>
      <c r="CU148" s="143"/>
      <c r="CV148" s="150"/>
      <c r="CW148" s="142"/>
      <c r="CX148" s="143"/>
      <c r="CY148" s="143"/>
      <c r="CZ148" s="143"/>
      <c r="DA148" s="143"/>
      <c r="DB148" s="143"/>
      <c r="DC148" s="3"/>
      <c r="DD148" s="103"/>
      <c r="DE148" s="167"/>
      <c r="DF148" s="161"/>
      <c r="DG148" s="143"/>
      <c r="DH148" s="143"/>
      <c r="DI148" s="143"/>
      <c r="DJ148" s="143"/>
      <c r="DK148" s="150"/>
      <c r="DL148" s="161"/>
      <c r="DM148" s="143"/>
      <c r="DN148" s="143"/>
      <c r="DO148" s="143"/>
      <c r="DP148" s="143"/>
      <c r="DQ148" s="150"/>
      <c r="DR148" s="161"/>
      <c r="DS148" s="143"/>
      <c r="DT148" s="143"/>
      <c r="DU148" s="143"/>
      <c r="DV148" s="150"/>
      <c r="DW148" s="161"/>
      <c r="DX148" s="143"/>
      <c r="DY148" s="143"/>
      <c r="DZ148" s="143"/>
      <c r="EA148" s="143"/>
      <c r="EB148" s="143"/>
      <c r="EC148" s="143"/>
      <c r="ED148" s="150"/>
      <c r="EE148" s="142"/>
      <c r="EF148" s="143"/>
      <c r="EG148" s="143"/>
      <c r="EH148" s="143"/>
      <c r="EI148" s="143"/>
      <c r="EJ148" s="143"/>
      <c r="EK148" s="3"/>
    </row>
    <row r="149" spans="5:141" ht="16.5" x14ac:dyDescent="0.35">
      <c r="E149" s="3"/>
      <c r="F149" s="103"/>
      <c r="G149" s="167"/>
      <c r="H149" s="161"/>
      <c r="I149" s="143"/>
      <c r="J149" s="143"/>
      <c r="K149" s="143"/>
      <c r="L149" s="143"/>
      <c r="M149" s="150"/>
      <c r="N149" s="161"/>
      <c r="O149" s="46"/>
      <c r="P149" s="143"/>
      <c r="Q149" s="143"/>
      <c r="R149" s="143"/>
      <c r="S149" s="150"/>
      <c r="T149" s="161"/>
      <c r="U149" s="143"/>
      <c r="V149" s="143"/>
      <c r="W149" s="143"/>
      <c r="X149" s="150"/>
      <c r="Y149" s="161"/>
      <c r="Z149" s="143"/>
      <c r="AA149" s="143"/>
      <c r="AB149" s="143"/>
      <c r="AC149" s="143"/>
      <c r="AD149" s="46"/>
      <c r="AE149" s="143"/>
      <c r="AF149" s="150"/>
      <c r="AG149" s="217"/>
      <c r="AH149" s="46"/>
      <c r="AI149" s="143"/>
      <c r="AJ149" s="143"/>
      <c r="AK149" s="143"/>
      <c r="AL149" s="143"/>
      <c r="AM149" s="3"/>
      <c r="AN149" s="103"/>
      <c r="AO149" s="167"/>
      <c r="BU149" s="3"/>
      <c r="BV149" s="103"/>
      <c r="BW149" s="167"/>
      <c r="BX149" s="161"/>
      <c r="BY149" s="143"/>
      <c r="BZ149" s="143"/>
      <c r="CA149" s="143"/>
      <c r="CB149" s="143"/>
      <c r="CC149" s="150"/>
      <c r="CD149" s="161"/>
      <c r="CE149" s="143"/>
      <c r="CF149" s="143"/>
      <c r="CG149" s="143"/>
      <c r="CH149" s="143"/>
      <c r="CI149" s="150"/>
      <c r="CJ149" s="161"/>
      <c r="CK149" s="143"/>
      <c r="CL149" s="143"/>
      <c r="CM149" s="143"/>
      <c r="CN149" s="150"/>
      <c r="CO149" s="161"/>
      <c r="CP149" s="143"/>
      <c r="CQ149" s="143"/>
      <c r="CR149" s="143"/>
      <c r="CS149" s="143"/>
      <c r="CT149" s="143"/>
      <c r="CU149" s="143"/>
      <c r="CV149" s="150"/>
      <c r="CW149" s="142"/>
      <c r="CX149" s="143"/>
      <c r="CY149" s="143"/>
      <c r="CZ149" s="143"/>
      <c r="DA149" s="143"/>
      <c r="DB149" s="143"/>
      <c r="DC149" s="3"/>
      <c r="DD149" s="103"/>
      <c r="DE149" s="167"/>
      <c r="DF149" s="161"/>
      <c r="DG149" s="143"/>
      <c r="DH149" s="143"/>
      <c r="DI149" s="143"/>
      <c r="DJ149" s="143"/>
      <c r="DK149" s="150"/>
      <c r="DL149" s="161"/>
      <c r="DM149" s="143"/>
      <c r="DN149" s="143"/>
      <c r="DO149" s="143"/>
      <c r="DP149" s="143"/>
      <c r="DQ149" s="150"/>
      <c r="DR149" s="161"/>
      <c r="DS149" s="143"/>
      <c r="DT149" s="143"/>
      <c r="DU149" s="143"/>
      <c r="DV149" s="150"/>
      <c r="DW149" s="161"/>
      <c r="DX149" s="143"/>
      <c r="DY149" s="143"/>
      <c r="DZ149" s="143"/>
      <c r="EA149" s="143"/>
      <c r="EB149" s="143"/>
      <c r="EC149" s="143"/>
      <c r="ED149" s="150"/>
      <c r="EE149" s="142"/>
      <c r="EF149" s="143"/>
      <c r="EG149" s="143"/>
      <c r="EH149" s="143"/>
      <c r="EI149" s="143"/>
      <c r="EJ149" s="143"/>
      <c r="EK149" s="3"/>
    </row>
    <row r="150" spans="5:141" ht="16.5" x14ac:dyDescent="0.35">
      <c r="E150" s="3"/>
      <c r="F150" s="103"/>
      <c r="G150" s="167"/>
      <c r="H150" s="161"/>
      <c r="I150" s="143"/>
      <c r="J150" s="143"/>
      <c r="K150" s="143"/>
      <c r="L150" s="143"/>
      <c r="M150" s="150"/>
      <c r="N150" s="161"/>
      <c r="O150" s="46"/>
      <c r="P150" s="143"/>
      <c r="Q150" s="143"/>
      <c r="R150" s="143"/>
      <c r="S150" s="150"/>
      <c r="T150" s="161"/>
      <c r="U150" s="143"/>
      <c r="V150" s="143"/>
      <c r="W150" s="143"/>
      <c r="X150" s="150"/>
      <c r="Y150" s="161"/>
      <c r="Z150" s="143"/>
      <c r="AA150" s="143"/>
      <c r="AB150" s="143"/>
      <c r="AC150" s="143"/>
      <c r="AD150" s="46"/>
      <c r="AE150" s="143"/>
      <c r="AF150" s="150"/>
      <c r="AG150" s="217"/>
      <c r="AH150" s="46"/>
      <c r="AI150" s="143"/>
      <c r="AJ150" s="143"/>
      <c r="AK150" s="143"/>
      <c r="AL150" s="143"/>
      <c r="AM150" s="3"/>
      <c r="AN150" s="103"/>
      <c r="AO150" s="167"/>
      <c r="BU150" s="3"/>
      <c r="BV150" s="103"/>
      <c r="BW150" s="167"/>
      <c r="BX150" s="161"/>
      <c r="BY150" s="143"/>
      <c r="BZ150" s="143"/>
      <c r="CA150" s="143"/>
      <c r="CB150" s="143"/>
      <c r="CC150" s="150"/>
      <c r="CD150" s="161"/>
      <c r="CE150" s="143"/>
      <c r="CF150" s="143"/>
      <c r="CG150" s="143"/>
      <c r="CH150" s="143"/>
      <c r="CI150" s="150"/>
      <c r="CJ150" s="161"/>
      <c r="CK150" s="143"/>
      <c r="CL150" s="143"/>
      <c r="CM150" s="143"/>
      <c r="CN150" s="150"/>
      <c r="CO150" s="161"/>
      <c r="CP150" s="143"/>
      <c r="CQ150" s="143"/>
      <c r="CR150" s="143"/>
      <c r="CS150" s="143"/>
      <c r="CT150" s="143"/>
      <c r="CU150" s="143"/>
      <c r="CV150" s="150"/>
      <c r="CW150" s="142"/>
      <c r="CX150" s="143"/>
      <c r="CY150" s="143"/>
      <c r="CZ150" s="143"/>
      <c r="DA150" s="143"/>
      <c r="DB150" s="143"/>
      <c r="DC150" s="3"/>
      <c r="DD150" s="103"/>
      <c r="DE150" s="167"/>
      <c r="DF150" s="161"/>
      <c r="DG150" s="143"/>
      <c r="DH150" s="143"/>
      <c r="DI150" s="143"/>
      <c r="DJ150" s="143"/>
      <c r="DK150" s="150"/>
      <c r="DL150" s="161"/>
      <c r="DM150" s="143"/>
      <c r="DN150" s="143"/>
      <c r="DO150" s="143"/>
      <c r="DP150" s="143"/>
      <c r="DQ150" s="150"/>
      <c r="DR150" s="161"/>
      <c r="DS150" s="143"/>
      <c r="DT150" s="143"/>
      <c r="DU150" s="143"/>
      <c r="DV150" s="150"/>
      <c r="DW150" s="161"/>
      <c r="DX150" s="143"/>
      <c r="DY150" s="143"/>
      <c r="DZ150" s="143"/>
      <c r="EA150" s="143"/>
      <c r="EB150" s="143"/>
      <c r="EC150" s="143"/>
      <c r="ED150" s="150"/>
      <c r="EE150" s="142"/>
      <c r="EF150" s="143"/>
      <c r="EG150" s="143"/>
      <c r="EH150" s="143"/>
      <c r="EI150" s="143"/>
      <c r="EJ150" s="143"/>
      <c r="EK150" s="3"/>
    </row>
    <row r="151" spans="5:141" ht="16.5" x14ac:dyDescent="0.35">
      <c r="E151" s="3"/>
      <c r="F151" s="103"/>
      <c r="G151" s="167"/>
      <c r="H151" s="161"/>
      <c r="I151" s="143"/>
      <c r="J151" s="143"/>
      <c r="K151" s="143"/>
      <c r="L151" s="143"/>
      <c r="M151" s="150"/>
      <c r="N151" s="161"/>
      <c r="O151" s="46"/>
      <c r="P151" s="143"/>
      <c r="Q151" s="143"/>
      <c r="R151" s="143"/>
      <c r="S151" s="150"/>
      <c r="T151" s="161"/>
      <c r="U151" s="143"/>
      <c r="V151" s="143"/>
      <c r="W151" s="143"/>
      <c r="X151" s="150"/>
      <c r="Y151" s="161"/>
      <c r="Z151" s="143"/>
      <c r="AA151" s="143"/>
      <c r="AB151" s="143"/>
      <c r="AC151" s="143"/>
      <c r="AD151" s="46"/>
      <c r="AE151" s="143"/>
      <c r="AF151" s="150"/>
      <c r="AG151" s="217"/>
      <c r="AH151" s="46"/>
      <c r="AI151" s="143"/>
      <c r="AJ151" s="143"/>
      <c r="AK151" s="143"/>
      <c r="AL151" s="143"/>
      <c r="AM151" s="3"/>
      <c r="AN151" s="103"/>
      <c r="AO151" s="167"/>
      <c r="BU151" s="3"/>
      <c r="BV151" s="103"/>
      <c r="BW151" s="167"/>
      <c r="BX151" s="161"/>
      <c r="BY151" s="143"/>
      <c r="BZ151" s="143"/>
      <c r="CA151" s="143"/>
      <c r="CB151" s="143"/>
      <c r="CC151" s="150"/>
      <c r="CD151" s="161"/>
      <c r="CE151" s="143"/>
      <c r="CF151" s="143"/>
      <c r="CG151" s="143"/>
      <c r="CH151" s="143"/>
      <c r="CI151" s="150"/>
      <c r="CJ151" s="161"/>
      <c r="CK151" s="143"/>
      <c r="CL151" s="143"/>
      <c r="CM151" s="143"/>
      <c r="CN151" s="150"/>
      <c r="CO151" s="161"/>
      <c r="CP151" s="143"/>
      <c r="CQ151" s="143"/>
      <c r="CR151" s="143"/>
      <c r="CS151" s="143"/>
      <c r="CT151" s="143"/>
      <c r="CU151" s="143"/>
      <c r="CV151" s="150"/>
      <c r="CW151" s="142"/>
      <c r="CX151" s="143"/>
      <c r="CY151" s="143"/>
      <c r="CZ151" s="143"/>
      <c r="DA151" s="143"/>
      <c r="DB151" s="143"/>
      <c r="DC151" s="3"/>
      <c r="DD151" s="103"/>
      <c r="DE151" s="167"/>
      <c r="DF151" s="161"/>
      <c r="DG151" s="143"/>
      <c r="DH151" s="143"/>
      <c r="DI151" s="143"/>
      <c r="DJ151" s="143"/>
      <c r="DK151" s="150"/>
      <c r="DL151" s="161"/>
      <c r="DM151" s="143"/>
      <c r="DN151" s="143"/>
      <c r="DO151" s="143"/>
      <c r="DP151" s="143"/>
      <c r="DQ151" s="150"/>
      <c r="DR151" s="161"/>
      <c r="DS151" s="143"/>
      <c r="DT151" s="143"/>
      <c r="DU151" s="143"/>
      <c r="DV151" s="150"/>
      <c r="DW151" s="161"/>
      <c r="DX151" s="143"/>
      <c r="DY151" s="143"/>
      <c r="DZ151" s="143"/>
      <c r="EA151" s="143"/>
      <c r="EB151" s="143"/>
      <c r="EC151" s="143"/>
      <c r="ED151" s="150"/>
      <c r="EE151" s="142"/>
      <c r="EF151" s="143"/>
      <c r="EG151" s="143"/>
      <c r="EH151" s="143"/>
      <c r="EI151" s="143"/>
      <c r="EJ151" s="143"/>
      <c r="EK151" s="3"/>
    </row>
    <row r="152" spans="5:141" ht="16.5" x14ac:dyDescent="0.35">
      <c r="E152" s="3"/>
      <c r="F152" s="103"/>
      <c r="G152" s="167"/>
      <c r="H152" s="161"/>
      <c r="I152" s="143"/>
      <c r="J152" s="143"/>
      <c r="K152" s="143"/>
      <c r="L152" s="143"/>
      <c r="M152" s="150"/>
      <c r="N152" s="161"/>
      <c r="O152" s="46"/>
      <c r="P152" s="143"/>
      <c r="Q152" s="143"/>
      <c r="R152" s="143"/>
      <c r="S152" s="150"/>
      <c r="T152" s="161"/>
      <c r="U152" s="143"/>
      <c r="V152" s="143"/>
      <c r="W152" s="143"/>
      <c r="X152" s="150"/>
      <c r="Y152" s="161"/>
      <c r="Z152" s="143"/>
      <c r="AA152" s="143"/>
      <c r="AB152" s="143"/>
      <c r="AC152" s="143"/>
      <c r="AD152" s="46"/>
      <c r="AE152" s="143"/>
      <c r="AF152" s="150"/>
      <c r="AG152" s="217"/>
      <c r="AH152" s="46"/>
      <c r="AI152" s="143"/>
      <c r="AJ152" s="143"/>
      <c r="AK152" s="143"/>
      <c r="AL152" s="143"/>
      <c r="AM152" s="3"/>
      <c r="AN152" s="103"/>
      <c r="AO152" s="167"/>
      <c r="BU152" s="3"/>
      <c r="BV152" s="103"/>
      <c r="BW152" s="167"/>
      <c r="BX152" s="161"/>
      <c r="BY152" s="143"/>
      <c r="BZ152" s="143"/>
      <c r="CA152" s="143"/>
      <c r="CB152" s="143"/>
      <c r="CC152" s="150"/>
      <c r="CD152" s="161"/>
      <c r="CE152" s="143"/>
      <c r="CF152" s="143"/>
      <c r="CG152" s="143"/>
      <c r="CH152" s="143"/>
      <c r="CI152" s="150"/>
      <c r="CJ152" s="161"/>
      <c r="CK152" s="143"/>
      <c r="CL152" s="143"/>
      <c r="CM152" s="143"/>
      <c r="CN152" s="150"/>
      <c r="CO152" s="161"/>
      <c r="CP152" s="143"/>
      <c r="CQ152" s="143"/>
      <c r="CR152" s="143"/>
      <c r="CS152" s="143"/>
      <c r="CT152" s="143"/>
      <c r="CU152" s="143"/>
      <c r="CV152" s="150"/>
      <c r="CW152" s="142"/>
      <c r="CX152" s="143"/>
      <c r="CY152" s="143"/>
      <c r="CZ152" s="143"/>
      <c r="DA152" s="143"/>
      <c r="DB152" s="143"/>
      <c r="DC152" s="3"/>
      <c r="DD152" s="103"/>
      <c r="DE152" s="167"/>
      <c r="DF152" s="161"/>
      <c r="DG152" s="143"/>
      <c r="DH152" s="143"/>
      <c r="DI152" s="143"/>
      <c r="DJ152" s="143"/>
      <c r="DK152" s="150"/>
      <c r="DL152" s="161"/>
      <c r="DM152" s="143"/>
      <c r="DN152" s="143"/>
      <c r="DO152" s="143"/>
      <c r="DP152" s="143"/>
      <c r="DQ152" s="150"/>
      <c r="DR152" s="161"/>
      <c r="DS152" s="143"/>
      <c r="DT152" s="143"/>
      <c r="DU152" s="143"/>
      <c r="DV152" s="150"/>
      <c r="DW152" s="161"/>
      <c r="DX152" s="143"/>
      <c r="DY152" s="143"/>
      <c r="DZ152" s="143"/>
      <c r="EA152" s="143"/>
      <c r="EB152" s="143"/>
      <c r="EC152" s="143"/>
      <c r="ED152" s="150"/>
      <c r="EE152" s="142"/>
      <c r="EF152" s="143"/>
      <c r="EG152" s="143"/>
      <c r="EH152" s="143"/>
      <c r="EI152" s="143"/>
      <c r="EJ152" s="143"/>
      <c r="EK152" s="3"/>
    </row>
    <row r="153" spans="5:141" ht="16.5" x14ac:dyDescent="0.35">
      <c r="E153" s="3"/>
      <c r="F153" s="103"/>
      <c r="G153" s="167"/>
      <c r="H153" s="161"/>
      <c r="I153" s="143"/>
      <c r="J153" s="143"/>
      <c r="K153" s="143"/>
      <c r="L153" s="143"/>
      <c r="M153" s="150"/>
      <c r="N153" s="161"/>
      <c r="O153" s="46"/>
      <c r="P153" s="143"/>
      <c r="Q153" s="143"/>
      <c r="R153" s="143"/>
      <c r="S153" s="150"/>
      <c r="T153" s="161"/>
      <c r="U153" s="143"/>
      <c r="V153" s="143"/>
      <c r="W153" s="143"/>
      <c r="X153" s="150"/>
      <c r="Y153" s="161"/>
      <c r="Z153" s="143"/>
      <c r="AA153" s="143"/>
      <c r="AB153" s="143"/>
      <c r="AC153" s="143"/>
      <c r="AD153" s="46"/>
      <c r="AE153" s="143"/>
      <c r="AF153" s="150"/>
      <c r="AG153" s="217"/>
      <c r="AH153" s="46"/>
      <c r="AI153" s="143"/>
      <c r="AJ153" s="143"/>
      <c r="AK153" s="143"/>
      <c r="AL153" s="143"/>
      <c r="AM153" s="3"/>
      <c r="AN153" s="103"/>
      <c r="AO153" s="167"/>
      <c r="BU153" s="3"/>
      <c r="BV153" s="103"/>
      <c r="BW153" s="167"/>
      <c r="BX153" s="161"/>
      <c r="BY153" s="143"/>
      <c r="BZ153" s="143"/>
      <c r="CA153" s="143"/>
      <c r="CB153" s="143"/>
      <c r="CC153" s="150"/>
      <c r="CD153" s="161"/>
      <c r="CE153" s="143"/>
      <c r="CF153" s="143"/>
      <c r="CG153" s="143"/>
      <c r="CH153" s="143"/>
      <c r="CI153" s="150"/>
      <c r="CJ153" s="161"/>
      <c r="CK153" s="143"/>
      <c r="CL153" s="143"/>
      <c r="CM153" s="143"/>
      <c r="CN153" s="150"/>
      <c r="CO153" s="161"/>
      <c r="CP153" s="143"/>
      <c r="CQ153" s="143"/>
      <c r="CR153" s="143"/>
      <c r="CS153" s="143"/>
      <c r="CT153" s="143"/>
      <c r="CU153" s="143"/>
      <c r="CV153" s="150"/>
      <c r="CW153" s="142"/>
      <c r="CX153" s="143"/>
      <c r="CY153" s="143"/>
      <c r="CZ153" s="143"/>
      <c r="DA153" s="143"/>
      <c r="DB153" s="143"/>
      <c r="DC153" s="3"/>
      <c r="DD153" s="103"/>
      <c r="DE153" s="167"/>
      <c r="DF153" s="161"/>
      <c r="DG153" s="143"/>
      <c r="DH153" s="143"/>
      <c r="DI153" s="143"/>
      <c r="DJ153" s="143"/>
      <c r="DK153" s="150"/>
      <c r="DL153" s="161"/>
      <c r="DM153" s="143"/>
      <c r="DN153" s="143"/>
      <c r="DO153" s="143"/>
      <c r="DP153" s="143"/>
      <c r="DQ153" s="150"/>
      <c r="DR153" s="161"/>
      <c r="DS153" s="143"/>
      <c r="DT153" s="143"/>
      <c r="DU153" s="143"/>
      <c r="DV153" s="150"/>
      <c r="DW153" s="161"/>
      <c r="DX153" s="143"/>
      <c r="DY153" s="143"/>
      <c r="DZ153" s="143"/>
      <c r="EA153" s="143"/>
      <c r="EB153" s="143"/>
      <c r="EC153" s="143"/>
      <c r="ED153" s="150"/>
      <c r="EE153" s="142"/>
      <c r="EF153" s="143"/>
      <c r="EG153" s="143"/>
      <c r="EH153" s="143"/>
      <c r="EI153" s="143"/>
      <c r="EJ153" s="143"/>
      <c r="EK153" s="3"/>
    </row>
    <row r="154" spans="5:141" ht="16.5" x14ac:dyDescent="0.35">
      <c r="E154" s="3"/>
      <c r="F154" s="103"/>
      <c r="G154" s="167"/>
      <c r="H154" s="161"/>
      <c r="I154" s="143"/>
      <c r="J154" s="143"/>
      <c r="K154" s="143"/>
      <c r="L154" s="143"/>
      <c r="M154" s="150"/>
      <c r="N154" s="161"/>
      <c r="O154" s="46"/>
      <c r="P154" s="143"/>
      <c r="Q154" s="143"/>
      <c r="R154" s="143"/>
      <c r="S154" s="150"/>
      <c r="T154" s="161"/>
      <c r="U154" s="143"/>
      <c r="V154" s="143"/>
      <c r="W154" s="143"/>
      <c r="X154" s="150"/>
      <c r="Y154" s="161"/>
      <c r="Z154" s="143"/>
      <c r="AA154" s="143"/>
      <c r="AB154" s="143"/>
      <c r="AC154" s="143"/>
      <c r="AD154" s="46"/>
      <c r="AE154" s="143"/>
      <c r="AF154" s="150"/>
      <c r="AG154" s="217"/>
      <c r="AH154" s="46"/>
      <c r="AI154" s="143"/>
      <c r="AJ154" s="143"/>
      <c r="AK154" s="143"/>
      <c r="AL154" s="143"/>
      <c r="AM154" s="3"/>
      <c r="AN154" s="103"/>
      <c r="AO154" s="167"/>
      <c r="BU154" s="3"/>
      <c r="BV154" s="103"/>
      <c r="BW154" s="167"/>
      <c r="BX154" s="161"/>
      <c r="BY154" s="143"/>
      <c r="BZ154" s="143"/>
      <c r="CA154" s="143"/>
      <c r="CB154" s="143"/>
      <c r="CC154" s="150"/>
      <c r="CD154" s="161"/>
      <c r="CE154" s="143"/>
      <c r="CF154" s="143"/>
      <c r="CG154" s="143"/>
      <c r="CH154" s="143"/>
      <c r="CI154" s="150"/>
      <c r="CJ154" s="161"/>
      <c r="CK154" s="143"/>
      <c r="CL154" s="143"/>
      <c r="CM154" s="143"/>
      <c r="CN154" s="150"/>
      <c r="CO154" s="161"/>
      <c r="CP154" s="143"/>
      <c r="CQ154" s="143"/>
      <c r="CR154" s="143"/>
      <c r="CS154" s="143"/>
      <c r="CT154" s="143"/>
      <c r="CU154" s="143"/>
      <c r="CV154" s="150"/>
      <c r="CW154" s="142"/>
      <c r="CX154" s="143"/>
      <c r="CY154" s="143"/>
      <c r="CZ154" s="143"/>
      <c r="DA154" s="143"/>
      <c r="DB154" s="143"/>
      <c r="DC154" s="3"/>
      <c r="DD154" s="103"/>
      <c r="DE154" s="167"/>
      <c r="DF154" s="161"/>
      <c r="DG154" s="143"/>
      <c r="DH154" s="143"/>
      <c r="DI154" s="143"/>
      <c r="DJ154" s="143"/>
      <c r="DK154" s="150"/>
      <c r="DL154" s="161"/>
      <c r="DM154" s="143"/>
      <c r="DN154" s="143"/>
      <c r="DO154" s="143"/>
      <c r="DP154" s="143"/>
      <c r="DQ154" s="150"/>
      <c r="DR154" s="161"/>
      <c r="DS154" s="143"/>
      <c r="DT154" s="143"/>
      <c r="DU154" s="143"/>
      <c r="DV154" s="150"/>
      <c r="DW154" s="161"/>
      <c r="DX154" s="143"/>
      <c r="DY154" s="143"/>
      <c r="DZ154" s="143"/>
      <c r="EA154" s="143"/>
      <c r="EB154" s="143"/>
      <c r="EC154" s="143"/>
      <c r="ED154" s="150"/>
      <c r="EE154" s="142"/>
      <c r="EF154" s="143"/>
      <c r="EG154" s="143"/>
      <c r="EH154" s="143"/>
      <c r="EI154" s="143"/>
      <c r="EJ154" s="143"/>
      <c r="EK154" s="3"/>
    </row>
    <row r="155" spans="5:141" ht="16.5" x14ac:dyDescent="0.35">
      <c r="E155" s="3"/>
      <c r="F155" s="103"/>
      <c r="G155" s="167"/>
      <c r="H155" s="161"/>
      <c r="I155" s="143"/>
      <c r="J155" s="143"/>
      <c r="K155" s="143"/>
      <c r="L155" s="143"/>
      <c r="M155" s="150"/>
      <c r="N155" s="161"/>
      <c r="O155" s="46"/>
      <c r="P155" s="143"/>
      <c r="Q155" s="143"/>
      <c r="R155" s="143"/>
      <c r="S155" s="150"/>
      <c r="T155" s="161"/>
      <c r="U155" s="143"/>
      <c r="V155" s="143"/>
      <c r="W155" s="143"/>
      <c r="X155" s="150"/>
      <c r="Y155" s="161"/>
      <c r="Z155" s="143"/>
      <c r="AA155" s="143"/>
      <c r="AB155" s="143"/>
      <c r="AC155" s="143"/>
      <c r="AD155" s="46"/>
      <c r="AE155" s="143"/>
      <c r="AF155" s="150"/>
      <c r="AG155" s="217"/>
      <c r="AH155" s="46"/>
      <c r="AI155" s="143"/>
      <c r="AJ155" s="143"/>
      <c r="AK155" s="143"/>
      <c r="AL155" s="143"/>
      <c r="AM155" s="3"/>
      <c r="AN155" s="103"/>
      <c r="AO155" s="167"/>
      <c r="BU155" s="3"/>
      <c r="BV155" s="103"/>
      <c r="BW155" s="167"/>
      <c r="BX155" s="161"/>
      <c r="BY155" s="143"/>
      <c r="BZ155" s="143"/>
      <c r="CA155" s="143"/>
      <c r="CB155" s="143"/>
      <c r="CC155" s="150"/>
      <c r="CD155" s="161"/>
      <c r="CE155" s="143"/>
      <c r="CF155" s="143"/>
      <c r="CG155" s="143"/>
      <c r="CH155" s="143"/>
      <c r="CI155" s="150"/>
      <c r="CJ155" s="161"/>
      <c r="CK155" s="143"/>
      <c r="CL155" s="143"/>
      <c r="CM155" s="143"/>
      <c r="CN155" s="150"/>
      <c r="CO155" s="161"/>
      <c r="CP155" s="143"/>
      <c r="CQ155" s="143"/>
      <c r="CR155" s="143"/>
      <c r="CS155" s="143"/>
      <c r="CT155" s="143"/>
      <c r="CU155" s="143"/>
      <c r="CV155" s="150"/>
      <c r="CW155" s="142"/>
      <c r="CX155" s="143"/>
      <c r="CY155" s="143"/>
      <c r="CZ155" s="143"/>
      <c r="DA155" s="143"/>
      <c r="DB155" s="143"/>
      <c r="DC155" s="3"/>
      <c r="DD155" s="103"/>
      <c r="DE155" s="167"/>
      <c r="DF155" s="161"/>
      <c r="DG155" s="143"/>
      <c r="DH155" s="143"/>
      <c r="DI155" s="143"/>
      <c r="DJ155" s="143"/>
      <c r="DK155" s="150"/>
      <c r="DL155" s="161"/>
      <c r="DM155" s="143"/>
      <c r="DN155" s="143"/>
      <c r="DO155" s="143"/>
      <c r="DP155" s="143"/>
      <c r="DQ155" s="150"/>
      <c r="DR155" s="161"/>
      <c r="DS155" s="143"/>
      <c r="DT155" s="143"/>
      <c r="DU155" s="143"/>
      <c r="DV155" s="150"/>
      <c r="DW155" s="161"/>
      <c r="DX155" s="143"/>
      <c r="DY155" s="143"/>
      <c r="DZ155" s="143"/>
      <c r="EA155" s="143"/>
      <c r="EB155" s="143"/>
      <c r="EC155" s="143"/>
      <c r="ED155" s="150"/>
      <c r="EE155" s="142"/>
      <c r="EF155" s="143"/>
      <c r="EG155" s="143"/>
      <c r="EH155" s="143"/>
      <c r="EI155" s="143"/>
      <c r="EJ155" s="143"/>
      <c r="EK155" s="3"/>
    </row>
    <row r="156" spans="5:141" ht="16.5" x14ac:dyDescent="0.35">
      <c r="E156" s="3"/>
      <c r="F156" s="103"/>
      <c r="G156" s="167"/>
      <c r="H156" s="161"/>
      <c r="I156" s="143"/>
      <c r="J156" s="143"/>
      <c r="K156" s="143"/>
      <c r="L156" s="143"/>
      <c r="M156" s="150"/>
      <c r="N156" s="161"/>
      <c r="O156" s="46"/>
      <c r="P156" s="143"/>
      <c r="Q156" s="143"/>
      <c r="R156" s="143"/>
      <c r="S156" s="150"/>
      <c r="T156" s="161"/>
      <c r="U156" s="143"/>
      <c r="V156" s="143"/>
      <c r="W156" s="143"/>
      <c r="X156" s="150"/>
      <c r="Y156" s="161"/>
      <c r="Z156" s="143"/>
      <c r="AA156" s="143"/>
      <c r="AB156" s="143"/>
      <c r="AC156" s="143"/>
      <c r="AD156" s="46"/>
      <c r="AE156" s="143"/>
      <c r="AF156" s="150"/>
      <c r="AG156" s="217"/>
      <c r="AH156" s="46"/>
      <c r="AI156" s="143"/>
      <c r="AJ156" s="143"/>
      <c r="AK156" s="143"/>
      <c r="AL156" s="143"/>
      <c r="AM156" s="3"/>
      <c r="AN156" s="103"/>
      <c r="AO156" s="167"/>
      <c r="BU156" s="3"/>
      <c r="BV156" s="103"/>
      <c r="BW156" s="167"/>
      <c r="BX156" s="161"/>
      <c r="BY156" s="143"/>
      <c r="BZ156" s="143"/>
      <c r="CA156" s="143"/>
      <c r="CB156" s="143"/>
      <c r="CC156" s="150"/>
      <c r="CD156" s="161"/>
      <c r="CE156" s="143"/>
      <c r="CF156" s="143"/>
      <c r="CG156" s="143"/>
      <c r="CH156" s="143"/>
      <c r="CI156" s="150"/>
      <c r="CJ156" s="161"/>
      <c r="CK156" s="143"/>
      <c r="CL156" s="143"/>
      <c r="CM156" s="143"/>
      <c r="CN156" s="150"/>
      <c r="CO156" s="161"/>
      <c r="CP156" s="143"/>
      <c r="CQ156" s="143"/>
      <c r="CR156" s="143"/>
      <c r="CS156" s="143"/>
      <c r="CT156" s="143"/>
      <c r="CU156" s="143"/>
      <c r="CV156" s="150"/>
      <c r="CW156" s="142"/>
      <c r="CX156" s="143"/>
      <c r="CY156" s="143"/>
      <c r="CZ156" s="143"/>
      <c r="DA156" s="143"/>
      <c r="DB156" s="143"/>
      <c r="DC156" s="3"/>
      <c r="DD156" s="103"/>
      <c r="DE156" s="167"/>
      <c r="DF156" s="161"/>
      <c r="DG156" s="143"/>
      <c r="DH156" s="143"/>
      <c r="DI156" s="143"/>
      <c r="DJ156" s="143"/>
      <c r="DK156" s="150"/>
      <c r="DL156" s="161"/>
      <c r="DM156" s="143"/>
      <c r="DN156" s="143"/>
      <c r="DO156" s="143"/>
      <c r="DP156" s="143"/>
      <c r="DQ156" s="150"/>
      <c r="DR156" s="161"/>
      <c r="DS156" s="143"/>
      <c r="DT156" s="143"/>
      <c r="DU156" s="143"/>
      <c r="DV156" s="150"/>
      <c r="DW156" s="161"/>
      <c r="DX156" s="143"/>
      <c r="DY156" s="143"/>
      <c r="DZ156" s="143"/>
      <c r="EA156" s="143"/>
      <c r="EB156" s="143"/>
      <c r="EC156" s="143"/>
      <c r="ED156" s="150"/>
      <c r="EE156" s="142"/>
      <c r="EF156" s="143"/>
      <c r="EG156" s="143"/>
      <c r="EH156" s="143"/>
      <c r="EI156" s="143"/>
      <c r="EJ156" s="143"/>
      <c r="EK156" s="3"/>
    </row>
    <row r="157" spans="5:141" ht="16.5" x14ac:dyDescent="0.35">
      <c r="E157" s="3"/>
      <c r="F157" s="103"/>
      <c r="G157" s="167"/>
      <c r="H157" s="161"/>
      <c r="I157" s="143"/>
      <c r="J157" s="143"/>
      <c r="K157" s="143"/>
      <c r="L157" s="143"/>
      <c r="M157" s="150"/>
      <c r="N157" s="161"/>
      <c r="O157" s="46"/>
      <c r="P157" s="143"/>
      <c r="Q157" s="143"/>
      <c r="R157" s="143"/>
      <c r="S157" s="150"/>
      <c r="T157" s="161"/>
      <c r="U157" s="143"/>
      <c r="V157" s="143"/>
      <c r="W157" s="143"/>
      <c r="X157" s="150"/>
      <c r="Y157" s="161"/>
      <c r="Z157" s="143"/>
      <c r="AA157" s="143"/>
      <c r="AB157" s="143"/>
      <c r="AC157" s="143"/>
      <c r="AD157" s="46"/>
      <c r="AE157" s="143"/>
      <c r="AF157" s="150"/>
      <c r="AG157" s="217"/>
      <c r="AH157" s="46"/>
      <c r="AI157" s="143"/>
      <c r="AJ157" s="143"/>
      <c r="AK157" s="143"/>
      <c r="AL157" s="143"/>
      <c r="AM157" s="3"/>
      <c r="AN157" s="103"/>
      <c r="AO157" s="167"/>
      <c r="BU157" s="3"/>
      <c r="BV157" s="103"/>
      <c r="BW157" s="167"/>
      <c r="BX157" s="161"/>
      <c r="BY157" s="143"/>
      <c r="BZ157" s="143"/>
      <c r="CA157" s="143"/>
      <c r="CB157" s="143"/>
      <c r="CC157" s="150"/>
      <c r="CD157" s="161"/>
      <c r="CE157" s="143"/>
      <c r="CF157" s="143"/>
      <c r="CG157" s="143"/>
      <c r="CH157" s="143"/>
      <c r="CI157" s="150"/>
      <c r="CJ157" s="161"/>
      <c r="CK157" s="143"/>
      <c r="CL157" s="143"/>
      <c r="CM157" s="143"/>
      <c r="CN157" s="150"/>
      <c r="CO157" s="161"/>
      <c r="CP157" s="143"/>
      <c r="CQ157" s="143"/>
      <c r="CR157" s="143"/>
      <c r="CS157" s="143"/>
      <c r="CT157" s="143"/>
      <c r="CU157" s="143"/>
      <c r="CV157" s="150"/>
      <c r="CW157" s="142"/>
      <c r="CX157" s="143"/>
      <c r="CY157" s="143"/>
      <c r="CZ157" s="143"/>
      <c r="DA157" s="143"/>
      <c r="DB157" s="143"/>
      <c r="DC157" s="3"/>
      <c r="DD157" s="103"/>
      <c r="DE157" s="167"/>
      <c r="DF157" s="161"/>
      <c r="DG157" s="143"/>
      <c r="DH157" s="143"/>
      <c r="DI157" s="143"/>
      <c r="DJ157" s="143"/>
      <c r="DK157" s="150"/>
      <c r="DL157" s="161"/>
      <c r="DM157" s="143"/>
      <c r="DN157" s="143"/>
      <c r="DO157" s="143"/>
      <c r="DP157" s="143"/>
      <c r="DQ157" s="150"/>
      <c r="DR157" s="161"/>
      <c r="DS157" s="143"/>
      <c r="DT157" s="143"/>
      <c r="DU157" s="143"/>
      <c r="DV157" s="150"/>
      <c r="DW157" s="161"/>
      <c r="DX157" s="143"/>
      <c r="DY157" s="143"/>
      <c r="DZ157" s="143"/>
      <c r="EA157" s="143"/>
      <c r="EB157" s="143"/>
      <c r="EC157" s="143"/>
      <c r="ED157" s="150"/>
      <c r="EE157" s="142"/>
      <c r="EF157" s="143"/>
      <c r="EG157" s="143"/>
      <c r="EH157" s="143"/>
      <c r="EI157" s="143"/>
      <c r="EJ157" s="143"/>
      <c r="EK157" s="3"/>
    </row>
    <row r="158" spans="5:141" ht="16.5" x14ac:dyDescent="0.35">
      <c r="E158" s="3"/>
      <c r="F158" s="103"/>
      <c r="G158" s="167"/>
      <c r="H158" s="161"/>
      <c r="I158" s="143"/>
      <c r="J158" s="143"/>
      <c r="K158" s="143"/>
      <c r="L158" s="143"/>
      <c r="M158" s="150"/>
      <c r="N158" s="161"/>
      <c r="O158" s="46"/>
      <c r="P158" s="143"/>
      <c r="Q158" s="143"/>
      <c r="R158" s="143"/>
      <c r="S158" s="150"/>
      <c r="T158" s="161"/>
      <c r="U158" s="143"/>
      <c r="V158" s="143"/>
      <c r="W158" s="143"/>
      <c r="X158" s="150"/>
      <c r="Y158" s="161"/>
      <c r="Z158" s="143"/>
      <c r="AA158" s="143"/>
      <c r="AB158" s="143"/>
      <c r="AC158" s="143"/>
      <c r="AD158" s="46"/>
      <c r="AE158" s="143"/>
      <c r="AF158" s="150"/>
      <c r="AG158" s="217"/>
      <c r="AH158" s="46"/>
      <c r="AI158" s="143"/>
      <c r="AJ158" s="143"/>
      <c r="AK158" s="143"/>
      <c r="AL158" s="143"/>
      <c r="AM158" s="3"/>
      <c r="AN158" s="103"/>
      <c r="AO158" s="167"/>
      <c r="BU158" s="3"/>
      <c r="BV158" s="103"/>
      <c r="BW158" s="167"/>
      <c r="BX158" s="161"/>
      <c r="BY158" s="143"/>
      <c r="BZ158" s="143"/>
      <c r="CA158" s="143"/>
      <c r="CB158" s="143"/>
      <c r="CC158" s="150"/>
      <c r="CD158" s="161"/>
      <c r="CE158" s="143"/>
      <c r="CF158" s="143"/>
      <c r="CG158" s="143"/>
      <c r="CH158" s="143"/>
      <c r="CI158" s="150"/>
      <c r="CJ158" s="161"/>
      <c r="CK158" s="143"/>
      <c r="CL158" s="143"/>
      <c r="CM158" s="143"/>
      <c r="CN158" s="150"/>
      <c r="CO158" s="161"/>
      <c r="CP158" s="143"/>
      <c r="CQ158" s="143"/>
      <c r="CR158" s="143"/>
      <c r="CS158" s="143"/>
      <c r="CT158" s="143"/>
      <c r="CU158" s="143"/>
      <c r="CV158" s="150"/>
      <c r="CW158" s="142"/>
      <c r="CX158" s="143"/>
      <c r="CY158" s="143"/>
      <c r="CZ158" s="143"/>
      <c r="DA158" s="143"/>
      <c r="DB158" s="143"/>
      <c r="DC158" s="3"/>
      <c r="DD158" s="103"/>
      <c r="DE158" s="167"/>
      <c r="DF158" s="161"/>
      <c r="DG158" s="143"/>
      <c r="DH158" s="143"/>
      <c r="DI158" s="143"/>
      <c r="DJ158" s="143"/>
      <c r="DK158" s="150"/>
      <c r="DL158" s="161"/>
      <c r="DM158" s="143"/>
      <c r="DN158" s="143"/>
      <c r="DO158" s="143"/>
      <c r="DP158" s="143"/>
      <c r="DQ158" s="150"/>
      <c r="DR158" s="161"/>
      <c r="DS158" s="143"/>
      <c r="DT158" s="143"/>
      <c r="DU158" s="143"/>
      <c r="DV158" s="150"/>
      <c r="DW158" s="161"/>
      <c r="DX158" s="143"/>
      <c r="DY158" s="143"/>
      <c r="DZ158" s="143"/>
      <c r="EA158" s="143"/>
      <c r="EB158" s="143"/>
      <c r="EC158" s="143"/>
      <c r="ED158" s="150"/>
      <c r="EE158" s="142"/>
      <c r="EF158" s="143"/>
      <c r="EG158" s="143"/>
      <c r="EH158" s="143"/>
      <c r="EI158" s="143"/>
      <c r="EJ158" s="143"/>
      <c r="EK158" s="3"/>
    </row>
    <row r="159" spans="5:141" ht="16.5" x14ac:dyDescent="0.35">
      <c r="E159" s="3"/>
      <c r="F159" s="103"/>
      <c r="G159" s="167"/>
      <c r="H159" s="161"/>
      <c r="I159" s="143"/>
      <c r="J159" s="143"/>
      <c r="K159" s="143"/>
      <c r="L159" s="143"/>
      <c r="M159" s="150"/>
      <c r="N159" s="161"/>
      <c r="O159" s="46"/>
      <c r="P159" s="143"/>
      <c r="Q159" s="143"/>
      <c r="R159" s="143"/>
      <c r="S159" s="150"/>
      <c r="T159" s="161"/>
      <c r="U159" s="143"/>
      <c r="V159" s="143"/>
      <c r="W159" s="143"/>
      <c r="X159" s="150"/>
      <c r="Y159" s="161"/>
      <c r="Z159" s="143"/>
      <c r="AA159" s="143"/>
      <c r="AB159" s="143"/>
      <c r="AC159" s="143"/>
      <c r="AD159" s="46"/>
      <c r="AE159" s="143"/>
      <c r="AF159" s="150"/>
      <c r="AG159" s="217"/>
      <c r="AH159" s="46"/>
      <c r="AI159" s="143"/>
      <c r="AJ159" s="143"/>
      <c r="AK159" s="143"/>
      <c r="AL159" s="143"/>
      <c r="AM159" s="3"/>
      <c r="AN159" s="103"/>
      <c r="AO159" s="167"/>
      <c r="BU159" s="3"/>
      <c r="DC159" s="3"/>
      <c r="EK159" s="3"/>
    </row>
    <row r="160" spans="5:141" ht="16.5" x14ac:dyDescent="0.35">
      <c r="E160" s="3"/>
      <c r="F160" s="103"/>
      <c r="G160" s="167"/>
      <c r="H160" s="161"/>
      <c r="I160" s="143"/>
      <c r="J160" s="143"/>
      <c r="K160" s="143"/>
      <c r="L160" s="143"/>
      <c r="M160" s="150"/>
      <c r="N160" s="161"/>
      <c r="O160" s="46"/>
      <c r="P160" s="143"/>
      <c r="Q160" s="143"/>
      <c r="R160" s="143"/>
      <c r="S160" s="150"/>
      <c r="T160" s="161"/>
      <c r="U160" s="143"/>
      <c r="V160" s="143"/>
      <c r="W160" s="143"/>
      <c r="X160" s="150"/>
      <c r="Y160" s="161"/>
      <c r="Z160" s="143"/>
      <c r="AA160" s="143"/>
      <c r="AB160" s="143"/>
      <c r="AC160" s="143"/>
      <c r="AD160" s="46"/>
      <c r="AE160" s="143"/>
      <c r="AF160" s="150"/>
      <c r="AG160" s="217"/>
      <c r="AH160" s="46"/>
      <c r="AI160" s="143"/>
      <c r="AJ160" s="143"/>
      <c r="AK160" s="143"/>
      <c r="AL160" s="143"/>
      <c r="AM160" s="3"/>
      <c r="AN160" s="103"/>
      <c r="AO160" s="167"/>
      <c r="BU160" s="3"/>
      <c r="DC160" s="3"/>
      <c r="EK160" s="3"/>
    </row>
    <row r="161" spans="5:141" ht="16.5" x14ac:dyDescent="0.35">
      <c r="E161" s="3"/>
      <c r="F161" s="103"/>
      <c r="G161" s="167"/>
      <c r="H161" s="161"/>
      <c r="I161" s="143"/>
      <c r="J161" s="143"/>
      <c r="K161" s="143"/>
      <c r="L161" s="143"/>
      <c r="M161" s="150"/>
      <c r="N161" s="161"/>
      <c r="O161" s="46"/>
      <c r="P161" s="143"/>
      <c r="Q161" s="143"/>
      <c r="R161" s="143"/>
      <c r="S161" s="150"/>
      <c r="T161" s="161"/>
      <c r="U161" s="143"/>
      <c r="V161" s="143"/>
      <c r="W161" s="143"/>
      <c r="X161" s="150"/>
      <c r="Y161" s="161"/>
      <c r="Z161" s="143"/>
      <c r="AA161" s="143"/>
      <c r="AB161" s="143"/>
      <c r="AC161" s="143"/>
      <c r="AD161" s="46"/>
      <c r="AE161" s="143"/>
      <c r="AF161" s="150"/>
      <c r="AG161" s="217"/>
      <c r="AH161" s="46"/>
      <c r="AI161" s="143"/>
      <c r="AJ161" s="143"/>
      <c r="AK161" s="143"/>
      <c r="AL161" s="143"/>
      <c r="AM161" s="3"/>
      <c r="AN161" s="103"/>
      <c r="AO161" s="167"/>
      <c r="BU161" s="3"/>
      <c r="DC161" s="3"/>
      <c r="EK161" s="3"/>
    </row>
    <row r="162" spans="5:141" ht="16.5" x14ac:dyDescent="0.35">
      <c r="E162" s="3"/>
      <c r="F162" s="103"/>
      <c r="G162" s="167"/>
      <c r="H162" s="161"/>
      <c r="I162" s="143"/>
      <c r="J162" s="143"/>
      <c r="K162" s="143"/>
      <c r="L162" s="143"/>
      <c r="M162" s="150"/>
      <c r="N162" s="161"/>
      <c r="O162" s="46"/>
      <c r="P162" s="143"/>
      <c r="Q162" s="143"/>
      <c r="R162" s="143"/>
      <c r="S162" s="150"/>
      <c r="T162" s="161"/>
      <c r="U162" s="143"/>
      <c r="V162" s="143"/>
      <c r="W162" s="143"/>
      <c r="X162" s="150"/>
      <c r="Y162" s="161"/>
      <c r="Z162" s="143"/>
      <c r="AA162" s="143"/>
      <c r="AB162" s="143"/>
      <c r="AC162" s="143"/>
      <c r="AD162" s="46"/>
      <c r="AE162" s="143"/>
      <c r="AF162" s="150"/>
      <c r="AG162" s="217"/>
      <c r="AH162" s="46"/>
      <c r="AI162" s="143"/>
      <c r="AJ162" s="143"/>
      <c r="AK162" s="143"/>
      <c r="AL162" s="143"/>
      <c r="AM162" s="3"/>
      <c r="AN162" s="103"/>
      <c r="AO162" s="167"/>
      <c r="BU162" s="3"/>
      <c r="DC162" s="3"/>
      <c r="EK162" s="3"/>
    </row>
    <row r="163" spans="5:141" ht="16.5" x14ac:dyDescent="0.35">
      <c r="E163" s="3"/>
      <c r="F163" s="103"/>
      <c r="G163" s="167"/>
      <c r="H163" s="161"/>
      <c r="I163" s="143"/>
      <c r="J163" s="143"/>
      <c r="K163" s="143"/>
      <c r="L163" s="143"/>
      <c r="M163" s="150"/>
      <c r="N163" s="161"/>
      <c r="O163" s="46"/>
      <c r="P163" s="143"/>
      <c r="Q163" s="143"/>
      <c r="R163" s="143"/>
      <c r="S163" s="150"/>
      <c r="T163" s="161"/>
      <c r="U163" s="143"/>
      <c r="V163" s="143"/>
      <c r="W163" s="143"/>
      <c r="X163" s="150"/>
      <c r="Y163" s="161"/>
      <c r="Z163" s="143"/>
      <c r="AA163" s="143"/>
      <c r="AB163" s="143"/>
      <c r="AC163" s="143"/>
      <c r="AD163" s="46"/>
      <c r="AE163" s="143"/>
      <c r="AF163" s="150"/>
      <c r="AG163" s="217"/>
      <c r="AH163" s="46"/>
      <c r="AI163" s="143"/>
      <c r="AJ163" s="143"/>
      <c r="AK163" s="143"/>
      <c r="AL163" s="143"/>
      <c r="AM163" s="3"/>
      <c r="AN163" s="103"/>
      <c r="AO163" s="167"/>
      <c r="BU163" s="3"/>
      <c r="DC163" s="3"/>
      <c r="EK163" s="3"/>
    </row>
    <row r="164" spans="5:141" ht="16.5" x14ac:dyDescent="0.35">
      <c r="F164" s="103"/>
      <c r="G164" s="167"/>
      <c r="H164" s="161"/>
      <c r="I164" s="143"/>
      <c r="J164" s="143"/>
      <c r="K164" s="143"/>
      <c r="L164" s="143"/>
      <c r="M164" s="150"/>
      <c r="N164" s="161"/>
      <c r="O164" s="46"/>
      <c r="P164" s="143"/>
      <c r="Q164" s="143"/>
      <c r="R164" s="143"/>
      <c r="S164" s="150"/>
      <c r="T164" s="161"/>
      <c r="U164" s="143"/>
      <c r="V164" s="143"/>
      <c r="W164" s="143"/>
      <c r="X164" s="150"/>
      <c r="Y164" s="161"/>
      <c r="Z164" s="143"/>
      <c r="AA164" s="143"/>
      <c r="AB164" s="143"/>
      <c r="AC164" s="143"/>
      <c r="AD164" s="46"/>
      <c r="AE164" s="143"/>
      <c r="AF164" s="150"/>
      <c r="AG164" s="217"/>
      <c r="AH164" s="46"/>
      <c r="AI164" s="143"/>
      <c r="AJ164" s="143"/>
      <c r="AK164" s="143"/>
      <c r="AL164" s="143"/>
      <c r="AM164" s="3"/>
      <c r="AN164" s="103"/>
      <c r="AO164" s="167"/>
      <c r="BU164" s="3"/>
      <c r="DC164" s="3"/>
      <c r="EK164" s="3"/>
    </row>
    <row r="165" spans="5:141" ht="16.5" x14ac:dyDescent="0.35">
      <c r="F165" s="103"/>
      <c r="G165" s="167"/>
      <c r="H165" s="161"/>
      <c r="I165" s="143"/>
      <c r="J165" s="143"/>
      <c r="K165" s="143"/>
      <c r="L165" s="143"/>
      <c r="M165" s="150"/>
      <c r="N165" s="161"/>
      <c r="O165" s="46"/>
      <c r="P165" s="143"/>
      <c r="Q165" s="143"/>
      <c r="R165" s="143"/>
      <c r="S165" s="150"/>
      <c r="T165" s="161"/>
      <c r="U165" s="143"/>
      <c r="V165" s="143"/>
      <c r="W165" s="143"/>
      <c r="X165" s="150"/>
      <c r="Y165" s="161"/>
      <c r="Z165" s="143"/>
      <c r="AA165" s="143"/>
      <c r="AB165" s="143"/>
      <c r="AC165" s="143"/>
      <c r="AD165" s="46"/>
      <c r="AE165" s="143"/>
      <c r="AF165" s="150"/>
      <c r="AG165" s="217"/>
      <c r="AH165" s="46"/>
      <c r="AI165" s="143"/>
      <c r="AJ165" s="143"/>
      <c r="AK165" s="143"/>
      <c r="AL165" s="143"/>
      <c r="AM165" s="3"/>
      <c r="AN165" s="103"/>
      <c r="AO165" s="167"/>
      <c r="BU165" s="3"/>
      <c r="DC165" s="3"/>
      <c r="EK165" s="3"/>
    </row>
    <row r="166" spans="5:141" ht="16.5" x14ac:dyDescent="0.35">
      <c r="F166" s="103"/>
      <c r="G166" s="167"/>
      <c r="H166" s="161"/>
      <c r="I166" s="143"/>
      <c r="J166" s="143"/>
      <c r="K166" s="143"/>
      <c r="L166" s="143"/>
      <c r="M166" s="150"/>
      <c r="N166" s="161"/>
      <c r="O166" s="46"/>
      <c r="P166" s="143"/>
      <c r="Q166" s="143"/>
      <c r="R166" s="143"/>
      <c r="S166" s="150"/>
      <c r="T166" s="161"/>
      <c r="U166" s="143"/>
      <c r="V166" s="143"/>
      <c r="W166" s="143"/>
      <c r="X166" s="150"/>
      <c r="Y166" s="161"/>
      <c r="Z166" s="143"/>
      <c r="AA166" s="143"/>
      <c r="AB166" s="143"/>
      <c r="AC166" s="143"/>
      <c r="AD166" s="46"/>
      <c r="AE166" s="143"/>
      <c r="AF166" s="150"/>
      <c r="AG166" s="217"/>
      <c r="AH166" s="46"/>
      <c r="AI166" s="143"/>
      <c r="AJ166" s="143"/>
      <c r="AK166" s="143"/>
      <c r="AL166" s="143"/>
      <c r="AM166" s="3"/>
      <c r="AN166" s="103"/>
      <c r="AO166" s="167"/>
      <c r="BU166" s="3"/>
      <c r="DC166" s="3"/>
    </row>
    <row r="167" spans="5:141" ht="16.5" x14ac:dyDescent="0.35">
      <c r="F167" s="103"/>
      <c r="G167" s="167"/>
      <c r="H167" s="161"/>
      <c r="I167" s="143"/>
      <c r="J167" s="143"/>
      <c r="K167" s="143"/>
      <c r="L167" s="143"/>
      <c r="M167" s="150"/>
      <c r="N167" s="161"/>
      <c r="O167" s="46"/>
      <c r="P167" s="143"/>
      <c r="Q167" s="143"/>
      <c r="R167" s="143"/>
      <c r="S167" s="150"/>
      <c r="T167" s="161"/>
      <c r="U167" s="143"/>
      <c r="V167" s="143"/>
      <c r="W167" s="143"/>
      <c r="X167" s="150"/>
      <c r="Y167" s="161"/>
      <c r="Z167" s="143"/>
      <c r="AA167" s="143"/>
      <c r="AB167" s="143"/>
      <c r="AC167" s="143"/>
      <c r="AD167" s="46"/>
      <c r="AE167" s="143"/>
      <c r="AF167" s="150"/>
      <c r="AG167" s="217"/>
      <c r="AH167" s="46"/>
      <c r="AI167" s="143"/>
      <c r="AJ167" s="143"/>
      <c r="AK167" s="143"/>
      <c r="AL167" s="143"/>
      <c r="AM167" s="3"/>
      <c r="AN167" s="103"/>
      <c r="AO167" s="167"/>
      <c r="BU167" s="3"/>
      <c r="DC167" s="3"/>
    </row>
    <row r="168" spans="5:141" ht="16.5" x14ac:dyDescent="0.35">
      <c r="F168" s="103"/>
      <c r="G168" s="167"/>
      <c r="H168" s="161"/>
      <c r="I168" s="143"/>
      <c r="J168" s="143"/>
      <c r="K168" s="143"/>
      <c r="L168" s="143"/>
      <c r="M168" s="150"/>
      <c r="N168" s="161"/>
      <c r="O168" s="46"/>
      <c r="P168" s="143"/>
      <c r="Q168" s="143"/>
      <c r="R168" s="143"/>
      <c r="S168" s="150"/>
      <c r="T168" s="161"/>
      <c r="U168" s="143"/>
      <c r="V168" s="143"/>
      <c r="W168" s="143"/>
      <c r="X168" s="150"/>
      <c r="Y168" s="161"/>
      <c r="Z168" s="143"/>
      <c r="AA168" s="143"/>
      <c r="AB168" s="143"/>
      <c r="AC168" s="143"/>
      <c r="AD168" s="46"/>
      <c r="AE168" s="143"/>
      <c r="AF168" s="150"/>
      <c r="AG168" s="217"/>
      <c r="AH168" s="46"/>
      <c r="AI168" s="143"/>
      <c r="AJ168" s="143"/>
      <c r="AK168" s="143"/>
      <c r="AL168" s="143"/>
      <c r="AM168" s="3"/>
      <c r="AN168" s="103"/>
      <c r="AO168" s="167"/>
      <c r="BU168" s="3"/>
      <c r="DC168" s="3"/>
    </row>
    <row r="169" spans="5:141" ht="16.5" x14ac:dyDescent="0.35">
      <c r="F169" s="103"/>
      <c r="G169" s="167"/>
      <c r="H169" s="161"/>
      <c r="I169" s="143"/>
      <c r="J169" s="143"/>
      <c r="K169" s="143"/>
      <c r="L169" s="143"/>
      <c r="M169" s="150"/>
      <c r="N169" s="161"/>
      <c r="O169" s="46"/>
      <c r="P169" s="143"/>
      <c r="Q169" s="143"/>
      <c r="R169" s="143"/>
      <c r="S169" s="150"/>
      <c r="T169" s="161"/>
      <c r="U169" s="143"/>
      <c r="V169" s="143"/>
      <c r="W169" s="143"/>
      <c r="X169" s="150"/>
      <c r="Y169" s="161"/>
      <c r="Z169" s="143"/>
      <c r="AA169" s="143"/>
      <c r="AB169" s="143"/>
      <c r="AC169" s="143"/>
      <c r="AD169" s="46"/>
      <c r="AE169" s="143"/>
      <c r="AF169" s="150"/>
      <c r="AG169" s="217"/>
      <c r="AH169" s="46"/>
      <c r="AI169" s="143"/>
      <c r="AJ169" s="143"/>
      <c r="AK169" s="143"/>
      <c r="AL169" s="143"/>
      <c r="AM169" s="3"/>
      <c r="AN169" s="103"/>
      <c r="AO169" s="167"/>
      <c r="BU169" s="3"/>
      <c r="DC169" s="3"/>
    </row>
    <row r="170" spans="5:141" ht="16.5" x14ac:dyDescent="0.35">
      <c r="F170" s="103"/>
      <c r="G170" s="167"/>
      <c r="H170" s="161"/>
      <c r="I170" s="143"/>
      <c r="J170" s="143"/>
      <c r="K170" s="143"/>
      <c r="L170" s="143"/>
      <c r="M170" s="150"/>
      <c r="N170" s="161"/>
      <c r="O170" s="46"/>
      <c r="P170" s="143"/>
      <c r="Q170" s="143"/>
      <c r="R170" s="143"/>
      <c r="S170" s="150"/>
      <c r="T170" s="161"/>
      <c r="U170" s="143"/>
      <c r="V170" s="143"/>
      <c r="W170" s="143"/>
      <c r="X170" s="150"/>
      <c r="Y170" s="161"/>
      <c r="Z170" s="143"/>
      <c r="AA170" s="143"/>
      <c r="AB170" s="143"/>
      <c r="AC170" s="143"/>
      <c r="AD170" s="46"/>
      <c r="AE170" s="143"/>
      <c r="AF170" s="150"/>
      <c r="AG170" s="217"/>
      <c r="AH170" s="46"/>
      <c r="AI170" s="143"/>
      <c r="AJ170" s="143"/>
      <c r="AK170" s="143"/>
      <c r="AL170" s="143"/>
      <c r="AM170" s="3"/>
      <c r="AN170" s="103"/>
      <c r="AO170" s="167"/>
      <c r="BU170" s="3"/>
      <c r="DC170" s="3"/>
    </row>
    <row r="171" spans="5:141" ht="16.5" x14ac:dyDescent="0.35">
      <c r="F171" s="103"/>
      <c r="G171" s="167"/>
      <c r="H171" s="161"/>
      <c r="I171" s="143"/>
      <c r="J171" s="143"/>
      <c r="K171" s="143"/>
      <c r="L171" s="143"/>
      <c r="M171" s="150"/>
      <c r="N171" s="161"/>
      <c r="O171" s="46"/>
      <c r="P171" s="143"/>
      <c r="Q171" s="143"/>
      <c r="R171" s="143"/>
      <c r="S171" s="150"/>
      <c r="T171" s="161"/>
      <c r="U171" s="143"/>
      <c r="V171" s="143"/>
      <c r="W171" s="143"/>
      <c r="X171" s="150"/>
      <c r="Y171" s="161"/>
      <c r="Z171" s="143"/>
      <c r="AA171" s="143"/>
      <c r="AB171" s="143"/>
      <c r="AC171" s="143"/>
      <c r="AD171" s="46"/>
      <c r="AE171" s="143"/>
      <c r="AF171" s="150"/>
      <c r="AG171" s="217"/>
      <c r="AH171" s="46"/>
      <c r="AI171" s="143"/>
      <c r="AJ171" s="143"/>
      <c r="AK171" s="143"/>
      <c r="AL171" s="143"/>
      <c r="AM171" s="3"/>
      <c r="AN171" s="103"/>
      <c r="AO171" s="167"/>
      <c r="BU171" s="3"/>
      <c r="DC171" s="3"/>
    </row>
    <row r="172" spans="5:141" ht="16.5" x14ac:dyDescent="0.35">
      <c r="F172" s="103"/>
      <c r="G172" s="167"/>
      <c r="H172" s="161"/>
      <c r="I172" s="143"/>
      <c r="J172" s="143"/>
      <c r="K172" s="143"/>
      <c r="L172" s="143"/>
      <c r="M172" s="150"/>
      <c r="N172" s="161"/>
      <c r="O172" s="46"/>
      <c r="P172" s="143"/>
      <c r="Q172" s="143"/>
      <c r="R172" s="143"/>
      <c r="S172" s="150"/>
      <c r="T172" s="161"/>
      <c r="U172" s="143"/>
      <c r="V172" s="143"/>
      <c r="W172" s="143"/>
      <c r="X172" s="150"/>
      <c r="Y172" s="161"/>
      <c r="Z172" s="143"/>
      <c r="AA172" s="143"/>
      <c r="AB172" s="143"/>
      <c r="AC172" s="143"/>
      <c r="AD172" s="46"/>
      <c r="AE172" s="143"/>
      <c r="AF172" s="150"/>
      <c r="AG172" s="217"/>
      <c r="AH172" s="46"/>
      <c r="AI172" s="143"/>
      <c r="AJ172" s="143"/>
      <c r="AK172" s="143"/>
      <c r="AL172" s="143"/>
      <c r="AM172" s="3"/>
      <c r="AN172" s="103"/>
      <c r="AO172" s="167"/>
      <c r="BU172" s="3"/>
      <c r="DC172" s="3"/>
    </row>
    <row r="173" spans="5:141" ht="16.5" x14ac:dyDescent="0.35">
      <c r="F173" s="103"/>
      <c r="G173" s="167"/>
      <c r="H173" s="161"/>
      <c r="I173" s="143"/>
      <c r="J173" s="143"/>
      <c r="K173" s="143"/>
      <c r="L173" s="143"/>
      <c r="M173" s="150"/>
      <c r="N173" s="161"/>
      <c r="O173" s="46"/>
      <c r="P173" s="143"/>
      <c r="Q173" s="143"/>
      <c r="R173" s="143"/>
      <c r="S173" s="150"/>
      <c r="T173" s="161"/>
      <c r="U173" s="143"/>
      <c r="V173" s="143"/>
      <c r="W173" s="143"/>
      <c r="X173" s="150"/>
      <c r="Y173" s="161"/>
      <c r="Z173" s="143"/>
      <c r="AA173" s="143"/>
      <c r="AB173" s="143"/>
      <c r="AC173" s="143"/>
      <c r="AD173" s="46"/>
      <c r="AE173" s="143"/>
      <c r="AF173" s="150"/>
      <c r="AG173" s="217"/>
      <c r="AH173" s="46"/>
      <c r="AI173" s="143"/>
      <c r="AJ173" s="143"/>
      <c r="AK173" s="143"/>
      <c r="AL173" s="143"/>
      <c r="AM173" s="3"/>
      <c r="AN173" s="103"/>
      <c r="AO173" s="167"/>
      <c r="BU173" s="3"/>
      <c r="DC173" s="3"/>
    </row>
    <row r="174" spans="5:141" ht="16.5" x14ac:dyDescent="0.35">
      <c r="F174" s="103"/>
      <c r="G174" s="167"/>
      <c r="H174" s="161"/>
      <c r="I174" s="143"/>
      <c r="J174" s="143"/>
      <c r="K174" s="143"/>
      <c r="L174" s="143"/>
      <c r="M174" s="150"/>
      <c r="N174" s="161"/>
      <c r="O174" s="46"/>
      <c r="P174" s="143"/>
      <c r="Q174" s="143"/>
      <c r="R174" s="143"/>
      <c r="S174" s="150"/>
      <c r="T174" s="161"/>
      <c r="U174" s="143"/>
      <c r="V174" s="143"/>
      <c r="W174" s="143"/>
      <c r="X174" s="150"/>
      <c r="Y174" s="161"/>
      <c r="Z174" s="143"/>
      <c r="AA174" s="143"/>
      <c r="AB174" s="143"/>
      <c r="AC174" s="143"/>
      <c r="AD174" s="46"/>
      <c r="AE174" s="143"/>
      <c r="AF174" s="150"/>
      <c r="AG174" s="217"/>
      <c r="AH174" s="46"/>
      <c r="AI174" s="143"/>
      <c r="AJ174" s="143"/>
      <c r="AK174" s="143"/>
      <c r="AL174" s="143"/>
      <c r="AM174" s="3"/>
      <c r="AN174" s="103"/>
      <c r="AO174" s="167"/>
      <c r="BU174" s="3"/>
      <c r="DC174" s="3"/>
    </row>
    <row r="175" spans="5:141" ht="16.5" x14ac:dyDescent="0.35">
      <c r="F175" s="103"/>
      <c r="G175" s="167"/>
      <c r="H175" s="161"/>
      <c r="I175" s="143"/>
      <c r="J175" s="143"/>
      <c r="K175" s="143"/>
      <c r="L175" s="143"/>
      <c r="M175" s="150"/>
      <c r="N175" s="161"/>
      <c r="O175" s="46"/>
      <c r="P175" s="143"/>
      <c r="Q175" s="143"/>
      <c r="R175" s="143"/>
      <c r="S175" s="150"/>
      <c r="T175" s="161"/>
      <c r="U175" s="143"/>
      <c r="V175" s="143"/>
      <c r="W175" s="143"/>
      <c r="X175" s="150"/>
      <c r="Y175" s="161"/>
      <c r="Z175" s="143"/>
      <c r="AA175" s="143"/>
      <c r="AB175" s="143"/>
      <c r="AC175" s="143"/>
      <c r="AD175" s="46"/>
      <c r="AE175" s="143"/>
      <c r="AF175" s="150"/>
      <c r="AG175" s="217"/>
      <c r="AH175" s="46"/>
      <c r="AI175" s="143"/>
      <c r="AJ175" s="143"/>
      <c r="AK175" s="143"/>
      <c r="AL175" s="143"/>
      <c r="AM175" s="3"/>
      <c r="AN175" s="103"/>
      <c r="AO175" s="167"/>
      <c r="BU175" s="3"/>
      <c r="DC175" s="3"/>
    </row>
    <row r="176" spans="5:141" ht="16.5" x14ac:dyDescent="0.35">
      <c r="F176" s="103"/>
      <c r="G176" s="167"/>
      <c r="H176" s="161"/>
      <c r="I176" s="143"/>
      <c r="J176" s="143"/>
      <c r="K176" s="143"/>
      <c r="L176" s="143"/>
      <c r="M176" s="150"/>
      <c r="N176" s="161"/>
      <c r="O176" s="46"/>
      <c r="P176" s="143"/>
      <c r="Q176" s="143"/>
      <c r="R176" s="143"/>
      <c r="S176" s="150"/>
      <c r="T176" s="161"/>
      <c r="U176" s="143"/>
      <c r="V176" s="143"/>
      <c r="W176" s="143"/>
      <c r="X176" s="150"/>
      <c r="Y176" s="161"/>
      <c r="Z176" s="143"/>
      <c r="AA176" s="143"/>
      <c r="AB176" s="143"/>
      <c r="AC176" s="143"/>
      <c r="AD176" s="46"/>
      <c r="AE176" s="143"/>
      <c r="AF176" s="150"/>
      <c r="AG176" s="217"/>
      <c r="AH176" s="46"/>
      <c r="AI176" s="143"/>
      <c r="AJ176" s="143"/>
      <c r="AK176" s="143"/>
      <c r="AL176" s="143"/>
      <c r="AM176" s="3"/>
      <c r="AN176" s="103"/>
      <c r="AO176" s="167"/>
      <c r="DC176" s="3"/>
    </row>
    <row r="177" spans="6:107" ht="16.5" x14ac:dyDescent="0.35">
      <c r="F177" s="103"/>
      <c r="G177" s="167"/>
      <c r="H177" s="161"/>
      <c r="I177" s="143"/>
      <c r="J177" s="143"/>
      <c r="K177" s="143"/>
      <c r="L177" s="143"/>
      <c r="M177" s="150"/>
      <c r="N177" s="161"/>
      <c r="O177" s="46"/>
      <c r="P177" s="143"/>
      <c r="Q177" s="143"/>
      <c r="R177" s="143"/>
      <c r="S177" s="150"/>
      <c r="T177" s="161"/>
      <c r="U177" s="143"/>
      <c r="V177" s="143"/>
      <c r="W177" s="143"/>
      <c r="X177" s="150"/>
      <c r="Y177" s="161"/>
      <c r="Z177" s="143"/>
      <c r="AA177" s="143"/>
      <c r="AB177" s="143"/>
      <c r="AC177" s="143"/>
      <c r="AD177" s="46"/>
      <c r="AE177" s="143"/>
      <c r="AF177" s="150"/>
      <c r="AG177" s="217"/>
      <c r="AH177" s="46"/>
      <c r="AI177" s="143"/>
      <c r="AJ177" s="143"/>
      <c r="AK177" s="143"/>
      <c r="AL177" s="143"/>
      <c r="AM177" s="3"/>
      <c r="AN177" s="103"/>
      <c r="AO177" s="167"/>
      <c r="DC177" s="3"/>
    </row>
    <row r="178" spans="6:107" ht="16.5" x14ac:dyDescent="0.35">
      <c r="F178" s="103"/>
      <c r="G178" s="167"/>
      <c r="H178" s="161"/>
      <c r="I178" s="143"/>
      <c r="J178" s="143"/>
      <c r="K178" s="143"/>
      <c r="L178" s="143"/>
      <c r="M178" s="150"/>
      <c r="N178" s="161"/>
      <c r="O178" s="46"/>
      <c r="P178" s="143"/>
      <c r="Q178" s="143"/>
      <c r="R178" s="143"/>
      <c r="S178" s="150"/>
      <c r="T178" s="161"/>
      <c r="U178" s="143"/>
      <c r="V178" s="143"/>
      <c r="W178" s="143"/>
      <c r="X178" s="150"/>
      <c r="Y178" s="161"/>
      <c r="Z178" s="143"/>
      <c r="AA178" s="143"/>
      <c r="AB178" s="143"/>
      <c r="AC178" s="143"/>
      <c r="AD178" s="46"/>
      <c r="AE178" s="143"/>
      <c r="AF178" s="150"/>
      <c r="AG178" s="217"/>
      <c r="AH178" s="46"/>
      <c r="AI178" s="143"/>
      <c r="AJ178" s="143"/>
      <c r="AK178" s="143"/>
      <c r="AL178" s="143"/>
      <c r="AM178" s="3"/>
      <c r="AN178" s="103"/>
      <c r="AO178" s="167"/>
    </row>
    <row r="179" spans="6:107" ht="16.5" x14ac:dyDescent="0.35">
      <c r="F179" s="103"/>
      <c r="G179" s="167"/>
      <c r="H179" s="161"/>
      <c r="I179" s="143"/>
      <c r="J179" s="143"/>
      <c r="K179" s="143"/>
      <c r="L179" s="143"/>
      <c r="M179" s="150"/>
      <c r="N179" s="161"/>
      <c r="O179" s="46"/>
      <c r="P179" s="143"/>
      <c r="Q179" s="143"/>
      <c r="R179" s="143"/>
      <c r="S179" s="150"/>
      <c r="T179" s="161"/>
      <c r="U179" s="143"/>
      <c r="V179" s="143"/>
      <c r="W179" s="143"/>
      <c r="X179" s="150"/>
      <c r="Y179" s="161"/>
      <c r="Z179" s="143"/>
      <c r="AA179" s="143"/>
      <c r="AB179" s="143"/>
      <c r="AC179" s="143"/>
      <c r="AD179" s="46"/>
      <c r="AE179" s="143"/>
      <c r="AF179" s="150"/>
      <c r="AG179" s="217"/>
      <c r="AH179" s="46"/>
      <c r="AI179" s="143"/>
      <c r="AJ179" s="143"/>
      <c r="AK179" s="143"/>
      <c r="AL179" s="143"/>
      <c r="AN179" s="103"/>
      <c r="AO179" s="167"/>
    </row>
    <row r="180" spans="6:107" ht="16.5" x14ac:dyDescent="0.35">
      <c r="F180" s="103"/>
      <c r="G180" s="167"/>
      <c r="H180" s="161"/>
      <c r="I180" s="143"/>
      <c r="J180" s="143"/>
      <c r="K180" s="143"/>
      <c r="L180" s="143"/>
      <c r="M180" s="150"/>
      <c r="N180" s="161"/>
      <c r="O180" s="46"/>
      <c r="P180" s="143"/>
      <c r="Q180" s="143"/>
      <c r="R180" s="143"/>
      <c r="S180" s="150"/>
      <c r="T180" s="161"/>
      <c r="U180" s="143"/>
      <c r="V180" s="143"/>
      <c r="W180" s="143"/>
      <c r="X180" s="150"/>
      <c r="Y180" s="161"/>
      <c r="Z180" s="143"/>
      <c r="AA180" s="143"/>
      <c r="AB180" s="143"/>
      <c r="AC180" s="143"/>
      <c r="AD180" s="46"/>
      <c r="AE180" s="143"/>
      <c r="AF180" s="150"/>
      <c r="AG180" s="217"/>
      <c r="AH180" s="46"/>
      <c r="AI180" s="143"/>
      <c r="AJ180" s="143"/>
      <c r="AK180" s="143"/>
      <c r="AL180" s="143"/>
      <c r="AN180" s="103"/>
      <c r="AO180" s="167"/>
    </row>
    <row r="181" spans="6:107" ht="16.5" x14ac:dyDescent="0.35">
      <c r="F181" s="103"/>
      <c r="G181" s="167"/>
      <c r="H181" s="161"/>
      <c r="I181" s="143"/>
      <c r="J181" s="143"/>
      <c r="K181" s="143"/>
      <c r="L181" s="143"/>
      <c r="M181" s="150"/>
      <c r="N181" s="161"/>
      <c r="O181" s="46"/>
      <c r="P181" s="143"/>
      <c r="Q181" s="143"/>
      <c r="R181" s="143"/>
      <c r="S181" s="150"/>
      <c r="T181" s="161"/>
      <c r="U181" s="143"/>
      <c r="V181" s="143"/>
      <c r="W181" s="143"/>
      <c r="X181" s="150"/>
      <c r="Y181" s="161"/>
      <c r="Z181" s="143"/>
      <c r="AA181" s="143"/>
      <c r="AB181" s="143"/>
      <c r="AC181" s="143"/>
      <c r="AD181" s="46"/>
      <c r="AE181" s="143"/>
      <c r="AF181" s="150"/>
      <c r="AG181" s="217"/>
      <c r="AH181" s="46"/>
      <c r="AI181" s="143"/>
      <c r="AJ181" s="143"/>
      <c r="AK181" s="143"/>
      <c r="AL181" s="143"/>
      <c r="AN181" s="103"/>
      <c r="AO181" s="167"/>
    </row>
    <row r="182" spans="6:107" ht="16.5" x14ac:dyDescent="0.35">
      <c r="F182" s="103"/>
      <c r="G182" s="167"/>
      <c r="H182" s="161"/>
      <c r="I182" s="143"/>
      <c r="J182" s="143"/>
      <c r="K182" s="143"/>
      <c r="L182" s="143"/>
      <c r="M182" s="150"/>
      <c r="N182" s="161"/>
      <c r="O182" s="46"/>
      <c r="P182" s="143"/>
      <c r="Q182" s="143"/>
      <c r="R182" s="143"/>
      <c r="S182" s="150"/>
      <c r="T182" s="161"/>
      <c r="U182" s="143"/>
      <c r="V182" s="143"/>
      <c r="W182" s="143"/>
      <c r="X182" s="150"/>
      <c r="Y182" s="161"/>
      <c r="Z182" s="143"/>
      <c r="AA182" s="143"/>
      <c r="AB182" s="143"/>
      <c r="AC182" s="143"/>
      <c r="AD182" s="46"/>
      <c r="AE182" s="143"/>
      <c r="AF182" s="150"/>
      <c r="AG182" s="217"/>
      <c r="AH182" s="46"/>
      <c r="AI182" s="143"/>
      <c r="AJ182" s="143"/>
      <c r="AK182" s="143"/>
      <c r="AL182" s="143"/>
      <c r="AN182" s="103"/>
      <c r="AO182" s="167"/>
    </row>
    <row r="183" spans="6:107" ht="16.5" x14ac:dyDescent="0.35">
      <c r="F183" s="103"/>
      <c r="G183" s="167"/>
      <c r="H183" s="161"/>
      <c r="I183" s="143"/>
      <c r="J183" s="143"/>
      <c r="K183" s="143"/>
      <c r="L183" s="143"/>
      <c r="M183" s="150"/>
      <c r="N183" s="161"/>
      <c r="O183" s="46"/>
      <c r="P183" s="143"/>
      <c r="Q183" s="143"/>
      <c r="R183" s="143"/>
      <c r="S183" s="150"/>
      <c r="T183" s="161"/>
      <c r="U183" s="143"/>
      <c r="V183" s="143"/>
      <c r="W183" s="143"/>
      <c r="X183" s="150"/>
      <c r="Y183" s="161"/>
      <c r="Z183" s="143"/>
      <c r="AA183" s="143"/>
      <c r="AB183" s="143"/>
      <c r="AC183" s="143"/>
      <c r="AD183" s="46"/>
      <c r="AE183" s="143"/>
      <c r="AF183" s="150"/>
      <c r="AG183" s="217"/>
      <c r="AH183" s="46"/>
      <c r="AI183" s="143"/>
      <c r="AJ183" s="143"/>
      <c r="AK183" s="143"/>
      <c r="AL183" s="143"/>
      <c r="AN183" s="103"/>
      <c r="AO183" s="167"/>
    </row>
    <row r="184" spans="6:107" ht="16.5" x14ac:dyDescent="0.35">
      <c r="F184" s="103"/>
      <c r="G184" s="167"/>
      <c r="H184" s="161"/>
      <c r="I184" s="143"/>
      <c r="J184" s="143"/>
      <c r="K184" s="143"/>
      <c r="L184" s="143"/>
      <c r="M184" s="150"/>
      <c r="N184" s="161"/>
      <c r="O184" s="46"/>
      <c r="P184" s="143"/>
      <c r="Q184" s="143"/>
      <c r="R184" s="143"/>
      <c r="S184" s="150"/>
      <c r="T184" s="161"/>
      <c r="U184" s="143"/>
      <c r="V184" s="143"/>
      <c r="W184" s="143"/>
      <c r="X184" s="150"/>
      <c r="Y184" s="161"/>
      <c r="Z184" s="143"/>
      <c r="AA184" s="143"/>
      <c r="AB184" s="143"/>
      <c r="AC184" s="143"/>
      <c r="AD184" s="46"/>
      <c r="AE184" s="143"/>
      <c r="AF184" s="150"/>
      <c r="AG184" s="217"/>
      <c r="AH184" s="46"/>
      <c r="AI184" s="143"/>
      <c r="AJ184" s="143"/>
      <c r="AK184" s="143"/>
      <c r="AL184" s="143"/>
      <c r="AN184" s="103"/>
      <c r="AO184" s="167"/>
    </row>
    <row r="185" spans="6:107" ht="16.5" x14ac:dyDescent="0.35">
      <c r="F185" s="103"/>
      <c r="G185" s="167"/>
      <c r="H185" s="161"/>
      <c r="I185" s="143"/>
      <c r="J185" s="143"/>
      <c r="K185" s="143"/>
      <c r="L185" s="143"/>
      <c r="M185" s="150"/>
      <c r="N185" s="161"/>
      <c r="O185" s="46"/>
      <c r="P185" s="143"/>
      <c r="Q185" s="143"/>
      <c r="R185" s="143"/>
      <c r="S185" s="150"/>
      <c r="T185" s="161"/>
      <c r="U185" s="143"/>
      <c r="V185" s="143"/>
      <c r="W185" s="143"/>
      <c r="X185" s="150"/>
      <c r="Y185" s="161"/>
      <c r="Z185" s="143"/>
      <c r="AA185" s="143"/>
      <c r="AB185" s="143"/>
      <c r="AC185" s="143"/>
      <c r="AD185" s="46"/>
      <c r="AE185" s="143"/>
      <c r="AF185" s="150"/>
      <c r="AG185" s="217"/>
      <c r="AH185" s="46"/>
      <c r="AI185" s="143"/>
      <c r="AJ185" s="143"/>
      <c r="AK185" s="143"/>
      <c r="AL185" s="143"/>
      <c r="AN185" s="103"/>
      <c r="AO185" s="167"/>
    </row>
    <row r="186" spans="6:107" ht="16.5" x14ac:dyDescent="0.35">
      <c r="F186" s="103"/>
      <c r="G186" s="167"/>
      <c r="H186" s="161"/>
      <c r="I186" s="143"/>
      <c r="J186" s="143"/>
      <c r="K186" s="143"/>
      <c r="L186" s="143"/>
      <c r="M186" s="150"/>
      <c r="N186" s="161"/>
      <c r="O186" s="46"/>
      <c r="P186" s="143"/>
      <c r="Q186" s="143"/>
      <c r="R186" s="143"/>
      <c r="S186" s="150"/>
      <c r="T186" s="161"/>
      <c r="U186" s="143"/>
      <c r="V186" s="143"/>
      <c r="W186" s="143"/>
      <c r="X186" s="150"/>
      <c r="Y186" s="161"/>
      <c r="Z186" s="143"/>
      <c r="AA186" s="143"/>
      <c r="AB186" s="143"/>
      <c r="AC186" s="143"/>
      <c r="AD186" s="46"/>
      <c r="AE186" s="143"/>
      <c r="AF186" s="150"/>
      <c r="AG186" s="217"/>
      <c r="AH186" s="46"/>
      <c r="AI186" s="143"/>
      <c r="AJ186" s="143"/>
      <c r="AK186" s="143"/>
      <c r="AL186" s="143"/>
      <c r="AN186" s="103"/>
      <c r="AO186" s="167"/>
    </row>
    <row r="187" spans="6:107" ht="16.5" x14ac:dyDescent="0.35">
      <c r="F187" s="103"/>
      <c r="G187" s="167"/>
      <c r="H187" s="161"/>
      <c r="I187" s="143"/>
      <c r="J187" s="143"/>
      <c r="K187" s="143"/>
      <c r="L187" s="143"/>
      <c r="M187" s="150"/>
      <c r="N187" s="161"/>
      <c r="O187" s="46"/>
      <c r="P187" s="143"/>
      <c r="Q187" s="143"/>
      <c r="R187" s="143"/>
      <c r="S187" s="150"/>
      <c r="T187" s="161"/>
      <c r="U187" s="143"/>
      <c r="V187" s="143"/>
      <c r="W187" s="143"/>
      <c r="X187" s="150"/>
      <c r="Y187" s="161"/>
      <c r="Z187" s="143"/>
      <c r="AA187" s="143"/>
      <c r="AB187" s="143"/>
      <c r="AC187" s="143"/>
      <c r="AD187" s="46"/>
      <c r="AE187" s="143"/>
      <c r="AF187" s="150"/>
      <c r="AG187" s="217"/>
      <c r="AH187" s="46"/>
      <c r="AI187" s="143"/>
      <c r="AJ187" s="143"/>
      <c r="AK187" s="143"/>
      <c r="AL187" s="143"/>
      <c r="AN187" s="103"/>
      <c r="AO187" s="167"/>
    </row>
    <row r="188" spans="6:107" ht="16.5" x14ac:dyDescent="0.35">
      <c r="F188" s="103"/>
      <c r="G188" s="167"/>
      <c r="H188" s="161"/>
      <c r="I188" s="143"/>
      <c r="J188" s="143"/>
      <c r="K188" s="143"/>
      <c r="L188" s="143"/>
      <c r="M188" s="150"/>
      <c r="N188" s="161"/>
      <c r="O188" s="46"/>
      <c r="P188" s="143"/>
      <c r="Q188" s="143"/>
      <c r="R188" s="143"/>
      <c r="S188" s="150"/>
      <c r="T188" s="161"/>
      <c r="U188" s="143"/>
      <c r="V188" s="143"/>
      <c r="W188" s="143"/>
      <c r="X188" s="150"/>
      <c r="Y188" s="161"/>
      <c r="Z188" s="143"/>
      <c r="AA188" s="143"/>
      <c r="AB188" s="143"/>
      <c r="AC188" s="143"/>
      <c r="AD188" s="46"/>
      <c r="AE188" s="143"/>
      <c r="AF188" s="150"/>
      <c r="AG188" s="217"/>
      <c r="AH188" s="46"/>
      <c r="AI188" s="143"/>
      <c r="AJ188" s="143"/>
      <c r="AK188" s="143"/>
      <c r="AL188" s="143"/>
      <c r="AN188" s="103"/>
      <c r="AO188" s="167"/>
    </row>
    <row r="189" spans="6:107" ht="16.5" x14ac:dyDescent="0.35">
      <c r="F189" s="103"/>
      <c r="G189" s="167"/>
      <c r="H189" s="161"/>
      <c r="I189" s="143"/>
      <c r="J189" s="143"/>
      <c r="K189" s="143"/>
      <c r="L189" s="143"/>
      <c r="M189" s="150"/>
      <c r="N189" s="161"/>
      <c r="O189" s="46"/>
      <c r="P189" s="143"/>
      <c r="Q189" s="143"/>
      <c r="R189" s="143"/>
      <c r="S189" s="150"/>
      <c r="T189" s="161"/>
      <c r="U189" s="143"/>
      <c r="V189" s="143"/>
      <c r="W189" s="143"/>
      <c r="X189" s="150"/>
      <c r="Y189" s="161"/>
      <c r="Z189" s="143"/>
      <c r="AA189" s="143"/>
      <c r="AB189" s="143"/>
      <c r="AC189" s="143"/>
      <c r="AD189" s="46"/>
      <c r="AE189" s="143"/>
      <c r="AF189" s="150"/>
      <c r="AG189" s="217"/>
      <c r="AH189" s="46"/>
      <c r="AI189" s="143"/>
      <c r="AJ189" s="143"/>
      <c r="AK189" s="143"/>
      <c r="AL189" s="143"/>
      <c r="AN189" s="103"/>
      <c r="AO189" s="167"/>
    </row>
    <row r="190" spans="6:107" ht="16.5" x14ac:dyDescent="0.35">
      <c r="F190" s="103"/>
      <c r="G190" s="167"/>
      <c r="H190" s="161"/>
      <c r="I190" s="143"/>
      <c r="J190" s="143"/>
      <c r="K190" s="143"/>
      <c r="L190" s="143"/>
      <c r="M190" s="150"/>
      <c r="N190" s="161"/>
      <c r="O190" s="46"/>
      <c r="P190" s="143"/>
      <c r="Q190" s="143"/>
      <c r="R190" s="143"/>
      <c r="S190" s="150"/>
      <c r="T190" s="161"/>
      <c r="U190" s="143"/>
      <c r="V190" s="143"/>
      <c r="W190" s="143"/>
      <c r="X190" s="150"/>
      <c r="Y190" s="161"/>
      <c r="Z190" s="143"/>
      <c r="AA190" s="143"/>
      <c r="AB190" s="143"/>
      <c r="AC190" s="143"/>
      <c r="AD190" s="46"/>
      <c r="AE190" s="143"/>
      <c r="AF190" s="150"/>
      <c r="AG190" s="217"/>
      <c r="AH190" s="46"/>
      <c r="AI190" s="143"/>
      <c r="AJ190" s="143"/>
      <c r="AK190" s="143"/>
      <c r="AL190" s="143"/>
      <c r="AN190" s="103"/>
      <c r="AO190" s="167"/>
    </row>
    <row r="191" spans="6:107" ht="16.5" x14ac:dyDescent="0.35">
      <c r="F191" s="103"/>
      <c r="G191" s="167"/>
      <c r="H191" s="161"/>
      <c r="I191" s="143"/>
      <c r="J191" s="143"/>
      <c r="K191" s="143"/>
      <c r="L191" s="143"/>
      <c r="M191" s="150"/>
      <c r="N191" s="161"/>
      <c r="O191" s="46"/>
      <c r="P191" s="143"/>
      <c r="Q191" s="143"/>
      <c r="R191" s="143"/>
      <c r="S191" s="150"/>
      <c r="T191" s="161"/>
      <c r="U191" s="143"/>
      <c r="V191" s="143"/>
      <c r="W191" s="143"/>
      <c r="X191" s="150"/>
      <c r="Y191" s="161"/>
      <c r="Z191" s="143"/>
      <c r="AA191" s="143"/>
      <c r="AB191" s="143"/>
      <c r="AC191" s="143"/>
      <c r="AD191" s="46"/>
      <c r="AE191" s="143"/>
      <c r="AF191" s="150"/>
      <c r="AG191" s="217"/>
      <c r="AH191" s="46"/>
      <c r="AI191" s="143"/>
      <c r="AJ191" s="143"/>
      <c r="AK191" s="143"/>
      <c r="AL191" s="143"/>
      <c r="AN191" s="103"/>
      <c r="AO191" s="167"/>
    </row>
    <row r="192" spans="6:107" ht="16.5" x14ac:dyDescent="0.35">
      <c r="F192" s="103"/>
      <c r="G192" s="167"/>
      <c r="H192" s="161"/>
      <c r="I192" s="143"/>
      <c r="J192" s="143"/>
      <c r="K192" s="143"/>
      <c r="L192" s="143"/>
      <c r="M192" s="150"/>
      <c r="N192" s="161"/>
      <c r="O192" s="46"/>
      <c r="P192" s="143"/>
      <c r="Q192" s="143"/>
      <c r="R192" s="143"/>
      <c r="S192" s="150"/>
      <c r="T192" s="161"/>
      <c r="U192" s="143"/>
      <c r="V192" s="143"/>
      <c r="W192" s="143"/>
      <c r="X192" s="150"/>
      <c r="Y192" s="161"/>
      <c r="Z192" s="143"/>
      <c r="AA192" s="143"/>
      <c r="AB192" s="143"/>
      <c r="AC192" s="143"/>
      <c r="AD192" s="46"/>
      <c r="AE192" s="143"/>
      <c r="AF192" s="150"/>
      <c r="AG192" s="217"/>
      <c r="AH192" s="46"/>
      <c r="AI192" s="143"/>
      <c r="AJ192" s="143"/>
      <c r="AK192" s="143"/>
      <c r="AL192" s="143"/>
      <c r="AN192" s="103"/>
      <c r="AO192" s="167"/>
    </row>
    <row r="193" spans="6:41" ht="16.5" x14ac:dyDescent="0.35">
      <c r="F193" s="103"/>
      <c r="G193" s="167"/>
      <c r="H193" s="161"/>
      <c r="I193" s="143"/>
      <c r="J193" s="143"/>
      <c r="K193" s="143"/>
      <c r="L193" s="143"/>
      <c r="M193" s="150"/>
      <c r="N193" s="161"/>
      <c r="O193" s="46"/>
      <c r="P193" s="143"/>
      <c r="Q193" s="143"/>
      <c r="R193" s="143"/>
      <c r="S193" s="150"/>
      <c r="T193" s="161"/>
      <c r="U193" s="143"/>
      <c r="V193" s="143"/>
      <c r="W193" s="143"/>
      <c r="X193" s="150"/>
      <c r="Y193" s="161"/>
      <c r="Z193" s="143"/>
      <c r="AA193" s="143"/>
      <c r="AB193" s="143"/>
      <c r="AC193" s="143"/>
      <c r="AD193" s="46"/>
      <c r="AE193" s="143"/>
      <c r="AF193" s="150"/>
      <c r="AG193" s="217"/>
      <c r="AH193" s="46"/>
      <c r="AI193" s="143"/>
      <c r="AJ193" s="143"/>
      <c r="AK193" s="143"/>
      <c r="AL193" s="143"/>
      <c r="AN193" s="103"/>
      <c r="AO193" s="167"/>
    </row>
    <row r="194" spans="6:41" ht="16.5" x14ac:dyDescent="0.35">
      <c r="F194" s="103"/>
      <c r="G194" s="167"/>
      <c r="H194" s="161"/>
      <c r="I194" s="143"/>
      <c r="J194" s="143"/>
      <c r="K194" s="143"/>
      <c r="L194" s="143"/>
      <c r="M194" s="150"/>
      <c r="N194" s="161"/>
      <c r="O194" s="46"/>
      <c r="P194" s="143"/>
      <c r="Q194" s="143"/>
      <c r="R194" s="143"/>
      <c r="S194" s="150"/>
      <c r="T194" s="161"/>
      <c r="U194" s="143"/>
      <c r="V194" s="143"/>
      <c r="W194" s="143"/>
      <c r="X194" s="150"/>
      <c r="Y194" s="161"/>
      <c r="Z194" s="143"/>
      <c r="AA194" s="143"/>
      <c r="AB194" s="143"/>
      <c r="AC194" s="143"/>
      <c r="AD194" s="46"/>
      <c r="AE194" s="143"/>
      <c r="AF194" s="150"/>
      <c r="AG194" s="217"/>
      <c r="AH194" s="46"/>
      <c r="AI194" s="143"/>
      <c r="AJ194" s="143"/>
      <c r="AK194" s="143"/>
      <c r="AL194" s="143"/>
      <c r="AN194" s="103"/>
      <c r="AO194" s="167"/>
    </row>
    <row r="195" spans="6:41" ht="16.5" x14ac:dyDescent="0.35">
      <c r="F195" s="103"/>
      <c r="G195" s="167"/>
      <c r="H195" s="161"/>
      <c r="I195" s="143"/>
      <c r="J195" s="143"/>
      <c r="K195" s="143"/>
      <c r="L195" s="143"/>
      <c r="M195" s="150"/>
      <c r="N195" s="161"/>
      <c r="O195" s="46"/>
      <c r="P195" s="143"/>
      <c r="Q195" s="143"/>
      <c r="R195" s="143"/>
      <c r="S195" s="150"/>
      <c r="T195" s="161"/>
      <c r="U195" s="143"/>
      <c r="V195" s="143"/>
      <c r="W195" s="143"/>
      <c r="X195" s="150"/>
      <c r="Y195" s="161"/>
      <c r="Z195" s="143"/>
      <c r="AA195" s="143"/>
      <c r="AB195" s="143"/>
      <c r="AC195" s="143"/>
      <c r="AD195" s="46"/>
      <c r="AE195" s="143"/>
      <c r="AF195" s="150"/>
      <c r="AG195" s="217"/>
      <c r="AH195" s="46"/>
      <c r="AI195" s="143"/>
      <c r="AJ195" s="143"/>
      <c r="AK195" s="143"/>
      <c r="AL195" s="143"/>
      <c r="AN195" s="103"/>
      <c r="AO195" s="167"/>
    </row>
    <row r="196" spans="6:41" ht="16.5" x14ac:dyDescent="0.35">
      <c r="F196" s="103"/>
      <c r="G196" s="167"/>
      <c r="H196" s="161"/>
      <c r="I196" s="143"/>
      <c r="J196" s="143"/>
      <c r="K196" s="143"/>
      <c r="L196" s="143"/>
      <c r="M196" s="150"/>
      <c r="N196" s="161"/>
      <c r="O196" s="46"/>
      <c r="P196" s="143"/>
      <c r="Q196" s="143"/>
      <c r="R196" s="143"/>
      <c r="S196" s="150"/>
      <c r="T196" s="161"/>
      <c r="U196" s="143"/>
      <c r="V196" s="143"/>
      <c r="W196" s="143"/>
      <c r="X196" s="150"/>
      <c r="Y196" s="161"/>
      <c r="Z196" s="143"/>
      <c r="AA196" s="143"/>
      <c r="AB196" s="143"/>
      <c r="AC196" s="143"/>
      <c r="AD196" s="46"/>
      <c r="AE196" s="143"/>
      <c r="AF196" s="150"/>
      <c r="AG196" s="217"/>
      <c r="AH196" s="46"/>
      <c r="AI196" s="143"/>
      <c r="AJ196" s="143"/>
      <c r="AK196" s="143"/>
      <c r="AL196" s="143"/>
      <c r="AN196" s="103"/>
      <c r="AO196" s="167"/>
    </row>
    <row r="197" spans="6:41" ht="16.5" x14ac:dyDescent="0.35">
      <c r="F197" s="103"/>
      <c r="G197" s="167"/>
      <c r="H197" s="161"/>
      <c r="I197" s="143"/>
      <c r="J197" s="143"/>
      <c r="K197" s="143"/>
      <c r="L197" s="143"/>
      <c r="M197" s="150"/>
      <c r="N197" s="161"/>
      <c r="O197" s="46"/>
      <c r="P197" s="143"/>
      <c r="Q197" s="143"/>
      <c r="R197" s="143"/>
      <c r="S197" s="150"/>
      <c r="T197" s="161"/>
      <c r="U197" s="143"/>
      <c r="V197" s="143"/>
      <c r="W197" s="143"/>
      <c r="X197" s="150"/>
      <c r="Y197" s="161"/>
      <c r="Z197" s="143"/>
      <c r="AA197" s="143"/>
      <c r="AB197" s="143"/>
      <c r="AC197" s="143"/>
      <c r="AD197" s="46"/>
      <c r="AE197" s="143"/>
      <c r="AF197" s="150"/>
      <c r="AG197" s="217"/>
      <c r="AH197" s="46"/>
      <c r="AI197" s="143"/>
      <c r="AJ197" s="143"/>
      <c r="AK197" s="143"/>
      <c r="AL197" s="143"/>
      <c r="AN197" s="103"/>
      <c r="AO197" s="167"/>
    </row>
    <row r="198" spans="6:41" ht="16.5" x14ac:dyDescent="0.35">
      <c r="F198" s="103"/>
      <c r="G198" s="167"/>
      <c r="H198" s="161"/>
      <c r="I198" s="143"/>
      <c r="J198" s="143"/>
      <c r="K198" s="143"/>
      <c r="L198" s="143"/>
      <c r="M198" s="150"/>
      <c r="N198" s="161"/>
      <c r="O198" s="46"/>
      <c r="P198" s="143"/>
      <c r="Q198" s="143"/>
      <c r="R198" s="143"/>
      <c r="S198" s="150"/>
      <c r="T198" s="161"/>
      <c r="U198" s="143"/>
      <c r="V198" s="143"/>
      <c r="W198" s="143"/>
      <c r="X198" s="150"/>
      <c r="Y198" s="161"/>
      <c r="Z198" s="143"/>
      <c r="AA198" s="143"/>
      <c r="AB198" s="143"/>
      <c r="AC198" s="143"/>
      <c r="AD198" s="46"/>
      <c r="AE198" s="143"/>
      <c r="AF198" s="150"/>
      <c r="AG198" s="217"/>
      <c r="AH198" s="46"/>
      <c r="AI198" s="143"/>
      <c r="AJ198" s="143"/>
      <c r="AK198" s="143"/>
      <c r="AL198" s="143"/>
      <c r="AN198" s="103"/>
      <c r="AO198" s="167"/>
    </row>
    <row r="199" spans="6:41" ht="16.5" x14ac:dyDescent="0.35">
      <c r="F199" s="103"/>
      <c r="G199" s="167"/>
      <c r="H199" s="161"/>
      <c r="I199" s="143"/>
      <c r="J199" s="143"/>
      <c r="K199" s="143"/>
      <c r="L199" s="143"/>
      <c r="M199" s="150"/>
      <c r="N199" s="161"/>
      <c r="O199" s="46"/>
      <c r="P199" s="143"/>
      <c r="Q199" s="143"/>
      <c r="R199" s="143"/>
      <c r="S199" s="150"/>
      <c r="T199" s="161"/>
      <c r="U199" s="143"/>
      <c r="V199" s="143"/>
      <c r="W199" s="143"/>
      <c r="X199" s="150"/>
      <c r="Y199" s="161"/>
      <c r="Z199" s="143"/>
      <c r="AA199" s="143"/>
      <c r="AB199" s="143"/>
      <c r="AC199" s="143"/>
      <c r="AD199" s="46"/>
      <c r="AE199" s="143"/>
      <c r="AF199" s="150"/>
      <c r="AG199" s="217"/>
      <c r="AH199" s="46"/>
      <c r="AI199" s="143"/>
      <c r="AJ199" s="143"/>
      <c r="AK199" s="143"/>
      <c r="AL199" s="143"/>
      <c r="AN199" s="103"/>
      <c r="AO199" s="167"/>
    </row>
    <row r="200" spans="6:41" ht="16.5" x14ac:dyDescent="0.35">
      <c r="F200" s="103"/>
      <c r="G200" s="167"/>
      <c r="H200" s="161"/>
      <c r="I200" s="143"/>
      <c r="J200" s="143"/>
      <c r="K200" s="143"/>
      <c r="L200" s="143"/>
      <c r="M200" s="150"/>
      <c r="N200" s="161"/>
      <c r="O200" s="46"/>
      <c r="P200" s="143"/>
      <c r="Q200" s="143"/>
      <c r="R200" s="143"/>
      <c r="S200" s="150"/>
      <c r="T200" s="161"/>
      <c r="U200" s="143"/>
      <c r="V200" s="143"/>
      <c r="W200" s="143"/>
      <c r="X200" s="150"/>
      <c r="Y200" s="161"/>
      <c r="Z200" s="143"/>
      <c r="AA200" s="143"/>
      <c r="AB200" s="143"/>
      <c r="AC200" s="143"/>
      <c r="AD200" s="46"/>
      <c r="AE200" s="143"/>
      <c r="AF200" s="150"/>
      <c r="AG200" s="217"/>
      <c r="AH200" s="46"/>
      <c r="AI200" s="143"/>
      <c r="AJ200" s="143"/>
      <c r="AK200" s="143"/>
      <c r="AL200" s="143"/>
      <c r="AN200" s="103"/>
      <c r="AO200" s="167"/>
    </row>
    <row r="201" spans="6:41" ht="16.5" x14ac:dyDescent="0.35">
      <c r="F201" s="103"/>
      <c r="G201" s="167"/>
      <c r="H201" s="161"/>
      <c r="I201" s="143"/>
      <c r="J201" s="143"/>
      <c r="K201" s="143"/>
      <c r="L201" s="143"/>
      <c r="M201" s="150"/>
      <c r="N201" s="161"/>
      <c r="O201" s="46"/>
      <c r="P201" s="143"/>
      <c r="Q201" s="143"/>
      <c r="R201" s="143"/>
      <c r="S201" s="150"/>
      <c r="T201" s="161"/>
      <c r="U201" s="143"/>
      <c r="V201" s="143"/>
      <c r="W201" s="143"/>
      <c r="X201" s="150"/>
      <c r="Y201" s="161"/>
      <c r="Z201" s="143"/>
      <c r="AA201" s="143"/>
      <c r="AB201" s="143"/>
      <c r="AC201" s="143"/>
      <c r="AD201" s="46"/>
      <c r="AE201" s="143"/>
      <c r="AF201" s="150"/>
      <c r="AG201" s="217"/>
      <c r="AH201" s="46"/>
      <c r="AI201" s="143"/>
      <c r="AJ201" s="143"/>
      <c r="AK201" s="143"/>
      <c r="AL201" s="143"/>
      <c r="AN201" s="103"/>
      <c r="AO201" s="167"/>
    </row>
    <row r="202" spans="6:41" ht="16.5" x14ac:dyDescent="0.35">
      <c r="F202" s="103"/>
      <c r="G202" s="167"/>
      <c r="H202" s="161"/>
      <c r="I202" s="143"/>
      <c r="J202" s="143"/>
      <c r="K202" s="143"/>
      <c r="L202" s="143"/>
      <c r="M202" s="150"/>
      <c r="N202" s="161"/>
      <c r="O202" s="46"/>
      <c r="P202" s="143"/>
      <c r="Q202" s="143"/>
      <c r="R202" s="143"/>
      <c r="S202" s="150"/>
      <c r="T202" s="161"/>
      <c r="U202" s="143"/>
      <c r="V202" s="143"/>
      <c r="W202" s="143"/>
      <c r="X202" s="150"/>
      <c r="Y202" s="161"/>
      <c r="Z202" s="143"/>
      <c r="AA202" s="143"/>
      <c r="AB202" s="143"/>
      <c r="AC202" s="143"/>
      <c r="AD202" s="46"/>
      <c r="AE202" s="143"/>
      <c r="AF202" s="150"/>
      <c r="AG202" s="217"/>
      <c r="AH202" s="46"/>
      <c r="AI202" s="143"/>
      <c r="AJ202" s="143"/>
      <c r="AK202" s="143"/>
      <c r="AL202" s="143"/>
      <c r="AN202" s="103"/>
      <c r="AO202" s="167"/>
    </row>
    <row r="203" spans="6:41" ht="16.5" x14ac:dyDescent="0.35">
      <c r="F203" s="103"/>
      <c r="G203" s="167"/>
      <c r="H203" s="161"/>
      <c r="I203" s="143"/>
      <c r="J203" s="143"/>
      <c r="K203" s="143"/>
      <c r="L203" s="143"/>
      <c r="M203" s="150"/>
      <c r="N203" s="161"/>
      <c r="O203" s="46"/>
      <c r="P203" s="143"/>
      <c r="Q203" s="143"/>
      <c r="R203" s="143"/>
      <c r="S203" s="150"/>
      <c r="T203" s="161"/>
      <c r="U203" s="143"/>
      <c r="V203" s="143"/>
      <c r="W203" s="143"/>
      <c r="X203" s="150"/>
      <c r="Y203" s="161"/>
      <c r="Z203" s="143"/>
      <c r="AA203" s="143"/>
      <c r="AB203" s="143"/>
      <c r="AC203" s="143"/>
      <c r="AD203" s="46"/>
      <c r="AE203" s="143"/>
      <c r="AF203" s="150"/>
      <c r="AG203" s="217"/>
      <c r="AH203" s="46"/>
      <c r="AI203" s="143"/>
      <c r="AJ203" s="143"/>
      <c r="AK203" s="143"/>
      <c r="AL203" s="143"/>
      <c r="AN203" s="103"/>
      <c r="AO203" s="167"/>
    </row>
    <row r="204" spans="6:41" ht="16.5" x14ac:dyDescent="0.35">
      <c r="F204" s="103"/>
      <c r="G204" s="167"/>
      <c r="H204" s="161"/>
      <c r="I204" s="143"/>
      <c r="J204" s="143"/>
      <c r="K204" s="143"/>
      <c r="L204" s="143"/>
      <c r="M204" s="150"/>
      <c r="N204" s="161"/>
      <c r="O204" s="46"/>
      <c r="P204" s="143"/>
      <c r="Q204" s="143"/>
      <c r="R204" s="143"/>
      <c r="S204" s="150"/>
      <c r="T204" s="161"/>
      <c r="U204" s="143"/>
      <c r="V204" s="143"/>
      <c r="W204" s="143"/>
      <c r="X204" s="150"/>
      <c r="Y204" s="161"/>
      <c r="Z204" s="143"/>
      <c r="AA204" s="143"/>
      <c r="AB204" s="143"/>
      <c r="AC204" s="143"/>
      <c r="AD204" s="46"/>
      <c r="AE204" s="143"/>
      <c r="AF204" s="150"/>
      <c r="AG204" s="217"/>
      <c r="AH204" s="46"/>
      <c r="AI204" s="143"/>
      <c r="AJ204" s="143"/>
      <c r="AK204" s="143"/>
      <c r="AL204" s="143"/>
      <c r="AN204" s="103"/>
      <c r="AO204" s="167"/>
    </row>
    <row r="205" spans="6:41" ht="16.5" x14ac:dyDescent="0.35">
      <c r="F205" s="103"/>
      <c r="G205" s="167"/>
      <c r="H205" s="161"/>
      <c r="I205" s="143"/>
      <c r="J205" s="143"/>
      <c r="K205" s="143"/>
      <c r="L205" s="143"/>
      <c r="M205" s="150"/>
      <c r="N205" s="161"/>
      <c r="O205" s="46"/>
      <c r="P205" s="143"/>
      <c r="Q205" s="143"/>
      <c r="R205" s="143"/>
      <c r="S205" s="150"/>
      <c r="T205" s="161"/>
      <c r="U205" s="143"/>
      <c r="V205" s="143"/>
      <c r="W205" s="143"/>
      <c r="X205" s="150"/>
      <c r="Y205" s="161"/>
      <c r="Z205" s="143"/>
      <c r="AA205" s="143"/>
      <c r="AB205" s="143"/>
      <c r="AC205" s="143"/>
      <c r="AD205" s="46"/>
      <c r="AE205" s="143"/>
      <c r="AF205" s="150"/>
      <c r="AG205" s="217"/>
      <c r="AH205" s="46"/>
      <c r="AI205" s="143"/>
      <c r="AJ205" s="143"/>
      <c r="AK205" s="143"/>
      <c r="AL205" s="143"/>
      <c r="AN205" s="103"/>
      <c r="AO205" s="167"/>
    </row>
    <row r="206" spans="6:41" ht="16.5" x14ac:dyDescent="0.35">
      <c r="F206" s="103"/>
      <c r="G206" s="167"/>
      <c r="H206" s="161"/>
      <c r="I206" s="143"/>
      <c r="J206" s="143"/>
      <c r="K206" s="143"/>
      <c r="L206" s="143"/>
      <c r="M206" s="150"/>
      <c r="N206" s="161"/>
      <c r="O206" s="46"/>
      <c r="P206" s="143"/>
      <c r="Q206" s="143"/>
      <c r="R206" s="143"/>
      <c r="S206" s="150"/>
      <c r="T206" s="161"/>
      <c r="U206" s="143"/>
      <c r="V206" s="143"/>
      <c r="W206" s="143"/>
      <c r="X206" s="150"/>
      <c r="Y206" s="161"/>
      <c r="Z206" s="143"/>
      <c r="AA206" s="143"/>
      <c r="AB206" s="143"/>
      <c r="AC206" s="143"/>
      <c r="AD206" s="46"/>
      <c r="AE206" s="143"/>
      <c r="AF206" s="150"/>
      <c r="AG206" s="217"/>
      <c r="AH206" s="46"/>
      <c r="AI206" s="143"/>
      <c r="AJ206" s="143"/>
      <c r="AK206" s="143"/>
      <c r="AL206" s="143"/>
      <c r="AN206" s="103"/>
      <c r="AO206" s="167"/>
    </row>
    <row r="207" spans="6:41" ht="16.5" x14ac:dyDescent="0.35">
      <c r="F207" s="103"/>
      <c r="G207" s="167"/>
      <c r="H207" s="161"/>
      <c r="I207" s="143"/>
      <c r="J207" s="143"/>
      <c r="K207" s="143"/>
      <c r="L207" s="143"/>
      <c r="M207" s="150"/>
      <c r="N207" s="161"/>
      <c r="O207" s="46"/>
      <c r="P207" s="143"/>
      <c r="Q207" s="143"/>
      <c r="R207" s="143"/>
      <c r="S207" s="150"/>
      <c r="T207" s="161"/>
      <c r="U207" s="143"/>
      <c r="V207" s="143"/>
      <c r="W207" s="143"/>
      <c r="X207" s="150"/>
      <c r="Y207" s="161"/>
      <c r="Z207" s="143"/>
      <c r="AA207" s="143"/>
      <c r="AB207" s="143"/>
      <c r="AC207" s="143"/>
      <c r="AD207" s="46"/>
      <c r="AE207" s="143"/>
      <c r="AF207" s="150"/>
      <c r="AG207" s="217"/>
      <c r="AH207" s="46"/>
      <c r="AI207" s="143"/>
      <c r="AJ207" s="143"/>
      <c r="AK207" s="143"/>
      <c r="AL207" s="143"/>
      <c r="AN207" s="103"/>
      <c r="AO207" s="167"/>
    </row>
    <row r="208" spans="6:41" ht="16.5" x14ac:dyDescent="0.35">
      <c r="F208" s="103"/>
      <c r="G208" s="167"/>
      <c r="H208" s="161"/>
      <c r="I208" s="143"/>
      <c r="J208" s="143"/>
      <c r="K208" s="143"/>
      <c r="L208" s="143"/>
      <c r="M208" s="150"/>
      <c r="N208" s="161"/>
      <c r="O208" s="46"/>
      <c r="P208" s="143"/>
      <c r="Q208" s="143"/>
      <c r="R208" s="143"/>
      <c r="S208" s="150"/>
      <c r="T208" s="161"/>
      <c r="U208" s="143"/>
      <c r="V208" s="143"/>
      <c r="W208" s="143"/>
      <c r="X208" s="150"/>
      <c r="Y208" s="161"/>
      <c r="Z208" s="143"/>
      <c r="AA208" s="143"/>
      <c r="AB208" s="143"/>
      <c r="AC208" s="143"/>
      <c r="AD208" s="46"/>
      <c r="AE208" s="143"/>
      <c r="AF208" s="150"/>
      <c r="AG208" s="217"/>
      <c r="AH208" s="46"/>
      <c r="AI208" s="143"/>
      <c r="AJ208" s="143"/>
      <c r="AK208" s="143"/>
      <c r="AL208" s="143"/>
      <c r="AN208" s="103"/>
      <c r="AO208" s="167"/>
    </row>
    <row r="209" spans="6:41" ht="16.5" x14ac:dyDescent="0.35">
      <c r="F209" s="103"/>
      <c r="G209" s="167"/>
      <c r="H209" s="161"/>
      <c r="I209" s="143"/>
      <c r="J209" s="143"/>
      <c r="K209" s="143"/>
      <c r="L209" s="143"/>
      <c r="M209" s="150"/>
      <c r="N209" s="161"/>
      <c r="O209" s="46"/>
      <c r="P209" s="143"/>
      <c r="Q209" s="143"/>
      <c r="R209" s="143"/>
      <c r="S209" s="150"/>
      <c r="T209" s="161"/>
      <c r="U209" s="143"/>
      <c r="V209" s="143"/>
      <c r="W209" s="143"/>
      <c r="X209" s="150"/>
      <c r="Y209" s="161"/>
      <c r="Z209" s="143"/>
      <c r="AA209" s="143"/>
      <c r="AB209" s="143"/>
      <c r="AC209" s="143"/>
      <c r="AD209" s="46"/>
      <c r="AE209" s="143"/>
      <c r="AF209" s="150"/>
      <c r="AG209" s="217"/>
      <c r="AH209" s="46"/>
      <c r="AI209" s="143"/>
      <c r="AJ209" s="143"/>
      <c r="AK209" s="143"/>
      <c r="AL209" s="143"/>
      <c r="AN209" s="103"/>
      <c r="AO209" s="167"/>
    </row>
    <row r="210" spans="6:41" ht="16.5" x14ac:dyDescent="0.35">
      <c r="F210" s="103"/>
      <c r="G210" s="167"/>
      <c r="H210" s="161"/>
      <c r="I210" s="143"/>
      <c r="J210" s="143"/>
      <c r="K210" s="143"/>
      <c r="L210" s="143"/>
      <c r="M210" s="150"/>
      <c r="N210" s="161"/>
      <c r="O210" s="46"/>
      <c r="P210" s="143"/>
      <c r="Q210" s="143"/>
      <c r="R210" s="143"/>
      <c r="S210" s="150"/>
      <c r="T210" s="161"/>
      <c r="U210" s="143"/>
      <c r="V210" s="143"/>
      <c r="W210" s="143"/>
      <c r="X210" s="150"/>
      <c r="Y210" s="161"/>
      <c r="Z210" s="143"/>
      <c r="AA210" s="143"/>
      <c r="AB210" s="143"/>
      <c r="AC210" s="143"/>
      <c r="AD210" s="46"/>
      <c r="AE210" s="143"/>
      <c r="AF210" s="150"/>
      <c r="AG210" s="217"/>
      <c r="AH210" s="46"/>
      <c r="AI210" s="143"/>
      <c r="AJ210" s="143"/>
      <c r="AK210" s="143"/>
      <c r="AL210" s="143"/>
      <c r="AN210" s="103"/>
      <c r="AO210" s="167"/>
    </row>
    <row r="211" spans="6:41" ht="16.5" x14ac:dyDescent="0.35">
      <c r="F211" s="103"/>
      <c r="G211" s="167"/>
      <c r="H211" s="161"/>
      <c r="I211" s="143"/>
      <c r="J211" s="143"/>
      <c r="K211" s="143"/>
      <c r="L211" s="143"/>
      <c r="M211" s="150"/>
      <c r="N211" s="161"/>
      <c r="O211" s="46"/>
      <c r="P211" s="143"/>
      <c r="Q211" s="143"/>
      <c r="R211" s="143"/>
      <c r="S211" s="150"/>
      <c r="T211" s="161"/>
      <c r="U211" s="143"/>
      <c r="V211" s="143"/>
      <c r="W211" s="143"/>
      <c r="X211" s="150"/>
      <c r="Y211" s="161"/>
      <c r="Z211" s="143"/>
      <c r="AA211" s="143"/>
      <c r="AB211" s="143"/>
      <c r="AC211" s="143"/>
      <c r="AD211" s="46"/>
      <c r="AE211" s="143"/>
      <c r="AF211" s="150"/>
      <c r="AG211" s="217"/>
      <c r="AH211" s="46"/>
      <c r="AI211" s="143"/>
      <c r="AJ211" s="143"/>
      <c r="AK211" s="143"/>
      <c r="AL211" s="143"/>
      <c r="AN211" s="103"/>
      <c r="AO211" s="167"/>
    </row>
    <row r="212" spans="6:41" ht="16.5" x14ac:dyDescent="0.35">
      <c r="F212" s="103"/>
      <c r="G212" s="167"/>
      <c r="H212" s="161"/>
      <c r="I212" s="143"/>
      <c r="J212" s="143"/>
      <c r="K212" s="143"/>
      <c r="L212" s="143"/>
      <c r="M212" s="150"/>
      <c r="N212" s="161"/>
      <c r="O212" s="46"/>
      <c r="P212" s="143"/>
      <c r="Q212" s="143"/>
      <c r="R212" s="143"/>
      <c r="S212" s="150"/>
      <c r="T212" s="161"/>
      <c r="U212" s="143"/>
      <c r="V212" s="143"/>
      <c r="W212" s="143"/>
      <c r="X212" s="150"/>
      <c r="Y212" s="161"/>
      <c r="Z212" s="143"/>
      <c r="AA212" s="143"/>
      <c r="AB212" s="143"/>
      <c r="AC212" s="143"/>
      <c r="AD212" s="46"/>
      <c r="AE212" s="143"/>
      <c r="AF212" s="150"/>
      <c r="AG212" s="217"/>
      <c r="AH212" s="46"/>
      <c r="AI212" s="143"/>
      <c r="AJ212" s="143"/>
      <c r="AK212" s="143"/>
      <c r="AL212" s="143"/>
      <c r="AN212" s="103"/>
      <c r="AO212" s="167"/>
    </row>
    <row r="213" spans="6:41" ht="16.5" x14ac:dyDescent="0.35">
      <c r="F213" s="103"/>
      <c r="G213" s="167"/>
      <c r="H213" s="161"/>
      <c r="I213" s="143"/>
      <c r="J213" s="143"/>
      <c r="K213" s="143"/>
      <c r="L213" s="143"/>
      <c r="M213" s="150"/>
      <c r="N213" s="161"/>
      <c r="O213" s="46"/>
      <c r="P213" s="143"/>
      <c r="Q213" s="143"/>
      <c r="R213" s="143"/>
      <c r="S213" s="150"/>
      <c r="T213" s="161"/>
      <c r="U213" s="143"/>
      <c r="V213" s="143"/>
      <c r="W213" s="143"/>
      <c r="X213" s="150"/>
      <c r="Y213" s="161"/>
      <c r="Z213" s="143"/>
      <c r="AA213" s="143"/>
      <c r="AB213" s="143"/>
      <c r="AC213" s="143"/>
      <c r="AD213" s="46"/>
      <c r="AE213" s="143"/>
      <c r="AF213" s="150"/>
      <c r="AG213" s="217"/>
      <c r="AH213" s="46"/>
      <c r="AI213" s="143"/>
      <c r="AJ213" s="143"/>
      <c r="AK213" s="143"/>
      <c r="AL213" s="143"/>
      <c r="AN213" s="103"/>
      <c r="AO213" s="167"/>
    </row>
    <row r="214" spans="6:41" ht="16.5" x14ac:dyDescent="0.35">
      <c r="F214" s="103"/>
      <c r="G214" s="167"/>
      <c r="H214" s="161"/>
      <c r="I214" s="143"/>
      <c r="J214" s="143"/>
      <c r="K214" s="143"/>
      <c r="L214" s="143"/>
      <c r="M214" s="150"/>
      <c r="N214" s="161"/>
      <c r="O214" s="46"/>
      <c r="P214" s="143"/>
      <c r="Q214" s="143"/>
      <c r="R214" s="143"/>
      <c r="S214" s="150"/>
      <c r="T214" s="161"/>
      <c r="U214" s="143"/>
      <c r="V214" s="143"/>
      <c r="W214" s="143"/>
      <c r="X214" s="150"/>
      <c r="Y214" s="161"/>
      <c r="Z214" s="143"/>
      <c r="AA214" s="143"/>
      <c r="AB214" s="143"/>
      <c r="AC214" s="143"/>
      <c r="AD214" s="46"/>
      <c r="AE214" s="143"/>
      <c r="AF214" s="150"/>
      <c r="AG214" s="217"/>
      <c r="AH214" s="46"/>
      <c r="AI214" s="143"/>
      <c r="AJ214" s="143"/>
      <c r="AK214" s="143"/>
      <c r="AL214" s="143"/>
      <c r="AN214" s="103"/>
      <c r="AO214" s="167"/>
    </row>
    <row r="215" spans="6:41" ht="16.5" x14ac:dyDescent="0.35">
      <c r="F215" s="103"/>
      <c r="G215" s="167"/>
      <c r="H215" s="161"/>
      <c r="I215" s="143"/>
      <c r="J215" s="143"/>
      <c r="K215" s="143"/>
      <c r="L215" s="143"/>
      <c r="M215" s="150"/>
      <c r="N215" s="161"/>
      <c r="O215" s="46"/>
      <c r="P215" s="143"/>
      <c r="Q215" s="143"/>
      <c r="R215" s="143"/>
      <c r="S215" s="150"/>
      <c r="T215" s="161"/>
      <c r="U215" s="143"/>
      <c r="V215" s="143"/>
      <c r="W215" s="143"/>
      <c r="X215" s="150"/>
      <c r="Y215" s="161"/>
      <c r="Z215" s="143"/>
      <c r="AA215" s="143"/>
      <c r="AB215" s="143"/>
      <c r="AC215" s="143"/>
      <c r="AD215" s="46"/>
      <c r="AE215" s="143"/>
      <c r="AF215" s="150"/>
      <c r="AG215" s="217"/>
      <c r="AH215" s="46"/>
      <c r="AI215" s="143"/>
      <c r="AJ215" s="143"/>
      <c r="AK215" s="143"/>
      <c r="AL215" s="143"/>
      <c r="AN215" s="103"/>
      <c r="AO215" s="167"/>
    </row>
    <row r="216" spans="6:41" ht="16.5" x14ac:dyDescent="0.35">
      <c r="F216" s="103"/>
      <c r="G216" s="167"/>
      <c r="H216" s="161"/>
      <c r="I216" s="143"/>
      <c r="J216" s="143"/>
      <c r="K216" s="143"/>
      <c r="L216" s="143"/>
      <c r="M216" s="150"/>
      <c r="N216" s="161"/>
      <c r="O216" s="46"/>
      <c r="P216" s="143"/>
      <c r="Q216" s="143"/>
      <c r="R216" s="143"/>
      <c r="S216" s="150"/>
      <c r="T216" s="161"/>
      <c r="U216" s="143"/>
      <c r="V216" s="143"/>
      <c r="W216" s="143"/>
      <c r="X216" s="150"/>
      <c r="Y216" s="161"/>
      <c r="Z216" s="143"/>
      <c r="AA216" s="143"/>
      <c r="AB216" s="143"/>
      <c r="AC216" s="143"/>
      <c r="AD216" s="46"/>
      <c r="AE216" s="143"/>
      <c r="AF216" s="150"/>
      <c r="AG216" s="217"/>
      <c r="AH216" s="46"/>
      <c r="AI216" s="143"/>
      <c r="AJ216" s="143"/>
      <c r="AK216" s="143"/>
      <c r="AL216" s="143"/>
      <c r="AN216" s="103"/>
      <c r="AO216" s="167"/>
    </row>
    <row r="217" spans="6:41" ht="16.5" x14ac:dyDescent="0.35">
      <c r="F217" s="103"/>
      <c r="G217" s="167"/>
      <c r="H217" s="161"/>
      <c r="I217" s="143"/>
      <c r="J217" s="143"/>
      <c r="K217" s="143"/>
      <c r="L217" s="143"/>
      <c r="M217" s="150"/>
      <c r="N217" s="161"/>
      <c r="O217" s="46"/>
      <c r="P217" s="143"/>
      <c r="Q217" s="143"/>
      <c r="R217" s="143"/>
      <c r="S217" s="150"/>
      <c r="T217" s="161"/>
      <c r="U217" s="143"/>
      <c r="V217" s="143"/>
      <c r="W217" s="143"/>
      <c r="X217" s="150"/>
      <c r="Y217" s="161"/>
      <c r="Z217" s="143"/>
      <c r="AA217" s="143"/>
      <c r="AB217" s="143"/>
      <c r="AC217" s="143"/>
      <c r="AD217" s="46"/>
      <c r="AE217" s="143"/>
      <c r="AF217" s="150"/>
      <c r="AG217" s="217"/>
      <c r="AH217" s="46"/>
      <c r="AI217" s="143"/>
      <c r="AJ217" s="143"/>
      <c r="AK217" s="143"/>
      <c r="AL217" s="143"/>
      <c r="AN217" s="103"/>
      <c r="AO217" s="167"/>
    </row>
    <row r="218" spans="6:41" ht="16.5" x14ac:dyDescent="0.35">
      <c r="F218" s="103"/>
      <c r="G218" s="167"/>
      <c r="H218" s="161"/>
      <c r="I218" s="143"/>
      <c r="J218" s="143"/>
      <c r="K218" s="143"/>
      <c r="L218" s="143"/>
      <c r="M218" s="150"/>
      <c r="N218" s="161"/>
      <c r="O218" s="46"/>
      <c r="P218" s="143"/>
      <c r="Q218" s="143"/>
      <c r="R218" s="143"/>
      <c r="S218" s="150"/>
      <c r="T218" s="161"/>
      <c r="U218" s="143"/>
      <c r="V218" s="143"/>
      <c r="W218" s="143"/>
      <c r="X218" s="150"/>
      <c r="Y218" s="161"/>
      <c r="Z218" s="143"/>
      <c r="AA218" s="143"/>
      <c r="AB218" s="143"/>
      <c r="AC218" s="143"/>
      <c r="AD218" s="46"/>
      <c r="AE218" s="143"/>
      <c r="AF218" s="150"/>
      <c r="AG218" s="217"/>
      <c r="AH218" s="46"/>
      <c r="AI218" s="143"/>
      <c r="AJ218" s="143"/>
      <c r="AK218" s="143"/>
      <c r="AL218" s="143"/>
      <c r="AN218" s="103"/>
      <c r="AO218" s="167"/>
    </row>
    <row r="219" spans="6:41" ht="16.5" x14ac:dyDescent="0.35">
      <c r="F219" s="103"/>
      <c r="G219" s="167"/>
      <c r="H219" s="161"/>
      <c r="I219" s="143"/>
      <c r="J219" s="143"/>
      <c r="K219" s="143"/>
      <c r="L219" s="143"/>
      <c r="M219" s="150"/>
      <c r="N219" s="161"/>
      <c r="O219" s="46"/>
      <c r="P219" s="143"/>
      <c r="Q219" s="143"/>
      <c r="R219" s="143"/>
      <c r="S219" s="150"/>
      <c r="T219" s="161"/>
      <c r="U219" s="143"/>
      <c r="V219" s="143"/>
      <c r="W219" s="143"/>
      <c r="X219" s="150"/>
      <c r="Y219" s="161"/>
      <c r="Z219" s="143"/>
      <c r="AA219" s="143"/>
      <c r="AB219" s="143"/>
      <c r="AC219" s="143"/>
      <c r="AD219" s="46"/>
      <c r="AE219" s="143"/>
      <c r="AF219" s="150"/>
      <c r="AG219" s="217"/>
      <c r="AH219" s="46"/>
      <c r="AI219" s="143"/>
      <c r="AJ219" s="143"/>
      <c r="AK219" s="143"/>
      <c r="AL219" s="143"/>
      <c r="AN219" s="103"/>
      <c r="AO219" s="167"/>
    </row>
    <row r="220" spans="6:41" ht="16.5" x14ac:dyDescent="0.35">
      <c r="F220" s="103"/>
      <c r="G220" s="167"/>
      <c r="H220" s="161"/>
      <c r="I220" s="143"/>
      <c r="J220" s="143"/>
      <c r="K220" s="143"/>
      <c r="L220" s="143"/>
      <c r="M220" s="150"/>
      <c r="N220" s="161"/>
      <c r="O220" s="46"/>
      <c r="P220" s="143"/>
      <c r="Q220" s="143"/>
      <c r="R220" s="143"/>
      <c r="S220" s="150"/>
      <c r="T220" s="161"/>
      <c r="U220" s="143"/>
      <c r="V220" s="143"/>
      <c r="W220" s="143"/>
      <c r="X220" s="150"/>
      <c r="Y220" s="161"/>
      <c r="Z220" s="143"/>
      <c r="AA220" s="143"/>
      <c r="AB220" s="143"/>
      <c r="AC220" s="143"/>
      <c r="AD220" s="46"/>
      <c r="AE220" s="143"/>
      <c r="AF220" s="150"/>
      <c r="AG220" s="217"/>
      <c r="AH220" s="46"/>
      <c r="AI220" s="143"/>
      <c r="AJ220" s="143"/>
      <c r="AK220" s="143"/>
      <c r="AL220" s="143"/>
      <c r="AN220" s="103"/>
      <c r="AO220" s="167"/>
    </row>
    <row r="221" spans="6:41" ht="16.5" x14ac:dyDescent="0.35">
      <c r="F221" s="103"/>
      <c r="G221" s="167"/>
      <c r="H221" s="161"/>
      <c r="I221" s="143"/>
      <c r="J221" s="143"/>
      <c r="K221" s="143"/>
      <c r="L221" s="143"/>
      <c r="M221" s="150"/>
      <c r="N221" s="161"/>
      <c r="O221" s="46"/>
      <c r="P221" s="143"/>
      <c r="Q221" s="143"/>
      <c r="R221" s="143"/>
      <c r="S221" s="150"/>
      <c r="T221" s="161"/>
      <c r="U221" s="143"/>
      <c r="V221" s="143"/>
      <c r="W221" s="143"/>
      <c r="X221" s="150"/>
      <c r="Y221" s="161"/>
      <c r="Z221" s="143"/>
      <c r="AA221" s="143"/>
      <c r="AB221" s="143"/>
      <c r="AC221" s="143"/>
      <c r="AD221" s="46"/>
      <c r="AE221" s="143"/>
      <c r="AF221" s="150"/>
      <c r="AG221" s="217"/>
      <c r="AH221" s="46"/>
      <c r="AI221" s="143"/>
      <c r="AJ221" s="143"/>
      <c r="AK221" s="143"/>
      <c r="AL221" s="143"/>
      <c r="AN221" s="103"/>
      <c r="AO221" s="167"/>
    </row>
    <row r="222" spans="6:41" ht="16.5" x14ac:dyDescent="0.35">
      <c r="F222" s="103"/>
      <c r="G222" s="167"/>
      <c r="H222" s="161"/>
      <c r="I222" s="143"/>
      <c r="J222" s="143"/>
      <c r="K222" s="143"/>
      <c r="L222" s="143"/>
      <c r="M222" s="150"/>
      <c r="N222" s="161"/>
      <c r="O222" s="46"/>
      <c r="P222" s="143"/>
      <c r="Q222" s="143"/>
      <c r="R222" s="143"/>
      <c r="S222" s="150"/>
      <c r="T222" s="161"/>
      <c r="U222" s="143"/>
      <c r="V222" s="143"/>
      <c r="W222" s="143"/>
      <c r="X222" s="150"/>
      <c r="Y222" s="161"/>
      <c r="Z222" s="143"/>
      <c r="AA222" s="143"/>
      <c r="AB222" s="143"/>
      <c r="AC222" s="143"/>
      <c r="AD222" s="46"/>
      <c r="AE222" s="143"/>
      <c r="AF222" s="150"/>
      <c r="AG222" s="217"/>
      <c r="AH222" s="46"/>
      <c r="AI222" s="143"/>
      <c r="AJ222" s="143"/>
      <c r="AK222" s="143"/>
      <c r="AL222" s="143"/>
      <c r="AN222" s="103"/>
      <c r="AO222" s="167"/>
    </row>
    <row r="223" spans="6:41" ht="16.5" x14ac:dyDescent="0.35">
      <c r="F223" s="103"/>
      <c r="G223" s="167"/>
      <c r="H223" s="161"/>
      <c r="I223" s="143"/>
      <c r="J223" s="143"/>
      <c r="K223" s="143"/>
      <c r="L223" s="143"/>
      <c r="M223" s="150"/>
      <c r="N223" s="161"/>
      <c r="O223" s="46"/>
      <c r="P223" s="143"/>
      <c r="Q223" s="143"/>
      <c r="R223" s="143"/>
      <c r="S223" s="150"/>
      <c r="T223" s="161"/>
      <c r="U223" s="143"/>
      <c r="V223" s="143"/>
      <c r="W223" s="143"/>
      <c r="X223" s="150"/>
      <c r="Y223" s="161"/>
      <c r="Z223" s="143"/>
      <c r="AA223" s="143"/>
      <c r="AB223" s="143"/>
      <c r="AC223" s="143"/>
      <c r="AD223" s="46"/>
      <c r="AE223" s="143"/>
      <c r="AF223" s="150"/>
      <c r="AG223" s="217"/>
      <c r="AH223" s="46"/>
      <c r="AI223" s="143"/>
      <c r="AJ223" s="143"/>
      <c r="AK223" s="143"/>
      <c r="AL223" s="143"/>
      <c r="AN223" s="103"/>
      <c r="AO223" s="167"/>
    </row>
    <row r="224" spans="6:41" ht="16.5" x14ac:dyDescent="0.35">
      <c r="F224" s="103"/>
      <c r="G224" s="167"/>
      <c r="H224" s="161"/>
      <c r="I224" s="143"/>
      <c r="J224" s="143"/>
      <c r="K224" s="143"/>
      <c r="L224" s="143"/>
      <c r="M224" s="150"/>
      <c r="N224" s="161"/>
      <c r="O224" s="46"/>
      <c r="P224" s="143"/>
      <c r="Q224" s="143"/>
      <c r="R224" s="143"/>
      <c r="S224" s="150"/>
      <c r="T224" s="161"/>
      <c r="U224" s="143"/>
      <c r="V224" s="143"/>
      <c r="W224" s="143"/>
      <c r="X224" s="150"/>
      <c r="Y224" s="161"/>
      <c r="Z224" s="143"/>
      <c r="AA224" s="143"/>
      <c r="AB224" s="143"/>
      <c r="AC224" s="143"/>
      <c r="AD224" s="46"/>
      <c r="AE224" s="143"/>
      <c r="AF224" s="150"/>
      <c r="AG224" s="217"/>
      <c r="AH224" s="46"/>
      <c r="AI224" s="143"/>
      <c r="AJ224" s="143"/>
      <c r="AK224" s="143"/>
      <c r="AL224" s="143"/>
      <c r="AN224" s="103"/>
      <c r="AO224" s="167"/>
    </row>
    <row r="225" spans="6:41" ht="16.5" x14ac:dyDescent="0.35">
      <c r="F225" s="103"/>
      <c r="G225" s="167"/>
      <c r="H225" s="161"/>
      <c r="I225" s="143"/>
      <c r="J225" s="143"/>
      <c r="K225" s="143"/>
      <c r="L225" s="143"/>
      <c r="M225" s="150"/>
      <c r="N225" s="161"/>
      <c r="O225" s="46"/>
      <c r="P225" s="143"/>
      <c r="Q225" s="143"/>
      <c r="R225" s="143"/>
      <c r="S225" s="150"/>
      <c r="T225" s="161"/>
      <c r="U225" s="143"/>
      <c r="V225" s="143"/>
      <c r="W225" s="143"/>
      <c r="X225" s="150"/>
      <c r="Y225" s="161"/>
      <c r="Z225" s="143"/>
      <c r="AA225" s="143"/>
      <c r="AB225" s="143"/>
      <c r="AC225" s="143"/>
      <c r="AD225" s="46"/>
      <c r="AE225" s="143"/>
      <c r="AF225" s="150"/>
      <c r="AG225" s="217"/>
      <c r="AH225" s="46"/>
      <c r="AI225" s="143"/>
      <c r="AJ225" s="143"/>
      <c r="AK225" s="143"/>
      <c r="AL225" s="143"/>
      <c r="AN225" s="103"/>
      <c r="AO225" s="167"/>
    </row>
    <row r="226" spans="6:41" ht="16.5" x14ac:dyDescent="0.35">
      <c r="F226" s="103"/>
      <c r="G226" s="167"/>
      <c r="H226" s="161"/>
      <c r="I226" s="143"/>
      <c r="J226" s="143"/>
      <c r="K226" s="143"/>
      <c r="L226" s="143"/>
      <c r="M226" s="150"/>
      <c r="N226" s="161"/>
      <c r="O226" s="46"/>
      <c r="P226" s="143"/>
      <c r="Q226" s="143"/>
      <c r="R226" s="143"/>
      <c r="S226" s="150"/>
      <c r="T226" s="161"/>
      <c r="U226" s="143"/>
      <c r="V226" s="143"/>
      <c r="W226" s="143"/>
      <c r="X226" s="150"/>
      <c r="Y226" s="161"/>
      <c r="Z226" s="143"/>
      <c r="AA226" s="143"/>
      <c r="AB226" s="143"/>
      <c r="AC226" s="143"/>
      <c r="AD226" s="46"/>
      <c r="AE226" s="143"/>
      <c r="AF226" s="150"/>
      <c r="AG226" s="217"/>
      <c r="AH226" s="46"/>
      <c r="AI226" s="143"/>
      <c r="AJ226" s="143"/>
      <c r="AK226" s="143"/>
      <c r="AL226" s="143"/>
      <c r="AN226" s="103"/>
      <c r="AO226" s="167"/>
    </row>
    <row r="227" spans="6:41" ht="16.5" x14ac:dyDescent="0.35">
      <c r="F227" s="103"/>
      <c r="G227" s="167"/>
      <c r="H227" s="161"/>
      <c r="I227" s="143"/>
      <c r="J227" s="143"/>
      <c r="K227" s="143"/>
      <c r="L227" s="143"/>
      <c r="M227" s="150"/>
      <c r="N227" s="161"/>
      <c r="O227" s="46"/>
      <c r="P227" s="143"/>
      <c r="Q227" s="143"/>
      <c r="R227" s="143"/>
      <c r="S227" s="150"/>
      <c r="T227" s="161"/>
      <c r="U227" s="143"/>
      <c r="V227" s="143"/>
      <c r="W227" s="143"/>
      <c r="X227" s="150"/>
      <c r="Y227" s="161"/>
      <c r="Z227" s="143"/>
      <c r="AA227" s="143"/>
      <c r="AB227" s="143"/>
      <c r="AC227" s="143"/>
      <c r="AD227" s="46"/>
      <c r="AE227" s="143"/>
      <c r="AF227" s="150"/>
      <c r="AG227" s="217"/>
      <c r="AH227" s="46"/>
      <c r="AI227" s="143"/>
      <c r="AJ227" s="143"/>
      <c r="AK227" s="143"/>
      <c r="AL227" s="143"/>
      <c r="AN227" s="103"/>
      <c r="AO227" s="167"/>
    </row>
    <row r="228" spans="6:41" ht="16.5" x14ac:dyDescent="0.35">
      <c r="F228" s="103"/>
      <c r="G228" s="167"/>
      <c r="H228" s="161"/>
      <c r="I228" s="143"/>
      <c r="J228" s="143"/>
      <c r="K228" s="143"/>
      <c r="L228" s="143"/>
      <c r="M228" s="150"/>
      <c r="N228" s="161"/>
      <c r="O228" s="46"/>
      <c r="P228" s="143"/>
      <c r="Q228" s="143"/>
      <c r="R228" s="143"/>
      <c r="S228" s="150"/>
      <c r="T228" s="161"/>
      <c r="U228" s="143"/>
      <c r="V228" s="143"/>
      <c r="W228" s="143"/>
      <c r="X228" s="150"/>
      <c r="Y228" s="161"/>
      <c r="Z228" s="143"/>
      <c r="AA228" s="143"/>
      <c r="AB228" s="143"/>
      <c r="AC228" s="143"/>
      <c r="AD228" s="46"/>
      <c r="AE228" s="143"/>
      <c r="AF228" s="150"/>
      <c r="AG228" s="217"/>
      <c r="AH228" s="46"/>
      <c r="AI228" s="143"/>
      <c r="AJ228" s="143"/>
      <c r="AK228" s="143"/>
      <c r="AL228" s="143"/>
      <c r="AN228" s="103"/>
      <c r="AO228" s="167"/>
    </row>
    <row r="229" spans="6:41" ht="16.5" x14ac:dyDescent="0.35">
      <c r="F229" s="103"/>
      <c r="G229" s="167"/>
      <c r="H229" s="161"/>
      <c r="I229" s="143"/>
      <c r="J229" s="143"/>
      <c r="K229" s="143"/>
      <c r="L229" s="143"/>
      <c r="M229" s="150"/>
      <c r="N229" s="161"/>
      <c r="O229" s="46"/>
      <c r="P229" s="143"/>
      <c r="Q229" s="143"/>
      <c r="R229" s="143"/>
      <c r="S229" s="150"/>
      <c r="T229" s="161"/>
      <c r="U229" s="143"/>
      <c r="V229" s="143"/>
      <c r="W229" s="143"/>
      <c r="X229" s="150"/>
      <c r="Y229" s="161"/>
      <c r="Z229" s="143"/>
      <c r="AA229" s="143"/>
      <c r="AB229" s="143"/>
      <c r="AC229" s="143"/>
      <c r="AD229" s="46"/>
      <c r="AE229" s="143"/>
      <c r="AF229" s="150"/>
      <c r="AG229" s="217"/>
      <c r="AH229" s="46"/>
      <c r="AI229" s="143"/>
      <c r="AJ229" s="143"/>
      <c r="AK229" s="143"/>
      <c r="AL229" s="143"/>
      <c r="AN229" s="103"/>
      <c r="AO229" s="167"/>
    </row>
    <row r="230" spans="6:41" ht="16.5" x14ac:dyDescent="0.35">
      <c r="F230" s="103"/>
      <c r="G230" s="167"/>
      <c r="H230" s="161"/>
      <c r="I230" s="143"/>
      <c r="J230" s="143"/>
      <c r="K230" s="143"/>
      <c r="L230" s="143"/>
      <c r="M230" s="150"/>
      <c r="N230" s="161"/>
      <c r="O230" s="46"/>
      <c r="P230" s="143"/>
      <c r="Q230" s="143"/>
      <c r="R230" s="143"/>
      <c r="S230" s="150"/>
      <c r="T230" s="161"/>
      <c r="U230" s="143"/>
      <c r="V230" s="143"/>
      <c r="W230" s="143"/>
      <c r="X230" s="150"/>
      <c r="Y230" s="161"/>
      <c r="Z230" s="143"/>
      <c r="AA230" s="143"/>
      <c r="AB230" s="143"/>
      <c r="AC230" s="143"/>
      <c r="AD230" s="46"/>
      <c r="AE230" s="143"/>
      <c r="AF230" s="150"/>
      <c r="AG230" s="217"/>
      <c r="AH230" s="46"/>
      <c r="AI230" s="143"/>
      <c r="AJ230" s="143"/>
      <c r="AK230" s="143"/>
      <c r="AL230" s="143"/>
      <c r="AN230" s="103"/>
      <c r="AO230" s="167"/>
    </row>
    <row r="231" spans="6:41" ht="16.5" x14ac:dyDescent="0.35">
      <c r="F231" s="103"/>
      <c r="G231" s="167"/>
      <c r="H231" s="161"/>
      <c r="I231" s="143"/>
      <c r="J231" s="143"/>
      <c r="K231" s="143"/>
      <c r="L231" s="143"/>
      <c r="M231" s="150"/>
      <c r="N231" s="161"/>
      <c r="O231" s="46"/>
      <c r="P231" s="143"/>
      <c r="Q231" s="143"/>
      <c r="R231" s="143"/>
      <c r="S231" s="150"/>
      <c r="T231" s="161"/>
      <c r="U231" s="143"/>
      <c r="V231" s="143"/>
      <c r="W231" s="143"/>
      <c r="X231" s="150"/>
      <c r="Y231" s="161"/>
      <c r="Z231" s="143"/>
      <c r="AA231" s="143"/>
      <c r="AB231" s="143"/>
      <c r="AC231" s="143"/>
      <c r="AD231" s="46"/>
      <c r="AE231" s="143"/>
      <c r="AF231" s="150"/>
      <c r="AG231" s="217"/>
      <c r="AH231" s="46"/>
      <c r="AI231" s="143"/>
      <c r="AJ231" s="143"/>
      <c r="AK231" s="143"/>
      <c r="AL231" s="143"/>
      <c r="AN231" s="103"/>
      <c r="AO231" s="167"/>
    </row>
    <row r="232" spans="6:41" ht="16.5" x14ac:dyDescent="0.35">
      <c r="F232" s="103"/>
      <c r="G232" s="167"/>
      <c r="H232" s="161"/>
      <c r="I232" s="143"/>
      <c r="J232" s="143"/>
      <c r="K232" s="143"/>
      <c r="L232" s="143"/>
      <c r="M232" s="150"/>
      <c r="N232" s="161"/>
      <c r="O232" s="46"/>
      <c r="P232" s="143"/>
      <c r="Q232" s="143"/>
      <c r="R232" s="143"/>
      <c r="S232" s="150"/>
      <c r="T232" s="161"/>
      <c r="U232" s="143"/>
      <c r="V232" s="143"/>
      <c r="W232" s="143"/>
      <c r="X232" s="150"/>
      <c r="Y232" s="161"/>
      <c r="Z232" s="143"/>
      <c r="AA232" s="143"/>
      <c r="AB232" s="143"/>
      <c r="AC232" s="143"/>
      <c r="AD232" s="46"/>
      <c r="AE232" s="143"/>
      <c r="AF232" s="150"/>
      <c r="AG232" s="217"/>
      <c r="AH232" s="46"/>
      <c r="AI232" s="143"/>
      <c r="AJ232" s="143"/>
      <c r="AK232" s="143"/>
      <c r="AL232" s="143"/>
      <c r="AN232" s="103"/>
      <c r="AO232" s="167"/>
    </row>
    <row r="233" spans="6:41" ht="16.5" x14ac:dyDescent="0.35">
      <c r="F233" s="103"/>
      <c r="G233" s="167"/>
      <c r="H233" s="161"/>
      <c r="I233" s="143"/>
      <c r="J233" s="143"/>
      <c r="K233" s="143"/>
      <c r="L233" s="143"/>
      <c r="M233" s="150"/>
      <c r="N233" s="161"/>
      <c r="O233" s="46"/>
      <c r="P233" s="143"/>
      <c r="Q233" s="143"/>
      <c r="R233" s="143"/>
      <c r="S233" s="150"/>
      <c r="T233" s="161"/>
      <c r="U233" s="143"/>
      <c r="V233" s="143"/>
      <c r="W233" s="143"/>
      <c r="X233" s="150"/>
      <c r="Y233" s="161"/>
      <c r="Z233" s="143"/>
      <c r="AA233" s="143"/>
      <c r="AB233" s="143"/>
      <c r="AC233" s="143"/>
      <c r="AD233" s="46"/>
      <c r="AE233" s="143"/>
      <c r="AF233" s="150"/>
      <c r="AG233" s="217"/>
      <c r="AH233" s="46"/>
      <c r="AI233" s="143"/>
      <c r="AJ233" s="143"/>
      <c r="AK233" s="143"/>
      <c r="AL233" s="143"/>
      <c r="AN233" s="103"/>
      <c r="AO233" s="167"/>
    </row>
    <row r="234" spans="6:41" ht="16.5" x14ac:dyDescent="0.35">
      <c r="F234" s="103"/>
      <c r="G234" s="167"/>
      <c r="H234" s="161"/>
      <c r="I234" s="143"/>
      <c r="J234" s="143"/>
      <c r="K234" s="143"/>
      <c r="L234" s="143"/>
      <c r="M234" s="150"/>
      <c r="N234" s="161"/>
      <c r="O234" s="46"/>
      <c r="P234" s="143"/>
      <c r="Q234" s="143"/>
      <c r="R234" s="143"/>
      <c r="S234" s="150"/>
      <c r="T234" s="161"/>
      <c r="U234" s="143"/>
      <c r="V234" s="143"/>
      <c r="W234" s="143"/>
      <c r="X234" s="150"/>
      <c r="Y234" s="161"/>
      <c r="Z234" s="143"/>
      <c r="AA234" s="143"/>
      <c r="AB234" s="143"/>
      <c r="AC234" s="143"/>
      <c r="AD234" s="46"/>
      <c r="AE234" s="143"/>
      <c r="AF234" s="150"/>
      <c r="AG234" s="217"/>
      <c r="AH234" s="46"/>
      <c r="AI234" s="143"/>
      <c r="AJ234" s="143"/>
      <c r="AK234" s="143"/>
      <c r="AL234" s="143"/>
      <c r="AN234" s="103"/>
      <c r="AO234" s="167"/>
    </row>
    <row r="235" spans="6:41" ht="16.5" x14ac:dyDescent="0.35">
      <c r="F235" s="103"/>
      <c r="G235" s="167"/>
      <c r="H235" s="161"/>
      <c r="I235" s="143"/>
      <c r="J235" s="143"/>
      <c r="K235" s="143"/>
      <c r="L235" s="143"/>
      <c r="M235" s="150"/>
      <c r="N235" s="161"/>
      <c r="O235" s="46"/>
      <c r="P235" s="143"/>
      <c r="Q235" s="143"/>
      <c r="R235" s="143"/>
      <c r="S235" s="150"/>
      <c r="T235" s="161"/>
      <c r="U235" s="143"/>
      <c r="V235" s="143"/>
      <c r="W235" s="143"/>
      <c r="X235" s="150"/>
      <c r="Y235" s="161"/>
      <c r="Z235" s="143"/>
      <c r="AA235" s="143"/>
      <c r="AB235" s="143"/>
      <c r="AC235" s="143"/>
      <c r="AD235" s="46"/>
      <c r="AE235" s="143"/>
      <c r="AF235" s="150"/>
      <c r="AG235" s="217"/>
      <c r="AH235" s="46"/>
      <c r="AI235" s="143"/>
      <c r="AJ235" s="143"/>
      <c r="AK235" s="143"/>
      <c r="AL235" s="143"/>
      <c r="AN235" s="103"/>
      <c r="AO235" s="167"/>
    </row>
    <row r="236" spans="6:41" ht="16.5" x14ac:dyDescent="0.35">
      <c r="F236" s="103"/>
      <c r="G236" s="167"/>
      <c r="H236" s="161"/>
      <c r="I236" s="143"/>
      <c r="J236" s="143"/>
      <c r="K236" s="143"/>
      <c r="L236" s="143"/>
      <c r="M236" s="150"/>
      <c r="N236" s="161"/>
      <c r="O236" s="46"/>
      <c r="P236" s="143"/>
      <c r="Q236" s="143"/>
      <c r="R236" s="143"/>
      <c r="S236" s="150"/>
      <c r="T236" s="161"/>
      <c r="U236" s="143"/>
      <c r="V236" s="143"/>
      <c r="W236" s="143"/>
      <c r="X236" s="150"/>
      <c r="Y236" s="161"/>
      <c r="Z236" s="143"/>
      <c r="AA236" s="143"/>
      <c r="AB236" s="143"/>
      <c r="AC236" s="143"/>
      <c r="AD236" s="46"/>
      <c r="AE236" s="143"/>
      <c r="AF236" s="150"/>
      <c r="AG236" s="217"/>
      <c r="AH236" s="46"/>
      <c r="AI236" s="143"/>
      <c r="AJ236" s="143"/>
      <c r="AK236" s="143"/>
      <c r="AL236" s="143"/>
      <c r="AN236" s="103"/>
      <c r="AO236" s="167"/>
    </row>
    <row r="237" spans="6:41" ht="16.5" x14ac:dyDescent="0.35">
      <c r="F237" s="103"/>
      <c r="G237" s="167"/>
      <c r="H237" s="161"/>
      <c r="I237" s="143"/>
      <c r="J237" s="143"/>
      <c r="K237" s="143"/>
      <c r="L237" s="143"/>
      <c r="M237" s="150"/>
      <c r="N237" s="161"/>
      <c r="O237" s="46"/>
      <c r="P237" s="143"/>
      <c r="Q237" s="143"/>
      <c r="R237" s="143"/>
      <c r="S237" s="150"/>
      <c r="T237" s="161"/>
      <c r="U237" s="143"/>
      <c r="V237" s="143"/>
      <c r="W237" s="143"/>
      <c r="X237" s="150"/>
      <c r="Y237" s="161"/>
      <c r="Z237" s="143"/>
      <c r="AA237" s="143"/>
      <c r="AB237" s="143"/>
      <c r="AC237" s="143"/>
      <c r="AD237" s="46"/>
      <c r="AE237" s="143"/>
      <c r="AF237" s="150"/>
      <c r="AG237" s="217"/>
      <c r="AH237" s="46"/>
      <c r="AI237" s="143"/>
      <c r="AJ237" s="143"/>
      <c r="AK237" s="143"/>
      <c r="AL237" s="143"/>
      <c r="AN237" s="103"/>
      <c r="AO237" s="167"/>
    </row>
    <row r="238" spans="6:41" ht="16.5" x14ac:dyDescent="0.35">
      <c r="F238" s="103"/>
      <c r="G238" s="167"/>
      <c r="H238" s="161"/>
      <c r="I238" s="143"/>
      <c r="J238" s="143"/>
      <c r="K238" s="143"/>
      <c r="L238" s="143"/>
      <c r="M238" s="150"/>
      <c r="N238" s="161"/>
      <c r="O238" s="46"/>
      <c r="P238" s="143"/>
      <c r="Q238" s="143"/>
      <c r="R238" s="143"/>
      <c r="S238" s="150"/>
      <c r="T238" s="161"/>
      <c r="U238" s="143"/>
      <c r="V238" s="143"/>
      <c r="W238" s="143"/>
      <c r="X238" s="150"/>
      <c r="Y238" s="161"/>
      <c r="Z238" s="143"/>
      <c r="AA238" s="143"/>
      <c r="AB238" s="143"/>
      <c r="AC238" s="143"/>
      <c r="AD238" s="46"/>
      <c r="AE238" s="143"/>
      <c r="AF238" s="150"/>
      <c r="AG238" s="217"/>
      <c r="AH238" s="46"/>
      <c r="AI238" s="143"/>
      <c r="AJ238" s="143"/>
      <c r="AK238" s="143"/>
      <c r="AL238" s="143"/>
      <c r="AN238" s="103"/>
      <c r="AO238" s="167"/>
    </row>
    <row r="239" spans="6:41" ht="16.5" x14ac:dyDescent="0.35">
      <c r="F239" s="103"/>
      <c r="G239" s="167"/>
      <c r="H239" s="161"/>
      <c r="I239" s="143"/>
      <c r="J239" s="143"/>
      <c r="K239" s="143"/>
      <c r="L239" s="143"/>
      <c r="M239" s="150"/>
      <c r="N239" s="161"/>
      <c r="O239" s="46"/>
      <c r="P239" s="143"/>
      <c r="Q239" s="143"/>
      <c r="R239" s="143"/>
      <c r="S239" s="150"/>
      <c r="T239" s="161"/>
      <c r="U239" s="143"/>
      <c r="V239" s="143"/>
      <c r="W239" s="143"/>
      <c r="X239" s="150"/>
      <c r="Y239" s="161"/>
      <c r="Z239" s="143"/>
      <c r="AA239" s="143"/>
      <c r="AB239" s="143"/>
      <c r="AC239" s="143"/>
      <c r="AD239" s="46"/>
      <c r="AE239" s="143"/>
      <c r="AF239" s="150"/>
      <c r="AG239" s="217"/>
      <c r="AH239" s="46"/>
      <c r="AI239" s="143"/>
      <c r="AJ239" s="143"/>
      <c r="AK239" s="143"/>
      <c r="AL239" s="143"/>
      <c r="AN239" s="103"/>
      <c r="AO239" s="167"/>
    </row>
    <row r="240" spans="6:41" ht="16.5" x14ac:dyDescent="0.35">
      <c r="F240" s="103"/>
      <c r="G240" s="167"/>
      <c r="H240" s="161"/>
      <c r="I240" s="143"/>
      <c r="J240" s="143"/>
      <c r="K240" s="143"/>
      <c r="L240" s="143"/>
      <c r="M240" s="150"/>
      <c r="N240" s="161"/>
      <c r="O240" s="46"/>
      <c r="P240" s="143"/>
      <c r="Q240" s="143"/>
      <c r="R240" s="143"/>
      <c r="S240" s="150"/>
      <c r="T240" s="161"/>
      <c r="U240" s="143"/>
      <c r="V240" s="143"/>
      <c r="W240" s="143"/>
      <c r="X240" s="150"/>
      <c r="Y240" s="161"/>
      <c r="Z240" s="143"/>
      <c r="AA240" s="143"/>
      <c r="AB240" s="143"/>
      <c r="AC240" s="143"/>
      <c r="AD240" s="46"/>
      <c r="AE240" s="143"/>
      <c r="AF240" s="150"/>
      <c r="AG240" s="217"/>
      <c r="AH240" s="46"/>
      <c r="AI240" s="143"/>
      <c r="AJ240" s="143"/>
      <c r="AK240" s="143"/>
      <c r="AL240" s="143"/>
      <c r="AN240" s="103"/>
      <c r="AO240" s="167"/>
    </row>
    <row r="241" spans="6:41" ht="16.5" x14ac:dyDescent="0.35">
      <c r="F241" s="103"/>
      <c r="G241" s="167"/>
      <c r="H241" s="161"/>
      <c r="I241" s="143"/>
      <c r="J241" s="143"/>
      <c r="K241" s="143"/>
      <c r="L241" s="143"/>
      <c r="M241" s="150"/>
      <c r="N241" s="161"/>
      <c r="O241" s="46"/>
      <c r="P241" s="143"/>
      <c r="Q241" s="143"/>
      <c r="R241" s="143"/>
      <c r="S241" s="150"/>
      <c r="T241" s="161"/>
      <c r="U241" s="143"/>
      <c r="V241" s="143"/>
      <c r="W241" s="143"/>
      <c r="X241" s="150"/>
      <c r="Y241" s="161"/>
      <c r="Z241" s="143"/>
      <c r="AA241" s="143"/>
      <c r="AB241" s="143"/>
      <c r="AC241" s="143"/>
      <c r="AD241" s="46"/>
      <c r="AE241" s="143"/>
      <c r="AF241" s="150"/>
      <c r="AG241" s="217"/>
      <c r="AH241" s="46"/>
      <c r="AI241" s="143"/>
      <c r="AJ241" s="143"/>
      <c r="AK241" s="143"/>
      <c r="AL241" s="143"/>
      <c r="AN241" s="103"/>
      <c r="AO241" s="167"/>
    </row>
    <row r="242" spans="6:41" ht="16.5" x14ac:dyDescent="0.35">
      <c r="F242" s="103"/>
      <c r="G242" s="167"/>
      <c r="H242" s="161"/>
      <c r="I242" s="143"/>
      <c r="J242" s="143"/>
      <c r="K242" s="143"/>
      <c r="L242" s="143"/>
      <c r="M242" s="150"/>
      <c r="N242" s="161"/>
      <c r="O242" s="46"/>
      <c r="P242" s="143"/>
      <c r="Q242" s="143"/>
      <c r="R242" s="143"/>
      <c r="S242" s="150"/>
      <c r="T242" s="161"/>
      <c r="U242" s="143"/>
      <c r="V242" s="143"/>
      <c r="W242" s="143"/>
      <c r="X242" s="150"/>
      <c r="Y242" s="161"/>
      <c r="Z242" s="143"/>
      <c r="AA242" s="143"/>
      <c r="AB242" s="143"/>
      <c r="AC242" s="143"/>
      <c r="AD242" s="46"/>
      <c r="AE242" s="143"/>
      <c r="AF242" s="150"/>
      <c r="AG242" s="217"/>
      <c r="AH242" s="46"/>
      <c r="AI242" s="143"/>
      <c r="AJ242" s="143"/>
      <c r="AK242" s="143"/>
      <c r="AL242" s="143"/>
      <c r="AN242" s="103"/>
      <c r="AO242" s="167"/>
    </row>
    <row r="243" spans="6:41" ht="16.5" x14ac:dyDescent="0.35">
      <c r="F243" s="103"/>
      <c r="G243" s="167"/>
      <c r="H243" s="161"/>
      <c r="I243" s="143"/>
      <c r="J243" s="143"/>
      <c r="K243" s="143"/>
      <c r="L243" s="143"/>
      <c r="M243" s="150"/>
      <c r="N243" s="161"/>
      <c r="O243" s="46"/>
      <c r="P243" s="143"/>
      <c r="Q243" s="143"/>
      <c r="R243" s="143"/>
      <c r="S243" s="150"/>
      <c r="T243" s="161"/>
      <c r="U243" s="143"/>
      <c r="V243" s="143"/>
      <c r="W243" s="143"/>
      <c r="X243" s="150"/>
      <c r="Y243" s="161"/>
      <c r="Z243" s="143"/>
      <c r="AA243" s="143"/>
      <c r="AB243" s="143"/>
      <c r="AC243" s="143"/>
      <c r="AD243" s="46"/>
      <c r="AE243" s="143"/>
      <c r="AF243" s="150"/>
      <c r="AG243" s="217"/>
      <c r="AH243" s="46"/>
      <c r="AI243" s="143"/>
      <c r="AJ243" s="143"/>
      <c r="AK243" s="143"/>
      <c r="AL243" s="143"/>
      <c r="AN243" s="103"/>
      <c r="AO243" s="167"/>
    </row>
    <row r="244" spans="6:41" ht="16.5" x14ac:dyDescent="0.35">
      <c r="F244" s="103"/>
      <c r="G244" s="167"/>
      <c r="H244" s="161"/>
      <c r="I244" s="143"/>
      <c r="J244" s="143"/>
      <c r="K244" s="143"/>
      <c r="L244" s="143"/>
      <c r="M244" s="150"/>
      <c r="N244" s="161"/>
      <c r="O244" s="46"/>
      <c r="P244" s="143"/>
      <c r="Q244" s="143"/>
      <c r="R244" s="143"/>
      <c r="S244" s="150"/>
      <c r="T244" s="161"/>
      <c r="U244" s="143"/>
      <c r="V244" s="143"/>
      <c r="W244" s="143"/>
      <c r="X244" s="150"/>
      <c r="Y244" s="161"/>
      <c r="Z244" s="143"/>
      <c r="AA244" s="143"/>
      <c r="AB244" s="143"/>
      <c r="AC244" s="143"/>
      <c r="AD244" s="46"/>
      <c r="AE244" s="143"/>
      <c r="AF244" s="150"/>
      <c r="AG244" s="217"/>
      <c r="AH244" s="46"/>
      <c r="AI244" s="143"/>
      <c r="AJ244" s="143"/>
      <c r="AK244" s="143"/>
      <c r="AL244" s="143"/>
      <c r="AN244" s="103"/>
      <c r="AO244" s="167"/>
    </row>
    <row r="245" spans="6:41" ht="16.5" x14ac:dyDescent="0.35">
      <c r="F245" s="103"/>
      <c r="G245" s="167"/>
      <c r="H245" s="161"/>
      <c r="I245" s="143"/>
      <c r="J245" s="143"/>
      <c r="K245" s="143"/>
      <c r="L245" s="143"/>
      <c r="M245" s="150"/>
      <c r="N245" s="161"/>
      <c r="O245" s="46"/>
      <c r="P245" s="143"/>
      <c r="Q245" s="143"/>
      <c r="R245" s="143"/>
      <c r="S245" s="150"/>
      <c r="T245" s="161"/>
      <c r="U245" s="143"/>
      <c r="V245" s="143"/>
      <c r="W245" s="143"/>
      <c r="X245" s="150"/>
      <c r="Y245" s="161"/>
      <c r="Z245" s="143"/>
      <c r="AA245" s="143"/>
      <c r="AB245" s="143"/>
      <c r="AC245" s="143"/>
      <c r="AD245" s="46"/>
      <c r="AE245" s="143"/>
      <c r="AF245" s="150"/>
      <c r="AG245" s="217"/>
      <c r="AH245" s="46"/>
      <c r="AI245" s="143"/>
      <c r="AJ245" s="143"/>
      <c r="AK245" s="143"/>
      <c r="AL245" s="143"/>
      <c r="AN245" s="103"/>
      <c r="AO245" s="167"/>
    </row>
    <row r="246" spans="6:41" ht="16.5" x14ac:dyDescent="0.35">
      <c r="F246" s="103"/>
      <c r="G246" s="167"/>
      <c r="H246" s="161"/>
      <c r="I246" s="143"/>
      <c r="J246" s="143"/>
      <c r="K246" s="143"/>
      <c r="L246" s="143"/>
      <c r="M246" s="150"/>
      <c r="N246" s="161"/>
      <c r="O246" s="46"/>
      <c r="P246" s="143"/>
      <c r="Q246" s="143"/>
      <c r="R246" s="143"/>
      <c r="S246" s="150"/>
      <c r="T246" s="161"/>
      <c r="U246" s="143"/>
      <c r="V246" s="143"/>
      <c r="W246" s="143"/>
      <c r="X246" s="150"/>
      <c r="Y246" s="161"/>
      <c r="Z246" s="143"/>
      <c r="AA246" s="143"/>
      <c r="AB246" s="143"/>
      <c r="AC246" s="143"/>
      <c r="AD246" s="46"/>
      <c r="AE246" s="143"/>
      <c r="AF246" s="150"/>
      <c r="AG246" s="217"/>
      <c r="AH246" s="46"/>
      <c r="AI246" s="143"/>
      <c r="AJ246" s="143"/>
      <c r="AK246" s="143"/>
      <c r="AL246" s="143"/>
      <c r="AN246" s="103"/>
      <c r="AO246" s="167"/>
    </row>
    <row r="247" spans="6:41" ht="16.5" x14ac:dyDescent="0.35">
      <c r="F247" s="103"/>
      <c r="G247" s="167"/>
      <c r="H247" s="161"/>
      <c r="I247" s="143"/>
      <c r="J247" s="143"/>
      <c r="K247" s="143"/>
      <c r="L247" s="143"/>
      <c r="M247" s="150"/>
      <c r="N247" s="161"/>
      <c r="O247" s="46"/>
      <c r="P247" s="143"/>
      <c r="Q247" s="143"/>
      <c r="R247" s="143"/>
      <c r="S247" s="150"/>
      <c r="T247" s="161"/>
      <c r="U247" s="143"/>
      <c r="V247" s="143"/>
      <c r="W247" s="143"/>
      <c r="X247" s="150"/>
      <c r="Y247" s="161"/>
      <c r="Z247" s="143"/>
      <c r="AA247" s="143"/>
      <c r="AB247" s="143"/>
      <c r="AC247" s="143"/>
      <c r="AD247" s="46"/>
      <c r="AE247" s="143"/>
      <c r="AF247" s="150"/>
      <c r="AG247" s="217"/>
      <c r="AH247" s="46"/>
      <c r="AI247" s="143"/>
      <c r="AJ247" s="143"/>
      <c r="AK247" s="143"/>
      <c r="AL247" s="143"/>
      <c r="AN247" s="103"/>
      <c r="AO247" s="167"/>
    </row>
    <row r="248" spans="6:41" ht="16.5" x14ac:dyDescent="0.35">
      <c r="F248" s="103"/>
      <c r="G248" s="167"/>
      <c r="H248" s="161"/>
      <c r="I248" s="143"/>
      <c r="J248" s="143"/>
      <c r="K248" s="143"/>
      <c r="L248" s="143"/>
      <c r="M248" s="150"/>
      <c r="N248" s="161"/>
      <c r="O248" s="46"/>
      <c r="P248" s="143"/>
      <c r="Q248" s="143"/>
      <c r="R248" s="143"/>
      <c r="S248" s="150"/>
      <c r="T248" s="161"/>
      <c r="U248" s="143"/>
      <c r="V248" s="143"/>
      <c r="W248" s="143"/>
      <c r="X248" s="150"/>
      <c r="Y248" s="161"/>
      <c r="Z248" s="143"/>
      <c r="AA248" s="143"/>
      <c r="AB248" s="143"/>
      <c r="AC248" s="143"/>
      <c r="AD248" s="46"/>
      <c r="AE248" s="143"/>
      <c r="AF248" s="150"/>
      <c r="AG248" s="217"/>
      <c r="AH248" s="46"/>
      <c r="AI248" s="143"/>
      <c r="AJ248" s="143"/>
      <c r="AK248" s="143"/>
      <c r="AL248" s="143"/>
      <c r="AN248" s="103"/>
      <c r="AO248" s="167"/>
    </row>
    <row r="249" spans="6:41" ht="16.5" x14ac:dyDescent="0.35">
      <c r="F249" s="103"/>
      <c r="G249" s="167"/>
      <c r="H249" s="161"/>
      <c r="I249" s="143"/>
      <c r="J249" s="143"/>
      <c r="K249" s="143"/>
      <c r="L249" s="143"/>
      <c r="M249" s="150"/>
      <c r="N249" s="161"/>
      <c r="O249" s="46"/>
      <c r="P249" s="143"/>
      <c r="Q249" s="143"/>
      <c r="R249" s="143"/>
      <c r="S249" s="150"/>
      <c r="T249" s="161"/>
      <c r="U249" s="143"/>
      <c r="V249" s="143"/>
      <c r="W249" s="143"/>
      <c r="X249" s="150"/>
      <c r="Y249" s="161"/>
      <c r="Z249" s="143"/>
      <c r="AA249" s="143"/>
      <c r="AB249" s="143"/>
      <c r="AC249" s="143"/>
      <c r="AD249" s="46"/>
      <c r="AE249" s="143"/>
      <c r="AF249" s="150"/>
      <c r="AG249" s="217"/>
      <c r="AH249" s="46"/>
      <c r="AI249" s="143"/>
      <c r="AJ249" s="143"/>
      <c r="AK249" s="143"/>
      <c r="AL249" s="143"/>
      <c r="AN249" s="103"/>
      <c r="AO249" s="167"/>
    </row>
    <row r="250" spans="6:41" ht="16.5" x14ac:dyDescent="0.35">
      <c r="F250" s="103"/>
      <c r="G250" s="167"/>
      <c r="H250" s="161"/>
      <c r="I250" s="143"/>
      <c r="J250" s="143"/>
      <c r="K250" s="143"/>
      <c r="L250" s="143"/>
      <c r="M250" s="150"/>
      <c r="N250" s="161"/>
      <c r="O250" s="46"/>
      <c r="P250" s="143"/>
      <c r="Q250" s="143"/>
      <c r="R250" s="143"/>
      <c r="S250" s="150"/>
      <c r="T250" s="161"/>
      <c r="U250" s="143"/>
      <c r="V250" s="143"/>
      <c r="W250" s="143"/>
      <c r="X250" s="150"/>
      <c r="Y250" s="161"/>
      <c r="Z250" s="143"/>
      <c r="AA250" s="143"/>
      <c r="AB250" s="143"/>
      <c r="AC250" s="143"/>
      <c r="AD250" s="46"/>
      <c r="AE250" s="143"/>
      <c r="AF250" s="150"/>
      <c r="AG250" s="217"/>
      <c r="AH250" s="46"/>
      <c r="AI250" s="143"/>
      <c r="AJ250" s="143"/>
      <c r="AK250" s="143"/>
      <c r="AL250" s="143"/>
      <c r="AN250" s="103"/>
      <c r="AO250" s="167"/>
    </row>
    <row r="251" spans="6:41" ht="16.5" x14ac:dyDescent="0.35">
      <c r="F251" s="103"/>
      <c r="G251" s="167"/>
      <c r="H251" s="161"/>
      <c r="I251" s="143"/>
      <c r="J251" s="143"/>
      <c r="K251" s="143"/>
      <c r="L251" s="143"/>
      <c r="M251" s="150"/>
      <c r="N251" s="161"/>
      <c r="O251" s="46"/>
      <c r="P251" s="143"/>
      <c r="Q251" s="143"/>
      <c r="R251" s="143"/>
      <c r="S251" s="150"/>
      <c r="T251" s="161"/>
      <c r="U251" s="143"/>
      <c r="V251" s="143"/>
      <c r="W251" s="143"/>
      <c r="X251" s="150"/>
      <c r="Y251" s="161"/>
      <c r="Z251" s="143"/>
      <c r="AA251" s="143"/>
      <c r="AB251" s="143"/>
      <c r="AC251" s="143"/>
      <c r="AD251" s="46"/>
      <c r="AE251" s="143"/>
      <c r="AF251" s="150"/>
      <c r="AG251" s="217"/>
      <c r="AH251" s="46"/>
      <c r="AI251" s="143"/>
      <c r="AJ251" s="143"/>
      <c r="AK251" s="143"/>
      <c r="AL251" s="143"/>
      <c r="AN251" s="103"/>
      <c r="AO251" s="167"/>
    </row>
    <row r="252" spans="6:41" ht="16.5" x14ac:dyDescent="0.35">
      <c r="F252" s="103"/>
      <c r="G252" s="167"/>
      <c r="H252" s="161"/>
      <c r="I252" s="143"/>
      <c r="J252" s="143"/>
      <c r="K252" s="143"/>
      <c r="L252" s="143"/>
      <c r="M252" s="150"/>
      <c r="N252" s="161"/>
      <c r="O252" s="46"/>
      <c r="P252" s="143"/>
      <c r="Q252" s="143"/>
      <c r="R252" s="143"/>
      <c r="S252" s="150"/>
      <c r="T252" s="161"/>
      <c r="U252" s="143"/>
      <c r="V252" s="143"/>
      <c r="W252" s="143"/>
      <c r="X252" s="150"/>
      <c r="Y252" s="161"/>
      <c r="Z252" s="143"/>
      <c r="AA252" s="143"/>
      <c r="AB252" s="143"/>
      <c r="AC252" s="143"/>
      <c r="AD252" s="46"/>
      <c r="AE252" s="143"/>
      <c r="AF252" s="150"/>
      <c r="AG252" s="217"/>
      <c r="AH252" s="46"/>
      <c r="AI252" s="143"/>
      <c r="AJ252" s="143"/>
      <c r="AK252" s="143"/>
      <c r="AL252" s="143"/>
      <c r="AN252" s="103"/>
      <c r="AO252" s="167"/>
    </row>
    <row r="253" spans="6:41" ht="16.5" x14ac:dyDescent="0.35">
      <c r="F253" s="103"/>
      <c r="G253" s="167"/>
      <c r="H253" s="161"/>
      <c r="I253" s="143"/>
      <c r="J253" s="143"/>
      <c r="K253" s="143"/>
      <c r="L253" s="143"/>
      <c r="M253" s="150"/>
      <c r="N253" s="161"/>
      <c r="O253" s="46"/>
      <c r="P253" s="143"/>
      <c r="Q253" s="143"/>
      <c r="R253" s="143"/>
      <c r="S253" s="150"/>
      <c r="T253" s="161"/>
      <c r="U253" s="143"/>
      <c r="V253" s="143"/>
      <c r="W253" s="143"/>
      <c r="X253" s="150"/>
      <c r="Y253" s="161"/>
      <c r="Z253" s="143"/>
      <c r="AA253" s="143"/>
      <c r="AB253" s="143"/>
      <c r="AC253" s="143"/>
      <c r="AD253" s="46"/>
      <c r="AE253" s="143"/>
      <c r="AF253" s="150"/>
      <c r="AG253" s="217"/>
      <c r="AH253" s="46"/>
      <c r="AI253" s="143"/>
      <c r="AJ253" s="143"/>
      <c r="AK253" s="143"/>
      <c r="AL253" s="143"/>
      <c r="AN253" s="103"/>
      <c r="AO253" s="167"/>
    </row>
    <row r="254" spans="6:41" ht="16.5" x14ac:dyDescent="0.35">
      <c r="F254" s="103"/>
      <c r="G254" s="167"/>
      <c r="H254" s="161"/>
      <c r="I254" s="143"/>
      <c r="J254" s="143"/>
      <c r="K254" s="143"/>
      <c r="L254" s="143"/>
      <c r="M254" s="150"/>
      <c r="N254" s="161"/>
      <c r="O254" s="46"/>
      <c r="P254" s="143"/>
      <c r="Q254" s="143"/>
      <c r="R254" s="143"/>
      <c r="S254" s="150"/>
      <c r="T254" s="161"/>
      <c r="U254" s="143"/>
      <c r="V254" s="143"/>
      <c r="W254" s="143"/>
      <c r="X254" s="150"/>
      <c r="Y254" s="161"/>
      <c r="Z254" s="143"/>
      <c r="AA254" s="143"/>
      <c r="AB254" s="143"/>
      <c r="AC254" s="143"/>
      <c r="AD254" s="46"/>
      <c r="AE254" s="143"/>
      <c r="AF254" s="150"/>
      <c r="AG254" s="217"/>
      <c r="AH254" s="46"/>
      <c r="AI254" s="143"/>
      <c r="AJ254" s="143"/>
      <c r="AK254" s="143"/>
      <c r="AL254" s="143"/>
      <c r="AN254" s="103"/>
      <c r="AO254" s="167"/>
    </row>
    <row r="255" spans="6:41" ht="16.5" x14ac:dyDescent="0.35">
      <c r="F255" s="103"/>
      <c r="G255" s="167"/>
      <c r="H255" s="161"/>
      <c r="I255" s="143"/>
      <c r="J255" s="143"/>
      <c r="K255" s="143"/>
      <c r="L255" s="143"/>
      <c r="M255" s="150"/>
      <c r="N255" s="161"/>
      <c r="O255" s="46"/>
      <c r="P255" s="143"/>
      <c r="Q255" s="143"/>
      <c r="R255" s="143"/>
      <c r="S255" s="150"/>
      <c r="T255" s="161"/>
      <c r="U255" s="143"/>
      <c r="V255" s="143"/>
      <c r="W255" s="143"/>
      <c r="X255" s="150"/>
      <c r="Y255" s="161"/>
      <c r="Z255" s="143"/>
      <c r="AA255" s="143"/>
      <c r="AB255" s="143"/>
      <c r="AC255" s="143"/>
      <c r="AD255" s="46"/>
      <c r="AE255" s="143"/>
      <c r="AF255" s="150"/>
      <c r="AG255" s="217"/>
      <c r="AH255" s="46"/>
      <c r="AI255" s="143"/>
      <c r="AJ255" s="143"/>
      <c r="AK255" s="143"/>
      <c r="AL255" s="143"/>
      <c r="AN255" s="103"/>
      <c r="AO255" s="167"/>
    </row>
    <row r="256" spans="6:41" ht="16.5" x14ac:dyDescent="0.35">
      <c r="F256" s="103"/>
      <c r="G256" s="167"/>
      <c r="H256" s="161"/>
      <c r="I256" s="143"/>
      <c r="J256" s="143"/>
      <c r="K256" s="143"/>
      <c r="L256" s="143"/>
      <c r="M256" s="150"/>
      <c r="N256" s="161"/>
      <c r="O256" s="46"/>
      <c r="P256" s="143"/>
      <c r="Q256" s="143"/>
      <c r="R256" s="143"/>
      <c r="S256" s="150"/>
      <c r="T256" s="161"/>
      <c r="U256" s="143"/>
      <c r="V256" s="143"/>
      <c r="W256" s="143"/>
      <c r="X256" s="150"/>
      <c r="Y256" s="161"/>
      <c r="Z256" s="143"/>
      <c r="AA256" s="143"/>
      <c r="AB256" s="143"/>
      <c r="AC256" s="143"/>
      <c r="AD256" s="46"/>
      <c r="AE256" s="143"/>
      <c r="AF256" s="150"/>
      <c r="AG256" s="217"/>
      <c r="AH256" s="46"/>
      <c r="AI256" s="143"/>
      <c r="AJ256" s="143"/>
      <c r="AK256" s="143"/>
      <c r="AL256" s="143"/>
      <c r="AN256" s="103"/>
      <c r="AO256" s="167"/>
    </row>
    <row r="257" spans="6:41" ht="16.5" x14ac:dyDescent="0.35">
      <c r="F257" s="103"/>
      <c r="G257" s="167"/>
      <c r="H257" s="161"/>
      <c r="I257" s="143"/>
      <c r="J257" s="143"/>
      <c r="K257" s="143"/>
      <c r="L257" s="143"/>
      <c r="M257" s="150"/>
      <c r="N257" s="161"/>
      <c r="O257" s="46"/>
      <c r="P257" s="143"/>
      <c r="Q257" s="143"/>
      <c r="R257" s="143"/>
      <c r="S257" s="150"/>
      <c r="T257" s="161"/>
      <c r="U257" s="143"/>
      <c r="V257" s="143"/>
      <c r="W257" s="143"/>
      <c r="X257" s="150"/>
      <c r="Y257" s="161"/>
      <c r="Z257" s="143"/>
      <c r="AA257" s="143"/>
      <c r="AB257" s="143"/>
      <c r="AC257" s="143"/>
      <c r="AD257" s="46"/>
      <c r="AE257" s="143"/>
      <c r="AF257" s="150"/>
      <c r="AG257" s="217"/>
      <c r="AH257" s="46"/>
      <c r="AI257" s="143"/>
      <c r="AJ257" s="143"/>
      <c r="AK257" s="143"/>
      <c r="AL257" s="143"/>
      <c r="AN257" s="103"/>
      <c r="AO257" s="167"/>
    </row>
    <row r="258" spans="6:41" ht="16.5" x14ac:dyDescent="0.35">
      <c r="F258" s="103"/>
      <c r="G258" s="167"/>
      <c r="H258" s="161"/>
      <c r="I258" s="143"/>
      <c r="J258" s="143"/>
      <c r="K258" s="143"/>
      <c r="L258" s="143"/>
      <c r="M258" s="150"/>
      <c r="N258" s="161"/>
      <c r="O258" s="46"/>
      <c r="P258" s="143"/>
      <c r="Q258" s="143"/>
      <c r="R258" s="143"/>
      <c r="S258" s="150"/>
      <c r="T258" s="161"/>
      <c r="U258" s="143"/>
      <c r="V258" s="143"/>
      <c r="W258" s="143"/>
      <c r="X258" s="150"/>
      <c r="Y258" s="161"/>
      <c r="Z258" s="143"/>
      <c r="AA258" s="143"/>
      <c r="AB258" s="143"/>
      <c r="AC258" s="143"/>
      <c r="AD258" s="46"/>
      <c r="AE258" s="143"/>
      <c r="AF258" s="150"/>
      <c r="AG258" s="217"/>
      <c r="AH258" s="46"/>
      <c r="AI258" s="143"/>
      <c r="AJ258" s="143"/>
      <c r="AK258" s="143"/>
      <c r="AL258" s="143"/>
      <c r="AN258" s="103"/>
      <c r="AO258" s="167"/>
    </row>
    <row r="259" spans="6:41" ht="16.5" x14ac:dyDescent="0.35">
      <c r="F259" s="103"/>
      <c r="G259" s="167"/>
      <c r="H259" s="161"/>
      <c r="I259" s="143"/>
      <c r="J259" s="143"/>
      <c r="K259" s="143"/>
      <c r="L259" s="143"/>
      <c r="M259" s="150"/>
      <c r="N259" s="161"/>
      <c r="O259" s="46"/>
      <c r="P259" s="143"/>
      <c r="Q259" s="143"/>
      <c r="R259" s="143"/>
      <c r="S259" s="150"/>
      <c r="T259" s="161"/>
      <c r="U259" s="143"/>
      <c r="V259" s="143"/>
      <c r="W259" s="143"/>
      <c r="X259" s="150"/>
      <c r="Y259" s="161"/>
      <c r="Z259" s="143"/>
      <c r="AA259" s="143"/>
      <c r="AB259" s="143"/>
      <c r="AC259" s="143"/>
      <c r="AD259" s="46"/>
      <c r="AE259" s="143"/>
      <c r="AF259" s="150"/>
      <c r="AG259" s="217"/>
      <c r="AH259" s="46"/>
      <c r="AI259" s="143"/>
      <c r="AJ259" s="143"/>
      <c r="AK259" s="143"/>
      <c r="AL259" s="143"/>
      <c r="AN259" s="103"/>
      <c r="AO259" s="167"/>
    </row>
    <row r="260" spans="6:41" ht="16.5" x14ac:dyDescent="0.35">
      <c r="F260" s="103"/>
      <c r="G260" s="167"/>
      <c r="H260" s="161"/>
      <c r="I260" s="143"/>
      <c r="J260" s="143"/>
      <c r="K260" s="143"/>
      <c r="L260" s="143"/>
      <c r="M260" s="150"/>
      <c r="N260" s="161"/>
      <c r="O260" s="46"/>
      <c r="P260" s="143"/>
      <c r="Q260" s="143"/>
      <c r="R260" s="143"/>
      <c r="S260" s="150"/>
      <c r="T260" s="161"/>
      <c r="U260" s="143"/>
      <c r="V260" s="143"/>
      <c r="W260" s="143"/>
      <c r="X260" s="150"/>
      <c r="Y260" s="161"/>
      <c r="Z260" s="143"/>
      <c r="AA260" s="143"/>
      <c r="AB260" s="143"/>
      <c r="AC260" s="143"/>
      <c r="AD260" s="46"/>
      <c r="AE260" s="143"/>
      <c r="AF260" s="150"/>
      <c r="AG260" s="217"/>
      <c r="AH260" s="46"/>
      <c r="AI260" s="143"/>
      <c r="AJ260" s="143"/>
      <c r="AK260" s="143"/>
      <c r="AL260" s="143"/>
      <c r="AN260" s="103"/>
      <c r="AO260" s="167"/>
    </row>
    <row r="261" spans="6:41" ht="16.5" x14ac:dyDescent="0.35">
      <c r="F261" s="103"/>
      <c r="G261" s="167"/>
      <c r="H261" s="161"/>
      <c r="I261" s="143"/>
      <c r="J261" s="143"/>
      <c r="K261" s="143"/>
      <c r="L261" s="143"/>
      <c r="M261" s="150"/>
      <c r="N261" s="161"/>
      <c r="O261" s="46"/>
      <c r="P261" s="143"/>
      <c r="Q261" s="143"/>
      <c r="R261" s="143"/>
      <c r="S261" s="150"/>
      <c r="T261" s="161"/>
      <c r="U261" s="143"/>
      <c r="V261" s="143"/>
      <c r="W261" s="143"/>
      <c r="X261" s="150"/>
      <c r="Y261" s="161"/>
      <c r="Z261" s="143"/>
      <c r="AA261" s="143"/>
      <c r="AB261" s="143"/>
      <c r="AC261" s="143"/>
      <c r="AD261" s="46"/>
      <c r="AE261" s="143"/>
      <c r="AF261" s="150"/>
      <c r="AG261" s="217"/>
      <c r="AH261" s="46"/>
      <c r="AI261" s="143"/>
      <c r="AJ261" s="143"/>
      <c r="AK261" s="143"/>
      <c r="AL261" s="143"/>
      <c r="AN261" s="103"/>
      <c r="AO261" s="167"/>
    </row>
    <row r="262" spans="6:41" ht="16.5" x14ac:dyDescent="0.35">
      <c r="F262" s="103"/>
      <c r="G262" s="167"/>
      <c r="H262" s="161"/>
      <c r="I262" s="143"/>
      <c r="J262" s="143"/>
      <c r="K262" s="143"/>
      <c r="L262" s="143"/>
      <c r="M262" s="150"/>
      <c r="N262" s="161"/>
      <c r="O262" s="46"/>
      <c r="P262" s="143"/>
      <c r="Q262" s="143"/>
      <c r="R262" s="143"/>
      <c r="S262" s="150"/>
      <c r="T262" s="161"/>
      <c r="U262" s="143"/>
      <c r="V262" s="143"/>
      <c r="W262" s="143"/>
      <c r="X262" s="150"/>
      <c r="Y262" s="161"/>
      <c r="Z262" s="143"/>
      <c r="AA262" s="143"/>
      <c r="AB262" s="143"/>
      <c r="AC262" s="143"/>
      <c r="AD262" s="46"/>
      <c r="AE262" s="143"/>
      <c r="AF262" s="150"/>
      <c r="AG262" s="217"/>
      <c r="AH262" s="46"/>
      <c r="AI262" s="143"/>
      <c r="AJ262" s="143"/>
      <c r="AK262" s="143"/>
      <c r="AL262" s="143"/>
      <c r="AN262" s="103"/>
      <c r="AO262" s="167"/>
    </row>
    <row r="263" spans="6:41" ht="16.5" x14ac:dyDescent="0.35">
      <c r="F263" s="103"/>
      <c r="G263" s="167"/>
      <c r="H263" s="161"/>
      <c r="I263" s="143"/>
      <c r="J263" s="143"/>
      <c r="K263" s="143"/>
      <c r="L263" s="143"/>
      <c r="M263" s="150"/>
      <c r="N263" s="161"/>
      <c r="O263" s="46"/>
      <c r="P263" s="143"/>
      <c r="Q263" s="143"/>
      <c r="R263" s="143"/>
      <c r="S263" s="150"/>
      <c r="T263" s="161"/>
      <c r="U263" s="143"/>
      <c r="V263" s="143"/>
      <c r="W263" s="143"/>
      <c r="X263" s="150"/>
      <c r="Y263" s="161"/>
      <c r="Z263" s="143"/>
      <c r="AA263" s="143"/>
      <c r="AB263" s="143"/>
      <c r="AC263" s="143"/>
      <c r="AD263" s="46"/>
      <c r="AE263" s="143"/>
      <c r="AF263" s="150"/>
      <c r="AG263" s="217"/>
      <c r="AH263" s="46"/>
      <c r="AI263" s="143"/>
      <c r="AJ263" s="143"/>
      <c r="AK263" s="143"/>
      <c r="AL263" s="143"/>
      <c r="AN263" s="103"/>
      <c r="AO263" s="167"/>
    </row>
    <row r="264" spans="6:41" ht="16.5" x14ac:dyDescent="0.35">
      <c r="F264" s="103"/>
      <c r="G264" s="167"/>
      <c r="H264" s="161"/>
      <c r="I264" s="143"/>
      <c r="J264" s="143"/>
      <c r="K264" s="143"/>
      <c r="L264" s="143"/>
      <c r="M264" s="150"/>
      <c r="N264" s="161"/>
      <c r="O264" s="46"/>
      <c r="P264" s="143"/>
      <c r="Q264" s="143"/>
      <c r="R264" s="143"/>
      <c r="S264" s="150"/>
      <c r="T264" s="161"/>
      <c r="U264" s="143"/>
      <c r="V264" s="143"/>
      <c r="W264" s="143"/>
      <c r="X264" s="150"/>
      <c r="Y264" s="161"/>
      <c r="Z264" s="143"/>
      <c r="AA264" s="143"/>
      <c r="AB264" s="143"/>
      <c r="AC264" s="143"/>
      <c r="AD264" s="46"/>
      <c r="AE264" s="143"/>
      <c r="AF264" s="150"/>
      <c r="AG264" s="217"/>
      <c r="AH264" s="46"/>
      <c r="AI264" s="143"/>
      <c r="AJ264" s="143"/>
      <c r="AK264" s="143"/>
      <c r="AL264" s="143"/>
      <c r="AN264" s="103"/>
      <c r="AO264" s="167"/>
    </row>
    <row r="265" spans="6:41" ht="16.5" x14ac:dyDescent="0.35">
      <c r="F265" s="103"/>
      <c r="G265" s="167"/>
      <c r="H265" s="161"/>
      <c r="I265" s="143"/>
      <c r="J265" s="143"/>
      <c r="K265" s="143"/>
      <c r="L265" s="143"/>
      <c r="M265" s="150"/>
      <c r="N265" s="161"/>
      <c r="O265" s="46"/>
      <c r="P265" s="143"/>
      <c r="Q265" s="143"/>
      <c r="R265" s="143"/>
      <c r="S265" s="150"/>
      <c r="T265" s="161"/>
      <c r="U265" s="143"/>
      <c r="V265" s="143"/>
      <c r="W265" s="143"/>
      <c r="X265" s="150"/>
      <c r="Y265" s="161"/>
      <c r="Z265" s="143"/>
      <c r="AA265" s="143"/>
      <c r="AB265" s="143"/>
      <c r="AC265" s="143"/>
      <c r="AD265" s="46"/>
      <c r="AE265" s="143"/>
      <c r="AF265" s="150"/>
      <c r="AG265" s="217"/>
      <c r="AH265" s="46"/>
      <c r="AI265" s="143"/>
      <c r="AJ265" s="143"/>
      <c r="AK265" s="143"/>
      <c r="AL265" s="143"/>
      <c r="AN265" s="103"/>
      <c r="AO265" s="167"/>
    </row>
    <row r="266" spans="6:41" ht="16.5" x14ac:dyDescent="0.35">
      <c r="F266" s="103"/>
      <c r="G266" s="167"/>
      <c r="H266" s="161"/>
      <c r="I266" s="143"/>
      <c r="J266" s="143"/>
      <c r="K266" s="143"/>
      <c r="L266" s="143"/>
      <c r="M266" s="150"/>
      <c r="N266" s="161"/>
      <c r="O266" s="46"/>
      <c r="P266" s="143"/>
      <c r="Q266" s="143"/>
      <c r="R266" s="143"/>
      <c r="S266" s="150"/>
      <c r="T266" s="161"/>
      <c r="U266" s="143"/>
      <c r="V266" s="143"/>
      <c r="W266" s="143"/>
      <c r="X266" s="150"/>
      <c r="Y266" s="161"/>
      <c r="Z266" s="143"/>
      <c r="AA266" s="143"/>
      <c r="AB266" s="143"/>
      <c r="AC266" s="143"/>
      <c r="AD266" s="46"/>
      <c r="AE266" s="143"/>
      <c r="AF266" s="150"/>
      <c r="AG266" s="217"/>
      <c r="AH266" s="46"/>
      <c r="AI266" s="143"/>
      <c r="AJ266" s="143"/>
      <c r="AK266" s="143"/>
      <c r="AL266" s="143"/>
      <c r="AN266" s="103"/>
      <c r="AO266" s="167"/>
    </row>
    <row r="267" spans="6:41" ht="16.5" x14ac:dyDescent="0.35">
      <c r="F267" s="103"/>
      <c r="G267" s="167"/>
      <c r="H267" s="161"/>
      <c r="I267" s="143"/>
      <c r="J267" s="143"/>
      <c r="K267" s="143"/>
      <c r="L267" s="143"/>
      <c r="M267" s="150"/>
      <c r="N267" s="161"/>
      <c r="O267" s="46"/>
      <c r="P267" s="143"/>
      <c r="Q267" s="143"/>
      <c r="R267" s="143"/>
      <c r="S267" s="150"/>
      <c r="T267" s="161"/>
      <c r="U267" s="143"/>
      <c r="V267" s="143"/>
      <c r="W267" s="143"/>
      <c r="X267" s="150"/>
      <c r="Y267" s="161"/>
      <c r="Z267" s="143"/>
      <c r="AA267" s="143"/>
      <c r="AB267" s="143"/>
      <c r="AC267" s="143"/>
      <c r="AD267" s="46"/>
      <c r="AE267" s="143"/>
      <c r="AF267" s="150"/>
      <c r="AG267" s="217"/>
      <c r="AH267" s="46"/>
      <c r="AI267" s="143"/>
      <c r="AJ267" s="143"/>
      <c r="AK267" s="143"/>
      <c r="AL267" s="143"/>
      <c r="AN267" s="103"/>
      <c r="AO267" s="167"/>
    </row>
    <row r="268" spans="6:41" ht="16.5" x14ac:dyDescent="0.35">
      <c r="F268" s="103"/>
      <c r="G268" s="167"/>
      <c r="H268" s="161"/>
      <c r="I268" s="143"/>
      <c r="J268" s="143"/>
      <c r="K268" s="143"/>
      <c r="L268" s="143"/>
      <c r="M268" s="150"/>
      <c r="N268" s="161"/>
      <c r="O268" s="46"/>
      <c r="P268" s="143"/>
      <c r="Q268" s="143"/>
      <c r="R268" s="143"/>
      <c r="S268" s="150"/>
      <c r="T268" s="161"/>
      <c r="U268" s="143"/>
      <c r="V268" s="143"/>
      <c r="W268" s="143"/>
      <c r="X268" s="150"/>
      <c r="Y268" s="161"/>
      <c r="Z268" s="143"/>
      <c r="AA268" s="143"/>
      <c r="AB268" s="143"/>
      <c r="AC268" s="143"/>
      <c r="AD268" s="46"/>
      <c r="AE268" s="143"/>
      <c r="AF268" s="150"/>
      <c r="AG268" s="217"/>
      <c r="AH268" s="46"/>
      <c r="AI268" s="143"/>
      <c r="AJ268" s="143"/>
      <c r="AK268" s="143"/>
      <c r="AL268" s="143"/>
      <c r="AN268" s="103"/>
      <c r="AO268" s="167"/>
    </row>
    <row r="269" spans="6:41" ht="16.5" x14ac:dyDescent="0.35">
      <c r="F269" s="103"/>
      <c r="G269" s="167"/>
      <c r="H269" s="161"/>
      <c r="I269" s="143"/>
      <c r="J269" s="143"/>
      <c r="K269" s="143"/>
      <c r="L269" s="143"/>
      <c r="M269" s="150"/>
      <c r="N269" s="161"/>
      <c r="O269" s="46"/>
      <c r="P269" s="143"/>
      <c r="Q269" s="143"/>
      <c r="R269" s="143"/>
      <c r="S269" s="150"/>
      <c r="T269" s="161"/>
      <c r="U269" s="143"/>
      <c r="V269" s="143"/>
      <c r="W269" s="143"/>
      <c r="X269" s="150"/>
      <c r="Y269" s="161"/>
      <c r="Z269" s="143"/>
      <c r="AA269" s="143"/>
      <c r="AB269" s="143"/>
      <c r="AC269" s="143"/>
      <c r="AD269" s="46"/>
      <c r="AE269" s="143"/>
      <c r="AF269" s="150"/>
      <c r="AG269" s="217"/>
      <c r="AH269" s="46"/>
      <c r="AI269" s="143"/>
      <c r="AJ269" s="143"/>
      <c r="AK269" s="143"/>
      <c r="AL269" s="143"/>
      <c r="AN269" s="103"/>
      <c r="AO269" s="167"/>
    </row>
    <row r="270" spans="6:41" ht="16.5" x14ac:dyDescent="0.35">
      <c r="F270" s="103"/>
      <c r="G270" s="167"/>
      <c r="H270" s="161"/>
      <c r="I270" s="143"/>
      <c r="J270" s="143"/>
      <c r="K270" s="143"/>
      <c r="L270" s="143"/>
      <c r="M270" s="150"/>
      <c r="N270" s="161"/>
      <c r="O270" s="46"/>
      <c r="P270" s="143"/>
      <c r="Q270" s="143"/>
      <c r="R270" s="143"/>
      <c r="S270" s="150"/>
      <c r="T270" s="161"/>
      <c r="U270" s="143"/>
      <c r="V270" s="143"/>
      <c r="W270" s="143"/>
      <c r="X270" s="150"/>
      <c r="Y270" s="161"/>
      <c r="Z270" s="143"/>
      <c r="AA270" s="143"/>
      <c r="AB270" s="143"/>
      <c r="AC270" s="143"/>
      <c r="AD270" s="46"/>
      <c r="AE270" s="143"/>
      <c r="AF270" s="150"/>
      <c r="AG270" s="217"/>
      <c r="AH270" s="46"/>
      <c r="AI270" s="143"/>
      <c r="AJ270" s="143"/>
      <c r="AK270" s="143"/>
      <c r="AL270" s="143"/>
      <c r="AN270" s="103"/>
      <c r="AO270" s="167"/>
    </row>
    <row r="271" spans="6:41" ht="16.5" x14ac:dyDescent="0.35">
      <c r="F271" s="103"/>
      <c r="G271" s="167"/>
      <c r="H271" s="161"/>
      <c r="I271" s="143"/>
      <c r="J271" s="143"/>
      <c r="K271" s="143"/>
      <c r="L271" s="143"/>
      <c r="M271" s="150"/>
      <c r="N271" s="161"/>
      <c r="O271" s="46"/>
      <c r="P271" s="143"/>
      <c r="Q271" s="143"/>
      <c r="R271" s="143"/>
      <c r="S271" s="150"/>
      <c r="T271" s="161"/>
      <c r="U271" s="143"/>
      <c r="V271" s="143"/>
      <c r="W271" s="143"/>
      <c r="X271" s="150"/>
      <c r="Y271" s="161"/>
      <c r="Z271" s="143"/>
      <c r="AA271" s="143"/>
      <c r="AB271" s="143"/>
      <c r="AC271" s="143"/>
      <c r="AD271" s="46"/>
      <c r="AE271" s="143"/>
      <c r="AF271" s="150"/>
      <c r="AG271" s="217"/>
      <c r="AH271" s="46"/>
      <c r="AI271" s="143"/>
      <c r="AJ271" s="143"/>
      <c r="AK271" s="143"/>
      <c r="AL271" s="143"/>
      <c r="AN271" s="103"/>
      <c r="AO271" s="167"/>
    </row>
    <row r="272" spans="6:41" ht="16.5" x14ac:dyDescent="0.35">
      <c r="F272" s="103"/>
      <c r="G272" s="167"/>
      <c r="H272" s="161"/>
      <c r="I272" s="143"/>
      <c r="J272" s="143"/>
      <c r="K272" s="143"/>
      <c r="L272" s="143"/>
      <c r="M272" s="150"/>
      <c r="N272" s="161"/>
      <c r="O272" s="46"/>
      <c r="P272" s="143"/>
      <c r="Q272" s="143"/>
      <c r="R272" s="143"/>
      <c r="S272" s="150"/>
      <c r="T272" s="161"/>
      <c r="U272" s="143"/>
      <c r="V272" s="143"/>
      <c r="W272" s="143"/>
      <c r="X272" s="150"/>
      <c r="Y272" s="161"/>
      <c r="Z272" s="143"/>
      <c r="AA272" s="143"/>
      <c r="AB272" s="143"/>
      <c r="AC272" s="143"/>
      <c r="AD272" s="46"/>
      <c r="AE272" s="143"/>
      <c r="AF272" s="150"/>
      <c r="AG272" s="217"/>
      <c r="AH272" s="46"/>
      <c r="AI272" s="143"/>
      <c r="AJ272" s="143"/>
      <c r="AK272" s="143"/>
      <c r="AL272" s="143"/>
      <c r="AN272" s="103"/>
      <c r="AO272" s="167"/>
    </row>
    <row r="273" spans="6:41" ht="16.5" x14ac:dyDescent="0.35">
      <c r="F273" s="103"/>
      <c r="G273" s="167"/>
      <c r="H273" s="161"/>
      <c r="I273" s="143"/>
      <c r="J273" s="143"/>
      <c r="K273" s="143"/>
      <c r="L273" s="143"/>
      <c r="M273" s="150"/>
      <c r="N273" s="161"/>
      <c r="O273" s="46"/>
      <c r="P273" s="143"/>
      <c r="Q273" s="143"/>
      <c r="R273" s="143"/>
      <c r="S273" s="150"/>
      <c r="T273" s="161"/>
      <c r="U273" s="143"/>
      <c r="V273" s="143"/>
      <c r="W273" s="143"/>
      <c r="X273" s="150"/>
      <c r="Y273" s="161"/>
      <c r="Z273" s="143"/>
      <c r="AA273" s="143"/>
      <c r="AB273" s="143"/>
      <c r="AC273" s="143"/>
      <c r="AD273" s="46"/>
      <c r="AE273" s="143"/>
      <c r="AF273" s="150"/>
      <c r="AG273" s="217"/>
      <c r="AH273" s="46"/>
      <c r="AI273" s="143"/>
      <c r="AJ273" s="143"/>
      <c r="AK273" s="143"/>
      <c r="AL273" s="143"/>
      <c r="AN273" s="103"/>
      <c r="AO273" s="167"/>
    </row>
    <row r="274" spans="6:41" ht="16.5" x14ac:dyDescent="0.35">
      <c r="F274" s="103"/>
      <c r="G274" s="167"/>
      <c r="H274" s="161"/>
      <c r="I274" s="143"/>
      <c r="J274" s="143"/>
      <c r="K274" s="143"/>
      <c r="L274" s="143"/>
      <c r="M274" s="150"/>
      <c r="N274" s="161"/>
      <c r="O274" s="46"/>
      <c r="P274" s="143"/>
      <c r="Q274" s="143"/>
      <c r="R274" s="143"/>
      <c r="S274" s="150"/>
      <c r="T274" s="161"/>
      <c r="U274" s="143"/>
      <c r="V274" s="143"/>
      <c r="W274" s="143"/>
      <c r="X274" s="150"/>
      <c r="Y274" s="161"/>
      <c r="Z274" s="143"/>
      <c r="AA274" s="143"/>
      <c r="AB274" s="143"/>
      <c r="AC274" s="143"/>
      <c r="AD274" s="46"/>
      <c r="AE274" s="143"/>
      <c r="AF274" s="150"/>
      <c r="AG274" s="217"/>
      <c r="AH274" s="46"/>
      <c r="AI274" s="143"/>
      <c r="AJ274" s="143"/>
      <c r="AK274" s="143"/>
      <c r="AL274" s="143"/>
      <c r="AN274" s="103"/>
      <c r="AO274" s="167"/>
    </row>
    <row r="275" spans="6:41" ht="16.5" x14ac:dyDescent="0.35">
      <c r="F275" s="103"/>
      <c r="G275" s="167"/>
      <c r="H275" s="161"/>
      <c r="I275" s="143"/>
      <c r="J275" s="143"/>
      <c r="K275" s="143"/>
      <c r="L275" s="143"/>
      <c r="M275" s="150"/>
      <c r="N275" s="161"/>
      <c r="O275" s="46"/>
      <c r="P275" s="143"/>
      <c r="Q275" s="143"/>
      <c r="R275" s="143"/>
      <c r="S275" s="150"/>
      <c r="T275" s="161"/>
      <c r="U275" s="143"/>
      <c r="V275" s="143"/>
      <c r="W275" s="143"/>
      <c r="X275" s="150"/>
      <c r="Y275" s="161"/>
      <c r="Z275" s="143"/>
      <c r="AA275" s="143"/>
      <c r="AB275" s="143"/>
      <c r="AC275" s="143"/>
      <c r="AD275" s="46"/>
      <c r="AE275" s="143"/>
      <c r="AF275" s="150"/>
      <c r="AG275" s="217"/>
      <c r="AH275" s="46"/>
      <c r="AI275" s="143"/>
      <c r="AJ275" s="143"/>
      <c r="AK275" s="143"/>
      <c r="AL275" s="143"/>
      <c r="AN275" s="103"/>
      <c r="AO275" s="167"/>
    </row>
    <row r="276" spans="6:41" ht="16.5" x14ac:dyDescent="0.35">
      <c r="F276" s="103"/>
      <c r="G276" s="167"/>
      <c r="H276" s="161"/>
      <c r="I276" s="143"/>
      <c r="J276" s="143"/>
      <c r="K276" s="143"/>
      <c r="L276" s="143"/>
      <c r="M276" s="150"/>
      <c r="N276" s="161"/>
      <c r="O276" s="46"/>
      <c r="P276" s="143"/>
      <c r="Q276" s="143"/>
      <c r="R276" s="143"/>
      <c r="S276" s="150"/>
      <c r="T276" s="161"/>
      <c r="U276" s="143"/>
      <c r="V276" s="143"/>
      <c r="W276" s="143"/>
      <c r="X276" s="150"/>
      <c r="Y276" s="161"/>
      <c r="Z276" s="143"/>
      <c r="AA276" s="143"/>
      <c r="AB276" s="143"/>
      <c r="AC276" s="143"/>
      <c r="AD276" s="46"/>
      <c r="AE276" s="143"/>
      <c r="AF276" s="150"/>
      <c r="AG276" s="217"/>
      <c r="AH276" s="46"/>
      <c r="AI276" s="143"/>
      <c r="AJ276" s="143"/>
      <c r="AK276" s="143"/>
      <c r="AL276" s="143"/>
      <c r="AN276" s="103"/>
      <c r="AO276" s="167"/>
    </row>
    <row r="277" spans="6:41" ht="16.5" x14ac:dyDescent="0.35">
      <c r="F277" s="103"/>
      <c r="G277" s="167"/>
      <c r="H277" s="161"/>
      <c r="I277" s="143"/>
      <c r="J277" s="143"/>
      <c r="K277" s="143"/>
      <c r="L277" s="143"/>
      <c r="M277" s="150"/>
      <c r="N277" s="161"/>
      <c r="O277" s="46"/>
      <c r="P277" s="143"/>
      <c r="Q277" s="143"/>
      <c r="R277" s="143"/>
      <c r="S277" s="150"/>
      <c r="T277" s="161"/>
      <c r="U277" s="143"/>
      <c r="V277" s="143"/>
      <c r="W277" s="143"/>
      <c r="X277" s="150"/>
      <c r="Y277" s="161"/>
      <c r="Z277" s="143"/>
      <c r="AA277" s="143"/>
      <c r="AB277" s="143"/>
      <c r="AC277" s="143"/>
      <c r="AD277" s="46"/>
      <c r="AE277" s="143"/>
      <c r="AF277" s="150"/>
      <c r="AG277" s="217"/>
      <c r="AH277" s="46"/>
      <c r="AI277" s="177"/>
      <c r="AJ277" s="177"/>
      <c r="AK277" s="177"/>
      <c r="AL277" s="177"/>
      <c r="AN277" s="103"/>
      <c r="AO277" s="167"/>
    </row>
    <row r="278" spans="6:41" ht="16.5" x14ac:dyDescent="0.35">
      <c r="F278" s="103"/>
      <c r="G278" s="167"/>
      <c r="H278" s="161"/>
      <c r="I278" s="143"/>
      <c r="J278" s="143"/>
      <c r="K278" s="143"/>
      <c r="L278" s="143"/>
      <c r="M278" s="150"/>
      <c r="N278" s="161"/>
      <c r="O278" s="46"/>
      <c r="P278" s="143"/>
      <c r="Q278" s="143"/>
      <c r="R278" s="143"/>
      <c r="S278" s="150"/>
      <c r="T278" s="161"/>
      <c r="U278" s="143"/>
      <c r="V278" s="143"/>
      <c r="W278" s="143"/>
      <c r="X278" s="150"/>
      <c r="Y278" s="161"/>
      <c r="Z278" s="143"/>
      <c r="AA278" s="143"/>
      <c r="AB278" s="143"/>
      <c r="AC278" s="143"/>
      <c r="AD278" s="46"/>
      <c r="AE278" s="143"/>
      <c r="AF278" s="150"/>
      <c r="AG278" s="217"/>
      <c r="AH278" s="46"/>
      <c r="AI278" s="177"/>
      <c r="AJ278" s="177"/>
      <c r="AK278" s="177"/>
      <c r="AL278" s="177"/>
      <c r="AN278" s="103"/>
      <c r="AO278" s="167"/>
    </row>
    <row r="279" spans="6:41" ht="16.5" x14ac:dyDescent="0.35">
      <c r="F279" s="103"/>
      <c r="G279" s="167"/>
      <c r="H279" s="161"/>
      <c r="I279" s="143"/>
      <c r="J279" s="143"/>
      <c r="K279" s="143"/>
      <c r="L279" s="143"/>
      <c r="M279" s="150"/>
      <c r="N279" s="161"/>
      <c r="O279" s="46"/>
      <c r="P279" s="143"/>
      <c r="Q279" s="143"/>
      <c r="R279" s="143"/>
      <c r="S279" s="150"/>
      <c r="T279" s="161"/>
      <c r="U279" s="143"/>
      <c r="V279" s="143"/>
      <c r="W279" s="143"/>
      <c r="X279" s="150"/>
      <c r="Y279" s="161"/>
      <c r="Z279" s="143"/>
      <c r="AA279" s="143"/>
      <c r="AB279" s="143"/>
      <c r="AC279" s="143"/>
      <c r="AD279" s="46"/>
      <c r="AE279" s="143"/>
      <c r="AF279" s="150"/>
      <c r="AG279" s="217"/>
      <c r="AH279" s="46"/>
      <c r="AI279" s="177"/>
      <c r="AJ279" s="177"/>
      <c r="AK279" s="177"/>
      <c r="AL279" s="177"/>
      <c r="AN279" s="103"/>
      <c r="AO279" s="167"/>
    </row>
    <row r="280" spans="6:41" ht="16.5" x14ac:dyDescent="0.35">
      <c r="F280" s="103"/>
      <c r="G280" s="167"/>
      <c r="H280" s="161"/>
      <c r="I280" s="143"/>
      <c r="J280" s="143"/>
      <c r="K280" s="143"/>
      <c r="L280" s="143"/>
      <c r="M280" s="150"/>
      <c r="N280" s="161"/>
      <c r="O280" s="46"/>
      <c r="P280" s="143"/>
      <c r="Q280" s="143"/>
      <c r="R280" s="143"/>
      <c r="S280" s="150"/>
      <c r="T280" s="161"/>
      <c r="U280" s="143"/>
      <c r="V280" s="143"/>
      <c r="W280" s="143"/>
      <c r="X280" s="150"/>
      <c r="Y280" s="161"/>
      <c r="Z280" s="143"/>
      <c r="AA280" s="143"/>
      <c r="AB280" s="143"/>
      <c r="AC280" s="143"/>
      <c r="AD280" s="46"/>
      <c r="AE280" s="143"/>
      <c r="AF280" s="150"/>
      <c r="AG280" s="217"/>
      <c r="AH280" s="46"/>
      <c r="AI280" s="177"/>
      <c r="AJ280" s="177"/>
      <c r="AK280" s="177"/>
      <c r="AL280" s="177"/>
      <c r="AN280" s="103"/>
      <c r="AO280" s="167"/>
    </row>
    <row r="281" spans="6:41" ht="16.5" x14ac:dyDescent="0.35">
      <c r="F281" s="103"/>
      <c r="G281" s="175"/>
      <c r="H281" s="176"/>
      <c r="I281" s="177"/>
      <c r="J281" s="177"/>
      <c r="K281" s="177"/>
      <c r="L281" s="177"/>
      <c r="M281" s="184"/>
      <c r="N281" s="176"/>
      <c r="O281" s="233"/>
      <c r="P281" s="177"/>
      <c r="Q281" s="177"/>
      <c r="R281" s="177"/>
      <c r="S281" s="184"/>
      <c r="T281" s="176"/>
      <c r="U281" s="177"/>
      <c r="V281" s="177"/>
      <c r="W281" s="177"/>
      <c r="X281" s="184"/>
      <c r="Y281" s="176"/>
      <c r="Z281" s="177"/>
      <c r="AA281" s="177"/>
      <c r="AB281" s="177"/>
      <c r="AC281" s="177"/>
      <c r="AD281" s="233"/>
      <c r="AE281" s="177"/>
      <c r="AF281" s="184"/>
      <c r="AG281" s="234"/>
      <c r="AH281" s="233"/>
      <c r="AI281" s="177"/>
      <c r="AJ281" s="177"/>
      <c r="AK281" s="177"/>
      <c r="AL281" s="177"/>
      <c r="AN281" s="103"/>
      <c r="AO281" s="167"/>
    </row>
    <row r="282" spans="6:41" ht="16.5" x14ac:dyDescent="0.35">
      <c r="F282" s="103"/>
      <c r="G282" s="175"/>
      <c r="H282" s="176"/>
      <c r="I282" s="177"/>
      <c r="J282" s="177"/>
      <c r="K282" s="177"/>
      <c r="L282" s="177"/>
      <c r="M282" s="184"/>
      <c r="N282" s="176"/>
      <c r="O282" s="233"/>
      <c r="P282" s="177"/>
      <c r="Q282" s="177"/>
      <c r="R282" s="177"/>
      <c r="S282" s="184"/>
      <c r="T282" s="176"/>
      <c r="U282" s="177"/>
      <c r="V282" s="177"/>
      <c r="W282" s="177"/>
      <c r="X282" s="184"/>
      <c r="Y282" s="176"/>
      <c r="Z282" s="177"/>
      <c r="AA282" s="177"/>
      <c r="AB282" s="177"/>
      <c r="AC282" s="177"/>
      <c r="AD282" s="233"/>
      <c r="AE282" s="177"/>
      <c r="AF282" s="184"/>
      <c r="AG282" s="234"/>
      <c r="AH282" s="233"/>
      <c r="AI282" s="177"/>
      <c r="AJ282" s="177"/>
      <c r="AK282" s="177"/>
      <c r="AL282" s="177"/>
      <c r="AN282" s="103"/>
      <c r="AO282" s="175"/>
    </row>
    <row r="283" spans="6:41" ht="16.5" x14ac:dyDescent="0.35">
      <c r="F283" s="103"/>
      <c r="G283" s="175"/>
      <c r="H283" s="176"/>
      <c r="I283" s="177"/>
      <c r="J283" s="177"/>
      <c r="K283" s="177"/>
      <c r="L283" s="177"/>
      <c r="M283" s="184"/>
      <c r="N283" s="176"/>
      <c r="O283" s="233"/>
      <c r="P283" s="177"/>
      <c r="Q283" s="177"/>
      <c r="R283" s="177"/>
      <c r="S283" s="184"/>
      <c r="T283" s="176"/>
      <c r="U283" s="177"/>
      <c r="V283" s="177"/>
      <c r="W283" s="177"/>
      <c r="X283" s="184"/>
      <c r="Y283" s="176"/>
      <c r="Z283" s="177"/>
      <c r="AA283" s="177"/>
      <c r="AB283" s="177"/>
      <c r="AC283" s="177"/>
      <c r="AD283" s="233"/>
      <c r="AE283" s="177"/>
      <c r="AF283" s="184"/>
      <c r="AG283" s="234"/>
      <c r="AH283" s="233"/>
      <c r="AI283" s="177"/>
      <c r="AJ283" s="177"/>
      <c r="AK283" s="177"/>
      <c r="AL283" s="177"/>
      <c r="AN283" s="103"/>
      <c r="AO283" s="175"/>
    </row>
    <row r="284" spans="6:41" ht="16.5" x14ac:dyDescent="0.35">
      <c r="F284" s="103"/>
      <c r="G284" s="175"/>
      <c r="H284" s="176"/>
      <c r="I284" s="177"/>
      <c r="J284" s="177"/>
      <c r="K284" s="177"/>
      <c r="L284" s="177"/>
      <c r="M284" s="184"/>
      <c r="N284" s="176"/>
      <c r="O284" s="233"/>
      <c r="P284" s="177"/>
      <c r="Q284" s="177"/>
      <c r="R284" s="177"/>
      <c r="S284" s="184"/>
      <c r="T284" s="176"/>
      <c r="U284" s="177"/>
      <c r="V284" s="177"/>
      <c r="W284" s="177"/>
      <c r="X284" s="184"/>
      <c r="Y284" s="176"/>
      <c r="Z284" s="177"/>
      <c r="AA284" s="177"/>
      <c r="AB284" s="177"/>
      <c r="AC284" s="177"/>
      <c r="AD284" s="233"/>
      <c r="AE284" s="177"/>
      <c r="AF284" s="184"/>
      <c r="AG284" s="234"/>
      <c r="AH284" s="233"/>
      <c r="AI284" s="177"/>
      <c r="AJ284" s="177"/>
      <c r="AK284" s="177"/>
      <c r="AL284" s="177"/>
      <c r="AN284" s="103"/>
      <c r="AO284" s="175"/>
    </row>
    <row r="285" spans="6:41" ht="16.5" x14ac:dyDescent="0.35">
      <c r="F285" s="103"/>
      <c r="G285" s="175"/>
      <c r="H285" s="176"/>
      <c r="I285" s="177"/>
      <c r="J285" s="177"/>
      <c r="K285" s="177"/>
      <c r="L285" s="177"/>
      <c r="M285" s="184"/>
      <c r="N285" s="176"/>
      <c r="O285" s="233"/>
      <c r="P285" s="177"/>
      <c r="Q285" s="177"/>
      <c r="R285" s="177"/>
      <c r="S285" s="184"/>
      <c r="T285" s="176"/>
      <c r="U285" s="177"/>
      <c r="V285" s="177"/>
      <c r="W285" s="177"/>
      <c r="X285" s="184"/>
      <c r="Y285" s="176"/>
      <c r="Z285" s="177"/>
      <c r="AA285" s="177"/>
      <c r="AB285" s="177"/>
      <c r="AC285" s="177"/>
      <c r="AD285" s="233"/>
      <c r="AE285" s="177"/>
      <c r="AF285" s="184"/>
      <c r="AG285" s="234"/>
      <c r="AH285" s="233"/>
      <c r="AI285" s="177"/>
      <c r="AJ285" s="177"/>
      <c r="AK285" s="177"/>
      <c r="AL285" s="177"/>
      <c r="AN285" s="103"/>
      <c r="AO285" s="175"/>
    </row>
    <row r="286" spans="6:41" ht="16.5" x14ac:dyDescent="0.35">
      <c r="F286" s="103"/>
      <c r="G286" s="175"/>
      <c r="H286" s="176"/>
      <c r="I286" s="177"/>
      <c r="J286" s="177"/>
      <c r="K286" s="177"/>
      <c r="L286" s="177"/>
      <c r="M286" s="184"/>
      <c r="N286" s="176"/>
      <c r="O286" s="233"/>
      <c r="P286" s="177"/>
      <c r="Q286" s="177"/>
      <c r="R286" s="177"/>
      <c r="S286" s="184"/>
      <c r="T286" s="176"/>
      <c r="U286" s="177"/>
      <c r="V286" s="177"/>
      <c r="W286" s="177"/>
      <c r="X286" s="184"/>
      <c r="Y286" s="176"/>
      <c r="Z286" s="177"/>
      <c r="AA286" s="177"/>
      <c r="AB286" s="177"/>
      <c r="AC286" s="177"/>
      <c r="AD286" s="233"/>
      <c r="AE286" s="177"/>
      <c r="AF286" s="184"/>
      <c r="AG286" s="234"/>
      <c r="AH286" s="233"/>
      <c r="AI286" s="177"/>
      <c r="AJ286" s="177"/>
      <c r="AK286" s="177"/>
      <c r="AL286" s="177"/>
      <c r="AN286" s="103"/>
      <c r="AO286" s="175"/>
    </row>
    <row r="287" spans="6:41" ht="16.5" x14ac:dyDescent="0.35">
      <c r="F287" s="103"/>
      <c r="G287" s="175"/>
      <c r="H287" s="176"/>
      <c r="I287" s="177"/>
      <c r="J287" s="177"/>
      <c r="K287" s="177"/>
      <c r="L287" s="177"/>
      <c r="M287" s="184"/>
      <c r="N287" s="176"/>
      <c r="O287" s="233"/>
      <c r="P287" s="177"/>
      <c r="Q287" s="177"/>
      <c r="R287" s="177"/>
      <c r="S287" s="184"/>
      <c r="T287" s="176"/>
      <c r="U287" s="177"/>
      <c r="V287" s="177"/>
      <c r="W287" s="177"/>
      <c r="X287" s="184"/>
      <c r="Y287" s="176"/>
      <c r="Z287" s="177"/>
      <c r="AA287" s="177"/>
      <c r="AB287" s="177"/>
      <c r="AC287" s="177"/>
      <c r="AD287" s="233"/>
      <c r="AE287" s="177"/>
      <c r="AF287" s="184"/>
      <c r="AG287" s="234"/>
      <c r="AH287" s="233"/>
      <c r="AI287" s="177"/>
      <c r="AJ287" s="177"/>
      <c r="AK287" s="177"/>
      <c r="AL287" s="177"/>
      <c r="AN287" s="103"/>
      <c r="AO287" s="175"/>
    </row>
    <row r="288" spans="6:41" ht="16.5" x14ac:dyDescent="0.35">
      <c r="F288" s="103"/>
      <c r="G288" s="175"/>
      <c r="H288" s="176"/>
      <c r="I288" s="177"/>
      <c r="J288" s="177"/>
      <c r="K288" s="177"/>
      <c r="L288" s="177"/>
      <c r="M288" s="184"/>
      <c r="N288" s="176"/>
      <c r="O288" s="233"/>
      <c r="P288" s="177"/>
      <c r="Q288" s="177"/>
      <c r="R288" s="177"/>
      <c r="S288" s="184"/>
      <c r="T288" s="176"/>
      <c r="U288" s="177"/>
      <c r="V288" s="177"/>
      <c r="W288" s="177"/>
      <c r="X288" s="184"/>
      <c r="Y288" s="176"/>
      <c r="Z288" s="177"/>
      <c r="AA288" s="177"/>
      <c r="AB288" s="177"/>
      <c r="AC288" s="177"/>
      <c r="AD288" s="233"/>
      <c r="AE288" s="177"/>
      <c r="AF288" s="184"/>
      <c r="AG288" s="234"/>
      <c r="AH288" s="233"/>
      <c r="AI288" s="177"/>
      <c r="AJ288" s="177"/>
      <c r="AK288" s="177"/>
      <c r="AL288" s="177"/>
      <c r="AN288" s="103"/>
      <c r="AO288" s="175"/>
    </row>
    <row r="289" spans="6:41" ht="16.5" x14ac:dyDescent="0.35">
      <c r="F289" s="103"/>
      <c r="G289" s="175"/>
      <c r="H289" s="176"/>
      <c r="I289" s="177"/>
      <c r="J289" s="177"/>
      <c r="K289" s="177"/>
      <c r="L289" s="177"/>
      <c r="M289" s="184"/>
      <c r="N289" s="176"/>
      <c r="O289" s="233"/>
      <c r="P289" s="177"/>
      <c r="Q289" s="177"/>
      <c r="R289" s="177"/>
      <c r="S289" s="184"/>
      <c r="T289" s="176"/>
      <c r="U289" s="177"/>
      <c r="V289" s="177"/>
      <c r="W289" s="177"/>
      <c r="X289" s="184"/>
      <c r="Y289" s="176"/>
      <c r="Z289" s="177"/>
      <c r="AA289" s="177"/>
      <c r="AB289" s="177"/>
      <c r="AC289" s="177"/>
      <c r="AD289" s="233"/>
      <c r="AE289" s="177"/>
      <c r="AF289" s="184"/>
      <c r="AG289" s="234"/>
      <c r="AH289" s="233"/>
      <c r="AI289" s="177"/>
      <c r="AJ289" s="177"/>
      <c r="AK289" s="177"/>
      <c r="AL289" s="177"/>
      <c r="AN289" s="103"/>
      <c r="AO289" s="175"/>
    </row>
    <row r="290" spans="6:41" ht="16.5" x14ac:dyDescent="0.35">
      <c r="F290" s="103"/>
      <c r="G290" s="175"/>
      <c r="H290" s="178"/>
      <c r="I290" s="179"/>
      <c r="J290" s="179"/>
      <c r="K290" s="179"/>
      <c r="L290" s="179"/>
      <c r="M290" s="185"/>
      <c r="N290" s="178"/>
      <c r="O290" s="233"/>
      <c r="P290" s="179"/>
      <c r="Q290" s="179"/>
      <c r="R290" s="179"/>
      <c r="S290" s="185"/>
      <c r="T290" s="178"/>
      <c r="U290" s="179"/>
      <c r="V290" s="179"/>
      <c r="W290" s="179"/>
      <c r="X290" s="185"/>
      <c r="Y290" s="178"/>
      <c r="Z290" s="179"/>
      <c r="AA290" s="179"/>
      <c r="AB290" s="179"/>
      <c r="AC290" s="179"/>
      <c r="AD290" s="233"/>
      <c r="AE290" s="179"/>
      <c r="AF290" s="185"/>
      <c r="AG290" s="234"/>
      <c r="AH290" s="233"/>
      <c r="AI290" s="179"/>
      <c r="AJ290" s="179"/>
      <c r="AK290" s="179"/>
      <c r="AL290" s="179"/>
      <c r="AN290" s="103"/>
      <c r="AO290" s="175"/>
    </row>
    <row r="291" spans="6:41" ht="16.5" x14ac:dyDescent="0.35">
      <c r="F291" s="103"/>
      <c r="G291" s="175"/>
      <c r="H291" s="178"/>
      <c r="I291" s="179"/>
      <c r="J291" s="179"/>
      <c r="K291" s="179"/>
      <c r="L291" s="179"/>
      <c r="M291" s="185"/>
      <c r="N291" s="178"/>
      <c r="O291" s="233"/>
      <c r="P291" s="179"/>
      <c r="Q291" s="179"/>
      <c r="R291" s="179"/>
      <c r="S291" s="185"/>
      <c r="T291" s="178"/>
      <c r="U291" s="179"/>
      <c r="V291" s="179"/>
      <c r="W291" s="179"/>
      <c r="X291" s="185"/>
      <c r="Y291" s="178"/>
      <c r="Z291" s="179"/>
      <c r="AA291" s="179"/>
      <c r="AB291" s="179"/>
      <c r="AC291" s="179"/>
      <c r="AD291" s="233"/>
      <c r="AE291" s="179"/>
      <c r="AF291" s="185"/>
      <c r="AG291" s="234"/>
      <c r="AH291" s="233"/>
      <c r="AI291" s="179"/>
      <c r="AJ291" s="179"/>
      <c r="AK291" s="179"/>
      <c r="AL291" s="179"/>
      <c r="AN291" s="103"/>
      <c r="AO291" s="175"/>
    </row>
    <row r="292" spans="6:41" ht="16.5" x14ac:dyDescent="0.35">
      <c r="F292" s="103"/>
      <c r="G292" s="175"/>
      <c r="H292" s="178"/>
      <c r="I292" s="179"/>
      <c r="J292" s="179"/>
      <c r="K292" s="179"/>
      <c r="L292" s="179"/>
      <c r="M292" s="185"/>
      <c r="N292" s="178"/>
      <c r="O292" s="233"/>
      <c r="P292" s="179"/>
      <c r="Q292" s="179"/>
      <c r="R292" s="179"/>
      <c r="S292" s="185"/>
      <c r="T292" s="178"/>
      <c r="U292" s="179"/>
      <c r="V292" s="179"/>
      <c r="W292" s="179"/>
      <c r="X292" s="185"/>
      <c r="Y292" s="178"/>
      <c r="Z292" s="179"/>
      <c r="AA292" s="179"/>
      <c r="AB292" s="179"/>
      <c r="AC292" s="179"/>
      <c r="AD292" s="233"/>
      <c r="AE292" s="179"/>
      <c r="AF292" s="185"/>
      <c r="AG292" s="234"/>
      <c r="AH292" s="233"/>
      <c r="AI292" s="179"/>
      <c r="AJ292" s="179"/>
      <c r="AK292" s="179"/>
      <c r="AL292" s="179"/>
      <c r="AN292" s="103"/>
      <c r="AO292" s="175"/>
    </row>
    <row r="293" spans="6:41" ht="16.5" x14ac:dyDescent="0.35">
      <c r="F293" s="103"/>
      <c r="G293" s="175"/>
      <c r="H293" s="178"/>
      <c r="I293" s="179"/>
      <c r="J293" s="179"/>
      <c r="K293" s="179"/>
      <c r="L293" s="179"/>
      <c r="M293" s="185"/>
      <c r="N293" s="178"/>
      <c r="O293" s="233"/>
      <c r="P293" s="179"/>
      <c r="Q293" s="179"/>
      <c r="R293" s="179"/>
      <c r="S293" s="185"/>
      <c r="T293" s="178"/>
      <c r="U293" s="179"/>
      <c r="V293" s="179"/>
      <c r="W293" s="179"/>
      <c r="X293" s="185"/>
      <c r="Y293" s="178"/>
      <c r="Z293" s="179"/>
      <c r="AA293" s="179"/>
      <c r="AB293" s="179"/>
      <c r="AC293" s="179"/>
      <c r="AD293" s="233"/>
      <c r="AE293" s="179"/>
      <c r="AF293" s="185"/>
      <c r="AG293" s="234"/>
      <c r="AH293" s="233"/>
      <c r="AI293" s="179"/>
      <c r="AJ293" s="179"/>
      <c r="AK293" s="179"/>
      <c r="AL293" s="179"/>
      <c r="AN293" s="103"/>
      <c r="AO293" s="175"/>
    </row>
    <row r="294" spans="6:41" ht="16.5" x14ac:dyDescent="0.35">
      <c r="F294" s="103"/>
      <c r="G294" s="175"/>
      <c r="H294" s="178"/>
      <c r="I294" s="179"/>
      <c r="J294" s="179"/>
      <c r="K294" s="179"/>
      <c r="L294" s="179"/>
      <c r="M294" s="185"/>
      <c r="N294" s="178"/>
      <c r="O294" s="233"/>
      <c r="P294" s="179"/>
      <c r="Q294" s="179"/>
      <c r="R294" s="179"/>
      <c r="S294" s="185"/>
      <c r="T294" s="178"/>
      <c r="U294" s="179"/>
      <c r="V294" s="179"/>
      <c r="W294" s="179"/>
      <c r="X294" s="185"/>
      <c r="Y294" s="178"/>
      <c r="Z294" s="179"/>
      <c r="AA294" s="179"/>
      <c r="AB294" s="179"/>
      <c r="AC294" s="179"/>
      <c r="AD294" s="233"/>
      <c r="AE294" s="179"/>
      <c r="AF294" s="185"/>
      <c r="AG294" s="234"/>
      <c r="AH294" s="233"/>
      <c r="AI294" s="179"/>
      <c r="AJ294" s="179"/>
      <c r="AK294" s="179"/>
      <c r="AL294" s="179"/>
      <c r="AN294" s="103"/>
      <c r="AO294" s="175"/>
    </row>
    <row r="295" spans="6:41" ht="16.5" x14ac:dyDescent="0.35">
      <c r="F295" s="103"/>
      <c r="G295" s="175"/>
      <c r="H295" s="178"/>
      <c r="I295" s="179"/>
      <c r="J295" s="179"/>
      <c r="K295" s="179"/>
      <c r="L295" s="179"/>
      <c r="M295" s="185"/>
      <c r="N295" s="178"/>
      <c r="O295" s="233"/>
      <c r="P295" s="179"/>
      <c r="Q295" s="179"/>
      <c r="R295" s="179"/>
      <c r="S295" s="185"/>
      <c r="T295" s="178"/>
      <c r="U295" s="179"/>
      <c r="V295" s="179"/>
      <c r="W295" s="179"/>
      <c r="X295" s="185"/>
      <c r="Y295" s="178"/>
      <c r="Z295" s="179"/>
      <c r="AA295" s="179"/>
      <c r="AB295" s="179"/>
      <c r="AC295" s="179"/>
      <c r="AD295" s="233"/>
      <c r="AE295" s="179"/>
      <c r="AF295" s="185"/>
      <c r="AG295" s="234"/>
      <c r="AH295" s="233"/>
      <c r="AI295" s="179"/>
      <c r="AJ295" s="179"/>
      <c r="AK295" s="179"/>
      <c r="AL295" s="179"/>
      <c r="AN295" s="103"/>
      <c r="AO295" s="175"/>
    </row>
    <row r="296" spans="6:41" ht="16.5" x14ac:dyDescent="0.35">
      <c r="F296" s="103"/>
      <c r="G296" s="175"/>
      <c r="H296" s="178"/>
      <c r="I296" s="179"/>
      <c r="J296" s="179"/>
      <c r="K296" s="179"/>
      <c r="L296" s="179"/>
      <c r="M296" s="185"/>
      <c r="N296" s="178"/>
      <c r="O296" s="233"/>
      <c r="P296" s="179"/>
      <c r="Q296" s="179"/>
      <c r="R296" s="179"/>
      <c r="S296" s="185"/>
      <c r="T296" s="178"/>
      <c r="U296" s="179"/>
      <c r="V296" s="179"/>
      <c r="W296" s="179"/>
      <c r="X296" s="185"/>
      <c r="Y296" s="178"/>
      <c r="Z296" s="179"/>
      <c r="AA296" s="179"/>
      <c r="AB296" s="179"/>
      <c r="AC296" s="179"/>
      <c r="AD296" s="233"/>
      <c r="AE296" s="179"/>
      <c r="AF296" s="185"/>
      <c r="AG296" s="234"/>
      <c r="AH296" s="233"/>
      <c r="AI296" s="179"/>
      <c r="AJ296" s="179"/>
      <c r="AK296" s="179"/>
      <c r="AL296" s="179"/>
      <c r="AN296" s="103"/>
      <c r="AO296" s="175"/>
    </row>
    <row r="297" spans="6:41" ht="16.5" x14ac:dyDescent="0.35">
      <c r="F297" s="103"/>
      <c r="G297" s="175"/>
      <c r="H297" s="178"/>
      <c r="I297" s="179"/>
      <c r="J297" s="179"/>
      <c r="K297" s="179"/>
      <c r="L297" s="179"/>
      <c r="M297" s="185"/>
      <c r="N297" s="178"/>
      <c r="O297" s="233"/>
      <c r="P297" s="179"/>
      <c r="Q297" s="179"/>
      <c r="R297" s="179"/>
      <c r="S297" s="185"/>
      <c r="T297" s="178"/>
      <c r="U297" s="179"/>
      <c r="V297" s="179"/>
      <c r="W297" s="179"/>
      <c r="X297" s="185"/>
      <c r="Y297" s="178"/>
      <c r="Z297" s="179"/>
      <c r="AA297" s="179"/>
      <c r="AB297" s="179"/>
      <c r="AC297" s="179"/>
      <c r="AD297" s="233"/>
      <c r="AE297" s="179"/>
      <c r="AF297" s="185"/>
      <c r="AG297" s="234"/>
      <c r="AH297" s="233"/>
      <c r="AI297" s="179"/>
      <c r="AJ297" s="179"/>
      <c r="AK297" s="179"/>
      <c r="AL297" s="179"/>
      <c r="AN297" s="103"/>
      <c r="AO297" s="175"/>
    </row>
    <row r="298" spans="6:41" ht="16.5" x14ac:dyDescent="0.35">
      <c r="F298" s="103"/>
      <c r="G298" s="175"/>
      <c r="H298" s="178"/>
      <c r="I298" s="179"/>
      <c r="J298" s="179"/>
      <c r="K298" s="179"/>
      <c r="L298" s="179"/>
      <c r="M298" s="185"/>
      <c r="N298" s="178"/>
      <c r="O298" s="233"/>
      <c r="P298" s="179"/>
      <c r="Q298" s="179"/>
      <c r="R298" s="179"/>
      <c r="S298" s="185"/>
      <c r="T298" s="178"/>
      <c r="U298" s="179"/>
      <c r="V298" s="179"/>
      <c r="W298" s="179"/>
      <c r="X298" s="185"/>
      <c r="Y298" s="178"/>
      <c r="Z298" s="179"/>
      <c r="AA298" s="179"/>
      <c r="AB298" s="179"/>
      <c r="AC298" s="179"/>
      <c r="AD298" s="233"/>
      <c r="AE298" s="179"/>
      <c r="AF298" s="185"/>
      <c r="AG298" s="234"/>
      <c r="AH298" s="233"/>
      <c r="AI298" s="179"/>
      <c r="AJ298" s="179"/>
      <c r="AK298" s="179"/>
      <c r="AL298" s="179"/>
      <c r="AN298" s="103"/>
      <c r="AO298" s="175"/>
    </row>
    <row r="299" spans="6:41" ht="16.5" x14ac:dyDescent="0.35">
      <c r="F299" s="103"/>
      <c r="G299" s="175"/>
      <c r="H299" s="178"/>
      <c r="I299" s="179"/>
      <c r="J299" s="179"/>
      <c r="K299" s="179"/>
      <c r="L299" s="179"/>
      <c r="M299" s="185"/>
      <c r="N299" s="178"/>
      <c r="O299" s="233"/>
      <c r="P299" s="179"/>
      <c r="Q299" s="179"/>
      <c r="R299" s="179"/>
      <c r="S299" s="185"/>
      <c r="T299" s="178"/>
      <c r="U299" s="179"/>
      <c r="V299" s="179"/>
      <c r="W299" s="179"/>
      <c r="X299" s="185"/>
      <c r="Y299" s="178"/>
      <c r="Z299" s="179"/>
      <c r="AA299" s="179"/>
      <c r="AB299" s="179"/>
      <c r="AC299" s="179"/>
      <c r="AD299" s="233"/>
      <c r="AE299" s="179"/>
      <c r="AF299" s="185"/>
      <c r="AG299" s="234"/>
      <c r="AH299" s="233"/>
      <c r="AI299" s="179"/>
      <c r="AJ299" s="179"/>
      <c r="AK299" s="179"/>
      <c r="AL299" s="179"/>
      <c r="AN299" s="103"/>
      <c r="AO299" s="175"/>
    </row>
    <row r="300" spans="6:41" ht="16.5" x14ac:dyDescent="0.35">
      <c r="F300" s="103"/>
      <c r="G300" s="175"/>
      <c r="H300" s="178"/>
      <c r="I300" s="179"/>
      <c r="J300" s="179"/>
      <c r="K300" s="179"/>
      <c r="L300" s="179"/>
      <c r="M300" s="185"/>
      <c r="N300" s="178"/>
      <c r="O300" s="233"/>
      <c r="P300" s="179"/>
      <c r="Q300" s="179"/>
      <c r="R300" s="179"/>
      <c r="S300" s="185"/>
      <c r="T300" s="178"/>
      <c r="U300" s="179"/>
      <c r="V300" s="179"/>
      <c r="W300" s="179"/>
      <c r="X300" s="185"/>
      <c r="Y300" s="178"/>
      <c r="Z300" s="179"/>
      <c r="AA300" s="179"/>
      <c r="AB300" s="179"/>
      <c r="AC300" s="179"/>
      <c r="AD300" s="233"/>
      <c r="AE300" s="179"/>
      <c r="AF300" s="185"/>
      <c r="AG300" s="234"/>
      <c r="AH300" s="233"/>
      <c r="AI300" s="179"/>
      <c r="AJ300" s="179"/>
      <c r="AK300" s="179"/>
      <c r="AL300" s="179"/>
      <c r="AN300" s="103"/>
      <c r="AO300" s="175"/>
    </row>
    <row r="301" spans="6:41" ht="16.5" x14ac:dyDescent="0.35">
      <c r="F301" s="103"/>
      <c r="G301" s="175"/>
      <c r="H301" s="178"/>
      <c r="I301" s="179"/>
      <c r="J301" s="179"/>
      <c r="K301" s="179"/>
      <c r="L301" s="179"/>
      <c r="M301" s="185"/>
      <c r="N301" s="178"/>
      <c r="O301" s="233"/>
      <c r="P301" s="179"/>
      <c r="Q301" s="179"/>
      <c r="R301" s="179"/>
      <c r="S301" s="185"/>
      <c r="T301" s="178"/>
      <c r="U301" s="179"/>
      <c r="V301" s="179"/>
      <c r="W301" s="179"/>
      <c r="X301" s="185"/>
      <c r="Y301" s="178"/>
      <c r="Z301" s="179"/>
      <c r="AA301" s="179"/>
      <c r="AB301" s="179"/>
      <c r="AC301" s="179"/>
      <c r="AD301" s="233"/>
      <c r="AE301" s="179"/>
      <c r="AF301" s="185"/>
      <c r="AG301" s="234"/>
      <c r="AH301" s="233"/>
      <c r="AI301" s="179"/>
      <c r="AJ301" s="179"/>
      <c r="AK301" s="179"/>
      <c r="AL301" s="179"/>
      <c r="AN301" s="103"/>
      <c r="AO301" s="175"/>
    </row>
    <row r="302" spans="6:41" ht="16.5" x14ac:dyDescent="0.35">
      <c r="F302" s="103"/>
      <c r="G302" s="175"/>
      <c r="H302" s="178"/>
      <c r="I302" s="179"/>
      <c r="J302" s="179"/>
      <c r="K302" s="179"/>
      <c r="L302" s="179"/>
      <c r="M302" s="185"/>
      <c r="N302" s="178"/>
      <c r="O302" s="233"/>
      <c r="P302" s="179"/>
      <c r="Q302" s="179"/>
      <c r="R302" s="179"/>
      <c r="S302" s="185"/>
      <c r="T302" s="178"/>
      <c r="U302" s="179"/>
      <c r="V302" s="179"/>
      <c r="W302" s="179"/>
      <c r="X302" s="185"/>
      <c r="Y302" s="178"/>
      <c r="Z302" s="179"/>
      <c r="AA302" s="179"/>
      <c r="AB302" s="179"/>
      <c r="AC302" s="179"/>
      <c r="AD302" s="233"/>
      <c r="AE302" s="179"/>
      <c r="AF302" s="185"/>
      <c r="AG302" s="234"/>
      <c r="AH302" s="233"/>
      <c r="AI302" s="179"/>
      <c r="AJ302" s="179"/>
      <c r="AK302" s="179"/>
      <c r="AL302" s="179"/>
      <c r="AN302" s="103"/>
      <c r="AO302" s="175"/>
    </row>
    <row r="303" spans="6:41" ht="16.5" x14ac:dyDescent="0.35">
      <c r="F303" s="103"/>
      <c r="G303" s="175"/>
      <c r="H303" s="178"/>
      <c r="I303" s="179"/>
      <c r="J303" s="179"/>
      <c r="K303" s="179"/>
      <c r="L303" s="179"/>
      <c r="M303" s="185"/>
      <c r="N303" s="178"/>
      <c r="O303" s="233"/>
      <c r="P303" s="179"/>
      <c r="Q303" s="179"/>
      <c r="R303" s="179"/>
      <c r="S303" s="185"/>
      <c r="T303" s="178"/>
      <c r="U303" s="179"/>
      <c r="V303" s="179"/>
      <c r="W303" s="179"/>
      <c r="X303" s="185"/>
      <c r="Y303" s="178"/>
      <c r="Z303" s="179"/>
      <c r="AA303" s="179"/>
      <c r="AB303" s="179"/>
      <c r="AC303" s="179"/>
      <c r="AD303" s="233"/>
      <c r="AE303" s="179"/>
      <c r="AF303" s="185"/>
      <c r="AG303" s="234"/>
      <c r="AH303" s="233"/>
      <c r="AI303" s="179"/>
      <c r="AJ303" s="179"/>
      <c r="AK303" s="179"/>
      <c r="AL303" s="179"/>
      <c r="AN303" s="103"/>
      <c r="AO303" s="175"/>
    </row>
    <row r="304" spans="6:41" ht="16.5" x14ac:dyDescent="0.35">
      <c r="F304" s="103"/>
      <c r="G304" s="175"/>
      <c r="H304" s="178"/>
      <c r="I304" s="179"/>
      <c r="J304" s="179"/>
      <c r="K304" s="179"/>
      <c r="L304" s="179"/>
      <c r="M304" s="185"/>
      <c r="N304" s="178"/>
      <c r="O304" s="233"/>
      <c r="P304" s="179"/>
      <c r="Q304" s="179"/>
      <c r="R304" s="179"/>
      <c r="S304" s="185"/>
      <c r="T304" s="178"/>
      <c r="U304" s="179"/>
      <c r="V304" s="179"/>
      <c r="W304" s="179"/>
      <c r="X304" s="185"/>
      <c r="Y304" s="178"/>
      <c r="Z304" s="179"/>
      <c r="AA304" s="179"/>
      <c r="AB304" s="179"/>
      <c r="AC304" s="179"/>
      <c r="AD304" s="233"/>
      <c r="AE304" s="179"/>
      <c r="AF304" s="185"/>
      <c r="AG304" s="234"/>
      <c r="AH304" s="233"/>
      <c r="AI304" s="179"/>
      <c r="AJ304" s="179"/>
      <c r="AK304" s="179"/>
      <c r="AL304" s="179"/>
      <c r="AN304" s="103"/>
      <c r="AO304" s="175"/>
    </row>
    <row r="305" spans="6:41" ht="16.5" x14ac:dyDescent="0.35">
      <c r="F305" s="103"/>
      <c r="G305" s="175"/>
      <c r="H305" s="178"/>
      <c r="I305" s="179"/>
      <c r="J305" s="179"/>
      <c r="K305" s="179"/>
      <c r="L305" s="179"/>
      <c r="M305" s="185"/>
      <c r="N305" s="178"/>
      <c r="O305" s="233"/>
      <c r="P305" s="179"/>
      <c r="Q305" s="179"/>
      <c r="R305" s="179"/>
      <c r="S305" s="185"/>
      <c r="T305" s="178"/>
      <c r="U305" s="179"/>
      <c r="V305" s="179"/>
      <c r="W305" s="179"/>
      <c r="X305" s="185"/>
      <c r="Y305" s="178"/>
      <c r="Z305" s="179"/>
      <c r="AA305" s="179"/>
      <c r="AB305" s="179"/>
      <c r="AC305" s="179"/>
      <c r="AD305" s="233"/>
      <c r="AE305" s="179"/>
      <c r="AF305" s="185"/>
      <c r="AG305" s="234"/>
      <c r="AH305" s="233"/>
      <c r="AI305" s="179"/>
      <c r="AJ305" s="179"/>
      <c r="AK305" s="179"/>
      <c r="AL305" s="179"/>
      <c r="AN305" s="103"/>
      <c r="AO305" s="175"/>
    </row>
    <row r="306" spans="6:41" ht="16.5" x14ac:dyDescent="0.35">
      <c r="F306" s="103"/>
      <c r="G306" s="175"/>
      <c r="H306" s="178"/>
      <c r="I306" s="179"/>
      <c r="J306" s="179"/>
      <c r="K306" s="179"/>
      <c r="L306" s="179"/>
      <c r="M306" s="185"/>
      <c r="N306" s="178"/>
      <c r="O306" s="233"/>
      <c r="P306" s="179"/>
      <c r="Q306" s="179"/>
      <c r="R306" s="179"/>
      <c r="S306" s="185"/>
      <c r="T306" s="178"/>
      <c r="U306" s="179"/>
      <c r="V306" s="179"/>
      <c r="W306" s="179"/>
      <c r="X306" s="185"/>
      <c r="Y306" s="178"/>
      <c r="Z306" s="179"/>
      <c r="AA306" s="179"/>
      <c r="AB306" s="179"/>
      <c r="AC306" s="179"/>
      <c r="AD306" s="233"/>
      <c r="AE306" s="179"/>
      <c r="AF306" s="185"/>
      <c r="AG306" s="234"/>
      <c r="AH306" s="233"/>
      <c r="AI306" s="179"/>
      <c r="AJ306" s="179"/>
      <c r="AK306" s="179"/>
      <c r="AL306" s="179"/>
      <c r="AN306" s="103"/>
      <c r="AO306" s="175"/>
    </row>
    <row r="307" spans="6:41" ht="16.5" x14ac:dyDescent="0.35">
      <c r="F307" s="103"/>
      <c r="G307" s="175"/>
      <c r="H307" s="178"/>
      <c r="I307" s="179"/>
      <c r="J307" s="179"/>
      <c r="K307" s="179"/>
      <c r="L307" s="179"/>
      <c r="M307" s="185"/>
      <c r="N307" s="178"/>
      <c r="O307" s="233"/>
      <c r="P307" s="179"/>
      <c r="Q307" s="179"/>
      <c r="R307" s="179"/>
      <c r="S307" s="185"/>
      <c r="T307" s="178"/>
      <c r="U307" s="179"/>
      <c r="V307" s="179"/>
      <c r="W307" s="179"/>
      <c r="X307" s="185"/>
      <c r="Y307" s="178"/>
      <c r="Z307" s="179"/>
      <c r="AA307" s="179"/>
      <c r="AB307" s="179"/>
      <c r="AC307" s="179"/>
      <c r="AD307" s="233"/>
      <c r="AE307" s="179"/>
      <c r="AF307" s="185"/>
      <c r="AG307" s="234"/>
      <c r="AH307" s="233"/>
      <c r="AI307" s="179"/>
      <c r="AJ307" s="179"/>
      <c r="AK307" s="179"/>
      <c r="AL307" s="179"/>
      <c r="AN307" s="103"/>
      <c r="AO307" s="175"/>
    </row>
    <row r="308" spans="6:41" ht="16.5" x14ac:dyDescent="0.35">
      <c r="F308" s="103"/>
      <c r="G308" s="175"/>
      <c r="H308" s="178"/>
      <c r="I308" s="179"/>
      <c r="J308" s="179"/>
      <c r="K308" s="179"/>
      <c r="L308" s="179"/>
      <c r="M308" s="185"/>
      <c r="N308" s="178"/>
      <c r="O308" s="233"/>
      <c r="P308" s="179"/>
      <c r="Q308" s="179"/>
      <c r="R308" s="179"/>
      <c r="S308" s="185"/>
      <c r="T308" s="178"/>
      <c r="U308" s="179"/>
      <c r="V308" s="179"/>
      <c r="W308" s="179"/>
      <c r="X308" s="185"/>
      <c r="Y308" s="178"/>
      <c r="Z308" s="179"/>
      <c r="AA308" s="179"/>
      <c r="AB308" s="179"/>
      <c r="AC308" s="179"/>
      <c r="AD308" s="233"/>
      <c r="AE308" s="179"/>
      <c r="AF308" s="185"/>
      <c r="AG308" s="234"/>
      <c r="AH308" s="233"/>
      <c r="AI308" s="179"/>
      <c r="AJ308" s="179"/>
      <c r="AK308" s="179"/>
      <c r="AL308" s="179"/>
      <c r="AN308" s="103"/>
      <c r="AO308" s="175"/>
    </row>
    <row r="309" spans="6:41" ht="16.5" x14ac:dyDescent="0.35">
      <c r="F309" s="103"/>
      <c r="G309" s="175"/>
      <c r="H309" s="178"/>
      <c r="I309" s="179"/>
      <c r="J309" s="179"/>
      <c r="K309" s="179"/>
      <c r="L309" s="179"/>
      <c r="M309" s="185"/>
      <c r="N309" s="178"/>
      <c r="O309" s="233"/>
      <c r="P309" s="179"/>
      <c r="Q309" s="179"/>
      <c r="R309" s="179"/>
      <c r="S309" s="185"/>
      <c r="T309" s="178"/>
      <c r="U309" s="179"/>
      <c r="V309" s="179"/>
      <c r="W309" s="179"/>
      <c r="X309" s="185"/>
      <c r="Y309" s="178"/>
      <c r="Z309" s="179"/>
      <c r="AA309" s="179"/>
      <c r="AB309" s="179"/>
      <c r="AC309" s="179"/>
      <c r="AD309" s="233"/>
      <c r="AE309" s="179"/>
      <c r="AF309" s="185"/>
      <c r="AG309" s="234"/>
      <c r="AH309" s="233"/>
      <c r="AI309" s="179"/>
      <c r="AJ309" s="179"/>
      <c r="AK309" s="179"/>
      <c r="AL309" s="179"/>
      <c r="AN309" s="103"/>
      <c r="AO309" s="175"/>
    </row>
    <row r="310" spans="6:41" ht="16.5" x14ac:dyDescent="0.35">
      <c r="F310" s="103"/>
      <c r="G310" s="175"/>
      <c r="H310" s="178"/>
      <c r="I310" s="179"/>
      <c r="J310" s="179"/>
      <c r="K310" s="179"/>
      <c r="L310" s="179"/>
      <c r="M310" s="185"/>
      <c r="N310" s="178"/>
      <c r="O310" s="233"/>
      <c r="P310" s="179"/>
      <c r="Q310" s="179"/>
      <c r="R310" s="179"/>
      <c r="S310" s="185"/>
      <c r="T310" s="178"/>
      <c r="U310" s="179"/>
      <c r="V310" s="179"/>
      <c r="W310" s="179"/>
      <c r="X310" s="185"/>
      <c r="Y310" s="178"/>
      <c r="Z310" s="179"/>
      <c r="AA310" s="179"/>
      <c r="AB310" s="179"/>
      <c r="AC310" s="179"/>
      <c r="AD310" s="233"/>
      <c r="AE310" s="179"/>
      <c r="AF310" s="185"/>
      <c r="AG310" s="234"/>
      <c r="AH310" s="233"/>
      <c r="AI310" s="179"/>
      <c r="AJ310" s="179"/>
      <c r="AK310" s="179"/>
      <c r="AL310" s="179"/>
      <c r="AN310" s="103"/>
      <c r="AO310" s="175"/>
    </row>
    <row r="311" spans="6:41" ht="16.5" x14ac:dyDescent="0.35">
      <c r="F311" s="103"/>
      <c r="G311" s="175"/>
      <c r="H311" s="178"/>
      <c r="I311" s="179"/>
      <c r="J311" s="179"/>
      <c r="K311" s="179"/>
      <c r="L311" s="179"/>
      <c r="M311" s="185"/>
      <c r="N311" s="178"/>
      <c r="O311" s="233"/>
      <c r="P311" s="179"/>
      <c r="Q311" s="179"/>
      <c r="R311" s="179"/>
      <c r="S311" s="185"/>
      <c r="T311" s="178"/>
      <c r="U311" s="179"/>
      <c r="V311" s="179"/>
      <c r="W311" s="179"/>
      <c r="X311" s="185"/>
      <c r="Y311" s="178"/>
      <c r="Z311" s="179"/>
      <c r="AA311" s="179"/>
      <c r="AB311" s="179"/>
      <c r="AC311" s="179"/>
      <c r="AD311" s="233"/>
      <c r="AE311" s="179"/>
      <c r="AF311" s="185"/>
      <c r="AG311" s="234"/>
      <c r="AH311" s="233"/>
      <c r="AI311" s="179"/>
      <c r="AJ311" s="179"/>
      <c r="AK311" s="179"/>
      <c r="AL311" s="179"/>
      <c r="AN311" s="103"/>
      <c r="AO311" s="175"/>
    </row>
    <row r="312" spans="6:41" ht="16.5" x14ac:dyDescent="0.35">
      <c r="F312" s="103"/>
      <c r="G312" s="175"/>
      <c r="H312" s="178"/>
      <c r="I312" s="179"/>
      <c r="J312" s="179"/>
      <c r="K312" s="179"/>
      <c r="L312" s="179"/>
      <c r="M312" s="185"/>
      <c r="N312" s="178"/>
      <c r="O312" s="233"/>
      <c r="P312" s="179"/>
      <c r="Q312" s="179"/>
      <c r="R312" s="179"/>
      <c r="S312" s="185"/>
      <c r="T312" s="178"/>
      <c r="U312" s="179"/>
      <c r="V312" s="179"/>
      <c r="W312" s="179"/>
      <c r="X312" s="185"/>
      <c r="Y312" s="178"/>
      <c r="Z312" s="179"/>
      <c r="AA312" s="179"/>
      <c r="AB312" s="179"/>
      <c r="AC312" s="179"/>
      <c r="AD312" s="233"/>
      <c r="AE312" s="179"/>
      <c r="AF312" s="185"/>
      <c r="AG312" s="234"/>
      <c r="AH312" s="233"/>
      <c r="AI312" s="179"/>
      <c r="AJ312" s="179"/>
      <c r="AK312" s="179"/>
      <c r="AL312" s="179"/>
      <c r="AN312" s="103"/>
      <c r="AO312" s="175"/>
    </row>
    <row r="313" spans="6:41" ht="16.5" x14ac:dyDescent="0.35">
      <c r="F313" s="103"/>
      <c r="G313" s="175"/>
      <c r="H313" s="178"/>
      <c r="I313" s="179"/>
      <c r="J313" s="179"/>
      <c r="K313" s="179"/>
      <c r="L313" s="179"/>
      <c r="M313" s="185"/>
      <c r="N313" s="178"/>
      <c r="O313" s="233"/>
      <c r="P313" s="179"/>
      <c r="Q313" s="179"/>
      <c r="R313" s="179"/>
      <c r="S313" s="185"/>
      <c r="T313" s="178"/>
      <c r="U313" s="179"/>
      <c r="V313" s="179"/>
      <c r="W313" s="179"/>
      <c r="X313" s="185"/>
      <c r="Y313" s="178"/>
      <c r="Z313" s="179"/>
      <c r="AA313" s="179"/>
      <c r="AB313" s="179"/>
      <c r="AC313" s="179"/>
      <c r="AD313" s="233"/>
      <c r="AE313" s="179"/>
      <c r="AF313" s="185"/>
      <c r="AG313" s="234"/>
      <c r="AH313" s="233"/>
      <c r="AI313" s="179"/>
      <c r="AJ313" s="179"/>
      <c r="AK313" s="179"/>
      <c r="AL313" s="179"/>
      <c r="AN313" s="103"/>
      <c r="AO313" s="175"/>
    </row>
    <row r="314" spans="6:41" ht="16.5" x14ac:dyDescent="0.35">
      <c r="F314" s="103"/>
      <c r="G314" s="175"/>
      <c r="H314" s="178"/>
      <c r="I314" s="179"/>
      <c r="J314" s="179"/>
      <c r="K314" s="179"/>
      <c r="L314" s="179"/>
      <c r="M314" s="185"/>
      <c r="N314" s="178"/>
      <c r="O314" s="233"/>
      <c r="P314" s="179"/>
      <c r="Q314" s="179"/>
      <c r="R314" s="179"/>
      <c r="S314" s="185"/>
      <c r="T314" s="178"/>
      <c r="U314" s="179"/>
      <c r="V314" s="179"/>
      <c r="W314" s="179"/>
      <c r="X314" s="185"/>
      <c r="Y314" s="178"/>
      <c r="Z314" s="179"/>
      <c r="AA314" s="179"/>
      <c r="AB314" s="179"/>
      <c r="AC314" s="179"/>
      <c r="AD314" s="233"/>
      <c r="AE314" s="179"/>
      <c r="AF314" s="185"/>
      <c r="AG314" s="234"/>
      <c r="AH314" s="233"/>
      <c r="AI314" s="179"/>
      <c r="AJ314" s="179"/>
      <c r="AK314" s="179"/>
      <c r="AL314" s="179"/>
      <c r="AN314" s="103"/>
      <c r="AO314" s="175"/>
    </row>
    <row r="315" spans="6:41" ht="16.5" x14ac:dyDescent="0.35">
      <c r="F315" s="103"/>
      <c r="G315" s="175"/>
      <c r="H315" s="178"/>
      <c r="I315" s="179"/>
      <c r="J315" s="179"/>
      <c r="K315" s="179"/>
      <c r="L315" s="179"/>
      <c r="M315" s="185"/>
      <c r="N315" s="178"/>
      <c r="O315" s="233"/>
      <c r="P315" s="179"/>
      <c r="Q315" s="179"/>
      <c r="R315" s="179"/>
      <c r="S315" s="185"/>
      <c r="T315" s="178"/>
      <c r="U315" s="179"/>
      <c r="V315" s="179"/>
      <c r="W315" s="179"/>
      <c r="X315" s="185"/>
      <c r="Y315" s="178"/>
      <c r="Z315" s="179"/>
      <c r="AA315" s="179"/>
      <c r="AB315" s="179"/>
      <c r="AC315" s="179"/>
      <c r="AD315" s="233"/>
      <c r="AE315" s="179"/>
      <c r="AF315" s="185"/>
      <c r="AG315" s="234"/>
      <c r="AH315" s="233"/>
      <c r="AI315" s="179"/>
      <c r="AJ315" s="179"/>
      <c r="AK315" s="179"/>
      <c r="AL315" s="179"/>
      <c r="AN315" s="103"/>
      <c r="AO315" s="175"/>
    </row>
    <row r="316" spans="6:41" ht="16.5" x14ac:dyDescent="0.35">
      <c r="F316" s="103"/>
      <c r="G316" s="175"/>
      <c r="H316" s="178"/>
      <c r="I316" s="179"/>
      <c r="J316" s="179"/>
      <c r="K316" s="179"/>
      <c r="L316" s="179"/>
      <c r="M316" s="185"/>
      <c r="N316" s="178"/>
      <c r="O316" s="233"/>
      <c r="P316" s="179"/>
      <c r="Q316" s="179"/>
      <c r="R316" s="179"/>
      <c r="S316" s="185"/>
      <c r="T316" s="178"/>
      <c r="U316" s="179"/>
      <c r="V316" s="179"/>
      <c r="W316" s="179"/>
      <c r="X316" s="185"/>
      <c r="Y316" s="178"/>
      <c r="Z316" s="179"/>
      <c r="AA316" s="179"/>
      <c r="AB316" s="179"/>
      <c r="AC316" s="179"/>
      <c r="AD316" s="233"/>
      <c r="AE316" s="179"/>
      <c r="AF316" s="185"/>
      <c r="AG316" s="234"/>
      <c r="AH316" s="233"/>
      <c r="AI316" s="179"/>
      <c r="AJ316" s="179"/>
      <c r="AK316" s="179"/>
      <c r="AL316" s="179"/>
      <c r="AN316" s="103"/>
      <c r="AO316" s="175"/>
    </row>
    <row r="317" spans="6:41" ht="16.5" x14ac:dyDescent="0.35">
      <c r="F317" s="103"/>
      <c r="G317" s="175"/>
      <c r="H317" s="178"/>
      <c r="I317" s="179"/>
      <c r="J317" s="179"/>
      <c r="K317" s="179"/>
      <c r="L317" s="179"/>
      <c r="M317" s="185"/>
      <c r="N317" s="178"/>
      <c r="O317" s="233"/>
      <c r="P317" s="179"/>
      <c r="Q317" s="179"/>
      <c r="R317" s="179"/>
      <c r="S317" s="185"/>
      <c r="T317" s="178"/>
      <c r="U317" s="179"/>
      <c r="V317" s="179"/>
      <c r="W317" s="179"/>
      <c r="X317" s="185"/>
      <c r="Y317" s="178"/>
      <c r="Z317" s="179"/>
      <c r="AA317" s="179"/>
      <c r="AB317" s="179"/>
      <c r="AC317" s="179"/>
      <c r="AD317" s="233"/>
      <c r="AE317" s="179"/>
      <c r="AF317" s="185"/>
      <c r="AG317" s="234"/>
      <c r="AH317" s="233"/>
      <c r="AI317" s="179"/>
      <c r="AJ317" s="179"/>
      <c r="AK317" s="179"/>
      <c r="AL317" s="179"/>
      <c r="AN317" s="103"/>
      <c r="AO317" s="175"/>
    </row>
    <row r="318" spans="6:41" ht="16.5" x14ac:dyDescent="0.35">
      <c r="F318" s="103"/>
      <c r="G318" s="175"/>
      <c r="H318" s="178"/>
      <c r="I318" s="179"/>
      <c r="J318" s="179"/>
      <c r="K318" s="179"/>
      <c r="L318" s="179"/>
      <c r="M318" s="185"/>
      <c r="N318" s="178"/>
      <c r="O318" s="233"/>
      <c r="P318" s="179"/>
      <c r="Q318" s="179"/>
      <c r="R318" s="179"/>
      <c r="S318" s="185"/>
      <c r="T318" s="178"/>
      <c r="U318" s="179"/>
      <c r="V318" s="179"/>
      <c r="W318" s="179"/>
      <c r="X318" s="185"/>
      <c r="Y318" s="178"/>
      <c r="Z318" s="179"/>
      <c r="AA318" s="179"/>
      <c r="AB318" s="179"/>
      <c r="AC318" s="179"/>
      <c r="AD318" s="233"/>
      <c r="AE318" s="179"/>
      <c r="AF318" s="185"/>
      <c r="AG318" s="234"/>
      <c r="AH318" s="233"/>
      <c r="AI318" s="179"/>
      <c r="AJ318" s="179"/>
      <c r="AK318" s="179"/>
      <c r="AL318" s="179"/>
      <c r="AN318" s="103"/>
      <c r="AO318" s="175"/>
    </row>
    <row r="319" spans="6:41" ht="16.5" x14ac:dyDescent="0.35">
      <c r="F319" s="103"/>
      <c r="G319" s="175"/>
      <c r="H319" s="178"/>
      <c r="I319" s="179"/>
      <c r="J319" s="179"/>
      <c r="K319" s="179"/>
      <c r="L319" s="179"/>
      <c r="M319" s="185"/>
      <c r="N319" s="178"/>
      <c r="O319" s="233"/>
      <c r="P319" s="179"/>
      <c r="Q319" s="179"/>
      <c r="R319" s="179"/>
      <c r="S319" s="185"/>
      <c r="T319" s="178"/>
      <c r="U319" s="179"/>
      <c r="V319" s="179"/>
      <c r="W319" s="179"/>
      <c r="X319" s="185"/>
      <c r="Y319" s="178"/>
      <c r="Z319" s="179"/>
      <c r="AA319" s="179"/>
      <c r="AB319" s="179"/>
      <c r="AC319" s="179"/>
      <c r="AD319" s="233"/>
      <c r="AE319" s="179"/>
      <c r="AF319" s="185"/>
      <c r="AG319" s="234"/>
      <c r="AH319" s="233"/>
      <c r="AI319" s="179"/>
      <c r="AJ319" s="179"/>
      <c r="AK319" s="179"/>
      <c r="AL319" s="179"/>
      <c r="AN319" s="103"/>
      <c r="AO319" s="175"/>
    </row>
    <row r="320" spans="6:41" ht="16.5" x14ac:dyDescent="0.35">
      <c r="F320" s="103"/>
      <c r="G320" s="175"/>
      <c r="H320" s="178"/>
      <c r="I320" s="179"/>
      <c r="J320" s="179"/>
      <c r="K320" s="179"/>
      <c r="L320" s="179"/>
      <c r="M320" s="185"/>
      <c r="N320" s="178"/>
      <c r="O320" s="233"/>
      <c r="P320" s="179"/>
      <c r="Q320" s="179"/>
      <c r="R320" s="179"/>
      <c r="S320" s="185"/>
      <c r="T320" s="178"/>
      <c r="U320" s="179"/>
      <c r="V320" s="179"/>
      <c r="W320" s="179"/>
      <c r="X320" s="185"/>
      <c r="Y320" s="178"/>
      <c r="Z320" s="179"/>
      <c r="AA320" s="179"/>
      <c r="AB320" s="179"/>
      <c r="AC320" s="179"/>
      <c r="AD320" s="233"/>
      <c r="AE320" s="179"/>
      <c r="AF320" s="185"/>
      <c r="AG320" s="234"/>
      <c r="AH320" s="233"/>
      <c r="AI320" s="179"/>
      <c r="AJ320" s="179"/>
      <c r="AK320" s="179"/>
      <c r="AL320" s="179"/>
      <c r="AN320" s="103"/>
      <c r="AO320" s="175"/>
    </row>
    <row r="321" spans="6:41" ht="16.5" x14ac:dyDescent="0.35">
      <c r="F321" s="103"/>
      <c r="G321" s="175"/>
      <c r="H321" s="178"/>
      <c r="I321" s="179"/>
      <c r="J321" s="179"/>
      <c r="K321" s="179"/>
      <c r="L321" s="179"/>
      <c r="M321" s="185"/>
      <c r="N321" s="178"/>
      <c r="O321" s="233"/>
      <c r="P321" s="179"/>
      <c r="Q321" s="179"/>
      <c r="R321" s="179"/>
      <c r="S321" s="185"/>
      <c r="T321" s="178"/>
      <c r="U321" s="179"/>
      <c r="V321" s="179"/>
      <c r="W321" s="179"/>
      <c r="X321" s="185"/>
      <c r="Y321" s="178"/>
      <c r="Z321" s="179"/>
      <c r="AA321" s="179"/>
      <c r="AB321" s="179"/>
      <c r="AC321" s="179"/>
      <c r="AD321" s="233"/>
      <c r="AE321" s="179"/>
      <c r="AF321" s="185"/>
      <c r="AG321" s="234"/>
      <c r="AH321" s="233"/>
      <c r="AI321" s="179"/>
      <c r="AJ321" s="179"/>
      <c r="AK321" s="179"/>
      <c r="AL321" s="179"/>
      <c r="AN321" s="103"/>
      <c r="AO321" s="175"/>
    </row>
    <row r="322" spans="6:41" ht="16.5" x14ac:dyDescent="0.35">
      <c r="F322" s="103"/>
      <c r="G322" s="175"/>
      <c r="H322" s="178"/>
      <c r="I322" s="179"/>
      <c r="J322" s="179"/>
      <c r="K322" s="179"/>
      <c r="L322" s="179"/>
      <c r="M322" s="185"/>
      <c r="N322" s="178"/>
      <c r="O322" s="233"/>
      <c r="P322" s="179"/>
      <c r="Q322" s="179"/>
      <c r="R322" s="179"/>
      <c r="S322" s="185"/>
      <c r="T322" s="178"/>
      <c r="U322" s="179"/>
      <c r="V322" s="179"/>
      <c r="W322" s="179"/>
      <c r="X322" s="185"/>
      <c r="Y322" s="178"/>
      <c r="Z322" s="179"/>
      <c r="AA322" s="179"/>
      <c r="AB322" s="179"/>
      <c r="AC322" s="179"/>
      <c r="AD322" s="233"/>
      <c r="AE322" s="179"/>
      <c r="AF322" s="185"/>
      <c r="AG322" s="234"/>
      <c r="AH322" s="233"/>
      <c r="AI322" s="179"/>
      <c r="AJ322" s="179"/>
      <c r="AK322" s="179"/>
      <c r="AL322" s="179"/>
      <c r="AN322" s="103"/>
      <c r="AO322" s="175"/>
    </row>
    <row r="323" spans="6:41" ht="16.5" x14ac:dyDescent="0.35">
      <c r="F323" s="103"/>
      <c r="G323" s="175"/>
      <c r="H323" s="178"/>
      <c r="I323" s="179"/>
      <c r="J323" s="179"/>
      <c r="K323" s="179"/>
      <c r="L323" s="179"/>
      <c r="M323" s="185"/>
      <c r="N323" s="178"/>
      <c r="O323" s="233"/>
      <c r="P323" s="179"/>
      <c r="Q323" s="179"/>
      <c r="R323" s="179"/>
      <c r="S323" s="185"/>
      <c r="T323" s="178"/>
      <c r="U323" s="179"/>
      <c r="V323" s="179"/>
      <c r="W323" s="179"/>
      <c r="X323" s="185"/>
      <c r="Y323" s="178"/>
      <c r="Z323" s="179"/>
      <c r="AA323" s="179"/>
      <c r="AB323" s="179"/>
      <c r="AC323" s="179"/>
      <c r="AD323" s="233"/>
      <c r="AE323" s="179"/>
      <c r="AF323" s="185"/>
      <c r="AG323" s="234"/>
      <c r="AH323" s="233"/>
      <c r="AI323" s="179"/>
      <c r="AJ323" s="179"/>
      <c r="AK323" s="179"/>
      <c r="AL323" s="179"/>
      <c r="AN323" s="103"/>
      <c r="AO323" s="175"/>
    </row>
    <row r="324" spans="6:41" ht="16.5" x14ac:dyDescent="0.35">
      <c r="F324" s="103"/>
      <c r="G324" s="175"/>
      <c r="H324" s="178"/>
      <c r="I324" s="179"/>
      <c r="J324" s="179"/>
      <c r="K324" s="179"/>
      <c r="L324" s="179"/>
      <c r="M324" s="185"/>
      <c r="N324" s="178"/>
      <c r="O324" s="233"/>
      <c r="P324" s="179"/>
      <c r="Q324" s="179"/>
      <c r="R324" s="179"/>
      <c r="S324" s="185"/>
      <c r="T324" s="178"/>
      <c r="U324" s="179"/>
      <c r="V324" s="179"/>
      <c r="W324" s="179"/>
      <c r="X324" s="185"/>
      <c r="Y324" s="178"/>
      <c r="Z324" s="179"/>
      <c r="AA324" s="179"/>
      <c r="AB324" s="179"/>
      <c r="AC324" s="179"/>
      <c r="AD324" s="233"/>
      <c r="AE324" s="179"/>
      <c r="AF324" s="185"/>
      <c r="AG324" s="234"/>
      <c r="AH324" s="233"/>
      <c r="AI324" s="179"/>
      <c r="AJ324" s="179"/>
      <c r="AK324" s="179"/>
      <c r="AL324" s="179"/>
      <c r="AN324" s="103"/>
      <c r="AO324" s="175"/>
    </row>
    <row r="325" spans="6:41" ht="16.5" x14ac:dyDescent="0.35">
      <c r="F325" s="103"/>
      <c r="G325" s="175"/>
      <c r="H325" s="178"/>
      <c r="I325" s="179"/>
      <c r="J325" s="179"/>
      <c r="K325" s="179"/>
      <c r="L325" s="179"/>
      <c r="M325" s="185"/>
      <c r="N325" s="178"/>
      <c r="O325" s="233"/>
      <c r="P325" s="179"/>
      <c r="Q325" s="179"/>
      <c r="R325" s="179"/>
      <c r="S325" s="185"/>
      <c r="T325" s="178"/>
      <c r="U325" s="179"/>
      <c r="V325" s="179"/>
      <c r="W325" s="179"/>
      <c r="X325" s="185"/>
      <c r="Y325" s="178"/>
      <c r="Z325" s="179"/>
      <c r="AA325" s="179"/>
      <c r="AB325" s="179"/>
      <c r="AC325" s="179"/>
      <c r="AD325" s="233"/>
      <c r="AE325" s="179"/>
      <c r="AF325" s="185"/>
      <c r="AG325" s="234"/>
      <c r="AH325" s="233"/>
      <c r="AI325" s="179"/>
      <c r="AJ325" s="179"/>
      <c r="AK325" s="179"/>
      <c r="AL325" s="179"/>
      <c r="AN325" s="103"/>
      <c r="AO325" s="175"/>
    </row>
    <row r="326" spans="6:41" ht="16.5" x14ac:dyDescent="0.35">
      <c r="F326" s="103"/>
      <c r="G326" s="175"/>
      <c r="H326" s="178"/>
      <c r="I326" s="179"/>
      <c r="J326" s="179"/>
      <c r="K326" s="179"/>
      <c r="L326" s="179"/>
      <c r="M326" s="185"/>
      <c r="N326" s="178"/>
      <c r="O326" s="233"/>
      <c r="P326" s="179"/>
      <c r="Q326" s="179"/>
      <c r="R326" s="179"/>
      <c r="S326" s="185"/>
      <c r="T326" s="178"/>
      <c r="U326" s="179"/>
      <c r="V326" s="179"/>
      <c r="W326" s="179"/>
      <c r="X326" s="185"/>
      <c r="Y326" s="178"/>
      <c r="Z326" s="179"/>
      <c r="AA326" s="179"/>
      <c r="AB326" s="179"/>
      <c r="AC326" s="179"/>
      <c r="AD326" s="233"/>
      <c r="AE326" s="179"/>
      <c r="AF326" s="185"/>
      <c r="AG326" s="234"/>
      <c r="AH326" s="233"/>
      <c r="AI326" s="179"/>
      <c r="AJ326" s="179"/>
      <c r="AK326" s="179"/>
      <c r="AL326" s="179"/>
      <c r="AN326" s="103"/>
      <c r="AO326" s="175"/>
    </row>
    <row r="327" spans="6:41" ht="16.5" x14ac:dyDescent="0.35">
      <c r="F327" s="103"/>
      <c r="G327" s="175"/>
      <c r="H327" s="178"/>
      <c r="I327" s="179"/>
      <c r="J327" s="179"/>
      <c r="K327" s="179"/>
      <c r="L327" s="179"/>
      <c r="M327" s="185"/>
      <c r="N327" s="178"/>
      <c r="O327" s="233"/>
      <c r="P327" s="179"/>
      <c r="Q327" s="179"/>
      <c r="R327" s="179"/>
      <c r="S327" s="185"/>
      <c r="T327" s="178"/>
      <c r="U327" s="179"/>
      <c r="V327" s="179"/>
      <c r="W327" s="179"/>
      <c r="X327" s="185"/>
      <c r="Y327" s="178"/>
      <c r="Z327" s="179"/>
      <c r="AA327" s="179"/>
      <c r="AB327" s="179"/>
      <c r="AC327" s="179"/>
      <c r="AD327" s="233"/>
      <c r="AE327" s="179"/>
      <c r="AF327" s="185"/>
      <c r="AG327" s="234"/>
      <c r="AH327" s="233"/>
      <c r="AI327" s="179"/>
      <c r="AJ327" s="179"/>
      <c r="AK327" s="179"/>
      <c r="AL327" s="179"/>
      <c r="AN327" s="103"/>
      <c r="AO327" s="175"/>
    </row>
    <row r="328" spans="6:41" ht="16.5" x14ac:dyDescent="0.35">
      <c r="F328" s="103"/>
      <c r="G328" s="175"/>
      <c r="H328" s="178"/>
      <c r="I328" s="179"/>
      <c r="J328" s="179"/>
      <c r="K328" s="179"/>
      <c r="L328" s="179"/>
      <c r="M328" s="185"/>
      <c r="N328" s="178"/>
      <c r="O328" s="233"/>
      <c r="P328" s="179"/>
      <c r="Q328" s="179"/>
      <c r="R328" s="179"/>
      <c r="S328" s="185"/>
      <c r="T328" s="178"/>
      <c r="U328" s="179"/>
      <c r="V328" s="179"/>
      <c r="W328" s="179"/>
      <c r="X328" s="185"/>
      <c r="Y328" s="178"/>
      <c r="Z328" s="179"/>
      <c r="AA328" s="179"/>
      <c r="AB328" s="179"/>
      <c r="AC328" s="179"/>
      <c r="AD328" s="233"/>
      <c r="AE328" s="179"/>
      <c r="AF328" s="185"/>
      <c r="AG328" s="234"/>
      <c r="AH328" s="233"/>
      <c r="AI328" s="179"/>
      <c r="AJ328" s="179"/>
      <c r="AK328" s="179"/>
      <c r="AL328" s="179"/>
      <c r="AN328" s="103"/>
      <c r="AO328" s="175"/>
    </row>
    <row r="329" spans="6:41" ht="16.5" x14ac:dyDescent="0.35">
      <c r="F329" s="103"/>
      <c r="G329" s="175"/>
      <c r="H329" s="178"/>
      <c r="I329" s="179"/>
      <c r="J329" s="179"/>
      <c r="K329" s="179"/>
      <c r="L329" s="179"/>
      <c r="M329" s="185"/>
      <c r="N329" s="178"/>
      <c r="O329" s="233"/>
      <c r="P329" s="179"/>
      <c r="Q329" s="179"/>
      <c r="R329" s="179"/>
      <c r="S329" s="185"/>
      <c r="T329" s="178"/>
      <c r="U329" s="179"/>
      <c r="V329" s="179"/>
      <c r="W329" s="179"/>
      <c r="X329" s="185"/>
      <c r="Y329" s="178"/>
      <c r="Z329" s="179"/>
      <c r="AA329" s="179"/>
      <c r="AB329" s="179"/>
      <c r="AC329" s="179"/>
      <c r="AD329" s="233"/>
      <c r="AE329" s="179"/>
      <c r="AF329" s="185"/>
      <c r="AG329" s="234"/>
      <c r="AH329" s="233"/>
      <c r="AI329" s="179"/>
      <c r="AJ329" s="179"/>
      <c r="AK329" s="179"/>
      <c r="AL329" s="179"/>
      <c r="AN329" s="103"/>
      <c r="AO329" s="175"/>
    </row>
    <row r="330" spans="6:41" ht="16.5" x14ac:dyDescent="0.35">
      <c r="F330" s="103"/>
      <c r="G330" s="175"/>
      <c r="H330" s="178"/>
      <c r="I330" s="179"/>
      <c r="J330" s="179"/>
      <c r="K330" s="179"/>
      <c r="L330" s="179"/>
      <c r="M330" s="185"/>
      <c r="N330" s="178"/>
      <c r="O330" s="233"/>
      <c r="P330" s="179"/>
      <c r="Q330" s="179"/>
      <c r="R330" s="179"/>
      <c r="S330" s="185"/>
      <c r="T330" s="178"/>
      <c r="U330" s="179"/>
      <c r="V330" s="179"/>
      <c r="W330" s="179"/>
      <c r="X330" s="185"/>
      <c r="Y330" s="178"/>
      <c r="Z330" s="179"/>
      <c r="AA330" s="179"/>
      <c r="AB330" s="179"/>
      <c r="AC330" s="179"/>
      <c r="AD330" s="233"/>
      <c r="AE330" s="179"/>
      <c r="AF330" s="185"/>
      <c r="AG330" s="234"/>
      <c r="AH330" s="233"/>
      <c r="AI330" s="179"/>
      <c r="AJ330" s="179"/>
      <c r="AK330" s="179"/>
      <c r="AL330" s="179"/>
      <c r="AN330" s="103"/>
      <c r="AO330" s="175"/>
    </row>
    <row r="331" spans="6:41" ht="16.5" x14ac:dyDescent="0.35">
      <c r="F331" s="103"/>
      <c r="G331" s="175"/>
      <c r="H331" s="178"/>
      <c r="I331" s="179"/>
      <c r="J331" s="179"/>
      <c r="K331" s="179"/>
      <c r="L331" s="179"/>
      <c r="M331" s="185"/>
      <c r="N331" s="178"/>
      <c r="O331" s="233"/>
      <c r="P331" s="179"/>
      <c r="Q331" s="179"/>
      <c r="R331" s="179"/>
      <c r="S331" s="185"/>
      <c r="T331" s="178"/>
      <c r="U331" s="179"/>
      <c r="V331" s="179"/>
      <c r="W331" s="179"/>
      <c r="X331" s="185"/>
      <c r="Y331" s="178"/>
      <c r="Z331" s="179"/>
      <c r="AA331" s="179"/>
      <c r="AB331" s="179"/>
      <c r="AC331" s="179"/>
      <c r="AD331" s="233"/>
      <c r="AE331" s="179"/>
      <c r="AF331" s="185"/>
      <c r="AG331" s="234"/>
      <c r="AH331" s="233"/>
      <c r="AI331" s="179"/>
      <c r="AJ331" s="179"/>
      <c r="AK331" s="179"/>
      <c r="AL331" s="179"/>
      <c r="AN331" s="103"/>
      <c r="AO331" s="175"/>
    </row>
    <row r="332" spans="6:41" ht="16.5" x14ac:dyDescent="0.35">
      <c r="F332" s="103"/>
      <c r="G332" s="175"/>
      <c r="H332" s="178"/>
      <c r="I332" s="179"/>
      <c r="J332" s="179"/>
      <c r="K332" s="179"/>
      <c r="L332" s="179"/>
      <c r="M332" s="185"/>
      <c r="N332" s="178"/>
      <c r="O332" s="233"/>
      <c r="P332" s="179"/>
      <c r="Q332" s="179"/>
      <c r="R332" s="179"/>
      <c r="S332" s="185"/>
      <c r="T332" s="178"/>
      <c r="U332" s="179"/>
      <c r="V332" s="179"/>
      <c r="W332" s="179"/>
      <c r="X332" s="185"/>
      <c r="Y332" s="178"/>
      <c r="Z332" s="179"/>
      <c r="AA332" s="179"/>
      <c r="AB332" s="179"/>
      <c r="AC332" s="179"/>
      <c r="AD332" s="233"/>
      <c r="AE332" s="179"/>
      <c r="AF332" s="185"/>
      <c r="AG332" s="234"/>
      <c r="AH332" s="233"/>
      <c r="AI332" s="179"/>
      <c r="AJ332" s="179"/>
      <c r="AK332" s="179"/>
      <c r="AL332" s="179"/>
      <c r="AN332" s="103"/>
      <c r="AO332" s="175"/>
    </row>
    <row r="333" spans="6:41" ht="16.5" x14ac:dyDescent="0.35">
      <c r="F333" s="103"/>
      <c r="G333" s="175"/>
      <c r="H333" s="178"/>
      <c r="I333" s="179"/>
      <c r="J333" s="179"/>
      <c r="K333" s="179"/>
      <c r="L333" s="179"/>
      <c r="M333" s="185"/>
      <c r="N333" s="178"/>
      <c r="O333" s="233"/>
      <c r="P333" s="179"/>
      <c r="Q333" s="179"/>
      <c r="R333" s="179"/>
      <c r="S333" s="185"/>
      <c r="T333" s="178"/>
      <c r="U333" s="179"/>
      <c r="V333" s="179"/>
      <c r="W333" s="179"/>
      <c r="X333" s="185"/>
      <c r="Y333" s="178"/>
      <c r="Z333" s="179"/>
      <c r="AA333" s="179"/>
      <c r="AB333" s="179"/>
      <c r="AC333" s="179"/>
      <c r="AD333" s="233"/>
      <c r="AE333" s="179"/>
      <c r="AF333" s="185"/>
      <c r="AG333" s="234"/>
      <c r="AH333" s="233"/>
      <c r="AI333" s="179"/>
      <c r="AJ333" s="179"/>
      <c r="AK333" s="179"/>
      <c r="AL333" s="179"/>
      <c r="AN333" s="103"/>
      <c r="AO333" s="175"/>
    </row>
    <row r="334" spans="6:41" ht="16.5" x14ac:dyDescent="0.35">
      <c r="F334" s="103"/>
      <c r="G334" s="175"/>
      <c r="H334" s="178"/>
      <c r="I334" s="179"/>
      <c r="J334" s="179"/>
      <c r="K334" s="179"/>
      <c r="L334" s="179"/>
      <c r="M334" s="185"/>
      <c r="N334" s="178"/>
      <c r="O334" s="233"/>
      <c r="P334" s="179"/>
      <c r="Q334" s="179"/>
      <c r="R334" s="179"/>
      <c r="S334" s="185"/>
      <c r="T334" s="178"/>
      <c r="U334" s="179"/>
      <c r="V334" s="179"/>
      <c r="W334" s="179"/>
      <c r="X334" s="185"/>
      <c r="Y334" s="178"/>
      <c r="Z334" s="179"/>
      <c r="AA334" s="179"/>
      <c r="AB334" s="179"/>
      <c r="AC334" s="179"/>
      <c r="AD334" s="233"/>
      <c r="AE334" s="179"/>
      <c r="AF334" s="185"/>
      <c r="AG334" s="234"/>
      <c r="AH334" s="233"/>
      <c r="AI334" s="179"/>
      <c r="AJ334" s="179"/>
      <c r="AK334" s="179"/>
      <c r="AL334" s="179"/>
      <c r="AN334" s="103"/>
      <c r="AO334" s="175"/>
    </row>
    <row r="335" spans="6:41" ht="16.5" x14ac:dyDescent="0.35">
      <c r="F335" s="103"/>
      <c r="G335" s="175"/>
      <c r="H335" s="178"/>
      <c r="I335" s="179"/>
      <c r="J335" s="179"/>
      <c r="K335" s="179"/>
      <c r="L335" s="179"/>
      <c r="M335" s="185"/>
      <c r="N335" s="178"/>
      <c r="O335" s="233"/>
      <c r="P335" s="179"/>
      <c r="Q335" s="179"/>
      <c r="R335" s="179"/>
      <c r="S335" s="185"/>
      <c r="T335" s="178"/>
      <c r="U335" s="179"/>
      <c r="V335" s="179"/>
      <c r="W335" s="179"/>
      <c r="X335" s="185"/>
      <c r="Y335" s="178"/>
      <c r="Z335" s="179"/>
      <c r="AA335" s="179"/>
      <c r="AB335" s="179"/>
      <c r="AC335" s="179"/>
      <c r="AD335" s="233"/>
      <c r="AE335" s="179"/>
      <c r="AF335" s="185"/>
      <c r="AG335" s="234"/>
      <c r="AH335" s="233"/>
      <c r="AI335" s="179"/>
      <c r="AJ335" s="179"/>
      <c r="AK335" s="179"/>
      <c r="AL335" s="179"/>
      <c r="AN335" s="103"/>
      <c r="AO335" s="175"/>
    </row>
    <row r="336" spans="6:41" ht="16.5" x14ac:dyDescent="0.35">
      <c r="F336" s="103"/>
      <c r="G336" s="175"/>
      <c r="H336" s="178"/>
      <c r="I336" s="179"/>
      <c r="J336" s="179"/>
      <c r="K336" s="179"/>
      <c r="L336" s="179"/>
      <c r="M336" s="185"/>
      <c r="N336" s="178"/>
      <c r="O336" s="233"/>
      <c r="P336" s="179"/>
      <c r="Q336" s="179"/>
      <c r="R336" s="179"/>
      <c r="S336" s="185"/>
      <c r="T336" s="178"/>
      <c r="U336" s="179"/>
      <c r="V336" s="179"/>
      <c r="W336" s="179"/>
      <c r="X336" s="185"/>
      <c r="Y336" s="178"/>
      <c r="Z336" s="179"/>
      <c r="AA336" s="179"/>
      <c r="AB336" s="179"/>
      <c r="AC336" s="179"/>
      <c r="AD336" s="233"/>
      <c r="AE336" s="179"/>
      <c r="AF336" s="185"/>
      <c r="AG336" s="234"/>
      <c r="AH336" s="233"/>
      <c r="AI336" s="179"/>
      <c r="AJ336" s="179"/>
      <c r="AK336" s="179"/>
      <c r="AL336" s="179"/>
      <c r="AN336" s="103"/>
      <c r="AO336" s="175"/>
    </row>
    <row r="337" spans="6:41" ht="16.5" x14ac:dyDescent="0.35">
      <c r="F337" s="103"/>
      <c r="G337" s="175"/>
      <c r="H337" s="178"/>
      <c r="I337" s="179"/>
      <c r="J337" s="179"/>
      <c r="K337" s="179"/>
      <c r="L337" s="179"/>
      <c r="M337" s="185"/>
      <c r="N337" s="178"/>
      <c r="O337" s="233"/>
      <c r="P337" s="179"/>
      <c r="Q337" s="179"/>
      <c r="R337" s="179"/>
      <c r="S337" s="185"/>
      <c r="T337" s="178"/>
      <c r="U337" s="179"/>
      <c r="V337" s="179"/>
      <c r="W337" s="179"/>
      <c r="X337" s="185"/>
      <c r="Y337" s="178"/>
      <c r="Z337" s="179"/>
      <c r="AA337" s="179"/>
      <c r="AB337" s="179"/>
      <c r="AC337" s="179"/>
      <c r="AD337" s="233"/>
      <c r="AE337" s="179"/>
      <c r="AF337" s="185"/>
      <c r="AG337" s="234"/>
      <c r="AH337" s="233"/>
      <c r="AI337" s="179"/>
      <c r="AJ337" s="179"/>
      <c r="AK337" s="179"/>
      <c r="AL337" s="179"/>
      <c r="AN337" s="103"/>
      <c r="AO337" s="175"/>
    </row>
    <row r="338" spans="6:41" ht="16.5" x14ac:dyDescent="0.35">
      <c r="F338" s="103"/>
      <c r="G338" s="175"/>
      <c r="H338" s="178"/>
      <c r="I338" s="179"/>
      <c r="J338" s="179"/>
      <c r="K338" s="179"/>
      <c r="L338" s="179"/>
      <c r="M338" s="185"/>
      <c r="N338" s="178"/>
      <c r="O338" s="233"/>
      <c r="P338" s="179"/>
      <c r="Q338" s="179"/>
      <c r="R338" s="179"/>
      <c r="S338" s="185"/>
      <c r="T338" s="178"/>
      <c r="U338" s="179"/>
      <c r="V338" s="179"/>
      <c r="W338" s="179"/>
      <c r="X338" s="185"/>
      <c r="Y338" s="178"/>
      <c r="Z338" s="179"/>
      <c r="AA338" s="179"/>
      <c r="AB338" s="179"/>
      <c r="AC338" s="179"/>
      <c r="AD338" s="233"/>
      <c r="AE338" s="179"/>
      <c r="AF338" s="185"/>
      <c r="AG338" s="234"/>
      <c r="AH338" s="233"/>
      <c r="AI338" s="179"/>
      <c r="AJ338" s="179"/>
      <c r="AK338" s="179"/>
      <c r="AL338" s="179"/>
      <c r="AN338" s="103"/>
      <c r="AO338" s="175"/>
    </row>
    <row r="339" spans="6:41" ht="16.5" x14ac:dyDescent="0.35">
      <c r="F339" s="103"/>
      <c r="G339" s="175"/>
      <c r="H339" s="178"/>
      <c r="I339" s="179"/>
      <c r="J339" s="179"/>
      <c r="K339" s="179"/>
      <c r="L339" s="179"/>
      <c r="M339" s="185"/>
      <c r="N339" s="178"/>
      <c r="O339" s="233"/>
      <c r="P339" s="179"/>
      <c r="Q339" s="179"/>
      <c r="R339" s="179"/>
      <c r="S339" s="185"/>
      <c r="T339" s="178"/>
      <c r="U339" s="179"/>
      <c r="V339" s="179"/>
      <c r="W339" s="179"/>
      <c r="X339" s="185"/>
      <c r="Y339" s="178"/>
      <c r="Z339" s="179"/>
      <c r="AA339" s="179"/>
      <c r="AB339" s="179"/>
      <c r="AC339" s="179"/>
      <c r="AD339" s="233"/>
      <c r="AE339" s="179"/>
      <c r="AF339" s="185"/>
      <c r="AG339" s="234"/>
      <c r="AH339" s="233"/>
      <c r="AI339" s="179"/>
      <c r="AJ339" s="179"/>
      <c r="AK339" s="179"/>
      <c r="AL339" s="179"/>
      <c r="AN339" s="103"/>
      <c r="AO339" s="175"/>
    </row>
    <row r="340" spans="6:41" ht="16.5" x14ac:dyDescent="0.35">
      <c r="F340" s="103"/>
      <c r="G340" s="175"/>
      <c r="H340" s="178"/>
      <c r="I340" s="179"/>
      <c r="J340" s="179"/>
      <c r="K340" s="179"/>
      <c r="L340" s="179"/>
      <c r="M340" s="185"/>
      <c r="N340" s="178"/>
      <c r="O340" s="233"/>
      <c r="P340" s="179"/>
      <c r="Q340" s="179"/>
      <c r="R340" s="179"/>
      <c r="S340" s="185"/>
      <c r="T340" s="178"/>
      <c r="U340" s="179"/>
      <c r="V340" s="179"/>
      <c r="W340" s="179"/>
      <c r="X340" s="185"/>
      <c r="Y340" s="178"/>
      <c r="Z340" s="179"/>
      <c r="AA340" s="179"/>
      <c r="AB340" s="179"/>
      <c r="AC340" s="179"/>
      <c r="AD340" s="233"/>
      <c r="AE340" s="179"/>
      <c r="AF340" s="185"/>
      <c r="AG340" s="234"/>
      <c r="AH340" s="233"/>
      <c r="AI340" s="179"/>
      <c r="AJ340" s="179"/>
      <c r="AK340" s="179"/>
      <c r="AL340" s="179"/>
      <c r="AN340" s="103"/>
      <c r="AO340" s="175"/>
    </row>
    <row r="341" spans="6:41" ht="16.5" x14ac:dyDescent="0.35">
      <c r="F341" s="189"/>
      <c r="AN341" s="103"/>
      <c r="AO341" s="175"/>
    </row>
    <row r="342" spans="6:41" x14ac:dyDescent="0.35">
      <c r="AN342" s="189"/>
    </row>
  </sheetData>
  <sortState xmlns:xlrd2="http://schemas.microsoft.com/office/spreadsheetml/2017/richdata2" ref="DC27:EJ30">
    <sortCondition descending="1" ref="DC27:DC30"/>
  </sortState>
  <mergeCells count="21">
    <mergeCell ref="EE2:EJ2"/>
    <mergeCell ref="CW2:DB2"/>
    <mergeCell ref="DF2:DK2"/>
    <mergeCell ref="DL2:DQ2"/>
    <mergeCell ref="DR2:DV2"/>
    <mergeCell ref="DW2:ED2"/>
    <mergeCell ref="BO2:BT2"/>
    <mergeCell ref="BX2:CC2"/>
    <mergeCell ref="CD2:CI2"/>
    <mergeCell ref="CJ2:CN2"/>
    <mergeCell ref="CO2:CV2"/>
    <mergeCell ref="AG2:AL2"/>
    <mergeCell ref="AP2:AU2"/>
    <mergeCell ref="AV2:BA2"/>
    <mergeCell ref="BB2:BF2"/>
    <mergeCell ref="BG2:BN2"/>
    <mergeCell ref="A1:D1"/>
    <mergeCell ref="H2:M2"/>
    <mergeCell ref="N2:S2"/>
    <mergeCell ref="T2:X2"/>
    <mergeCell ref="Y2:AF2"/>
  </mergeCells>
  <phoneticPr fontId="47" type="noConversion"/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Z730"/>
  <sheetViews>
    <sheetView zoomScale="55" zoomScaleNormal="55" workbookViewId="0">
      <selection activeCell="H6" sqref="H6"/>
    </sheetView>
  </sheetViews>
  <sheetFormatPr defaultColWidth="10.84375" defaultRowHeight="15.5" x14ac:dyDescent="0.35"/>
  <cols>
    <col min="1" max="7" width="14.69140625" style="2" customWidth="1"/>
    <col min="8" max="8" width="18" style="2" customWidth="1"/>
    <col min="9" max="9" width="2.4609375" style="3" customWidth="1"/>
    <col min="10" max="10" width="14" style="81" customWidth="1"/>
    <col min="11" max="11" width="8.69140625" style="82" customWidth="1"/>
    <col min="12" max="12" width="5.84375" style="83" customWidth="1"/>
    <col min="13" max="16" width="5.84375" customWidth="1"/>
    <col min="17" max="17" width="5.84375" style="84" customWidth="1"/>
    <col min="18" max="19" width="5.84375" customWidth="1"/>
    <col min="20" max="20" width="5.69140625" customWidth="1"/>
    <col min="21" max="21" width="6.15234375" customWidth="1"/>
    <col min="22" max="22" width="7.3828125" customWidth="1"/>
    <col min="23" max="23" width="6.15234375" customWidth="1"/>
    <col min="24" max="24" width="6.23046875" style="83" customWidth="1"/>
    <col min="25" max="27" width="6.15234375" customWidth="1"/>
    <col min="28" max="28" width="6.15234375" style="84" customWidth="1"/>
    <col min="29" max="35" width="6.15234375" customWidth="1"/>
    <col min="36" max="36" width="6.15234375" style="84" customWidth="1"/>
    <col min="37" max="41" width="6.15234375" customWidth="1"/>
    <col min="42" max="42" width="6.61328125" customWidth="1"/>
    <col min="43" max="43" width="9.15234375" customWidth="1"/>
    <col min="44" max="44" width="2.69140625" style="3" customWidth="1"/>
    <col min="45" max="45" width="14" style="81" customWidth="1"/>
    <col min="46" max="46" width="8.69140625" style="85" customWidth="1"/>
    <col min="47" max="47" width="6.15234375" style="83" customWidth="1"/>
    <col min="48" max="51" width="6.15234375" customWidth="1"/>
    <col min="52" max="52" width="6.15234375" style="84" customWidth="1"/>
    <col min="53" max="61" width="6.15234375" customWidth="1"/>
    <col min="62" max="62" width="6.15234375" style="84" customWidth="1"/>
    <col min="63" max="66" width="6.15234375" customWidth="1"/>
    <col min="67" max="67" width="6.15234375" style="84" customWidth="1"/>
    <col min="68" max="72" width="6.15234375" customWidth="1"/>
    <col min="73" max="73" width="2.15234375" style="3" customWidth="1"/>
    <col min="74" max="74" width="14" style="81" customWidth="1"/>
    <col min="75" max="75" width="8.69140625" style="86" customWidth="1"/>
    <col min="76" max="76" width="6.61328125" style="83" customWidth="1"/>
    <col min="77" max="80" width="6.61328125" customWidth="1"/>
    <col min="81" max="81" width="6.61328125" style="83" customWidth="1"/>
    <col min="82" max="94" width="6.61328125" customWidth="1"/>
    <col min="95" max="95" width="6.61328125" style="84" customWidth="1"/>
    <col min="96" max="100" width="6.61328125" customWidth="1"/>
    <col min="101" max="101" width="2.69140625" style="3" customWidth="1"/>
    <col min="102" max="102" width="28.69140625" customWidth="1"/>
    <col min="103" max="103" width="10" customWidth="1"/>
    <col min="104" max="104" width="9.69140625" customWidth="1"/>
    <col min="106" max="106" width="2.23046875" style="3" customWidth="1"/>
    <col min="107" max="107" width="13.3828125" customWidth="1"/>
    <col min="108" max="123" width="9.69140625" customWidth="1"/>
    <col min="124" max="124" width="2.69140625" style="3" customWidth="1"/>
    <col min="125" max="125" width="28.69140625" customWidth="1"/>
    <col min="126" max="126" width="14.07421875" style="81" customWidth="1"/>
    <col min="127" max="127" width="15.4609375" customWidth="1"/>
    <col min="128" max="128" width="10.84375" style="87" customWidth="1"/>
    <col min="129" max="129" width="14.15234375" customWidth="1"/>
    <col min="130" max="130" width="15.23046875" customWidth="1"/>
    <col min="131" max="131" width="10.84375" style="87" customWidth="1"/>
    <col min="132" max="132" width="14.69140625" customWidth="1"/>
    <col min="133" max="133" width="15.23046875" customWidth="1"/>
    <col min="134" max="134" width="10.84375" style="87" customWidth="1"/>
    <col min="135" max="135" width="14.53515625" customWidth="1"/>
    <col min="136" max="136" width="15" customWidth="1"/>
    <col min="137" max="137" width="10.84375" style="87" customWidth="1"/>
    <col min="138" max="138" width="14.3828125" style="81" customWidth="1"/>
    <col min="139" max="139" width="15.84375" customWidth="1"/>
    <col min="140" max="140" width="10.84375" style="87" customWidth="1"/>
    <col min="141" max="141" width="14.53515625" customWidth="1"/>
    <col min="142" max="142" width="15.69140625" customWidth="1"/>
    <col min="143" max="143" width="10.84375" style="87" customWidth="1"/>
    <col min="144" max="144" width="15" customWidth="1"/>
    <col min="145" max="145" width="15.4609375" customWidth="1"/>
    <col min="146" max="146" width="10.84375" style="87"/>
    <col min="147" max="147" width="14.69140625" customWidth="1"/>
    <col min="148" max="148" width="16.15234375" customWidth="1"/>
    <col min="149" max="149" width="10.84375" style="87"/>
    <col min="150" max="150" width="14.84375" customWidth="1"/>
    <col min="151" max="151" width="15.4609375" customWidth="1"/>
    <col min="152" max="152" width="10.84375" style="87"/>
    <col min="153" max="153" width="14.53515625" customWidth="1"/>
    <col min="154" max="154" width="15.4609375" customWidth="1"/>
    <col min="155" max="155" width="10.84375" style="87"/>
    <col min="156" max="156" width="2.69140625" style="32" customWidth="1"/>
  </cols>
  <sheetData>
    <row r="1" spans="1:156" ht="24" customHeight="1" x14ac:dyDescent="0.35">
      <c r="A1" s="546" t="s">
        <v>59</v>
      </c>
      <c r="B1" s="546"/>
      <c r="C1" s="546"/>
      <c r="D1" s="546"/>
      <c r="E1" s="546"/>
      <c r="F1" s="546"/>
      <c r="G1" s="546"/>
      <c r="H1" s="547"/>
      <c r="J1" s="54" t="s">
        <v>60</v>
      </c>
      <c r="K1" s="97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104"/>
      <c r="Y1" s="61"/>
      <c r="Z1" s="61"/>
      <c r="AA1" s="61"/>
      <c r="AB1" s="107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109"/>
      <c r="AQ1" s="109"/>
      <c r="AS1" s="54" t="s">
        <v>62</v>
      </c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V1" s="54" t="s">
        <v>336</v>
      </c>
      <c r="BW1" s="117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X1" s="54" t="s">
        <v>65</v>
      </c>
      <c r="CY1" s="122"/>
      <c r="CZ1" s="98"/>
      <c r="DA1" s="98"/>
      <c r="DC1" s="54" t="s">
        <v>337</v>
      </c>
      <c r="DD1" s="122"/>
      <c r="DE1" s="122"/>
      <c r="DF1" s="122"/>
      <c r="DG1" s="122"/>
      <c r="DH1" s="122"/>
      <c r="DI1" s="122"/>
      <c r="DJ1" s="122"/>
      <c r="DK1" s="122"/>
      <c r="DL1" s="122"/>
      <c r="DM1" s="122"/>
      <c r="DN1" s="122"/>
      <c r="DO1" s="122"/>
      <c r="DP1" s="122"/>
      <c r="DQ1" s="122"/>
      <c r="DR1" s="122"/>
      <c r="DS1" s="122"/>
      <c r="DU1" s="54" t="s">
        <v>338</v>
      </c>
      <c r="DV1" s="128"/>
      <c r="DW1" s="98"/>
      <c r="DX1" s="98"/>
      <c r="DY1" s="122"/>
      <c r="DZ1" s="98"/>
      <c r="EA1" s="98"/>
      <c r="EB1" s="122"/>
      <c r="EC1" s="98"/>
      <c r="ED1" s="98"/>
      <c r="EE1" s="122"/>
      <c r="EF1" s="98"/>
      <c r="EG1" s="98"/>
      <c r="EH1" s="136"/>
      <c r="EI1" s="98"/>
      <c r="EJ1" s="98"/>
      <c r="EK1" s="122"/>
      <c r="EL1" s="98"/>
      <c r="EM1" s="98"/>
      <c r="EN1" s="122"/>
      <c r="EO1" s="98"/>
      <c r="EP1" s="98"/>
      <c r="EQ1" s="122"/>
      <c r="ER1" s="98"/>
      <c r="ES1" s="98"/>
      <c r="ET1" s="122"/>
      <c r="EU1" s="98"/>
      <c r="EV1" s="98"/>
      <c r="EW1" s="122"/>
      <c r="EX1" s="98"/>
      <c r="EY1" s="98"/>
      <c r="EZ1" s="52"/>
    </row>
    <row r="2" spans="1:156" ht="19.75" customHeight="1" x14ac:dyDescent="0.4">
      <c r="A2" s="10"/>
      <c r="B2" s="88"/>
      <c r="J2" s="98"/>
      <c r="K2" s="99"/>
      <c r="L2" s="558" t="s">
        <v>115</v>
      </c>
      <c r="M2" s="559"/>
      <c r="N2" s="559"/>
      <c r="O2" s="559"/>
      <c r="P2" s="559"/>
      <c r="Q2" s="560"/>
      <c r="R2" s="561" t="s">
        <v>116</v>
      </c>
      <c r="S2" s="562"/>
      <c r="T2" s="562"/>
      <c r="U2" s="562"/>
      <c r="V2" s="562"/>
      <c r="W2" s="562"/>
      <c r="X2" s="561" t="s">
        <v>117</v>
      </c>
      <c r="Y2" s="562"/>
      <c r="Z2" s="562"/>
      <c r="AA2" s="562"/>
      <c r="AB2" s="563"/>
      <c r="AC2" s="565" t="s">
        <v>118</v>
      </c>
      <c r="AD2" s="559"/>
      <c r="AE2" s="559"/>
      <c r="AF2" s="559"/>
      <c r="AG2" s="559"/>
      <c r="AH2" s="559"/>
      <c r="AI2" s="559"/>
      <c r="AJ2" s="560"/>
      <c r="AK2" s="564" t="s">
        <v>119</v>
      </c>
      <c r="AL2" s="562"/>
      <c r="AM2" s="562"/>
      <c r="AN2" s="562"/>
      <c r="AO2" s="562"/>
      <c r="AP2" s="565"/>
      <c r="AQ2" s="98" t="s">
        <v>339</v>
      </c>
      <c r="AS2" s="98"/>
      <c r="AT2" s="98"/>
      <c r="AU2" s="558" t="s">
        <v>115</v>
      </c>
      <c r="AV2" s="559"/>
      <c r="AW2" s="559"/>
      <c r="AX2" s="559"/>
      <c r="AY2" s="564"/>
      <c r="AZ2" s="108"/>
      <c r="BA2" s="562" t="s">
        <v>116</v>
      </c>
      <c r="BB2" s="562"/>
      <c r="BC2" s="562"/>
      <c r="BD2" s="562"/>
      <c r="BE2" s="563"/>
      <c r="BF2" s="562" t="s">
        <v>117</v>
      </c>
      <c r="BG2" s="562"/>
      <c r="BH2" s="562"/>
      <c r="BI2" s="562"/>
      <c r="BJ2" s="563"/>
      <c r="BK2" s="559" t="s">
        <v>118</v>
      </c>
      <c r="BL2" s="559"/>
      <c r="BM2" s="559"/>
      <c r="BN2" s="559"/>
      <c r="BO2" s="560"/>
      <c r="BP2" s="564" t="s">
        <v>119</v>
      </c>
      <c r="BQ2" s="562"/>
      <c r="BR2" s="562"/>
      <c r="BS2" s="562"/>
      <c r="BT2" s="562"/>
      <c r="BV2" s="98"/>
      <c r="BW2" s="118"/>
      <c r="BX2" s="615" t="s">
        <v>115</v>
      </c>
      <c r="BY2" s="616"/>
      <c r="BZ2" s="616"/>
      <c r="CA2" s="616"/>
      <c r="CB2" s="617"/>
      <c r="CC2" s="615" t="s">
        <v>116</v>
      </c>
      <c r="CD2" s="616"/>
      <c r="CE2" s="616"/>
      <c r="CF2" s="616"/>
      <c r="CG2" s="617"/>
      <c r="CH2" s="562" t="s">
        <v>117</v>
      </c>
      <c r="CI2" s="562"/>
      <c r="CJ2" s="562"/>
      <c r="CK2" s="562"/>
      <c r="CL2" s="618"/>
      <c r="CM2" s="565" t="s">
        <v>118</v>
      </c>
      <c r="CN2" s="559"/>
      <c r="CO2" s="559"/>
      <c r="CP2" s="559"/>
      <c r="CQ2" s="560"/>
      <c r="CR2" s="615" t="s">
        <v>119</v>
      </c>
      <c r="CS2" s="616"/>
      <c r="CT2" s="616"/>
      <c r="CU2" s="616"/>
      <c r="CV2" s="616"/>
      <c r="CX2" s="98"/>
      <c r="CY2" s="98"/>
      <c r="CZ2" s="98"/>
      <c r="DA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U2" s="98"/>
      <c r="DV2" s="129"/>
      <c r="DW2" s="129"/>
      <c r="DX2" s="129"/>
      <c r="DY2" s="129"/>
      <c r="DZ2" s="129"/>
      <c r="EA2" s="129"/>
      <c r="EB2" s="129"/>
      <c r="EC2" s="129"/>
      <c r="ED2" s="129"/>
      <c r="EE2" s="129"/>
      <c r="EF2" s="129"/>
      <c r="EG2" s="129"/>
      <c r="EH2" s="137"/>
      <c r="EI2" s="129"/>
      <c r="EJ2" s="129"/>
      <c r="EK2" s="129"/>
      <c r="EL2" s="129"/>
      <c r="EM2" s="129"/>
      <c r="EN2" s="129"/>
      <c r="EO2" s="129"/>
      <c r="EP2" s="129"/>
      <c r="EQ2" s="129"/>
      <c r="ER2" s="129"/>
      <c r="ES2" s="129"/>
      <c r="ET2" s="129"/>
      <c r="EU2" s="129"/>
      <c r="EV2" s="129"/>
      <c r="EW2" s="129"/>
      <c r="EX2" s="129"/>
      <c r="EY2" s="129"/>
      <c r="EZ2" s="52"/>
    </row>
    <row r="3" spans="1:156" ht="19.75" customHeight="1" x14ac:dyDescent="0.4">
      <c r="A3" s="89" t="s">
        <v>60</v>
      </c>
      <c r="B3" s="27"/>
      <c r="C3" s="27"/>
      <c r="D3" s="27"/>
      <c r="E3" s="90"/>
      <c r="F3" s="27"/>
      <c r="G3" s="27"/>
      <c r="H3" s="91"/>
      <c r="J3" s="100" t="s">
        <v>261</v>
      </c>
      <c r="K3" s="101" t="s">
        <v>122</v>
      </c>
      <c r="L3" s="102" t="s">
        <v>340</v>
      </c>
      <c r="M3" s="100" t="s">
        <v>341</v>
      </c>
      <c r="N3" s="100" t="s">
        <v>342</v>
      </c>
      <c r="O3" s="100" t="s">
        <v>126</v>
      </c>
      <c r="P3" s="100" t="s">
        <v>343</v>
      </c>
      <c r="Q3" s="105" t="s">
        <v>344</v>
      </c>
      <c r="R3" s="102" t="s">
        <v>345</v>
      </c>
      <c r="S3" s="100" t="s">
        <v>346</v>
      </c>
      <c r="T3" s="100" t="s">
        <v>347</v>
      </c>
      <c r="U3" s="100" t="s">
        <v>348</v>
      </c>
      <c r="V3" s="100" t="s">
        <v>349</v>
      </c>
      <c r="W3" s="56" t="s">
        <v>350</v>
      </c>
      <c r="X3" s="106" t="s">
        <v>135</v>
      </c>
      <c r="Y3" s="100" t="s">
        <v>351</v>
      </c>
      <c r="Z3" s="100" t="s">
        <v>352</v>
      </c>
      <c r="AA3" s="100" t="s">
        <v>353</v>
      </c>
      <c r="AB3" s="105" t="s">
        <v>139</v>
      </c>
      <c r="AC3" s="102" t="s">
        <v>354</v>
      </c>
      <c r="AD3" s="100" t="s">
        <v>355</v>
      </c>
      <c r="AE3" s="100" t="s">
        <v>356</v>
      </c>
      <c r="AF3" s="100" t="s">
        <v>357</v>
      </c>
      <c r="AG3" s="100" t="s">
        <v>144</v>
      </c>
      <c r="AH3" s="100" t="s">
        <v>358</v>
      </c>
      <c r="AI3" s="100" t="s">
        <v>146</v>
      </c>
      <c r="AJ3" s="105" t="s">
        <v>359</v>
      </c>
      <c r="AK3" s="102" t="s">
        <v>360</v>
      </c>
      <c r="AL3" s="100" t="s">
        <v>361</v>
      </c>
      <c r="AM3" s="100" t="s">
        <v>362</v>
      </c>
      <c r="AN3" s="100" t="s">
        <v>363</v>
      </c>
      <c r="AO3" s="100" t="s">
        <v>364</v>
      </c>
      <c r="AP3" s="100" t="s">
        <v>153</v>
      </c>
      <c r="AQ3" s="110"/>
      <c r="AS3" s="100" t="s">
        <v>365</v>
      </c>
      <c r="AT3" s="111" t="s">
        <v>122</v>
      </c>
      <c r="AU3" s="102" t="s">
        <v>340</v>
      </c>
      <c r="AV3" s="100" t="s">
        <v>341</v>
      </c>
      <c r="AW3" s="100" t="s">
        <v>342</v>
      </c>
      <c r="AX3" s="56" t="s">
        <v>126</v>
      </c>
      <c r="AY3" s="100" t="s">
        <v>343</v>
      </c>
      <c r="AZ3" s="105" t="s">
        <v>344</v>
      </c>
      <c r="BA3" s="113" t="s">
        <v>345</v>
      </c>
      <c r="BB3" s="114" t="s">
        <v>346</v>
      </c>
      <c r="BC3" s="114" t="s">
        <v>347</v>
      </c>
      <c r="BD3" s="114" t="s">
        <v>348</v>
      </c>
      <c r="BE3" s="116" t="s">
        <v>349</v>
      </c>
      <c r="BF3" s="102" t="s">
        <v>135</v>
      </c>
      <c r="BG3" s="100" t="s">
        <v>351</v>
      </c>
      <c r="BH3" s="100" t="s">
        <v>352</v>
      </c>
      <c r="BI3" s="100" t="s">
        <v>353</v>
      </c>
      <c r="BJ3" s="105" t="s">
        <v>139</v>
      </c>
      <c r="BK3" s="100" t="s">
        <v>356</v>
      </c>
      <c r="BL3" s="100" t="s">
        <v>357</v>
      </c>
      <c r="BM3" s="100" t="s">
        <v>358</v>
      </c>
      <c r="BN3" s="100" t="s">
        <v>146</v>
      </c>
      <c r="BO3" s="105" t="s">
        <v>359</v>
      </c>
      <c r="BP3" s="102" t="s">
        <v>360</v>
      </c>
      <c r="BQ3" s="100" t="s">
        <v>361</v>
      </c>
      <c r="BR3" s="100" t="s">
        <v>364</v>
      </c>
      <c r="BS3" s="100" t="s">
        <v>362</v>
      </c>
      <c r="BT3" s="100" t="s">
        <v>363</v>
      </c>
      <c r="BV3" s="100" t="s">
        <v>365</v>
      </c>
      <c r="BW3" s="119" t="s">
        <v>122</v>
      </c>
      <c r="BX3" s="102" t="s">
        <v>340</v>
      </c>
      <c r="BY3" s="100" t="s">
        <v>341</v>
      </c>
      <c r="BZ3" s="100" t="s">
        <v>342</v>
      </c>
      <c r="CA3" s="100" t="s">
        <v>126</v>
      </c>
      <c r="CB3" s="105" t="s">
        <v>343</v>
      </c>
      <c r="CC3" s="106" t="s">
        <v>345</v>
      </c>
      <c r="CD3" s="100" t="s">
        <v>346</v>
      </c>
      <c r="CE3" s="100" t="s">
        <v>347</v>
      </c>
      <c r="CF3" s="100" t="s">
        <v>348</v>
      </c>
      <c r="CG3" s="105" t="s">
        <v>349</v>
      </c>
      <c r="CH3" s="102" t="s">
        <v>135</v>
      </c>
      <c r="CI3" s="100" t="s">
        <v>351</v>
      </c>
      <c r="CJ3" s="100" t="s">
        <v>352</v>
      </c>
      <c r="CK3" s="100" t="s">
        <v>353</v>
      </c>
      <c r="CL3" s="121" t="s">
        <v>139</v>
      </c>
      <c r="CM3" s="102" t="s">
        <v>356</v>
      </c>
      <c r="CN3" s="100" t="s">
        <v>357</v>
      </c>
      <c r="CO3" s="100" t="s">
        <v>358</v>
      </c>
      <c r="CP3" s="100" t="s">
        <v>146</v>
      </c>
      <c r="CQ3" s="105" t="s">
        <v>359</v>
      </c>
      <c r="CR3" s="102" t="s">
        <v>360</v>
      </c>
      <c r="CS3" s="100" t="s">
        <v>361</v>
      </c>
      <c r="CT3" s="100" t="s">
        <v>364</v>
      </c>
      <c r="CU3" s="100" t="s">
        <v>362</v>
      </c>
      <c r="CV3" s="100" t="s">
        <v>363</v>
      </c>
      <c r="CX3" s="100" t="s">
        <v>366</v>
      </c>
      <c r="CY3" s="123" t="s">
        <v>367</v>
      </c>
      <c r="CZ3" s="123" t="s">
        <v>368</v>
      </c>
      <c r="DA3" s="123" t="s">
        <v>369</v>
      </c>
      <c r="DC3" s="124" t="s">
        <v>261</v>
      </c>
      <c r="DD3" s="125" t="s">
        <v>370</v>
      </c>
      <c r="DE3" s="125" t="s">
        <v>371</v>
      </c>
      <c r="DF3" s="125" t="s">
        <v>372</v>
      </c>
      <c r="DG3" s="125" t="s">
        <v>373</v>
      </c>
      <c r="DH3" s="125" t="s">
        <v>374</v>
      </c>
      <c r="DI3" s="125" t="s">
        <v>375</v>
      </c>
      <c r="DJ3" s="125" t="s">
        <v>376</v>
      </c>
      <c r="DK3" s="125" t="s">
        <v>377</v>
      </c>
      <c r="DL3" s="125" t="s">
        <v>378</v>
      </c>
      <c r="DM3" s="125" t="s">
        <v>379</v>
      </c>
      <c r="DN3" s="125" t="s">
        <v>380</v>
      </c>
      <c r="DO3" s="125" t="s">
        <v>381</v>
      </c>
      <c r="DP3" s="125" t="s">
        <v>382</v>
      </c>
      <c r="DQ3" s="125" t="s">
        <v>383</v>
      </c>
      <c r="DR3" s="125" t="s">
        <v>384</v>
      </c>
      <c r="DS3" s="125" t="s">
        <v>385</v>
      </c>
      <c r="DU3" s="100" t="s">
        <v>386</v>
      </c>
      <c r="DV3" s="619" t="s">
        <v>345</v>
      </c>
      <c r="DW3" s="620"/>
      <c r="DX3" s="621"/>
      <c r="DY3" s="619" t="s">
        <v>346</v>
      </c>
      <c r="DZ3" s="620"/>
      <c r="EA3" s="621"/>
      <c r="EB3" s="619" t="s">
        <v>340</v>
      </c>
      <c r="EC3" s="620"/>
      <c r="ED3" s="621"/>
      <c r="EE3" s="619" t="s">
        <v>360</v>
      </c>
      <c r="EF3" s="620"/>
      <c r="EG3" s="621"/>
      <c r="EH3" s="619" t="s">
        <v>361</v>
      </c>
      <c r="EI3" s="620"/>
      <c r="EJ3" s="621"/>
      <c r="EK3" s="619" t="s">
        <v>342</v>
      </c>
      <c r="EL3" s="620"/>
      <c r="EM3" s="621"/>
      <c r="EN3" s="619" t="s">
        <v>146</v>
      </c>
      <c r="EO3" s="620"/>
      <c r="EP3" s="621"/>
      <c r="EQ3" s="619" t="s">
        <v>358</v>
      </c>
      <c r="ER3" s="620"/>
      <c r="ES3" s="621"/>
      <c r="ET3" s="619" t="s">
        <v>359</v>
      </c>
      <c r="EU3" s="620"/>
      <c r="EV3" s="621"/>
      <c r="EW3" s="619" t="s">
        <v>349</v>
      </c>
      <c r="EX3" s="620"/>
      <c r="EY3" s="621"/>
    </row>
    <row r="4" spans="1:156" ht="19.75" customHeight="1" x14ac:dyDescent="0.4">
      <c r="A4" s="92"/>
      <c r="E4" s="92"/>
      <c r="H4" s="45"/>
      <c r="J4" s="103">
        <v>44979</v>
      </c>
      <c r="K4" s="101">
        <v>15.83</v>
      </c>
      <c r="L4" s="102">
        <v>15.8</v>
      </c>
      <c r="M4" s="100">
        <v>16.600000000000001</v>
      </c>
      <c r="N4" s="100">
        <v>15.9</v>
      </c>
      <c r="O4" s="100">
        <v>15.8</v>
      </c>
      <c r="P4" s="100">
        <v>16.2</v>
      </c>
      <c r="Q4" s="105">
        <v>18.600000000000001</v>
      </c>
      <c r="R4" s="102">
        <v>16.2</v>
      </c>
      <c r="S4" s="100">
        <v>16</v>
      </c>
      <c r="T4" s="100">
        <v>15.8</v>
      </c>
      <c r="U4" s="100">
        <v>16.399999999999999</v>
      </c>
      <c r="V4" s="100">
        <v>16.2</v>
      </c>
      <c r="W4" s="56">
        <v>16</v>
      </c>
      <c r="X4" s="106">
        <v>15</v>
      </c>
      <c r="Y4" s="100">
        <v>15.7</v>
      </c>
      <c r="Z4" s="100">
        <v>15.2</v>
      </c>
      <c r="AA4" s="100">
        <v>15.1</v>
      </c>
      <c r="AB4" s="105">
        <v>15.2</v>
      </c>
      <c r="AC4" s="102">
        <v>15.8</v>
      </c>
      <c r="AD4" s="102">
        <v>15.8</v>
      </c>
      <c r="AE4" s="100">
        <v>15.9</v>
      </c>
      <c r="AF4" s="102">
        <v>15.8</v>
      </c>
      <c r="AG4" s="100">
        <v>15.6</v>
      </c>
      <c r="AH4" s="100">
        <v>16</v>
      </c>
      <c r="AI4" s="100">
        <v>15.8</v>
      </c>
      <c r="AJ4" s="105">
        <v>15.8</v>
      </c>
      <c r="AK4" s="102">
        <v>16</v>
      </c>
      <c r="AL4" s="100">
        <v>15.7</v>
      </c>
      <c r="AM4" s="100">
        <v>15.4</v>
      </c>
      <c r="AN4" s="100">
        <v>15</v>
      </c>
      <c r="AO4" s="100">
        <v>15.6</v>
      </c>
      <c r="AP4" s="100">
        <v>15</v>
      </c>
      <c r="AQ4" s="110">
        <f t="shared" ref="AQ4" si="0">SUM(P4+AL4)/2-SUM(R4+S4)/2</f>
        <v>-0.15000000000000213</v>
      </c>
      <c r="AS4" s="103">
        <v>44974</v>
      </c>
      <c r="AT4" s="112">
        <f>AVERAGE(AU4:BT4)</f>
        <v>548.04347826086962</v>
      </c>
      <c r="AU4" s="102">
        <v>550</v>
      </c>
      <c r="AV4" s="100">
        <v>515</v>
      </c>
      <c r="AW4" s="100">
        <v>535</v>
      </c>
      <c r="AX4" s="56">
        <v>510</v>
      </c>
      <c r="AY4" s="100">
        <v>520</v>
      </c>
      <c r="AZ4" s="105"/>
      <c r="BA4" s="113">
        <v>600</v>
      </c>
      <c r="BB4" s="113">
        <v>580</v>
      </c>
      <c r="BC4" s="114">
        <v>550</v>
      </c>
      <c r="BD4" s="115">
        <v>490</v>
      </c>
      <c r="BE4" s="116">
        <v>480</v>
      </c>
      <c r="BF4" s="102">
        <v>530</v>
      </c>
      <c r="BG4" s="100">
        <v>480</v>
      </c>
      <c r="BH4" s="100">
        <v>475</v>
      </c>
      <c r="BI4" s="100"/>
      <c r="BJ4" s="105"/>
      <c r="BK4" s="100">
        <v>510</v>
      </c>
      <c r="BL4" s="100">
        <v>550</v>
      </c>
      <c r="BM4" s="100">
        <v>650</v>
      </c>
      <c r="BN4" s="100">
        <v>630</v>
      </c>
      <c r="BO4" s="105">
        <v>670</v>
      </c>
      <c r="BP4" s="102">
        <v>600</v>
      </c>
      <c r="BQ4" s="100">
        <v>570</v>
      </c>
      <c r="BR4" s="100">
        <v>540</v>
      </c>
      <c r="BS4" s="100">
        <v>520</v>
      </c>
      <c r="BT4" s="100">
        <v>550</v>
      </c>
      <c r="BV4" s="103">
        <v>44974</v>
      </c>
      <c r="BW4" s="119">
        <f>AVERAGE(BX4:CV4)</f>
        <v>1712.3076923076924</v>
      </c>
      <c r="BX4" s="102">
        <v>1600</v>
      </c>
      <c r="BY4" s="100">
        <v>2260</v>
      </c>
      <c r="BZ4" s="100"/>
      <c r="CA4" s="100"/>
      <c r="CB4" s="105">
        <v>1650</v>
      </c>
      <c r="CC4" s="102">
        <v>1920</v>
      </c>
      <c r="CD4" s="100">
        <v>1890</v>
      </c>
      <c r="CE4" s="100"/>
      <c r="CF4" s="100">
        <v>1610</v>
      </c>
      <c r="CG4" s="105">
        <v>1620</v>
      </c>
      <c r="CH4" s="120"/>
      <c r="CI4" s="56">
        <v>1730</v>
      </c>
      <c r="CJ4" s="56"/>
      <c r="CK4" s="56"/>
      <c r="CL4" s="121"/>
      <c r="CM4" s="102">
        <v>1620</v>
      </c>
      <c r="CN4" s="100"/>
      <c r="CO4" s="100">
        <v>1780</v>
      </c>
      <c r="CP4" s="100"/>
      <c r="CQ4" s="105"/>
      <c r="CR4" s="102">
        <v>1400</v>
      </c>
      <c r="CS4" s="100">
        <v>1600</v>
      </c>
      <c r="CT4" s="100">
        <v>1580</v>
      </c>
      <c r="CU4" s="100"/>
      <c r="CV4" s="100"/>
      <c r="CX4" s="103">
        <v>44979</v>
      </c>
      <c r="CY4" s="68">
        <v>10.15</v>
      </c>
      <c r="CZ4" s="68">
        <v>8.5</v>
      </c>
      <c r="DA4" s="126">
        <f t="shared" ref="DA4:DA5" si="1">CY4-CZ4</f>
        <v>1.6500000000000004</v>
      </c>
      <c r="DC4" s="103">
        <v>44979</v>
      </c>
      <c r="DD4" s="127">
        <f t="shared" ref="DD4" si="2">V4-S4</f>
        <v>0.19999999999999929</v>
      </c>
      <c r="DE4" s="127">
        <f t="shared" ref="DE4" si="3">U4-S4</f>
        <v>0.39999999999999858</v>
      </c>
      <c r="DF4" s="127">
        <f t="shared" ref="DF4" si="4">AN4-S4</f>
        <v>-1</v>
      </c>
      <c r="DG4" s="127">
        <f t="shared" ref="DG4" si="5">AM4-S4</f>
        <v>-0.59999999999999964</v>
      </c>
      <c r="DH4" s="127">
        <f t="shared" ref="DH4" si="6">AL4-S4</f>
        <v>-0.30000000000000071</v>
      </c>
      <c r="DI4" s="127">
        <f t="shared" ref="DI4" si="7">R4-S4</f>
        <v>0.19999999999999929</v>
      </c>
      <c r="DJ4" s="127">
        <f t="shared" ref="DJ4" si="8">AH4-S4</f>
        <v>0</v>
      </c>
      <c r="DK4" s="127">
        <f t="shared" ref="DK4" si="9">AI4-S4</f>
        <v>-0.19999999999999929</v>
      </c>
      <c r="DL4" s="127">
        <f t="shared" ref="DL4" si="10">N4-S4</f>
        <v>-9.9999999999999645E-2</v>
      </c>
      <c r="DM4" s="127">
        <f t="shared" ref="DM4" si="11">AK4-S4</f>
        <v>0</v>
      </c>
      <c r="DN4" s="127">
        <f t="shared" ref="DN4" si="12">AN4-R4</f>
        <v>-1.1999999999999993</v>
      </c>
      <c r="DO4" s="127">
        <f t="shared" ref="DO4" si="13">AN4-AH4</f>
        <v>-1</v>
      </c>
      <c r="DP4" s="127">
        <f t="shared" ref="DP4" si="14">AL4-V4</f>
        <v>-0.5</v>
      </c>
      <c r="DQ4" s="127">
        <f t="shared" ref="DQ4" si="15">AL4-R4</f>
        <v>-0.5</v>
      </c>
      <c r="DR4" s="127">
        <f t="shared" ref="DR4" si="16">X4-AL4</f>
        <v>-0.69999999999999929</v>
      </c>
      <c r="DS4" s="127">
        <f t="shared" ref="DS4" si="17">X4-S4</f>
        <v>-1</v>
      </c>
      <c r="DU4" s="100" t="s">
        <v>366</v>
      </c>
      <c r="DV4" s="123" t="s">
        <v>387</v>
      </c>
      <c r="DW4" s="130" t="s">
        <v>388</v>
      </c>
      <c r="DX4" s="131" t="s">
        <v>369</v>
      </c>
      <c r="DY4" s="135" t="s">
        <v>387</v>
      </c>
      <c r="DZ4" s="130" t="s">
        <v>388</v>
      </c>
      <c r="EA4" s="131" t="s">
        <v>369</v>
      </c>
      <c r="EB4" s="135" t="s">
        <v>387</v>
      </c>
      <c r="EC4" s="130" t="s">
        <v>388</v>
      </c>
      <c r="ED4" s="131" t="s">
        <v>369</v>
      </c>
      <c r="EE4" s="135" t="s">
        <v>387</v>
      </c>
      <c r="EF4" s="130" t="s">
        <v>388</v>
      </c>
      <c r="EG4" s="131" t="s">
        <v>369</v>
      </c>
      <c r="EH4" s="123" t="s">
        <v>387</v>
      </c>
      <c r="EI4" s="130" t="s">
        <v>388</v>
      </c>
      <c r="EJ4" s="131" t="s">
        <v>369</v>
      </c>
      <c r="EK4" s="135" t="s">
        <v>387</v>
      </c>
      <c r="EL4" s="130" t="s">
        <v>388</v>
      </c>
      <c r="EM4" s="131" t="s">
        <v>369</v>
      </c>
      <c r="EN4" s="135" t="s">
        <v>387</v>
      </c>
      <c r="EO4" s="130" t="s">
        <v>388</v>
      </c>
      <c r="EP4" s="131" t="s">
        <v>369</v>
      </c>
      <c r="EQ4" s="135" t="s">
        <v>387</v>
      </c>
      <c r="ER4" s="130" t="s">
        <v>388</v>
      </c>
      <c r="ES4" s="131" t="s">
        <v>369</v>
      </c>
      <c r="ET4" s="135" t="s">
        <v>387</v>
      </c>
      <c r="EU4" s="130" t="s">
        <v>388</v>
      </c>
      <c r="EV4" s="131" t="s">
        <v>369</v>
      </c>
      <c r="EW4" s="135" t="s">
        <v>387</v>
      </c>
      <c r="EX4" s="130" t="s">
        <v>388</v>
      </c>
      <c r="EY4" s="131" t="s">
        <v>369</v>
      </c>
    </row>
    <row r="5" spans="1:156" ht="19.75" customHeight="1" x14ac:dyDescent="0.4">
      <c r="A5" s="92"/>
      <c r="E5" s="92"/>
      <c r="H5" s="45"/>
      <c r="J5" s="103">
        <v>44978</v>
      </c>
      <c r="K5" s="101">
        <v>15.33</v>
      </c>
      <c r="L5" s="102">
        <v>15.2</v>
      </c>
      <c r="M5" s="100">
        <v>16.2</v>
      </c>
      <c r="N5" s="100">
        <v>15.3</v>
      </c>
      <c r="O5" s="100">
        <v>15.2</v>
      </c>
      <c r="P5" s="100">
        <v>15.8</v>
      </c>
      <c r="Q5" s="105">
        <v>18</v>
      </c>
      <c r="R5" s="102">
        <v>15.8</v>
      </c>
      <c r="S5" s="100">
        <v>15.2</v>
      </c>
      <c r="T5" s="100">
        <v>15.2</v>
      </c>
      <c r="U5" s="100">
        <v>16</v>
      </c>
      <c r="V5" s="100">
        <v>15.5</v>
      </c>
      <c r="W5" s="56">
        <v>15.4</v>
      </c>
      <c r="X5" s="106">
        <v>14.6</v>
      </c>
      <c r="Y5" s="100">
        <v>15.3</v>
      </c>
      <c r="Z5" s="100">
        <v>14.8</v>
      </c>
      <c r="AA5" s="100">
        <v>14.7</v>
      </c>
      <c r="AB5" s="105">
        <v>14.8</v>
      </c>
      <c r="AC5" s="102">
        <v>15.3</v>
      </c>
      <c r="AD5" s="102">
        <v>15.3</v>
      </c>
      <c r="AE5" s="100">
        <v>15.3</v>
      </c>
      <c r="AF5" s="102">
        <v>15.4</v>
      </c>
      <c r="AG5" s="100">
        <v>15.2</v>
      </c>
      <c r="AH5" s="100">
        <v>15.4</v>
      </c>
      <c r="AI5" s="100">
        <v>15.2</v>
      </c>
      <c r="AJ5" s="105">
        <v>15.2</v>
      </c>
      <c r="AK5" s="102">
        <v>15.2</v>
      </c>
      <c r="AL5" s="100">
        <v>15.4</v>
      </c>
      <c r="AM5" s="100">
        <v>15</v>
      </c>
      <c r="AN5" s="100">
        <v>14.6</v>
      </c>
      <c r="AO5" s="100">
        <v>15.2</v>
      </c>
      <c r="AP5" s="100">
        <v>14.4</v>
      </c>
      <c r="AQ5" s="110">
        <f t="shared" ref="AQ5" si="18">SUM(P5+AL5)/2-SUM(R5+S5)/2</f>
        <v>0.10000000000000142</v>
      </c>
      <c r="AS5" s="103">
        <v>44967</v>
      </c>
      <c r="AT5" s="112">
        <f>AVERAGE(AU5:BT5)</f>
        <v>496.95652173913044</v>
      </c>
      <c r="AU5" s="102">
        <v>510</v>
      </c>
      <c r="AV5" s="100">
        <v>485</v>
      </c>
      <c r="AW5" s="100">
        <v>480</v>
      </c>
      <c r="AX5" s="56">
        <v>490</v>
      </c>
      <c r="AY5" s="100">
        <v>500</v>
      </c>
      <c r="AZ5" s="105"/>
      <c r="BA5" s="113">
        <v>485</v>
      </c>
      <c r="BB5" s="113">
        <v>525</v>
      </c>
      <c r="BC5" s="114">
        <v>490</v>
      </c>
      <c r="BD5" s="115">
        <v>480</v>
      </c>
      <c r="BE5" s="116">
        <v>480</v>
      </c>
      <c r="BF5" s="102">
        <v>460</v>
      </c>
      <c r="BG5" s="100">
        <v>450</v>
      </c>
      <c r="BH5" s="100">
        <v>460</v>
      </c>
      <c r="BI5" s="100"/>
      <c r="BJ5" s="105"/>
      <c r="BK5" s="100">
        <v>490</v>
      </c>
      <c r="BL5" s="100">
        <v>550</v>
      </c>
      <c r="BM5" s="100">
        <v>515</v>
      </c>
      <c r="BN5" s="100">
        <v>520</v>
      </c>
      <c r="BO5" s="105">
        <v>560</v>
      </c>
      <c r="BP5" s="102">
        <v>520</v>
      </c>
      <c r="BQ5" s="100">
        <v>510</v>
      </c>
      <c r="BR5" s="100">
        <v>490</v>
      </c>
      <c r="BS5" s="100">
        <v>480</v>
      </c>
      <c r="BT5" s="100">
        <v>500</v>
      </c>
      <c r="BV5" s="103">
        <v>44967</v>
      </c>
      <c r="BW5" s="119">
        <f>AVERAGE(BX5:CV5)</f>
        <v>1677.6923076923076</v>
      </c>
      <c r="BX5" s="102">
        <v>1500</v>
      </c>
      <c r="BY5" s="100">
        <v>2250</v>
      </c>
      <c r="BZ5" s="100"/>
      <c r="CA5" s="100"/>
      <c r="CB5" s="105">
        <v>1600</v>
      </c>
      <c r="CC5" s="102">
        <v>1900</v>
      </c>
      <c r="CD5" s="100">
        <v>1860</v>
      </c>
      <c r="CE5" s="100"/>
      <c r="CF5" s="100">
        <v>1600</v>
      </c>
      <c r="CG5" s="105">
        <v>1620</v>
      </c>
      <c r="CH5" s="120"/>
      <c r="CI5" s="56">
        <v>1730</v>
      </c>
      <c r="CJ5" s="56"/>
      <c r="CK5" s="56"/>
      <c r="CL5" s="121"/>
      <c r="CM5" s="102">
        <v>1600</v>
      </c>
      <c r="CN5" s="100"/>
      <c r="CO5" s="100">
        <v>1750</v>
      </c>
      <c r="CP5" s="100"/>
      <c r="CQ5" s="105"/>
      <c r="CR5" s="102">
        <v>1350</v>
      </c>
      <c r="CS5" s="100">
        <v>1550</v>
      </c>
      <c r="CT5" s="100">
        <v>1500</v>
      </c>
      <c r="CU5" s="100"/>
      <c r="CV5" s="100"/>
      <c r="CX5" s="103">
        <v>44978</v>
      </c>
      <c r="CY5" s="68">
        <v>10.1</v>
      </c>
      <c r="CZ5" s="68">
        <v>9</v>
      </c>
      <c r="DA5" s="126">
        <f t="shared" si="1"/>
        <v>1.0999999999999996</v>
      </c>
      <c r="DC5" s="103">
        <v>44978</v>
      </c>
      <c r="DD5" s="127">
        <f t="shared" ref="DD5:DD68" si="19">V5-S5</f>
        <v>0.30000000000000071</v>
      </c>
      <c r="DE5" s="127">
        <f t="shared" ref="DE5:DE68" si="20">U5-S5</f>
        <v>0.80000000000000071</v>
      </c>
      <c r="DF5" s="127">
        <f t="shared" ref="DF5:DF68" si="21">AN5-S5</f>
        <v>-0.59999999999999964</v>
      </c>
      <c r="DG5" s="127">
        <f t="shared" ref="DG5:DG68" si="22">AM5-S5</f>
        <v>-0.19999999999999929</v>
      </c>
      <c r="DH5" s="127">
        <f t="shared" ref="DH5:DH68" si="23">AL5-S5</f>
        <v>0.20000000000000107</v>
      </c>
      <c r="DI5" s="127">
        <f t="shared" ref="DI5:DI68" si="24">R5-S5</f>
        <v>0.60000000000000142</v>
      </c>
      <c r="DJ5" s="127">
        <f t="shared" ref="DJ5:DJ68" si="25">AH5-S5</f>
        <v>0.20000000000000107</v>
      </c>
      <c r="DK5" s="127">
        <f t="shared" ref="DK5:DK68" si="26">AI5-S5</f>
        <v>0</v>
      </c>
      <c r="DL5" s="127">
        <f t="shared" ref="DL5:DL68" si="27">N5-S5</f>
        <v>0.10000000000000142</v>
      </c>
      <c r="DM5" s="127">
        <f t="shared" ref="DM5:DM68" si="28">AK5-S5</f>
        <v>0</v>
      </c>
      <c r="DN5" s="127">
        <f t="shared" ref="DN5:DN68" si="29">AN5-R5</f>
        <v>-1.2000000000000011</v>
      </c>
      <c r="DO5" s="127">
        <f t="shared" ref="DO5:DO68" si="30">AN5-AH5</f>
        <v>-0.80000000000000071</v>
      </c>
      <c r="DP5" s="127">
        <f t="shared" ref="DP5:DP68" si="31">AL5-V5</f>
        <v>-9.9999999999999645E-2</v>
      </c>
      <c r="DQ5" s="127">
        <f t="shared" ref="DQ5:DQ68" si="32">AL5-R5</f>
        <v>-0.40000000000000036</v>
      </c>
      <c r="DR5" s="127">
        <f t="shared" ref="DR5:DR68" si="33">X5-AL5</f>
        <v>-0.80000000000000071</v>
      </c>
      <c r="DS5" s="127">
        <f t="shared" ref="DS5:DS68" si="34">X5-S5</f>
        <v>-0.59999999999999964</v>
      </c>
      <c r="DU5" s="103">
        <v>44979</v>
      </c>
      <c r="DV5" s="132">
        <v>8.1</v>
      </c>
      <c r="DW5" s="133">
        <v>7.8</v>
      </c>
      <c r="DX5" s="134">
        <f t="shared" ref="DX5" si="35">DV5-DW5</f>
        <v>0.29999999999999982</v>
      </c>
      <c r="DY5" s="65">
        <v>7.9</v>
      </c>
      <c r="DZ5" s="68">
        <v>7.8</v>
      </c>
      <c r="EA5" s="134">
        <f t="shared" ref="EA5" si="36">DY5-DZ5</f>
        <v>0.10000000000000053</v>
      </c>
      <c r="EB5" s="132">
        <v>8.1</v>
      </c>
      <c r="EC5" s="68">
        <v>8.1999999999999993</v>
      </c>
      <c r="ED5" s="134">
        <f t="shared" ref="ED5" si="37">EB5-EC5</f>
        <v>-9.9999999999999645E-2</v>
      </c>
      <c r="EE5" s="132">
        <v>8</v>
      </c>
      <c r="EF5" s="68">
        <v>8</v>
      </c>
      <c r="EG5" s="134">
        <f t="shared" ref="EG5" si="38">EE5-EF5</f>
        <v>0</v>
      </c>
      <c r="EH5" s="132">
        <v>7.8</v>
      </c>
      <c r="EI5" s="68">
        <v>7.9</v>
      </c>
      <c r="EJ5" s="134">
        <f t="shared" ref="EJ5" si="39">EH5-EI5</f>
        <v>-0.10000000000000053</v>
      </c>
      <c r="EK5" s="132">
        <v>7.8</v>
      </c>
      <c r="EL5" s="68">
        <v>7.9</v>
      </c>
      <c r="EM5" s="134">
        <f t="shared" ref="EM5" si="40">EK5-EL5</f>
        <v>-0.10000000000000053</v>
      </c>
      <c r="EN5" s="132">
        <v>7.9</v>
      </c>
      <c r="EO5" s="68">
        <v>7.6</v>
      </c>
      <c r="EP5" s="134">
        <f t="shared" ref="EP5" si="41">EN5-EO5</f>
        <v>0.30000000000000071</v>
      </c>
      <c r="EQ5" s="132">
        <v>8</v>
      </c>
      <c r="ER5" s="68">
        <v>7.7</v>
      </c>
      <c r="ES5" s="134">
        <f t="shared" ref="ES5" si="42">EQ5-ER5</f>
        <v>0.29999999999999982</v>
      </c>
      <c r="ET5" s="132">
        <v>7.8</v>
      </c>
      <c r="EU5" s="68">
        <v>7.6</v>
      </c>
      <c r="EV5" s="134">
        <f t="shared" ref="EV5" si="43">ET5-EU5</f>
        <v>0.20000000000000018</v>
      </c>
      <c r="EW5" s="132">
        <v>8.1</v>
      </c>
      <c r="EX5" s="68">
        <v>7.8</v>
      </c>
      <c r="EY5" s="134">
        <f t="shared" ref="EY5" si="44">EW5-EX5</f>
        <v>0.29999999999999982</v>
      </c>
    </row>
    <row r="6" spans="1:156" ht="19.75" customHeight="1" x14ac:dyDescent="0.35">
      <c r="A6" s="26"/>
      <c r="J6" s="103">
        <v>44977</v>
      </c>
      <c r="K6" s="101">
        <v>15.47</v>
      </c>
      <c r="L6" s="102">
        <v>15.3</v>
      </c>
      <c r="M6" s="100">
        <v>16.2</v>
      </c>
      <c r="N6" s="100">
        <v>15.3</v>
      </c>
      <c r="O6" s="100">
        <v>15.4</v>
      </c>
      <c r="P6" s="100">
        <v>15.8</v>
      </c>
      <c r="Q6" s="105">
        <v>18</v>
      </c>
      <c r="R6" s="102">
        <v>15.8</v>
      </c>
      <c r="S6" s="100">
        <v>15.2</v>
      </c>
      <c r="T6" s="100">
        <v>15.4</v>
      </c>
      <c r="U6" s="100">
        <v>16</v>
      </c>
      <c r="V6" s="100">
        <v>15.8</v>
      </c>
      <c r="W6" s="56">
        <v>15.7</v>
      </c>
      <c r="X6" s="106">
        <v>14.8</v>
      </c>
      <c r="Y6" s="100">
        <v>15.5</v>
      </c>
      <c r="Z6" s="100">
        <v>15</v>
      </c>
      <c r="AA6" s="100">
        <v>15</v>
      </c>
      <c r="AB6" s="105">
        <v>15</v>
      </c>
      <c r="AC6" s="102">
        <v>15.5</v>
      </c>
      <c r="AD6" s="102">
        <v>15.5</v>
      </c>
      <c r="AE6" s="100">
        <v>15.3</v>
      </c>
      <c r="AF6" s="102">
        <v>15.5</v>
      </c>
      <c r="AG6" s="100">
        <v>15.5</v>
      </c>
      <c r="AH6" s="100">
        <v>15.6</v>
      </c>
      <c r="AI6" s="100">
        <v>15.4</v>
      </c>
      <c r="AJ6" s="105">
        <v>15.4</v>
      </c>
      <c r="AK6" s="102">
        <v>15.3</v>
      </c>
      <c r="AL6" s="100">
        <v>15.5</v>
      </c>
      <c r="AM6" s="100">
        <v>15.2</v>
      </c>
      <c r="AN6" s="100">
        <v>14.8</v>
      </c>
      <c r="AO6" s="100">
        <v>15.4</v>
      </c>
      <c r="AP6" s="100">
        <v>14.6</v>
      </c>
      <c r="AQ6" s="110">
        <f t="shared" ref="AQ6" si="45">SUM(P6+AL6)/2-SUM(R6+S6)/2</f>
        <v>0.15000000000000036</v>
      </c>
      <c r="AS6" s="103">
        <v>44960</v>
      </c>
      <c r="AT6" s="112">
        <f>AVERAGE(AU6:BT6)</f>
        <v>472.39130434782606</v>
      </c>
      <c r="AU6" s="102">
        <v>490</v>
      </c>
      <c r="AV6" s="100">
        <v>485</v>
      </c>
      <c r="AW6" s="100">
        <v>470</v>
      </c>
      <c r="AX6" s="56">
        <v>430</v>
      </c>
      <c r="AY6" s="100">
        <v>460</v>
      </c>
      <c r="AZ6" s="105"/>
      <c r="BA6" s="113">
        <v>480</v>
      </c>
      <c r="BB6" s="113">
        <v>490</v>
      </c>
      <c r="BC6" s="114">
        <v>470</v>
      </c>
      <c r="BD6" s="115">
        <v>460</v>
      </c>
      <c r="BE6" s="116">
        <v>460</v>
      </c>
      <c r="BF6" s="102">
        <v>440</v>
      </c>
      <c r="BG6" s="100">
        <v>440</v>
      </c>
      <c r="BH6" s="100">
        <v>450</v>
      </c>
      <c r="BI6" s="100"/>
      <c r="BJ6" s="105"/>
      <c r="BK6" s="100">
        <v>450</v>
      </c>
      <c r="BL6" s="100">
        <v>520</v>
      </c>
      <c r="BM6" s="100">
        <v>505</v>
      </c>
      <c r="BN6" s="100">
        <v>515</v>
      </c>
      <c r="BO6" s="105">
        <v>550</v>
      </c>
      <c r="BP6" s="102">
        <v>480</v>
      </c>
      <c r="BQ6" s="100">
        <v>470</v>
      </c>
      <c r="BR6" s="100">
        <v>450</v>
      </c>
      <c r="BS6" s="100">
        <v>440</v>
      </c>
      <c r="BT6" s="100">
        <v>460</v>
      </c>
      <c r="BV6" s="103">
        <v>44960</v>
      </c>
      <c r="BW6" s="119">
        <f>AVERAGE(BX6:CV6)</f>
        <v>1710.7692307692307</v>
      </c>
      <c r="BX6" s="102">
        <v>1500</v>
      </c>
      <c r="BY6" s="100">
        <v>2300</v>
      </c>
      <c r="BZ6" s="100"/>
      <c r="CA6" s="100"/>
      <c r="CB6" s="105">
        <v>1600</v>
      </c>
      <c r="CC6" s="102">
        <v>1950</v>
      </c>
      <c r="CD6" s="100">
        <v>1890</v>
      </c>
      <c r="CE6" s="100"/>
      <c r="CF6" s="100">
        <v>1600</v>
      </c>
      <c r="CG6" s="105">
        <v>1650</v>
      </c>
      <c r="CH6" s="120"/>
      <c r="CI6" s="56">
        <v>1750</v>
      </c>
      <c r="CJ6" s="56"/>
      <c r="CK6" s="56"/>
      <c r="CL6" s="121"/>
      <c r="CM6" s="102">
        <v>1700</v>
      </c>
      <c r="CN6" s="100"/>
      <c r="CO6" s="100">
        <v>1700</v>
      </c>
      <c r="CP6" s="100"/>
      <c r="CQ6" s="105"/>
      <c r="CR6" s="102">
        <v>1400</v>
      </c>
      <c r="CS6" s="100">
        <v>1600</v>
      </c>
      <c r="CT6" s="100">
        <v>1600</v>
      </c>
      <c r="CU6" s="100"/>
      <c r="CV6" s="100"/>
      <c r="CX6" s="103">
        <v>44977</v>
      </c>
      <c r="CY6" s="68">
        <v>10.25</v>
      </c>
      <c r="CZ6" s="68">
        <v>9</v>
      </c>
      <c r="DA6" s="126">
        <f t="shared" ref="DA6:DA8" si="46">CY6-CZ6</f>
        <v>1.25</v>
      </c>
      <c r="DC6" s="103">
        <v>44977</v>
      </c>
      <c r="DD6" s="127">
        <f t="shared" si="19"/>
        <v>0.60000000000000142</v>
      </c>
      <c r="DE6" s="127">
        <f t="shared" si="20"/>
        <v>0.80000000000000071</v>
      </c>
      <c r="DF6" s="127">
        <f t="shared" si="21"/>
        <v>-0.39999999999999858</v>
      </c>
      <c r="DG6" s="127">
        <f t="shared" si="22"/>
        <v>0</v>
      </c>
      <c r="DH6" s="127">
        <f t="shared" si="23"/>
        <v>0.30000000000000071</v>
      </c>
      <c r="DI6" s="127">
        <f t="shared" si="24"/>
        <v>0.60000000000000142</v>
      </c>
      <c r="DJ6" s="127">
        <f t="shared" si="25"/>
        <v>0.40000000000000036</v>
      </c>
      <c r="DK6" s="127">
        <f t="shared" si="26"/>
        <v>0.20000000000000107</v>
      </c>
      <c r="DL6" s="127">
        <f t="shared" si="27"/>
        <v>0.10000000000000142</v>
      </c>
      <c r="DM6" s="127">
        <f t="shared" si="28"/>
        <v>0.10000000000000142</v>
      </c>
      <c r="DN6" s="127">
        <f t="shared" si="29"/>
        <v>-1</v>
      </c>
      <c r="DO6" s="127">
        <f t="shared" si="30"/>
        <v>-0.79999999999999893</v>
      </c>
      <c r="DP6" s="127">
        <f t="shared" si="31"/>
        <v>-0.30000000000000071</v>
      </c>
      <c r="DQ6" s="127">
        <f t="shared" si="32"/>
        <v>-0.30000000000000071</v>
      </c>
      <c r="DR6" s="127">
        <f t="shared" si="33"/>
        <v>-0.69999999999999929</v>
      </c>
      <c r="DS6" s="127">
        <f t="shared" si="34"/>
        <v>-0.39999999999999858</v>
      </c>
      <c r="DU6" s="103">
        <v>44978</v>
      </c>
      <c r="DV6" s="132">
        <v>7.8</v>
      </c>
      <c r="DW6" s="133">
        <v>7.7</v>
      </c>
      <c r="DX6" s="134">
        <f t="shared" ref="DX6" si="47">DV6-DW6</f>
        <v>9.9999999999999645E-2</v>
      </c>
      <c r="DY6" s="65">
        <v>7.6</v>
      </c>
      <c r="DZ6" s="68">
        <v>7.6</v>
      </c>
      <c r="EA6" s="134">
        <f t="shared" ref="EA6" si="48">DY6-DZ6</f>
        <v>0</v>
      </c>
      <c r="EB6" s="132">
        <v>7.7</v>
      </c>
      <c r="EC6" s="68">
        <v>7.8</v>
      </c>
      <c r="ED6" s="134">
        <f t="shared" ref="ED6" si="49">EB6-EC6</f>
        <v>-9.9999999999999645E-2</v>
      </c>
      <c r="EE6" s="132">
        <v>7.65</v>
      </c>
      <c r="EF6" s="68">
        <v>7.7</v>
      </c>
      <c r="EG6" s="134">
        <f t="shared" ref="EG6" si="50">EE6-EF6</f>
        <v>-4.9999999999999822E-2</v>
      </c>
      <c r="EH6" s="132">
        <v>7.8</v>
      </c>
      <c r="EI6" s="68">
        <v>7.9</v>
      </c>
      <c r="EJ6" s="134">
        <f t="shared" ref="EJ6" si="51">EH6-EI6</f>
        <v>-0.10000000000000053</v>
      </c>
      <c r="EK6" s="132">
        <v>7.7</v>
      </c>
      <c r="EL6" s="68">
        <v>7.7</v>
      </c>
      <c r="EM6" s="134">
        <f t="shared" ref="EM6" si="52">EK6-EL6</f>
        <v>0</v>
      </c>
      <c r="EN6" s="132">
        <v>7.8</v>
      </c>
      <c r="EO6" s="68">
        <v>7.6</v>
      </c>
      <c r="EP6" s="134">
        <f t="shared" ref="EP6" si="53">EN6-EO6</f>
        <v>0.20000000000000018</v>
      </c>
      <c r="EQ6" s="132">
        <v>7.9</v>
      </c>
      <c r="ER6" s="68">
        <v>7.7</v>
      </c>
      <c r="ES6" s="134">
        <f t="shared" ref="ES6" si="54">EQ6-ER6</f>
        <v>0.20000000000000018</v>
      </c>
      <c r="ET6" s="132">
        <v>7.8</v>
      </c>
      <c r="EU6" s="68">
        <v>7.6</v>
      </c>
      <c r="EV6" s="134">
        <f t="shared" ref="EV6" si="55">ET6-EU6</f>
        <v>0.20000000000000018</v>
      </c>
      <c r="EW6" s="132">
        <v>7.8</v>
      </c>
      <c r="EX6" s="68">
        <v>7.7</v>
      </c>
      <c r="EY6" s="134">
        <f t="shared" ref="EY6" si="56">EW6-EX6</f>
        <v>9.9999999999999645E-2</v>
      </c>
    </row>
    <row r="7" spans="1:156" ht="19.75" customHeight="1" x14ac:dyDescent="0.35">
      <c r="A7" s="26"/>
      <c r="J7" s="103">
        <v>44976</v>
      </c>
      <c r="K7" s="101">
        <v>15.5</v>
      </c>
      <c r="L7" s="102">
        <v>15.4</v>
      </c>
      <c r="M7" s="100">
        <v>16.2</v>
      </c>
      <c r="N7" s="100">
        <v>15.3</v>
      </c>
      <c r="O7" s="100">
        <v>15.4</v>
      </c>
      <c r="P7" s="100">
        <v>15.8</v>
      </c>
      <c r="Q7" s="105">
        <v>18.2</v>
      </c>
      <c r="R7" s="102">
        <v>16</v>
      </c>
      <c r="S7" s="100">
        <v>15.6</v>
      </c>
      <c r="T7" s="100">
        <v>15.8</v>
      </c>
      <c r="U7" s="100">
        <v>16.2</v>
      </c>
      <c r="V7" s="100">
        <v>15.8</v>
      </c>
      <c r="W7" s="56">
        <v>15.8</v>
      </c>
      <c r="X7" s="106">
        <v>14.8</v>
      </c>
      <c r="Y7" s="100">
        <v>15.4</v>
      </c>
      <c r="Z7" s="100">
        <v>15</v>
      </c>
      <c r="AA7" s="100">
        <v>15</v>
      </c>
      <c r="AB7" s="105">
        <v>15</v>
      </c>
      <c r="AC7" s="102">
        <v>15.6</v>
      </c>
      <c r="AD7" s="102">
        <v>15.6</v>
      </c>
      <c r="AE7" s="100">
        <v>15.6</v>
      </c>
      <c r="AF7" s="102">
        <v>15.8</v>
      </c>
      <c r="AG7" s="100">
        <v>15.7</v>
      </c>
      <c r="AH7" s="100">
        <v>15.8</v>
      </c>
      <c r="AI7" s="100">
        <v>15.7</v>
      </c>
      <c r="AJ7" s="105">
        <v>15.7</v>
      </c>
      <c r="AK7" s="102">
        <v>15.2</v>
      </c>
      <c r="AL7" s="100">
        <v>15.6</v>
      </c>
      <c r="AM7" s="100">
        <v>15.2</v>
      </c>
      <c r="AN7" s="100">
        <v>14.8</v>
      </c>
      <c r="AO7" s="100">
        <v>15.4</v>
      </c>
      <c r="AP7" s="100">
        <v>14.8</v>
      </c>
      <c r="AQ7" s="110">
        <f t="shared" ref="AQ7" si="57">SUM(P7+AL7)/2-SUM(R7+S7)/2</f>
        <v>-0.10000000000000142</v>
      </c>
      <c r="AS7" s="103">
        <v>44946</v>
      </c>
      <c r="AT7" s="112">
        <f>AVERAGE(AU7:BT7)</f>
        <v>480.86956521739131</v>
      </c>
      <c r="AU7" s="102">
        <v>500</v>
      </c>
      <c r="AV7" s="100">
        <v>500</v>
      </c>
      <c r="AW7" s="100">
        <v>500</v>
      </c>
      <c r="AX7" s="56">
        <v>450</v>
      </c>
      <c r="AY7" s="100">
        <v>490</v>
      </c>
      <c r="AZ7" s="105"/>
      <c r="BA7" s="113">
        <v>485</v>
      </c>
      <c r="BB7" s="113">
        <v>500</v>
      </c>
      <c r="BC7" s="114">
        <v>500</v>
      </c>
      <c r="BD7" s="115">
        <v>480</v>
      </c>
      <c r="BE7" s="116">
        <v>480</v>
      </c>
      <c r="BF7" s="102">
        <v>440</v>
      </c>
      <c r="BG7" s="100">
        <v>440</v>
      </c>
      <c r="BH7" s="100">
        <v>450</v>
      </c>
      <c r="BI7" s="100"/>
      <c r="BJ7" s="105"/>
      <c r="BK7" s="100">
        <v>425</v>
      </c>
      <c r="BL7" s="100">
        <v>500</v>
      </c>
      <c r="BM7" s="100">
        <v>490</v>
      </c>
      <c r="BN7" s="100">
        <v>500</v>
      </c>
      <c r="BO7" s="105">
        <v>530</v>
      </c>
      <c r="BP7" s="102">
        <v>500</v>
      </c>
      <c r="BQ7" s="100">
        <v>490</v>
      </c>
      <c r="BR7" s="100">
        <v>470</v>
      </c>
      <c r="BS7" s="100">
        <v>470</v>
      </c>
      <c r="BT7" s="100">
        <v>470</v>
      </c>
      <c r="BV7" s="103">
        <v>44946</v>
      </c>
      <c r="BW7" s="119">
        <f>AVERAGE(BX7:CV7)</f>
        <v>1719.2307692307693</v>
      </c>
      <c r="BX7" s="102">
        <v>1700</v>
      </c>
      <c r="BY7" s="100">
        <v>2000</v>
      </c>
      <c r="BZ7" s="100"/>
      <c r="CA7" s="100"/>
      <c r="CB7" s="105">
        <v>1700</v>
      </c>
      <c r="CC7" s="102">
        <v>1800</v>
      </c>
      <c r="CD7" s="100">
        <v>1800</v>
      </c>
      <c r="CE7" s="100"/>
      <c r="CF7" s="100">
        <v>1600</v>
      </c>
      <c r="CG7" s="105">
        <v>1800</v>
      </c>
      <c r="CH7" s="120"/>
      <c r="CI7" s="56">
        <v>1800</v>
      </c>
      <c r="CJ7" s="56"/>
      <c r="CK7" s="56"/>
      <c r="CL7" s="121"/>
      <c r="CM7" s="102">
        <v>1700</v>
      </c>
      <c r="CN7" s="100"/>
      <c r="CO7" s="100">
        <v>1800</v>
      </c>
      <c r="CP7" s="100"/>
      <c r="CQ7" s="105"/>
      <c r="CR7" s="102">
        <v>1400</v>
      </c>
      <c r="CS7" s="100">
        <v>1550</v>
      </c>
      <c r="CT7" s="100">
        <v>1700</v>
      </c>
      <c r="CU7" s="100"/>
      <c r="CV7" s="100"/>
      <c r="CX7" s="103">
        <v>44976</v>
      </c>
      <c r="CY7" s="68">
        <v>9.9</v>
      </c>
      <c r="CZ7" s="68">
        <v>8.5</v>
      </c>
      <c r="DA7" s="126">
        <f t="shared" si="46"/>
        <v>1.4000000000000004</v>
      </c>
      <c r="DC7" s="103">
        <v>44976</v>
      </c>
      <c r="DD7" s="127">
        <f t="shared" si="19"/>
        <v>0.20000000000000107</v>
      </c>
      <c r="DE7" s="127">
        <f t="shared" si="20"/>
        <v>0.59999999999999964</v>
      </c>
      <c r="DF7" s="127">
        <f t="shared" si="21"/>
        <v>-0.79999999999999893</v>
      </c>
      <c r="DG7" s="127">
        <f t="shared" si="22"/>
        <v>-0.40000000000000036</v>
      </c>
      <c r="DH7" s="127">
        <f t="shared" si="23"/>
        <v>0</v>
      </c>
      <c r="DI7" s="127">
        <f t="shared" si="24"/>
        <v>0.40000000000000036</v>
      </c>
      <c r="DJ7" s="127">
        <f t="shared" si="25"/>
        <v>0.20000000000000107</v>
      </c>
      <c r="DK7" s="127">
        <f t="shared" si="26"/>
        <v>9.9999999999999645E-2</v>
      </c>
      <c r="DL7" s="127">
        <f t="shared" si="27"/>
        <v>-0.29999999999999893</v>
      </c>
      <c r="DM7" s="127">
        <f t="shared" si="28"/>
        <v>-0.40000000000000036</v>
      </c>
      <c r="DN7" s="127">
        <f t="shared" si="29"/>
        <v>-1.1999999999999993</v>
      </c>
      <c r="DO7" s="127">
        <f t="shared" si="30"/>
        <v>-1</v>
      </c>
      <c r="DP7" s="127">
        <f t="shared" si="31"/>
        <v>-0.20000000000000107</v>
      </c>
      <c r="DQ7" s="127">
        <f t="shared" si="32"/>
        <v>-0.40000000000000036</v>
      </c>
      <c r="DR7" s="127">
        <f t="shared" si="33"/>
        <v>-0.79999999999999893</v>
      </c>
      <c r="DS7" s="127">
        <f t="shared" si="34"/>
        <v>-0.79999999999999893</v>
      </c>
      <c r="DU7" s="103">
        <v>44977</v>
      </c>
      <c r="DV7" s="132">
        <v>7.9</v>
      </c>
      <c r="DW7" s="133">
        <v>7.8</v>
      </c>
      <c r="DX7" s="134">
        <f t="shared" ref="DX7:DX9" si="58">DV7-DW7</f>
        <v>0.10000000000000053</v>
      </c>
      <c r="DY7" s="65">
        <v>7.7</v>
      </c>
      <c r="DZ7" s="68">
        <v>7.7</v>
      </c>
      <c r="EA7" s="134">
        <f t="shared" ref="EA7:EA9" si="59">DY7-DZ7</f>
        <v>0</v>
      </c>
      <c r="EB7" s="132">
        <v>7.6</v>
      </c>
      <c r="EC7" s="68">
        <v>7.7</v>
      </c>
      <c r="ED7" s="134">
        <f t="shared" ref="ED7:ED9" si="60">EB7-EC7</f>
        <v>-0.10000000000000053</v>
      </c>
      <c r="EE7" s="132">
        <v>7.65</v>
      </c>
      <c r="EF7" s="68">
        <v>7.7</v>
      </c>
      <c r="EG7" s="134">
        <f t="shared" ref="EG7:EG9" si="61">EE7-EF7</f>
        <v>-4.9999999999999822E-2</v>
      </c>
      <c r="EH7" s="132">
        <v>7.8</v>
      </c>
      <c r="EI7" s="68">
        <v>7.9</v>
      </c>
      <c r="EJ7" s="134">
        <f t="shared" ref="EJ7:EJ9" si="62">EH7-EI7</f>
        <v>-0.10000000000000053</v>
      </c>
      <c r="EK7" s="132">
        <v>7.6</v>
      </c>
      <c r="EL7" s="68">
        <v>7.7</v>
      </c>
      <c r="EM7" s="134">
        <f t="shared" ref="EM7:EM9" si="63">EK7-EL7</f>
        <v>-0.10000000000000053</v>
      </c>
      <c r="EN7" s="132">
        <v>7.7</v>
      </c>
      <c r="EO7" s="68">
        <v>7.6</v>
      </c>
      <c r="EP7" s="134">
        <f t="shared" ref="EP7:EP9" si="64">EN7-EO7</f>
        <v>0.10000000000000053</v>
      </c>
      <c r="EQ7" s="132">
        <v>7.8</v>
      </c>
      <c r="ER7" s="68">
        <v>7.7</v>
      </c>
      <c r="ES7" s="134">
        <f t="shared" ref="ES7:ES9" si="65">EQ7-ER7</f>
        <v>9.9999999999999645E-2</v>
      </c>
      <c r="ET7" s="132">
        <v>7.8</v>
      </c>
      <c r="EU7" s="68">
        <v>7.6</v>
      </c>
      <c r="EV7" s="134">
        <f t="shared" ref="EV7:EV9" si="66">ET7-EU7</f>
        <v>0.20000000000000018</v>
      </c>
      <c r="EW7" s="132">
        <v>7.9</v>
      </c>
      <c r="EX7" s="68">
        <v>7.6</v>
      </c>
      <c r="EY7" s="134">
        <f t="shared" ref="EY7:EY9" si="67">EW7-EX7</f>
        <v>0.30000000000000071</v>
      </c>
    </row>
    <row r="8" spans="1:156" ht="19.75" customHeight="1" x14ac:dyDescent="0.35">
      <c r="A8" s="26"/>
      <c r="J8" s="103">
        <v>44975</v>
      </c>
      <c r="K8" s="101">
        <v>15.32</v>
      </c>
      <c r="L8" s="102">
        <v>15.2</v>
      </c>
      <c r="M8" s="100">
        <v>15.8</v>
      </c>
      <c r="N8" s="100">
        <v>15.2</v>
      </c>
      <c r="O8" s="100">
        <v>14.6</v>
      </c>
      <c r="P8" s="100">
        <v>15.2</v>
      </c>
      <c r="Q8" s="105">
        <v>17.8</v>
      </c>
      <c r="R8" s="102">
        <v>15.9</v>
      </c>
      <c r="S8" s="100">
        <v>15.6</v>
      </c>
      <c r="T8" s="100">
        <v>15.4</v>
      </c>
      <c r="U8" s="100">
        <v>16</v>
      </c>
      <c r="V8" s="100">
        <v>15.6</v>
      </c>
      <c r="W8" s="56">
        <v>15.6</v>
      </c>
      <c r="X8" s="106">
        <v>14.4</v>
      </c>
      <c r="Y8" s="100">
        <v>15.1</v>
      </c>
      <c r="Z8" s="100">
        <v>14.8</v>
      </c>
      <c r="AA8" s="100">
        <v>14.8</v>
      </c>
      <c r="AB8" s="105">
        <v>14.8</v>
      </c>
      <c r="AC8" s="102">
        <v>15.2</v>
      </c>
      <c r="AD8" s="102">
        <v>15.2</v>
      </c>
      <c r="AE8" s="100">
        <v>15.6</v>
      </c>
      <c r="AF8" s="102">
        <v>15.8</v>
      </c>
      <c r="AG8" s="100">
        <v>15.6</v>
      </c>
      <c r="AH8" s="100">
        <v>15.4</v>
      </c>
      <c r="AI8" s="100">
        <v>15.2</v>
      </c>
      <c r="AJ8" s="105">
        <v>15.2</v>
      </c>
      <c r="AK8" s="102">
        <v>15</v>
      </c>
      <c r="AL8" s="100">
        <v>15.4</v>
      </c>
      <c r="AM8" s="100">
        <v>14.8</v>
      </c>
      <c r="AN8" s="100">
        <v>14.6</v>
      </c>
      <c r="AO8" s="100">
        <v>15.2</v>
      </c>
      <c r="AP8" s="100">
        <v>14.5</v>
      </c>
      <c r="AQ8" s="110">
        <f t="shared" ref="AQ8" si="68">SUM(P8+AL8)/2-SUM(R8+S8)/2</f>
        <v>-0.44999999999999929</v>
      </c>
      <c r="AS8" s="103">
        <v>44939</v>
      </c>
      <c r="AT8" s="112">
        <f>AVERAGE(AU8:BT8)</f>
        <v>465.3478260869565</v>
      </c>
      <c r="AU8" s="102">
        <v>480</v>
      </c>
      <c r="AV8" s="100">
        <v>495</v>
      </c>
      <c r="AW8" s="100">
        <v>480</v>
      </c>
      <c r="AX8" s="56">
        <v>420</v>
      </c>
      <c r="AY8" s="100">
        <v>490</v>
      </c>
      <c r="AZ8" s="105"/>
      <c r="BA8" s="113">
        <v>480</v>
      </c>
      <c r="BB8" s="113">
        <v>480</v>
      </c>
      <c r="BC8" s="114">
        <v>500</v>
      </c>
      <c r="BD8" s="115">
        <v>480</v>
      </c>
      <c r="BE8" s="116">
        <v>470</v>
      </c>
      <c r="BF8" s="102">
        <v>430</v>
      </c>
      <c r="BG8" s="100">
        <v>420</v>
      </c>
      <c r="BH8" s="100">
        <v>425</v>
      </c>
      <c r="BI8" s="100"/>
      <c r="BJ8" s="105"/>
      <c r="BK8" s="100">
        <v>410</v>
      </c>
      <c r="BL8" s="100">
        <v>470</v>
      </c>
      <c r="BM8" s="100">
        <v>470</v>
      </c>
      <c r="BN8" s="100">
        <v>480</v>
      </c>
      <c r="BO8" s="105">
        <v>520</v>
      </c>
      <c r="BP8" s="102">
        <v>480</v>
      </c>
      <c r="BQ8" s="100">
        <v>473</v>
      </c>
      <c r="BR8" s="100">
        <v>450</v>
      </c>
      <c r="BS8" s="100">
        <v>450</v>
      </c>
      <c r="BT8" s="100">
        <v>450</v>
      </c>
      <c r="BV8" s="103">
        <v>44939</v>
      </c>
      <c r="BW8" s="119">
        <f>AVERAGE(BX8:CV8)</f>
        <v>1692.3076923076924</v>
      </c>
      <c r="BX8" s="102">
        <v>1800</v>
      </c>
      <c r="BY8" s="100">
        <v>1800</v>
      </c>
      <c r="BZ8" s="100"/>
      <c r="CA8" s="100"/>
      <c r="CB8" s="105">
        <v>1600</v>
      </c>
      <c r="CC8" s="102">
        <v>1700</v>
      </c>
      <c r="CD8" s="100">
        <v>1800</v>
      </c>
      <c r="CE8" s="100"/>
      <c r="CF8" s="100">
        <v>1600</v>
      </c>
      <c r="CG8" s="105">
        <v>1700</v>
      </c>
      <c r="CH8" s="120"/>
      <c r="CI8" s="56">
        <v>1800</v>
      </c>
      <c r="CJ8" s="56"/>
      <c r="CK8" s="56"/>
      <c r="CL8" s="121"/>
      <c r="CM8" s="102">
        <v>1600</v>
      </c>
      <c r="CN8" s="100"/>
      <c r="CO8" s="100">
        <v>1800</v>
      </c>
      <c r="CP8" s="100"/>
      <c r="CQ8" s="105"/>
      <c r="CR8" s="102">
        <v>1500</v>
      </c>
      <c r="CS8" s="100">
        <v>1600</v>
      </c>
      <c r="CT8" s="100">
        <v>1700</v>
      </c>
      <c r="CU8" s="100"/>
      <c r="CV8" s="100"/>
      <c r="CX8" s="103">
        <v>44975</v>
      </c>
      <c r="CY8" s="68">
        <v>9.5</v>
      </c>
      <c r="CZ8" s="68">
        <v>8</v>
      </c>
      <c r="DA8" s="126">
        <f t="shared" si="46"/>
        <v>1.5</v>
      </c>
      <c r="DC8" s="103">
        <v>44975</v>
      </c>
      <c r="DD8" s="127">
        <f t="shared" si="19"/>
        <v>0</v>
      </c>
      <c r="DE8" s="127">
        <f t="shared" si="20"/>
        <v>0.40000000000000036</v>
      </c>
      <c r="DF8" s="127">
        <f t="shared" si="21"/>
        <v>-1</v>
      </c>
      <c r="DG8" s="127">
        <f t="shared" si="22"/>
        <v>-0.79999999999999893</v>
      </c>
      <c r="DH8" s="127">
        <f t="shared" si="23"/>
        <v>-0.19999999999999929</v>
      </c>
      <c r="DI8" s="127">
        <f t="shared" si="24"/>
        <v>0.30000000000000071</v>
      </c>
      <c r="DJ8" s="127">
        <f t="shared" si="25"/>
        <v>-0.19999999999999929</v>
      </c>
      <c r="DK8" s="127">
        <f t="shared" si="26"/>
        <v>-0.40000000000000036</v>
      </c>
      <c r="DL8" s="127">
        <f t="shared" si="27"/>
        <v>-0.40000000000000036</v>
      </c>
      <c r="DM8" s="127">
        <f t="shared" si="28"/>
        <v>-0.59999999999999964</v>
      </c>
      <c r="DN8" s="127">
        <f t="shared" si="29"/>
        <v>-1.3000000000000007</v>
      </c>
      <c r="DO8" s="127">
        <f t="shared" si="30"/>
        <v>-0.80000000000000071</v>
      </c>
      <c r="DP8" s="127">
        <f t="shared" si="31"/>
        <v>-0.19999999999999929</v>
      </c>
      <c r="DQ8" s="127">
        <f t="shared" si="32"/>
        <v>-0.5</v>
      </c>
      <c r="DR8" s="127">
        <f t="shared" si="33"/>
        <v>-1</v>
      </c>
      <c r="DS8" s="127">
        <f t="shared" si="34"/>
        <v>-1.1999999999999993</v>
      </c>
      <c r="DU8" s="103">
        <v>44976</v>
      </c>
      <c r="DV8" s="132">
        <v>8</v>
      </c>
      <c r="DW8" s="133">
        <v>7.9</v>
      </c>
      <c r="DX8" s="134">
        <f t="shared" si="58"/>
        <v>9.9999999999999645E-2</v>
      </c>
      <c r="DY8" s="65">
        <v>7.8</v>
      </c>
      <c r="DZ8" s="68">
        <v>7.8</v>
      </c>
      <c r="EA8" s="134">
        <f t="shared" si="59"/>
        <v>0</v>
      </c>
      <c r="EB8" s="132">
        <v>7.7</v>
      </c>
      <c r="EC8" s="68">
        <v>7.8</v>
      </c>
      <c r="ED8" s="134">
        <f t="shared" si="60"/>
        <v>-9.9999999999999645E-2</v>
      </c>
      <c r="EE8" s="132">
        <v>7.8</v>
      </c>
      <c r="EF8" s="68">
        <v>7.9</v>
      </c>
      <c r="EG8" s="134">
        <f t="shared" si="61"/>
        <v>-0.10000000000000053</v>
      </c>
      <c r="EH8" s="132">
        <v>7.8</v>
      </c>
      <c r="EI8" s="68">
        <v>7.9</v>
      </c>
      <c r="EJ8" s="134">
        <f t="shared" si="62"/>
        <v>-0.10000000000000053</v>
      </c>
      <c r="EK8" s="132">
        <v>7.7</v>
      </c>
      <c r="EL8" s="68">
        <v>7.8</v>
      </c>
      <c r="EM8" s="134">
        <f t="shared" si="63"/>
        <v>-9.9999999999999645E-2</v>
      </c>
      <c r="EN8" s="132">
        <v>7.9</v>
      </c>
      <c r="EO8" s="68">
        <v>7.7</v>
      </c>
      <c r="EP8" s="134">
        <f t="shared" si="64"/>
        <v>0.20000000000000018</v>
      </c>
      <c r="EQ8" s="132">
        <v>8</v>
      </c>
      <c r="ER8" s="68">
        <v>7.8</v>
      </c>
      <c r="ES8" s="134">
        <f t="shared" si="65"/>
        <v>0.20000000000000018</v>
      </c>
      <c r="ET8" s="132">
        <v>7.9</v>
      </c>
      <c r="EU8" s="68">
        <v>7.7</v>
      </c>
      <c r="EV8" s="134">
        <f t="shared" si="66"/>
        <v>0.20000000000000018</v>
      </c>
      <c r="EW8" s="132">
        <v>8</v>
      </c>
      <c r="EX8" s="68">
        <v>7.9</v>
      </c>
      <c r="EY8" s="134">
        <f t="shared" si="67"/>
        <v>9.9999999999999645E-2</v>
      </c>
    </row>
    <row r="9" spans="1:156" ht="19.75" customHeight="1" x14ac:dyDescent="0.35">
      <c r="A9" s="26"/>
      <c r="J9" s="103">
        <v>44974</v>
      </c>
      <c r="K9" s="101">
        <v>14.66</v>
      </c>
      <c r="L9" s="102">
        <v>14.5</v>
      </c>
      <c r="M9" s="100">
        <v>15.6</v>
      </c>
      <c r="N9" s="100">
        <v>14.4</v>
      </c>
      <c r="O9" s="100">
        <v>14.2</v>
      </c>
      <c r="P9" s="100">
        <v>15.1</v>
      </c>
      <c r="Q9" s="105">
        <v>17.399999999999999</v>
      </c>
      <c r="R9" s="102">
        <v>15</v>
      </c>
      <c r="S9" s="100">
        <v>14.8</v>
      </c>
      <c r="T9" s="100">
        <v>14.8</v>
      </c>
      <c r="U9" s="100">
        <v>15.5</v>
      </c>
      <c r="V9" s="100">
        <v>15</v>
      </c>
      <c r="W9" s="56">
        <v>15</v>
      </c>
      <c r="X9" s="106">
        <v>13.6</v>
      </c>
      <c r="Y9" s="100">
        <v>14.5</v>
      </c>
      <c r="Z9" s="100">
        <v>14.2</v>
      </c>
      <c r="AA9" s="100">
        <v>14.1</v>
      </c>
      <c r="AB9" s="105">
        <v>14.1</v>
      </c>
      <c r="AC9" s="102">
        <v>14.6</v>
      </c>
      <c r="AD9" s="102">
        <v>14.6</v>
      </c>
      <c r="AE9" s="100">
        <v>14.4</v>
      </c>
      <c r="AF9" s="102">
        <v>14.9</v>
      </c>
      <c r="AG9" s="100">
        <v>14.7</v>
      </c>
      <c r="AH9" s="100">
        <v>14.8</v>
      </c>
      <c r="AI9" s="100">
        <v>14.6</v>
      </c>
      <c r="AJ9" s="105">
        <v>14.6</v>
      </c>
      <c r="AK9" s="102">
        <v>14.3</v>
      </c>
      <c r="AL9" s="100">
        <v>14.7</v>
      </c>
      <c r="AM9" s="100">
        <v>14.2</v>
      </c>
      <c r="AN9" s="100">
        <v>14</v>
      </c>
      <c r="AO9" s="100">
        <v>14.6</v>
      </c>
      <c r="AP9" s="100">
        <v>13.8</v>
      </c>
      <c r="AQ9" s="110">
        <f t="shared" ref="AQ9:AQ14" si="69">SUM(P9+AL9)/2-SUM(R9+S9)/2</f>
        <v>0</v>
      </c>
      <c r="AS9" s="103">
        <v>44932</v>
      </c>
      <c r="AT9" s="112">
        <f t="shared" ref="AT9:AT17" si="70">AVERAGE(AU9:BT9)</f>
        <v>481.95652173913044</v>
      </c>
      <c r="AU9" s="102">
        <v>495</v>
      </c>
      <c r="AV9" s="100">
        <v>470</v>
      </c>
      <c r="AW9" s="100">
        <v>500</v>
      </c>
      <c r="AX9" s="56">
        <v>450</v>
      </c>
      <c r="AY9" s="100">
        <v>500</v>
      </c>
      <c r="AZ9" s="105"/>
      <c r="BA9" s="113">
        <v>525</v>
      </c>
      <c r="BB9" s="113">
        <v>500</v>
      </c>
      <c r="BC9" s="114">
        <v>520</v>
      </c>
      <c r="BD9" s="115">
        <v>500</v>
      </c>
      <c r="BE9" s="116">
        <v>500</v>
      </c>
      <c r="BF9" s="102">
        <v>450</v>
      </c>
      <c r="BG9" s="100">
        <v>430</v>
      </c>
      <c r="BH9" s="100">
        <v>425</v>
      </c>
      <c r="BI9" s="100"/>
      <c r="BJ9" s="105"/>
      <c r="BK9" s="100">
        <v>420</v>
      </c>
      <c r="BL9" s="100">
        <v>500</v>
      </c>
      <c r="BM9" s="100">
        <v>500</v>
      </c>
      <c r="BN9" s="100">
        <v>500</v>
      </c>
      <c r="BO9" s="105">
        <v>555</v>
      </c>
      <c r="BP9" s="102">
        <v>495</v>
      </c>
      <c r="BQ9" s="100">
        <v>470</v>
      </c>
      <c r="BR9" s="100">
        <v>450</v>
      </c>
      <c r="BS9" s="100">
        <v>480</v>
      </c>
      <c r="BT9" s="100">
        <v>450</v>
      </c>
      <c r="BV9" s="103">
        <v>44932</v>
      </c>
      <c r="BW9" s="119">
        <f t="shared" ref="BW9:BW11" si="71">AVERAGE(BX9:CV9)</f>
        <v>1823.0769230769231</v>
      </c>
      <c r="BX9" s="102">
        <v>1900</v>
      </c>
      <c r="BY9" s="100">
        <v>2000</v>
      </c>
      <c r="BZ9" s="100"/>
      <c r="CA9" s="100"/>
      <c r="CB9" s="105">
        <v>1800</v>
      </c>
      <c r="CC9" s="102">
        <v>1900</v>
      </c>
      <c r="CD9" s="100">
        <v>2000</v>
      </c>
      <c r="CE9" s="100"/>
      <c r="CF9" s="100">
        <v>1600</v>
      </c>
      <c r="CG9" s="105">
        <v>1800</v>
      </c>
      <c r="CH9" s="120"/>
      <c r="CI9" s="56">
        <v>2000</v>
      </c>
      <c r="CJ9" s="56"/>
      <c r="CK9" s="56"/>
      <c r="CL9" s="121"/>
      <c r="CM9" s="102">
        <v>1800</v>
      </c>
      <c r="CN9" s="100"/>
      <c r="CO9" s="100">
        <v>1900</v>
      </c>
      <c r="CP9" s="100"/>
      <c r="CQ9" s="105"/>
      <c r="CR9" s="102">
        <v>1500</v>
      </c>
      <c r="CS9" s="100">
        <v>1600</v>
      </c>
      <c r="CT9" s="100">
        <v>1900</v>
      </c>
      <c r="CU9" s="100"/>
      <c r="CV9" s="100"/>
      <c r="CX9" s="103">
        <v>44974</v>
      </c>
      <c r="CY9" s="68">
        <v>9.75</v>
      </c>
      <c r="CZ9" s="68">
        <v>8</v>
      </c>
      <c r="DA9" s="126">
        <f t="shared" ref="DA9" si="72">CY9-CZ9</f>
        <v>1.75</v>
      </c>
      <c r="DC9" s="103">
        <v>44974</v>
      </c>
      <c r="DD9" s="127">
        <f t="shared" si="19"/>
        <v>0.19999999999999929</v>
      </c>
      <c r="DE9" s="127">
        <f t="shared" si="20"/>
        <v>0.69999999999999929</v>
      </c>
      <c r="DF9" s="127">
        <f t="shared" si="21"/>
        <v>-0.80000000000000071</v>
      </c>
      <c r="DG9" s="127">
        <f t="shared" si="22"/>
        <v>-0.60000000000000142</v>
      </c>
      <c r="DH9" s="127">
        <f t="shared" si="23"/>
        <v>-0.10000000000000142</v>
      </c>
      <c r="DI9" s="127">
        <f t="shared" si="24"/>
        <v>0.19999999999999929</v>
      </c>
      <c r="DJ9" s="127">
        <f t="shared" si="25"/>
        <v>0</v>
      </c>
      <c r="DK9" s="127">
        <f t="shared" si="26"/>
        <v>-0.20000000000000107</v>
      </c>
      <c r="DL9" s="127">
        <f t="shared" si="27"/>
        <v>-0.40000000000000036</v>
      </c>
      <c r="DM9" s="127">
        <f t="shared" si="28"/>
        <v>-0.5</v>
      </c>
      <c r="DN9" s="127">
        <f t="shared" si="29"/>
        <v>-1</v>
      </c>
      <c r="DO9" s="127">
        <f t="shared" si="30"/>
        <v>-0.80000000000000071</v>
      </c>
      <c r="DP9" s="127">
        <f t="shared" si="31"/>
        <v>-0.30000000000000071</v>
      </c>
      <c r="DQ9" s="127">
        <f t="shared" si="32"/>
        <v>-0.30000000000000071</v>
      </c>
      <c r="DR9" s="127">
        <f t="shared" si="33"/>
        <v>-1.0999999999999996</v>
      </c>
      <c r="DS9" s="127">
        <f t="shared" si="34"/>
        <v>-1.2000000000000011</v>
      </c>
      <c r="DU9" s="103">
        <v>44975</v>
      </c>
      <c r="DV9" s="132">
        <v>7.8</v>
      </c>
      <c r="DW9" s="133">
        <v>7.8</v>
      </c>
      <c r="DX9" s="134">
        <f t="shared" si="58"/>
        <v>0</v>
      </c>
      <c r="DY9" s="65">
        <v>7.7</v>
      </c>
      <c r="DZ9" s="68">
        <v>7.7</v>
      </c>
      <c r="EA9" s="134">
        <f t="shared" si="59"/>
        <v>0</v>
      </c>
      <c r="EB9" s="132">
        <v>7.6</v>
      </c>
      <c r="EC9" s="68">
        <v>7.6</v>
      </c>
      <c r="ED9" s="134">
        <f t="shared" si="60"/>
        <v>0</v>
      </c>
      <c r="EE9" s="132">
        <v>7.8</v>
      </c>
      <c r="EF9" s="68">
        <v>7.8</v>
      </c>
      <c r="EG9" s="134">
        <f t="shared" si="61"/>
        <v>0</v>
      </c>
      <c r="EH9" s="132">
        <v>7.7</v>
      </c>
      <c r="EI9" s="68">
        <v>7.8</v>
      </c>
      <c r="EJ9" s="134">
        <f t="shared" si="62"/>
        <v>-9.9999999999999645E-2</v>
      </c>
      <c r="EK9" s="132">
        <v>7.6</v>
      </c>
      <c r="EL9" s="68">
        <v>7.7</v>
      </c>
      <c r="EM9" s="134">
        <f t="shared" si="63"/>
        <v>-0.10000000000000053</v>
      </c>
      <c r="EN9" s="132">
        <v>7.6</v>
      </c>
      <c r="EO9" s="68">
        <v>7.6</v>
      </c>
      <c r="EP9" s="134">
        <f t="shared" si="64"/>
        <v>0</v>
      </c>
      <c r="EQ9" s="132">
        <v>7.7</v>
      </c>
      <c r="ER9" s="68">
        <v>7.7</v>
      </c>
      <c r="ES9" s="134">
        <f t="shared" si="65"/>
        <v>0</v>
      </c>
      <c r="ET9" s="132">
        <v>7.6</v>
      </c>
      <c r="EU9" s="68">
        <v>7.6</v>
      </c>
      <c r="EV9" s="134">
        <f t="shared" si="66"/>
        <v>0</v>
      </c>
      <c r="EW9" s="132">
        <v>7.8</v>
      </c>
      <c r="EX9" s="68">
        <v>7.8</v>
      </c>
      <c r="EY9" s="134">
        <f t="shared" si="67"/>
        <v>0</v>
      </c>
    </row>
    <row r="10" spans="1:156" ht="19.75" customHeight="1" x14ac:dyDescent="0.35">
      <c r="J10" s="103">
        <v>44973</v>
      </c>
      <c r="K10" s="101">
        <v>14.65</v>
      </c>
      <c r="L10" s="102">
        <v>14.6</v>
      </c>
      <c r="M10" s="100">
        <v>15.6</v>
      </c>
      <c r="N10" s="100">
        <v>14.5</v>
      </c>
      <c r="O10" s="100">
        <v>14.4</v>
      </c>
      <c r="P10" s="100">
        <v>15.3</v>
      </c>
      <c r="Q10" s="105">
        <v>17.399999999999999</v>
      </c>
      <c r="R10" s="102">
        <v>14.8</v>
      </c>
      <c r="S10" s="100">
        <v>14.6</v>
      </c>
      <c r="T10" s="100">
        <v>14.7</v>
      </c>
      <c r="U10" s="100">
        <v>15.5</v>
      </c>
      <c r="V10" s="100">
        <v>15</v>
      </c>
      <c r="W10" s="56">
        <v>15</v>
      </c>
      <c r="X10" s="106">
        <v>13.6</v>
      </c>
      <c r="Y10" s="100">
        <v>14.4</v>
      </c>
      <c r="Z10" s="100">
        <v>14.1</v>
      </c>
      <c r="AA10" s="100">
        <v>14.1</v>
      </c>
      <c r="AB10" s="105">
        <v>14.1</v>
      </c>
      <c r="AC10" s="102">
        <v>14.5</v>
      </c>
      <c r="AD10" s="102">
        <v>14.5</v>
      </c>
      <c r="AE10" s="100">
        <v>14.3</v>
      </c>
      <c r="AF10" s="102">
        <v>14.8</v>
      </c>
      <c r="AG10" s="100">
        <v>14.6</v>
      </c>
      <c r="AH10" s="100">
        <v>14.8</v>
      </c>
      <c r="AI10" s="100">
        <v>14.5</v>
      </c>
      <c r="AJ10" s="105">
        <v>14.6</v>
      </c>
      <c r="AK10" s="102">
        <v>14.4</v>
      </c>
      <c r="AL10" s="100">
        <v>14.7</v>
      </c>
      <c r="AM10" s="100">
        <v>14.2</v>
      </c>
      <c r="AN10" s="100">
        <v>14</v>
      </c>
      <c r="AO10" s="100">
        <v>14.6</v>
      </c>
      <c r="AP10" s="100">
        <v>13.8</v>
      </c>
      <c r="AQ10" s="110">
        <f t="shared" si="69"/>
        <v>0.30000000000000071</v>
      </c>
      <c r="AS10" s="103">
        <v>44925</v>
      </c>
      <c r="AT10" s="112">
        <f t="shared" si="70"/>
        <v>494.08695652173913</v>
      </c>
      <c r="AU10" s="102">
        <v>500</v>
      </c>
      <c r="AV10" s="100">
        <v>470</v>
      </c>
      <c r="AW10" s="100">
        <v>510</v>
      </c>
      <c r="AX10" s="56">
        <v>440</v>
      </c>
      <c r="AY10" s="100">
        <v>480</v>
      </c>
      <c r="AZ10" s="105"/>
      <c r="BA10" s="113">
        <v>540</v>
      </c>
      <c r="BB10" s="113">
        <v>500</v>
      </c>
      <c r="BC10" s="114">
        <v>550</v>
      </c>
      <c r="BD10" s="115">
        <v>530</v>
      </c>
      <c r="BE10" s="116">
        <v>520</v>
      </c>
      <c r="BF10" s="102">
        <v>455</v>
      </c>
      <c r="BG10" s="100">
        <v>450</v>
      </c>
      <c r="BH10" s="100">
        <v>450</v>
      </c>
      <c r="BI10" s="100"/>
      <c r="BJ10" s="105"/>
      <c r="BK10" s="100">
        <v>480</v>
      </c>
      <c r="BL10" s="100">
        <v>550</v>
      </c>
      <c r="BM10" s="100">
        <v>510</v>
      </c>
      <c r="BN10" s="100">
        <v>500</v>
      </c>
      <c r="BO10" s="105">
        <v>560</v>
      </c>
      <c r="BP10" s="102">
        <v>460</v>
      </c>
      <c r="BQ10" s="100">
        <v>510</v>
      </c>
      <c r="BR10" s="100">
        <v>460</v>
      </c>
      <c r="BS10" s="100">
        <v>480</v>
      </c>
      <c r="BT10" s="100">
        <v>459</v>
      </c>
      <c r="BV10" s="103">
        <v>44925</v>
      </c>
      <c r="BW10" s="119">
        <f t="shared" si="71"/>
        <v>1883.0769230769231</v>
      </c>
      <c r="BX10" s="102">
        <v>1980</v>
      </c>
      <c r="BY10" s="100">
        <v>1800</v>
      </c>
      <c r="BZ10" s="100"/>
      <c r="CA10" s="100"/>
      <c r="CB10" s="105">
        <v>1900</v>
      </c>
      <c r="CC10" s="102">
        <v>1950</v>
      </c>
      <c r="CD10" s="100">
        <v>2000</v>
      </c>
      <c r="CE10" s="100"/>
      <c r="CF10" s="100">
        <v>1700</v>
      </c>
      <c r="CG10" s="105">
        <v>1900</v>
      </c>
      <c r="CH10" s="120"/>
      <c r="CI10" s="56">
        <v>2000</v>
      </c>
      <c r="CJ10" s="56"/>
      <c r="CK10" s="56"/>
      <c r="CL10" s="121"/>
      <c r="CM10" s="102">
        <v>1850</v>
      </c>
      <c r="CN10" s="100"/>
      <c r="CO10" s="100">
        <v>2000</v>
      </c>
      <c r="CP10" s="100"/>
      <c r="CQ10" s="105"/>
      <c r="CR10" s="102">
        <v>1700</v>
      </c>
      <c r="CS10" s="100">
        <v>1700</v>
      </c>
      <c r="CT10" s="100">
        <v>2000</v>
      </c>
      <c r="CU10" s="100"/>
      <c r="CV10" s="100"/>
      <c r="CX10" s="103">
        <v>44973</v>
      </c>
      <c r="CY10" s="68">
        <v>9.75</v>
      </c>
      <c r="CZ10" s="68">
        <v>8</v>
      </c>
      <c r="DA10" s="126">
        <f t="shared" ref="DA10" si="73">CY10-CZ10</f>
        <v>1.75</v>
      </c>
      <c r="DC10" s="103">
        <v>44973</v>
      </c>
      <c r="DD10" s="127">
        <f t="shared" si="19"/>
        <v>0.40000000000000036</v>
      </c>
      <c r="DE10" s="127">
        <f t="shared" si="20"/>
        <v>0.90000000000000036</v>
      </c>
      <c r="DF10" s="127">
        <f t="shared" si="21"/>
        <v>-0.59999999999999964</v>
      </c>
      <c r="DG10" s="127">
        <f t="shared" si="22"/>
        <v>-0.40000000000000036</v>
      </c>
      <c r="DH10" s="127">
        <f t="shared" si="23"/>
        <v>9.9999999999999645E-2</v>
      </c>
      <c r="DI10" s="127">
        <f t="shared" si="24"/>
        <v>0.20000000000000107</v>
      </c>
      <c r="DJ10" s="127">
        <f t="shared" si="25"/>
        <v>0.20000000000000107</v>
      </c>
      <c r="DK10" s="127">
        <f t="shared" si="26"/>
        <v>-9.9999999999999645E-2</v>
      </c>
      <c r="DL10" s="127">
        <f t="shared" si="27"/>
        <v>-9.9999999999999645E-2</v>
      </c>
      <c r="DM10" s="127">
        <f t="shared" si="28"/>
        <v>-0.19999999999999929</v>
      </c>
      <c r="DN10" s="127">
        <f t="shared" si="29"/>
        <v>-0.80000000000000071</v>
      </c>
      <c r="DO10" s="127">
        <f t="shared" si="30"/>
        <v>-0.80000000000000071</v>
      </c>
      <c r="DP10" s="127">
        <f t="shared" si="31"/>
        <v>-0.30000000000000071</v>
      </c>
      <c r="DQ10" s="127">
        <f t="shared" si="32"/>
        <v>-0.10000000000000142</v>
      </c>
      <c r="DR10" s="127">
        <f t="shared" si="33"/>
        <v>-1.0999999999999996</v>
      </c>
      <c r="DS10" s="127">
        <f t="shared" si="34"/>
        <v>-1</v>
      </c>
      <c r="DU10" s="103">
        <v>44974</v>
      </c>
      <c r="DV10" s="132">
        <v>7.6</v>
      </c>
      <c r="DW10" s="133">
        <v>7.5</v>
      </c>
      <c r="DX10" s="134">
        <f t="shared" ref="DX10" si="74">DV10-DW10</f>
        <v>9.9999999999999645E-2</v>
      </c>
      <c r="DY10" s="65">
        <v>7.5</v>
      </c>
      <c r="DZ10" s="68">
        <v>7.5</v>
      </c>
      <c r="EA10" s="134">
        <f t="shared" ref="EA10" si="75">DY10-DZ10</f>
        <v>0</v>
      </c>
      <c r="EB10" s="132">
        <v>7.4</v>
      </c>
      <c r="EC10" s="68">
        <v>7.6</v>
      </c>
      <c r="ED10" s="134">
        <f t="shared" ref="ED10" si="76">EB10-EC10</f>
        <v>-0.19999999999999929</v>
      </c>
      <c r="EE10" s="132">
        <v>7.5</v>
      </c>
      <c r="EF10" s="68">
        <v>7.5</v>
      </c>
      <c r="EG10" s="134">
        <f t="shared" ref="EG10" si="77">EE10-EF10</f>
        <v>0</v>
      </c>
      <c r="EH10" s="132">
        <v>7.5</v>
      </c>
      <c r="EI10" s="68">
        <v>7.6</v>
      </c>
      <c r="EJ10" s="134">
        <f t="shared" ref="EJ10" si="78">EH10-EI10</f>
        <v>-9.9999999999999645E-2</v>
      </c>
      <c r="EK10" s="132">
        <v>7.4</v>
      </c>
      <c r="EL10" s="68">
        <v>7.5</v>
      </c>
      <c r="EM10" s="134">
        <f t="shared" ref="EM10" si="79">EK10-EL10</f>
        <v>-9.9999999999999645E-2</v>
      </c>
      <c r="EN10" s="132">
        <v>7.4</v>
      </c>
      <c r="EO10" s="68">
        <v>7.3</v>
      </c>
      <c r="EP10" s="134">
        <f t="shared" ref="EP10" si="80">EN10-EO10</f>
        <v>0.10000000000000053</v>
      </c>
      <c r="EQ10" s="132">
        <v>7.5</v>
      </c>
      <c r="ER10" s="68">
        <v>7.4</v>
      </c>
      <c r="ES10" s="134">
        <f t="shared" ref="ES10" si="81">EQ10-ER10</f>
        <v>9.9999999999999645E-2</v>
      </c>
      <c r="ET10" s="132">
        <v>7.4</v>
      </c>
      <c r="EU10" s="68">
        <v>7.4</v>
      </c>
      <c r="EV10" s="134">
        <f t="shared" ref="EV10" si="82">ET10-EU10</f>
        <v>0</v>
      </c>
      <c r="EW10" s="132">
        <v>7.6</v>
      </c>
      <c r="EX10" s="68">
        <v>7.5</v>
      </c>
      <c r="EY10" s="134">
        <f t="shared" ref="EY10" si="83">EW10-EX10</f>
        <v>9.9999999999999645E-2</v>
      </c>
    </row>
    <row r="11" spans="1:156" ht="19.75" customHeight="1" x14ac:dyDescent="0.35">
      <c r="J11" s="103">
        <v>44972</v>
      </c>
      <c r="K11" s="101">
        <v>14.7</v>
      </c>
      <c r="L11" s="102">
        <v>14.6</v>
      </c>
      <c r="M11" s="100">
        <v>15.6</v>
      </c>
      <c r="N11" s="100">
        <v>14.5</v>
      </c>
      <c r="O11" s="100">
        <v>14.6</v>
      </c>
      <c r="P11" s="100">
        <v>15.4</v>
      </c>
      <c r="Q11" s="105">
        <v>17.399999999999999</v>
      </c>
      <c r="R11" s="102">
        <v>15</v>
      </c>
      <c r="S11" s="100">
        <v>14.8</v>
      </c>
      <c r="T11" s="100">
        <v>14.8</v>
      </c>
      <c r="U11" s="100">
        <v>15.5</v>
      </c>
      <c r="V11" s="100">
        <v>15</v>
      </c>
      <c r="W11" s="56">
        <v>15</v>
      </c>
      <c r="X11" s="106">
        <v>13.6</v>
      </c>
      <c r="Y11" s="100">
        <v>14.5</v>
      </c>
      <c r="Z11" s="100">
        <v>14.2</v>
      </c>
      <c r="AA11" s="100">
        <v>14.2</v>
      </c>
      <c r="AB11" s="105">
        <v>14.2</v>
      </c>
      <c r="AC11" s="102">
        <v>14.55</v>
      </c>
      <c r="AD11" s="102">
        <v>14.55</v>
      </c>
      <c r="AE11" s="100">
        <v>14.35</v>
      </c>
      <c r="AF11" s="102">
        <v>14.9</v>
      </c>
      <c r="AG11" s="100">
        <v>14.6</v>
      </c>
      <c r="AH11" s="100">
        <v>14.8</v>
      </c>
      <c r="AI11" s="100">
        <v>14.6</v>
      </c>
      <c r="AJ11" s="105">
        <v>14.6</v>
      </c>
      <c r="AK11" s="102">
        <v>14.4</v>
      </c>
      <c r="AL11" s="100">
        <v>14.7</v>
      </c>
      <c r="AM11" s="100">
        <v>14.2</v>
      </c>
      <c r="AN11" s="100">
        <v>14</v>
      </c>
      <c r="AO11" s="100">
        <v>14.6</v>
      </c>
      <c r="AP11" s="100">
        <v>13.8</v>
      </c>
      <c r="AQ11" s="110">
        <f t="shared" si="69"/>
        <v>0.15000000000000036</v>
      </c>
      <c r="AS11" s="103">
        <v>44918</v>
      </c>
      <c r="AT11" s="112">
        <f t="shared" si="70"/>
        <v>475</v>
      </c>
      <c r="AU11" s="102">
        <v>480</v>
      </c>
      <c r="AV11" s="100">
        <v>460</v>
      </c>
      <c r="AW11" s="100">
        <v>500</v>
      </c>
      <c r="AX11" s="56">
        <v>420</v>
      </c>
      <c r="AY11" s="100">
        <v>470</v>
      </c>
      <c r="AZ11" s="105"/>
      <c r="BA11" s="113">
        <v>500</v>
      </c>
      <c r="BB11" s="113">
        <v>460</v>
      </c>
      <c r="BC11" s="114">
        <v>500</v>
      </c>
      <c r="BD11" s="115">
        <v>540</v>
      </c>
      <c r="BE11" s="116">
        <v>530</v>
      </c>
      <c r="BF11" s="102">
        <v>480</v>
      </c>
      <c r="BG11" s="100">
        <v>450</v>
      </c>
      <c r="BH11" s="100">
        <v>450</v>
      </c>
      <c r="BI11" s="100"/>
      <c r="BJ11" s="105"/>
      <c r="BK11" s="100">
        <v>445</v>
      </c>
      <c r="BL11" s="100">
        <v>500</v>
      </c>
      <c r="BM11" s="100">
        <v>470</v>
      </c>
      <c r="BN11" s="100">
        <v>450</v>
      </c>
      <c r="BO11" s="105">
        <v>520</v>
      </c>
      <c r="BP11" s="102">
        <v>440</v>
      </c>
      <c r="BQ11" s="100">
        <v>500</v>
      </c>
      <c r="BR11" s="100">
        <v>450</v>
      </c>
      <c r="BS11" s="100">
        <v>460</v>
      </c>
      <c r="BT11" s="100">
        <v>450</v>
      </c>
      <c r="BV11" s="103">
        <v>44918</v>
      </c>
      <c r="BW11" s="119">
        <f t="shared" si="71"/>
        <v>1965.7692307692307</v>
      </c>
      <c r="BX11" s="102">
        <v>2055</v>
      </c>
      <c r="BY11" s="100">
        <v>1850</v>
      </c>
      <c r="BZ11" s="100"/>
      <c r="CA11" s="100"/>
      <c r="CB11" s="105">
        <v>2000</v>
      </c>
      <c r="CC11" s="102">
        <v>2000</v>
      </c>
      <c r="CD11" s="100">
        <v>2100</v>
      </c>
      <c r="CE11" s="100"/>
      <c r="CF11" s="100">
        <v>1700</v>
      </c>
      <c r="CG11" s="105">
        <v>2000</v>
      </c>
      <c r="CH11" s="120"/>
      <c r="CI11" s="56">
        <v>2100</v>
      </c>
      <c r="CJ11" s="56"/>
      <c r="CK11" s="56"/>
      <c r="CL11" s="121"/>
      <c r="CM11" s="102">
        <v>1900</v>
      </c>
      <c r="CN11" s="100"/>
      <c r="CO11" s="100">
        <v>2100</v>
      </c>
      <c r="CP11" s="100"/>
      <c r="CQ11" s="105"/>
      <c r="CR11" s="102">
        <v>1800</v>
      </c>
      <c r="CS11" s="100">
        <v>1850</v>
      </c>
      <c r="CT11" s="100">
        <v>2100</v>
      </c>
      <c r="CU11" s="100"/>
      <c r="CV11" s="100"/>
      <c r="CX11" s="103">
        <v>44972</v>
      </c>
      <c r="CY11" s="68">
        <v>9.75</v>
      </c>
      <c r="CZ11" s="68">
        <v>8</v>
      </c>
      <c r="DA11" s="126">
        <f t="shared" ref="DA11" si="84">CY11-CZ11</f>
        <v>1.75</v>
      </c>
      <c r="DC11" s="103">
        <v>44972</v>
      </c>
      <c r="DD11" s="127">
        <f t="shared" si="19"/>
        <v>0.19999999999999929</v>
      </c>
      <c r="DE11" s="127">
        <f t="shared" si="20"/>
        <v>0.69999999999999929</v>
      </c>
      <c r="DF11" s="127">
        <f t="shared" si="21"/>
        <v>-0.80000000000000071</v>
      </c>
      <c r="DG11" s="127">
        <f t="shared" si="22"/>
        <v>-0.60000000000000142</v>
      </c>
      <c r="DH11" s="127">
        <f t="shared" si="23"/>
        <v>-0.10000000000000142</v>
      </c>
      <c r="DI11" s="127">
        <f t="shared" si="24"/>
        <v>0.19999999999999929</v>
      </c>
      <c r="DJ11" s="127">
        <f t="shared" si="25"/>
        <v>0</v>
      </c>
      <c r="DK11" s="127">
        <f t="shared" si="26"/>
        <v>-0.20000000000000107</v>
      </c>
      <c r="DL11" s="127">
        <f t="shared" si="27"/>
        <v>-0.30000000000000071</v>
      </c>
      <c r="DM11" s="127">
        <f t="shared" si="28"/>
        <v>-0.40000000000000036</v>
      </c>
      <c r="DN11" s="127">
        <f t="shared" si="29"/>
        <v>-1</v>
      </c>
      <c r="DO11" s="127">
        <f t="shared" si="30"/>
        <v>-0.80000000000000071</v>
      </c>
      <c r="DP11" s="127">
        <f t="shared" si="31"/>
        <v>-0.30000000000000071</v>
      </c>
      <c r="DQ11" s="127">
        <f t="shared" si="32"/>
        <v>-0.30000000000000071</v>
      </c>
      <c r="DR11" s="127">
        <f t="shared" si="33"/>
        <v>-1.0999999999999996</v>
      </c>
      <c r="DS11" s="127">
        <f t="shared" si="34"/>
        <v>-1.2000000000000011</v>
      </c>
      <c r="DU11" s="103">
        <v>44973</v>
      </c>
      <c r="DV11" s="132">
        <v>7.5</v>
      </c>
      <c r="DW11" s="133">
        <v>7.4</v>
      </c>
      <c r="DX11" s="134">
        <f t="shared" ref="DX11" si="85">DV11-DW11</f>
        <v>9.9999999999999645E-2</v>
      </c>
      <c r="DY11" s="65">
        <v>7.4</v>
      </c>
      <c r="DZ11" s="68">
        <v>7.4</v>
      </c>
      <c r="EA11" s="134">
        <f t="shared" ref="EA11" si="86">DY11-DZ11</f>
        <v>0</v>
      </c>
      <c r="EB11" s="132">
        <v>7.4</v>
      </c>
      <c r="EC11" s="68">
        <v>7.6</v>
      </c>
      <c r="ED11" s="134">
        <f t="shared" ref="ED11" si="87">EB11-EC11</f>
        <v>-0.19999999999999929</v>
      </c>
      <c r="EE11" s="132">
        <v>7.4</v>
      </c>
      <c r="EF11" s="68">
        <v>7.4</v>
      </c>
      <c r="EG11" s="134">
        <f t="shared" ref="EG11" si="88">EE11-EF11</f>
        <v>0</v>
      </c>
      <c r="EH11" s="132">
        <v>7.5</v>
      </c>
      <c r="EI11" s="68">
        <v>7.6</v>
      </c>
      <c r="EJ11" s="134">
        <f t="shared" ref="EJ11" si="89">EH11-EI11</f>
        <v>-9.9999999999999645E-2</v>
      </c>
      <c r="EK11" s="132">
        <v>7.3</v>
      </c>
      <c r="EL11" s="68">
        <v>7.4</v>
      </c>
      <c r="EM11" s="134">
        <f t="shared" ref="EM11" si="90">EK11-EL11</f>
        <v>-0.10000000000000053</v>
      </c>
      <c r="EN11" s="132">
        <v>7.4</v>
      </c>
      <c r="EO11" s="68">
        <v>7.3</v>
      </c>
      <c r="EP11" s="134">
        <f t="shared" ref="EP11" si="91">EN11-EO11</f>
        <v>0.10000000000000053</v>
      </c>
      <c r="EQ11" s="132">
        <v>7.4</v>
      </c>
      <c r="ER11" s="68">
        <v>7.4</v>
      </c>
      <c r="ES11" s="134">
        <f t="shared" ref="ES11" si="92">EQ11-ER11</f>
        <v>0</v>
      </c>
      <c r="ET11" s="132">
        <v>7.4</v>
      </c>
      <c r="EU11" s="68">
        <v>7.3</v>
      </c>
      <c r="EV11" s="134">
        <f t="shared" ref="EV11" si="93">ET11-EU11</f>
        <v>0.10000000000000053</v>
      </c>
      <c r="EW11" s="132">
        <v>7.5</v>
      </c>
      <c r="EX11" s="68">
        <v>7.4</v>
      </c>
      <c r="EY11" s="134">
        <f t="shared" ref="EY11" si="94">EW11-EX11</f>
        <v>9.9999999999999645E-2</v>
      </c>
    </row>
    <row r="12" spans="1:156" ht="19.75" customHeight="1" x14ac:dyDescent="0.35">
      <c r="J12" s="103">
        <v>44971</v>
      </c>
      <c r="K12" s="101">
        <v>14.71</v>
      </c>
      <c r="L12" s="102">
        <v>14.6</v>
      </c>
      <c r="M12" s="100">
        <v>15.6</v>
      </c>
      <c r="N12" s="100">
        <v>14.5</v>
      </c>
      <c r="O12" s="100">
        <v>14.6</v>
      </c>
      <c r="P12" s="100">
        <v>15.4</v>
      </c>
      <c r="Q12" s="105">
        <v>17.399999999999999</v>
      </c>
      <c r="R12" s="102">
        <v>15.1</v>
      </c>
      <c r="S12" s="100">
        <v>14.8</v>
      </c>
      <c r="T12" s="100">
        <v>14.8</v>
      </c>
      <c r="U12" s="100">
        <v>15.6</v>
      </c>
      <c r="V12" s="100">
        <v>15.1</v>
      </c>
      <c r="W12" s="56">
        <v>15</v>
      </c>
      <c r="X12" s="106">
        <v>13.6</v>
      </c>
      <c r="Y12" s="100">
        <v>14.5</v>
      </c>
      <c r="Z12" s="100">
        <v>14.2</v>
      </c>
      <c r="AA12" s="100">
        <v>14.2</v>
      </c>
      <c r="AB12" s="105">
        <v>14.2</v>
      </c>
      <c r="AC12" s="102">
        <v>14.6</v>
      </c>
      <c r="AD12" s="102">
        <v>14.6</v>
      </c>
      <c r="AE12" s="100">
        <v>14.4</v>
      </c>
      <c r="AF12" s="102">
        <v>15</v>
      </c>
      <c r="AG12" s="100">
        <v>14.6</v>
      </c>
      <c r="AH12" s="100">
        <v>14.8</v>
      </c>
      <c r="AI12" s="100">
        <v>14.6</v>
      </c>
      <c r="AJ12" s="105">
        <v>14.6</v>
      </c>
      <c r="AK12" s="102">
        <v>14.4</v>
      </c>
      <c r="AL12" s="100">
        <v>14.7</v>
      </c>
      <c r="AM12" s="100">
        <v>14.2</v>
      </c>
      <c r="AN12" s="100">
        <v>14</v>
      </c>
      <c r="AO12" s="100">
        <v>14.6</v>
      </c>
      <c r="AP12" s="100">
        <v>13.8</v>
      </c>
      <c r="AQ12" s="110">
        <f t="shared" si="69"/>
        <v>0.10000000000000142</v>
      </c>
      <c r="AS12" s="103">
        <v>44911</v>
      </c>
      <c r="AT12" s="112">
        <f t="shared" si="70"/>
        <v>514.3478260869565</v>
      </c>
      <c r="AU12" s="102">
        <v>530</v>
      </c>
      <c r="AV12" s="100">
        <v>510</v>
      </c>
      <c r="AW12" s="100">
        <v>550</v>
      </c>
      <c r="AX12" s="56">
        <v>435</v>
      </c>
      <c r="AY12" s="100">
        <v>500</v>
      </c>
      <c r="AZ12" s="105"/>
      <c r="BA12" s="113">
        <v>550</v>
      </c>
      <c r="BB12" s="113">
        <v>500</v>
      </c>
      <c r="BC12" s="114">
        <v>550</v>
      </c>
      <c r="BD12" s="115">
        <v>600</v>
      </c>
      <c r="BE12" s="116">
        <v>560</v>
      </c>
      <c r="BF12" s="102">
        <v>450</v>
      </c>
      <c r="BG12" s="100">
        <v>500</v>
      </c>
      <c r="BH12" s="100">
        <v>500</v>
      </c>
      <c r="BI12" s="100"/>
      <c r="BJ12" s="105"/>
      <c r="BK12" s="100">
        <v>495</v>
      </c>
      <c r="BL12" s="100">
        <v>550</v>
      </c>
      <c r="BM12" s="100">
        <v>520</v>
      </c>
      <c r="BN12" s="100">
        <v>500</v>
      </c>
      <c r="BO12" s="105">
        <v>570</v>
      </c>
      <c r="BP12" s="102">
        <v>490</v>
      </c>
      <c r="BQ12" s="100">
        <v>540</v>
      </c>
      <c r="BR12" s="100">
        <v>500</v>
      </c>
      <c r="BS12" s="100">
        <v>510</v>
      </c>
      <c r="BT12" s="100">
        <v>420</v>
      </c>
      <c r="BV12" s="103">
        <v>44911</v>
      </c>
      <c r="BW12" s="119">
        <f t="shared" ref="BW12:BW16" si="95">AVERAGE(BX12:CV12)</f>
        <v>2046.5384615384614</v>
      </c>
      <c r="BX12" s="102">
        <v>2155</v>
      </c>
      <c r="BY12" s="100">
        <v>1900</v>
      </c>
      <c r="BZ12" s="100"/>
      <c r="CA12" s="100"/>
      <c r="CB12" s="105">
        <v>2000</v>
      </c>
      <c r="CC12" s="102">
        <v>2000</v>
      </c>
      <c r="CD12" s="100">
        <v>2200</v>
      </c>
      <c r="CE12" s="100"/>
      <c r="CF12" s="100">
        <v>1900</v>
      </c>
      <c r="CG12" s="105">
        <v>2150</v>
      </c>
      <c r="CH12" s="120"/>
      <c r="CI12" s="56">
        <v>2200</v>
      </c>
      <c r="CJ12" s="56"/>
      <c r="CK12" s="56"/>
      <c r="CL12" s="121"/>
      <c r="CM12" s="102">
        <v>2000</v>
      </c>
      <c r="CN12" s="100"/>
      <c r="CO12" s="100">
        <v>2200</v>
      </c>
      <c r="CP12" s="100"/>
      <c r="CQ12" s="105"/>
      <c r="CR12" s="102">
        <v>1800</v>
      </c>
      <c r="CS12" s="100">
        <v>1900</v>
      </c>
      <c r="CT12" s="100">
        <v>2200</v>
      </c>
      <c r="CU12" s="100"/>
      <c r="CV12" s="100"/>
      <c r="CX12" s="103">
        <v>44971</v>
      </c>
      <c r="CY12" s="68">
        <v>9.5</v>
      </c>
      <c r="CZ12" s="68">
        <v>7.75</v>
      </c>
      <c r="DA12" s="126">
        <f t="shared" ref="DA12" si="96">CY12-CZ12</f>
        <v>1.75</v>
      </c>
      <c r="DC12" s="103">
        <v>44971</v>
      </c>
      <c r="DD12" s="127">
        <f t="shared" si="19"/>
        <v>0.29999999999999893</v>
      </c>
      <c r="DE12" s="127">
        <f t="shared" si="20"/>
        <v>0.79999999999999893</v>
      </c>
      <c r="DF12" s="127">
        <f t="shared" si="21"/>
        <v>-0.80000000000000071</v>
      </c>
      <c r="DG12" s="127">
        <f t="shared" si="22"/>
        <v>-0.60000000000000142</v>
      </c>
      <c r="DH12" s="127">
        <f t="shared" si="23"/>
        <v>-0.10000000000000142</v>
      </c>
      <c r="DI12" s="127">
        <f t="shared" si="24"/>
        <v>0.29999999999999893</v>
      </c>
      <c r="DJ12" s="127">
        <f t="shared" si="25"/>
        <v>0</v>
      </c>
      <c r="DK12" s="127">
        <f t="shared" si="26"/>
        <v>-0.20000000000000107</v>
      </c>
      <c r="DL12" s="127">
        <f t="shared" si="27"/>
        <v>-0.30000000000000071</v>
      </c>
      <c r="DM12" s="127">
        <f t="shared" si="28"/>
        <v>-0.40000000000000036</v>
      </c>
      <c r="DN12" s="127">
        <f t="shared" si="29"/>
        <v>-1.0999999999999996</v>
      </c>
      <c r="DO12" s="127">
        <f t="shared" si="30"/>
        <v>-0.80000000000000071</v>
      </c>
      <c r="DP12" s="127">
        <f t="shared" si="31"/>
        <v>-0.40000000000000036</v>
      </c>
      <c r="DQ12" s="127">
        <f t="shared" si="32"/>
        <v>-0.40000000000000036</v>
      </c>
      <c r="DR12" s="127">
        <f t="shared" si="33"/>
        <v>-1.0999999999999996</v>
      </c>
      <c r="DS12" s="127">
        <f t="shared" si="34"/>
        <v>-1.2000000000000011</v>
      </c>
      <c r="DU12" s="103">
        <v>44972</v>
      </c>
      <c r="DV12" s="132">
        <v>7.5</v>
      </c>
      <c r="DW12" s="133">
        <v>7.4</v>
      </c>
      <c r="DX12" s="134">
        <f t="shared" ref="DX12" si="97">DV12-DW12</f>
        <v>9.9999999999999645E-2</v>
      </c>
      <c r="DY12" s="65">
        <v>7.4</v>
      </c>
      <c r="DZ12" s="68">
        <v>7.4</v>
      </c>
      <c r="EA12" s="134">
        <f t="shared" ref="EA12" si="98">DY12-DZ12</f>
        <v>0</v>
      </c>
      <c r="EB12" s="132">
        <v>7.3</v>
      </c>
      <c r="EC12" s="68">
        <v>7.6</v>
      </c>
      <c r="ED12" s="134">
        <f t="shared" ref="ED12" si="99">EB12-EC12</f>
        <v>-0.29999999999999982</v>
      </c>
      <c r="EE12" s="132">
        <v>7.4</v>
      </c>
      <c r="EF12" s="68">
        <v>7.4</v>
      </c>
      <c r="EG12" s="134">
        <f t="shared" ref="EG12" si="100">EE12-EF12</f>
        <v>0</v>
      </c>
      <c r="EH12" s="132">
        <v>7.5</v>
      </c>
      <c r="EI12" s="68">
        <v>7.6</v>
      </c>
      <c r="EJ12" s="134">
        <f t="shared" ref="EJ12" si="101">EH12-EI12</f>
        <v>-9.9999999999999645E-2</v>
      </c>
      <c r="EK12" s="132">
        <v>7.3</v>
      </c>
      <c r="EL12" s="68">
        <v>7.4</v>
      </c>
      <c r="EM12" s="134">
        <f t="shared" ref="EM12" si="102">EK12-EL12</f>
        <v>-0.10000000000000053</v>
      </c>
      <c r="EN12" s="132">
        <v>7.4</v>
      </c>
      <c r="EO12" s="68">
        <v>7.3</v>
      </c>
      <c r="EP12" s="134">
        <f t="shared" ref="EP12" si="103">EN12-EO12</f>
        <v>0.10000000000000053</v>
      </c>
      <c r="EQ12" s="132">
        <v>7.4</v>
      </c>
      <c r="ER12" s="68">
        <v>7.4</v>
      </c>
      <c r="ES12" s="134">
        <f t="shared" ref="ES12" si="104">EQ12-ER12</f>
        <v>0</v>
      </c>
      <c r="ET12" s="132">
        <v>7.4</v>
      </c>
      <c r="EU12" s="68">
        <v>7.3</v>
      </c>
      <c r="EV12" s="134">
        <f t="shared" ref="EV12" si="105">ET12-EU12</f>
        <v>0.10000000000000053</v>
      </c>
      <c r="EW12" s="132">
        <v>7.5</v>
      </c>
      <c r="EX12" s="68">
        <v>7.5</v>
      </c>
      <c r="EY12" s="134">
        <f t="shared" ref="EY12" si="106">EW12-EX12</f>
        <v>0</v>
      </c>
    </row>
    <row r="13" spans="1:156" ht="19.75" customHeight="1" x14ac:dyDescent="0.35">
      <c r="J13" s="103">
        <v>44970</v>
      </c>
      <c r="K13" s="101">
        <v>14.57</v>
      </c>
      <c r="L13" s="102">
        <v>14.3</v>
      </c>
      <c r="M13" s="100">
        <v>15.4</v>
      </c>
      <c r="N13" s="100">
        <v>14.4</v>
      </c>
      <c r="O13" s="100">
        <v>14.6</v>
      </c>
      <c r="P13" s="100">
        <v>15.4</v>
      </c>
      <c r="Q13" s="105">
        <v>17.2</v>
      </c>
      <c r="R13" s="102">
        <v>15</v>
      </c>
      <c r="S13" s="100">
        <v>14.8</v>
      </c>
      <c r="T13" s="100">
        <v>14.8</v>
      </c>
      <c r="U13" s="100">
        <v>15.6</v>
      </c>
      <c r="V13" s="100">
        <v>15.1</v>
      </c>
      <c r="W13" s="56">
        <v>15</v>
      </c>
      <c r="X13" s="106">
        <v>13.6</v>
      </c>
      <c r="Y13" s="100">
        <v>14.4</v>
      </c>
      <c r="Z13" s="100">
        <v>14.2</v>
      </c>
      <c r="AA13" s="100">
        <v>14.2</v>
      </c>
      <c r="AB13" s="105">
        <v>14.2</v>
      </c>
      <c r="AC13" s="102">
        <v>14.4</v>
      </c>
      <c r="AD13" s="102">
        <v>14.4</v>
      </c>
      <c r="AE13" s="100">
        <v>14.4</v>
      </c>
      <c r="AF13" s="102">
        <v>14.8</v>
      </c>
      <c r="AG13" s="100">
        <v>14.2</v>
      </c>
      <c r="AH13" s="100">
        <v>14.4</v>
      </c>
      <c r="AI13" s="100">
        <v>14.3</v>
      </c>
      <c r="AJ13" s="105">
        <v>14.3</v>
      </c>
      <c r="AK13" s="102">
        <v>14.2</v>
      </c>
      <c r="AL13" s="100">
        <v>14.4</v>
      </c>
      <c r="AM13" s="100">
        <v>14</v>
      </c>
      <c r="AN13" s="100">
        <v>13.8</v>
      </c>
      <c r="AO13" s="100">
        <v>14.4</v>
      </c>
      <c r="AP13" s="100">
        <v>13.6</v>
      </c>
      <c r="AQ13" s="110">
        <f t="shared" si="69"/>
        <v>0</v>
      </c>
      <c r="AS13" s="103">
        <v>44904</v>
      </c>
      <c r="AT13" s="112">
        <f t="shared" si="70"/>
        <v>585.6521739130435</v>
      </c>
      <c r="AU13" s="102">
        <v>620</v>
      </c>
      <c r="AV13" s="100">
        <v>600</v>
      </c>
      <c r="AW13" s="100">
        <v>655</v>
      </c>
      <c r="AX13" s="56">
        <v>520</v>
      </c>
      <c r="AY13" s="100">
        <v>600</v>
      </c>
      <c r="AZ13" s="105"/>
      <c r="BA13" s="113">
        <v>610</v>
      </c>
      <c r="BB13" s="113">
        <v>550</v>
      </c>
      <c r="BC13" s="114">
        <v>600</v>
      </c>
      <c r="BD13" s="115">
        <v>640</v>
      </c>
      <c r="BE13" s="116">
        <v>620</v>
      </c>
      <c r="BF13" s="102">
        <v>500</v>
      </c>
      <c r="BG13" s="100">
        <v>550</v>
      </c>
      <c r="BH13" s="100">
        <v>540</v>
      </c>
      <c r="BI13" s="100"/>
      <c r="BJ13" s="105"/>
      <c r="BK13" s="100">
        <v>530</v>
      </c>
      <c r="BL13" s="100">
        <v>655</v>
      </c>
      <c r="BM13" s="100">
        <v>600</v>
      </c>
      <c r="BN13" s="100">
        <v>560</v>
      </c>
      <c r="BO13" s="105">
        <v>660</v>
      </c>
      <c r="BP13" s="102">
        <v>530</v>
      </c>
      <c r="BQ13" s="100">
        <v>625</v>
      </c>
      <c r="BR13" s="100">
        <v>655</v>
      </c>
      <c r="BS13" s="100">
        <v>600</v>
      </c>
      <c r="BT13" s="100">
        <v>450</v>
      </c>
      <c r="BV13" s="103">
        <v>44904</v>
      </c>
      <c r="BW13" s="119">
        <f t="shared" si="95"/>
        <v>2134.6153846153848</v>
      </c>
      <c r="BX13" s="102">
        <v>2250</v>
      </c>
      <c r="BY13" s="100">
        <v>2000</v>
      </c>
      <c r="BZ13" s="100"/>
      <c r="CA13" s="100"/>
      <c r="CB13" s="105">
        <v>2000</v>
      </c>
      <c r="CC13" s="102">
        <v>2100</v>
      </c>
      <c r="CD13" s="100">
        <v>2100</v>
      </c>
      <c r="CE13" s="100"/>
      <c r="CF13" s="100">
        <v>2000</v>
      </c>
      <c r="CG13" s="105">
        <v>2400</v>
      </c>
      <c r="CH13" s="120"/>
      <c r="CI13" s="56">
        <v>2200</v>
      </c>
      <c r="CJ13" s="56"/>
      <c r="CK13" s="56"/>
      <c r="CL13" s="121"/>
      <c r="CM13" s="102">
        <v>2100</v>
      </c>
      <c r="CN13" s="100"/>
      <c r="CO13" s="100">
        <v>2300</v>
      </c>
      <c r="CP13" s="100"/>
      <c r="CQ13" s="105"/>
      <c r="CR13" s="102">
        <v>1800</v>
      </c>
      <c r="CS13" s="100">
        <v>2100</v>
      </c>
      <c r="CT13" s="100">
        <v>2400</v>
      </c>
      <c r="CU13" s="100"/>
      <c r="CV13" s="100"/>
      <c r="CX13" s="103">
        <v>44970</v>
      </c>
      <c r="CY13" s="68">
        <v>9</v>
      </c>
      <c r="CZ13" s="68">
        <v>7.75</v>
      </c>
      <c r="DA13" s="126">
        <f t="shared" ref="DA13:DA15" si="107">CY13-CZ13</f>
        <v>1.25</v>
      </c>
      <c r="DC13" s="103">
        <v>44970</v>
      </c>
      <c r="DD13" s="127">
        <f t="shared" si="19"/>
        <v>0.29999999999999893</v>
      </c>
      <c r="DE13" s="127">
        <f t="shared" si="20"/>
        <v>0.79999999999999893</v>
      </c>
      <c r="DF13" s="127">
        <f t="shared" si="21"/>
        <v>-1</v>
      </c>
      <c r="DG13" s="127">
        <f t="shared" si="22"/>
        <v>-0.80000000000000071</v>
      </c>
      <c r="DH13" s="127">
        <f t="shared" si="23"/>
        <v>-0.40000000000000036</v>
      </c>
      <c r="DI13" s="127">
        <f t="shared" si="24"/>
        <v>0.19999999999999929</v>
      </c>
      <c r="DJ13" s="127">
        <f t="shared" si="25"/>
        <v>-0.40000000000000036</v>
      </c>
      <c r="DK13" s="127">
        <f t="shared" si="26"/>
        <v>-0.5</v>
      </c>
      <c r="DL13" s="127">
        <f t="shared" si="27"/>
        <v>-0.40000000000000036</v>
      </c>
      <c r="DM13" s="127">
        <f t="shared" si="28"/>
        <v>-0.60000000000000142</v>
      </c>
      <c r="DN13" s="127">
        <f t="shared" si="29"/>
        <v>-1.1999999999999993</v>
      </c>
      <c r="DO13" s="127">
        <f t="shared" si="30"/>
        <v>-0.59999999999999964</v>
      </c>
      <c r="DP13" s="127">
        <f t="shared" si="31"/>
        <v>-0.69999999999999929</v>
      </c>
      <c r="DQ13" s="127">
        <f t="shared" si="32"/>
        <v>-0.59999999999999964</v>
      </c>
      <c r="DR13" s="127">
        <f t="shared" si="33"/>
        <v>-0.80000000000000071</v>
      </c>
      <c r="DS13" s="127">
        <f t="shared" si="34"/>
        <v>-1.2000000000000011</v>
      </c>
      <c r="DU13" s="103">
        <v>44971</v>
      </c>
      <c r="DV13" s="132">
        <v>7.6</v>
      </c>
      <c r="DW13" s="133">
        <v>7.5</v>
      </c>
      <c r="DX13" s="134">
        <f t="shared" ref="DX13" si="108">DV13-DW13</f>
        <v>9.9999999999999645E-2</v>
      </c>
      <c r="DY13" s="65">
        <v>7.5</v>
      </c>
      <c r="DZ13" s="68">
        <v>7.5</v>
      </c>
      <c r="EA13" s="134">
        <f t="shared" ref="EA13" si="109">DY13-DZ13</f>
        <v>0</v>
      </c>
      <c r="EB13" s="132">
        <v>7.3</v>
      </c>
      <c r="EC13" s="68">
        <v>7.6</v>
      </c>
      <c r="ED13" s="134">
        <f t="shared" ref="ED13" si="110">EB13-EC13</f>
        <v>-0.29999999999999982</v>
      </c>
      <c r="EE13" s="132">
        <v>7.5</v>
      </c>
      <c r="EF13" s="68">
        <v>7.5</v>
      </c>
      <c r="EG13" s="134">
        <f t="shared" ref="EG13" si="111">EE13-EF13</f>
        <v>0</v>
      </c>
      <c r="EH13" s="132">
        <v>7.5</v>
      </c>
      <c r="EI13" s="68">
        <v>7.6</v>
      </c>
      <c r="EJ13" s="134">
        <f t="shared" ref="EJ13" si="112">EH13-EI13</f>
        <v>-9.9999999999999645E-2</v>
      </c>
      <c r="EK13" s="132">
        <v>7.3</v>
      </c>
      <c r="EL13" s="68">
        <v>7.5</v>
      </c>
      <c r="EM13" s="134">
        <f t="shared" ref="EM13" si="113">EK13-EL13</f>
        <v>-0.20000000000000018</v>
      </c>
      <c r="EN13" s="132">
        <v>7.3</v>
      </c>
      <c r="EO13" s="68">
        <v>7.3</v>
      </c>
      <c r="EP13" s="134">
        <f t="shared" ref="EP13" si="114">EN13-EO13</f>
        <v>0</v>
      </c>
      <c r="EQ13" s="132">
        <v>7.4</v>
      </c>
      <c r="ER13" s="68">
        <v>7.4</v>
      </c>
      <c r="ES13" s="134">
        <f t="shared" ref="ES13" si="115">EQ13-ER13</f>
        <v>0</v>
      </c>
      <c r="ET13" s="132">
        <v>7.2</v>
      </c>
      <c r="EU13" s="68">
        <v>7.3</v>
      </c>
      <c r="EV13" s="134">
        <f t="shared" ref="EV13" si="116">ET13-EU13</f>
        <v>-9.9999999999999645E-2</v>
      </c>
      <c r="EW13" s="132">
        <v>7.6</v>
      </c>
      <c r="EX13" s="68">
        <v>7.5</v>
      </c>
      <c r="EY13" s="134">
        <f t="shared" ref="EY13" si="117">EW13-EX13</f>
        <v>9.9999999999999645E-2</v>
      </c>
    </row>
    <row r="14" spans="1:156" ht="19.75" customHeight="1" x14ac:dyDescent="0.35">
      <c r="J14" s="103">
        <v>44969</v>
      </c>
      <c r="K14" s="101">
        <v>14.3</v>
      </c>
      <c r="L14" s="102">
        <v>14.1</v>
      </c>
      <c r="M14" s="100">
        <v>15</v>
      </c>
      <c r="N14" s="100">
        <v>14.2</v>
      </c>
      <c r="O14" s="100">
        <v>14.6</v>
      </c>
      <c r="P14" s="100">
        <v>15.4</v>
      </c>
      <c r="Q14" s="105">
        <v>17</v>
      </c>
      <c r="R14" s="102">
        <v>14.8</v>
      </c>
      <c r="S14" s="100">
        <v>14.6</v>
      </c>
      <c r="T14" s="100">
        <v>14.6</v>
      </c>
      <c r="U14" s="100">
        <v>15</v>
      </c>
      <c r="V14" s="100">
        <v>15</v>
      </c>
      <c r="W14" s="56">
        <v>14.6</v>
      </c>
      <c r="X14" s="106">
        <v>13.4</v>
      </c>
      <c r="Y14" s="100">
        <v>14.2</v>
      </c>
      <c r="Z14" s="100">
        <v>13.983333333333301</v>
      </c>
      <c r="AA14" s="100">
        <v>14</v>
      </c>
      <c r="AB14" s="105">
        <v>14</v>
      </c>
      <c r="AC14" s="102">
        <v>14.2</v>
      </c>
      <c r="AD14" s="102">
        <v>14.2</v>
      </c>
      <c r="AE14" s="100">
        <v>14</v>
      </c>
      <c r="AF14" s="102">
        <v>14.2</v>
      </c>
      <c r="AG14" s="100">
        <v>14</v>
      </c>
      <c r="AH14" s="100">
        <v>14</v>
      </c>
      <c r="AI14" s="100">
        <v>14</v>
      </c>
      <c r="AJ14" s="105">
        <v>14</v>
      </c>
      <c r="AK14" s="102">
        <v>14</v>
      </c>
      <c r="AL14" s="100">
        <v>14.3</v>
      </c>
      <c r="AM14" s="100">
        <v>13.8</v>
      </c>
      <c r="AN14" s="100">
        <v>13.6</v>
      </c>
      <c r="AO14" s="100">
        <v>14.4</v>
      </c>
      <c r="AP14" s="100">
        <v>13.4</v>
      </c>
      <c r="AQ14" s="110">
        <f t="shared" si="69"/>
        <v>0.15000000000000213</v>
      </c>
      <c r="AS14" s="103">
        <v>44897</v>
      </c>
      <c r="AT14" s="112">
        <f t="shared" si="70"/>
        <v>647.26086956521738</v>
      </c>
      <c r="AU14" s="102">
        <v>670</v>
      </c>
      <c r="AV14" s="100">
        <v>650</v>
      </c>
      <c r="AW14" s="100">
        <v>670</v>
      </c>
      <c r="AX14" s="56">
        <v>550</v>
      </c>
      <c r="AY14" s="100">
        <v>650</v>
      </c>
      <c r="AZ14" s="105"/>
      <c r="BA14" s="113">
        <v>710</v>
      </c>
      <c r="BB14" s="113">
        <v>650</v>
      </c>
      <c r="BC14" s="114">
        <v>662</v>
      </c>
      <c r="BD14" s="115">
        <v>700</v>
      </c>
      <c r="BE14" s="116">
        <v>665</v>
      </c>
      <c r="BF14" s="102">
        <v>560</v>
      </c>
      <c r="BG14" s="100">
        <v>600</v>
      </c>
      <c r="BH14" s="100">
        <v>610</v>
      </c>
      <c r="BI14" s="100"/>
      <c r="BJ14" s="105"/>
      <c r="BK14" s="100">
        <v>630</v>
      </c>
      <c r="BL14" s="100">
        <v>710</v>
      </c>
      <c r="BM14" s="100">
        <v>650</v>
      </c>
      <c r="BN14" s="100">
        <v>610</v>
      </c>
      <c r="BO14" s="105">
        <v>710</v>
      </c>
      <c r="BP14" s="102">
        <v>660</v>
      </c>
      <c r="BQ14" s="100">
        <v>670</v>
      </c>
      <c r="BR14" s="100">
        <v>700</v>
      </c>
      <c r="BS14" s="100">
        <v>650</v>
      </c>
      <c r="BT14" s="100">
        <v>550</v>
      </c>
      <c r="BV14" s="103">
        <v>44897</v>
      </c>
      <c r="BW14" s="119">
        <f t="shared" si="95"/>
        <v>2243.6363636363635</v>
      </c>
      <c r="BX14" s="102">
        <v>2280</v>
      </c>
      <c r="BY14" s="100"/>
      <c r="BZ14" s="100"/>
      <c r="CA14" s="100"/>
      <c r="CB14" s="105">
        <v>2100</v>
      </c>
      <c r="CC14" s="102">
        <v>2200</v>
      </c>
      <c r="CD14" s="100">
        <v>2300</v>
      </c>
      <c r="CE14" s="100"/>
      <c r="CF14" s="100">
        <v>2000</v>
      </c>
      <c r="CG14" s="105"/>
      <c r="CH14" s="120"/>
      <c r="CI14" s="56">
        <v>2400</v>
      </c>
      <c r="CJ14" s="56"/>
      <c r="CK14" s="56"/>
      <c r="CL14" s="121"/>
      <c r="CM14" s="102">
        <v>2300</v>
      </c>
      <c r="CN14" s="100"/>
      <c r="CO14" s="100">
        <v>2400</v>
      </c>
      <c r="CP14" s="100"/>
      <c r="CQ14" s="105"/>
      <c r="CR14" s="102">
        <v>2000</v>
      </c>
      <c r="CS14" s="100">
        <v>2100</v>
      </c>
      <c r="CT14" s="100">
        <v>2600</v>
      </c>
      <c r="CU14" s="100"/>
      <c r="CV14" s="100"/>
      <c r="CX14" s="103">
        <v>44969</v>
      </c>
      <c r="CY14" s="68">
        <v>9</v>
      </c>
      <c r="CZ14" s="68">
        <v>7.5</v>
      </c>
      <c r="DA14" s="126">
        <f t="shared" si="107"/>
        <v>1.5</v>
      </c>
      <c r="DC14" s="103">
        <v>44969</v>
      </c>
      <c r="DD14" s="127">
        <f t="shared" si="19"/>
        <v>0.40000000000000036</v>
      </c>
      <c r="DE14" s="127">
        <f t="shared" si="20"/>
        <v>0.40000000000000036</v>
      </c>
      <c r="DF14" s="127">
        <f t="shared" si="21"/>
        <v>-1</v>
      </c>
      <c r="DG14" s="127">
        <f t="shared" si="22"/>
        <v>-0.79999999999999893</v>
      </c>
      <c r="DH14" s="127">
        <f t="shared" si="23"/>
        <v>-0.29999999999999893</v>
      </c>
      <c r="DI14" s="127">
        <f t="shared" si="24"/>
        <v>0.20000000000000107</v>
      </c>
      <c r="DJ14" s="127">
        <f t="shared" si="25"/>
        <v>-0.59999999999999964</v>
      </c>
      <c r="DK14" s="127">
        <f t="shared" si="26"/>
        <v>-0.59999999999999964</v>
      </c>
      <c r="DL14" s="127">
        <f t="shared" si="27"/>
        <v>-0.40000000000000036</v>
      </c>
      <c r="DM14" s="127">
        <f t="shared" si="28"/>
        <v>-0.59999999999999964</v>
      </c>
      <c r="DN14" s="127">
        <f t="shared" si="29"/>
        <v>-1.2000000000000011</v>
      </c>
      <c r="DO14" s="127">
        <f t="shared" si="30"/>
        <v>-0.40000000000000036</v>
      </c>
      <c r="DP14" s="127">
        <f t="shared" si="31"/>
        <v>-0.69999999999999929</v>
      </c>
      <c r="DQ14" s="127">
        <f t="shared" si="32"/>
        <v>-0.5</v>
      </c>
      <c r="DR14" s="127">
        <f t="shared" si="33"/>
        <v>-0.90000000000000036</v>
      </c>
      <c r="DS14" s="127">
        <f t="shared" si="34"/>
        <v>-1.1999999999999993</v>
      </c>
      <c r="DU14" s="103">
        <v>44970</v>
      </c>
      <c r="DV14" s="132">
        <v>7.6</v>
      </c>
      <c r="DW14" s="133">
        <v>7.4</v>
      </c>
      <c r="DX14" s="134">
        <f t="shared" ref="DX14:DX15" si="118">DV14-DW14</f>
        <v>0.19999999999999929</v>
      </c>
      <c r="DY14" s="65">
        <v>7.5</v>
      </c>
      <c r="DZ14" s="68">
        <v>7.4</v>
      </c>
      <c r="EA14" s="134">
        <f t="shared" ref="EA14:EA16" si="119">DY14-DZ14</f>
        <v>9.9999999999999645E-2</v>
      </c>
      <c r="EB14" s="132">
        <v>7.3</v>
      </c>
      <c r="EC14" s="68">
        <v>7.6</v>
      </c>
      <c r="ED14" s="134">
        <f t="shared" ref="ED14:ED16" si="120">EB14-EC14</f>
        <v>-0.29999999999999982</v>
      </c>
      <c r="EE14" s="132">
        <v>7.5</v>
      </c>
      <c r="EF14" s="68">
        <v>7.5</v>
      </c>
      <c r="EG14" s="134">
        <f t="shared" ref="EG14:EG16" si="121">EE14-EF14</f>
        <v>0</v>
      </c>
      <c r="EH14" s="132">
        <v>7.4</v>
      </c>
      <c r="EI14" s="68">
        <v>7.5</v>
      </c>
      <c r="EJ14" s="134">
        <f t="shared" ref="EJ14:EJ16" si="122">EH14-EI14</f>
        <v>-9.9999999999999645E-2</v>
      </c>
      <c r="EK14" s="132">
        <v>7.3</v>
      </c>
      <c r="EL14" s="68">
        <v>7.5</v>
      </c>
      <c r="EM14" s="134">
        <f t="shared" ref="EM14:EM16" si="123">EK14-EL14</f>
        <v>-0.20000000000000018</v>
      </c>
      <c r="EN14" s="132">
        <v>7.2</v>
      </c>
      <c r="EO14" s="68">
        <v>7.1</v>
      </c>
      <c r="EP14" s="134">
        <f t="shared" ref="EP14:EP16" si="124">EN14-EO14</f>
        <v>0.10000000000000053</v>
      </c>
      <c r="EQ14" s="132">
        <v>7.3</v>
      </c>
      <c r="ER14" s="68">
        <v>7.2</v>
      </c>
      <c r="ES14" s="134">
        <f t="shared" ref="ES14:ES16" si="125">EQ14-ER14</f>
        <v>9.9999999999999645E-2</v>
      </c>
      <c r="ET14" s="132">
        <v>7.2</v>
      </c>
      <c r="EU14" s="68">
        <v>7.1</v>
      </c>
      <c r="EV14" s="134">
        <f t="shared" ref="EV14:EV16" si="126">ET14-EU14</f>
        <v>0.10000000000000053</v>
      </c>
      <c r="EW14" s="132">
        <v>7.6</v>
      </c>
      <c r="EX14" s="68">
        <v>7.4</v>
      </c>
      <c r="EY14" s="134">
        <f t="shared" ref="EY14:EY16" si="127">EW14-EX14</f>
        <v>0.19999999999999929</v>
      </c>
    </row>
    <row r="15" spans="1:156" ht="19.75" customHeight="1" x14ac:dyDescent="0.35">
      <c r="J15" s="103">
        <v>44968</v>
      </c>
      <c r="K15" s="101">
        <v>14.15</v>
      </c>
      <c r="L15" s="102">
        <v>13.866666666666699</v>
      </c>
      <c r="M15" s="100">
        <v>14.8</v>
      </c>
      <c r="N15" s="100">
        <v>14</v>
      </c>
      <c r="O15" s="100">
        <v>14.6</v>
      </c>
      <c r="P15" s="100">
        <v>15.2</v>
      </c>
      <c r="Q15" s="105">
        <v>17</v>
      </c>
      <c r="R15" s="102">
        <v>14.6</v>
      </c>
      <c r="S15" s="100">
        <v>14.4</v>
      </c>
      <c r="T15" s="100">
        <v>14.6</v>
      </c>
      <c r="U15" s="100">
        <v>15</v>
      </c>
      <c r="V15" s="100">
        <v>15</v>
      </c>
      <c r="W15" s="56">
        <v>14.2</v>
      </c>
      <c r="X15" s="106">
        <v>13.2</v>
      </c>
      <c r="Y15" s="100">
        <v>13.8333333333333</v>
      </c>
      <c r="Z15" s="100">
        <v>13.9333333333333</v>
      </c>
      <c r="AA15" s="100">
        <v>13.8</v>
      </c>
      <c r="AB15" s="105">
        <v>13.8</v>
      </c>
      <c r="AC15" s="102">
        <v>14</v>
      </c>
      <c r="AD15" s="102">
        <v>14</v>
      </c>
      <c r="AE15" s="100">
        <v>13.8</v>
      </c>
      <c r="AF15" s="102">
        <v>14</v>
      </c>
      <c r="AG15" s="100">
        <v>13.8</v>
      </c>
      <c r="AH15" s="100">
        <v>13.9</v>
      </c>
      <c r="AI15" s="100">
        <v>13.8</v>
      </c>
      <c r="AJ15" s="105">
        <v>13.9</v>
      </c>
      <c r="AK15" s="102">
        <v>13.8</v>
      </c>
      <c r="AL15" s="100">
        <v>13.9</v>
      </c>
      <c r="AM15" s="100">
        <v>13.5</v>
      </c>
      <c r="AN15" s="100">
        <v>13.2</v>
      </c>
      <c r="AO15" s="100">
        <v>13.9</v>
      </c>
      <c r="AP15" s="100">
        <v>13.2</v>
      </c>
      <c r="AQ15" s="110">
        <f t="shared" ref="AQ15" si="128">SUM(P15+AL15)/2-SUM(R15+S15)/2</f>
        <v>5.0000000000000711E-2</v>
      </c>
      <c r="AS15" s="103">
        <v>44890</v>
      </c>
      <c r="AT15" s="112">
        <f t="shared" si="70"/>
        <v>690.43478260869563</v>
      </c>
      <c r="AU15" s="102">
        <v>720</v>
      </c>
      <c r="AV15" s="100">
        <v>700</v>
      </c>
      <c r="AW15" s="100">
        <v>720</v>
      </c>
      <c r="AX15" s="56">
        <v>600</v>
      </c>
      <c r="AY15" s="100">
        <v>700</v>
      </c>
      <c r="AZ15" s="105"/>
      <c r="BA15" s="113">
        <v>770</v>
      </c>
      <c r="BB15" s="113">
        <v>700</v>
      </c>
      <c r="BC15" s="114">
        <v>700</v>
      </c>
      <c r="BD15" s="115">
        <v>750</v>
      </c>
      <c r="BE15" s="116">
        <v>650</v>
      </c>
      <c r="BF15" s="102">
        <v>600</v>
      </c>
      <c r="BG15" s="100">
        <v>650</v>
      </c>
      <c r="BH15" s="100">
        <v>650</v>
      </c>
      <c r="BI15" s="100"/>
      <c r="BJ15" s="105"/>
      <c r="BK15" s="100">
        <v>700</v>
      </c>
      <c r="BL15" s="100">
        <v>740</v>
      </c>
      <c r="BM15" s="100">
        <v>660</v>
      </c>
      <c r="BN15" s="100">
        <v>660</v>
      </c>
      <c r="BO15" s="105">
        <v>720</v>
      </c>
      <c r="BP15" s="102">
        <v>720</v>
      </c>
      <c r="BQ15" s="100">
        <v>720</v>
      </c>
      <c r="BR15" s="100">
        <v>750</v>
      </c>
      <c r="BS15" s="100">
        <v>700</v>
      </c>
      <c r="BT15" s="100">
        <v>600</v>
      </c>
      <c r="BV15" s="103">
        <v>44890</v>
      </c>
      <c r="BW15" s="119">
        <f t="shared" si="95"/>
        <v>2282.7272727272725</v>
      </c>
      <c r="BX15" s="102">
        <v>2260</v>
      </c>
      <c r="BY15" s="100"/>
      <c r="BZ15" s="100"/>
      <c r="CA15" s="100"/>
      <c r="CB15" s="105">
        <v>2200</v>
      </c>
      <c r="CC15" s="102">
        <v>2450</v>
      </c>
      <c r="CD15" s="100">
        <v>2300</v>
      </c>
      <c r="CE15" s="100"/>
      <c r="CF15" s="100">
        <v>2000</v>
      </c>
      <c r="CG15" s="105"/>
      <c r="CH15" s="120"/>
      <c r="CI15" s="56">
        <v>2300</v>
      </c>
      <c r="CJ15" s="56"/>
      <c r="CK15" s="56"/>
      <c r="CL15" s="121"/>
      <c r="CM15" s="102">
        <v>2400</v>
      </c>
      <c r="CN15" s="100"/>
      <c r="CO15" s="100">
        <v>2400</v>
      </c>
      <c r="CP15" s="100"/>
      <c r="CQ15" s="105"/>
      <c r="CR15" s="102">
        <v>2000</v>
      </c>
      <c r="CS15" s="100">
        <v>2200</v>
      </c>
      <c r="CT15" s="100">
        <v>2600</v>
      </c>
      <c r="CU15" s="100"/>
      <c r="CV15" s="100"/>
      <c r="CX15" s="103">
        <v>44968</v>
      </c>
      <c r="CY15" s="68">
        <v>8.9</v>
      </c>
      <c r="CZ15" s="68">
        <v>7</v>
      </c>
      <c r="DA15" s="126">
        <f t="shared" si="107"/>
        <v>1.9000000000000004</v>
      </c>
      <c r="DC15" s="103">
        <v>44968</v>
      </c>
      <c r="DD15" s="127">
        <f t="shared" si="19"/>
        <v>0.59999999999999964</v>
      </c>
      <c r="DE15" s="127">
        <f t="shared" si="20"/>
        <v>0.59999999999999964</v>
      </c>
      <c r="DF15" s="127">
        <f t="shared" si="21"/>
        <v>-1.2000000000000011</v>
      </c>
      <c r="DG15" s="127">
        <f t="shared" si="22"/>
        <v>-0.90000000000000036</v>
      </c>
      <c r="DH15" s="127">
        <f t="shared" si="23"/>
        <v>-0.5</v>
      </c>
      <c r="DI15" s="127">
        <f t="shared" si="24"/>
        <v>0.19999999999999929</v>
      </c>
      <c r="DJ15" s="127">
        <f t="shared" si="25"/>
        <v>-0.5</v>
      </c>
      <c r="DK15" s="127">
        <f t="shared" si="26"/>
        <v>-0.59999999999999964</v>
      </c>
      <c r="DL15" s="127">
        <f t="shared" si="27"/>
        <v>-0.40000000000000036</v>
      </c>
      <c r="DM15" s="127">
        <f t="shared" si="28"/>
        <v>-0.59999999999999964</v>
      </c>
      <c r="DN15" s="127">
        <f t="shared" si="29"/>
        <v>-1.4000000000000004</v>
      </c>
      <c r="DO15" s="127">
        <f t="shared" si="30"/>
        <v>-0.70000000000000107</v>
      </c>
      <c r="DP15" s="127">
        <f t="shared" si="31"/>
        <v>-1.0999999999999996</v>
      </c>
      <c r="DQ15" s="127">
        <f t="shared" si="32"/>
        <v>-0.69999999999999929</v>
      </c>
      <c r="DR15" s="127">
        <f t="shared" si="33"/>
        <v>-0.70000000000000107</v>
      </c>
      <c r="DS15" s="127">
        <f t="shared" si="34"/>
        <v>-1.2000000000000011</v>
      </c>
      <c r="DU15" s="103">
        <v>44969</v>
      </c>
      <c r="DV15" s="132">
        <v>7.4</v>
      </c>
      <c r="DW15" s="133">
        <v>7.3</v>
      </c>
      <c r="DX15" s="134">
        <f t="shared" si="118"/>
        <v>0.10000000000000053</v>
      </c>
      <c r="DY15" s="65">
        <v>7.3</v>
      </c>
      <c r="DZ15" s="68">
        <v>7.3</v>
      </c>
      <c r="EA15" s="134">
        <f t="shared" si="119"/>
        <v>0</v>
      </c>
      <c r="EB15" s="132">
        <v>7.2</v>
      </c>
      <c r="EC15" s="68">
        <v>7.4</v>
      </c>
      <c r="ED15" s="134">
        <f t="shared" si="120"/>
        <v>-0.20000000000000018</v>
      </c>
      <c r="EE15" s="132">
        <v>7.3</v>
      </c>
      <c r="EF15" s="68">
        <v>7.4</v>
      </c>
      <c r="EG15" s="134">
        <f t="shared" si="121"/>
        <v>-0.10000000000000053</v>
      </c>
      <c r="EH15" s="132">
        <v>7.2</v>
      </c>
      <c r="EI15" s="68">
        <v>7.4</v>
      </c>
      <c r="EJ15" s="134">
        <f t="shared" si="122"/>
        <v>-0.20000000000000018</v>
      </c>
      <c r="EK15" s="132">
        <v>7.2</v>
      </c>
      <c r="EL15" s="68">
        <v>7.4</v>
      </c>
      <c r="EM15" s="134">
        <f t="shared" si="123"/>
        <v>-0.20000000000000018</v>
      </c>
      <c r="EN15" s="132">
        <v>7.1</v>
      </c>
      <c r="EO15" s="68">
        <v>7</v>
      </c>
      <c r="EP15" s="134">
        <f t="shared" si="124"/>
        <v>9.9999999999999645E-2</v>
      </c>
      <c r="EQ15" s="132">
        <v>7.2</v>
      </c>
      <c r="ER15" s="68">
        <v>7.1</v>
      </c>
      <c r="ES15" s="134">
        <f t="shared" si="125"/>
        <v>0.10000000000000053</v>
      </c>
      <c r="ET15" s="132">
        <v>7.1</v>
      </c>
      <c r="EU15" s="68">
        <v>7</v>
      </c>
      <c r="EV15" s="134">
        <f t="shared" si="126"/>
        <v>9.9999999999999645E-2</v>
      </c>
      <c r="EW15" s="132">
        <v>7.5</v>
      </c>
      <c r="EX15" s="68">
        <v>7.3</v>
      </c>
      <c r="EY15" s="134">
        <f t="shared" si="127"/>
        <v>0.20000000000000018</v>
      </c>
    </row>
    <row r="16" spans="1:156" ht="19.75" customHeight="1" x14ac:dyDescent="0.35">
      <c r="J16" s="103">
        <v>44967</v>
      </c>
      <c r="K16" s="101">
        <v>14.09</v>
      </c>
      <c r="L16" s="102">
        <v>13.9</v>
      </c>
      <c r="M16" s="100">
        <v>14.8</v>
      </c>
      <c r="N16" s="100">
        <v>13.8</v>
      </c>
      <c r="O16" s="100">
        <v>14.6</v>
      </c>
      <c r="P16" s="100">
        <v>15.2</v>
      </c>
      <c r="Q16" s="105">
        <v>17</v>
      </c>
      <c r="R16" s="102">
        <v>14.5</v>
      </c>
      <c r="S16" s="100">
        <v>14.1</v>
      </c>
      <c r="T16" s="100">
        <v>14.2</v>
      </c>
      <c r="U16" s="100">
        <v>15</v>
      </c>
      <c r="V16" s="100">
        <v>14.5</v>
      </c>
      <c r="W16" s="56">
        <v>14.2</v>
      </c>
      <c r="X16" s="106">
        <v>13.2</v>
      </c>
      <c r="Y16" s="100">
        <v>13.8</v>
      </c>
      <c r="Z16" s="100">
        <v>13.9</v>
      </c>
      <c r="AA16" s="100">
        <v>13.8</v>
      </c>
      <c r="AB16" s="105">
        <v>13.8</v>
      </c>
      <c r="AC16" s="102">
        <v>14</v>
      </c>
      <c r="AD16" s="102">
        <v>14</v>
      </c>
      <c r="AE16" s="100">
        <v>13.7</v>
      </c>
      <c r="AF16" s="102">
        <v>14</v>
      </c>
      <c r="AG16" s="100">
        <v>13.8</v>
      </c>
      <c r="AH16" s="100">
        <v>13.9</v>
      </c>
      <c r="AI16" s="100">
        <v>13.8</v>
      </c>
      <c r="AJ16" s="105">
        <v>13.9</v>
      </c>
      <c r="AK16" s="102">
        <v>13.7</v>
      </c>
      <c r="AL16" s="100">
        <v>13.9</v>
      </c>
      <c r="AM16" s="100">
        <v>13.5</v>
      </c>
      <c r="AN16" s="100">
        <v>13.2</v>
      </c>
      <c r="AO16" s="100">
        <v>13.9</v>
      </c>
      <c r="AP16" s="100">
        <v>13.2</v>
      </c>
      <c r="AQ16" s="110">
        <f>SUM(P16+AL16)/2-SUM(R16+S16)/2</f>
        <v>0.25</v>
      </c>
      <c r="AS16" s="103">
        <v>44883</v>
      </c>
      <c r="AT16" s="112">
        <f t="shared" si="70"/>
        <v>721.95652173913038</v>
      </c>
      <c r="AU16" s="102">
        <v>740</v>
      </c>
      <c r="AV16" s="100">
        <v>720</v>
      </c>
      <c r="AW16" s="100">
        <v>750</v>
      </c>
      <c r="AX16" s="56">
        <v>620</v>
      </c>
      <c r="AY16" s="100">
        <v>720</v>
      </c>
      <c r="AZ16" s="105"/>
      <c r="BA16" s="113">
        <v>800</v>
      </c>
      <c r="BB16" s="113">
        <v>720</v>
      </c>
      <c r="BC16" s="114">
        <v>720</v>
      </c>
      <c r="BD16" s="115">
        <v>800</v>
      </c>
      <c r="BE16" s="116">
        <v>675</v>
      </c>
      <c r="BF16" s="102">
        <v>600</v>
      </c>
      <c r="BG16" s="100">
        <v>670</v>
      </c>
      <c r="BH16" s="100">
        <v>700</v>
      </c>
      <c r="BI16" s="100"/>
      <c r="BJ16" s="105"/>
      <c r="BK16" s="100">
        <v>720</v>
      </c>
      <c r="BL16" s="100">
        <v>770</v>
      </c>
      <c r="BM16" s="100">
        <v>720</v>
      </c>
      <c r="BN16" s="100">
        <v>720</v>
      </c>
      <c r="BO16" s="105">
        <v>780</v>
      </c>
      <c r="BP16" s="102">
        <v>750</v>
      </c>
      <c r="BQ16" s="100">
        <v>750</v>
      </c>
      <c r="BR16" s="100">
        <v>800</v>
      </c>
      <c r="BS16" s="100">
        <v>740</v>
      </c>
      <c r="BT16" s="100">
        <v>620</v>
      </c>
      <c r="BV16" s="103">
        <v>44883</v>
      </c>
      <c r="BW16" s="119">
        <f t="shared" si="95"/>
        <v>2363.6363636363635</v>
      </c>
      <c r="BX16" s="102">
        <v>2500</v>
      </c>
      <c r="BY16" s="100"/>
      <c r="BZ16" s="100"/>
      <c r="CA16" s="100"/>
      <c r="CB16" s="105">
        <v>2200</v>
      </c>
      <c r="CC16" s="102">
        <v>2500</v>
      </c>
      <c r="CD16" s="100">
        <v>2300</v>
      </c>
      <c r="CE16" s="100"/>
      <c r="CF16" s="100">
        <v>2100</v>
      </c>
      <c r="CG16" s="105"/>
      <c r="CH16" s="120"/>
      <c r="CI16" s="56">
        <v>2500</v>
      </c>
      <c r="CJ16" s="56"/>
      <c r="CK16" s="56"/>
      <c r="CL16" s="121"/>
      <c r="CM16" s="102">
        <v>2600</v>
      </c>
      <c r="CN16" s="100"/>
      <c r="CO16" s="100">
        <v>2500</v>
      </c>
      <c r="CP16" s="100"/>
      <c r="CQ16" s="105"/>
      <c r="CR16" s="102">
        <v>2000</v>
      </c>
      <c r="CS16" s="100">
        <v>2200</v>
      </c>
      <c r="CT16" s="100">
        <v>2600</v>
      </c>
      <c r="CU16" s="100"/>
      <c r="CV16" s="100"/>
      <c r="CX16" s="103">
        <v>44967</v>
      </c>
      <c r="CY16" s="68">
        <v>9</v>
      </c>
      <c r="CZ16" s="68">
        <v>7.75</v>
      </c>
      <c r="DA16" s="126">
        <f t="shared" ref="DA16" si="129">CY16-CZ16</f>
        <v>1.25</v>
      </c>
      <c r="DC16" s="103">
        <v>44967</v>
      </c>
      <c r="DD16" s="127">
        <f t="shared" si="19"/>
        <v>0.40000000000000036</v>
      </c>
      <c r="DE16" s="127">
        <f t="shared" si="20"/>
        <v>0.90000000000000036</v>
      </c>
      <c r="DF16" s="127">
        <f t="shared" si="21"/>
        <v>-0.90000000000000036</v>
      </c>
      <c r="DG16" s="127">
        <f t="shared" si="22"/>
        <v>-0.59999999999999964</v>
      </c>
      <c r="DH16" s="127">
        <f t="shared" si="23"/>
        <v>-0.19999999999999929</v>
      </c>
      <c r="DI16" s="127">
        <f t="shared" si="24"/>
        <v>0.40000000000000036</v>
      </c>
      <c r="DJ16" s="127">
        <f t="shared" si="25"/>
        <v>-0.19999999999999929</v>
      </c>
      <c r="DK16" s="127">
        <f t="shared" si="26"/>
        <v>-0.29999999999999893</v>
      </c>
      <c r="DL16" s="127">
        <f t="shared" si="27"/>
        <v>-0.29999999999999893</v>
      </c>
      <c r="DM16" s="127">
        <f t="shared" si="28"/>
        <v>-0.40000000000000036</v>
      </c>
      <c r="DN16" s="127">
        <f t="shared" si="29"/>
        <v>-1.3000000000000007</v>
      </c>
      <c r="DO16" s="127">
        <f t="shared" si="30"/>
        <v>-0.70000000000000107</v>
      </c>
      <c r="DP16" s="127">
        <f t="shared" si="31"/>
        <v>-0.59999999999999964</v>
      </c>
      <c r="DQ16" s="127">
        <f t="shared" si="32"/>
        <v>-0.59999999999999964</v>
      </c>
      <c r="DR16" s="127">
        <f t="shared" si="33"/>
        <v>-0.70000000000000107</v>
      </c>
      <c r="DS16" s="127">
        <f t="shared" si="34"/>
        <v>-0.90000000000000036</v>
      </c>
      <c r="DU16" s="103">
        <v>44968</v>
      </c>
      <c r="DV16" s="132">
        <v>7.4</v>
      </c>
      <c r="DW16" s="133">
        <v>7.3</v>
      </c>
      <c r="DX16" s="134">
        <f>DV16-DW16</f>
        <v>0.10000000000000053</v>
      </c>
      <c r="DY16" s="65">
        <v>7.3</v>
      </c>
      <c r="DZ16" s="68">
        <v>7.3</v>
      </c>
      <c r="EA16" s="134">
        <f t="shared" si="119"/>
        <v>0</v>
      </c>
      <c r="EB16" s="132">
        <v>7.1</v>
      </c>
      <c r="EC16" s="68">
        <v>7.2</v>
      </c>
      <c r="ED16" s="134">
        <f t="shared" si="120"/>
        <v>-0.10000000000000053</v>
      </c>
      <c r="EE16" s="132">
        <v>7.2</v>
      </c>
      <c r="EF16" s="68">
        <v>7.4</v>
      </c>
      <c r="EG16" s="134">
        <f t="shared" si="121"/>
        <v>-0.20000000000000018</v>
      </c>
      <c r="EH16" s="132">
        <v>7.15</v>
      </c>
      <c r="EI16" s="68">
        <v>7.4</v>
      </c>
      <c r="EJ16" s="134">
        <f t="shared" si="122"/>
        <v>-0.25</v>
      </c>
      <c r="EK16" s="132">
        <v>7.1</v>
      </c>
      <c r="EL16" s="68">
        <v>7.4</v>
      </c>
      <c r="EM16" s="134">
        <f t="shared" si="123"/>
        <v>-0.30000000000000071</v>
      </c>
      <c r="EN16" s="132">
        <v>7</v>
      </c>
      <c r="EO16" s="68">
        <v>6.9</v>
      </c>
      <c r="EP16" s="134">
        <f t="shared" si="124"/>
        <v>9.9999999999999645E-2</v>
      </c>
      <c r="EQ16" s="132">
        <v>7.1</v>
      </c>
      <c r="ER16" s="68">
        <v>7</v>
      </c>
      <c r="ES16" s="134">
        <f t="shared" si="125"/>
        <v>9.9999999999999645E-2</v>
      </c>
      <c r="ET16" s="132">
        <v>7</v>
      </c>
      <c r="EU16" s="68">
        <v>6.9</v>
      </c>
      <c r="EV16" s="134">
        <f t="shared" si="126"/>
        <v>9.9999999999999645E-2</v>
      </c>
      <c r="EW16" s="132">
        <v>7.5</v>
      </c>
      <c r="EX16" s="68">
        <v>7.3</v>
      </c>
      <c r="EY16" s="134">
        <f t="shared" si="127"/>
        <v>0.20000000000000018</v>
      </c>
    </row>
    <row r="17" spans="1:155" ht="19.75" customHeight="1" x14ac:dyDescent="0.35">
      <c r="J17" s="103">
        <v>44966</v>
      </c>
      <c r="K17" s="101">
        <v>14.08</v>
      </c>
      <c r="L17" s="102">
        <v>14</v>
      </c>
      <c r="M17" s="100">
        <v>14.8</v>
      </c>
      <c r="N17" s="100">
        <v>13.8</v>
      </c>
      <c r="O17" s="100">
        <v>14.6</v>
      </c>
      <c r="P17" s="100">
        <v>15.2</v>
      </c>
      <c r="Q17" s="105">
        <v>17</v>
      </c>
      <c r="R17" s="102">
        <v>14.4</v>
      </c>
      <c r="S17" s="100">
        <v>14</v>
      </c>
      <c r="T17" s="100">
        <v>14.1</v>
      </c>
      <c r="U17" s="100">
        <v>15</v>
      </c>
      <c r="V17" s="100">
        <v>14.4</v>
      </c>
      <c r="W17" s="56">
        <v>14.2</v>
      </c>
      <c r="X17" s="106">
        <v>13.2</v>
      </c>
      <c r="Y17" s="100">
        <v>13.7</v>
      </c>
      <c r="Z17" s="100">
        <v>13.8</v>
      </c>
      <c r="AA17" s="100">
        <v>13.8</v>
      </c>
      <c r="AB17" s="105">
        <v>13.8</v>
      </c>
      <c r="AC17" s="102">
        <v>14</v>
      </c>
      <c r="AD17" s="102">
        <v>14</v>
      </c>
      <c r="AE17" s="100">
        <v>13.7</v>
      </c>
      <c r="AF17" s="102">
        <v>14</v>
      </c>
      <c r="AG17" s="100">
        <v>13.8</v>
      </c>
      <c r="AH17" s="100">
        <v>13.9</v>
      </c>
      <c r="AI17" s="100">
        <v>13.8</v>
      </c>
      <c r="AJ17" s="105">
        <v>13.9</v>
      </c>
      <c r="AK17" s="102">
        <v>13.7</v>
      </c>
      <c r="AL17" s="100">
        <v>14</v>
      </c>
      <c r="AM17" s="100">
        <v>13.6</v>
      </c>
      <c r="AN17" s="100">
        <v>13.2</v>
      </c>
      <c r="AO17" s="100">
        <v>14</v>
      </c>
      <c r="AP17" s="100">
        <v>13.2</v>
      </c>
      <c r="AQ17" s="110">
        <f>SUM(P17+AL17)/2-SUM(R17+S17)/2</f>
        <v>0.40000000000000036</v>
      </c>
      <c r="AS17" s="103">
        <v>44876</v>
      </c>
      <c r="AT17" s="112">
        <f t="shared" si="70"/>
        <v>744.13043478260875</v>
      </c>
      <c r="AU17" s="102">
        <v>785</v>
      </c>
      <c r="AV17" s="100">
        <v>725</v>
      </c>
      <c r="AW17" s="100">
        <v>820</v>
      </c>
      <c r="AX17" s="56">
        <v>620</v>
      </c>
      <c r="AY17" s="100">
        <v>750</v>
      </c>
      <c r="AZ17" s="105"/>
      <c r="BA17" s="113">
        <v>775</v>
      </c>
      <c r="BB17" s="113">
        <v>720</v>
      </c>
      <c r="BC17" s="114">
        <v>720</v>
      </c>
      <c r="BD17" s="115">
        <v>825</v>
      </c>
      <c r="BE17" s="116">
        <v>700</v>
      </c>
      <c r="BF17" s="102">
        <v>630</v>
      </c>
      <c r="BG17" s="100">
        <v>700</v>
      </c>
      <c r="BH17" s="100">
        <v>720</v>
      </c>
      <c r="BI17" s="100"/>
      <c r="BJ17" s="105"/>
      <c r="BK17" s="100">
        <v>750</v>
      </c>
      <c r="BL17" s="100">
        <v>780</v>
      </c>
      <c r="BM17" s="100">
        <v>750</v>
      </c>
      <c r="BN17" s="100">
        <v>750</v>
      </c>
      <c r="BO17" s="105">
        <v>825</v>
      </c>
      <c r="BP17" s="102">
        <v>820</v>
      </c>
      <c r="BQ17" s="100">
        <v>720</v>
      </c>
      <c r="BR17" s="100">
        <v>800</v>
      </c>
      <c r="BS17" s="100">
        <v>750</v>
      </c>
      <c r="BT17" s="100">
        <v>680</v>
      </c>
      <c r="BV17" s="103">
        <v>44876</v>
      </c>
      <c r="BW17" s="119">
        <f t="shared" ref="BW17:BW22" si="130">AVERAGE(BX17:CV17)</f>
        <v>2445.4545454545455</v>
      </c>
      <c r="BX17" s="102">
        <v>2800</v>
      </c>
      <c r="BY17" s="100"/>
      <c r="BZ17" s="100"/>
      <c r="CA17" s="100"/>
      <c r="CB17" s="105">
        <v>2300</v>
      </c>
      <c r="CC17" s="102">
        <v>2600</v>
      </c>
      <c r="CD17" s="100">
        <v>2500</v>
      </c>
      <c r="CE17" s="100"/>
      <c r="CF17" s="100">
        <v>2200</v>
      </c>
      <c r="CG17" s="105"/>
      <c r="CH17" s="120"/>
      <c r="CI17" s="56">
        <v>2700</v>
      </c>
      <c r="CJ17" s="56"/>
      <c r="CK17" s="56"/>
      <c r="CL17" s="121"/>
      <c r="CM17" s="102">
        <v>2500</v>
      </c>
      <c r="CN17" s="100"/>
      <c r="CO17" s="100">
        <v>2500</v>
      </c>
      <c r="CP17" s="100"/>
      <c r="CQ17" s="105"/>
      <c r="CR17" s="102">
        <v>2000</v>
      </c>
      <c r="CS17" s="100">
        <v>2200</v>
      </c>
      <c r="CT17" s="100">
        <v>2600</v>
      </c>
      <c r="CU17" s="100"/>
      <c r="CV17" s="100"/>
      <c r="CX17" s="103">
        <v>44966</v>
      </c>
      <c r="CY17" s="68">
        <v>9</v>
      </c>
      <c r="CZ17" s="68">
        <v>8</v>
      </c>
      <c r="DA17" s="126">
        <f t="shared" ref="DA17" si="131">CY17-CZ17</f>
        <v>1</v>
      </c>
      <c r="DC17" s="103">
        <v>44966</v>
      </c>
      <c r="DD17" s="127">
        <f t="shared" si="19"/>
        <v>0.40000000000000036</v>
      </c>
      <c r="DE17" s="127">
        <f t="shared" si="20"/>
        <v>1</v>
      </c>
      <c r="DF17" s="127">
        <f t="shared" si="21"/>
        <v>-0.80000000000000071</v>
      </c>
      <c r="DG17" s="127">
        <f t="shared" si="22"/>
        <v>-0.40000000000000036</v>
      </c>
      <c r="DH17" s="127">
        <f t="shared" si="23"/>
        <v>0</v>
      </c>
      <c r="DI17" s="127">
        <f t="shared" si="24"/>
        <v>0.40000000000000036</v>
      </c>
      <c r="DJ17" s="127">
        <f t="shared" si="25"/>
        <v>-9.9999999999999645E-2</v>
      </c>
      <c r="DK17" s="127">
        <f t="shared" si="26"/>
        <v>-0.19999999999999929</v>
      </c>
      <c r="DL17" s="127">
        <f t="shared" si="27"/>
        <v>-0.19999999999999929</v>
      </c>
      <c r="DM17" s="127">
        <f t="shared" si="28"/>
        <v>-0.30000000000000071</v>
      </c>
      <c r="DN17" s="127">
        <f t="shared" si="29"/>
        <v>-1.2000000000000011</v>
      </c>
      <c r="DO17" s="127">
        <f t="shared" si="30"/>
        <v>-0.70000000000000107</v>
      </c>
      <c r="DP17" s="127">
        <f t="shared" si="31"/>
        <v>-0.40000000000000036</v>
      </c>
      <c r="DQ17" s="127">
        <f t="shared" si="32"/>
        <v>-0.40000000000000036</v>
      </c>
      <c r="DR17" s="127">
        <f t="shared" si="33"/>
        <v>-0.80000000000000071</v>
      </c>
      <c r="DS17" s="127">
        <f t="shared" si="34"/>
        <v>-0.80000000000000071</v>
      </c>
      <c r="DU17" s="103">
        <v>44967</v>
      </c>
      <c r="DV17" s="132">
        <v>7.3</v>
      </c>
      <c r="DW17" s="133">
        <v>7.3</v>
      </c>
      <c r="DX17" s="134">
        <f t="shared" ref="DX17:DX80" si="132">DV17-DW17</f>
        <v>0</v>
      </c>
      <c r="DY17" s="65">
        <v>7.2</v>
      </c>
      <c r="DZ17" s="68">
        <v>7.3</v>
      </c>
      <c r="EA17" s="134">
        <f t="shared" ref="EA17" si="133">DY17-DZ17</f>
        <v>-9.9999999999999645E-2</v>
      </c>
      <c r="EB17" s="132">
        <v>7</v>
      </c>
      <c r="EC17" s="68">
        <v>7.2</v>
      </c>
      <c r="ED17" s="134">
        <f t="shared" ref="ED17" si="134">EB17-EC17</f>
        <v>-0.20000000000000018</v>
      </c>
      <c r="EE17" s="132">
        <v>7.1</v>
      </c>
      <c r="EF17" s="68">
        <v>7.3</v>
      </c>
      <c r="EG17" s="134">
        <f t="shared" ref="EG17" si="135">EE17-EF17</f>
        <v>-0.20000000000000018</v>
      </c>
      <c r="EH17" s="132">
        <v>7.1</v>
      </c>
      <c r="EI17" s="68">
        <v>7.3</v>
      </c>
      <c r="EJ17" s="134">
        <f t="shared" ref="EJ17" si="136">EH17-EI17</f>
        <v>-0.20000000000000018</v>
      </c>
      <c r="EK17" s="132">
        <v>7</v>
      </c>
      <c r="EL17" s="68">
        <v>7.2</v>
      </c>
      <c r="EM17" s="134">
        <f t="shared" ref="EM17" si="137">EK17-EL17</f>
        <v>-0.20000000000000018</v>
      </c>
      <c r="EN17" s="132">
        <v>7</v>
      </c>
      <c r="EO17" s="68">
        <v>6.8</v>
      </c>
      <c r="EP17" s="134">
        <f t="shared" ref="EP17" si="138">EN17-EO17</f>
        <v>0.20000000000000018</v>
      </c>
      <c r="EQ17" s="132">
        <v>7</v>
      </c>
      <c r="ER17" s="68">
        <v>6.9</v>
      </c>
      <c r="ES17" s="134">
        <f t="shared" ref="ES17" si="139">EQ17-ER17</f>
        <v>9.9999999999999645E-2</v>
      </c>
      <c r="ET17" s="132">
        <v>7</v>
      </c>
      <c r="EU17" s="68">
        <v>6.9</v>
      </c>
      <c r="EV17" s="134">
        <f t="shared" ref="EV17" si="140">ET17-EU17</f>
        <v>9.9999999999999645E-2</v>
      </c>
      <c r="EW17" s="132">
        <v>7.3</v>
      </c>
      <c r="EX17" s="68">
        <v>7.2</v>
      </c>
      <c r="EY17" s="134">
        <f t="shared" ref="EY17" si="141">EW17-EX17</f>
        <v>9.9999999999999645E-2</v>
      </c>
    </row>
    <row r="18" spans="1:155" ht="19.75" customHeight="1" x14ac:dyDescent="0.35">
      <c r="J18" s="103">
        <v>44965</v>
      </c>
      <c r="K18" s="101">
        <v>14.12</v>
      </c>
      <c r="L18" s="102">
        <v>14</v>
      </c>
      <c r="M18" s="100">
        <v>14.8</v>
      </c>
      <c r="N18" s="100">
        <v>13.8</v>
      </c>
      <c r="O18" s="100">
        <v>14.6</v>
      </c>
      <c r="P18" s="100">
        <v>15.2</v>
      </c>
      <c r="Q18" s="105">
        <v>17</v>
      </c>
      <c r="R18" s="102">
        <v>14.4</v>
      </c>
      <c r="S18" s="100">
        <v>14</v>
      </c>
      <c r="T18" s="100">
        <v>14.2</v>
      </c>
      <c r="U18" s="100">
        <v>15</v>
      </c>
      <c r="V18" s="100">
        <v>14.4</v>
      </c>
      <c r="W18" s="56">
        <v>14.2</v>
      </c>
      <c r="X18" s="106">
        <v>13.2</v>
      </c>
      <c r="Y18" s="100">
        <v>13.7</v>
      </c>
      <c r="Z18" s="100">
        <v>13.8</v>
      </c>
      <c r="AA18" s="100">
        <v>13.8</v>
      </c>
      <c r="AB18" s="105">
        <v>13.8</v>
      </c>
      <c r="AC18" s="102">
        <v>14</v>
      </c>
      <c r="AD18" s="102">
        <v>14</v>
      </c>
      <c r="AE18" s="100">
        <v>13.8</v>
      </c>
      <c r="AF18" s="102">
        <v>14</v>
      </c>
      <c r="AG18" s="100">
        <v>13.8</v>
      </c>
      <c r="AH18" s="100">
        <v>13.9</v>
      </c>
      <c r="AI18" s="100">
        <v>13.8</v>
      </c>
      <c r="AJ18" s="105">
        <v>13.9</v>
      </c>
      <c r="AK18" s="102">
        <v>13.8</v>
      </c>
      <c r="AL18" s="100">
        <v>14.1</v>
      </c>
      <c r="AM18" s="100">
        <v>13.8</v>
      </c>
      <c r="AN18" s="100">
        <v>13.4</v>
      </c>
      <c r="AO18" s="100">
        <v>14.2</v>
      </c>
      <c r="AP18" s="100">
        <v>13.2</v>
      </c>
      <c r="AQ18" s="110">
        <f t="shared" ref="AQ18" si="142">SUM(P18+AL18)/2-SUM(R18+S18)/2</f>
        <v>0.44999999999999929</v>
      </c>
      <c r="AS18" s="103">
        <v>44869</v>
      </c>
      <c r="AT18" s="112">
        <f t="shared" ref="AT18:AT23" si="143">AVERAGE(AU18:BT18)</f>
        <v>722.39130434782612</v>
      </c>
      <c r="AU18" s="102">
        <v>780</v>
      </c>
      <c r="AV18" s="100">
        <v>700</v>
      </c>
      <c r="AW18" s="100">
        <v>800</v>
      </c>
      <c r="AX18" s="56">
        <v>590</v>
      </c>
      <c r="AY18" s="100">
        <v>750</v>
      </c>
      <c r="AZ18" s="105"/>
      <c r="BA18" s="113">
        <v>720</v>
      </c>
      <c r="BB18" s="113">
        <v>720</v>
      </c>
      <c r="BC18" s="114">
        <v>700</v>
      </c>
      <c r="BD18" s="115">
        <v>825</v>
      </c>
      <c r="BE18" s="116">
        <v>660</v>
      </c>
      <c r="BF18" s="102">
        <v>630</v>
      </c>
      <c r="BG18" s="100">
        <v>650</v>
      </c>
      <c r="BH18" s="100">
        <v>650</v>
      </c>
      <c r="BI18" s="100"/>
      <c r="BJ18" s="105"/>
      <c r="BK18" s="100">
        <v>735</v>
      </c>
      <c r="BL18" s="100">
        <v>750</v>
      </c>
      <c r="BM18" s="100">
        <v>750</v>
      </c>
      <c r="BN18" s="100">
        <v>750</v>
      </c>
      <c r="BO18" s="105">
        <v>830</v>
      </c>
      <c r="BP18" s="102">
        <v>825</v>
      </c>
      <c r="BQ18" s="100">
        <v>675</v>
      </c>
      <c r="BR18" s="100">
        <v>750</v>
      </c>
      <c r="BS18" s="100">
        <v>700</v>
      </c>
      <c r="BT18" s="100">
        <v>675</v>
      </c>
      <c r="BV18" s="103">
        <v>44869</v>
      </c>
      <c r="BW18" s="119">
        <f t="shared" si="130"/>
        <v>2436.3636363636365</v>
      </c>
      <c r="BX18" s="102">
        <v>2800</v>
      </c>
      <c r="BY18" s="100"/>
      <c r="BZ18" s="100"/>
      <c r="CA18" s="100"/>
      <c r="CB18" s="105">
        <v>2400</v>
      </c>
      <c r="CC18" s="102">
        <v>2500</v>
      </c>
      <c r="CD18" s="100">
        <v>2500</v>
      </c>
      <c r="CE18" s="100"/>
      <c r="CF18" s="100">
        <v>2200</v>
      </c>
      <c r="CG18" s="105"/>
      <c r="CH18" s="120"/>
      <c r="CI18" s="56">
        <v>2800</v>
      </c>
      <c r="CJ18" s="56"/>
      <c r="CK18" s="56"/>
      <c r="CL18" s="121"/>
      <c r="CM18" s="102">
        <v>2300</v>
      </c>
      <c r="CN18" s="100"/>
      <c r="CO18" s="100">
        <v>2500</v>
      </c>
      <c r="CP18" s="100"/>
      <c r="CQ18" s="105"/>
      <c r="CR18" s="102">
        <v>2000</v>
      </c>
      <c r="CS18" s="100">
        <v>2200</v>
      </c>
      <c r="CT18" s="100">
        <v>2600</v>
      </c>
      <c r="CU18" s="100"/>
      <c r="CV18" s="100"/>
      <c r="CX18" s="103">
        <v>44965</v>
      </c>
      <c r="CY18" s="68">
        <v>9</v>
      </c>
      <c r="CZ18" s="68">
        <v>7.75</v>
      </c>
      <c r="DA18" s="126">
        <f t="shared" ref="DA18" si="144">CY18-CZ18</f>
        <v>1.25</v>
      </c>
      <c r="DC18" s="103">
        <v>44965</v>
      </c>
      <c r="DD18" s="127">
        <f t="shared" si="19"/>
        <v>0.40000000000000036</v>
      </c>
      <c r="DE18" s="127">
        <f t="shared" si="20"/>
        <v>1</v>
      </c>
      <c r="DF18" s="127">
        <f t="shared" si="21"/>
        <v>-0.59999999999999964</v>
      </c>
      <c r="DG18" s="127">
        <f t="shared" si="22"/>
        <v>-0.19999999999999929</v>
      </c>
      <c r="DH18" s="127">
        <f t="shared" si="23"/>
        <v>9.9999999999999645E-2</v>
      </c>
      <c r="DI18" s="127">
        <f t="shared" si="24"/>
        <v>0.40000000000000036</v>
      </c>
      <c r="DJ18" s="127">
        <f t="shared" si="25"/>
        <v>-9.9999999999999645E-2</v>
      </c>
      <c r="DK18" s="127">
        <f t="shared" si="26"/>
        <v>-0.19999999999999929</v>
      </c>
      <c r="DL18" s="127">
        <f t="shared" si="27"/>
        <v>-0.19999999999999929</v>
      </c>
      <c r="DM18" s="127">
        <f t="shared" si="28"/>
        <v>-0.19999999999999929</v>
      </c>
      <c r="DN18" s="127">
        <f t="shared" si="29"/>
        <v>-1</v>
      </c>
      <c r="DO18" s="127">
        <f t="shared" si="30"/>
        <v>-0.5</v>
      </c>
      <c r="DP18" s="127">
        <f t="shared" si="31"/>
        <v>-0.30000000000000071</v>
      </c>
      <c r="DQ18" s="127">
        <f t="shared" si="32"/>
        <v>-0.30000000000000071</v>
      </c>
      <c r="DR18" s="127">
        <f t="shared" si="33"/>
        <v>-0.90000000000000036</v>
      </c>
      <c r="DS18" s="127">
        <f t="shared" si="34"/>
        <v>-0.80000000000000071</v>
      </c>
      <c r="DU18" s="103">
        <v>44966</v>
      </c>
      <c r="DV18" s="132">
        <v>7.25</v>
      </c>
      <c r="DW18" s="133">
        <v>7.3</v>
      </c>
      <c r="DX18" s="134">
        <f t="shared" si="132"/>
        <v>-4.9999999999999822E-2</v>
      </c>
      <c r="DY18" s="65">
        <v>7.15</v>
      </c>
      <c r="DZ18" s="68">
        <v>7.2</v>
      </c>
      <c r="EA18" s="134">
        <f t="shared" ref="EA18" si="145">DY18-DZ18</f>
        <v>-4.9999999999999822E-2</v>
      </c>
      <c r="EB18" s="132">
        <v>7</v>
      </c>
      <c r="EC18" s="68">
        <v>7.2</v>
      </c>
      <c r="ED18" s="134">
        <f t="shared" ref="ED18" si="146">EB18-EC18</f>
        <v>-0.20000000000000018</v>
      </c>
      <c r="EE18" s="132">
        <v>7</v>
      </c>
      <c r="EF18" s="68">
        <v>7.2</v>
      </c>
      <c r="EG18" s="134">
        <f t="shared" ref="EG18" si="147">EE18-EF18</f>
        <v>-0.20000000000000018</v>
      </c>
      <c r="EH18" s="132">
        <v>7.1</v>
      </c>
      <c r="EI18" s="68">
        <v>7.3</v>
      </c>
      <c r="EJ18" s="134">
        <f t="shared" ref="EJ18" si="148">EH18-EI18</f>
        <v>-0.20000000000000018</v>
      </c>
      <c r="EK18" s="132">
        <v>7</v>
      </c>
      <c r="EL18" s="68">
        <v>7.2</v>
      </c>
      <c r="EM18" s="134">
        <f t="shared" ref="EM18" si="149">EK18-EL18</f>
        <v>-0.20000000000000018</v>
      </c>
      <c r="EN18" s="132">
        <v>7</v>
      </c>
      <c r="EO18" s="68">
        <v>6.8</v>
      </c>
      <c r="EP18" s="134">
        <f t="shared" ref="EP18" si="150">EN18-EO18</f>
        <v>0.20000000000000018</v>
      </c>
      <c r="EQ18" s="132">
        <v>7</v>
      </c>
      <c r="ER18" s="68">
        <v>6.9</v>
      </c>
      <c r="ES18" s="134">
        <f t="shared" ref="ES18" si="151">EQ18-ER18</f>
        <v>9.9999999999999645E-2</v>
      </c>
      <c r="ET18" s="132">
        <v>7</v>
      </c>
      <c r="EU18" s="68">
        <v>6.8</v>
      </c>
      <c r="EV18" s="134">
        <f t="shared" ref="EV18" si="152">ET18-EU18</f>
        <v>0.20000000000000018</v>
      </c>
      <c r="EW18" s="132">
        <v>7.2</v>
      </c>
      <c r="EX18" s="68">
        <v>7.2</v>
      </c>
      <c r="EY18" s="134">
        <f t="shared" ref="EY18" si="153">EW18-EX18</f>
        <v>0</v>
      </c>
    </row>
    <row r="19" spans="1:155" ht="19.75" customHeight="1" x14ac:dyDescent="0.35">
      <c r="J19" s="103">
        <v>44964</v>
      </c>
      <c r="K19" s="101">
        <v>14.24</v>
      </c>
      <c r="L19" s="102">
        <v>14.1</v>
      </c>
      <c r="M19" s="100">
        <v>14.8</v>
      </c>
      <c r="N19" s="100">
        <v>13.8</v>
      </c>
      <c r="O19" s="100">
        <v>14.8</v>
      </c>
      <c r="P19" s="100">
        <v>15.2</v>
      </c>
      <c r="Q19" s="105">
        <v>17</v>
      </c>
      <c r="R19" s="102">
        <v>14.6</v>
      </c>
      <c r="S19" s="100">
        <v>14.3</v>
      </c>
      <c r="T19" s="100">
        <v>14.4</v>
      </c>
      <c r="U19" s="100">
        <v>15.05</v>
      </c>
      <c r="V19" s="100">
        <v>14.8</v>
      </c>
      <c r="W19" s="56">
        <v>14.6</v>
      </c>
      <c r="X19" s="106">
        <v>13.4</v>
      </c>
      <c r="Y19" s="100">
        <v>14</v>
      </c>
      <c r="Z19" s="100">
        <v>14</v>
      </c>
      <c r="AA19" s="100">
        <v>14</v>
      </c>
      <c r="AB19" s="105">
        <v>14</v>
      </c>
      <c r="AC19" s="102">
        <v>14.2</v>
      </c>
      <c r="AD19" s="102">
        <v>14.2</v>
      </c>
      <c r="AE19" s="100">
        <v>14</v>
      </c>
      <c r="AF19" s="102">
        <v>14.2</v>
      </c>
      <c r="AG19" s="100">
        <v>13.8</v>
      </c>
      <c r="AH19" s="100">
        <v>13.9</v>
      </c>
      <c r="AI19" s="100">
        <v>13.8</v>
      </c>
      <c r="AJ19" s="105">
        <v>13.9</v>
      </c>
      <c r="AK19" s="102">
        <v>13.8</v>
      </c>
      <c r="AL19" s="100">
        <v>14.1</v>
      </c>
      <c r="AM19" s="100">
        <v>14</v>
      </c>
      <c r="AN19" s="100">
        <v>13.4</v>
      </c>
      <c r="AO19" s="100">
        <v>14.1</v>
      </c>
      <c r="AP19" s="100">
        <v>13.2</v>
      </c>
      <c r="AQ19" s="110">
        <f t="shared" ref="AQ19" si="154">SUM(P19+AL19)/2-SUM(R19+S19)/2</f>
        <v>0.19999999999999929</v>
      </c>
      <c r="AS19" s="103">
        <v>44862</v>
      </c>
      <c r="AT19" s="112">
        <f t="shared" si="143"/>
        <v>654.3478260869565</v>
      </c>
      <c r="AU19" s="102">
        <v>750</v>
      </c>
      <c r="AV19" s="100">
        <v>600</v>
      </c>
      <c r="AW19" s="100">
        <v>750</v>
      </c>
      <c r="AX19" s="56">
        <v>540</v>
      </c>
      <c r="AY19" s="100">
        <v>600</v>
      </c>
      <c r="AZ19" s="105"/>
      <c r="BA19" s="113">
        <v>650</v>
      </c>
      <c r="BB19" s="113">
        <v>630</v>
      </c>
      <c r="BC19" s="114">
        <v>620</v>
      </c>
      <c r="BD19" s="115">
        <v>750</v>
      </c>
      <c r="BE19" s="116">
        <v>540</v>
      </c>
      <c r="BF19" s="102">
        <v>600</v>
      </c>
      <c r="BG19" s="100">
        <v>650</v>
      </c>
      <c r="BH19" s="100">
        <v>640</v>
      </c>
      <c r="BI19" s="100"/>
      <c r="BJ19" s="105"/>
      <c r="BK19" s="100">
        <v>600</v>
      </c>
      <c r="BL19" s="100">
        <v>720</v>
      </c>
      <c r="BM19" s="100">
        <v>700</v>
      </c>
      <c r="BN19" s="100">
        <v>700</v>
      </c>
      <c r="BO19" s="105">
        <v>750</v>
      </c>
      <c r="BP19" s="102">
        <v>750</v>
      </c>
      <c r="BQ19" s="100">
        <v>540</v>
      </c>
      <c r="BR19" s="100">
        <v>720</v>
      </c>
      <c r="BS19" s="100">
        <v>650</v>
      </c>
      <c r="BT19" s="100">
        <v>600</v>
      </c>
      <c r="BV19" s="103">
        <v>44862</v>
      </c>
      <c r="BW19" s="119">
        <f t="shared" si="130"/>
        <v>2334.5454545454545</v>
      </c>
      <c r="BX19" s="102">
        <v>2480</v>
      </c>
      <c r="BY19" s="100"/>
      <c r="BZ19" s="100"/>
      <c r="CA19" s="100"/>
      <c r="CB19" s="105">
        <v>2300</v>
      </c>
      <c r="CC19" s="102">
        <v>2300</v>
      </c>
      <c r="CD19" s="100">
        <v>2400</v>
      </c>
      <c r="CE19" s="100"/>
      <c r="CF19" s="100">
        <v>2200</v>
      </c>
      <c r="CG19" s="105"/>
      <c r="CH19" s="120"/>
      <c r="CI19" s="56">
        <v>2700</v>
      </c>
      <c r="CJ19" s="56"/>
      <c r="CK19" s="56"/>
      <c r="CL19" s="121"/>
      <c r="CM19" s="102">
        <v>2200</v>
      </c>
      <c r="CN19" s="100"/>
      <c r="CO19" s="100">
        <v>2500</v>
      </c>
      <c r="CP19" s="100"/>
      <c r="CQ19" s="105"/>
      <c r="CR19" s="102">
        <v>2000</v>
      </c>
      <c r="CS19" s="100">
        <v>2100</v>
      </c>
      <c r="CT19" s="100">
        <v>2500</v>
      </c>
      <c r="CU19" s="100"/>
      <c r="CV19" s="100"/>
      <c r="CX19" s="103">
        <v>44964</v>
      </c>
      <c r="CY19" s="68">
        <v>9</v>
      </c>
      <c r="CZ19" s="68">
        <v>7.75</v>
      </c>
      <c r="DA19" s="126">
        <f t="shared" ref="DA19" si="155">CY19-CZ19</f>
        <v>1.25</v>
      </c>
      <c r="DC19" s="103">
        <v>44964</v>
      </c>
      <c r="DD19" s="127">
        <f t="shared" si="19"/>
        <v>0.5</v>
      </c>
      <c r="DE19" s="127">
        <f t="shared" si="20"/>
        <v>0.75</v>
      </c>
      <c r="DF19" s="127">
        <f t="shared" si="21"/>
        <v>-0.90000000000000036</v>
      </c>
      <c r="DG19" s="127">
        <f t="shared" si="22"/>
        <v>-0.30000000000000071</v>
      </c>
      <c r="DH19" s="127">
        <f t="shared" si="23"/>
        <v>-0.20000000000000107</v>
      </c>
      <c r="DI19" s="127">
        <f t="shared" si="24"/>
        <v>0.29999999999999893</v>
      </c>
      <c r="DJ19" s="127">
        <f t="shared" si="25"/>
        <v>-0.40000000000000036</v>
      </c>
      <c r="DK19" s="127">
        <f t="shared" si="26"/>
        <v>-0.5</v>
      </c>
      <c r="DL19" s="127">
        <f t="shared" si="27"/>
        <v>-0.5</v>
      </c>
      <c r="DM19" s="127">
        <f t="shared" si="28"/>
        <v>-0.5</v>
      </c>
      <c r="DN19" s="127">
        <f t="shared" si="29"/>
        <v>-1.1999999999999993</v>
      </c>
      <c r="DO19" s="127">
        <f t="shared" si="30"/>
        <v>-0.5</v>
      </c>
      <c r="DP19" s="127">
        <f t="shared" si="31"/>
        <v>-0.70000000000000107</v>
      </c>
      <c r="DQ19" s="127">
        <f t="shared" si="32"/>
        <v>-0.5</v>
      </c>
      <c r="DR19" s="127">
        <f t="shared" si="33"/>
        <v>-0.69999999999999929</v>
      </c>
      <c r="DS19" s="127">
        <f t="shared" si="34"/>
        <v>-0.90000000000000036</v>
      </c>
      <c r="DU19" s="103">
        <v>44965</v>
      </c>
      <c r="DV19" s="132">
        <v>7.25</v>
      </c>
      <c r="DW19" s="133">
        <v>7.3</v>
      </c>
      <c r="DX19" s="134">
        <f t="shared" si="132"/>
        <v>-4.9999999999999822E-2</v>
      </c>
      <c r="DY19" s="65">
        <v>7.1</v>
      </c>
      <c r="DZ19" s="68">
        <v>7.2</v>
      </c>
      <c r="EA19" s="134">
        <f t="shared" ref="EA19" si="156">DY19-DZ19</f>
        <v>-0.10000000000000053</v>
      </c>
      <c r="EB19" s="132">
        <v>7</v>
      </c>
      <c r="EC19" s="68">
        <v>7.1</v>
      </c>
      <c r="ED19" s="134">
        <f t="shared" ref="ED19" si="157">EB19-EC19</f>
        <v>-9.9999999999999645E-2</v>
      </c>
      <c r="EE19" s="132">
        <v>6.95</v>
      </c>
      <c r="EF19" s="68">
        <v>7.1</v>
      </c>
      <c r="EG19" s="134">
        <f t="shared" ref="EG19" si="158">EE19-EF19</f>
        <v>-0.14999999999999947</v>
      </c>
      <c r="EH19" s="132">
        <v>7.1</v>
      </c>
      <c r="EI19" s="68">
        <v>7.2</v>
      </c>
      <c r="EJ19" s="134">
        <f t="shared" ref="EJ19" si="159">EH19-EI19</f>
        <v>-0.10000000000000053</v>
      </c>
      <c r="EK19" s="132">
        <v>6.9</v>
      </c>
      <c r="EL19" s="68">
        <v>7</v>
      </c>
      <c r="EM19" s="134">
        <f t="shared" ref="EM19" si="160">EK19-EL19</f>
        <v>-9.9999999999999645E-2</v>
      </c>
      <c r="EN19" s="132">
        <v>6.9</v>
      </c>
      <c r="EO19" s="68">
        <v>6.8</v>
      </c>
      <c r="EP19" s="134">
        <f t="shared" ref="EP19" si="161">EN19-EO19</f>
        <v>0.10000000000000053</v>
      </c>
      <c r="EQ19" s="132">
        <v>7</v>
      </c>
      <c r="ER19" s="68">
        <v>6.9</v>
      </c>
      <c r="ES19" s="134">
        <f t="shared" ref="ES19" si="162">EQ19-ER19</f>
        <v>9.9999999999999645E-2</v>
      </c>
      <c r="ET19" s="132">
        <v>6.9</v>
      </c>
      <c r="EU19" s="68">
        <v>6.8</v>
      </c>
      <c r="EV19" s="134">
        <f t="shared" ref="EV19" si="163">ET19-EU19</f>
        <v>0.10000000000000053</v>
      </c>
      <c r="EW19" s="132">
        <v>7.2</v>
      </c>
      <c r="EX19" s="68">
        <v>7.2</v>
      </c>
      <c r="EY19" s="134">
        <f t="shared" ref="EY19" si="164">EW19-EX19</f>
        <v>0</v>
      </c>
    </row>
    <row r="20" spans="1:155" ht="19.75" customHeight="1" x14ac:dyDescent="0.35">
      <c r="J20" s="103">
        <v>44963</v>
      </c>
      <c r="K20" s="101">
        <v>14.13</v>
      </c>
      <c r="L20" s="102">
        <v>14.2</v>
      </c>
      <c r="M20" s="100">
        <v>14.8</v>
      </c>
      <c r="N20" s="100">
        <v>13.8</v>
      </c>
      <c r="O20" s="100">
        <v>14.2</v>
      </c>
      <c r="P20" s="100">
        <v>14.8</v>
      </c>
      <c r="Q20" s="105">
        <v>16.8</v>
      </c>
      <c r="R20" s="102">
        <v>14.4</v>
      </c>
      <c r="S20" s="100">
        <v>14.2</v>
      </c>
      <c r="T20" s="100">
        <v>14.4</v>
      </c>
      <c r="U20" s="100">
        <v>15</v>
      </c>
      <c r="V20" s="100">
        <v>14.6</v>
      </c>
      <c r="W20" s="56">
        <v>14.6</v>
      </c>
      <c r="X20" s="106">
        <v>13.4</v>
      </c>
      <c r="Y20" s="100">
        <v>14</v>
      </c>
      <c r="Z20" s="100">
        <v>14</v>
      </c>
      <c r="AA20" s="100">
        <v>14</v>
      </c>
      <c r="AB20" s="105">
        <v>14</v>
      </c>
      <c r="AC20" s="102">
        <v>14</v>
      </c>
      <c r="AD20" s="102">
        <v>14</v>
      </c>
      <c r="AE20" s="100">
        <v>13.8</v>
      </c>
      <c r="AF20" s="102">
        <v>14.2</v>
      </c>
      <c r="AG20" s="100">
        <v>13.8</v>
      </c>
      <c r="AH20" s="100">
        <v>13.9</v>
      </c>
      <c r="AI20" s="100">
        <v>13.8</v>
      </c>
      <c r="AJ20" s="105">
        <v>13.9</v>
      </c>
      <c r="AK20" s="102">
        <v>13.6</v>
      </c>
      <c r="AL20" s="100">
        <v>13.8</v>
      </c>
      <c r="AM20" s="100">
        <v>13.8</v>
      </c>
      <c r="AN20" s="100">
        <v>13.2</v>
      </c>
      <c r="AO20" s="100">
        <v>13.7</v>
      </c>
      <c r="AP20" s="100">
        <v>13.2</v>
      </c>
      <c r="AQ20" s="110">
        <f t="shared" ref="AQ20:AQ22" si="165">SUM(P20+AL20)/2-SUM(R20+S20)/2</f>
        <v>0</v>
      </c>
      <c r="AS20" s="103">
        <v>44855</v>
      </c>
      <c r="AT20" s="112">
        <f t="shared" si="143"/>
        <v>696.52173913043475</v>
      </c>
      <c r="AU20" s="102">
        <v>800</v>
      </c>
      <c r="AV20" s="100">
        <v>650</v>
      </c>
      <c r="AW20" s="100">
        <v>820</v>
      </c>
      <c r="AX20" s="56">
        <v>525</v>
      </c>
      <c r="AY20" s="100">
        <v>650</v>
      </c>
      <c r="AZ20" s="105"/>
      <c r="BA20" s="113">
        <v>700</v>
      </c>
      <c r="BB20" s="113">
        <v>675</v>
      </c>
      <c r="BC20" s="114">
        <v>675</v>
      </c>
      <c r="BD20" s="115">
        <v>800</v>
      </c>
      <c r="BE20" s="116">
        <v>600</v>
      </c>
      <c r="BF20" s="102">
        <v>600</v>
      </c>
      <c r="BG20" s="100">
        <v>680</v>
      </c>
      <c r="BH20" s="100">
        <v>675</v>
      </c>
      <c r="BI20" s="100"/>
      <c r="BJ20" s="105"/>
      <c r="BK20" s="100">
        <v>650</v>
      </c>
      <c r="BL20" s="100">
        <v>750</v>
      </c>
      <c r="BM20" s="100">
        <v>750</v>
      </c>
      <c r="BN20" s="100">
        <v>750</v>
      </c>
      <c r="BO20" s="105">
        <v>820</v>
      </c>
      <c r="BP20" s="102">
        <v>800</v>
      </c>
      <c r="BQ20" s="100">
        <v>570</v>
      </c>
      <c r="BR20" s="100">
        <v>750</v>
      </c>
      <c r="BS20" s="100">
        <v>670</v>
      </c>
      <c r="BT20" s="100">
        <v>660</v>
      </c>
      <c r="BV20" s="103">
        <v>44855</v>
      </c>
      <c r="BW20" s="119">
        <f t="shared" si="130"/>
        <v>2368.181818181818</v>
      </c>
      <c r="BX20" s="102">
        <v>2700</v>
      </c>
      <c r="BY20" s="100"/>
      <c r="BZ20" s="100"/>
      <c r="CA20" s="100"/>
      <c r="CB20" s="105">
        <v>2300</v>
      </c>
      <c r="CC20" s="102">
        <v>2400</v>
      </c>
      <c r="CD20" s="100">
        <v>2300</v>
      </c>
      <c r="CE20" s="100"/>
      <c r="CF20" s="100">
        <v>2200</v>
      </c>
      <c r="CG20" s="105"/>
      <c r="CH20" s="120"/>
      <c r="CI20" s="56">
        <v>2700</v>
      </c>
      <c r="CJ20" s="56"/>
      <c r="CK20" s="56"/>
      <c r="CL20" s="121"/>
      <c r="CM20" s="102">
        <v>2300</v>
      </c>
      <c r="CN20" s="100"/>
      <c r="CO20" s="100">
        <v>2500</v>
      </c>
      <c r="CP20" s="100"/>
      <c r="CQ20" s="105"/>
      <c r="CR20" s="102">
        <v>2000</v>
      </c>
      <c r="CS20" s="100">
        <v>2050</v>
      </c>
      <c r="CT20" s="100">
        <v>2600</v>
      </c>
      <c r="CU20" s="100"/>
      <c r="CV20" s="100"/>
      <c r="CX20" s="103">
        <v>44963</v>
      </c>
      <c r="CY20" s="68">
        <v>9</v>
      </c>
      <c r="CZ20" s="68">
        <v>8</v>
      </c>
      <c r="DA20" s="126">
        <f t="shared" ref="DA20:DA22" si="166">CY20-CZ20</f>
        <v>1</v>
      </c>
      <c r="DC20" s="103">
        <v>44963</v>
      </c>
      <c r="DD20" s="127">
        <f t="shared" si="19"/>
        <v>0.40000000000000036</v>
      </c>
      <c r="DE20" s="127">
        <f t="shared" si="20"/>
        <v>0.80000000000000071</v>
      </c>
      <c r="DF20" s="127">
        <f t="shared" si="21"/>
        <v>-1</v>
      </c>
      <c r="DG20" s="127">
        <f t="shared" si="22"/>
        <v>-0.39999999999999858</v>
      </c>
      <c r="DH20" s="127">
        <f t="shared" si="23"/>
        <v>-0.39999999999999858</v>
      </c>
      <c r="DI20" s="127">
        <f t="shared" si="24"/>
        <v>0.20000000000000107</v>
      </c>
      <c r="DJ20" s="127">
        <f t="shared" si="25"/>
        <v>-0.29999999999999893</v>
      </c>
      <c r="DK20" s="127">
        <f t="shared" si="26"/>
        <v>-0.39999999999999858</v>
      </c>
      <c r="DL20" s="127">
        <f t="shared" si="27"/>
        <v>-0.39999999999999858</v>
      </c>
      <c r="DM20" s="127">
        <f t="shared" si="28"/>
        <v>-0.59999999999999964</v>
      </c>
      <c r="DN20" s="127">
        <f t="shared" si="29"/>
        <v>-1.2000000000000011</v>
      </c>
      <c r="DO20" s="127">
        <f t="shared" si="30"/>
        <v>-0.70000000000000107</v>
      </c>
      <c r="DP20" s="127">
        <f t="shared" si="31"/>
        <v>-0.79999999999999893</v>
      </c>
      <c r="DQ20" s="127">
        <f t="shared" si="32"/>
        <v>-0.59999999999999964</v>
      </c>
      <c r="DR20" s="127">
        <f t="shared" si="33"/>
        <v>-0.40000000000000036</v>
      </c>
      <c r="DS20" s="127">
        <f t="shared" si="34"/>
        <v>-0.79999999999999893</v>
      </c>
      <c r="DU20" s="103">
        <v>44964</v>
      </c>
      <c r="DV20" s="481">
        <v>7.3</v>
      </c>
      <c r="DW20" s="482">
        <v>7.3</v>
      </c>
      <c r="DX20" s="134">
        <f t="shared" si="132"/>
        <v>0</v>
      </c>
      <c r="DY20" s="483">
        <v>7.2</v>
      </c>
      <c r="DZ20" s="484">
        <v>7.2</v>
      </c>
      <c r="EA20" s="134">
        <f t="shared" ref="EA20" si="167">DY20-DZ20</f>
        <v>0</v>
      </c>
      <c r="EB20" s="481">
        <v>7</v>
      </c>
      <c r="EC20" s="484">
        <v>7.1</v>
      </c>
      <c r="ED20" s="134">
        <f t="shared" ref="ED20" si="168">EB20-EC20</f>
        <v>-9.9999999999999645E-2</v>
      </c>
      <c r="EE20" s="481">
        <v>7</v>
      </c>
      <c r="EF20" s="484">
        <v>7.1</v>
      </c>
      <c r="EG20" s="134">
        <f t="shared" ref="EG20" si="169">EE20-EF20</f>
        <v>-9.9999999999999645E-2</v>
      </c>
      <c r="EH20" s="481">
        <v>7.1</v>
      </c>
      <c r="EI20" s="484">
        <v>7.2</v>
      </c>
      <c r="EJ20" s="134">
        <f t="shared" ref="EJ20" si="170">EH20-EI20</f>
        <v>-0.10000000000000053</v>
      </c>
      <c r="EK20" s="481">
        <v>6.9</v>
      </c>
      <c r="EL20" s="484">
        <v>7</v>
      </c>
      <c r="EM20" s="134">
        <f t="shared" ref="EM20" si="171">EK20-EL20</f>
        <v>-9.9999999999999645E-2</v>
      </c>
      <c r="EN20" s="481">
        <v>6.9</v>
      </c>
      <c r="EO20" s="484">
        <v>6.8</v>
      </c>
      <c r="EP20" s="134">
        <f t="shared" ref="EP20" si="172">EN20-EO20</f>
        <v>0.10000000000000053</v>
      </c>
      <c r="EQ20" s="481">
        <v>7</v>
      </c>
      <c r="ER20" s="484">
        <v>6.9</v>
      </c>
      <c r="ES20" s="134">
        <f t="shared" ref="ES20" si="173">EQ20-ER20</f>
        <v>9.9999999999999645E-2</v>
      </c>
      <c r="ET20" s="481">
        <v>6.9</v>
      </c>
      <c r="EU20" s="484">
        <v>6.8</v>
      </c>
      <c r="EV20" s="134">
        <f t="shared" ref="EV20" si="174">ET20-EU20</f>
        <v>0.10000000000000053</v>
      </c>
      <c r="EW20" s="481">
        <v>7.2</v>
      </c>
      <c r="EX20" s="484">
        <v>7.2</v>
      </c>
      <c r="EY20" s="134">
        <f t="shared" ref="EY20" si="175">EW20-EX20</f>
        <v>0</v>
      </c>
    </row>
    <row r="21" spans="1:155" ht="19.75" customHeight="1" x14ac:dyDescent="0.35">
      <c r="J21" s="103">
        <v>44962</v>
      </c>
      <c r="K21" s="101">
        <v>14.03</v>
      </c>
      <c r="L21" s="102">
        <v>13.3</v>
      </c>
      <c r="M21" s="100">
        <v>14.8</v>
      </c>
      <c r="N21" s="100">
        <v>13.5</v>
      </c>
      <c r="O21" s="100">
        <v>13.8</v>
      </c>
      <c r="P21" s="100">
        <v>14.4</v>
      </c>
      <c r="Q21" s="105">
        <v>16.8</v>
      </c>
      <c r="R21" s="102">
        <v>14.4</v>
      </c>
      <c r="S21" s="100">
        <v>14</v>
      </c>
      <c r="T21" s="100">
        <v>14.4</v>
      </c>
      <c r="U21" s="100">
        <v>15</v>
      </c>
      <c r="V21" s="100">
        <v>14.6</v>
      </c>
      <c r="W21" s="56">
        <v>14.6</v>
      </c>
      <c r="X21" s="106">
        <v>13.4</v>
      </c>
      <c r="Y21" s="100">
        <v>13.8</v>
      </c>
      <c r="Z21" s="100">
        <v>13.8</v>
      </c>
      <c r="AA21" s="100">
        <v>13.8</v>
      </c>
      <c r="AB21" s="105">
        <v>14</v>
      </c>
      <c r="AC21" s="102">
        <v>13.8</v>
      </c>
      <c r="AD21" s="102">
        <v>13.8</v>
      </c>
      <c r="AE21" s="100">
        <v>13.6</v>
      </c>
      <c r="AF21" s="102">
        <v>14</v>
      </c>
      <c r="AG21" s="100">
        <v>13.8</v>
      </c>
      <c r="AH21" s="100">
        <v>13.9</v>
      </c>
      <c r="AI21" s="100">
        <v>13.8</v>
      </c>
      <c r="AJ21" s="105">
        <v>13.9</v>
      </c>
      <c r="AK21" s="102">
        <v>13.6</v>
      </c>
      <c r="AL21" s="100">
        <v>13.7</v>
      </c>
      <c r="AM21" s="100">
        <v>13.8</v>
      </c>
      <c r="AN21" s="100">
        <v>13.2</v>
      </c>
      <c r="AO21" s="100">
        <v>13.7</v>
      </c>
      <c r="AP21" s="100">
        <v>13.2</v>
      </c>
      <c r="AQ21" s="110">
        <f t="shared" si="165"/>
        <v>-0.14999999999999858</v>
      </c>
      <c r="AS21" s="103">
        <v>44848</v>
      </c>
      <c r="AT21" s="112">
        <f t="shared" si="143"/>
        <v>687.17391304347825</v>
      </c>
      <c r="AU21" s="102">
        <v>690</v>
      </c>
      <c r="AV21" s="100">
        <v>690</v>
      </c>
      <c r="AW21" s="100">
        <v>720</v>
      </c>
      <c r="AX21" s="56">
        <v>570</v>
      </c>
      <c r="AY21" s="100">
        <v>650</v>
      </c>
      <c r="AZ21" s="105"/>
      <c r="BA21" s="113">
        <v>720</v>
      </c>
      <c r="BB21" s="113">
        <v>690</v>
      </c>
      <c r="BC21" s="114">
        <v>675</v>
      </c>
      <c r="BD21" s="115">
        <v>650</v>
      </c>
      <c r="BE21" s="116">
        <v>600</v>
      </c>
      <c r="BF21" s="102">
        <v>600</v>
      </c>
      <c r="BG21" s="100">
        <v>700</v>
      </c>
      <c r="BH21" s="100">
        <v>650</v>
      </c>
      <c r="BI21" s="100"/>
      <c r="BJ21" s="105"/>
      <c r="BK21" s="100">
        <v>650</v>
      </c>
      <c r="BL21" s="100">
        <v>750</v>
      </c>
      <c r="BM21" s="100">
        <v>750</v>
      </c>
      <c r="BN21" s="100">
        <v>750</v>
      </c>
      <c r="BO21" s="105">
        <v>820</v>
      </c>
      <c r="BP21" s="102">
        <v>750</v>
      </c>
      <c r="BQ21" s="100">
        <v>650</v>
      </c>
      <c r="BR21" s="100">
        <v>750</v>
      </c>
      <c r="BS21" s="100">
        <v>700</v>
      </c>
      <c r="BT21" s="100">
        <v>630</v>
      </c>
      <c r="BV21" s="103">
        <v>44848</v>
      </c>
      <c r="BW21" s="119">
        <f t="shared" si="130"/>
        <v>2341.818181818182</v>
      </c>
      <c r="BX21" s="102">
        <v>2600</v>
      </c>
      <c r="BY21" s="100"/>
      <c r="BZ21" s="100"/>
      <c r="CA21" s="100"/>
      <c r="CB21" s="105">
        <v>2300</v>
      </c>
      <c r="CC21" s="102">
        <v>2450</v>
      </c>
      <c r="CD21" s="100">
        <v>2200</v>
      </c>
      <c r="CE21" s="100"/>
      <c r="CF21" s="100">
        <v>2000</v>
      </c>
      <c r="CG21" s="105"/>
      <c r="CH21" s="120"/>
      <c r="CI21" s="56">
        <v>2660</v>
      </c>
      <c r="CJ21" s="56"/>
      <c r="CK21" s="56"/>
      <c r="CL21" s="121"/>
      <c r="CM21" s="102">
        <v>2200</v>
      </c>
      <c r="CN21" s="100"/>
      <c r="CO21" s="100">
        <v>2500</v>
      </c>
      <c r="CP21" s="100"/>
      <c r="CQ21" s="105"/>
      <c r="CR21" s="102">
        <v>2200</v>
      </c>
      <c r="CS21" s="100">
        <v>2050</v>
      </c>
      <c r="CT21" s="100">
        <v>2600</v>
      </c>
      <c r="CU21" s="100"/>
      <c r="CV21" s="100"/>
      <c r="CX21" s="103">
        <v>44962</v>
      </c>
      <c r="CY21" s="68">
        <v>9.25</v>
      </c>
      <c r="CZ21" s="68">
        <v>8.4</v>
      </c>
      <c r="DA21" s="126">
        <f t="shared" si="166"/>
        <v>0.84999999999999964</v>
      </c>
      <c r="DC21" s="103">
        <v>44962</v>
      </c>
      <c r="DD21" s="127">
        <f t="shared" si="19"/>
        <v>0.59999999999999964</v>
      </c>
      <c r="DE21" s="127">
        <f t="shared" si="20"/>
        <v>1</v>
      </c>
      <c r="DF21" s="127">
        <f t="shared" si="21"/>
        <v>-0.80000000000000071</v>
      </c>
      <c r="DG21" s="127">
        <f t="shared" si="22"/>
        <v>-0.19999999999999929</v>
      </c>
      <c r="DH21" s="127">
        <f t="shared" si="23"/>
        <v>-0.30000000000000071</v>
      </c>
      <c r="DI21" s="127">
        <f t="shared" si="24"/>
        <v>0.40000000000000036</v>
      </c>
      <c r="DJ21" s="127">
        <f t="shared" si="25"/>
        <v>-9.9999999999999645E-2</v>
      </c>
      <c r="DK21" s="127">
        <f t="shared" si="26"/>
        <v>-0.19999999999999929</v>
      </c>
      <c r="DL21" s="127">
        <f t="shared" si="27"/>
        <v>-0.5</v>
      </c>
      <c r="DM21" s="127">
        <f t="shared" si="28"/>
        <v>-0.40000000000000036</v>
      </c>
      <c r="DN21" s="127">
        <f t="shared" si="29"/>
        <v>-1.2000000000000011</v>
      </c>
      <c r="DO21" s="127">
        <f t="shared" si="30"/>
        <v>-0.70000000000000107</v>
      </c>
      <c r="DP21" s="127">
        <f t="shared" si="31"/>
        <v>-0.90000000000000036</v>
      </c>
      <c r="DQ21" s="127">
        <f t="shared" si="32"/>
        <v>-0.70000000000000107</v>
      </c>
      <c r="DR21" s="127">
        <f t="shared" si="33"/>
        <v>-0.29999999999999893</v>
      </c>
      <c r="DS21" s="127">
        <f t="shared" si="34"/>
        <v>-0.59999999999999964</v>
      </c>
      <c r="DU21" s="103">
        <v>44963</v>
      </c>
      <c r="DV21" s="481">
        <v>7.4</v>
      </c>
      <c r="DW21" s="482">
        <v>7.3</v>
      </c>
      <c r="DX21" s="134">
        <f t="shared" si="132"/>
        <v>0.10000000000000053</v>
      </c>
      <c r="DY21" s="483">
        <v>7.2</v>
      </c>
      <c r="DZ21" s="484">
        <v>7.3</v>
      </c>
      <c r="EA21" s="134">
        <f t="shared" ref="EA21:EA23" si="176">DY21-DZ21</f>
        <v>-9.9999999999999645E-2</v>
      </c>
      <c r="EB21" s="481">
        <v>7</v>
      </c>
      <c r="EC21" s="484">
        <v>7.1</v>
      </c>
      <c r="ED21" s="134">
        <f t="shared" ref="ED21:ED23" si="177">EB21-EC21</f>
        <v>-9.9999999999999645E-2</v>
      </c>
      <c r="EE21" s="481">
        <v>7.05</v>
      </c>
      <c r="EF21" s="484">
        <v>7.1</v>
      </c>
      <c r="EG21" s="134">
        <f t="shared" ref="EG21:EG23" si="178">EE21-EF21</f>
        <v>-4.9999999999999822E-2</v>
      </c>
      <c r="EH21" s="481">
        <v>7</v>
      </c>
      <c r="EI21" s="484">
        <v>7.1</v>
      </c>
      <c r="EJ21" s="134">
        <f t="shared" ref="EJ21:EJ23" si="179">EH21-EI21</f>
        <v>-9.9999999999999645E-2</v>
      </c>
      <c r="EK21" s="481">
        <v>6.85</v>
      </c>
      <c r="EL21" s="484">
        <v>7</v>
      </c>
      <c r="EM21" s="134">
        <f t="shared" ref="EM21:EM23" si="180">EK21-EL21</f>
        <v>-0.15000000000000036</v>
      </c>
      <c r="EN21" s="481">
        <v>6.9</v>
      </c>
      <c r="EO21" s="484">
        <v>6.8</v>
      </c>
      <c r="EP21" s="134">
        <f t="shared" ref="EP21:EP23" si="181">EN21-EO21</f>
        <v>0.10000000000000053</v>
      </c>
      <c r="EQ21" s="481">
        <v>7</v>
      </c>
      <c r="ER21" s="484">
        <v>6.8</v>
      </c>
      <c r="ES21" s="134">
        <f t="shared" ref="ES21:ES23" si="182">EQ21-ER21</f>
        <v>0.20000000000000018</v>
      </c>
      <c r="ET21" s="481">
        <v>6.9</v>
      </c>
      <c r="EU21" s="484">
        <v>6.8</v>
      </c>
      <c r="EV21" s="134">
        <f t="shared" ref="EV21:EV23" si="183">ET21-EU21</f>
        <v>0.10000000000000053</v>
      </c>
      <c r="EW21" s="481">
        <v>7.3</v>
      </c>
      <c r="EX21" s="484">
        <v>7.2</v>
      </c>
      <c r="EY21" s="134">
        <f>EW21-EX21</f>
        <v>9.9999999999999645E-2</v>
      </c>
    </row>
    <row r="22" spans="1:155" ht="19.75" customHeight="1" x14ac:dyDescent="0.35">
      <c r="A22" s="89" t="s">
        <v>62</v>
      </c>
      <c r="B22" s="27"/>
      <c r="C22" s="27"/>
      <c r="D22" s="27"/>
      <c r="E22" s="27"/>
      <c r="F22" s="27"/>
      <c r="G22" s="27"/>
      <c r="H22" s="93"/>
      <c r="J22" s="103">
        <v>44961</v>
      </c>
      <c r="K22" s="101">
        <v>13.93</v>
      </c>
      <c r="L22" s="102">
        <v>13.3</v>
      </c>
      <c r="M22" s="100">
        <v>14.8</v>
      </c>
      <c r="N22" s="100">
        <v>13.5</v>
      </c>
      <c r="O22" s="100">
        <v>13.8</v>
      </c>
      <c r="P22" s="100">
        <v>14.4</v>
      </c>
      <c r="Q22" s="105">
        <v>16.8</v>
      </c>
      <c r="R22" s="102">
        <v>14.4</v>
      </c>
      <c r="S22" s="100">
        <v>14</v>
      </c>
      <c r="T22" s="100">
        <v>14</v>
      </c>
      <c r="U22" s="100">
        <v>15</v>
      </c>
      <c r="V22" s="100">
        <v>14</v>
      </c>
      <c r="W22" s="56">
        <v>14</v>
      </c>
      <c r="X22" s="106">
        <v>13.4</v>
      </c>
      <c r="Y22" s="100">
        <v>13.8</v>
      </c>
      <c r="Z22" s="100">
        <v>13.8</v>
      </c>
      <c r="AA22" s="100">
        <v>13.8</v>
      </c>
      <c r="AB22" s="105">
        <v>14</v>
      </c>
      <c r="AC22" s="102">
        <v>13.8</v>
      </c>
      <c r="AD22" s="102">
        <v>13.8</v>
      </c>
      <c r="AE22" s="100">
        <v>13.6</v>
      </c>
      <c r="AF22" s="102">
        <v>14</v>
      </c>
      <c r="AG22" s="100">
        <v>13.8</v>
      </c>
      <c r="AH22" s="100">
        <v>13.9</v>
      </c>
      <c r="AI22" s="100">
        <v>13.8</v>
      </c>
      <c r="AJ22" s="105">
        <v>13.9</v>
      </c>
      <c r="AK22" s="102">
        <v>13.6</v>
      </c>
      <c r="AL22" s="100">
        <v>13.5</v>
      </c>
      <c r="AM22" s="100">
        <v>13.6</v>
      </c>
      <c r="AN22" s="100">
        <v>13</v>
      </c>
      <c r="AO22" s="100">
        <v>13.5</v>
      </c>
      <c r="AP22" s="100">
        <v>13.2</v>
      </c>
      <c r="AQ22" s="110">
        <f t="shared" si="165"/>
        <v>-0.25</v>
      </c>
      <c r="AS22" s="103">
        <v>44841</v>
      </c>
      <c r="AT22" s="112">
        <f t="shared" si="143"/>
        <v>666.95652173913038</v>
      </c>
      <c r="AU22" s="102">
        <v>675</v>
      </c>
      <c r="AV22" s="100">
        <v>675</v>
      </c>
      <c r="AW22" s="100">
        <v>700</v>
      </c>
      <c r="AX22" s="56">
        <v>555</v>
      </c>
      <c r="AY22" s="100">
        <v>600</v>
      </c>
      <c r="AZ22" s="105"/>
      <c r="BA22" s="113">
        <v>700</v>
      </c>
      <c r="BB22" s="113">
        <v>675</v>
      </c>
      <c r="BC22" s="114">
        <v>700</v>
      </c>
      <c r="BD22" s="115">
        <v>620</v>
      </c>
      <c r="BE22" s="116">
        <v>550</v>
      </c>
      <c r="BF22" s="102">
        <v>600</v>
      </c>
      <c r="BG22" s="100">
        <v>730</v>
      </c>
      <c r="BH22" s="100">
        <v>650</v>
      </c>
      <c r="BI22" s="100"/>
      <c r="BJ22" s="105"/>
      <c r="BK22" s="100">
        <v>650</v>
      </c>
      <c r="BL22" s="100">
        <v>720</v>
      </c>
      <c r="BM22" s="100">
        <v>700</v>
      </c>
      <c r="BN22" s="100">
        <v>720</v>
      </c>
      <c r="BO22" s="105">
        <v>800</v>
      </c>
      <c r="BP22" s="102">
        <v>730</v>
      </c>
      <c r="BQ22" s="100">
        <v>620</v>
      </c>
      <c r="BR22" s="100">
        <v>700</v>
      </c>
      <c r="BS22" s="100">
        <v>670</v>
      </c>
      <c r="BT22" s="100">
        <v>600</v>
      </c>
      <c r="BV22" s="103">
        <v>44841</v>
      </c>
      <c r="BW22" s="119">
        <f t="shared" si="130"/>
        <v>2337.2727272727275</v>
      </c>
      <c r="BX22" s="102">
        <v>2560</v>
      </c>
      <c r="BY22" s="100"/>
      <c r="BZ22" s="100"/>
      <c r="CA22" s="100"/>
      <c r="CB22" s="105">
        <v>2300</v>
      </c>
      <c r="CC22" s="102">
        <v>2350</v>
      </c>
      <c r="CD22" s="100">
        <v>2200</v>
      </c>
      <c r="CE22" s="100"/>
      <c r="CF22" s="100">
        <v>2200</v>
      </c>
      <c r="CG22" s="105"/>
      <c r="CH22" s="120"/>
      <c r="CI22" s="56">
        <v>2700</v>
      </c>
      <c r="CJ22" s="56"/>
      <c r="CK22" s="56"/>
      <c r="CL22" s="121"/>
      <c r="CM22" s="102">
        <v>2250</v>
      </c>
      <c r="CN22" s="100"/>
      <c r="CO22" s="100">
        <v>2350</v>
      </c>
      <c r="CP22" s="100"/>
      <c r="CQ22" s="105"/>
      <c r="CR22" s="102">
        <v>2200</v>
      </c>
      <c r="CS22" s="100">
        <v>2000</v>
      </c>
      <c r="CT22" s="100">
        <v>2600</v>
      </c>
      <c r="CU22" s="100"/>
      <c r="CV22" s="100"/>
      <c r="CX22" s="103">
        <v>44961</v>
      </c>
      <c r="CY22" s="68">
        <v>9</v>
      </c>
      <c r="CZ22" s="68">
        <v>7.75</v>
      </c>
      <c r="DA22" s="126">
        <f t="shared" si="166"/>
        <v>1.25</v>
      </c>
      <c r="DC22" s="103">
        <v>44961</v>
      </c>
      <c r="DD22" s="127">
        <f t="shared" si="19"/>
        <v>0</v>
      </c>
      <c r="DE22" s="127">
        <f t="shared" si="20"/>
        <v>1</v>
      </c>
      <c r="DF22" s="127">
        <f t="shared" si="21"/>
        <v>-1</v>
      </c>
      <c r="DG22" s="127">
        <f t="shared" si="22"/>
        <v>-0.40000000000000036</v>
      </c>
      <c r="DH22" s="127">
        <f t="shared" si="23"/>
        <v>-0.5</v>
      </c>
      <c r="DI22" s="127">
        <f t="shared" si="24"/>
        <v>0.40000000000000036</v>
      </c>
      <c r="DJ22" s="127">
        <f t="shared" si="25"/>
        <v>-9.9999999999999645E-2</v>
      </c>
      <c r="DK22" s="127">
        <f t="shared" si="26"/>
        <v>-0.19999999999999929</v>
      </c>
      <c r="DL22" s="127">
        <f t="shared" si="27"/>
        <v>-0.5</v>
      </c>
      <c r="DM22" s="127">
        <f t="shared" si="28"/>
        <v>-0.40000000000000036</v>
      </c>
      <c r="DN22" s="127">
        <f t="shared" si="29"/>
        <v>-1.4000000000000004</v>
      </c>
      <c r="DO22" s="127">
        <f t="shared" si="30"/>
        <v>-0.90000000000000036</v>
      </c>
      <c r="DP22" s="127">
        <f t="shared" si="31"/>
        <v>-0.5</v>
      </c>
      <c r="DQ22" s="127">
        <f t="shared" si="32"/>
        <v>-0.90000000000000036</v>
      </c>
      <c r="DR22" s="127">
        <f t="shared" si="33"/>
        <v>-9.9999999999999645E-2</v>
      </c>
      <c r="DS22" s="127">
        <f t="shared" si="34"/>
        <v>-0.59999999999999964</v>
      </c>
      <c r="DU22" s="103">
        <v>44962</v>
      </c>
      <c r="DV22" s="481">
        <v>7.3</v>
      </c>
      <c r="DW22" s="482">
        <v>7.1</v>
      </c>
      <c r="DX22" s="134">
        <f t="shared" si="132"/>
        <v>0.20000000000000018</v>
      </c>
      <c r="DY22" s="483">
        <v>7.1</v>
      </c>
      <c r="DZ22" s="484">
        <v>7.1</v>
      </c>
      <c r="EA22" s="134">
        <f t="shared" si="176"/>
        <v>0</v>
      </c>
      <c r="EB22" s="481">
        <v>7</v>
      </c>
      <c r="EC22" s="484">
        <v>7.1</v>
      </c>
      <c r="ED22" s="134">
        <f t="shared" si="177"/>
        <v>-9.9999999999999645E-2</v>
      </c>
      <c r="EE22" s="481">
        <v>7.05</v>
      </c>
      <c r="EF22" s="484">
        <v>7.1</v>
      </c>
      <c r="EG22" s="134">
        <f t="shared" si="178"/>
        <v>-4.9999999999999822E-2</v>
      </c>
      <c r="EH22" s="481">
        <v>7</v>
      </c>
      <c r="EI22" s="484">
        <v>7.1</v>
      </c>
      <c r="EJ22" s="134">
        <f t="shared" si="179"/>
        <v>-9.9999999999999645E-2</v>
      </c>
      <c r="EK22" s="481">
        <v>6.85</v>
      </c>
      <c r="EL22" s="484">
        <v>7</v>
      </c>
      <c r="EM22" s="134">
        <f t="shared" si="180"/>
        <v>-0.15000000000000036</v>
      </c>
      <c r="EN22" s="481">
        <v>6.8</v>
      </c>
      <c r="EO22" s="484">
        <v>6.7</v>
      </c>
      <c r="EP22" s="134">
        <f t="shared" si="181"/>
        <v>9.9999999999999645E-2</v>
      </c>
      <c r="EQ22" s="481">
        <v>6.9</v>
      </c>
      <c r="ER22" s="484">
        <v>6.7</v>
      </c>
      <c r="ES22" s="134">
        <f t="shared" si="182"/>
        <v>0.20000000000000018</v>
      </c>
      <c r="ET22" s="481">
        <v>6.9</v>
      </c>
      <c r="EU22" s="484">
        <v>6.7</v>
      </c>
      <c r="EV22" s="134">
        <f t="shared" si="183"/>
        <v>0.20000000000000018</v>
      </c>
      <c r="EW22" s="481">
        <v>7.2</v>
      </c>
      <c r="EX22" s="484">
        <v>7.1</v>
      </c>
      <c r="EY22" s="134">
        <f t="shared" ref="EY22:EY23" si="184">EW22-EX22</f>
        <v>0.10000000000000053</v>
      </c>
    </row>
    <row r="23" spans="1:155" ht="19.75" customHeight="1" x14ac:dyDescent="0.35">
      <c r="J23" s="103">
        <v>44960</v>
      </c>
      <c r="K23" s="101">
        <v>13.9</v>
      </c>
      <c r="L23" s="102">
        <v>13.3</v>
      </c>
      <c r="M23" s="100">
        <v>14.8</v>
      </c>
      <c r="N23" s="100">
        <v>13.5</v>
      </c>
      <c r="O23" s="100">
        <v>13.8</v>
      </c>
      <c r="P23" s="100">
        <v>14.4</v>
      </c>
      <c r="Q23" s="105">
        <v>16.8</v>
      </c>
      <c r="R23" s="102">
        <v>14.4</v>
      </c>
      <c r="S23" s="100">
        <v>14</v>
      </c>
      <c r="T23" s="100">
        <v>13.8</v>
      </c>
      <c r="U23" s="100">
        <v>15</v>
      </c>
      <c r="V23" s="100">
        <v>13.8</v>
      </c>
      <c r="W23" s="56">
        <v>13.8</v>
      </c>
      <c r="X23" s="106">
        <v>13.4</v>
      </c>
      <c r="Y23" s="100">
        <v>13.8</v>
      </c>
      <c r="Z23" s="100">
        <v>13.8</v>
      </c>
      <c r="AA23" s="100">
        <v>13.8</v>
      </c>
      <c r="AB23" s="105">
        <v>14</v>
      </c>
      <c r="AC23" s="102">
        <v>13.8</v>
      </c>
      <c r="AD23" s="102">
        <v>13.8</v>
      </c>
      <c r="AE23" s="100">
        <v>13.6</v>
      </c>
      <c r="AF23" s="102">
        <v>14</v>
      </c>
      <c r="AG23" s="100">
        <v>13.8</v>
      </c>
      <c r="AH23" s="100">
        <v>13.9</v>
      </c>
      <c r="AI23" s="100">
        <v>13.8</v>
      </c>
      <c r="AJ23" s="105">
        <v>13.9</v>
      </c>
      <c r="AK23" s="102">
        <v>13.6</v>
      </c>
      <c r="AL23" s="100">
        <v>13.5</v>
      </c>
      <c r="AM23" s="100">
        <v>13.5</v>
      </c>
      <c r="AN23" s="100">
        <v>13</v>
      </c>
      <c r="AO23" s="100">
        <v>13.4</v>
      </c>
      <c r="AP23" s="100">
        <v>13.2</v>
      </c>
      <c r="AQ23" s="110">
        <f>SUM(P23+AL23)/2-SUM(R23+S23)/2</f>
        <v>-0.25</v>
      </c>
      <c r="AS23" s="103">
        <v>44834</v>
      </c>
      <c r="AT23" s="112">
        <f t="shared" si="143"/>
        <v>617.39130434782612</v>
      </c>
      <c r="AU23" s="102">
        <v>600</v>
      </c>
      <c r="AV23" s="100">
        <v>675</v>
      </c>
      <c r="AW23" s="100">
        <v>680</v>
      </c>
      <c r="AX23" s="56">
        <v>555</v>
      </c>
      <c r="AY23" s="100">
        <v>600</v>
      </c>
      <c r="AZ23" s="105"/>
      <c r="BA23" s="113">
        <v>650</v>
      </c>
      <c r="BB23" s="113">
        <v>630</v>
      </c>
      <c r="BC23" s="114">
        <v>645</v>
      </c>
      <c r="BD23" s="115">
        <v>550</v>
      </c>
      <c r="BE23" s="116">
        <v>480</v>
      </c>
      <c r="BF23" s="102">
        <v>540</v>
      </c>
      <c r="BG23" s="100">
        <v>650</v>
      </c>
      <c r="BH23" s="100">
        <v>550</v>
      </c>
      <c r="BI23" s="100"/>
      <c r="BJ23" s="105"/>
      <c r="BK23" s="100">
        <v>550</v>
      </c>
      <c r="BL23" s="100">
        <v>675</v>
      </c>
      <c r="BM23" s="100">
        <v>660</v>
      </c>
      <c r="BN23" s="100">
        <v>710</v>
      </c>
      <c r="BO23" s="105">
        <v>720</v>
      </c>
      <c r="BP23" s="102">
        <v>660</v>
      </c>
      <c r="BQ23" s="100">
        <v>550</v>
      </c>
      <c r="BR23" s="100">
        <v>690</v>
      </c>
      <c r="BS23" s="100">
        <v>660</v>
      </c>
      <c r="BT23" s="100">
        <v>520</v>
      </c>
      <c r="BV23" s="103">
        <v>44834</v>
      </c>
      <c r="BW23" s="119">
        <f t="shared" ref="BW23:BW28" si="185">AVERAGE(BX23:CV23)</f>
        <v>2210.909090909091</v>
      </c>
      <c r="BX23" s="102">
        <v>2520</v>
      </c>
      <c r="BY23" s="100"/>
      <c r="BZ23" s="100"/>
      <c r="CA23" s="100"/>
      <c r="CB23" s="105">
        <v>2100</v>
      </c>
      <c r="CC23" s="102">
        <v>2200</v>
      </c>
      <c r="CD23" s="100">
        <v>2100</v>
      </c>
      <c r="CE23" s="100"/>
      <c r="CF23" s="100">
        <v>2000</v>
      </c>
      <c r="CG23" s="105"/>
      <c r="CH23" s="120"/>
      <c r="CI23" s="56">
        <v>2600</v>
      </c>
      <c r="CJ23" s="56"/>
      <c r="CK23" s="56"/>
      <c r="CL23" s="121"/>
      <c r="CM23" s="102">
        <v>2100</v>
      </c>
      <c r="CN23" s="100"/>
      <c r="CO23" s="100">
        <v>2100</v>
      </c>
      <c r="CP23" s="100"/>
      <c r="CQ23" s="105"/>
      <c r="CR23" s="102">
        <v>2000</v>
      </c>
      <c r="CS23" s="100">
        <v>2000</v>
      </c>
      <c r="CT23" s="100">
        <v>2600</v>
      </c>
      <c r="CU23" s="100"/>
      <c r="CV23" s="100"/>
      <c r="CX23" s="103">
        <v>44960</v>
      </c>
      <c r="CY23" s="68">
        <v>9.25</v>
      </c>
      <c r="CZ23" s="68">
        <v>7.75</v>
      </c>
      <c r="DA23" s="126">
        <f>CY23-CZ23</f>
        <v>1.5</v>
      </c>
      <c r="DC23" s="103">
        <v>44960</v>
      </c>
      <c r="DD23" s="127">
        <f t="shared" si="19"/>
        <v>-0.19999999999999929</v>
      </c>
      <c r="DE23" s="127">
        <f t="shared" si="20"/>
        <v>1</v>
      </c>
      <c r="DF23" s="127">
        <f t="shared" si="21"/>
        <v>-1</v>
      </c>
      <c r="DG23" s="127">
        <f t="shared" si="22"/>
        <v>-0.5</v>
      </c>
      <c r="DH23" s="127">
        <f t="shared" si="23"/>
        <v>-0.5</v>
      </c>
      <c r="DI23" s="127">
        <f t="shared" si="24"/>
        <v>0.40000000000000036</v>
      </c>
      <c r="DJ23" s="127">
        <f t="shared" si="25"/>
        <v>-9.9999999999999645E-2</v>
      </c>
      <c r="DK23" s="127">
        <f t="shared" si="26"/>
        <v>-0.19999999999999929</v>
      </c>
      <c r="DL23" s="127">
        <f t="shared" si="27"/>
        <v>-0.5</v>
      </c>
      <c r="DM23" s="127">
        <f t="shared" si="28"/>
        <v>-0.40000000000000036</v>
      </c>
      <c r="DN23" s="127">
        <f t="shared" si="29"/>
        <v>-1.4000000000000004</v>
      </c>
      <c r="DO23" s="127">
        <f t="shared" si="30"/>
        <v>-0.90000000000000036</v>
      </c>
      <c r="DP23" s="127">
        <f t="shared" si="31"/>
        <v>-0.30000000000000071</v>
      </c>
      <c r="DQ23" s="127">
        <f t="shared" si="32"/>
        <v>-0.90000000000000036</v>
      </c>
      <c r="DR23" s="127">
        <f t="shared" si="33"/>
        <v>-9.9999999999999645E-2</v>
      </c>
      <c r="DS23" s="127">
        <f t="shared" si="34"/>
        <v>-0.59999999999999964</v>
      </c>
      <c r="DU23" s="103">
        <v>44961</v>
      </c>
      <c r="DV23" s="481">
        <v>7.2</v>
      </c>
      <c r="DW23" s="482">
        <v>6.9</v>
      </c>
      <c r="DX23" s="134">
        <f t="shared" si="132"/>
        <v>0.29999999999999982</v>
      </c>
      <c r="DY23" s="483">
        <v>7</v>
      </c>
      <c r="DZ23" s="484">
        <v>6.9</v>
      </c>
      <c r="EA23" s="134">
        <f t="shared" si="176"/>
        <v>9.9999999999999645E-2</v>
      </c>
      <c r="EB23" s="481">
        <v>7</v>
      </c>
      <c r="EC23" s="484">
        <v>7.1</v>
      </c>
      <c r="ED23" s="134">
        <f t="shared" si="177"/>
        <v>-9.9999999999999645E-2</v>
      </c>
      <c r="EE23" s="481">
        <v>6.9</v>
      </c>
      <c r="EF23" s="484">
        <v>7</v>
      </c>
      <c r="EG23" s="134">
        <f t="shared" si="178"/>
        <v>-9.9999999999999645E-2</v>
      </c>
      <c r="EH23" s="481">
        <v>6.95</v>
      </c>
      <c r="EI23" s="484">
        <v>7.05</v>
      </c>
      <c r="EJ23" s="134">
        <f t="shared" si="179"/>
        <v>-9.9999999999999645E-2</v>
      </c>
      <c r="EK23" s="481">
        <v>6.8</v>
      </c>
      <c r="EL23" s="484">
        <v>7</v>
      </c>
      <c r="EM23" s="134">
        <f t="shared" si="180"/>
        <v>-0.20000000000000018</v>
      </c>
      <c r="EN23" s="481">
        <v>6.8</v>
      </c>
      <c r="EO23" s="484">
        <v>6.6</v>
      </c>
      <c r="EP23" s="134">
        <f t="shared" si="181"/>
        <v>0.20000000000000018</v>
      </c>
      <c r="EQ23" s="481">
        <v>6.9</v>
      </c>
      <c r="ER23" s="484">
        <v>6.7</v>
      </c>
      <c r="ES23" s="134">
        <f t="shared" si="182"/>
        <v>0.20000000000000018</v>
      </c>
      <c r="ET23" s="481">
        <v>6.9</v>
      </c>
      <c r="EU23" s="484">
        <v>6.6</v>
      </c>
      <c r="EV23" s="134">
        <f t="shared" si="183"/>
        <v>0.30000000000000071</v>
      </c>
      <c r="EW23" s="481">
        <v>7.1</v>
      </c>
      <c r="EX23" s="484">
        <v>6.9</v>
      </c>
      <c r="EY23" s="134">
        <f t="shared" si="184"/>
        <v>0.19999999999999929</v>
      </c>
    </row>
    <row r="24" spans="1:155" ht="19.75" customHeight="1" x14ac:dyDescent="0.35">
      <c r="J24" s="103">
        <v>44959</v>
      </c>
      <c r="K24" s="101">
        <v>14.03</v>
      </c>
      <c r="L24" s="102">
        <v>13.5</v>
      </c>
      <c r="M24" s="100">
        <v>15</v>
      </c>
      <c r="N24" s="100">
        <v>13.6</v>
      </c>
      <c r="O24" s="100">
        <v>13.8</v>
      </c>
      <c r="P24" s="100">
        <v>14.4</v>
      </c>
      <c r="Q24" s="105">
        <v>16.8</v>
      </c>
      <c r="R24" s="102">
        <v>14.5</v>
      </c>
      <c r="S24" s="100">
        <v>14.1</v>
      </c>
      <c r="T24" s="100">
        <v>14.2</v>
      </c>
      <c r="U24" s="100">
        <v>15</v>
      </c>
      <c r="V24" s="100">
        <v>14</v>
      </c>
      <c r="W24" s="56">
        <v>14</v>
      </c>
      <c r="X24" s="106">
        <v>13.6</v>
      </c>
      <c r="Y24" s="100">
        <v>14</v>
      </c>
      <c r="Z24" s="100">
        <v>14</v>
      </c>
      <c r="AA24" s="100">
        <v>14</v>
      </c>
      <c r="AB24" s="105">
        <v>14</v>
      </c>
      <c r="AC24" s="102">
        <v>14.2</v>
      </c>
      <c r="AD24" s="102">
        <v>14.2</v>
      </c>
      <c r="AE24" s="100">
        <v>13.6</v>
      </c>
      <c r="AF24" s="102">
        <v>14.1</v>
      </c>
      <c r="AG24" s="100">
        <v>14</v>
      </c>
      <c r="AH24" s="100">
        <v>14</v>
      </c>
      <c r="AI24" s="100">
        <v>13.8</v>
      </c>
      <c r="AJ24" s="105">
        <v>14</v>
      </c>
      <c r="AK24" s="102">
        <v>13.8</v>
      </c>
      <c r="AL24" s="100">
        <v>13.5</v>
      </c>
      <c r="AM24" s="100">
        <v>13.5</v>
      </c>
      <c r="AN24" s="100">
        <v>13</v>
      </c>
      <c r="AO24" s="100">
        <v>13.4</v>
      </c>
      <c r="AP24" s="100">
        <v>13.2</v>
      </c>
      <c r="AQ24" s="110">
        <f t="shared" ref="AQ24:AQ28" si="186">SUM(P24+AL24)/2-SUM(R24+S24)/2</f>
        <v>-0.35000000000000142</v>
      </c>
      <c r="AS24" s="103">
        <v>44827</v>
      </c>
      <c r="AT24" s="112">
        <f t="shared" ref="AT24:AT28" si="187">AVERAGE(AU24:BT24)</f>
        <v>586.73913043478262</v>
      </c>
      <c r="AU24" s="102">
        <v>525</v>
      </c>
      <c r="AV24" s="100">
        <v>645</v>
      </c>
      <c r="AW24" s="100">
        <v>630</v>
      </c>
      <c r="AX24" s="56">
        <v>570</v>
      </c>
      <c r="AY24" s="100">
        <v>525</v>
      </c>
      <c r="AZ24" s="105"/>
      <c r="BA24" s="113">
        <v>600</v>
      </c>
      <c r="BB24" s="113">
        <v>600</v>
      </c>
      <c r="BC24" s="114">
        <v>675</v>
      </c>
      <c r="BD24" s="115">
        <v>520</v>
      </c>
      <c r="BE24" s="116">
        <v>450</v>
      </c>
      <c r="BF24" s="102">
        <v>510</v>
      </c>
      <c r="BG24" s="100">
        <v>600</v>
      </c>
      <c r="BH24" s="100">
        <v>525</v>
      </c>
      <c r="BI24" s="100"/>
      <c r="BJ24" s="105"/>
      <c r="BK24" s="100">
        <v>570</v>
      </c>
      <c r="BL24" s="100">
        <v>600</v>
      </c>
      <c r="BM24" s="100">
        <v>600</v>
      </c>
      <c r="BN24" s="100">
        <v>650</v>
      </c>
      <c r="BO24" s="105">
        <v>660</v>
      </c>
      <c r="BP24" s="102">
        <v>675</v>
      </c>
      <c r="BQ24" s="100">
        <v>520</v>
      </c>
      <c r="BR24" s="100">
        <v>675</v>
      </c>
      <c r="BS24" s="100">
        <v>650</v>
      </c>
      <c r="BT24" s="100">
        <v>520</v>
      </c>
      <c r="BV24" s="103">
        <v>44827</v>
      </c>
      <c r="BW24" s="119">
        <f t="shared" si="185"/>
        <v>2190.909090909091</v>
      </c>
      <c r="BX24" s="102">
        <v>2600</v>
      </c>
      <c r="BY24" s="100"/>
      <c r="BZ24" s="100"/>
      <c r="CA24" s="100"/>
      <c r="CB24" s="105">
        <v>2000</v>
      </c>
      <c r="CC24" s="102">
        <v>2000</v>
      </c>
      <c r="CD24" s="100">
        <v>2200</v>
      </c>
      <c r="CE24" s="100"/>
      <c r="CF24" s="100">
        <v>2000</v>
      </c>
      <c r="CG24" s="105"/>
      <c r="CH24" s="120"/>
      <c r="CI24" s="56">
        <v>2600</v>
      </c>
      <c r="CJ24" s="56"/>
      <c r="CK24" s="56"/>
      <c r="CL24" s="121"/>
      <c r="CM24" s="102">
        <v>2000</v>
      </c>
      <c r="CN24" s="100"/>
      <c r="CO24" s="100">
        <v>2200</v>
      </c>
      <c r="CP24" s="100"/>
      <c r="CQ24" s="105"/>
      <c r="CR24" s="102">
        <v>2000</v>
      </c>
      <c r="CS24" s="100">
        <v>2000</v>
      </c>
      <c r="CT24" s="100">
        <v>2500</v>
      </c>
      <c r="CU24" s="100"/>
      <c r="CV24" s="100"/>
      <c r="CX24" s="103">
        <v>44959</v>
      </c>
      <c r="CY24" s="68">
        <v>9.1</v>
      </c>
      <c r="CZ24" s="68">
        <v>7.5</v>
      </c>
      <c r="DA24" s="126">
        <f>CY24-CZ24</f>
        <v>1.5999999999999996</v>
      </c>
      <c r="DC24" s="103">
        <v>44959</v>
      </c>
      <c r="DD24" s="127">
        <f t="shared" si="19"/>
        <v>-9.9999999999999645E-2</v>
      </c>
      <c r="DE24" s="127">
        <f t="shared" si="20"/>
        <v>0.90000000000000036</v>
      </c>
      <c r="DF24" s="127">
        <f t="shared" si="21"/>
        <v>-1.0999999999999996</v>
      </c>
      <c r="DG24" s="127">
        <f t="shared" si="22"/>
        <v>-0.59999999999999964</v>
      </c>
      <c r="DH24" s="127">
        <f t="shared" si="23"/>
        <v>-0.59999999999999964</v>
      </c>
      <c r="DI24" s="127">
        <f t="shared" si="24"/>
        <v>0.40000000000000036</v>
      </c>
      <c r="DJ24" s="127">
        <f t="shared" si="25"/>
        <v>-9.9999999999999645E-2</v>
      </c>
      <c r="DK24" s="127">
        <f t="shared" si="26"/>
        <v>-0.29999999999999893</v>
      </c>
      <c r="DL24" s="127">
        <f t="shared" si="27"/>
        <v>-0.5</v>
      </c>
      <c r="DM24" s="127">
        <f t="shared" si="28"/>
        <v>-0.29999999999999893</v>
      </c>
      <c r="DN24" s="127">
        <f t="shared" si="29"/>
        <v>-1.5</v>
      </c>
      <c r="DO24" s="127">
        <f t="shared" si="30"/>
        <v>-1</v>
      </c>
      <c r="DP24" s="127">
        <f t="shared" si="31"/>
        <v>-0.5</v>
      </c>
      <c r="DQ24" s="127">
        <f t="shared" si="32"/>
        <v>-1</v>
      </c>
      <c r="DR24" s="127">
        <f t="shared" si="33"/>
        <v>9.9999999999999645E-2</v>
      </c>
      <c r="DS24" s="127">
        <f t="shared" si="34"/>
        <v>-0.5</v>
      </c>
      <c r="DU24" s="103">
        <v>44960</v>
      </c>
      <c r="DV24" s="132">
        <v>7.1</v>
      </c>
      <c r="DW24" s="133">
        <v>6.8</v>
      </c>
      <c r="DX24" s="134">
        <f t="shared" si="132"/>
        <v>0.29999999999999982</v>
      </c>
      <c r="DY24" s="65">
        <v>6.9</v>
      </c>
      <c r="DZ24" s="68">
        <v>6.8</v>
      </c>
      <c r="EA24" s="134">
        <f>DY24-DZ24</f>
        <v>0.10000000000000053</v>
      </c>
      <c r="EB24" s="132">
        <v>7</v>
      </c>
      <c r="EC24" s="68">
        <v>7.1</v>
      </c>
      <c r="ED24" s="134">
        <f>EB24-EC24</f>
        <v>-9.9999999999999645E-2</v>
      </c>
      <c r="EE24" s="132">
        <v>6.75</v>
      </c>
      <c r="EF24" s="68">
        <v>6.9</v>
      </c>
      <c r="EG24" s="134">
        <f>EE24-EF24</f>
        <v>-0.15000000000000036</v>
      </c>
      <c r="EH24" s="132">
        <v>6.85</v>
      </c>
      <c r="EI24" s="68">
        <v>6.9</v>
      </c>
      <c r="EJ24" s="134">
        <f>EH24-EI24</f>
        <v>-5.0000000000000711E-2</v>
      </c>
      <c r="EK24" s="132">
        <v>6.7</v>
      </c>
      <c r="EL24" s="68">
        <v>6.7</v>
      </c>
      <c r="EM24" s="134">
        <f>EK24-EL24</f>
        <v>0</v>
      </c>
      <c r="EN24" s="132">
        <v>6.8</v>
      </c>
      <c r="EO24" s="68">
        <v>6.5</v>
      </c>
      <c r="EP24" s="134">
        <f>EN24-EO24</f>
        <v>0.29999999999999982</v>
      </c>
      <c r="EQ24" s="132">
        <v>6.9</v>
      </c>
      <c r="ER24" s="68">
        <v>6.6</v>
      </c>
      <c r="ES24" s="134">
        <f>EQ24-ER24</f>
        <v>0.30000000000000071</v>
      </c>
      <c r="ET24" s="132">
        <v>6.8</v>
      </c>
      <c r="EU24" s="68">
        <v>6.6</v>
      </c>
      <c r="EV24" s="134">
        <f>ET24-EU24</f>
        <v>0.20000000000000018</v>
      </c>
      <c r="EW24" s="132">
        <v>7</v>
      </c>
      <c r="EX24" s="68">
        <v>6.8</v>
      </c>
      <c r="EY24" s="134">
        <f>EW24-EX24</f>
        <v>0.20000000000000018</v>
      </c>
    </row>
    <row r="25" spans="1:155" ht="19.75" customHeight="1" x14ac:dyDescent="0.35">
      <c r="J25" s="103">
        <v>44958</v>
      </c>
      <c r="K25" s="101">
        <f>AVERAGE(L25:AP25)</f>
        <v>14.141935483870965</v>
      </c>
      <c r="L25" s="102">
        <v>13.8</v>
      </c>
      <c r="M25" s="100">
        <v>15.2</v>
      </c>
      <c r="N25" s="100">
        <v>13.6</v>
      </c>
      <c r="O25" s="100">
        <v>13.8</v>
      </c>
      <c r="P25" s="100">
        <v>14.4</v>
      </c>
      <c r="Q25" s="105">
        <v>16.8</v>
      </c>
      <c r="R25" s="102">
        <v>14.8</v>
      </c>
      <c r="S25" s="100">
        <v>14.2</v>
      </c>
      <c r="T25" s="100">
        <v>14.4</v>
      </c>
      <c r="U25" s="100">
        <v>15.2</v>
      </c>
      <c r="V25" s="100">
        <v>14.2</v>
      </c>
      <c r="W25" s="56">
        <v>14.2</v>
      </c>
      <c r="X25" s="106">
        <v>13.6</v>
      </c>
      <c r="Y25" s="100">
        <v>14</v>
      </c>
      <c r="Z25" s="100">
        <v>14</v>
      </c>
      <c r="AA25" s="100">
        <v>14</v>
      </c>
      <c r="AB25" s="105">
        <v>14.2</v>
      </c>
      <c r="AC25" s="102">
        <v>14.4</v>
      </c>
      <c r="AD25" s="102">
        <v>14.4</v>
      </c>
      <c r="AE25" s="100">
        <v>13.8</v>
      </c>
      <c r="AF25" s="102">
        <v>14.4</v>
      </c>
      <c r="AG25" s="100">
        <v>14</v>
      </c>
      <c r="AH25" s="100">
        <v>14.2</v>
      </c>
      <c r="AI25" s="100">
        <v>14</v>
      </c>
      <c r="AJ25" s="105">
        <v>14.2</v>
      </c>
      <c r="AK25" s="102">
        <v>13.8</v>
      </c>
      <c r="AL25" s="100">
        <v>13.4</v>
      </c>
      <c r="AM25" s="100">
        <v>13.6</v>
      </c>
      <c r="AN25" s="100">
        <v>13</v>
      </c>
      <c r="AO25" s="100">
        <v>13.6</v>
      </c>
      <c r="AP25" s="100">
        <v>13.2</v>
      </c>
      <c r="AQ25" s="110">
        <f t="shared" si="186"/>
        <v>-0.59999999999999964</v>
      </c>
      <c r="AS25" s="103">
        <v>44820</v>
      </c>
      <c r="AT25" s="112">
        <f t="shared" si="187"/>
        <v>595.6521739130435</v>
      </c>
      <c r="AU25" s="102">
        <v>595</v>
      </c>
      <c r="AV25" s="100">
        <v>600</v>
      </c>
      <c r="AW25" s="100">
        <v>630</v>
      </c>
      <c r="AX25" s="56">
        <v>600</v>
      </c>
      <c r="AY25" s="100">
        <v>600</v>
      </c>
      <c r="AZ25" s="105"/>
      <c r="BA25" s="113">
        <v>600</v>
      </c>
      <c r="BB25" s="113">
        <v>630</v>
      </c>
      <c r="BC25" s="114">
        <v>600</v>
      </c>
      <c r="BD25" s="115">
        <v>515</v>
      </c>
      <c r="BE25" s="116">
        <v>450</v>
      </c>
      <c r="BF25" s="102">
        <v>510</v>
      </c>
      <c r="BG25" s="100">
        <v>665</v>
      </c>
      <c r="BH25" s="100">
        <v>525</v>
      </c>
      <c r="BI25" s="100"/>
      <c r="BJ25" s="105"/>
      <c r="BK25" s="100">
        <v>600</v>
      </c>
      <c r="BL25" s="100">
        <v>600</v>
      </c>
      <c r="BM25" s="100">
        <v>600</v>
      </c>
      <c r="BN25" s="100">
        <v>650</v>
      </c>
      <c r="BO25" s="105">
        <v>660</v>
      </c>
      <c r="BP25" s="102">
        <v>675</v>
      </c>
      <c r="BQ25" s="100">
        <v>555</v>
      </c>
      <c r="BR25" s="100">
        <v>640</v>
      </c>
      <c r="BS25" s="100">
        <v>660</v>
      </c>
      <c r="BT25" s="100">
        <v>540</v>
      </c>
      <c r="BV25" s="103">
        <v>44820</v>
      </c>
      <c r="BW25" s="119">
        <f t="shared" si="185"/>
        <v>2160</v>
      </c>
      <c r="BX25" s="102">
        <v>2500</v>
      </c>
      <c r="BY25" s="100"/>
      <c r="BZ25" s="100"/>
      <c r="CA25" s="100"/>
      <c r="CB25" s="105">
        <v>2000</v>
      </c>
      <c r="CC25" s="102">
        <v>2000</v>
      </c>
      <c r="CD25" s="100">
        <v>2000</v>
      </c>
      <c r="CE25" s="100"/>
      <c r="CF25" s="100">
        <v>2000</v>
      </c>
      <c r="CG25" s="105"/>
      <c r="CH25" s="120"/>
      <c r="CI25" s="56">
        <v>2560</v>
      </c>
      <c r="CJ25" s="56"/>
      <c r="CK25" s="56"/>
      <c r="CL25" s="121"/>
      <c r="CM25" s="102">
        <v>2100</v>
      </c>
      <c r="CN25" s="100"/>
      <c r="CO25" s="100">
        <v>2200</v>
      </c>
      <c r="CP25" s="100"/>
      <c r="CQ25" s="105"/>
      <c r="CR25" s="102">
        <v>1800</v>
      </c>
      <c r="CS25" s="100">
        <v>2000</v>
      </c>
      <c r="CT25" s="100">
        <v>2600</v>
      </c>
      <c r="CU25" s="100"/>
      <c r="CV25" s="100"/>
      <c r="CX25" s="103">
        <v>44958</v>
      </c>
      <c r="CY25" s="68">
        <v>9.5</v>
      </c>
      <c r="CZ25" s="68">
        <v>7.5</v>
      </c>
      <c r="DA25" s="126">
        <f>CY25-CZ25</f>
        <v>2</v>
      </c>
      <c r="DC25" s="103">
        <v>44958</v>
      </c>
      <c r="DD25" s="127">
        <f t="shared" si="19"/>
        <v>0</v>
      </c>
      <c r="DE25" s="127">
        <f t="shared" si="20"/>
        <v>1</v>
      </c>
      <c r="DF25" s="127">
        <f t="shared" si="21"/>
        <v>-1.1999999999999993</v>
      </c>
      <c r="DG25" s="127">
        <f t="shared" si="22"/>
        <v>-0.59999999999999964</v>
      </c>
      <c r="DH25" s="127">
        <f t="shared" si="23"/>
        <v>-0.79999999999999893</v>
      </c>
      <c r="DI25" s="127">
        <f t="shared" si="24"/>
        <v>0.60000000000000142</v>
      </c>
      <c r="DJ25" s="127">
        <f t="shared" si="25"/>
        <v>0</v>
      </c>
      <c r="DK25" s="127">
        <f t="shared" si="26"/>
        <v>-0.19999999999999929</v>
      </c>
      <c r="DL25" s="127">
        <f t="shared" si="27"/>
        <v>-0.59999999999999964</v>
      </c>
      <c r="DM25" s="127">
        <f t="shared" si="28"/>
        <v>-0.39999999999999858</v>
      </c>
      <c r="DN25" s="127">
        <f t="shared" si="29"/>
        <v>-1.8000000000000007</v>
      </c>
      <c r="DO25" s="127">
        <f t="shared" si="30"/>
        <v>-1.1999999999999993</v>
      </c>
      <c r="DP25" s="127">
        <f t="shared" si="31"/>
        <v>-0.79999999999999893</v>
      </c>
      <c r="DQ25" s="127">
        <f t="shared" si="32"/>
        <v>-1.4000000000000004</v>
      </c>
      <c r="DR25" s="127">
        <f t="shared" si="33"/>
        <v>0.19999999999999929</v>
      </c>
      <c r="DS25" s="127">
        <f t="shared" si="34"/>
        <v>-0.59999999999999964</v>
      </c>
      <c r="DU25" s="103">
        <v>44959</v>
      </c>
      <c r="DV25" s="132">
        <v>7.2</v>
      </c>
      <c r="DW25" s="133">
        <v>6.8</v>
      </c>
      <c r="DX25" s="134">
        <f t="shared" si="132"/>
        <v>0.40000000000000036</v>
      </c>
      <c r="DY25" s="65">
        <v>7</v>
      </c>
      <c r="DZ25" s="68">
        <v>6.7</v>
      </c>
      <c r="EA25" s="134">
        <f>DY25-DZ25</f>
        <v>0.29999999999999982</v>
      </c>
      <c r="EB25" s="132">
        <v>6.7</v>
      </c>
      <c r="EC25" s="68">
        <v>6.8</v>
      </c>
      <c r="ED25" s="134">
        <f>EB25-EC25</f>
        <v>-9.9999999999999645E-2</v>
      </c>
      <c r="EE25" s="132">
        <v>6.75</v>
      </c>
      <c r="EF25" s="68">
        <v>6.85</v>
      </c>
      <c r="EG25" s="134">
        <f>EE25-EF25</f>
        <v>-9.9999999999999645E-2</v>
      </c>
      <c r="EH25" s="132">
        <v>6.8</v>
      </c>
      <c r="EI25" s="68">
        <v>6.9</v>
      </c>
      <c r="EJ25" s="134">
        <f>EH25-EI25</f>
        <v>-0.10000000000000053</v>
      </c>
      <c r="EK25" s="132">
        <v>6.7</v>
      </c>
      <c r="EL25" s="68">
        <v>6.7</v>
      </c>
      <c r="EM25" s="134">
        <f>EK25-EL25</f>
        <v>0</v>
      </c>
      <c r="EN25" s="132">
        <v>6.9</v>
      </c>
      <c r="EO25" s="68">
        <v>6.5</v>
      </c>
      <c r="EP25" s="134">
        <f>EN25-EO25</f>
        <v>0.40000000000000036</v>
      </c>
      <c r="EQ25" s="132">
        <v>7</v>
      </c>
      <c r="ER25" s="68">
        <v>6.6</v>
      </c>
      <c r="ES25" s="134">
        <f>EQ25-ER25</f>
        <v>0.40000000000000036</v>
      </c>
      <c r="ET25" s="132">
        <v>6.9</v>
      </c>
      <c r="EU25" s="68">
        <v>6.6</v>
      </c>
      <c r="EV25" s="134">
        <f>ET25-EU25</f>
        <v>0.30000000000000071</v>
      </c>
      <c r="EW25" s="132">
        <v>7.1</v>
      </c>
      <c r="EX25" s="68">
        <v>6.8</v>
      </c>
      <c r="EY25" s="134">
        <f>EW25-EX25</f>
        <v>0.29999999999999982</v>
      </c>
    </row>
    <row r="26" spans="1:155" ht="19.75" customHeight="1" x14ac:dyDescent="0.35">
      <c r="J26" s="103">
        <v>44957</v>
      </c>
      <c r="K26" s="101">
        <v>14.06</v>
      </c>
      <c r="L26" s="102">
        <v>13.8</v>
      </c>
      <c r="M26" s="100">
        <v>15</v>
      </c>
      <c r="N26" s="100">
        <v>13.6</v>
      </c>
      <c r="O26" s="100">
        <v>13.8</v>
      </c>
      <c r="P26" s="100">
        <v>14.8</v>
      </c>
      <c r="Q26" s="105">
        <v>16.8</v>
      </c>
      <c r="R26" s="102">
        <v>14.6</v>
      </c>
      <c r="S26" s="100">
        <v>13.8</v>
      </c>
      <c r="T26" s="100">
        <v>14.2</v>
      </c>
      <c r="U26" s="100">
        <v>15.4</v>
      </c>
      <c r="V26" s="100">
        <v>14.2</v>
      </c>
      <c r="W26" s="56">
        <v>14.2</v>
      </c>
      <c r="X26" s="106">
        <v>13.6</v>
      </c>
      <c r="Y26" s="100">
        <v>14</v>
      </c>
      <c r="Z26" s="100">
        <v>14</v>
      </c>
      <c r="AA26" s="100">
        <v>14</v>
      </c>
      <c r="AB26" s="105">
        <v>14.2</v>
      </c>
      <c r="AC26" s="102">
        <v>14.2</v>
      </c>
      <c r="AD26" s="102">
        <v>14.2</v>
      </c>
      <c r="AE26" s="100">
        <v>13.8</v>
      </c>
      <c r="AF26" s="102">
        <v>14.2</v>
      </c>
      <c r="AG26" s="100">
        <v>13.8</v>
      </c>
      <c r="AH26" s="100">
        <v>13.6</v>
      </c>
      <c r="AI26" s="100">
        <v>13.6</v>
      </c>
      <c r="AJ26" s="105">
        <v>13.8</v>
      </c>
      <c r="AK26" s="102">
        <v>13.8</v>
      </c>
      <c r="AL26" s="100">
        <v>13.4</v>
      </c>
      <c r="AM26" s="100">
        <v>13.6</v>
      </c>
      <c r="AN26" s="100">
        <v>13</v>
      </c>
      <c r="AO26" s="100">
        <v>13.6</v>
      </c>
      <c r="AP26" s="100">
        <v>13.2</v>
      </c>
      <c r="AQ26" s="110">
        <f t="shared" si="186"/>
        <v>-9.9999999999997868E-2</v>
      </c>
      <c r="AS26" s="103">
        <v>44813</v>
      </c>
      <c r="AT26" s="112">
        <f t="shared" si="187"/>
        <v>610.86956521739125</v>
      </c>
      <c r="AU26" s="102">
        <v>580</v>
      </c>
      <c r="AV26" s="100">
        <v>630</v>
      </c>
      <c r="AW26" s="100">
        <v>630</v>
      </c>
      <c r="AX26" s="56">
        <v>615</v>
      </c>
      <c r="AY26" s="100">
        <v>650</v>
      </c>
      <c r="AZ26" s="105"/>
      <c r="BA26" s="113">
        <v>690</v>
      </c>
      <c r="BB26" s="113">
        <v>650</v>
      </c>
      <c r="BC26" s="114">
        <v>600</v>
      </c>
      <c r="BD26" s="115">
        <v>525</v>
      </c>
      <c r="BE26" s="116">
        <v>450</v>
      </c>
      <c r="BF26" s="102">
        <v>510</v>
      </c>
      <c r="BG26" s="100">
        <v>700</v>
      </c>
      <c r="BH26" s="100">
        <v>500</v>
      </c>
      <c r="BI26" s="100"/>
      <c r="BJ26" s="105"/>
      <c r="BK26" s="100">
        <v>640</v>
      </c>
      <c r="BL26" s="100">
        <v>600</v>
      </c>
      <c r="BM26" s="100">
        <v>650</v>
      </c>
      <c r="BN26" s="100">
        <v>650</v>
      </c>
      <c r="BO26" s="105">
        <v>650</v>
      </c>
      <c r="BP26" s="102">
        <v>750</v>
      </c>
      <c r="BQ26" s="100">
        <v>540</v>
      </c>
      <c r="BR26" s="100">
        <v>690</v>
      </c>
      <c r="BS26" s="100">
        <v>700</v>
      </c>
      <c r="BT26" s="100">
        <v>450</v>
      </c>
      <c r="BV26" s="103">
        <v>44813</v>
      </c>
      <c r="BW26" s="119">
        <f t="shared" si="185"/>
        <v>2154.5454545454545</v>
      </c>
      <c r="BX26" s="102">
        <v>2500</v>
      </c>
      <c r="BY26" s="100"/>
      <c r="BZ26" s="100"/>
      <c r="CA26" s="100"/>
      <c r="CB26" s="105">
        <v>1900</v>
      </c>
      <c r="CC26" s="102">
        <v>1800</v>
      </c>
      <c r="CD26" s="100">
        <v>2000</v>
      </c>
      <c r="CE26" s="100"/>
      <c r="CF26" s="100">
        <v>2000</v>
      </c>
      <c r="CG26" s="105"/>
      <c r="CH26" s="120"/>
      <c r="CI26" s="56">
        <v>2600</v>
      </c>
      <c r="CJ26" s="56"/>
      <c r="CK26" s="56"/>
      <c r="CL26" s="121"/>
      <c r="CM26" s="102">
        <v>2200</v>
      </c>
      <c r="CN26" s="100"/>
      <c r="CO26" s="100">
        <v>2000</v>
      </c>
      <c r="CP26" s="100"/>
      <c r="CQ26" s="105"/>
      <c r="CR26" s="102">
        <v>2000</v>
      </c>
      <c r="CS26" s="100">
        <v>2100</v>
      </c>
      <c r="CT26" s="100">
        <v>2600</v>
      </c>
      <c r="CU26" s="100"/>
      <c r="CV26" s="100"/>
      <c r="CX26" s="103">
        <v>44957</v>
      </c>
      <c r="CY26" s="68">
        <v>10</v>
      </c>
      <c r="CZ26" s="68">
        <v>7.75</v>
      </c>
      <c r="DA26" s="126">
        <f>CY26-CZ26</f>
        <v>2.25</v>
      </c>
      <c r="DC26" s="103">
        <v>44957</v>
      </c>
      <c r="DD26" s="127">
        <f t="shared" si="19"/>
        <v>0.39999999999999858</v>
      </c>
      <c r="DE26" s="127">
        <f t="shared" si="20"/>
        <v>1.5999999999999996</v>
      </c>
      <c r="DF26" s="127">
        <f t="shared" si="21"/>
        <v>-0.80000000000000071</v>
      </c>
      <c r="DG26" s="127">
        <f t="shared" si="22"/>
        <v>-0.20000000000000107</v>
      </c>
      <c r="DH26" s="127">
        <f t="shared" si="23"/>
        <v>-0.40000000000000036</v>
      </c>
      <c r="DI26" s="127">
        <f t="shared" si="24"/>
        <v>0.79999999999999893</v>
      </c>
      <c r="DJ26" s="127">
        <f t="shared" si="25"/>
        <v>-0.20000000000000107</v>
      </c>
      <c r="DK26" s="127">
        <f t="shared" si="26"/>
        <v>-0.20000000000000107</v>
      </c>
      <c r="DL26" s="127">
        <f t="shared" si="27"/>
        <v>-0.20000000000000107</v>
      </c>
      <c r="DM26" s="127">
        <f t="shared" si="28"/>
        <v>0</v>
      </c>
      <c r="DN26" s="127">
        <f t="shared" si="29"/>
        <v>-1.5999999999999996</v>
      </c>
      <c r="DO26" s="127">
        <f t="shared" si="30"/>
        <v>-0.59999999999999964</v>
      </c>
      <c r="DP26" s="127">
        <f t="shared" si="31"/>
        <v>-0.79999999999999893</v>
      </c>
      <c r="DQ26" s="127">
        <f t="shared" si="32"/>
        <v>-1.1999999999999993</v>
      </c>
      <c r="DR26" s="127">
        <f t="shared" si="33"/>
        <v>0.19999999999999929</v>
      </c>
      <c r="DS26" s="127">
        <f t="shared" si="34"/>
        <v>-0.20000000000000107</v>
      </c>
      <c r="DU26" s="103">
        <v>44958</v>
      </c>
      <c r="DV26" s="65">
        <v>7.4</v>
      </c>
      <c r="DW26" s="133">
        <v>6.8</v>
      </c>
      <c r="DX26" s="134">
        <f t="shared" si="132"/>
        <v>0.60000000000000053</v>
      </c>
      <c r="DY26" s="65">
        <v>7.2</v>
      </c>
      <c r="DZ26" s="133">
        <v>6.7</v>
      </c>
      <c r="EA26" s="134">
        <f>DY26-DZ26</f>
        <v>0.5</v>
      </c>
      <c r="EB26" s="65">
        <v>6.8</v>
      </c>
      <c r="EC26" s="133">
        <v>6.9</v>
      </c>
      <c r="ED26" s="134">
        <f>EB26-EC26</f>
        <v>-0.10000000000000053</v>
      </c>
      <c r="EE26" s="65">
        <v>6.85</v>
      </c>
      <c r="EF26" s="133">
        <v>6.9</v>
      </c>
      <c r="EG26" s="134">
        <f>EE26-EF26</f>
        <v>-5.0000000000000711E-2</v>
      </c>
      <c r="EH26" s="65">
        <v>6.8</v>
      </c>
      <c r="EI26" s="133">
        <v>6.9</v>
      </c>
      <c r="EJ26" s="134">
        <f>EH26-EI26</f>
        <v>-0.10000000000000053</v>
      </c>
      <c r="EK26" s="65">
        <v>6.7</v>
      </c>
      <c r="EL26" s="133">
        <v>6.8</v>
      </c>
      <c r="EM26" s="134">
        <f>EK26-EL26</f>
        <v>-9.9999999999999645E-2</v>
      </c>
      <c r="EN26" s="65">
        <v>6.9</v>
      </c>
      <c r="EO26" s="133">
        <v>6.5</v>
      </c>
      <c r="EP26" s="134">
        <f>EN26-EO26</f>
        <v>0.40000000000000036</v>
      </c>
      <c r="EQ26" s="65">
        <v>7</v>
      </c>
      <c r="ER26" s="133">
        <v>6.6</v>
      </c>
      <c r="ES26" s="134">
        <f>EQ26-ER26</f>
        <v>0.40000000000000036</v>
      </c>
      <c r="ET26" s="65">
        <v>6.9</v>
      </c>
      <c r="EU26" s="133">
        <v>6.6</v>
      </c>
      <c r="EV26" s="134">
        <f>ET26-EU26</f>
        <v>0.30000000000000071</v>
      </c>
      <c r="EW26" s="65">
        <v>7.3</v>
      </c>
      <c r="EX26" s="133">
        <v>6.9</v>
      </c>
      <c r="EY26" s="134">
        <f>EW26-EX26</f>
        <v>0.39999999999999947</v>
      </c>
    </row>
    <row r="27" spans="1:155" ht="19.75" customHeight="1" x14ac:dyDescent="0.35">
      <c r="J27" s="103">
        <v>44956</v>
      </c>
      <c r="K27" s="101">
        <f>AVERAGE(L27:AP27)</f>
        <v>14.090322580645163</v>
      </c>
      <c r="L27" s="102">
        <v>13.8</v>
      </c>
      <c r="M27" s="100">
        <v>14.8</v>
      </c>
      <c r="N27" s="100">
        <v>14</v>
      </c>
      <c r="O27" s="100">
        <v>13.8</v>
      </c>
      <c r="P27" s="100">
        <v>14.8</v>
      </c>
      <c r="Q27" s="105">
        <v>16.8</v>
      </c>
      <c r="R27" s="102">
        <v>14.6</v>
      </c>
      <c r="S27" s="100">
        <v>14</v>
      </c>
      <c r="T27" s="100">
        <v>14</v>
      </c>
      <c r="U27" s="100">
        <v>15.4</v>
      </c>
      <c r="V27" s="100">
        <v>14.2</v>
      </c>
      <c r="W27" s="56">
        <v>14.2</v>
      </c>
      <c r="X27" s="106">
        <v>13.6</v>
      </c>
      <c r="Y27" s="100">
        <v>14</v>
      </c>
      <c r="Z27" s="100">
        <v>14</v>
      </c>
      <c r="AA27" s="100">
        <v>14</v>
      </c>
      <c r="AB27" s="105">
        <v>14.2</v>
      </c>
      <c r="AC27" s="102">
        <v>14.2</v>
      </c>
      <c r="AD27" s="102">
        <v>14.2</v>
      </c>
      <c r="AE27" s="100">
        <v>13.8</v>
      </c>
      <c r="AF27" s="102">
        <v>14.2</v>
      </c>
      <c r="AG27" s="100">
        <v>13.8</v>
      </c>
      <c r="AH27" s="100">
        <v>14</v>
      </c>
      <c r="AI27" s="100">
        <v>13.6</v>
      </c>
      <c r="AJ27" s="105">
        <v>13.8</v>
      </c>
      <c r="AK27" s="102">
        <v>13.8</v>
      </c>
      <c r="AL27" s="100">
        <v>13.6</v>
      </c>
      <c r="AM27" s="100">
        <v>13.8</v>
      </c>
      <c r="AN27" s="100">
        <v>13</v>
      </c>
      <c r="AO27" s="100">
        <v>13.6</v>
      </c>
      <c r="AP27" s="100">
        <v>13.2</v>
      </c>
      <c r="AQ27" s="110">
        <f t="shared" si="186"/>
        <v>-0.10000000000000142</v>
      </c>
      <c r="AS27" s="103">
        <v>44806</v>
      </c>
      <c r="AT27" s="112">
        <f t="shared" si="187"/>
        <v>638.47826086956525</v>
      </c>
      <c r="AU27" s="102">
        <v>650</v>
      </c>
      <c r="AV27" s="100">
        <v>675</v>
      </c>
      <c r="AW27" s="100">
        <v>680</v>
      </c>
      <c r="AX27" s="56">
        <v>600</v>
      </c>
      <c r="AY27" s="100">
        <v>710</v>
      </c>
      <c r="AZ27" s="105"/>
      <c r="BA27" s="113">
        <v>720</v>
      </c>
      <c r="BB27" s="113">
        <v>720</v>
      </c>
      <c r="BC27" s="114">
        <v>600</v>
      </c>
      <c r="BD27" s="115">
        <v>540</v>
      </c>
      <c r="BE27" s="116">
        <v>500</v>
      </c>
      <c r="BF27" s="102">
        <v>540</v>
      </c>
      <c r="BG27" s="100">
        <v>650</v>
      </c>
      <c r="BH27" s="100">
        <v>525</v>
      </c>
      <c r="BI27" s="100"/>
      <c r="BJ27" s="105"/>
      <c r="BK27" s="100">
        <v>640</v>
      </c>
      <c r="BL27" s="100">
        <v>650</v>
      </c>
      <c r="BM27" s="100">
        <v>690</v>
      </c>
      <c r="BN27" s="100">
        <v>690</v>
      </c>
      <c r="BO27" s="105">
        <v>700</v>
      </c>
      <c r="BP27" s="102">
        <v>825</v>
      </c>
      <c r="BQ27" s="100">
        <v>540</v>
      </c>
      <c r="BR27" s="100">
        <v>690</v>
      </c>
      <c r="BS27" s="100">
        <v>700</v>
      </c>
      <c r="BT27" s="100">
        <v>450</v>
      </c>
      <c r="BV27" s="103">
        <v>44806</v>
      </c>
      <c r="BW27" s="119">
        <f t="shared" si="185"/>
        <v>2193.6363636363635</v>
      </c>
      <c r="BX27" s="102">
        <v>2580</v>
      </c>
      <c r="BY27" s="100"/>
      <c r="BZ27" s="100"/>
      <c r="CA27" s="100"/>
      <c r="CB27" s="105">
        <v>2000</v>
      </c>
      <c r="CC27" s="102">
        <v>2000</v>
      </c>
      <c r="CD27" s="100">
        <v>2150</v>
      </c>
      <c r="CE27" s="100"/>
      <c r="CF27" s="100">
        <v>2000</v>
      </c>
      <c r="CG27" s="105"/>
      <c r="CH27" s="120"/>
      <c r="CI27" s="56">
        <v>2600</v>
      </c>
      <c r="CJ27" s="56"/>
      <c r="CK27" s="56"/>
      <c r="CL27" s="121"/>
      <c r="CM27" s="102">
        <v>2000</v>
      </c>
      <c r="CN27" s="100"/>
      <c r="CO27" s="100">
        <v>2200</v>
      </c>
      <c r="CP27" s="100"/>
      <c r="CQ27" s="105"/>
      <c r="CR27" s="102">
        <v>2000</v>
      </c>
      <c r="CS27" s="100">
        <v>2000</v>
      </c>
      <c r="CT27" s="100">
        <v>2600</v>
      </c>
      <c r="CU27" s="100"/>
      <c r="CV27" s="100"/>
      <c r="CX27" s="103">
        <v>44956</v>
      </c>
      <c r="CY27" s="68">
        <v>10.5</v>
      </c>
      <c r="CZ27" s="68">
        <v>8.5</v>
      </c>
      <c r="DA27" s="126">
        <f t="shared" ref="DA27:DA34" si="188">CY27-CZ27</f>
        <v>2</v>
      </c>
      <c r="DC27" s="103">
        <v>44956</v>
      </c>
      <c r="DD27" s="127">
        <f t="shared" si="19"/>
        <v>0.19999999999999929</v>
      </c>
      <c r="DE27" s="127">
        <f t="shared" si="20"/>
        <v>1.4000000000000004</v>
      </c>
      <c r="DF27" s="127">
        <f t="shared" si="21"/>
        <v>-1</v>
      </c>
      <c r="DG27" s="127">
        <f t="shared" si="22"/>
        <v>-0.19999999999999929</v>
      </c>
      <c r="DH27" s="127">
        <f t="shared" si="23"/>
        <v>-0.40000000000000036</v>
      </c>
      <c r="DI27" s="127">
        <f t="shared" si="24"/>
        <v>0.59999999999999964</v>
      </c>
      <c r="DJ27" s="127">
        <f t="shared" si="25"/>
        <v>0</v>
      </c>
      <c r="DK27" s="127">
        <f t="shared" si="26"/>
        <v>-0.40000000000000036</v>
      </c>
      <c r="DL27" s="127">
        <f t="shared" si="27"/>
        <v>0</v>
      </c>
      <c r="DM27" s="127">
        <f t="shared" si="28"/>
        <v>-0.19999999999999929</v>
      </c>
      <c r="DN27" s="127">
        <f t="shared" si="29"/>
        <v>-1.5999999999999996</v>
      </c>
      <c r="DO27" s="127">
        <f t="shared" si="30"/>
        <v>-1</v>
      </c>
      <c r="DP27" s="127">
        <f t="shared" si="31"/>
        <v>-0.59999999999999964</v>
      </c>
      <c r="DQ27" s="127">
        <f t="shared" si="32"/>
        <v>-1</v>
      </c>
      <c r="DR27" s="127">
        <f t="shared" si="33"/>
        <v>0</v>
      </c>
      <c r="DS27" s="127">
        <f t="shared" si="34"/>
        <v>-0.40000000000000036</v>
      </c>
      <c r="DU27" s="103">
        <v>44957</v>
      </c>
      <c r="DV27" s="132">
        <v>7.2</v>
      </c>
      <c r="DW27" s="133">
        <v>6.8</v>
      </c>
      <c r="DX27" s="134">
        <f t="shared" si="132"/>
        <v>0.40000000000000036</v>
      </c>
      <c r="DY27" s="65">
        <v>7</v>
      </c>
      <c r="DZ27" s="68">
        <v>6.7</v>
      </c>
      <c r="EA27" s="134">
        <f t="shared" ref="EA27:EA37" si="189">DY27-DZ27</f>
        <v>0.29999999999999982</v>
      </c>
      <c r="EB27" s="132">
        <v>6.8</v>
      </c>
      <c r="EC27" s="68">
        <v>7</v>
      </c>
      <c r="ED27" s="134">
        <f t="shared" ref="ED27:ED37" si="190">EB27-EC27</f>
        <v>-0.20000000000000018</v>
      </c>
      <c r="EE27" s="132">
        <v>7.05</v>
      </c>
      <c r="EF27" s="68">
        <v>7.1</v>
      </c>
      <c r="EG27" s="134">
        <f t="shared" ref="EG27:EG37" si="191">EE27-EF27</f>
        <v>-4.9999999999999822E-2</v>
      </c>
      <c r="EH27" s="132">
        <v>6.85</v>
      </c>
      <c r="EI27" s="68">
        <v>6.9</v>
      </c>
      <c r="EJ27" s="134">
        <f t="shared" ref="EJ27:EJ37" si="192">EH27-EI27</f>
        <v>-5.0000000000000711E-2</v>
      </c>
      <c r="EK27" s="132">
        <v>6.7</v>
      </c>
      <c r="EL27" s="68">
        <v>6.8</v>
      </c>
      <c r="EM27" s="134">
        <f t="shared" ref="EM27:EM37" si="193">EK27-EL27</f>
        <v>-9.9999999999999645E-2</v>
      </c>
      <c r="EN27" s="132">
        <v>6.8</v>
      </c>
      <c r="EO27" s="68">
        <v>6.5</v>
      </c>
      <c r="EP27" s="134">
        <f t="shared" ref="EP27:EP37" si="194">EN27-EO27</f>
        <v>0.29999999999999982</v>
      </c>
      <c r="EQ27" s="132">
        <v>6.9</v>
      </c>
      <c r="ER27" s="68">
        <v>6.6</v>
      </c>
      <c r="ES27" s="134">
        <f t="shared" ref="ES27:ES37" si="195">EQ27-ER27</f>
        <v>0.30000000000000071</v>
      </c>
      <c r="ET27" s="132">
        <v>6.8</v>
      </c>
      <c r="EU27" s="68">
        <v>6.6</v>
      </c>
      <c r="EV27" s="134">
        <f t="shared" ref="EV27:EV37" si="196">ET27-EU27</f>
        <v>0.20000000000000018</v>
      </c>
      <c r="EW27" s="132">
        <v>7.2</v>
      </c>
      <c r="EX27" s="68">
        <v>6.9</v>
      </c>
      <c r="EY27" s="134">
        <f t="shared" ref="EY27:EY37" si="197">EW27-EX27</f>
        <v>0.29999999999999982</v>
      </c>
    </row>
    <row r="28" spans="1:155" ht="19.75" customHeight="1" x14ac:dyDescent="0.35">
      <c r="J28" s="103">
        <v>44955</v>
      </c>
      <c r="K28" s="101">
        <f>AVERAGE(L28:AP28)</f>
        <v>14.806451612903226</v>
      </c>
      <c r="L28" s="102">
        <v>14.8</v>
      </c>
      <c r="M28" s="100">
        <v>15.2</v>
      </c>
      <c r="N28" s="100">
        <v>14.6</v>
      </c>
      <c r="O28" s="100">
        <v>14.6</v>
      </c>
      <c r="P28" s="100">
        <v>15.6</v>
      </c>
      <c r="Q28" s="105">
        <v>17.399999999999999</v>
      </c>
      <c r="R28" s="102">
        <v>15.4</v>
      </c>
      <c r="S28" s="100">
        <v>14.6</v>
      </c>
      <c r="T28" s="100">
        <v>15</v>
      </c>
      <c r="U28" s="100">
        <v>16.2</v>
      </c>
      <c r="V28" s="100">
        <v>14.8</v>
      </c>
      <c r="W28" s="56">
        <v>14.8</v>
      </c>
      <c r="X28" s="106">
        <v>14</v>
      </c>
      <c r="Y28" s="100">
        <v>15</v>
      </c>
      <c r="Z28" s="100">
        <v>15</v>
      </c>
      <c r="AA28" s="100">
        <v>15</v>
      </c>
      <c r="AB28" s="105">
        <v>15.2</v>
      </c>
      <c r="AC28" s="102">
        <v>15</v>
      </c>
      <c r="AD28" s="102">
        <v>15</v>
      </c>
      <c r="AE28" s="100">
        <v>14.8</v>
      </c>
      <c r="AF28" s="102">
        <v>15</v>
      </c>
      <c r="AG28" s="100">
        <v>14.6</v>
      </c>
      <c r="AH28" s="100">
        <v>14.6</v>
      </c>
      <c r="AI28" s="100">
        <v>14</v>
      </c>
      <c r="AJ28" s="105">
        <v>14.4</v>
      </c>
      <c r="AK28" s="102">
        <v>14.6</v>
      </c>
      <c r="AL28" s="100">
        <v>14.2</v>
      </c>
      <c r="AM28" s="100">
        <v>14.2</v>
      </c>
      <c r="AN28" s="100">
        <v>13.4</v>
      </c>
      <c r="AO28" s="100">
        <v>14.2</v>
      </c>
      <c r="AP28" s="100">
        <v>13.8</v>
      </c>
      <c r="AQ28" s="110">
        <f t="shared" si="186"/>
        <v>-0.10000000000000142</v>
      </c>
      <c r="AS28" s="103">
        <v>44799</v>
      </c>
      <c r="AT28" s="112">
        <f t="shared" si="187"/>
        <v>663.47826086956525</v>
      </c>
      <c r="AU28" s="102">
        <v>750</v>
      </c>
      <c r="AV28" s="100">
        <v>600</v>
      </c>
      <c r="AW28" s="100">
        <v>800</v>
      </c>
      <c r="AX28" s="56">
        <v>630</v>
      </c>
      <c r="AY28" s="100">
        <v>735</v>
      </c>
      <c r="AZ28" s="105"/>
      <c r="BA28" s="113">
        <v>750</v>
      </c>
      <c r="BB28" s="113">
        <v>750</v>
      </c>
      <c r="BC28" s="114">
        <v>600</v>
      </c>
      <c r="BD28" s="100">
        <v>540</v>
      </c>
      <c r="BE28" s="116">
        <v>540</v>
      </c>
      <c r="BF28" s="102">
        <v>570</v>
      </c>
      <c r="BG28" s="100">
        <v>705</v>
      </c>
      <c r="BH28" s="100">
        <v>525</v>
      </c>
      <c r="BI28" s="100"/>
      <c r="BJ28" s="105"/>
      <c r="BK28" s="100">
        <v>750</v>
      </c>
      <c r="BL28" s="100">
        <v>675</v>
      </c>
      <c r="BM28" s="100">
        <v>750</v>
      </c>
      <c r="BN28" s="100">
        <v>720</v>
      </c>
      <c r="BO28" s="105">
        <v>720</v>
      </c>
      <c r="BP28" s="102">
        <v>825</v>
      </c>
      <c r="BQ28" s="100">
        <v>540</v>
      </c>
      <c r="BR28" s="100">
        <v>600</v>
      </c>
      <c r="BS28" s="100">
        <v>720</v>
      </c>
      <c r="BT28" s="100">
        <v>465</v>
      </c>
      <c r="BV28" s="103">
        <v>44799</v>
      </c>
      <c r="BW28" s="119">
        <f t="shared" si="185"/>
        <v>2212.7272727272725</v>
      </c>
      <c r="BX28" s="102">
        <v>2540</v>
      </c>
      <c r="BY28" s="100"/>
      <c r="BZ28" s="100"/>
      <c r="CA28" s="100"/>
      <c r="CB28" s="105">
        <v>2000</v>
      </c>
      <c r="CC28" s="102">
        <v>2000</v>
      </c>
      <c r="CD28" s="100">
        <v>2000</v>
      </c>
      <c r="CE28" s="100"/>
      <c r="CF28" s="100">
        <v>2000</v>
      </c>
      <c r="CG28" s="105"/>
      <c r="CH28" s="120"/>
      <c r="CI28" s="56">
        <v>2500</v>
      </c>
      <c r="CJ28" s="56"/>
      <c r="CK28" s="56"/>
      <c r="CL28" s="121"/>
      <c r="CM28" s="102">
        <v>2200</v>
      </c>
      <c r="CN28" s="100"/>
      <c r="CO28" s="100">
        <v>2500</v>
      </c>
      <c r="CP28" s="100"/>
      <c r="CQ28" s="105"/>
      <c r="CR28" s="102">
        <v>2000</v>
      </c>
      <c r="CS28" s="100">
        <v>2000</v>
      </c>
      <c r="CT28" s="100">
        <v>2600</v>
      </c>
      <c r="CU28" s="100"/>
      <c r="CV28" s="100"/>
      <c r="CX28" s="103">
        <v>44955</v>
      </c>
      <c r="CY28" s="68">
        <v>11</v>
      </c>
      <c r="CZ28" s="68">
        <v>8.5</v>
      </c>
      <c r="DA28" s="126">
        <f t="shared" si="188"/>
        <v>2.5</v>
      </c>
      <c r="DC28" s="103">
        <v>44955</v>
      </c>
      <c r="DD28" s="127">
        <f t="shared" si="19"/>
        <v>0.20000000000000107</v>
      </c>
      <c r="DE28" s="127">
        <f t="shared" si="20"/>
        <v>1.5999999999999996</v>
      </c>
      <c r="DF28" s="127">
        <f t="shared" si="21"/>
        <v>-1.1999999999999993</v>
      </c>
      <c r="DG28" s="127">
        <f t="shared" si="22"/>
        <v>-0.40000000000000036</v>
      </c>
      <c r="DH28" s="127">
        <f t="shared" si="23"/>
        <v>-0.40000000000000036</v>
      </c>
      <c r="DI28" s="127">
        <f t="shared" si="24"/>
        <v>0.80000000000000071</v>
      </c>
      <c r="DJ28" s="127">
        <f t="shared" si="25"/>
        <v>0</v>
      </c>
      <c r="DK28" s="127">
        <f t="shared" si="26"/>
        <v>-0.59999999999999964</v>
      </c>
      <c r="DL28" s="127">
        <f t="shared" si="27"/>
        <v>0</v>
      </c>
      <c r="DM28" s="127">
        <f t="shared" si="28"/>
        <v>0</v>
      </c>
      <c r="DN28" s="127">
        <f t="shared" si="29"/>
        <v>-2</v>
      </c>
      <c r="DO28" s="127">
        <f t="shared" si="30"/>
        <v>-1.1999999999999993</v>
      </c>
      <c r="DP28" s="127">
        <f t="shared" si="31"/>
        <v>-0.60000000000000142</v>
      </c>
      <c r="DQ28" s="127">
        <f t="shared" si="32"/>
        <v>-1.2000000000000011</v>
      </c>
      <c r="DR28" s="127">
        <f t="shared" si="33"/>
        <v>-0.19999999999999929</v>
      </c>
      <c r="DS28" s="127">
        <f t="shared" si="34"/>
        <v>-0.59999999999999964</v>
      </c>
      <c r="DU28" s="103">
        <v>44956</v>
      </c>
      <c r="DV28" s="68">
        <v>7.1</v>
      </c>
      <c r="DW28" s="133">
        <v>6.6</v>
      </c>
      <c r="DX28" s="134">
        <f t="shared" si="132"/>
        <v>0.5</v>
      </c>
      <c r="DY28" s="68">
        <v>7</v>
      </c>
      <c r="DZ28" s="133">
        <v>6.5</v>
      </c>
      <c r="EA28" s="134">
        <f t="shared" si="189"/>
        <v>0.5</v>
      </c>
      <c r="EB28" s="68">
        <v>6.7</v>
      </c>
      <c r="EC28" s="133">
        <v>6.8</v>
      </c>
      <c r="ED28" s="134">
        <f t="shared" si="190"/>
        <v>-9.9999999999999645E-2</v>
      </c>
      <c r="EE28" s="68">
        <v>6.7</v>
      </c>
      <c r="EF28" s="133">
        <v>6.7</v>
      </c>
      <c r="EG28" s="134">
        <f t="shared" si="191"/>
        <v>0</v>
      </c>
      <c r="EH28" s="68">
        <v>6.8</v>
      </c>
      <c r="EI28" s="133">
        <v>6.9</v>
      </c>
      <c r="EJ28" s="134">
        <f t="shared" si="192"/>
        <v>-0.10000000000000053</v>
      </c>
      <c r="EK28" s="68">
        <v>6.6</v>
      </c>
      <c r="EL28" s="133">
        <v>6.7</v>
      </c>
      <c r="EM28" s="134">
        <f t="shared" si="193"/>
        <v>-0.10000000000000053</v>
      </c>
      <c r="EN28" s="68">
        <v>6.7</v>
      </c>
      <c r="EO28" s="133">
        <v>6.3</v>
      </c>
      <c r="EP28" s="134">
        <f t="shared" si="194"/>
        <v>0.40000000000000036</v>
      </c>
      <c r="EQ28" s="68">
        <v>6.8</v>
      </c>
      <c r="ER28" s="133">
        <v>6.3</v>
      </c>
      <c r="ES28" s="134">
        <f t="shared" si="195"/>
        <v>0.5</v>
      </c>
      <c r="ET28" s="68">
        <v>6.7</v>
      </c>
      <c r="EU28" s="133">
        <v>6.3</v>
      </c>
      <c r="EV28" s="134">
        <f t="shared" si="196"/>
        <v>0.40000000000000036</v>
      </c>
      <c r="EW28" s="68">
        <v>7.1</v>
      </c>
      <c r="EX28" s="133">
        <v>6.8</v>
      </c>
      <c r="EY28" s="134">
        <f t="shared" si="197"/>
        <v>0.29999999999999982</v>
      </c>
    </row>
    <row r="29" spans="1:155" ht="19.75" customHeight="1" x14ac:dyDescent="0.35">
      <c r="J29" s="103">
        <v>44944</v>
      </c>
      <c r="K29" s="101">
        <f t="shared" ref="K29:K34" si="198">AVERAGE(L29:AP29)</f>
        <v>15.251612903225805</v>
      </c>
      <c r="L29" s="102">
        <v>15.2</v>
      </c>
      <c r="M29" s="100">
        <v>15.2</v>
      </c>
      <c r="N29" s="100">
        <v>14.6</v>
      </c>
      <c r="O29" s="100">
        <v>16</v>
      </c>
      <c r="P29" s="100">
        <v>15.6</v>
      </c>
      <c r="Q29" s="105">
        <v>17.399999999999999</v>
      </c>
      <c r="R29" s="102">
        <v>16</v>
      </c>
      <c r="S29" s="100">
        <v>15.4</v>
      </c>
      <c r="T29" s="100">
        <v>16.600000000000001</v>
      </c>
      <c r="U29" s="100">
        <v>16.600000000000001</v>
      </c>
      <c r="V29" s="100">
        <v>16.8</v>
      </c>
      <c r="W29" s="56">
        <v>16.8</v>
      </c>
      <c r="X29" s="106">
        <v>14</v>
      </c>
      <c r="Y29" s="100">
        <v>15.4</v>
      </c>
      <c r="Z29" s="100">
        <v>15.2</v>
      </c>
      <c r="AA29" s="100">
        <v>15.2</v>
      </c>
      <c r="AB29" s="105">
        <v>15.4</v>
      </c>
      <c r="AC29" s="102">
        <v>15.4</v>
      </c>
      <c r="AD29" s="102">
        <v>15.4</v>
      </c>
      <c r="AE29" s="100">
        <v>15</v>
      </c>
      <c r="AF29" s="102">
        <v>15.4</v>
      </c>
      <c r="AG29" s="100">
        <v>14.6</v>
      </c>
      <c r="AH29" s="100">
        <v>14</v>
      </c>
      <c r="AI29" s="100">
        <v>13.8</v>
      </c>
      <c r="AJ29" s="105">
        <v>14.2</v>
      </c>
      <c r="AK29" s="102">
        <v>14.6</v>
      </c>
      <c r="AL29" s="100">
        <v>14.8</v>
      </c>
      <c r="AM29" s="100">
        <v>14.8</v>
      </c>
      <c r="AN29" s="100">
        <v>14.4</v>
      </c>
      <c r="AO29" s="100">
        <v>14.8</v>
      </c>
      <c r="AP29" s="100">
        <v>14.2</v>
      </c>
      <c r="AQ29" s="110">
        <f>SUM(P29+AL29)/2-SUM(R29+S29)/2</f>
        <v>-0.5</v>
      </c>
      <c r="AS29" s="103">
        <v>44792</v>
      </c>
      <c r="AT29" s="112">
        <f t="shared" ref="AT29:AT37" si="199">AVERAGE(AU29:BT29)</f>
        <v>660.22727272727275</v>
      </c>
      <c r="AU29" s="102">
        <v>720</v>
      </c>
      <c r="AV29" s="100">
        <v>600</v>
      </c>
      <c r="AW29" s="100">
        <v>780</v>
      </c>
      <c r="AX29" s="56">
        <v>630</v>
      </c>
      <c r="AY29" s="100">
        <v>735</v>
      </c>
      <c r="AZ29" s="105"/>
      <c r="BA29" s="113">
        <v>750</v>
      </c>
      <c r="BB29" s="113">
        <v>700</v>
      </c>
      <c r="BC29" s="114">
        <v>625</v>
      </c>
      <c r="BD29" s="114"/>
      <c r="BE29" s="116">
        <v>550</v>
      </c>
      <c r="BF29" s="102">
        <v>570</v>
      </c>
      <c r="BG29" s="100">
        <v>700</v>
      </c>
      <c r="BH29" s="100">
        <v>525</v>
      </c>
      <c r="BI29" s="100"/>
      <c r="BJ29" s="105"/>
      <c r="BK29" s="100">
        <v>735</v>
      </c>
      <c r="BL29" s="100">
        <v>660</v>
      </c>
      <c r="BM29" s="100">
        <v>720</v>
      </c>
      <c r="BN29" s="100">
        <v>700</v>
      </c>
      <c r="BO29" s="105">
        <v>720</v>
      </c>
      <c r="BP29" s="102">
        <v>825</v>
      </c>
      <c r="BQ29" s="100">
        <v>540</v>
      </c>
      <c r="BR29" s="100">
        <v>570</v>
      </c>
      <c r="BS29" s="100">
        <v>720</v>
      </c>
      <c r="BT29" s="100">
        <v>450</v>
      </c>
      <c r="BV29" s="103">
        <v>44792</v>
      </c>
      <c r="BW29" s="119">
        <f t="shared" ref="BW29:BW37" si="200">AVERAGE(BX29:CV29)</f>
        <v>2165.4545454545455</v>
      </c>
      <c r="BX29" s="102">
        <v>2360</v>
      </c>
      <c r="BY29" s="100"/>
      <c r="BZ29" s="100"/>
      <c r="CA29" s="100"/>
      <c r="CB29" s="105">
        <v>2000</v>
      </c>
      <c r="CC29" s="102">
        <v>2000</v>
      </c>
      <c r="CD29" s="100">
        <v>2000</v>
      </c>
      <c r="CE29" s="100"/>
      <c r="CF29" s="100">
        <v>2000</v>
      </c>
      <c r="CG29" s="105"/>
      <c r="CH29" s="120"/>
      <c r="CI29" s="56">
        <v>2460</v>
      </c>
      <c r="CJ29" s="56"/>
      <c r="CK29" s="56"/>
      <c r="CL29" s="121"/>
      <c r="CM29" s="102">
        <v>2100</v>
      </c>
      <c r="CN29" s="100"/>
      <c r="CO29" s="100">
        <v>2500</v>
      </c>
      <c r="CP29" s="100"/>
      <c r="CQ29" s="105"/>
      <c r="CR29" s="102">
        <v>2000</v>
      </c>
      <c r="CS29" s="100">
        <v>2000</v>
      </c>
      <c r="CT29" s="100">
        <v>2400</v>
      </c>
      <c r="CU29" s="100"/>
      <c r="CV29" s="100"/>
      <c r="CX29" s="103">
        <v>44954</v>
      </c>
      <c r="CY29" s="68">
        <v>11</v>
      </c>
      <c r="CZ29" s="68">
        <v>7.5</v>
      </c>
      <c r="DA29" s="126">
        <f t="shared" si="188"/>
        <v>3.5</v>
      </c>
      <c r="DC29" s="103">
        <v>44944</v>
      </c>
      <c r="DD29" s="127">
        <f t="shared" si="19"/>
        <v>1.4000000000000004</v>
      </c>
      <c r="DE29" s="127">
        <f t="shared" si="20"/>
        <v>1.2000000000000011</v>
      </c>
      <c r="DF29" s="127">
        <f t="shared" si="21"/>
        <v>-1</v>
      </c>
      <c r="DG29" s="127">
        <f t="shared" si="22"/>
        <v>-0.59999999999999964</v>
      </c>
      <c r="DH29" s="127">
        <f t="shared" si="23"/>
        <v>-0.59999999999999964</v>
      </c>
      <c r="DI29" s="127">
        <f t="shared" si="24"/>
        <v>0.59999999999999964</v>
      </c>
      <c r="DJ29" s="127">
        <f t="shared" si="25"/>
        <v>-1.4000000000000004</v>
      </c>
      <c r="DK29" s="127">
        <f t="shared" si="26"/>
        <v>-1.5999999999999996</v>
      </c>
      <c r="DL29" s="127">
        <f t="shared" si="27"/>
        <v>-0.80000000000000071</v>
      </c>
      <c r="DM29" s="127">
        <f t="shared" si="28"/>
        <v>-0.80000000000000071</v>
      </c>
      <c r="DN29" s="127">
        <f t="shared" si="29"/>
        <v>-1.5999999999999996</v>
      </c>
      <c r="DO29" s="127">
        <f t="shared" si="30"/>
        <v>0.40000000000000036</v>
      </c>
      <c r="DP29" s="127">
        <f t="shared" si="31"/>
        <v>-2</v>
      </c>
      <c r="DQ29" s="127">
        <f t="shared" si="32"/>
        <v>-1.1999999999999993</v>
      </c>
      <c r="DR29" s="127">
        <f t="shared" si="33"/>
        <v>-0.80000000000000071</v>
      </c>
      <c r="DS29" s="127">
        <f t="shared" si="34"/>
        <v>-1.4000000000000004</v>
      </c>
      <c r="DU29" s="103">
        <v>44955</v>
      </c>
      <c r="DV29" s="68">
        <v>7.3</v>
      </c>
      <c r="DW29" s="133">
        <v>6.9</v>
      </c>
      <c r="DX29" s="134">
        <f t="shared" si="132"/>
        <v>0.39999999999999947</v>
      </c>
      <c r="DY29" s="68">
        <v>7.2</v>
      </c>
      <c r="DZ29" s="133">
        <v>6.8</v>
      </c>
      <c r="EA29" s="134">
        <f t="shared" si="189"/>
        <v>0.40000000000000036</v>
      </c>
      <c r="EB29" s="68">
        <v>7</v>
      </c>
      <c r="EC29" s="133">
        <v>7.2</v>
      </c>
      <c r="ED29" s="134">
        <f t="shared" si="190"/>
        <v>-0.20000000000000018</v>
      </c>
      <c r="EE29" s="68">
        <v>7.1</v>
      </c>
      <c r="EF29" s="133">
        <v>7.2</v>
      </c>
      <c r="EG29" s="134">
        <f t="shared" si="191"/>
        <v>-0.10000000000000053</v>
      </c>
      <c r="EH29" s="68">
        <v>7.1</v>
      </c>
      <c r="EI29" s="133">
        <v>7.1</v>
      </c>
      <c r="EJ29" s="134">
        <f t="shared" si="192"/>
        <v>0</v>
      </c>
      <c r="EK29" s="68">
        <v>7</v>
      </c>
      <c r="EL29" s="133">
        <v>7.2</v>
      </c>
      <c r="EM29" s="134">
        <f t="shared" si="193"/>
        <v>-0.20000000000000018</v>
      </c>
      <c r="EN29" s="68">
        <v>7</v>
      </c>
      <c r="EO29" s="133">
        <v>6.8</v>
      </c>
      <c r="EP29" s="134">
        <f t="shared" si="194"/>
        <v>0.20000000000000018</v>
      </c>
      <c r="EQ29" s="68">
        <v>7.1</v>
      </c>
      <c r="ER29" s="133">
        <v>6.9</v>
      </c>
      <c r="ES29" s="134">
        <f t="shared" si="195"/>
        <v>0.19999999999999929</v>
      </c>
      <c r="ET29" s="68">
        <v>7</v>
      </c>
      <c r="EU29" s="133">
        <v>6.8</v>
      </c>
      <c r="EV29" s="134">
        <f t="shared" si="196"/>
        <v>0.20000000000000018</v>
      </c>
      <c r="EW29" s="68">
        <v>7.3</v>
      </c>
      <c r="EX29" s="133">
        <v>7</v>
      </c>
      <c r="EY29" s="134">
        <f t="shared" si="197"/>
        <v>0.29999999999999982</v>
      </c>
    </row>
    <row r="30" spans="1:155" ht="19.75" customHeight="1" x14ac:dyDescent="0.35">
      <c r="J30" s="103">
        <v>44943</v>
      </c>
      <c r="K30" s="101">
        <f t="shared" si="198"/>
        <v>15.161290322580648</v>
      </c>
      <c r="L30" s="102">
        <v>15</v>
      </c>
      <c r="M30" s="100">
        <v>15.2</v>
      </c>
      <c r="N30" s="100">
        <v>14.6</v>
      </c>
      <c r="O30" s="100">
        <v>15.4</v>
      </c>
      <c r="P30" s="100">
        <v>15</v>
      </c>
      <c r="Q30" s="105">
        <v>17.399999999999999</v>
      </c>
      <c r="R30" s="102">
        <v>16.2</v>
      </c>
      <c r="S30" s="100">
        <v>16</v>
      </c>
      <c r="T30" s="100">
        <v>16.600000000000001</v>
      </c>
      <c r="U30" s="100">
        <v>16.399999999999999</v>
      </c>
      <c r="V30" s="100">
        <v>16.399999999999999</v>
      </c>
      <c r="W30" s="56">
        <v>16.399999999999999</v>
      </c>
      <c r="X30" s="106">
        <v>14</v>
      </c>
      <c r="Y30" s="100">
        <v>15.4</v>
      </c>
      <c r="Z30" s="100">
        <v>15.2</v>
      </c>
      <c r="AA30" s="100">
        <v>15.2</v>
      </c>
      <c r="AB30" s="105">
        <v>15.4</v>
      </c>
      <c r="AC30" s="102">
        <v>15.4</v>
      </c>
      <c r="AD30" s="102">
        <v>15.4</v>
      </c>
      <c r="AE30" s="100">
        <v>15</v>
      </c>
      <c r="AF30" s="102">
        <v>15.4</v>
      </c>
      <c r="AG30" s="100">
        <v>14.6</v>
      </c>
      <c r="AH30" s="100">
        <v>14.2</v>
      </c>
      <c r="AI30" s="100">
        <v>13.8</v>
      </c>
      <c r="AJ30" s="105">
        <v>14.2</v>
      </c>
      <c r="AK30" s="102">
        <v>14.6</v>
      </c>
      <c r="AL30" s="100">
        <v>14.6</v>
      </c>
      <c r="AM30" s="100">
        <v>14.6</v>
      </c>
      <c r="AN30" s="100">
        <v>14</v>
      </c>
      <c r="AO30" s="100">
        <v>14.6</v>
      </c>
      <c r="AP30" s="100">
        <v>13.8</v>
      </c>
      <c r="AQ30" s="110">
        <f t="shared" ref="AQ30:AQ92" si="201">SUM(P30+AL30)/2-SUM(R30+S30)/2</f>
        <v>-1.3000000000000007</v>
      </c>
      <c r="AS30" s="103">
        <v>44785</v>
      </c>
      <c r="AT30" s="112">
        <f t="shared" si="199"/>
        <v>668.57142857142856</v>
      </c>
      <c r="AU30" s="102">
        <v>750</v>
      </c>
      <c r="AV30" s="100">
        <v>600</v>
      </c>
      <c r="AW30" s="100">
        <v>800</v>
      </c>
      <c r="AX30" s="56">
        <v>630</v>
      </c>
      <c r="AY30" s="100">
        <v>750</v>
      </c>
      <c r="AZ30" s="105"/>
      <c r="BA30" s="113">
        <v>750</v>
      </c>
      <c r="BB30" s="113">
        <v>750</v>
      </c>
      <c r="BC30" s="114">
        <v>600</v>
      </c>
      <c r="BD30" s="114"/>
      <c r="BE30" s="116">
        <v>600</v>
      </c>
      <c r="BF30" s="102">
        <v>540</v>
      </c>
      <c r="BG30" s="100">
        <v>700</v>
      </c>
      <c r="BH30" s="100">
        <v>550</v>
      </c>
      <c r="BI30" s="100"/>
      <c r="BJ30" s="105"/>
      <c r="BK30" s="100">
        <v>750</v>
      </c>
      <c r="BL30" s="100">
        <v>675</v>
      </c>
      <c r="BM30" s="100">
        <v>760</v>
      </c>
      <c r="BN30" s="100">
        <v>700</v>
      </c>
      <c r="BO30" s="105">
        <v>690</v>
      </c>
      <c r="BP30" s="102">
        <v>825</v>
      </c>
      <c r="BQ30" s="100">
        <v>570</v>
      </c>
      <c r="BR30" s="100">
        <v>600</v>
      </c>
      <c r="BS30" s="100"/>
      <c r="BT30" s="100">
        <v>450</v>
      </c>
      <c r="BV30" s="103">
        <v>44785</v>
      </c>
      <c r="BW30" s="119">
        <f t="shared" si="200"/>
        <v>2218.909090909091</v>
      </c>
      <c r="BX30" s="102">
        <v>2400</v>
      </c>
      <c r="BY30" s="100"/>
      <c r="BZ30" s="100"/>
      <c r="CA30" s="100"/>
      <c r="CB30" s="105">
        <v>2100</v>
      </c>
      <c r="CC30" s="102">
        <v>2000</v>
      </c>
      <c r="CD30" s="100">
        <v>2200</v>
      </c>
      <c r="CE30" s="100"/>
      <c r="CF30" s="100">
        <v>2200</v>
      </c>
      <c r="CG30" s="105"/>
      <c r="CH30" s="120"/>
      <c r="CI30" s="56">
        <v>2400</v>
      </c>
      <c r="CJ30" s="56"/>
      <c r="CK30" s="56"/>
      <c r="CL30" s="121"/>
      <c r="CM30" s="102">
        <v>2000</v>
      </c>
      <c r="CN30" s="100"/>
      <c r="CO30" s="100">
        <v>2250</v>
      </c>
      <c r="CP30" s="100"/>
      <c r="CQ30" s="105"/>
      <c r="CR30" s="102">
        <v>2200</v>
      </c>
      <c r="CS30" s="100">
        <v>2058</v>
      </c>
      <c r="CT30" s="100">
        <v>2600</v>
      </c>
      <c r="CU30" s="100"/>
      <c r="CV30" s="100"/>
      <c r="CX30" s="103">
        <v>44943</v>
      </c>
      <c r="CY30" s="68">
        <v>10.5</v>
      </c>
      <c r="CZ30" s="68">
        <v>9.5</v>
      </c>
      <c r="DA30" s="126">
        <f t="shared" si="188"/>
        <v>1</v>
      </c>
      <c r="DC30" s="103">
        <v>44943</v>
      </c>
      <c r="DD30" s="127">
        <f t="shared" si="19"/>
        <v>0.39999999999999858</v>
      </c>
      <c r="DE30" s="127">
        <f t="shared" si="20"/>
        <v>0.39999999999999858</v>
      </c>
      <c r="DF30" s="127">
        <f t="shared" si="21"/>
        <v>-2</v>
      </c>
      <c r="DG30" s="127">
        <f t="shared" si="22"/>
        <v>-1.4000000000000004</v>
      </c>
      <c r="DH30" s="127">
        <f t="shared" si="23"/>
        <v>-1.4000000000000004</v>
      </c>
      <c r="DI30" s="127">
        <f t="shared" si="24"/>
        <v>0.19999999999999929</v>
      </c>
      <c r="DJ30" s="127">
        <f t="shared" si="25"/>
        <v>-1.8000000000000007</v>
      </c>
      <c r="DK30" s="127">
        <f t="shared" si="26"/>
        <v>-2.1999999999999993</v>
      </c>
      <c r="DL30" s="127">
        <f t="shared" si="27"/>
        <v>-1.4000000000000004</v>
      </c>
      <c r="DM30" s="127">
        <f t="shared" si="28"/>
        <v>-1.4000000000000004</v>
      </c>
      <c r="DN30" s="127">
        <f t="shared" si="29"/>
        <v>-2.1999999999999993</v>
      </c>
      <c r="DO30" s="127">
        <f t="shared" si="30"/>
        <v>-0.19999999999999929</v>
      </c>
      <c r="DP30" s="127">
        <f t="shared" si="31"/>
        <v>-1.7999999999999989</v>
      </c>
      <c r="DQ30" s="127">
        <f t="shared" si="32"/>
        <v>-1.5999999999999996</v>
      </c>
      <c r="DR30" s="127">
        <f t="shared" si="33"/>
        <v>-0.59999999999999964</v>
      </c>
      <c r="DS30" s="127">
        <f t="shared" si="34"/>
        <v>-2</v>
      </c>
      <c r="DU30" s="103">
        <v>44954</v>
      </c>
      <c r="DV30" s="68">
        <v>7.8</v>
      </c>
      <c r="DW30" s="133">
        <v>7.3</v>
      </c>
      <c r="DX30" s="134">
        <f t="shared" si="132"/>
        <v>0.5</v>
      </c>
      <c r="DY30" s="68">
        <v>7.7</v>
      </c>
      <c r="DZ30" s="133">
        <v>7.2</v>
      </c>
      <c r="EA30" s="134">
        <f t="shared" si="189"/>
        <v>0.5</v>
      </c>
      <c r="EB30" s="68">
        <v>7.3</v>
      </c>
      <c r="EC30" s="133">
        <v>7.3</v>
      </c>
      <c r="ED30" s="134">
        <f t="shared" si="190"/>
        <v>0</v>
      </c>
      <c r="EE30" s="68">
        <v>7.4</v>
      </c>
      <c r="EF30" s="133">
        <v>7.3</v>
      </c>
      <c r="EG30" s="134">
        <f t="shared" si="191"/>
        <v>0.10000000000000053</v>
      </c>
      <c r="EH30" s="68">
        <v>7.2</v>
      </c>
      <c r="EI30" s="133">
        <v>7.4</v>
      </c>
      <c r="EJ30" s="134">
        <f t="shared" si="192"/>
        <v>-0.20000000000000018</v>
      </c>
      <c r="EK30" s="68">
        <v>7.1</v>
      </c>
      <c r="EL30" s="133">
        <v>7.3</v>
      </c>
      <c r="EM30" s="134">
        <f t="shared" si="193"/>
        <v>-0.20000000000000018</v>
      </c>
      <c r="EN30" s="68">
        <v>7.3</v>
      </c>
      <c r="EO30" s="133">
        <v>7.3</v>
      </c>
      <c r="EP30" s="134">
        <f t="shared" si="194"/>
        <v>0</v>
      </c>
      <c r="EQ30" s="68">
        <v>7.4</v>
      </c>
      <c r="ER30" s="133">
        <v>7.4</v>
      </c>
      <c r="ES30" s="134">
        <f t="shared" si="195"/>
        <v>0</v>
      </c>
      <c r="ET30" s="68">
        <v>7.3</v>
      </c>
      <c r="EU30" s="133">
        <v>7.3</v>
      </c>
      <c r="EV30" s="134">
        <f t="shared" si="196"/>
        <v>0</v>
      </c>
      <c r="EW30" s="68">
        <v>7.8</v>
      </c>
      <c r="EX30" s="133">
        <v>7.3</v>
      </c>
      <c r="EY30" s="134">
        <f t="shared" si="197"/>
        <v>0.5</v>
      </c>
    </row>
    <row r="31" spans="1:155" ht="19.75" customHeight="1" x14ac:dyDescent="0.35">
      <c r="J31" s="103">
        <v>44942</v>
      </c>
      <c r="K31" s="101">
        <f t="shared" si="198"/>
        <v>14.664516129032258</v>
      </c>
      <c r="L31" s="102">
        <v>14.6</v>
      </c>
      <c r="M31" s="100">
        <v>15</v>
      </c>
      <c r="N31" s="100">
        <v>14</v>
      </c>
      <c r="O31" s="100">
        <v>14.6</v>
      </c>
      <c r="P31" s="100">
        <v>14.6</v>
      </c>
      <c r="Q31" s="105">
        <v>17.399999999999999</v>
      </c>
      <c r="R31" s="102">
        <v>15.8</v>
      </c>
      <c r="S31" s="100">
        <v>15</v>
      </c>
      <c r="T31" s="100">
        <v>15.6</v>
      </c>
      <c r="U31" s="100">
        <v>16</v>
      </c>
      <c r="V31" s="100">
        <v>16</v>
      </c>
      <c r="W31" s="56">
        <v>16</v>
      </c>
      <c r="X31" s="106">
        <v>14</v>
      </c>
      <c r="Y31" s="100">
        <v>14.8</v>
      </c>
      <c r="Z31" s="100">
        <v>14.6</v>
      </c>
      <c r="AA31" s="100">
        <v>14.6</v>
      </c>
      <c r="AB31" s="105">
        <v>14.8</v>
      </c>
      <c r="AC31" s="102">
        <v>14.8</v>
      </c>
      <c r="AD31" s="102">
        <v>14.8</v>
      </c>
      <c r="AE31" s="100">
        <v>14.6</v>
      </c>
      <c r="AF31" s="102">
        <v>14.8</v>
      </c>
      <c r="AG31" s="100">
        <v>14.2</v>
      </c>
      <c r="AH31" s="100">
        <v>13.8</v>
      </c>
      <c r="AI31" s="100">
        <v>13.4</v>
      </c>
      <c r="AJ31" s="105">
        <v>14</v>
      </c>
      <c r="AK31" s="102">
        <v>14</v>
      </c>
      <c r="AL31" s="100">
        <v>14.2</v>
      </c>
      <c r="AM31" s="100">
        <v>13.6</v>
      </c>
      <c r="AN31" s="100">
        <v>13.4</v>
      </c>
      <c r="AO31" s="100">
        <v>14.2</v>
      </c>
      <c r="AP31" s="100">
        <v>13.4</v>
      </c>
      <c r="AQ31" s="110">
        <f t="shared" si="201"/>
        <v>-1.0000000000000018</v>
      </c>
      <c r="AS31" s="103">
        <v>44778</v>
      </c>
      <c r="AT31" s="112">
        <f t="shared" si="199"/>
        <v>681.25</v>
      </c>
      <c r="AU31" s="102">
        <v>750</v>
      </c>
      <c r="AV31" s="100"/>
      <c r="AW31" s="100">
        <v>825</v>
      </c>
      <c r="AX31" s="56">
        <v>630</v>
      </c>
      <c r="AY31" s="100">
        <v>735</v>
      </c>
      <c r="AZ31" s="105"/>
      <c r="BA31" s="113">
        <v>700</v>
      </c>
      <c r="BB31" s="113">
        <v>700</v>
      </c>
      <c r="BC31" s="114">
        <v>600</v>
      </c>
      <c r="BD31" s="114"/>
      <c r="BE31" s="116">
        <v>600</v>
      </c>
      <c r="BF31" s="102">
        <v>510</v>
      </c>
      <c r="BG31" s="100">
        <v>750</v>
      </c>
      <c r="BH31" s="100">
        <v>600</v>
      </c>
      <c r="BI31" s="100"/>
      <c r="BJ31" s="105"/>
      <c r="BK31" s="100">
        <v>750</v>
      </c>
      <c r="BL31" s="100">
        <v>700</v>
      </c>
      <c r="BM31" s="100">
        <v>750</v>
      </c>
      <c r="BN31" s="100">
        <v>700</v>
      </c>
      <c r="BO31" s="105">
        <v>720</v>
      </c>
      <c r="BP31" s="102">
        <v>825</v>
      </c>
      <c r="BQ31" s="100">
        <v>600</v>
      </c>
      <c r="BR31" s="100">
        <v>630</v>
      </c>
      <c r="BS31" s="100"/>
      <c r="BT31" s="100">
        <v>550</v>
      </c>
      <c r="BV31" s="103">
        <v>44778</v>
      </c>
      <c r="BW31" s="119">
        <f t="shared" si="200"/>
        <v>2190.909090909091</v>
      </c>
      <c r="BX31" s="102">
        <v>2300</v>
      </c>
      <c r="BY31" s="100"/>
      <c r="BZ31" s="100"/>
      <c r="CA31" s="100"/>
      <c r="CB31" s="105">
        <v>2000</v>
      </c>
      <c r="CC31" s="102">
        <v>2000</v>
      </c>
      <c r="CD31" s="100">
        <v>2200</v>
      </c>
      <c r="CE31" s="100"/>
      <c r="CF31" s="100">
        <v>2000</v>
      </c>
      <c r="CG31" s="105"/>
      <c r="CH31" s="120"/>
      <c r="CI31" s="56">
        <v>2500</v>
      </c>
      <c r="CJ31" s="56"/>
      <c r="CK31" s="56"/>
      <c r="CL31" s="121"/>
      <c r="CM31" s="102">
        <v>2100</v>
      </c>
      <c r="CN31" s="100"/>
      <c r="CO31" s="100">
        <v>2200</v>
      </c>
      <c r="CP31" s="100"/>
      <c r="CQ31" s="105"/>
      <c r="CR31" s="102">
        <v>2200</v>
      </c>
      <c r="CS31" s="100">
        <v>2000</v>
      </c>
      <c r="CT31" s="100">
        <v>2600</v>
      </c>
      <c r="CU31" s="100"/>
      <c r="CV31" s="100"/>
      <c r="CX31" s="103">
        <v>44942</v>
      </c>
      <c r="CY31" s="68">
        <v>10</v>
      </c>
      <c r="CZ31" s="68">
        <v>9</v>
      </c>
      <c r="DA31" s="126">
        <f t="shared" si="188"/>
        <v>1</v>
      </c>
      <c r="DC31" s="103">
        <v>44942</v>
      </c>
      <c r="DD31" s="127">
        <f t="shared" si="19"/>
        <v>1</v>
      </c>
      <c r="DE31" s="127">
        <f t="shared" si="20"/>
        <v>1</v>
      </c>
      <c r="DF31" s="127">
        <f t="shared" si="21"/>
        <v>-1.5999999999999996</v>
      </c>
      <c r="DG31" s="127">
        <f t="shared" si="22"/>
        <v>-1.4000000000000004</v>
      </c>
      <c r="DH31" s="127">
        <f t="shared" si="23"/>
        <v>-0.80000000000000071</v>
      </c>
      <c r="DI31" s="127">
        <f t="shared" si="24"/>
        <v>0.80000000000000071</v>
      </c>
      <c r="DJ31" s="127">
        <f t="shared" si="25"/>
        <v>-1.1999999999999993</v>
      </c>
      <c r="DK31" s="127">
        <f t="shared" si="26"/>
        <v>-1.5999999999999996</v>
      </c>
      <c r="DL31" s="127">
        <f t="shared" si="27"/>
        <v>-1</v>
      </c>
      <c r="DM31" s="127">
        <f t="shared" si="28"/>
        <v>-1</v>
      </c>
      <c r="DN31" s="127">
        <f t="shared" si="29"/>
        <v>-2.4000000000000004</v>
      </c>
      <c r="DO31" s="127">
        <f t="shared" si="30"/>
        <v>-0.40000000000000036</v>
      </c>
      <c r="DP31" s="127">
        <f t="shared" si="31"/>
        <v>-1.8000000000000007</v>
      </c>
      <c r="DQ31" s="127">
        <f t="shared" si="32"/>
        <v>-1.6000000000000014</v>
      </c>
      <c r="DR31" s="127">
        <f t="shared" si="33"/>
        <v>-0.19999999999999929</v>
      </c>
      <c r="DS31" s="127">
        <f t="shared" si="34"/>
        <v>-1</v>
      </c>
      <c r="DU31" s="103">
        <v>44945</v>
      </c>
      <c r="DV31" s="68">
        <v>7.9</v>
      </c>
      <c r="DW31" s="133">
        <v>6.6</v>
      </c>
      <c r="DX31" s="134">
        <f t="shared" si="132"/>
        <v>1.3000000000000007</v>
      </c>
      <c r="DY31" s="68">
        <v>7.7</v>
      </c>
      <c r="DZ31" s="133">
        <v>6.5</v>
      </c>
      <c r="EA31" s="134">
        <f t="shared" si="189"/>
        <v>1.2000000000000002</v>
      </c>
      <c r="EB31" s="68">
        <v>7.4</v>
      </c>
      <c r="EC31" s="133">
        <v>7.6</v>
      </c>
      <c r="ED31" s="134">
        <f t="shared" si="190"/>
        <v>-0.19999999999999929</v>
      </c>
      <c r="EE31" s="68">
        <v>7.5</v>
      </c>
      <c r="EF31" s="133">
        <v>7.7</v>
      </c>
      <c r="EG31" s="134">
        <f t="shared" si="191"/>
        <v>-0.20000000000000018</v>
      </c>
      <c r="EH31" s="68">
        <v>7.5</v>
      </c>
      <c r="EI31" s="133">
        <v>7.7</v>
      </c>
      <c r="EJ31" s="134">
        <f t="shared" si="192"/>
        <v>-0.20000000000000018</v>
      </c>
      <c r="EK31" s="68">
        <v>7.5</v>
      </c>
      <c r="EL31" s="133">
        <v>7.6</v>
      </c>
      <c r="EM31" s="134">
        <f t="shared" si="193"/>
        <v>-9.9999999999999645E-2</v>
      </c>
      <c r="EN31" s="68">
        <v>6.8</v>
      </c>
      <c r="EO31" s="133">
        <v>6.2</v>
      </c>
      <c r="EP31" s="134">
        <f t="shared" si="194"/>
        <v>0.59999999999999964</v>
      </c>
      <c r="EQ31" s="68">
        <v>6.8</v>
      </c>
      <c r="ER31" s="133">
        <v>6.3</v>
      </c>
      <c r="ES31" s="134">
        <f t="shared" si="195"/>
        <v>0.5</v>
      </c>
      <c r="ET31" s="68">
        <v>6.8</v>
      </c>
      <c r="EU31" s="133">
        <v>6.3</v>
      </c>
      <c r="EV31" s="134">
        <f t="shared" si="196"/>
        <v>0.5</v>
      </c>
      <c r="EW31" s="68">
        <v>7.7</v>
      </c>
      <c r="EX31" s="133">
        <v>7.2</v>
      </c>
      <c r="EY31" s="134">
        <f t="shared" si="197"/>
        <v>0.5</v>
      </c>
    </row>
    <row r="32" spans="1:155" ht="19.75" customHeight="1" x14ac:dyDescent="0.35">
      <c r="J32" s="103">
        <v>44941</v>
      </c>
      <c r="K32" s="101">
        <f t="shared" si="198"/>
        <v>14.235483870967744</v>
      </c>
      <c r="L32" s="102">
        <v>13.8</v>
      </c>
      <c r="M32" s="100">
        <v>14.8</v>
      </c>
      <c r="N32" s="100">
        <v>13.4</v>
      </c>
      <c r="O32" s="100">
        <v>14.2</v>
      </c>
      <c r="P32" s="100">
        <v>14.2</v>
      </c>
      <c r="Q32" s="105">
        <v>17.399999999999999</v>
      </c>
      <c r="R32" s="102">
        <v>15</v>
      </c>
      <c r="S32" s="100">
        <v>14.8</v>
      </c>
      <c r="T32" s="100">
        <v>15</v>
      </c>
      <c r="U32" s="100">
        <v>15.4</v>
      </c>
      <c r="V32" s="100">
        <v>15.2</v>
      </c>
      <c r="W32" s="56">
        <v>15.2</v>
      </c>
      <c r="X32" s="106">
        <v>13.6</v>
      </c>
      <c r="Y32" s="100">
        <v>14.6</v>
      </c>
      <c r="Z32" s="100">
        <v>14.4</v>
      </c>
      <c r="AA32" s="100">
        <v>14.4</v>
      </c>
      <c r="AB32" s="105">
        <v>14.6</v>
      </c>
      <c r="AC32" s="102">
        <v>14.6</v>
      </c>
      <c r="AD32" s="102">
        <v>14.6</v>
      </c>
      <c r="AE32" s="100">
        <v>14.2</v>
      </c>
      <c r="AF32" s="102">
        <v>14.6</v>
      </c>
      <c r="AG32" s="100">
        <v>13.6</v>
      </c>
      <c r="AH32" s="100">
        <v>13.2</v>
      </c>
      <c r="AI32" s="100">
        <v>13</v>
      </c>
      <c r="AJ32" s="105">
        <v>13.2</v>
      </c>
      <c r="AK32" s="102">
        <v>13.4</v>
      </c>
      <c r="AL32" s="100">
        <v>13.8</v>
      </c>
      <c r="AM32" s="100">
        <v>13.4</v>
      </c>
      <c r="AN32" s="100">
        <v>12.8</v>
      </c>
      <c r="AO32" s="100">
        <v>13.8</v>
      </c>
      <c r="AP32" s="100">
        <v>13.1</v>
      </c>
      <c r="AQ32" s="110">
        <f t="shared" si="201"/>
        <v>-0.90000000000000036</v>
      </c>
      <c r="AS32" s="103">
        <v>44771</v>
      </c>
      <c r="AT32" s="112">
        <f t="shared" si="199"/>
        <v>680.5</v>
      </c>
      <c r="AU32" s="102">
        <v>780</v>
      </c>
      <c r="AV32" s="100"/>
      <c r="AW32" s="100">
        <v>850</v>
      </c>
      <c r="AX32" s="56">
        <v>645</v>
      </c>
      <c r="AY32" s="100">
        <v>760</v>
      </c>
      <c r="AZ32" s="105"/>
      <c r="BA32" s="113">
        <v>700</v>
      </c>
      <c r="BB32" s="113">
        <v>675</v>
      </c>
      <c r="BC32" s="114">
        <v>600</v>
      </c>
      <c r="BD32" s="114"/>
      <c r="BE32" s="116">
        <v>600</v>
      </c>
      <c r="BF32" s="102">
        <v>540</v>
      </c>
      <c r="BG32" s="100">
        <v>750</v>
      </c>
      <c r="BH32" s="100">
        <v>550</v>
      </c>
      <c r="BI32" s="100"/>
      <c r="BJ32" s="105"/>
      <c r="BK32" s="100">
        <v>750</v>
      </c>
      <c r="BL32" s="100">
        <v>675</v>
      </c>
      <c r="BM32" s="100">
        <v>735</v>
      </c>
      <c r="BN32" s="100">
        <v>700</v>
      </c>
      <c r="BO32" s="105">
        <v>660</v>
      </c>
      <c r="BP32" s="102">
        <v>800</v>
      </c>
      <c r="BQ32" s="100">
        <v>600</v>
      </c>
      <c r="BR32" s="100">
        <v>690</v>
      </c>
      <c r="BS32" s="100"/>
      <c r="BT32" s="100">
        <v>550</v>
      </c>
      <c r="BV32" s="103">
        <v>44771</v>
      </c>
      <c r="BW32" s="119">
        <f t="shared" si="200"/>
        <v>2086.3636363636365</v>
      </c>
      <c r="BX32" s="102">
        <v>2300</v>
      </c>
      <c r="BY32" s="100"/>
      <c r="BZ32" s="100"/>
      <c r="CA32" s="100"/>
      <c r="CB32" s="105">
        <v>1800</v>
      </c>
      <c r="CC32" s="102">
        <v>2000</v>
      </c>
      <c r="CD32" s="100">
        <v>2200</v>
      </c>
      <c r="CE32" s="100"/>
      <c r="CF32" s="100">
        <v>2000</v>
      </c>
      <c r="CG32" s="105"/>
      <c r="CH32" s="120"/>
      <c r="CI32" s="56">
        <v>2300</v>
      </c>
      <c r="CJ32" s="56"/>
      <c r="CK32" s="56"/>
      <c r="CL32" s="121"/>
      <c r="CM32" s="102">
        <v>2100</v>
      </c>
      <c r="CN32" s="100"/>
      <c r="CO32" s="100">
        <v>2200</v>
      </c>
      <c r="CP32" s="100"/>
      <c r="CQ32" s="105"/>
      <c r="CR32" s="102">
        <v>2000</v>
      </c>
      <c r="CS32" s="100">
        <v>1850</v>
      </c>
      <c r="CT32" s="100">
        <v>2200</v>
      </c>
      <c r="CU32" s="100"/>
      <c r="CV32" s="100"/>
      <c r="CX32" s="103">
        <v>44941</v>
      </c>
      <c r="CY32" s="68">
        <v>10</v>
      </c>
      <c r="CZ32" s="68">
        <v>9</v>
      </c>
      <c r="DA32" s="126">
        <f t="shared" si="188"/>
        <v>1</v>
      </c>
      <c r="DC32" s="103">
        <v>44941</v>
      </c>
      <c r="DD32" s="127">
        <f t="shared" si="19"/>
        <v>0.39999999999999858</v>
      </c>
      <c r="DE32" s="127">
        <f t="shared" si="20"/>
        <v>0.59999999999999964</v>
      </c>
      <c r="DF32" s="127">
        <f t="shared" si="21"/>
        <v>-2</v>
      </c>
      <c r="DG32" s="127">
        <f t="shared" si="22"/>
        <v>-1.4000000000000004</v>
      </c>
      <c r="DH32" s="127">
        <f t="shared" si="23"/>
        <v>-1</v>
      </c>
      <c r="DI32" s="127">
        <f t="shared" si="24"/>
        <v>0.19999999999999929</v>
      </c>
      <c r="DJ32" s="127">
        <f t="shared" si="25"/>
        <v>-1.6000000000000014</v>
      </c>
      <c r="DK32" s="127">
        <f t="shared" si="26"/>
        <v>-1.8000000000000007</v>
      </c>
      <c r="DL32" s="127">
        <f t="shared" si="27"/>
        <v>-1.4000000000000004</v>
      </c>
      <c r="DM32" s="127">
        <f t="shared" si="28"/>
        <v>-1.4000000000000004</v>
      </c>
      <c r="DN32" s="127">
        <f t="shared" si="29"/>
        <v>-2.1999999999999993</v>
      </c>
      <c r="DO32" s="127">
        <f t="shared" si="30"/>
        <v>-0.39999999999999858</v>
      </c>
      <c r="DP32" s="127">
        <f t="shared" si="31"/>
        <v>-1.3999999999999986</v>
      </c>
      <c r="DQ32" s="127">
        <f t="shared" si="32"/>
        <v>-1.1999999999999993</v>
      </c>
      <c r="DR32" s="127">
        <f t="shared" si="33"/>
        <v>-0.20000000000000107</v>
      </c>
      <c r="DS32" s="127">
        <f t="shared" si="34"/>
        <v>-1.2000000000000011</v>
      </c>
      <c r="DU32" s="103">
        <v>44944</v>
      </c>
      <c r="DV32" s="68">
        <v>7.9</v>
      </c>
      <c r="DW32" s="133">
        <v>6.8</v>
      </c>
      <c r="DX32" s="134">
        <f t="shared" si="132"/>
        <v>1.1000000000000005</v>
      </c>
      <c r="DY32" s="68">
        <v>7.8</v>
      </c>
      <c r="DZ32" s="133">
        <v>6.7</v>
      </c>
      <c r="EA32" s="134">
        <f t="shared" si="189"/>
        <v>1.0999999999999996</v>
      </c>
      <c r="EB32" s="68">
        <v>7.4</v>
      </c>
      <c r="EC32" s="133">
        <v>7.5</v>
      </c>
      <c r="ED32" s="134">
        <f t="shared" si="190"/>
        <v>-9.9999999999999645E-2</v>
      </c>
      <c r="EE32" s="68">
        <v>7.5</v>
      </c>
      <c r="EF32" s="133">
        <v>7.7</v>
      </c>
      <c r="EG32" s="134">
        <f t="shared" si="191"/>
        <v>-0.20000000000000018</v>
      </c>
      <c r="EH32" s="68">
        <v>7.4</v>
      </c>
      <c r="EI32" s="133">
        <v>7.7</v>
      </c>
      <c r="EJ32" s="134">
        <f t="shared" si="192"/>
        <v>-0.29999999999999982</v>
      </c>
      <c r="EK32" s="68">
        <v>7.5</v>
      </c>
      <c r="EL32" s="133">
        <v>7.6</v>
      </c>
      <c r="EM32" s="134">
        <f t="shared" si="193"/>
        <v>-9.9999999999999645E-2</v>
      </c>
      <c r="EN32" s="68">
        <v>6.8</v>
      </c>
      <c r="EO32" s="133">
        <v>6.3</v>
      </c>
      <c r="EP32" s="134">
        <f t="shared" si="194"/>
        <v>0.5</v>
      </c>
      <c r="EQ32" s="68">
        <v>6.9</v>
      </c>
      <c r="ER32" s="133">
        <v>6.4</v>
      </c>
      <c r="ES32" s="134">
        <f t="shared" si="195"/>
        <v>0.5</v>
      </c>
      <c r="ET32" s="68">
        <v>6.8</v>
      </c>
      <c r="EU32" s="133">
        <v>6.4</v>
      </c>
      <c r="EV32" s="134">
        <f t="shared" si="196"/>
        <v>0.39999999999999947</v>
      </c>
      <c r="EW32" s="68">
        <v>7.7</v>
      </c>
      <c r="EX32" s="133">
        <v>7.2</v>
      </c>
      <c r="EY32" s="134">
        <f t="shared" si="197"/>
        <v>0.5</v>
      </c>
    </row>
    <row r="33" spans="1:155" ht="19.75" customHeight="1" x14ac:dyDescent="0.35">
      <c r="J33" s="103">
        <v>44940</v>
      </c>
      <c r="K33" s="101">
        <f t="shared" si="198"/>
        <v>14.2741935483871</v>
      </c>
      <c r="L33" s="102">
        <v>13.8</v>
      </c>
      <c r="M33" s="100">
        <v>14.8</v>
      </c>
      <c r="N33" s="100">
        <v>13.4</v>
      </c>
      <c r="O33" s="100">
        <v>14.2</v>
      </c>
      <c r="P33" s="100">
        <v>14.2</v>
      </c>
      <c r="Q33" s="105">
        <v>17.399999999999999</v>
      </c>
      <c r="R33" s="102">
        <v>15</v>
      </c>
      <c r="S33" s="100">
        <v>14.6</v>
      </c>
      <c r="T33" s="100">
        <v>14.8</v>
      </c>
      <c r="U33" s="100">
        <v>15</v>
      </c>
      <c r="V33" s="100">
        <v>15</v>
      </c>
      <c r="W33" s="56">
        <v>15</v>
      </c>
      <c r="X33" s="106">
        <v>13.6</v>
      </c>
      <c r="Y33" s="100">
        <v>14.6</v>
      </c>
      <c r="Z33" s="100">
        <v>14.4</v>
      </c>
      <c r="AA33" s="100">
        <v>14.4</v>
      </c>
      <c r="AB33" s="105">
        <v>14.6</v>
      </c>
      <c r="AC33" s="102">
        <v>14.6</v>
      </c>
      <c r="AD33" s="102">
        <v>14.6</v>
      </c>
      <c r="AE33" s="100">
        <v>14.6</v>
      </c>
      <c r="AF33" s="102">
        <v>14.6</v>
      </c>
      <c r="AG33" s="100">
        <v>14</v>
      </c>
      <c r="AH33" s="100">
        <v>13.8</v>
      </c>
      <c r="AI33" s="100">
        <v>13.4</v>
      </c>
      <c r="AJ33" s="105">
        <v>13.8</v>
      </c>
      <c r="AK33" s="102">
        <v>13.4</v>
      </c>
      <c r="AL33" s="100">
        <v>13.8</v>
      </c>
      <c r="AM33" s="100">
        <v>13.4</v>
      </c>
      <c r="AN33" s="100">
        <v>12.8</v>
      </c>
      <c r="AO33" s="100">
        <v>13.8</v>
      </c>
      <c r="AP33" s="100">
        <v>13.1</v>
      </c>
      <c r="AQ33" s="110">
        <f t="shared" si="201"/>
        <v>-0.80000000000000071</v>
      </c>
      <c r="AS33" s="103">
        <v>44764</v>
      </c>
      <c r="AT33" s="112">
        <f t="shared" si="199"/>
        <v>733.75</v>
      </c>
      <c r="AU33" s="102">
        <v>810</v>
      </c>
      <c r="AV33" s="100"/>
      <c r="AW33" s="100">
        <v>875</v>
      </c>
      <c r="AX33" s="56">
        <v>675</v>
      </c>
      <c r="AY33" s="100">
        <v>780</v>
      </c>
      <c r="AZ33" s="105"/>
      <c r="BA33" s="113">
        <v>750</v>
      </c>
      <c r="BB33" s="113">
        <v>750</v>
      </c>
      <c r="BC33" s="114">
        <v>700</v>
      </c>
      <c r="BD33" s="114"/>
      <c r="BE33" s="116">
        <v>675</v>
      </c>
      <c r="BF33" s="102">
        <v>570</v>
      </c>
      <c r="BG33" s="100">
        <v>750</v>
      </c>
      <c r="BH33" s="100">
        <v>650</v>
      </c>
      <c r="BI33" s="100"/>
      <c r="BJ33" s="105"/>
      <c r="BK33" s="100">
        <v>780</v>
      </c>
      <c r="BL33" s="100">
        <v>750</v>
      </c>
      <c r="BM33" s="100">
        <v>910</v>
      </c>
      <c r="BN33" s="100">
        <v>700</v>
      </c>
      <c r="BO33" s="105">
        <v>700</v>
      </c>
      <c r="BP33" s="102">
        <v>825</v>
      </c>
      <c r="BQ33" s="100">
        <v>675</v>
      </c>
      <c r="BR33" s="100">
        <v>750</v>
      </c>
      <c r="BS33" s="100"/>
      <c r="BT33" s="100">
        <v>600</v>
      </c>
      <c r="BV33" s="103">
        <v>44764</v>
      </c>
      <c r="BW33" s="119">
        <f t="shared" si="200"/>
        <v>2254.5454545454545</v>
      </c>
      <c r="BX33" s="102">
        <v>2500</v>
      </c>
      <c r="BY33" s="100"/>
      <c r="BZ33" s="100"/>
      <c r="CA33" s="100"/>
      <c r="CB33" s="105">
        <v>2100</v>
      </c>
      <c r="CC33" s="102">
        <v>2200</v>
      </c>
      <c r="CD33" s="100">
        <v>2200</v>
      </c>
      <c r="CE33" s="100"/>
      <c r="CF33" s="100">
        <v>2200</v>
      </c>
      <c r="CG33" s="105"/>
      <c r="CH33" s="120"/>
      <c r="CI33" s="56">
        <v>2400</v>
      </c>
      <c r="CJ33" s="56"/>
      <c r="CK33" s="56"/>
      <c r="CL33" s="121"/>
      <c r="CM33" s="102">
        <v>2200</v>
      </c>
      <c r="CN33" s="100"/>
      <c r="CO33" s="100">
        <v>2500</v>
      </c>
      <c r="CP33" s="100"/>
      <c r="CQ33" s="105"/>
      <c r="CR33" s="102">
        <v>2200</v>
      </c>
      <c r="CS33" s="100">
        <v>2000</v>
      </c>
      <c r="CT33" s="100">
        <v>2300</v>
      </c>
      <c r="CU33" s="100"/>
      <c r="CV33" s="100"/>
      <c r="CX33" s="103">
        <v>44940</v>
      </c>
      <c r="CY33" s="68">
        <v>9.5</v>
      </c>
      <c r="CZ33" s="68">
        <v>8.3000000000000007</v>
      </c>
      <c r="DA33" s="126">
        <f t="shared" si="188"/>
        <v>1.1999999999999993</v>
      </c>
      <c r="DC33" s="103">
        <v>44940</v>
      </c>
      <c r="DD33" s="127">
        <f t="shared" si="19"/>
        <v>0.40000000000000036</v>
      </c>
      <c r="DE33" s="127">
        <f t="shared" si="20"/>
        <v>0.40000000000000036</v>
      </c>
      <c r="DF33" s="127">
        <f t="shared" si="21"/>
        <v>-1.7999999999999989</v>
      </c>
      <c r="DG33" s="127">
        <f t="shared" si="22"/>
        <v>-1.1999999999999993</v>
      </c>
      <c r="DH33" s="127">
        <f t="shared" si="23"/>
        <v>-0.79999999999999893</v>
      </c>
      <c r="DI33" s="127">
        <f t="shared" si="24"/>
        <v>0.40000000000000036</v>
      </c>
      <c r="DJ33" s="127">
        <f t="shared" si="25"/>
        <v>-0.79999999999999893</v>
      </c>
      <c r="DK33" s="127">
        <f t="shared" si="26"/>
        <v>-1.1999999999999993</v>
      </c>
      <c r="DL33" s="127">
        <f t="shared" si="27"/>
        <v>-1.1999999999999993</v>
      </c>
      <c r="DM33" s="127">
        <f t="shared" si="28"/>
        <v>-1.1999999999999993</v>
      </c>
      <c r="DN33" s="127">
        <f t="shared" si="29"/>
        <v>-2.1999999999999993</v>
      </c>
      <c r="DO33" s="127">
        <f t="shared" si="30"/>
        <v>-1</v>
      </c>
      <c r="DP33" s="127">
        <f t="shared" si="31"/>
        <v>-1.1999999999999993</v>
      </c>
      <c r="DQ33" s="127">
        <f t="shared" si="32"/>
        <v>-1.1999999999999993</v>
      </c>
      <c r="DR33" s="127">
        <f t="shared" si="33"/>
        <v>-0.20000000000000107</v>
      </c>
      <c r="DS33" s="127">
        <f t="shared" si="34"/>
        <v>-1</v>
      </c>
      <c r="DU33" s="103">
        <v>44943</v>
      </c>
      <c r="DV33" s="68">
        <v>8.1</v>
      </c>
      <c r="DW33" s="133">
        <v>6.9</v>
      </c>
      <c r="DX33" s="134">
        <f t="shared" si="132"/>
        <v>1.1999999999999993</v>
      </c>
      <c r="DY33" s="68">
        <v>7.9</v>
      </c>
      <c r="DZ33" s="133">
        <v>6.8</v>
      </c>
      <c r="EA33" s="134">
        <f t="shared" si="189"/>
        <v>1.1000000000000005</v>
      </c>
      <c r="EB33" s="100">
        <v>7.2</v>
      </c>
      <c r="EC33" s="56">
        <v>7.2</v>
      </c>
      <c r="ED33" s="134">
        <f t="shared" si="190"/>
        <v>0</v>
      </c>
      <c r="EE33" s="68">
        <v>7.5</v>
      </c>
      <c r="EF33" s="133">
        <v>7.5</v>
      </c>
      <c r="EG33" s="134">
        <f t="shared" si="191"/>
        <v>0</v>
      </c>
      <c r="EH33" s="68">
        <v>7.3</v>
      </c>
      <c r="EI33" s="133">
        <v>7.4</v>
      </c>
      <c r="EJ33" s="134">
        <f t="shared" si="192"/>
        <v>-0.10000000000000053</v>
      </c>
      <c r="EK33" s="68">
        <v>7.5</v>
      </c>
      <c r="EL33" s="133">
        <v>7.4</v>
      </c>
      <c r="EM33" s="134">
        <f t="shared" si="193"/>
        <v>9.9999999999999645E-2</v>
      </c>
      <c r="EN33" s="68">
        <v>6.9</v>
      </c>
      <c r="EO33" s="133">
        <v>6.4</v>
      </c>
      <c r="EP33" s="134">
        <f t="shared" si="194"/>
        <v>0.5</v>
      </c>
      <c r="EQ33" s="68">
        <v>7</v>
      </c>
      <c r="ER33" s="133">
        <v>6.5</v>
      </c>
      <c r="ES33" s="134">
        <f t="shared" si="195"/>
        <v>0.5</v>
      </c>
      <c r="ET33" s="68">
        <v>7</v>
      </c>
      <c r="EU33" s="133">
        <v>6.4</v>
      </c>
      <c r="EV33" s="134">
        <f t="shared" si="196"/>
        <v>0.59999999999999964</v>
      </c>
      <c r="EW33" s="68">
        <v>8.1999999999999993</v>
      </c>
      <c r="EX33" s="133">
        <v>7.1</v>
      </c>
      <c r="EY33" s="134">
        <f t="shared" si="197"/>
        <v>1.0999999999999996</v>
      </c>
    </row>
    <row r="34" spans="1:155" ht="19.75" customHeight="1" x14ac:dyDescent="0.35">
      <c r="J34" s="103">
        <v>44939</v>
      </c>
      <c r="K34" s="101">
        <f t="shared" si="198"/>
        <v>14.451612903225804</v>
      </c>
      <c r="L34" s="102">
        <v>13.6</v>
      </c>
      <c r="M34" s="100">
        <v>14.6</v>
      </c>
      <c r="N34" s="100">
        <v>13.4</v>
      </c>
      <c r="O34" s="100">
        <v>14</v>
      </c>
      <c r="P34" s="100">
        <v>14.2</v>
      </c>
      <c r="Q34" s="105">
        <v>17.399999999999999</v>
      </c>
      <c r="R34" s="102">
        <v>15.2</v>
      </c>
      <c r="S34" s="100">
        <v>15</v>
      </c>
      <c r="T34" s="100">
        <v>15.2</v>
      </c>
      <c r="U34" s="100">
        <v>15.2</v>
      </c>
      <c r="V34" s="100">
        <v>15.2</v>
      </c>
      <c r="W34" s="56">
        <v>15.2</v>
      </c>
      <c r="X34" s="106">
        <v>13.6</v>
      </c>
      <c r="Y34" s="100">
        <v>15</v>
      </c>
      <c r="Z34" s="100">
        <v>14.8</v>
      </c>
      <c r="AA34" s="100">
        <v>14.8</v>
      </c>
      <c r="AB34" s="105">
        <v>15</v>
      </c>
      <c r="AC34" s="102">
        <v>15</v>
      </c>
      <c r="AD34" s="102">
        <v>15</v>
      </c>
      <c r="AE34" s="100">
        <v>15</v>
      </c>
      <c r="AF34" s="102">
        <v>15</v>
      </c>
      <c r="AG34" s="100">
        <v>14.4</v>
      </c>
      <c r="AH34" s="100">
        <v>14.4</v>
      </c>
      <c r="AI34" s="100">
        <v>13.8</v>
      </c>
      <c r="AJ34" s="105">
        <v>14.2</v>
      </c>
      <c r="AK34" s="102">
        <v>13.4</v>
      </c>
      <c r="AL34" s="100">
        <v>13.6</v>
      </c>
      <c r="AM34" s="100">
        <v>13.4</v>
      </c>
      <c r="AN34" s="100">
        <v>12.8</v>
      </c>
      <c r="AO34" s="100">
        <v>13.6</v>
      </c>
      <c r="AP34" s="100">
        <v>13</v>
      </c>
      <c r="AQ34" s="110">
        <f t="shared" si="201"/>
        <v>-1.2000000000000011</v>
      </c>
      <c r="AS34" s="103">
        <v>44757</v>
      </c>
      <c r="AT34" s="112">
        <f t="shared" si="199"/>
        <v>717.75</v>
      </c>
      <c r="AU34" s="102">
        <v>810</v>
      </c>
      <c r="AV34" s="100"/>
      <c r="AW34" s="100">
        <v>840</v>
      </c>
      <c r="AX34" s="56">
        <v>650</v>
      </c>
      <c r="AY34" s="100">
        <v>750</v>
      </c>
      <c r="AZ34" s="105"/>
      <c r="BA34" s="113">
        <v>750</v>
      </c>
      <c r="BB34" s="113">
        <v>650</v>
      </c>
      <c r="BC34" s="114">
        <v>750</v>
      </c>
      <c r="BD34" s="114"/>
      <c r="BE34" s="116">
        <v>675</v>
      </c>
      <c r="BF34" s="102">
        <v>600</v>
      </c>
      <c r="BG34" s="100">
        <v>750</v>
      </c>
      <c r="BH34" s="100">
        <v>600</v>
      </c>
      <c r="BI34" s="100"/>
      <c r="BJ34" s="105"/>
      <c r="BK34" s="100">
        <v>750</v>
      </c>
      <c r="BL34" s="100">
        <v>750</v>
      </c>
      <c r="BM34" s="100">
        <v>910</v>
      </c>
      <c r="BN34" s="100">
        <v>770</v>
      </c>
      <c r="BO34" s="105">
        <v>750</v>
      </c>
      <c r="BP34" s="102">
        <v>750</v>
      </c>
      <c r="BQ34" s="100">
        <v>610</v>
      </c>
      <c r="BR34" s="100">
        <v>690</v>
      </c>
      <c r="BS34" s="100"/>
      <c r="BT34" s="100">
        <v>550</v>
      </c>
      <c r="BV34" s="103">
        <v>44757</v>
      </c>
      <c r="BW34" s="119">
        <f t="shared" si="200"/>
        <v>2286.3636363636365</v>
      </c>
      <c r="BX34" s="102">
        <v>2800</v>
      </c>
      <c r="BY34" s="100"/>
      <c r="BZ34" s="100"/>
      <c r="CA34" s="100"/>
      <c r="CB34" s="105">
        <v>2150</v>
      </c>
      <c r="CC34" s="102">
        <v>2200</v>
      </c>
      <c r="CD34" s="100">
        <v>2200</v>
      </c>
      <c r="CE34" s="100"/>
      <c r="CF34" s="100">
        <v>2200</v>
      </c>
      <c r="CG34" s="105"/>
      <c r="CH34" s="120"/>
      <c r="CI34" s="56">
        <v>2500</v>
      </c>
      <c r="CJ34" s="56"/>
      <c r="CK34" s="56"/>
      <c r="CL34" s="121"/>
      <c r="CM34" s="102">
        <v>2100</v>
      </c>
      <c r="CN34" s="100"/>
      <c r="CO34" s="100">
        <v>2300</v>
      </c>
      <c r="CP34" s="100"/>
      <c r="CQ34" s="105"/>
      <c r="CR34" s="102">
        <v>2100</v>
      </c>
      <c r="CS34" s="100">
        <v>2200</v>
      </c>
      <c r="CT34" s="100">
        <v>2400</v>
      </c>
      <c r="CU34" s="100"/>
      <c r="CV34" s="100"/>
      <c r="CX34" s="103">
        <v>44939</v>
      </c>
      <c r="CY34" s="68">
        <v>9.75</v>
      </c>
      <c r="CZ34" s="68">
        <v>8.25</v>
      </c>
      <c r="DA34" s="126">
        <f t="shared" si="188"/>
        <v>1.5</v>
      </c>
      <c r="DC34" s="103">
        <v>44939</v>
      </c>
      <c r="DD34" s="127">
        <f t="shared" si="19"/>
        <v>0.19999999999999929</v>
      </c>
      <c r="DE34" s="127">
        <f t="shared" si="20"/>
        <v>0.19999999999999929</v>
      </c>
      <c r="DF34" s="127">
        <f t="shared" si="21"/>
        <v>-2.1999999999999993</v>
      </c>
      <c r="DG34" s="127">
        <f t="shared" si="22"/>
        <v>-1.5999999999999996</v>
      </c>
      <c r="DH34" s="127">
        <f t="shared" si="23"/>
        <v>-1.4000000000000004</v>
      </c>
      <c r="DI34" s="127">
        <f t="shared" si="24"/>
        <v>0.19999999999999929</v>
      </c>
      <c r="DJ34" s="127">
        <f t="shared" si="25"/>
        <v>-0.59999999999999964</v>
      </c>
      <c r="DK34" s="127">
        <f t="shared" si="26"/>
        <v>-1.1999999999999993</v>
      </c>
      <c r="DL34" s="127">
        <f t="shared" si="27"/>
        <v>-1.5999999999999996</v>
      </c>
      <c r="DM34" s="127">
        <f t="shared" si="28"/>
        <v>-1.5999999999999996</v>
      </c>
      <c r="DN34" s="127">
        <f t="shared" si="29"/>
        <v>-2.3999999999999986</v>
      </c>
      <c r="DO34" s="127">
        <f t="shared" si="30"/>
        <v>-1.5999999999999996</v>
      </c>
      <c r="DP34" s="127">
        <f t="shared" si="31"/>
        <v>-1.5999999999999996</v>
      </c>
      <c r="DQ34" s="127">
        <f t="shared" si="32"/>
        <v>-1.5999999999999996</v>
      </c>
      <c r="DR34" s="127">
        <f t="shared" si="33"/>
        <v>0</v>
      </c>
      <c r="DS34" s="127">
        <f t="shared" si="34"/>
        <v>-1.4000000000000004</v>
      </c>
      <c r="DU34" s="103">
        <v>44942</v>
      </c>
      <c r="DV34" s="68">
        <v>8.1999999999999993</v>
      </c>
      <c r="DW34" s="133">
        <v>7.1</v>
      </c>
      <c r="DX34" s="134">
        <f t="shared" si="132"/>
        <v>1.0999999999999996</v>
      </c>
      <c r="DY34" s="68">
        <v>8</v>
      </c>
      <c r="DZ34" s="133">
        <v>7</v>
      </c>
      <c r="EA34" s="134">
        <f t="shared" si="189"/>
        <v>1</v>
      </c>
      <c r="EB34" s="68">
        <v>7.3</v>
      </c>
      <c r="EC34" s="133">
        <v>7</v>
      </c>
      <c r="ED34" s="134">
        <f t="shared" si="190"/>
        <v>0.29999999999999982</v>
      </c>
      <c r="EE34" s="68">
        <v>8</v>
      </c>
      <c r="EF34" s="133">
        <v>7.5</v>
      </c>
      <c r="EG34" s="134">
        <f t="shared" si="191"/>
        <v>0.5</v>
      </c>
      <c r="EH34" s="68">
        <v>7.3</v>
      </c>
      <c r="EI34" s="133">
        <v>7.4</v>
      </c>
      <c r="EJ34" s="134">
        <f t="shared" si="192"/>
        <v>-0.10000000000000053</v>
      </c>
      <c r="EK34" s="68">
        <v>7.3</v>
      </c>
      <c r="EL34" s="133">
        <v>7.2</v>
      </c>
      <c r="EM34" s="134">
        <f t="shared" si="193"/>
        <v>9.9999999999999645E-2</v>
      </c>
      <c r="EN34" s="68">
        <v>7</v>
      </c>
      <c r="EO34" s="133">
        <v>6.4</v>
      </c>
      <c r="EP34" s="134">
        <f t="shared" si="194"/>
        <v>0.59999999999999964</v>
      </c>
      <c r="EQ34" s="68">
        <v>7.1</v>
      </c>
      <c r="ER34" s="133">
        <v>6.5</v>
      </c>
      <c r="ES34" s="134">
        <f t="shared" si="195"/>
        <v>0.59999999999999964</v>
      </c>
      <c r="ET34" s="68">
        <v>7.1</v>
      </c>
      <c r="EU34" s="133">
        <v>6.5</v>
      </c>
      <c r="EV34" s="134">
        <f t="shared" si="196"/>
        <v>0.59999999999999964</v>
      </c>
      <c r="EW34" s="68">
        <v>8.3000000000000007</v>
      </c>
      <c r="EX34" s="133">
        <v>7.1</v>
      </c>
      <c r="EY34" s="134">
        <f t="shared" si="197"/>
        <v>1.2000000000000011</v>
      </c>
    </row>
    <row r="35" spans="1:155" ht="19.75" customHeight="1" x14ac:dyDescent="0.35">
      <c r="J35" s="103">
        <v>44938</v>
      </c>
      <c r="K35" s="101">
        <f t="shared" ref="K35:K57" si="202">AVERAGE(L35:AP35)</f>
        <v>14.203225806451615</v>
      </c>
      <c r="L35" s="102">
        <v>13.2</v>
      </c>
      <c r="M35" s="100">
        <v>14.6</v>
      </c>
      <c r="N35" s="100">
        <v>13.4</v>
      </c>
      <c r="O35" s="100">
        <v>14.2</v>
      </c>
      <c r="P35" s="100">
        <v>14.2</v>
      </c>
      <c r="Q35" s="105">
        <v>17.399999999999999</v>
      </c>
      <c r="R35" s="102">
        <v>14.8</v>
      </c>
      <c r="S35" s="100">
        <v>14.8</v>
      </c>
      <c r="T35" s="100">
        <v>14.8</v>
      </c>
      <c r="U35" s="100">
        <v>15.6</v>
      </c>
      <c r="V35" s="100">
        <v>15</v>
      </c>
      <c r="W35" s="56">
        <v>15</v>
      </c>
      <c r="X35" s="106">
        <v>13.6</v>
      </c>
      <c r="Y35" s="100">
        <v>14.6</v>
      </c>
      <c r="Z35" s="100">
        <v>14.4</v>
      </c>
      <c r="AA35" s="100">
        <v>14.4</v>
      </c>
      <c r="AB35" s="105">
        <v>14.6</v>
      </c>
      <c r="AC35" s="102">
        <v>14.2</v>
      </c>
      <c r="AD35" s="102">
        <v>14.2</v>
      </c>
      <c r="AE35" s="100">
        <v>14.1</v>
      </c>
      <c r="AF35" s="102">
        <v>14.2</v>
      </c>
      <c r="AG35" s="100">
        <v>13.8</v>
      </c>
      <c r="AH35" s="100">
        <v>14</v>
      </c>
      <c r="AI35" s="100">
        <v>14</v>
      </c>
      <c r="AJ35" s="105">
        <v>13.6</v>
      </c>
      <c r="AK35" s="102">
        <v>13.4</v>
      </c>
      <c r="AL35" s="100">
        <v>13.6</v>
      </c>
      <c r="AM35" s="100">
        <v>13.4</v>
      </c>
      <c r="AN35" s="100">
        <v>12.8</v>
      </c>
      <c r="AO35" s="100">
        <v>13.6</v>
      </c>
      <c r="AP35" s="100">
        <v>12.8</v>
      </c>
      <c r="AQ35" s="110">
        <f>SUM(P35+AL35)/2-SUM(R35+S35)/2</f>
        <v>-0.90000000000000213</v>
      </c>
      <c r="AS35" s="103">
        <v>44750</v>
      </c>
      <c r="AT35" s="112">
        <f t="shared" si="199"/>
        <v>726.75</v>
      </c>
      <c r="AU35" s="102">
        <v>750</v>
      </c>
      <c r="AV35" s="100"/>
      <c r="AW35" s="100">
        <v>760</v>
      </c>
      <c r="AX35" s="56">
        <v>650</v>
      </c>
      <c r="AY35" s="100">
        <v>750</v>
      </c>
      <c r="AZ35" s="105"/>
      <c r="BA35" s="113">
        <v>720</v>
      </c>
      <c r="BB35" s="113">
        <v>690</v>
      </c>
      <c r="BC35" s="114">
        <v>750</v>
      </c>
      <c r="BD35" s="114"/>
      <c r="BE35" s="116">
        <v>675</v>
      </c>
      <c r="BF35" s="102">
        <v>650</v>
      </c>
      <c r="BG35" s="100">
        <v>750</v>
      </c>
      <c r="BH35" s="100">
        <v>675</v>
      </c>
      <c r="BI35" s="100"/>
      <c r="BJ35" s="105"/>
      <c r="BK35" s="100">
        <v>750</v>
      </c>
      <c r="BL35" s="100">
        <v>750</v>
      </c>
      <c r="BM35" s="100">
        <v>950</v>
      </c>
      <c r="BN35" s="100">
        <v>760</v>
      </c>
      <c r="BO35" s="105">
        <v>740</v>
      </c>
      <c r="BP35" s="102">
        <v>800</v>
      </c>
      <c r="BQ35" s="100">
        <v>675</v>
      </c>
      <c r="BR35" s="100">
        <v>690</v>
      </c>
      <c r="BS35" s="100"/>
      <c r="BT35" s="100">
        <v>600</v>
      </c>
      <c r="BV35" s="103">
        <v>44750</v>
      </c>
      <c r="BW35" s="119">
        <f t="shared" si="200"/>
        <v>2272.7272727272725</v>
      </c>
      <c r="BX35" s="102">
        <v>2750</v>
      </c>
      <c r="BY35" s="100"/>
      <c r="BZ35" s="100"/>
      <c r="CA35" s="100"/>
      <c r="CB35" s="105">
        <v>2150</v>
      </c>
      <c r="CC35" s="102">
        <v>2400</v>
      </c>
      <c r="CD35" s="100">
        <v>2200</v>
      </c>
      <c r="CE35" s="100"/>
      <c r="CF35" s="100">
        <v>2000</v>
      </c>
      <c r="CG35" s="105"/>
      <c r="CH35" s="120"/>
      <c r="CI35" s="56">
        <v>2600</v>
      </c>
      <c r="CJ35" s="56"/>
      <c r="CK35" s="56"/>
      <c r="CL35" s="121"/>
      <c r="CM35" s="102">
        <v>2200</v>
      </c>
      <c r="CN35" s="100"/>
      <c r="CO35" s="100">
        <v>2300</v>
      </c>
      <c r="CP35" s="100"/>
      <c r="CQ35" s="105"/>
      <c r="CR35" s="102">
        <v>2000</v>
      </c>
      <c r="CS35" s="100">
        <v>2000</v>
      </c>
      <c r="CT35" s="100">
        <v>2400</v>
      </c>
      <c r="CU35" s="100"/>
      <c r="CV35" s="100"/>
      <c r="CX35" s="103">
        <v>44938</v>
      </c>
      <c r="CY35" s="68">
        <v>9.75</v>
      </c>
      <c r="CZ35" s="68">
        <v>8.25</v>
      </c>
      <c r="DA35" s="126">
        <f t="shared" ref="DA35:DA40" si="203">CY35-CZ35</f>
        <v>1.5</v>
      </c>
      <c r="DC35" s="103">
        <v>44938</v>
      </c>
      <c r="DD35" s="127">
        <f t="shared" si="19"/>
        <v>0.19999999999999929</v>
      </c>
      <c r="DE35" s="127">
        <f t="shared" si="20"/>
        <v>0.79999999999999893</v>
      </c>
      <c r="DF35" s="127">
        <f t="shared" si="21"/>
        <v>-2</v>
      </c>
      <c r="DG35" s="127">
        <f t="shared" si="22"/>
        <v>-1.4000000000000004</v>
      </c>
      <c r="DH35" s="127">
        <f t="shared" si="23"/>
        <v>-1.2000000000000011</v>
      </c>
      <c r="DI35" s="127">
        <f t="shared" si="24"/>
        <v>0</v>
      </c>
      <c r="DJ35" s="127">
        <f t="shared" si="25"/>
        <v>-0.80000000000000071</v>
      </c>
      <c r="DK35" s="127">
        <f t="shared" si="26"/>
        <v>-0.80000000000000071</v>
      </c>
      <c r="DL35" s="127">
        <f t="shared" si="27"/>
        <v>-1.4000000000000004</v>
      </c>
      <c r="DM35" s="127">
        <f t="shared" si="28"/>
        <v>-1.4000000000000004</v>
      </c>
      <c r="DN35" s="127">
        <f t="shared" si="29"/>
        <v>-2</v>
      </c>
      <c r="DO35" s="127">
        <f t="shared" si="30"/>
        <v>-1.1999999999999993</v>
      </c>
      <c r="DP35" s="127">
        <f t="shared" si="31"/>
        <v>-1.4000000000000004</v>
      </c>
      <c r="DQ35" s="127">
        <f t="shared" si="32"/>
        <v>-1.2000000000000011</v>
      </c>
      <c r="DR35" s="127">
        <f t="shared" si="33"/>
        <v>0</v>
      </c>
      <c r="DS35" s="127">
        <f t="shared" si="34"/>
        <v>-1.2000000000000011</v>
      </c>
      <c r="DU35" s="103">
        <v>44941</v>
      </c>
      <c r="DV35" s="68">
        <v>7.4</v>
      </c>
      <c r="DW35" s="133">
        <v>7</v>
      </c>
      <c r="DX35" s="134">
        <f t="shared" si="132"/>
        <v>0.40000000000000036</v>
      </c>
      <c r="DY35" s="68">
        <v>7.3</v>
      </c>
      <c r="DZ35" s="133">
        <v>6.9</v>
      </c>
      <c r="EA35" s="134">
        <f t="shared" si="189"/>
        <v>0.39999999999999947</v>
      </c>
      <c r="EB35" s="68">
        <v>6.9</v>
      </c>
      <c r="EC35" s="133">
        <v>6.9</v>
      </c>
      <c r="ED35" s="134">
        <f t="shared" si="190"/>
        <v>0</v>
      </c>
      <c r="EE35" s="68">
        <v>7.3</v>
      </c>
      <c r="EF35" s="133">
        <v>7.3</v>
      </c>
      <c r="EG35" s="134">
        <f t="shared" si="191"/>
        <v>0</v>
      </c>
      <c r="EH35" s="68">
        <v>7.1</v>
      </c>
      <c r="EI35" s="133">
        <v>7.2</v>
      </c>
      <c r="EJ35" s="134">
        <f t="shared" si="192"/>
        <v>-0.10000000000000053</v>
      </c>
      <c r="EK35" s="68">
        <v>6.8</v>
      </c>
      <c r="EL35" s="133">
        <v>6.8</v>
      </c>
      <c r="EM35" s="134">
        <f t="shared" si="193"/>
        <v>0</v>
      </c>
      <c r="EN35" s="68">
        <v>6.8</v>
      </c>
      <c r="EO35" s="133">
        <v>6.4</v>
      </c>
      <c r="EP35" s="134">
        <f t="shared" si="194"/>
        <v>0.39999999999999947</v>
      </c>
      <c r="EQ35" s="68">
        <v>6.9</v>
      </c>
      <c r="ER35" s="133">
        <v>6.5</v>
      </c>
      <c r="ES35" s="134">
        <f t="shared" si="195"/>
        <v>0.40000000000000036</v>
      </c>
      <c r="ET35" s="68">
        <v>6.8</v>
      </c>
      <c r="EU35" s="133">
        <v>6.5</v>
      </c>
      <c r="EV35" s="134">
        <f t="shared" si="196"/>
        <v>0.29999999999999982</v>
      </c>
      <c r="EW35" s="68">
        <v>7.5</v>
      </c>
      <c r="EX35" s="133">
        <v>7</v>
      </c>
      <c r="EY35" s="134">
        <f t="shared" si="197"/>
        <v>0.5</v>
      </c>
    </row>
    <row r="36" spans="1:155" ht="19.75" customHeight="1" x14ac:dyDescent="0.35">
      <c r="J36" s="103">
        <v>44937</v>
      </c>
      <c r="K36" s="101">
        <f t="shared" si="202"/>
        <v>14.470967741935485</v>
      </c>
      <c r="L36" s="102">
        <v>14</v>
      </c>
      <c r="M36" s="100">
        <v>15.2</v>
      </c>
      <c r="N36" s="100">
        <v>14.4</v>
      </c>
      <c r="O36" s="100">
        <v>14.8</v>
      </c>
      <c r="P36" s="100">
        <v>14.6</v>
      </c>
      <c r="Q36" s="105">
        <v>17.399999999999999</v>
      </c>
      <c r="R36" s="102">
        <v>15.2</v>
      </c>
      <c r="S36" s="100">
        <v>14.8</v>
      </c>
      <c r="T36" s="100">
        <v>14.6</v>
      </c>
      <c r="U36" s="100">
        <v>15.4</v>
      </c>
      <c r="V36" s="100">
        <v>14.8</v>
      </c>
      <c r="W36" s="56">
        <v>14.8</v>
      </c>
      <c r="X36" s="106">
        <v>13.8</v>
      </c>
      <c r="Y36" s="100">
        <v>14.8</v>
      </c>
      <c r="Z36" s="100">
        <v>14.6</v>
      </c>
      <c r="AA36" s="100">
        <v>14.6</v>
      </c>
      <c r="AB36" s="105">
        <v>14.8</v>
      </c>
      <c r="AC36" s="102">
        <v>14.4</v>
      </c>
      <c r="AD36" s="102">
        <v>14.4</v>
      </c>
      <c r="AE36" s="100">
        <v>14.6</v>
      </c>
      <c r="AF36" s="102">
        <v>14.4</v>
      </c>
      <c r="AG36" s="100">
        <v>14</v>
      </c>
      <c r="AH36" s="100">
        <v>14.2</v>
      </c>
      <c r="AI36" s="100">
        <v>14</v>
      </c>
      <c r="AJ36" s="105">
        <v>14.2</v>
      </c>
      <c r="AK36" s="102">
        <v>13.8</v>
      </c>
      <c r="AL36" s="100">
        <v>14</v>
      </c>
      <c r="AM36" s="100">
        <v>13.8</v>
      </c>
      <c r="AN36" s="100">
        <v>13.2</v>
      </c>
      <c r="AO36" s="100">
        <v>14</v>
      </c>
      <c r="AP36" s="100">
        <v>13</v>
      </c>
      <c r="AQ36" s="110">
        <f t="shared" si="201"/>
        <v>-0.69999999999999929</v>
      </c>
      <c r="AS36" s="103">
        <v>44743</v>
      </c>
      <c r="AT36" s="112">
        <f t="shared" si="199"/>
        <v>693.9473684210526</v>
      </c>
      <c r="AU36" s="102">
        <v>735</v>
      </c>
      <c r="AV36" s="100"/>
      <c r="AW36" s="100">
        <v>720</v>
      </c>
      <c r="AX36" s="56">
        <v>670</v>
      </c>
      <c r="AY36" s="100">
        <v>690</v>
      </c>
      <c r="AZ36" s="105"/>
      <c r="BA36" s="113">
        <v>780</v>
      </c>
      <c r="BB36" s="113">
        <v>660</v>
      </c>
      <c r="BC36" s="114">
        <v>675</v>
      </c>
      <c r="BD36" s="114"/>
      <c r="BE36" s="116">
        <v>600</v>
      </c>
      <c r="BF36" s="102">
        <v>675</v>
      </c>
      <c r="BG36" s="100">
        <v>700</v>
      </c>
      <c r="BH36" s="100">
        <v>600</v>
      </c>
      <c r="BI36" s="100"/>
      <c r="BJ36" s="105"/>
      <c r="BK36" s="100">
        <v>780</v>
      </c>
      <c r="BL36" s="100">
        <v>710</v>
      </c>
      <c r="BM36" s="100">
        <v>900</v>
      </c>
      <c r="BN36" s="100">
        <v>700</v>
      </c>
      <c r="BO36" s="105">
        <v>690</v>
      </c>
      <c r="BP36" s="102">
        <v>750</v>
      </c>
      <c r="BQ36" s="100">
        <v>625</v>
      </c>
      <c r="BR36" s="100"/>
      <c r="BS36" s="100"/>
      <c r="BT36" s="100">
        <v>525</v>
      </c>
      <c r="BV36" s="103">
        <v>44743</v>
      </c>
      <c r="BW36" s="119">
        <f t="shared" si="200"/>
        <v>2063.6363636363635</v>
      </c>
      <c r="BX36" s="102">
        <v>2200</v>
      </c>
      <c r="BY36" s="100"/>
      <c r="BZ36" s="100"/>
      <c r="CA36" s="100"/>
      <c r="CB36" s="105">
        <v>2100</v>
      </c>
      <c r="CC36" s="102">
        <v>2000</v>
      </c>
      <c r="CD36" s="100">
        <v>2100</v>
      </c>
      <c r="CE36" s="100"/>
      <c r="CF36" s="100">
        <v>2000</v>
      </c>
      <c r="CG36" s="105"/>
      <c r="CH36" s="120"/>
      <c r="CI36" s="56">
        <v>2400</v>
      </c>
      <c r="CJ36" s="56"/>
      <c r="CK36" s="56"/>
      <c r="CL36" s="121"/>
      <c r="CM36" s="102">
        <v>2050</v>
      </c>
      <c r="CN36" s="100"/>
      <c r="CO36" s="100">
        <v>2000</v>
      </c>
      <c r="CP36" s="100"/>
      <c r="CQ36" s="105"/>
      <c r="CR36" s="102">
        <v>1850</v>
      </c>
      <c r="CS36" s="100">
        <v>1800</v>
      </c>
      <c r="CT36" s="100">
        <v>2200</v>
      </c>
      <c r="CU36" s="100"/>
      <c r="CV36" s="100"/>
      <c r="CX36" s="103">
        <v>44937</v>
      </c>
      <c r="CY36" s="68">
        <v>10.5</v>
      </c>
      <c r="CZ36" s="68">
        <v>8.5</v>
      </c>
      <c r="DA36" s="126">
        <f t="shared" si="203"/>
        <v>2</v>
      </c>
      <c r="DC36" s="103">
        <v>44937</v>
      </c>
      <c r="DD36" s="127">
        <f t="shared" si="19"/>
        <v>0</v>
      </c>
      <c r="DE36" s="127">
        <f t="shared" si="20"/>
        <v>0.59999999999999964</v>
      </c>
      <c r="DF36" s="127">
        <f t="shared" si="21"/>
        <v>-1.6000000000000014</v>
      </c>
      <c r="DG36" s="127">
        <f t="shared" si="22"/>
        <v>-1</v>
      </c>
      <c r="DH36" s="127">
        <f t="shared" si="23"/>
        <v>-0.80000000000000071</v>
      </c>
      <c r="DI36" s="127">
        <f t="shared" si="24"/>
        <v>0.39999999999999858</v>
      </c>
      <c r="DJ36" s="127">
        <f t="shared" si="25"/>
        <v>-0.60000000000000142</v>
      </c>
      <c r="DK36" s="127">
        <f t="shared" si="26"/>
        <v>-0.80000000000000071</v>
      </c>
      <c r="DL36" s="127">
        <f t="shared" si="27"/>
        <v>-0.40000000000000036</v>
      </c>
      <c r="DM36" s="127">
        <f t="shared" si="28"/>
        <v>-1</v>
      </c>
      <c r="DN36" s="127">
        <f t="shared" si="29"/>
        <v>-2</v>
      </c>
      <c r="DO36" s="127">
        <f t="shared" si="30"/>
        <v>-1</v>
      </c>
      <c r="DP36" s="127">
        <f t="shared" si="31"/>
        <v>-0.80000000000000071</v>
      </c>
      <c r="DQ36" s="127">
        <f t="shared" si="32"/>
        <v>-1.1999999999999993</v>
      </c>
      <c r="DR36" s="127">
        <f t="shared" si="33"/>
        <v>-0.19999999999999929</v>
      </c>
      <c r="DS36" s="127">
        <f t="shared" si="34"/>
        <v>-1</v>
      </c>
      <c r="DU36" s="103">
        <v>44940</v>
      </c>
      <c r="DV36" s="68">
        <v>7.2</v>
      </c>
      <c r="DW36" s="133">
        <v>6.7</v>
      </c>
      <c r="DX36" s="134">
        <f t="shared" si="132"/>
        <v>0.5</v>
      </c>
      <c r="DY36" s="68">
        <v>7.1</v>
      </c>
      <c r="DZ36" s="133">
        <v>6.6</v>
      </c>
      <c r="EA36" s="134">
        <f t="shared" si="189"/>
        <v>0.5</v>
      </c>
      <c r="EB36" s="68">
        <v>6.7</v>
      </c>
      <c r="EC36" s="133">
        <v>6.7</v>
      </c>
      <c r="ED36" s="134">
        <f t="shared" si="190"/>
        <v>0</v>
      </c>
      <c r="EE36" s="68">
        <v>7.2</v>
      </c>
      <c r="EF36" s="133">
        <v>7</v>
      </c>
      <c r="EG36" s="134">
        <f t="shared" si="191"/>
        <v>0.20000000000000018</v>
      </c>
      <c r="EH36" s="68">
        <v>7</v>
      </c>
      <c r="EI36" s="133">
        <v>7.2</v>
      </c>
      <c r="EJ36" s="134">
        <f t="shared" si="192"/>
        <v>-0.20000000000000018</v>
      </c>
      <c r="EK36" s="68">
        <v>6.6</v>
      </c>
      <c r="EL36" s="133">
        <v>6.8</v>
      </c>
      <c r="EM36" s="134">
        <f t="shared" si="193"/>
        <v>-0.20000000000000018</v>
      </c>
      <c r="EN36" s="68">
        <v>6.8</v>
      </c>
      <c r="EO36" s="133">
        <v>6.3</v>
      </c>
      <c r="EP36" s="134">
        <f t="shared" si="194"/>
        <v>0.5</v>
      </c>
      <c r="EQ36" s="68">
        <v>6.9</v>
      </c>
      <c r="ER36" s="133">
        <v>6.4</v>
      </c>
      <c r="ES36" s="134">
        <f t="shared" si="195"/>
        <v>0.5</v>
      </c>
      <c r="ET36" s="68">
        <v>6.8</v>
      </c>
      <c r="EU36" s="133">
        <v>6.4</v>
      </c>
      <c r="EV36" s="134">
        <f t="shared" si="196"/>
        <v>0.39999999999999947</v>
      </c>
      <c r="EW36" s="68">
        <v>7.4</v>
      </c>
      <c r="EX36" s="133">
        <v>7</v>
      </c>
      <c r="EY36" s="134">
        <f t="shared" si="197"/>
        <v>0.40000000000000036</v>
      </c>
    </row>
    <row r="37" spans="1:155" ht="19.75" customHeight="1" x14ac:dyDescent="0.35">
      <c r="J37" s="103">
        <v>44936</v>
      </c>
      <c r="K37" s="101">
        <f t="shared" si="202"/>
        <v>15.380645161290323</v>
      </c>
      <c r="L37" s="102">
        <v>15</v>
      </c>
      <c r="M37" s="100">
        <v>16</v>
      </c>
      <c r="N37" s="100">
        <v>15</v>
      </c>
      <c r="O37" s="100">
        <v>15.4</v>
      </c>
      <c r="P37" s="100">
        <v>15.2</v>
      </c>
      <c r="Q37" s="105">
        <v>18</v>
      </c>
      <c r="R37" s="102">
        <v>16</v>
      </c>
      <c r="S37" s="100">
        <v>15.8</v>
      </c>
      <c r="T37" s="100">
        <v>16</v>
      </c>
      <c r="U37" s="100">
        <v>16</v>
      </c>
      <c r="V37" s="100">
        <v>16.2</v>
      </c>
      <c r="W37" s="56">
        <v>16.2</v>
      </c>
      <c r="X37" s="106">
        <v>14.6</v>
      </c>
      <c r="Y37" s="100">
        <v>15.8</v>
      </c>
      <c r="Z37" s="100">
        <v>15.6</v>
      </c>
      <c r="AA37" s="100">
        <v>15.6</v>
      </c>
      <c r="AB37" s="105">
        <v>15.8</v>
      </c>
      <c r="AC37" s="102">
        <v>15.6</v>
      </c>
      <c r="AD37" s="102">
        <v>15.6</v>
      </c>
      <c r="AE37" s="100">
        <v>15.4</v>
      </c>
      <c r="AF37" s="102">
        <v>15.6</v>
      </c>
      <c r="AG37" s="100">
        <v>15</v>
      </c>
      <c r="AH37" s="100">
        <v>15</v>
      </c>
      <c r="AI37" s="100">
        <v>14.5</v>
      </c>
      <c r="AJ37" s="105">
        <v>14.7</v>
      </c>
      <c r="AK37" s="102">
        <v>15</v>
      </c>
      <c r="AL37" s="100">
        <v>15</v>
      </c>
      <c r="AM37" s="100">
        <v>14.6</v>
      </c>
      <c r="AN37" s="100">
        <v>14</v>
      </c>
      <c r="AO37" s="100">
        <v>15</v>
      </c>
      <c r="AP37" s="100">
        <v>13.6</v>
      </c>
      <c r="AQ37" s="110">
        <f t="shared" si="201"/>
        <v>-0.80000000000000071</v>
      </c>
      <c r="AS37" s="103">
        <v>44736</v>
      </c>
      <c r="AT37" s="112">
        <f t="shared" si="199"/>
        <v>648.42105263157896</v>
      </c>
      <c r="AU37" s="102">
        <v>725</v>
      </c>
      <c r="AV37" s="100"/>
      <c r="AW37" s="100">
        <v>700</v>
      </c>
      <c r="AX37" s="56">
        <v>650</v>
      </c>
      <c r="AY37" s="100">
        <v>650</v>
      </c>
      <c r="AZ37" s="105"/>
      <c r="BA37" s="113">
        <v>700</v>
      </c>
      <c r="BB37" s="113">
        <v>650</v>
      </c>
      <c r="BC37" s="114">
        <v>665</v>
      </c>
      <c r="BD37" s="114"/>
      <c r="BE37" s="116">
        <v>600</v>
      </c>
      <c r="BF37" s="102">
        <v>615</v>
      </c>
      <c r="BG37" s="100">
        <v>550</v>
      </c>
      <c r="BH37" s="100">
        <v>550</v>
      </c>
      <c r="BI37" s="100"/>
      <c r="BJ37" s="105"/>
      <c r="BK37" s="100">
        <v>600</v>
      </c>
      <c r="BL37" s="100">
        <v>675</v>
      </c>
      <c r="BM37" s="100">
        <v>800</v>
      </c>
      <c r="BN37" s="100">
        <v>650</v>
      </c>
      <c r="BO37" s="105">
        <v>665</v>
      </c>
      <c r="BP37" s="102">
        <v>725</v>
      </c>
      <c r="BQ37" s="100">
        <v>675</v>
      </c>
      <c r="BR37" s="100"/>
      <c r="BS37" s="100"/>
      <c r="BT37" s="100">
        <v>475</v>
      </c>
      <c r="BV37" s="103">
        <v>44736</v>
      </c>
      <c r="BW37" s="119">
        <f t="shared" si="200"/>
        <v>1922.2222222222222</v>
      </c>
      <c r="BX37" s="102">
        <v>1900</v>
      </c>
      <c r="BY37" s="100"/>
      <c r="BZ37" s="100"/>
      <c r="CA37" s="100"/>
      <c r="CB37" s="105">
        <v>1900</v>
      </c>
      <c r="CC37" s="102">
        <v>2200</v>
      </c>
      <c r="CD37" s="100">
        <v>1900</v>
      </c>
      <c r="CE37" s="100"/>
      <c r="CF37" s="100"/>
      <c r="CG37" s="105"/>
      <c r="CH37" s="120"/>
      <c r="CI37" s="56">
        <v>2100</v>
      </c>
      <c r="CJ37" s="56"/>
      <c r="CK37" s="56"/>
      <c r="CL37" s="121"/>
      <c r="CM37" s="102">
        <v>1900</v>
      </c>
      <c r="CN37" s="100"/>
      <c r="CO37" s="100">
        <v>2000</v>
      </c>
      <c r="CP37" s="100"/>
      <c r="CQ37" s="105"/>
      <c r="CR37" s="102">
        <v>1700</v>
      </c>
      <c r="CS37" s="100">
        <v>1700</v>
      </c>
      <c r="CT37" s="100"/>
      <c r="CU37" s="100"/>
      <c r="CV37" s="100"/>
      <c r="CX37" s="103">
        <v>44936</v>
      </c>
      <c r="CY37" s="68">
        <v>10.5</v>
      </c>
      <c r="CZ37" s="68">
        <v>8.5</v>
      </c>
      <c r="DA37" s="126">
        <f t="shared" si="203"/>
        <v>2</v>
      </c>
      <c r="DC37" s="103">
        <v>44936</v>
      </c>
      <c r="DD37" s="127">
        <f t="shared" si="19"/>
        <v>0.39999999999999858</v>
      </c>
      <c r="DE37" s="127">
        <f t="shared" si="20"/>
        <v>0.19999999999999929</v>
      </c>
      <c r="DF37" s="127">
        <f t="shared" si="21"/>
        <v>-1.8000000000000007</v>
      </c>
      <c r="DG37" s="127">
        <f t="shared" si="22"/>
        <v>-1.2000000000000011</v>
      </c>
      <c r="DH37" s="127">
        <f t="shared" si="23"/>
        <v>-0.80000000000000071</v>
      </c>
      <c r="DI37" s="127">
        <f t="shared" si="24"/>
        <v>0.19999999999999929</v>
      </c>
      <c r="DJ37" s="127">
        <f t="shared" si="25"/>
        <v>-0.80000000000000071</v>
      </c>
      <c r="DK37" s="127">
        <f t="shared" si="26"/>
        <v>-1.3000000000000007</v>
      </c>
      <c r="DL37" s="127">
        <f t="shared" si="27"/>
        <v>-0.80000000000000071</v>
      </c>
      <c r="DM37" s="127">
        <f t="shared" si="28"/>
        <v>-0.80000000000000071</v>
      </c>
      <c r="DN37" s="127">
        <f t="shared" si="29"/>
        <v>-2</v>
      </c>
      <c r="DO37" s="127">
        <f t="shared" si="30"/>
        <v>-1</v>
      </c>
      <c r="DP37" s="127">
        <f t="shared" si="31"/>
        <v>-1.1999999999999993</v>
      </c>
      <c r="DQ37" s="127">
        <f t="shared" si="32"/>
        <v>-1</v>
      </c>
      <c r="DR37" s="127">
        <f t="shared" si="33"/>
        <v>-0.40000000000000036</v>
      </c>
      <c r="DS37" s="127">
        <f t="shared" si="34"/>
        <v>-1.2000000000000011</v>
      </c>
      <c r="DU37" s="103">
        <v>44939</v>
      </c>
      <c r="DV37" s="68">
        <v>7.4</v>
      </c>
      <c r="DW37" s="133">
        <v>6.9</v>
      </c>
      <c r="DX37" s="134">
        <f t="shared" si="132"/>
        <v>0.5</v>
      </c>
      <c r="DY37" s="68">
        <v>7.3</v>
      </c>
      <c r="DZ37" s="133">
        <v>6.8</v>
      </c>
      <c r="EA37" s="134">
        <f t="shared" si="189"/>
        <v>0.5</v>
      </c>
      <c r="EB37" s="68">
        <v>6.9</v>
      </c>
      <c r="EC37" s="133">
        <v>6.8</v>
      </c>
      <c r="ED37" s="134">
        <f t="shared" si="190"/>
        <v>0.10000000000000053</v>
      </c>
      <c r="EE37" s="68">
        <v>7.3</v>
      </c>
      <c r="EF37" s="133">
        <v>7</v>
      </c>
      <c r="EG37" s="134">
        <f t="shared" si="191"/>
        <v>0.29999999999999982</v>
      </c>
      <c r="EH37" s="68">
        <v>6.9</v>
      </c>
      <c r="EI37" s="133">
        <v>7</v>
      </c>
      <c r="EJ37" s="134">
        <f t="shared" si="192"/>
        <v>-9.9999999999999645E-2</v>
      </c>
      <c r="EK37" s="68">
        <v>6.9</v>
      </c>
      <c r="EL37" s="133">
        <v>6.9</v>
      </c>
      <c r="EM37" s="134">
        <f t="shared" si="193"/>
        <v>0</v>
      </c>
      <c r="EN37" s="68">
        <v>7</v>
      </c>
      <c r="EO37" s="133">
        <v>6.5</v>
      </c>
      <c r="EP37" s="134">
        <f t="shared" si="194"/>
        <v>0.5</v>
      </c>
      <c r="EQ37" s="68">
        <v>7.1</v>
      </c>
      <c r="ER37" s="133">
        <v>6.6</v>
      </c>
      <c r="ES37" s="134">
        <f t="shared" si="195"/>
        <v>0.5</v>
      </c>
      <c r="ET37" s="68">
        <v>7</v>
      </c>
      <c r="EU37" s="133">
        <v>6.5</v>
      </c>
      <c r="EV37" s="134">
        <f t="shared" si="196"/>
        <v>0.5</v>
      </c>
      <c r="EW37" s="68">
        <v>7.5</v>
      </c>
      <c r="EX37" s="133">
        <v>7.1</v>
      </c>
      <c r="EY37" s="134">
        <f t="shared" si="197"/>
        <v>0.40000000000000036</v>
      </c>
    </row>
    <row r="38" spans="1:155" ht="19.75" customHeight="1" x14ac:dyDescent="0.35">
      <c r="J38" s="103">
        <v>44935</v>
      </c>
      <c r="K38" s="101">
        <f t="shared" si="202"/>
        <v>15.219354838709679</v>
      </c>
      <c r="L38" s="102">
        <v>15</v>
      </c>
      <c r="M38" s="100">
        <v>15.8</v>
      </c>
      <c r="N38" s="100">
        <v>15</v>
      </c>
      <c r="O38" s="100">
        <v>15.6</v>
      </c>
      <c r="P38" s="100">
        <v>15.4</v>
      </c>
      <c r="Q38" s="105">
        <v>18</v>
      </c>
      <c r="R38" s="102">
        <v>15.6</v>
      </c>
      <c r="S38" s="100">
        <v>15.2</v>
      </c>
      <c r="T38" s="100">
        <v>15.4</v>
      </c>
      <c r="U38" s="100">
        <v>15.8</v>
      </c>
      <c r="V38" s="100">
        <v>15.8</v>
      </c>
      <c r="W38" s="56">
        <v>15.8</v>
      </c>
      <c r="X38" s="106">
        <v>14.6</v>
      </c>
      <c r="Y38" s="100">
        <v>15.6</v>
      </c>
      <c r="Z38" s="100">
        <v>15.4</v>
      </c>
      <c r="AA38" s="100">
        <v>15.4</v>
      </c>
      <c r="AB38" s="105">
        <v>15.6</v>
      </c>
      <c r="AC38" s="102">
        <v>15.4</v>
      </c>
      <c r="AD38" s="102">
        <v>15.4</v>
      </c>
      <c r="AE38" s="100">
        <v>15.2</v>
      </c>
      <c r="AF38" s="102">
        <v>15.4</v>
      </c>
      <c r="AG38" s="100">
        <v>15</v>
      </c>
      <c r="AH38" s="100">
        <v>15</v>
      </c>
      <c r="AI38" s="100">
        <v>14.4</v>
      </c>
      <c r="AJ38" s="105">
        <v>14.6</v>
      </c>
      <c r="AK38" s="102">
        <v>14.6</v>
      </c>
      <c r="AL38" s="100">
        <v>15</v>
      </c>
      <c r="AM38" s="100">
        <v>14.4</v>
      </c>
      <c r="AN38" s="100">
        <v>13.8</v>
      </c>
      <c r="AO38" s="100">
        <v>15</v>
      </c>
      <c r="AP38" s="100">
        <v>13.6</v>
      </c>
      <c r="AQ38" s="110">
        <f t="shared" si="201"/>
        <v>-0.19999999999999929</v>
      </c>
      <c r="AS38" s="103">
        <v>44729</v>
      </c>
      <c r="AT38" s="112">
        <f t="shared" ref="AT38:AT43" si="204">AVERAGE(AU38:BT38)</f>
        <v>625.58823529411768</v>
      </c>
      <c r="AU38" s="102">
        <v>700</v>
      </c>
      <c r="AV38" s="100"/>
      <c r="AW38" s="100">
        <v>675</v>
      </c>
      <c r="AX38" s="56"/>
      <c r="AY38" s="100">
        <v>610</v>
      </c>
      <c r="AZ38" s="105"/>
      <c r="BA38" s="113">
        <v>675</v>
      </c>
      <c r="BB38" s="113">
        <v>600</v>
      </c>
      <c r="BC38" s="114">
        <v>600</v>
      </c>
      <c r="BD38" s="114"/>
      <c r="BE38" s="116">
        <v>600</v>
      </c>
      <c r="BF38" s="102">
        <v>600</v>
      </c>
      <c r="BG38" s="100">
        <v>550</v>
      </c>
      <c r="BH38" s="100">
        <v>600</v>
      </c>
      <c r="BI38" s="100"/>
      <c r="BJ38" s="105"/>
      <c r="BK38" s="100">
        <v>600</v>
      </c>
      <c r="BL38" s="100">
        <v>650</v>
      </c>
      <c r="BM38" s="100">
        <v>700</v>
      </c>
      <c r="BN38" s="100"/>
      <c r="BO38" s="105">
        <v>650</v>
      </c>
      <c r="BP38" s="102">
        <v>700</v>
      </c>
      <c r="BQ38" s="100">
        <v>600</v>
      </c>
      <c r="BR38" s="100"/>
      <c r="BS38" s="100"/>
      <c r="BT38" s="100">
        <v>525</v>
      </c>
      <c r="BV38" s="103">
        <v>44729</v>
      </c>
      <c r="BW38" s="119">
        <v>1902</v>
      </c>
      <c r="BX38" s="102"/>
      <c r="BY38" s="100"/>
      <c r="BZ38" s="100"/>
      <c r="CA38" s="100"/>
      <c r="CB38" s="105"/>
      <c r="CC38" s="102"/>
      <c r="CD38" s="100"/>
      <c r="CE38" s="100"/>
      <c r="CF38" s="100"/>
      <c r="CG38" s="105"/>
      <c r="CH38" s="120"/>
      <c r="CI38" s="56"/>
      <c r="CJ38" s="56"/>
      <c r="CK38" s="56"/>
      <c r="CL38" s="121"/>
      <c r="CM38" s="102"/>
      <c r="CN38" s="100"/>
      <c r="CO38" s="100"/>
      <c r="CP38" s="100"/>
      <c r="CQ38" s="105"/>
      <c r="CR38" s="102"/>
      <c r="CS38" s="100"/>
      <c r="CT38" s="100"/>
      <c r="CU38" s="100"/>
      <c r="CV38" s="100"/>
      <c r="CX38" s="103">
        <v>44935</v>
      </c>
      <c r="CY38" s="68">
        <v>10.75</v>
      </c>
      <c r="CZ38" s="68">
        <v>9</v>
      </c>
      <c r="DA38" s="126">
        <f t="shared" si="203"/>
        <v>1.75</v>
      </c>
      <c r="DC38" s="103">
        <v>44935</v>
      </c>
      <c r="DD38" s="127">
        <f t="shared" si="19"/>
        <v>0.60000000000000142</v>
      </c>
      <c r="DE38" s="127">
        <f t="shared" si="20"/>
        <v>0.60000000000000142</v>
      </c>
      <c r="DF38" s="127">
        <f t="shared" si="21"/>
        <v>-1.3999999999999986</v>
      </c>
      <c r="DG38" s="127">
        <f t="shared" si="22"/>
        <v>-0.79999999999999893</v>
      </c>
      <c r="DH38" s="127">
        <f t="shared" si="23"/>
        <v>-0.19999999999999929</v>
      </c>
      <c r="DI38" s="127">
        <f t="shared" si="24"/>
        <v>0.40000000000000036</v>
      </c>
      <c r="DJ38" s="127">
        <f t="shared" si="25"/>
        <v>-0.19999999999999929</v>
      </c>
      <c r="DK38" s="127">
        <f t="shared" si="26"/>
        <v>-0.79999999999999893</v>
      </c>
      <c r="DL38" s="127">
        <f t="shared" si="27"/>
        <v>-0.19999999999999929</v>
      </c>
      <c r="DM38" s="127">
        <f t="shared" si="28"/>
        <v>-0.59999999999999964</v>
      </c>
      <c r="DN38" s="127">
        <f t="shared" si="29"/>
        <v>-1.7999999999999989</v>
      </c>
      <c r="DO38" s="127">
        <f t="shared" si="30"/>
        <v>-1.1999999999999993</v>
      </c>
      <c r="DP38" s="127">
        <f t="shared" si="31"/>
        <v>-0.80000000000000071</v>
      </c>
      <c r="DQ38" s="127">
        <f t="shared" si="32"/>
        <v>-0.59999999999999964</v>
      </c>
      <c r="DR38" s="127">
        <f t="shared" si="33"/>
        <v>-0.40000000000000036</v>
      </c>
      <c r="DS38" s="127">
        <f t="shared" si="34"/>
        <v>-0.59999999999999964</v>
      </c>
      <c r="DU38" s="103">
        <v>44938</v>
      </c>
      <c r="DV38" s="68">
        <v>7.2</v>
      </c>
      <c r="DW38" s="133">
        <v>6.8</v>
      </c>
      <c r="DX38" s="134">
        <f t="shared" si="132"/>
        <v>0.40000000000000036</v>
      </c>
      <c r="DY38" s="68">
        <v>7.1</v>
      </c>
      <c r="DZ38" s="133">
        <v>6.7</v>
      </c>
      <c r="EA38" s="134">
        <f t="shared" ref="EA38:EA47" si="205">DY38-DZ38</f>
        <v>0.39999999999999947</v>
      </c>
      <c r="EB38" s="68">
        <v>6.8</v>
      </c>
      <c r="EC38" s="133">
        <v>6.8</v>
      </c>
      <c r="ED38" s="134">
        <f t="shared" ref="ED38:ED43" si="206">EB38-EC38</f>
        <v>0</v>
      </c>
      <c r="EE38" s="68">
        <v>7.1</v>
      </c>
      <c r="EF38" s="133">
        <v>6.8</v>
      </c>
      <c r="EG38" s="134">
        <f t="shared" ref="EG38:EG44" si="207">EE38-EF38</f>
        <v>0.29999999999999982</v>
      </c>
      <c r="EH38" s="68">
        <v>6.9</v>
      </c>
      <c r="EI38" s="133">
        <v>7.1</v>
      </c>
      <c r="EJ38" s="134">
        <f t="shared" ref="EJ38:EJ43" si="208">EH38-EI38</f>
        <v>-0.19999999999999929</v>
      </c>
      <c r="EK38" s="68">
        <v>6.8</v>
      </c>
      <c r="EL38" s="133">
        <v>6.9</v>
      </c>
      <c r="EM38" s="134">
        <f t="shared" ref="EM38:EM43" si="209">EK38-EL38</f>
        <v>-0.10000000000000053</v>
      </c>
      <c r="EN38" s="68">
        <v>6.9</v>
      </c>
      <c r="EO38" s="133">
        <v>6.4</v>
      </c>
      <c r="EP38" s="134">
        <f t="shared" ref="EP38:EP43" si="210">EN38-EO38</f>
        <v>0.5</v>
      </c>
      <c r="EQ38" s="68">
        <v>7</v>
      </c>
      <c r="ER38" s="133">
        <v>6.5</v>
      </c>
      <c r="ES38" s="134">
        <f t="shared" ref="ES38:ES43" si="211">EQ38-ER38</f>
        <v>0.5</v>
      </c>
      <c r="ET38" s="68">
        <v>6.9</v>
      </c>
      <c r="EU38" s="133">
        <v>6.4</v>
      </c>
      <c r="EV38" s="134">
        <f t="shared" ref="EV38:EV40" si="212">ET38-EU38</f>
        <v>0.5</v>
      </c>
      <c r="EW38" s="68">
        <v>7.3</v>
      </c>
      <c r="EX38" s="133">
        <v>7</v>
      </c>
      <c r="EY38" s="134">
        <f t="shared" ref="EY38:EY43" si="213">EW38-EX38</f>
        <v>0.29999999999999982</v>
      </c>
    </row>
    <row r="39" spans="1:155" ht="19.75" customHeight="1" x14ac:dyDescent="0.35">
      <c r="A39" s="89" t="s">
        <v>336</v>
      </c>
      <c r="B39" s="27"/>
      <c r="C39" s="27"/>
      <c r="D39" s="27"/>
      <c r="E39" s="94"/>
      <c r="F39" s="27"/>
      <c r="G39" s="27"/>
      <c r="H39" s="27"/>
      <c r="J39" s="103">
        <v>44934</v>
      </c>
      <c r="K39" s="101">
        <f t="shared" si="202"/>
        <v>15.574193548387099</v>
      </c>
      <c r="L39" s="102">
        <v>15.6</v>
      </c>
      <c r="M39" s="100">
        <v>16.2</v>
      </c>
      <c r="N39" s="100">
        <v>15.4</v>
      </c>
      <c r="O39" s="100">
        <v>15.6</v>
      </c>
      <c r="P39" s="100">
        <v>15.8</v>
      </c>
      <c r="Q39" s="105">
        <v>18</v>
      </c>
      <c r="R39" s="102">
        <v>15.8</v>
      </c>
      <c r="S39" s="100">
        <v>15.6</v>
      </c>
      <c r="T39" s="100">
        <v>16.399999999999999</v>
      </c>
      <c r="U39" s="100">
        <v>16.399999999999999</v>
      </c>
      <c r="V39" s="100">
        <v>16</v>
      </c>
      <c r="W39" s="56">
        <v>16</v>
      </c>
      <c r="X39" s="106">
        <v>15</v>
      </c>
      <c r="Y39" s="100">
        <v>15.8</v>
      </c>
      <c r="Z39" s="100">
        <v>15.6</v>
      </c>
      <c r="AA39" s="100">
        <v>15.6</v>
      </c>
      <c r="AB39" s="105">
        <v>15.8</v>
      </c>
      <c r="AC39" s="102">
        <v>16</v>
      </c>
      <c r="AD39" s="102">
        <v>16</v>
      </c>
      <c r="AE39" s="100">
        <v>15.6</v>
      </c>
      <c r="AF39" s="102">
        <v>16</v>
      </c>
      <c r="AG39" s="100">
        <v>15</v>
      </c>
      <c r="AH39" s="100">
        <v>15</v>
      </c>
      <c r="AI39" s="100">
        <v>14.6</v>
      </c>
      <c r="AJ39" s="105">
        <v>14.6</v>
      </c>
      <c r="AK39" s="102">
        <v>15</v>
      </c>
      <c r="AL39" s="100">
        <v>15.6</v>
      </c>
      <c r="AM39" s="100">
        <v>14.8</v>
      </c>
      <c r="AN39" s="100">
        <v>14.4</v>
      </c>
      <c r="AO39" s="100">
        <v>15.6</v>
      </c>
      <c r="AP39" s="100">
        <v>14</v>
      </c>
      <c r="AQ39" s="110">
        <f t="shared" si="201"/>
        <v>0</v>
      </c>
      <c r="AS39" s="103">
        <v>44722</v>
      </c>
      <c r="AT39" s="112">
        <f t="shared" si="204"/>
        <v>624.23076923076928</v>
      </c>
      <c r="AU39" s="102"/>
      <c r="AV39" s="100"/>
      <c r="AW39" s="100">
        <v>700</v>
      </c>
      <c r="AX39" s="56"/>
      <c r="AY39" s="100">
        <v>620</v>
      </c>
      <c r="AZ39" s="105"/>
      <c r="BA39" s="113">
        <v>675</v>
      </c>
      <c r="BB39" s="113">
        <v>600</v>
      </c>
      <c r="BC39" s="114"/>
      <c r="BD39" s="114"/>
      <c r="BE39" s="116">
        <v>600</v>
      </c>
      <c r="BF39" s="102">
        <v>540</v>
      </c>
      <c r="BG39" s="100">
        <v>550</v>
      </c>
      <c r="BH39" s="100">
        <v>600</v>
      </c>
      <c r="BI39" s="100"/>
      <c r="BJ39" s="105"/>
      <c r="BK39" s="100">
        <v>650</v>
      </c>
      <c r="BL39" s="100">
        <v>680</v>
      </c>
      <c r="BM39" s="100">
        <v>650</v>
      </c>
      <c r="BN39" s="100"/>
      <c r="BO39" s="105"/>
      <c r="BP39" s="102">
        <v>670</v>
      </c>
      <c r="BQ39" s="100">
        <v>580</v>
      </c>
      <c r="BR39" s="100"/>
      <c r="BS39" s="100"/>
      <c r="BT39" s="100"/>
      <c r="BV39" s="103">
        <v>44722</v>
      </c>
      <c r="BW39" s="119">
        <v>1959</v>
      </c>
      <c r="BX39" s="102"/>
      <c r="BY39" s="100"/>
      <c r="BZ39" s="100"/>
      <c r="CA39" s="100"/>
      <c r="CB39" s="105"/>
      <c r="CC39" s="102"/>
      <c r="CD39" s="100"/>
      <c r="CE39" s="100"/>
      <c r="CF39" s="100"/>
      <c r="CG39" s="105"/>
      <c r="CH39" s="120"/>
      <c r="CI39" s="56"/>
      <c r="CJ39" s="56"/>
      <c r="CK39" s="56"/>
      <c r="CL39" s="121"/>
      <c r="CM39" s="102"/>
      <c r="CN39" s="100"/>
      <c r="CO39" s="100"/>
      <c r="CP39" s="100"/>
      <c r="CQ39" s="105"/>
      <c r="CR39" s="102"/>
      <c r="CS39" s="100"/>
      <c r="CT39" s="100"/>
      <c r="CU39" s="100"/>
      <c r="CV39" s="100"/>
      <c r="CX39" s="103">
        <v>44934</v>
      </c>
      <c r="CY39" s="68">
        <v>11</v>
      </c>
      <c r="CZ39" s="68">
        <v>9.5</v>
      </c>
      <c r="DA39" s="126">
        <f t="shared" si="203"/>
        <v>1.5</v>
      </c>
      <c r="DC39" s="103">
        <v>44934</v>
      </c>
      <c r="DD39" s="127">
        <f t="shared" si="19"/>
        <v>0.40000000000000036</v>
      </c>
      <c r="DE39" s="127">
        <f t="shared" si="20"/>
        <v>0.79999999999999893</v>
      </c>
      <c r="DF39" s="127">
        <f t="shared" si="21"/>
        <v>-1.1999999999999993</v>
      </c>
      <c r="DG39" s="127">
        <f t="shared" si="22"/>
        <v>-0.79999999999999893</v>
      </c>
      <c r="DH39" s="127">
        <f t="shared" si="23"/>
        <v>0</v>
      </c>
      <c r="DI39" s="127">
        <f t="shared" si="24"/>
        <v>0.20000000000000107</v>
      </c>
      <c r="DJ39" s="127">
        <f t="shared" si="25"/>
        <v>-0.59999999999999964</v>
      </c>
      <c r="DK39" s="127">
        <f t="shared" si="26"/>
        <v>-1</v>
      </c>
      <c r="DL39" s="127">
        <f t="shared" si="27"/>
        <v>-0.19999999999999929</v>
      </c>
      <c r="DM39" s="127">
        <f t="shared" si="28"/>
        <v>-0.59999999999999964</v>
      </c>
      <c r="DN39" s="127">
        <f t="shared" si="29"/>
        <v>-1.4000000000000004</v>
      </c>
      <c r="DO39" s="127">
        <f t="shared" si="30"/>
        <v>-0.59999999999999964</v>
      </c>
      <c r="DP39" s="127">
        <f t="shared" si="31"/>
        <v>-0.40000000000000036</v>
      </c>
      <c r="DQ39" s="127">
        <f t="shared" si="32"/>
        <v>-0.20000000000000107</v>
      </c>
      <c r="DR39" s="127">
        <f t="shared" si="33"/>
        <v>-0.59999999999999964</v>
      </c>
      <c r="DS39" s="127">
        <f t="shared" si="34"/>
        <v>-0.59999999999999964</v>
      </c>
      <c r="DU39" s="103">
        <v>44937</v>
      </c>
      <c r="DV39" s="68">
        <v>7.1</v>
      </c>
      <c r="DW39" s="133">
        <v>6.8</v>
      </c>
      <c r="DX39" s="134">
        <f t="shared" si="132"/>
        <v>0.29999999999999982</v>
      </c>
      <c r="DY39" s="68">
        <v>7</v>
      </c>
      <c r="DZ39" s="133">
        <v>6.7</v>
      </c>
      <c r="EA39" s="134">
        <f t="shared" si="205"/>
        <v>0.29999999999999982</v>
      </c>
      <c r="EB39" s="68">
        <v>7</v>
      </c>
      <c r="EC39" s="133">
        <v>7</v>
      </c>
      <c r="ED39" s="134">
        <f t="shared" si="206"/>
        <v>0</v>
      </c>
      <c r="EE39" s="68">
        <v>7</v>
      </c>
      <c r="EF39" s="133">
        <v>7</v>
      </c>
      <c r="EG39" s="134">
        <f t="shared" si="207"/>
        <v>0</v>
      </c>
      <c r="EH39" s="68">
        <v>7.1</v>
      </c>
      <c r="EI39" s="133">
        <v>7.2</v>
      </c>
      <c r="EJ39" s="134">
        <f t="shared" si="208"/>
        <v>-0.10000000000000053</v>
      </c>
      <c r="EK39" s="68">
        <v>6.9</v>
      </c>
      <c r="EL39" s="133">
        <v>7</v>
      </c>
      <c r="EM39" s="134">
        <f t="shared" si="209"/>
        <v>-9.9999999999999645E-2</v>
      </c>
      <c r="EN39" s="68">
        <v>6.7</v>
      </c>
      <c r="EO39" s="133">
        <v>6.2</v>
      </c>
      <c r="EP39" s="134">
        <f t="shared" si="210"/>
        <v>0.5</v>
      </c>
      <c r="EQ39" s="68">
        <v>6.8</v>
      </c>
      <c r="ER39" s="133">
        <v>6.3</v>
      </c>
      <c r="ES39" s="134">
        <f t="shared" si="211"/>
        <v>0.5</v>
      </c>
      <c r="ET39" s="68">
        <v>6.8</v>
      </c>
      <c r="EU39" s="133">
        <v>6.3</v>
      </c>
      <c r="EV39" s="134">
        <f t="shared" ref="EV39:EV43" si="214">ET39-EU39</f>
        <v>0.5</v>
      </c>
      <c r="EW39" s="68">
        <v>7.2</v>
      </c>
      <c r="EX39" s="133">
        <v>6.9</v>
      </c>
      <c r="EY39" s="134">
        <f t="shared" si="213"/>
        <v>0.29999999999999982</v>
      </c>
    </row>
    <row r="40" spans="1:155" ht="19.75" customHeight="1" x14ac:dyDescent="0.35">
      <c r="E40" s="40"/>
      <c r="J40" s="103">
        <v>44933</v>
      </c>
      <c r="K40" s="101">
        <f t="shared" si="202"/>
        <v>15.603225806451613</v>
      </c>
      <c r="L40" s="102">
        <v>15.4</v>
      </c>
      <c r="M40" s="100">
        <v>16</v>
      </c>
      <c r="N40" s="100">
        <v>15</v>
      </c>
      <c r="O40" s="100">
        <v>15.4</v>
      </c>
      <c r="P40" s="100">
        <v>15.4</v>
      </c>
      <c r="Q40" s="105">
        <v>18</v>
      </c>
      <c r="R40" s="102">
        <v>16</v>
      </c>
      <c r="S40" s="100">
        <v>16.3</v>
      </c>
      <c r="T40" s="100">
        <v>16.600000000000001</v>
      </c>
      <c r="U40" s="100">
        <v>16.2</v>
      </c>
      <c r="V40" s="100">
        <v>16.399999999999999</v>
      </c>
      <c r="W40" s="56">
        <v>16.399999999999999</v>
      </c>
      <c r="X40" s="106">
        <v>15</v>
      </c>
      <c r="Y40" s="100">
        <v>15.6</v>
      </c>
      <c r="Z40" s="100">
        <v>15.4</v>
      </c>
      <c r="AA40" s="100">
        <v>15.4</v>
      </c>
      <c r="AB40" s="105">
        <v>15.6</v>
      </c>
      <c r="AC40" s="102">
        <v>16</v>
      </c>
      <c r="AD40" s="102">
        <v>16</v>
      </c>
      <c r="AE40" s="100">
        <v>15.4</v>
      </c>
      <c r="AF40" s="102">
        <v>16</v>
      </c>
      <c r="AG40" s="100">
        <v>15.2</v>
      </c>
      <c r="AH40" s="100">
        <v>15.4</v>
      </c>
      <c r="AI40" s="100">
        <v>15</v>
      </c>
      <c r="AJ40" s="105">
        <v>15</v>
      </c>
      <c r="AK40" s="102">
        <v>15</v>
      </c>
      <c r="AL40" s="100">
        <v>15.6</v>
      </c>
      <c r="AM40" s="100">
        <v>15</v>
      </c>
      <c r="AN40" s="100">
        <v>14.4</v>
      </c>
      <c r="AO40" s="100">
        <v>15.6</v>
      </c>
      <c r="AP40" s="100">
        <v>14</v>
      </c>
      <c r="AQ40" s="110">
        <f t="shared" si="201"/>
        <v>-0.64999999999999858</v>
      </c>
      <c r="AS40" s="103">
        <v>44715</v>
      </c>
      <c r="AT40" s="112">
        <f t="shared" si="204"/>
        <v>620.4545454545455</v>
      </c>
      <c r="AU40" s="102"/>
      <c r="AV40" s="100"/>
      <c r="AW40" s="100">
        <v>700</v>
      </c>
      <c r="AX40" s="56"/>
      <c r="AY40" s="100">
        <v>610</v>
      </c>
      <c r="AZ40" s="105"/>
      <c r="BA40" s="113">
        <v>625</v>
      </c>
      <c r="BB40" s="113">
        <v>600</v>
      </c>
      <c r="BC40" s="114"/>
      <c r="BD40" s="114"/>
      <c r="BE40" s="116"/>
      <c r="BF40" s="102">
        <v>560</v>
      </c>
      <c r="BG40" s="100">
        <v>550</v>
      </c>
      <c r="BH40" s="100">
        <v>600</v>
      </c>
      <c r="BI40" s="100"/>
      <c r="BJ40" s="105"/>
      <c r="BK40" s="100"/>
      <c r="BL40" s="100">
        <v>675</v>
      </c>
      <c r="BM40" s="100">
        <v>650</v>
      </c>
      <c r="BN40" s="100"/>
      <c r="BO40" s="105"/>
      <c r="BP40" s="102">
        <v>675</v>
      </c>
      <c r="BQ40" s="100">
        <v>580</v>
      </c>
      <c r="BR40" s="100"/>
      <c r="BS40" s="100"/>
      <c r="BT40" s="100"/>
      <c r="BV40" s="103">
        <v>44715</v>
      </c>
      <c r="BW40" s="119">
        <v>2014</v>
      </c>
      <c r="BX40" s="102"/>
      <c r="BY40" s="100"/>
      <c r="BZ40" s="100"/>
      <c r="CA40" s="100"/>
      <c r="CB40" s="105"/>
      <c r="CC40" s="102"/>
      <c r="CD40" s="100"/>
      <c r="CE40" s="100"/>
      <c r="CF40" s="100"/>
      <c r="CG40" s="105"/>
      <c r="CH40" s="120"/>
      <c r="CI40" s="56"/>
      <c r="CJ40" s="56"/>
      <c r="CK40" s="56"/>
      <c r="CL40" s="121"/>
      <c r="CM40" s="102"/>
      <c r="CN40" s="100"/>
      <c r="CO40" s="100"/>
      <c r="CP40" s="100"/>
      <c r="CQ40" s="105"/>
      <c r="CR40" s="102"/>
      <c r="CS40" s="100"/>
      <c r="CT40" s="100"/>
      <c r="CU40" s="100"/>
      <c r="CV40" s="100"/>
      <c r="CX40" s="103">
        <v>44933</v>
      </c>
      <c r="CY40" s="68">
        <v>10.5</v>
      </c>
      <c r="CZ40" s="68">
        <v>9.25</v>
      </c>
      <c r="DA40" s="126">
        <f t="shared" si="203"/>
        <v>1.25</v>
      </c>
      <c r="DC40" s="103">
        <v>44933</v>
      </c>
      <c r="DD40" s="127">
        <f t="shared" si="19"/>
        <v>9.9999999999997868E-2</v>
      </c>
      <c r="DE40" s="127">
        <f t="shared" si="20"/>
        <v>-0.10000000000000142</v>
      </c>
      <c r="DF40" s="127">
        <f t="shared" si="21"/>
        <v>-1.9000000000000004</v>
      </c>
      <c r="DG40" s="127">
        <f t="shared" si="22"/>
        <v>-1.3000000000000007</v>
      </c>
      <c r="DH40" s="127">
        <f t="shared" si="23"/>
        <v>-0.70000000000000107</v>
      </c>
      <c r="DI40" s="127">
        <f t="shared" si="24"/>
        <v>-0.30000000000000071</v>
      </c>
      <c r="DJ40" s="127">
        <f t="shared" si="25"/>
        <v>-0.90000000000000036</v>
      </c>
      <c r="DK40" s="127">
        <f t="shared" si="26"/>
        <v>-1.3000000000000007</v>
      </c>
      <c r="DL40" s="127">
        <f t="shared" si="27"/>
        <v>-1.3000000000000007</v>
      </c>
      <c r="DM40" s="127">
        <f t="shared" si="28"/>
        <v>-1.3000000000000007</v>
      </c>
      <c r="DN40" s="127">
        <f t="shared" si="29"/>
        <v>-1.5999999999999996</v>
      </c>
      <c r="DO40" s="127">
        <f t="shared" si="30"/>
        <v>-1</v>
      </c>
      <c r="DP40" s="127">
        <f t="shared" si="31"/>
        <v>-0.79999999999999893</v>
      </c>
      <c r="DQ40" s="127">
        <f t="shared" si="32"/>
        <v>-0.40000000000000036</v>
      </c>
      <c r="DR40" s="127">
        <f t="shared" si="33"/>
        <v>-0.59999999999999964</v>
      </c>
      <c r="DS40" s="127">
        <f t="shared" si="34"/>
        <v>-1.3000000000000007</v>
      </c>
      <c r="DU40" s="103">
        <v>44936</v>
      </c>
      <c r="DV40" s="68">
        <v>7.8</v>
      </c>
      <c r="DW40" s="133">
        <v>7.2</v>
      </c>
      <c r="DX40" s="134">
        <f t="shared" si="132"/>
        <v>0.59999999999999964</v>
      </c>
      <c r="DY40" s="68">
        <v>7.7</v>
      </c>
      <c r="DZ40" s="133">
        <v>7.2</v>
      </c>
      <c r="EA40" s="134">
        <f t="shared" si="205"/>
        <v>0.5</v>
      </c>
      <c r="EB40" s="68">
        <v>7.3</v>
      </c>
      <c r="EC40" s="133">
        <v>7.5</v>
      </c>
      <c r="ED40" s="134">
        <f t="shared" si="206"/>
        <v>-0.20000000000000018</v>
      </c>
      <c r="EE40" s="68">
        <v>7.7</v>
      </c>
      <c r="EF40" s="133">
        <v>7.5</v>
      </c>
      <c r="EG40" s="134">
        <f t="shared" si="207"/>
        <v>0.20000000000000018</v>
      </c>
      <c r="EH40" s="68">
        <v>7.6</v>
      </c>
      <c r="EI40" s="133">
        <v>7.8</v>
      </c>
      <c r="EJ40" s="134">
        <f t="shared" si="208"/>
        <v>-0.20000000000000018</v>
      </c>
      <c r="EK40" s="68">
        <v>7.2</v>
      </c>
      <c r="EL40" s="133">
        <v>7.5</v>
      </c>
      <c r="EM40" s="134">
        <f t="shared" si="209"/>
        <v>-0.29999999999999982</v>
      </c>
      <c r="EN40" s="68">
        <v>7</v>
      </c>
      <c r="EO40" s="133">
        <v>6.6</v>
      </c>
      <c r="EP40" s="134">
        <f t="shared" si="210"/>
        <v>0.40000000000000036</v>
      </c>
      <c r="EQ40" s="68">
        <v>7.1</v>
      </c>
      <c r="ER40" s="133">
        <v>6.7</v>
      </c>
      <c r="ES40" s="134">
        <f t="shared" si="211"/>
        <v>0.39999999999999947</v>
      </c>
      <c r="ET40" s="68">
        <v>7.1</v>
      </c>
      <c r="EU40" s="133">
        <v>6.7</v>
      </c>
      <c r="EV40" s="134">
        <f t="shared" si="212"/>
        <v>0.39999999999999947</v>
      </c>
      <c r="EW40" s="68">
        <v>8</v>
      </c>
      <c r="EX40" s="133">
        <v>7.3</v>
      </c>
      <c r="EY40" s="134">
        <f t="shared" si="213"/>
        <v>0.70000000000000018</v>
      </c>
    </row>
    <row r="41" spans="1:155" ht="19.75" customHeight="1" x14ac:dyDescent="0.35">
      <c r="J41" s="103">
        <v>44932</v>
      </c>
      <c r="K41" s="101">
        <f t="shared" si="202"/>
        <v>15.245161290322587</v>
      </c>
      <c r="L41" s="102">
        <v>14.8</v>
      </c>
      <c r="M41" s="100">
        <v>16</v>
      </c>
      <c r="N41" s="100">
        <v>14.6</v>
      </c>
      <c r="O41" s="100">
        <v>15</v>
      </c>
      <c r="P41" s="100">
        <v>15</v>
      </c>
      <c r="Q41" s="105">
        <v>18</v>
      </c>
      <c r="R41" s="102">
        <v>15.8</v>
      </c>
      <c r="S41" s="100">
        <v>15.8</v>
      </c>
      <c r="T41" s="100">
        <v>16</v>
      </c>
      <c r="U41" s="100">
        <v>15.8</v>
      </c>
      <c r="V41" s="100">
        <v>16</v>
      </c>
      <c r="W41" s="56">
        <v>16</v>
      </c>
      <c r="X41" s="106">
        <v>15</v>
      </c>
      <c r="Y41" s="100">
        <v>15.6</v>
      </c>
      <c r="Z41" s="100">
        <v>15.4</v>
      </c>
      <c r="AA41" s="100">
        <v>15.4</v>
      </c>
      <c r="AB41" s="105">
        <v>15.6</v>
      </c>
      <c r="AC41" s="102">
        <v>15.6</v>
      </c>
      <c r="AD41" s="102">
        <v>15.6</v>
      </c>
      <c r="AE41" s="100">
        <v>15.2</v>
      </c>
      <c r="AF41" s="102">
        <v>15.6</v>
      </c>
      <c r="AG41" s="100">
        <v>15.2</v>
      </c>
      <c r="AH41" s="100">
        <v>14.8</v>
      </c>
      <c r="AI41" s="100">
        <v>14.6</v>
      </c>
      <c r="AJ41" s="105">
        <v>14.8</v>
      </c>
      <c r="AK41" s="102">
        <v>14.6</v>
      </c>
      <c r="AL41" s="100">
        <v>14.8</v>
      </c>
      <c r="AM41" s="100">
        <v>14</v>
      </c>
      <c r="AN41" s="100">
        <v>13.6</v>
      </c>
      <c r="AO41" s="100">
        <v>14.8</v>
      </c>
      <c r="AP41" s="100">
        <v>13.6</v>
      </c>
      <c r="AQ41" s="110">
        <f t="shared" si="201"/>
        <v>-0.90000000000000036</v>
      </c>
      <c r="AS41" s="103">
        <v>44708</v>
      </c>
      <c r="AT41" s="112">
        <f t="shared" si="204"/>
        <v>611.81818181818187</v>
      </c>
      <c r="AU41" s="102"/>
      <c r="AV41" s="100"/>
      <c r="AW41" s="100">
        <v>650</v>
      </c>
      <c r="AX41" s="56"/>
      <c r="AY41" s="100">
        <v>610</v>
      </c>
      <c r="AZ41" s="105"/>
      <c r="BA41" s="113">
        <v>625</v>
      </c>
      <c r="BB41" s="113">
        <v>600</v>
      </c>
      <c r="BC41" s="114"/>
      <c r="BD41" s="114"/>
      <c r="BE41" s="116"/>
      <c r="BF41" s="102">
        <v>560</v>
      </c>
      <c r="BG41" s="100">
        <v>550</v>
      </c>
      <c r="BH41" s="100">
        <v>550</v>
      </c>
      <c r="BI41" s="100"/>
      <c r="BJ41" s="105"/>
      <c r="BK41" s="100"/>
      <c r="BL41" s="100">
        <v>690</v>
      </c>
      <c r="BM41" s="100">
        <v>650</v>
      </c>
      <c r="BN41" s="100"/>
      <c r="BO41" s="105"/>
      <c r="BP41" s="102">
        <v>675</v>
      </c>
      <c r="BQ41" s="100">
        <v>570</v>
      </c>
      <c r="BR41" s="100"/>
      <c r="BS41" s="100"/>
      <c r="BT41" s="100"/>
      <c r="BV41" s="103">
        <v>44708</v>
      </c>
      <c r="BW41" s="119">
        <v>2185</v>
      </c>
      <c r="BX41" s="102"/>
      <c r="BY41" s="100"/>
      <c r="BZ41" s="100"/>
      <c r="CA41" s="100"/>
      <c r="CB41" s="105"/>
      <c r="CC41" s="102"/>
      <c r="CD41" s="100"/>
      <c r="CE41" s="100"/>
      <c r="CF41" s="100"/>
      <c r="CG41" s="105"/>
      <c r="CH41" s="120"/>
      <c r="CI41" s="56"/>
      <c r="CJ41" s="56"/>
      <c r="CK41" s="56"/>
      <c r="CL41" s="121"/>
      <c r="CM41" s="102"/>
      <c r="CN41" s="100"/>
      <c r="CO41" s="100"/>
      <c r="CP41" s="100"/>
      <c r="CQ41" s="105"/>
      <c r="CR41" s="102"/>
      <c r="CS41" s="100"/>
      <c r="CT41" s="100"/>
      <c r="CU41" s="100"/>
      <c r="CV41" s="100"/>
      <c r="CX41" s="103">
        <v>44932</v>
      </c>
      <c r="CY41" s="68">
        <v>10.75</v>
      </c>
      <c r="CZ41" s="68">
        <v>8.75</v>
      </c>
      <c r="DA41" s="126">
        <f t="shared" ref="DA41:DA47" si="215">CY41-CZ41</f>
        <v>2</v>
      </c>
      <c r="DC41" s="103">
        <v>44932</v>
      </c>
      <c r="DD41" s="127">
        <f t="shared" si="19"/>
        <v>0.19999999999999929</v>
      </c>
      <c r="DE41" s="127">
        <f t="shared" si="20"/>
        <v>0</v>
      </c>
      <c r="DF41" s="127">
        <f t="shared" si="21"/>
        <v>-2.2000000000000011</v>
      </c>
      <c r="DG41" s="127">
        <f t="shared" si="22"/>
        <v>-1.8000000000000007</v>
      </c>
      <c r="DH41" s="127">
        <f t="shared" si="23"/>
        <v>-1</v>
      </c>
      <c r="DI41" s="127">
        <f t="shared" si="24"/>
        <v>0</v>
      </c>
      <c r="DJ41" s="127">
        <f t="shared" si="25"/>
        <v>-1</v>
      </c>
      <c r="DK41" s="127">
        <f t="shared" si="26"/>
        <v>-1.2000000000000011</v>
      </c>
      <c r="DL41" s="127">
        <f t="shared" si="27"/>
        <v>-1.2000000000000011</v>
      </c>
      <c r="DM41" s="127">
        <f t="shared" si="28"/>
        <v>-1.2000000000000011</v>
      </c>
      <c r="DN41" s="127">
        <f t="shared" si="29"/>
        <v>-2.2000000000000011</v>
      </c>
      <c r="DO41" s="127">
        <f t="shared" si="30"/>
        <v>-1.2000000000000011</v>
      </c>
      <c r="DP41" s="127">
        <f t="shared" si="31"/>
        <v>-1.1999999999999993</v>
      </c>
      <c r="DQ41" s="127">
        <f t="shared" si="32"/>
        <v>-1</v>
      </c>
      <c r="DR41" s="127">
        <f t="shared" si="33"/>
        <v>0.19999999999999929</v>
      </c>
      <c r="DS41" s="127">
        <f t="shared" si="34"/>
        <v>-0.80000000000000071</v>
      </c>
      <c r="DU41" s="103">
        <v>44935</v>
      </c>
      <c r="DV41" s="68">
        <v>7.8</v>
      </c>
      <c r="DW41" s="133">
        <v>7.2</v>
      </c>
      <c r="DX41" s="134">
        <f t="shared" si="132"/>
        <v>0.59999999999999964</v>
      </c>
      <c r="DY41" s="68">
        <v>7.7</v>
      </c>
      <c r="DZ41" s="133">
        <v>7.1</v>
      </c>
      <c r="EA41" s="134">
        <f t="shared" si="205"/>
        <v>0.60000000000000053</v>
      </c>
      <c r="EB41" s="68">
        <v>7.3</v>
      </c>
      <c r="EC41" s="133">
        <v>7.5</v>
      </c>
      <c r="ED41" s="134">
        <f t="shared" si="206"/>
        <v>-0.20000000000000018</v>
      </c>
      <c r="EE41" s="68">
        <v>7.5</v>
      </c>
      <c r="EF41" s="133">
        <v>7.4</v>
      </c>
      <c r="EG41" s="134">
        <f t="shared" si="207"/>
        <v>9.9999999999999645E-2</v>
      </c>
      <c r="EH41" s="68">
        <v>7.5</v>
      </c>
      <c r="EI41" s="133">
        <v>7.8</v>
      </c>
      <c r="EJ41" s="134">
        <f t="shared" si="208"/>
        <v>-0.29999999999999982</v>
      </c>
      <c r="EK41" s="68">
        <v>7.3</v>
      </c>
      <c r="EL41" s="133">
        <v>7.6</v>
      </c>
      <c r="EM41" s="134">
        <f t="shared" si="209"/>
        <v>-0.29999999999999982</v>
      </c>
      <c r="EN41" s="68">
        <v>7</v>
      </c>
      <c r="EO41" s="133">
        <v>6.9</v>
      </c>
      <c r="EP41" s="134">
        <f t="shared" si="210"/>
        <v>9.9999999999999645E-2</v>
      </c>
      <c r="EQ41" s="68">
        <v>7.1</v>
      </c>
      <c r="ER41" s="133">
        <v>6.9</v>
      </c>
      <c r="ES41" s="134">
        <f t="shared" si="211"/>
        <v>0.19999999999999929</v>
      </c>
      <c r="ET41" s="68">
        <v>7.1</v>
      </c>
      <c r="EU41" s="133">
        <v>6.9</v>
      </c>
      <c r="EV41" s="134">
        <f t="shared" si="214"/>
        <v>0.19999999999999929</v>
      </c>
      <c r="EW41" s="68">
        <v>7.9</v>
      </c>
      <c r="EX41" s="133">
        <v>7.4</v>
      </c>
      <c r="EY41" s="134">
        <f t="shared" si="213"/>
        <v>0.5</v>
      </c>
    </row>
    <row r="42" spans="1:155" ht="19.75" customHeight="1" x14ac:dyDescent="0.35">
      <c r="J42" s="103">
        <v>44931</v>
      </c>
      <c r="K42" s="101">
        <f t="shared" si="202"/>
        <v>14.825806451612902</v>
      </c>
      <c r="L42" s="102">
        <v>14.4</v>
      </c>
      <c r="M42" s="100">
        <v>16</v>
      </c>
      <c r="N42" s="100">
        <v>14.6</v>
      </c>
      <c r="O42" s="100">
        <v>15</v>
      </c>
      <c r="P42" s="100">
        <v>15</v>
      </c>
      <c r="Q42" s="105">
        <v>18</v>
      </c>
      <c r="R42" s="102">
        <v>15</v>
      </c>
      <c r="S42" s="100">
        <v>15</v>
      </c>
      <c r="T42" s="100">
        <v>15.4</v>
      </c>
      <c r="U42" s="100">
        <v>15.4</v>
      </c>
      <c r="V42" s="100">
        <v>15.2</v>
      </c>
      <c r="W42" s="56">
        <v>15.2</v>
      </c>
      <c r="X42" s="106">
        <v>14.6</v>
      </c>
      <c r="Y42" s="100">
        <v>15</v>
      </c>
      <c r="Z42" s="100">
        <v>14.8</v>
      </c>
      <c r="AA42" s="100">
        <v>14.8</v>
      </c>
      <c r="AB42" s="105">
        <v>15</v>
      </c>
      <c r="AC42" s="102">
        <v>15</v>
      </c>
      <c r="AD42" s="102">
        <v>15</v>
      </c>
      <c r="AE42" s="100">
        <v>14.4</v>
      </c>
      <c r="AF42" s="102">
        <v>15</v>
      </c>
      <c r="AG42" s="100">
        <v>14.6</v>
      </c>
      <c r="AH42" s="100">
        <v>14.4</v>
      </c>
      <c r="AI42" s="100">
        <v>14.2</v>
      </c>
      <c r="AJ42" s="105">
        <v>14.4</v>
      </c>
      <c r="AK42" s="102">
        <v>14.6</v>
      </c>
      <c r="AL42" s="100">
        <v>14.4</v>
      </c>
      <c r="AM42" s="100">
        <v>13.6</v>
      </c>
      <c r="AN42" s="100">
        <v>13.6</v>
      </c>
      <c r="AO42" s="100">
        <v>14.4</v>
      </c>
      <c r="AP42" s="100">
        <v>13.6</v>
      </c>
      <c r="AQ42" s="110">
        <f t="shared" si="201"/>
        <v>-0.30000000000000071</v>
      </c>
      <c r="AS42" s="103">
        <v>44701</v>
      </c>
      <c r="AT42" s="112">
        <f t="shared" si="204"/>
        <v>578.63636363636363</v>
      </c>
      <c r="AU42" s="102"/>
      <c r="AV42" s="100"/>
      <c r="AW42" s="100">
        <v>620</v>
      </c>
      <c r="AX42" s="56"/>
      <c r="AY42" s="100">
        <v>550</v>
      </c>
      <c r="AZ42" s="105"/>
      <c r="BA42" s="113">
        <v>625</v>
      </c>
      <c r="BB42" s="113">
        <v>600</v>
      </c>
      <c r="BC42" s="114"/>
      <c r="BD42" s="114"/>
      <c r="BE42" s="116"/>
      <c r="BF42" s="102">
        <v>510</v>
      </c>
      <c r="BG42" s="100">
        <v>500</v>
      </c>
      <c r="BH42" s="100">
        <v>500</v>
      </c>
      <c r="BI42" s="100"/>
      <c r="BJ42" s="105"/>
      <c r="BK42" s="100"/>
      <c r="BL42" s="100">
        <v>650</v>
      </c>
      <c r="BM42" s="100">
        <v>590</v>
      </c>
      <c r="BN42" s="100"/>
      <c r="BO42" s="105"/>
      <c r="BP42" s="102">
        <v>650</v>
      </c>
      <c r="BQ42" s="100">
        <v>570</v>
      </c>
      <c r="BR42" s="100"/>
      <c r="BS42" s="100"/>
      <c r="BT42" s="100"/>
      <c r="BV42" s="103">
        <v>44701</v>
      </c>
      <c r="BW42" s="119">
        <v>2253</v>
      </c>
      <c r="BX42" s="102"/>
      <c r="BY42" s="100"/>
      <c r="BZ42" s="100"/>
      <c r="CA42" s="100"/>
      <c r="CB42" s="105"/>
      <c r="CC42" s="102"/>
      <c r="CD42" s="100"/>
      <c r="CE42" s="100"/>
      <c r="CF42" s="100"/>
      <c r="CG42" s="105"/>
      <c r="CH42" s="120"/>
      <c r="CI42" s="56"/>
      <c r="CJ42" s="56"/>
      <c r="CK42" s="56"/>
      <c r="CL42" s="121"/>
      <c r="CM42" s="102"/>
      <c r="CN42" s="100"/>
      <c r="CO42" s="100"/>
      <c r="CP42" s="100"/>
      <c r="CQ42" s="105"/>
      <c r="CR42" s="102"/>
      <c r="CS42" s="100"/>
      <c r="CT42" s="100"/>
      <c r="CU42" s="100"/>
      <c r="CV42" s="100"/>
      <c r="CX42" s="103">
        <v>44931</v>
      </c>
      <c r="CY42" s="68">
        <v>10.5</v>
      </c>
      <c r="CZ42" s="68">
        <v>8</v>
      </c>
      <c r="DA42" s="126">
        <f t="shared" si="215"/>
        <v>2.5</v>
      </c>
      <c r="DC42" s="103">
        <v>44931</v>
      </c>
      <c r="DD42" s="127">
        <f t="shared" si="19"/>
        <v>0.19999999999999929</v>
      </c>
      <c r="DE42" s="127">
        <f t="shared" si="20"/>
        <v>0.40000000000000036</v>
      </c>
      <c r="DF42" s="127">
        <f t="shared" si="21"/>
        <v>-1.4000000000000004</v>
      </c>
      <c r="DG42" s="127">
        <f t="shared" si="22"/>
        <v>-1.4000000000000004</v>
      </c>
      <c r="DH42" s="127">
        <f t="shared" si="23"/>
        <v>-0.59999999999999964</v>
      </c>
      <c r="DI42" s="127">
        <f t="shared" si="24"/>
        <v>0</v>
      </c>
      <c r="DJ42" s="127">
        <f t="shared" si="25"/>
        <v>-0.59999999999999964</v>
      </c>
      <c r="DK42" s="127">
        <f t="shared" si="26"/>
        <v>-0.80000000000000071</v>
      </c>
      <c r="DL42" s="127">
        <f t="shared" si="27"/>
        <v>-0.40000000000000036</v>
      </c>
      <c r="DM42" s="127">
        <f t="shared" si="28"/>
        <v>-0.40000000000000036</v>
      </c>
      <c r="DN42" s="127">
        <f t="shared" si="29"/>
        <v>-1.4000000000000004</v>
      </c>
      <c r="DO42" s="127">
        <f t="shared" si="30"/>
        <v>-0.80000000000000071</v>
      </c>
      <c r="DP42" s="127">
        <f t="shared" si="31"/>
        <v>-0.79999999999999893</v>
      </c>
      <c r="DQ42" s="127">
        <f t="shared" si="32"/>
        <v>-0.59999999999999964</v>
      </c>
      <c r="DR42" s="127">
        <f t="shared" si="33"/>
        <v>0.19999999999999929</v>
      </c>
      <c r="DS42" s="127">
        <f t="shared" si="34"/>
        <v>-0.40000000000000036</v>
      </c>
      <c r="DU42" s="103">
        <v>44934</v>
      </c>
      <c r="DV42" s="68">
        <v>7.8</v>
      </c>
      <c r="DW42" s="133">
        <v>7.2</v>
      </c>
      <c r="DX42" s="134">
        <f t="shared" si="132"/>
        <v>0.59999999999999964</v>
      </c>
      <c r="DY42" s="68">
        <v>7.6</v>
      </c>
      <c r="DZ42" s="133">
        <v>7.1</v>
      </c>
      <c r="EA42" s="134">
        <f t="shared" si="205"/>
        <v>0.5</v>
      </c>
      <c r="EB42" s="68">
        <v>7.5</v>
      </c>
      <c r="EC42" s="133">
        <v>7.7</v>
      </c>
      <c r="ED42" s="134">
        <f t="shared" si="206"/>
        <v>-0.20000000000000018</v>
      </c>
      <c r="EE42" s="68">
        <v>7.5</v>
      </c>
      <c r="EF42" s="133">
        <v>7.4</v>
      </c>
      <c r="EG42" s="134">
        <f t="shared" si="207"/>
        <v>9.9999999999999645E-2</v>
      </c>
      <c r="EH42" s="68">
        <v>7.7</v>
      </c>
      <c r="EI42" s="133">
        <v>7.9</v>
      </c>
      <c r="EJ42" s="134">
        <f t="shared" si="208"/>
        <v>-0.20000000000000018</v>
      </c>
      <c r="EK42" s="68">
        <v>7.3</v>
      </c>
      <c r="EL42" s="133">
        <v>7.5</v>
      </c>
      <c r="EM42" s="134">
        <f t="shared" si="209"/>
        <v>-0.20000000000000018</v>
      </c>
      <c r="EN42" s="68">
        <v>7.2</v>
      </c>
      <c r="EO42" s="133">
        <v>6.9</v>
      </c>
      <c r="EP42" s="134">
        <f t="shared" si="210"/>
        <v>0.29999999999999982</v>
      </c>
      <c r="EQ42" s="68">
        <v>7.3</v>
      </c>
      <c r="ER42" s="133">
        <v>6.9</v>
      </c>
      <c r="ES42" s="134">
        <f t="shared" si="211"/>
        <v>0.39999999999999947</v>
      </c>
      <c r="ET42" s="68">
        <v>7.3</v>
      </c>
      <c r="EU42" s="133">
        <v>6.9</v>
      </c>
      <c r="EV42" s="134">
        <f t="shared" si="214"/>
        <v>0.39999999999999947</v>
      </c>
      <c r="EW42" s="68">
        <v>7.9</v>
      </c>
      <c r="EX42" s="133">
        <v>7.4</v>
      </c>
      <c r="EY42" s="134">
        <f t="shared" si="213"/>
        <v>0.5</v>
      </c>
    </row>
    <row r="43" spans="1:155" ht="19.75" customHeight="1" x14ac:dyDescent="0.35">
      <c r="J43" s="103">
        <v>44930</v>
      </c>
      <c r="K43" s="101">
        <f t="shared" si="202"/>
        <v>14.967741935483868</v>
      </c>
      <c r="L43" s="102">
        <v>14.8</v>
      </c>
      <c r="M43" s="100">
        <v>16</v>
      </c>
      <c r="N43" s="100">
        <v>15.4</v>
      </c>
      <c r="O43" s="100">
        <v>15.4</v>
      </c>
      <c r="P43" s="100">
        <v>15.6</v>
      </c>
      <c r="Q43" s="105">
        <v>18</v>
      </c>
      <c r="R43" s="102">
        <v>15</v>
      </c>
      <c r="S43" s="100">
        <v>15</v>
      </c>
      <c r="T43" s="100">
        <v>15</v>
      </c>
      <c r="U43" s="100">
        <v>15.6</v>
      </c>
      <c r="V43" s="100">
        <v>15</v>
      </c>
      <c r="W43" s="56">
        <v>15</v>
      </c>
      <c r="X43" s="106">
        <v>14.6</v>
      </c>
      <c r="Y43" s="100">
        <v>14.8</v>
      </c>
      <c r="Z43" s="100">
        <v>14.6</v>
      </c>
      <c r="AA43" s="100">
        <v>14.6</v>
      </c>
      <c r="AB43" s="105">
        <v>14.8</v>
      </c>
      <c r="AC43" s="102">
        <v>15.2</v>
      </c>
      <c r="AD43" s="102">
        <v>15.2</v>
      </c>
      <c r="AE43" s="100">
        <v>14.4</v>
      </c>
      <c r="AF43" s="102">
        <v>15.2</v>
      </c>
      <c r="AG43" s="100">
        <v>14.6</v>
      </c>
      <c r="AH43" s="100">
        <v>14.4</v>
      </c>
      <c r="AI43" s="100">
        <v>14.2</v>
      </c>
      <c r="AJ43" s="105">
        <v>14.4</v>
      </c>
      <c r="AK43" s="102">
        <v>14.6</v>
      </c>
      <c r="AL43" s="100">
        <v>15</v>
      </c>
      <c r="AM43" s="100">
        <v>14.6</v>
      </c>
      <c r="AN43" s="100">
        <v>14</v>
      </c>
      <c r="AO43" s="100">
        <v>15</v>
      </c>
      <c r="AP43" s="100">
        <v>14</v>
      </c>
      <c r="AQ43" s="110">
        <f t="shared" si="201"/>
        <v>0.30000000000000071</v>
      </c>
      <c r="AS43" s="103">
        <v>44694</v>
      </c>
      <c r="AT43" s="112">
        <f t="shared" si="204"/>
        <v>545.4545454545455</v>
      </c>
      <c r="AU43" s="102"/>
      <c r="AV43" s="100"/>
      <c r="AW43" s="100">
        <v>620</v>
      </c>
      <c r="AX43" s="56"/>
      <c r="AY43" s="100">
        <v>500</v>
      </c>
      <c r="AZ43" s="105"/>
      <c r="BA43" s="113">
        <v>600</v>
      </c>
      <c r="BB43" s="113">
        <v>575</v>
      </c>
      <c r="BC43" s="114"/>
      <c r="BD43" s="114"/>
      <c r="BE43" s="116"/>
      <c r="BF43" s="102">
        <v>400</v>
      </c>
      <c r="BG43" s="100">
        <v>450</v>
      </c>
      <c r="BH43" s="100">
        <v>475</v>
      </c>
      <c r="BI43" s="100"/>
      <c r="BJ43" s="105"/>
      <c r="BK43" s="100"/>
      <c r="BL43" s="100">
        <v>650</v>
      </c>
      <c r="BM43" s="100">
        <v>570</v>
      </c>
      <c r="BN43" s="100"/>
      <c r="BO43" s="105"/>
      <c r="BP43" s="102">
        <v>640</v>
      </c>
      <c r="BQ43" s="100">
        <v>520</v>
      </c>
      <c r="BR43" s="100"/>
      <c r="BS43" s="100"/>
      <c r="BT43" s="100"/>
      <c r="BV43" s="103">
        <v>44694</v>
      </c>
      <c r="BW43" s="119">
        <v>2254</v>
      </c>
      <c r="BX43" s="102"/>
      <c r="BY43" s="100"/>
      <c r="BZ43" s="100"/>
      <c r="CA43" s="100"/>
      <c r="CB43" s="105"/>
      <c r="CC43" s="102"/>
      <c r="CD43" s="100"/>
      <c r="CE43" s="100"/>
      <c r="CF43" s="100"/>
      <c r="CG43" s="105"/>
      <c r="CH43" s="120"/>
      <c r="CI43" s="56"/>
      <c r="CJ43" s="56"/>
      <c r="CK43" s="56"/>
      <c r="CL43" s="121"/>
      <c r="CM43" s="102"/>
      <c r="CN43" s="100"/>
      <c r="CO43" s="100"/>
      <c r="CP43" s="100"/>
      <c r="CQ43" s="105"/>
      <c r="CR43" s="102"/>
      <c r="CS43" s="100"/>
      <c r="CT43" s="100"/>
      <c r="CU43" s="100"/>
      <c r="CV43" s="100"/>
      <c r="CX43" s="103">
        <v>44930</v>
      </c>
      <c r="CY43" s="68">
        <v>10.75</v>
      </c>
      <c r="CZ43" s="68">
        <v>8.25</v>
      </c>
      <c r="DA43" s="126">
        <f t="shared" si="215"/>
        <v>2.5</v>
      </c>
      <c r="DC43" s="103">
        <v>44930</v>
      </c>
      <c r="DD43" s="127">
        <f t="shared" si="19"/>
        <v>0</v>
      </c>
      <c r="DE43" s="127">
        <f t="shared" si="20"/>
        <v>0.59999999999999964</v>
      </c>
      <c r="DF43" s="127">
        <f t="shared" si="21"/>
        <v>-1</v>
      </c>
      <c r="DG43" s="127">
        <f t="shared" si="22"/>
        <v>-0.40000000000000036</v>
      </c>
      <c r="DH43" s="127">
        <f t="shared" si="23"/>
        <v>0</v>
      </c>
      <c r="DI43" s="127">
        <f t="shared" si="24"/>
        <v>0</v>
      </c>
      <c r="DJ43" s="127">
        <f t="shared" si="25"/>
        <v>-0.59999999999999964</v>
      </c>
      <c r="DK43" s="127">
        <f t="shared" si="26"/>
        <v>-0.80000000000000071</v>
      </c>
      <c r="DL43" s="127">
        <f t="shared" si="27"/>
        <v>0.40000000000000036</v>
      </c>
      <c r="DM43" s="127">
        <f t="shared" si="28"/>
        <v>-0.40000000000000036</v>
      </c>
      <c r="DN43" s="127">
        <f t="shared" si="29"/>
        <v>-1</v>
      </c>
      <c r="DO43" s="127">
        <f t="shared" si="30"/>
        <v>-0.40000000000000036</v>
      </c>
      <c r="DP43" s="127">
        <f t="shared" si="31"/>
        <v>0</v>
      </c>
      <c r="DQ43" s="127">
        <f t="shared" si="32"/>
        <v>0</v>
      </c>
      <c r="DR43" s="127">
        <f t="shared" si="33"/>
        <v>-0.40000000000000036</v>
      </c>
      <c r="DS43" s="127">
        <f t="shared" si="34"/>
        <v>-0.40000000000000036</v>
      </c>
      <c r="DU43" s="103">
        <v>44933</v>
      </c>
      <c r="DV43" s="68">
        <v>8.1999999999999993</v>
      </c>
      <c r="DW43" s="133">
        <v>7.7</v>
      </c>
      <c r="DX43" s="134">
        <f t="shared" si="132"/>
        <v>0.49999999999999911</v>
      </c>
      <c r="DY43" s="68">
        <v>8</v>
      </c>
      <c r="DZ43" s="133">
        <v>7.6</v>
      </c>
      <c r="EA43" s="134">
        <f t="shared" si="205"/>
        <v>0.40000000000000036</v>
      </c>
      <c r="EB43" s="68">
        <v>7.7</v>
      </c>
      <c r="EC43" s="133">
        <v>8</v>
      </c>
      <c r="ED43" s="134">
        <f t="shared" si="206"/>
        <v>-0.29999999999999982</v>
      </c>
      <c r="EE43" s="68">
        <v>8</v>
      </c>
      <c r="EF43" s="133">
        <v>7.9</v>
      </c>
      <c r="EG43" s="134">
        <f t="shared" si="207"/>
        <v>9.9999999999999645E-2</v>
      </c>
      <c r="EH43" s="68">
        <v>8.1</v>
      </c>
      <c r="EI43" s="133">
        <v>8.1</v>
      </c>
      <c r="EJ43" s="134">
        <f t="shared" si="208"/>
        <v>0</v>
      </c>
      <c r="EK43" s="68">
        <v>7.7</v>
      </c>
      <c r="EL43" s="133">
        <v>7.7</v>
      </c>
      <c r="EM43" s="134">
        <f t="shared" si="209"/>
        <v>0</v>
      </c>
      <c r="EN43" s="68">
        <v>7.6</v>
      </c>
      <c r="EO43" s="133">
        <v>7.3</v>
      </c>
      <c r="EP43" s="134">
        <f t="shared" si="210"/>
        <v>0.29999999999999982</v>
      </c>
      <c r="EQ43" s="68">
        <v>7.7</v>
      </c>
      <c r="ER43" s="133">
        <v>7.3</v>
      </c>
      <c r="ES43" s="134">
        <f t="shared" si="211"/>
        <v>0.40000000000000036</v>
      </c>
      <c r="ET43" s="68">
        <v>7.6</v>
      </c>
      <c r="EU43" s="133">
        <v>7.3</v>
      </c>
      <c r="EV43" s="134">
        <f t="shared" si="214"/>
        <v>0.29999999999999982</v>
      </c>
      <c r="EW43" s="68">
        <v>8.1999999999999993</v>
      </c>
      <c r="EX43" s="133">
        <v>7.7</v>
      </c>
      <c r="EY43" s="134">
        <f t="shared" si="213"/>
        <v>0.49999999999999911</v>
      </c>
    </row>
    <row r="44" spans="1:155" ht="19.75" customHeight="1" x14ac:dyDescent="0.35">
      <c r="J44" s="103">
        <v>44929</v>
      </c>
      <c r="K44" s="101">
        <f t="shared" si="202"/>
        <v>15.380645161290328</v>
      </c>
      <c r="L44" s="102">
        <v>15.4</v>
      </c>
      <c r="M44" s="100">
        <v>16.399999999999999</v>
      </c>
      <c r="N44" s="100">
        <v>15.6</v>
      </c>
      <c r="O44" s="100">
        <v>16</v>
      </c>
      <c r="P44" s="100">
        <v>16.8</v>
      </c>
      <c r="Q44" s="105">
        <v>18.399999999999999</v>
      </c>
      <c r="R44" s="102">
        <v>15.4</v>
      </c>
      <c r="S44" s="100">
        <v>15.2</v>
      </c>
      <c r="T44" s="100">
        <v>15.4</v>
      </c>
      <c r="U44" s="100">
        <v>16</v>
      </c>
      <c r="V44" s="100">
        <v>15.4</v>
      </c>
      <c r="W44" s="56">
        <v>15.4</v>
      </c>
      <c r="X44" s="106">
        <v>15</v>
      </c>
      <c r="Y44" s="100">
        <v>15.2</v>
      </c>
      <c r="Z44" s="100">
        <v>15</v>
      </c>
      <c r="AA44" s="100">
        <v>15</v>
      </c>
      <c r="AB44" s="105">
        <v>15.2</v>
      </c>
      <c r="AC44" s="102">
        <v>15.6</v>
      </c>
      <c r="AD44" s="102">
        <v>15.6</v>
      </c>
      <c r="AE44" s="100">
        <v>15</v>
      </c>
      <c r="AF44" s="102">
        <v>15.6</v>
      </c>
      <c r="AG44" s="100">
        <v>14.6</v>
      </c>
      <c r="AH44" s="100">
        <v>14.6</v>
      </c>
      <c r="AI44" s="100">
        <v>14.4</v>
      </c>
      <c r="AJ44" s="105">
        <v>14.8</v>
      </c>
      <c r="AK44" s="102">
        <v>14.8</v>
      </c>
      <c r="AL44" s="100">
        <v>15.6</v>
      </c>
      <c r="AM44" s="100">
        <v>15</v>
      </c>
      <c r="AN44" s="100">
        <v>14.6</v>
      </c>
      <c r="AO44" s="100">
        <v>15.6</v>
      </c>
      <c r="AP44" s="100">
        <v>14.2</v>
      </c>
      <c r="AQ44" s="110">
        <f t="shared" si="201"/>
        <v>0.89999999999999858</v>
      </c>
      <c r="AS44" s="103">
        <v>44687</v>
      </c>
      <c r="AT44" s="112">
        <f t="shared" ref="AT44:AT49" si="216">AVERAGE(AU44:BT44)</f>
        <v>498.5</v>
      </c>
      <c r="AU44" s="102"/>
      <c r="AV44" s="100"/>
      <c r="AW44" s="100">
        <v>550</v>
      </c>
      <c r="AX44" s="56"/>
      <c r="AY44" s="100"/>
      <c r="AZ44" s="105"/>
      <c r="BA44" s="113">
        <v>500</v>
      </c>
      <c r="BB44" s="113">
        <v>550</v>
      </c>
      <c r="BC44" s="114"/>
      <c r="BD44" s="114"/>
      <c r="BE44" s="116"/>
      <c r="BF44" s="102">
        <v>400</v>
      </c>
      <c r="BG44" s="100">
        <v>400</v>
      </c>
      <c r="BH44" s="100">
        <v>425</v>
      </c>
      <c r="BI44" s="100"/>
      <c r="BJ44" s="105"/>
      <c r="BK44" s="100"/>
      <c r="BL44" s="100">
        <v>550</v>
      </c>
      <c r="BM44" s="100">
        <v>550</v>
      </c>
      <c r="BN44" s="100"/>
      <c r="BO44" s="105"/>
      <c r="BP44" s="102">
        <v>560</v>
      </c>
      <c r="BQ44" s="100">
        <v>500</v>
      </c>
      <c r="BR44" s="100"/>
      <c r="BS44" s="100"/>
      <c r="BT44" s="100"/>
      <c r="BV44" s="103">
        <v>44687</v>
      </c>
      <c r="BW44" s="119">
        <v>2105</v>
      </c>
      <c r="BX44" s="102"/>
      <c r="BY44" s="100"/>
      <c r="BZ44" s="100"/>
      <c r="CA44" s="100"/>
      <c r="CB44" s="105"/>
      <c r="CC44" s="102"/>
      <c r="CD44" s="100"/>
      <c r="CE44" s="100"/>
      <c r="CF44" s="100"/>
      <c r="CG44" s="105"/>
      <c r="CH44" s="120"/>
      <c r="CI44" s="56"/>
      <c r="CJ44" s="56"/>
      <c r="CK44" s="56"/>
      <c r="CL44" s="121"/>
      <c r="CM44" s="102"/>
      <c r="CN44" s="100"/>
      <c r="CO44" s="100"/>
      <c r="CP44" s="100"/>
      <c r="CQ44" s="105"/>
      <c r="CR44" s="102"/>
      <c r="CS44" s="100"/>
      <c r="CT44" s="100"/>
      <c r="CU44" s="100"/>
      <c r="CV44" s="100"/>
      <c r="CX44" s="103">
        <v>44929</v>
      </c>
      <c r="CY44" s="68">
        <v>11.5</v>
      </c>
      <c r="CZ44" s="68">
        <v>9</v>
      </c>
      <c r="DA44" s="126">
        <f t="shared" si="215"/>
        <v>2.5</v>
      </c>
      <c r="DC44" s="103">
        <v>44929</v>
      </c>
      <c r="DD44" s="127">
        <f t="shared" si="19"/>
        <v>0.20000000000000107</v>
      </c>
      <c r="DE44" s="127">
        <f t="shared" si="20"/>
        <v>0.80000000000000071</v>
      </c>
      <c r="DF44" s="127">
        <f t="shared" si="21"/>
        <v>-0.59999999999999964</v>
      </c>
      <c r="DG44" s="127">
        <f t="shared" si="22"/>
        <v>-0.19999999999999929</v>
      </c>
      <c r="DH44" s="127">
        <f t="shared" si="23"/>
        <v>0.40000000000000036</v>
      </c>
      <c r="DI44" s="127">
        <f t="shared" si="24"/>
        <v>0.20000000000000107</v>
      </c>
      <c r="DJ44" s="127">
        <f t="shared" si="25"/>
        <v>-0.59999999999999964</v>
      </c>
      <c r="DK44" s="127">
        <f t="shared" si="26"/>
        <v>-0.79999999999999893</v>
      </c>
      <c r="DL44" s="127">
        <f t="shared" si="27"/>
        <v>0.40000000000000036</v>
      </c>
      <c r="DM44" s="127">
        <f t="shared" si="28"/>
        <v>-0.39999999999999858</v>
      </c>
      <c r="DN44" s="127">
        <f t="shared" si="29"/>
        <v>-0.80000000000000071</v>
      </c>
      <c r="DO44" s="127">
        <f t="shared" si="30"/>
        <v>0</v>
      </c>
      <c r="DP44" s="127">
        <f t="shared" si="31"/>
        <v>0.19999999999999929</v>
      </c>
      <c r="DQ44" s="127">
        <f t="shared" si="32"/>
        <v>0.19999999999999929</v>
      </c>
      <c r="DR44" s="127">
        <f t="shared" si="33"/>
        <v>-0.59999999999999964</v>
      </c>
      <c r="DS44" s="127">
        <f t="shared" si="34"/>
        <v>-0.19999999999999929</v>
      </c>
      <c r="DU44" s="103">
        <v>44932</v>
      </c>
      <c r="DV44" s="68">
        <v>7.9</v>
      </c>
      <c r="DW44" s="133">
        <v>7.3</v>
      </c>
      <c r="DX44" s="134">
        <f t="shared" si="132"/>
        <v>0.60000000000000053</v>
      </c>
      <c r="DY44" s="68">
        <v>7.9</v>
      </c>
      <c r="DZ44" s="133">
        <v>7.4</v>
      </c>
      <c r="EA44" s="134">
        <f t="shared" si="205"/>
        <v>0.5</v>
      </c>
      <c r="EB44" s="68">
        <v>7.4</v>
      </c>
      <c r="EC44" s="133">
        <v>7.7</v>
      </c>
      <c r="ED44" s="134">
        <f t="shared" ref="ED44:ED50" si="217">EB44-EC44</f>
        <v>-0.29999999999999982</v>
      </c>
      <c r="EE44" s="68">
        <v>7.3</v>
      </c>
      <c r="EF44" s="133">
        <v>7.4</v>
      </c>
      <c r="EG44" s="134">
        <f t="shared" si="207"/>
        <v>-0.10000000000000053</v>
      </c>
      <c r="EH44" s="68">
        <v>7.4</v>
      </c>
      <c r="EI44" s="133">
        <v>7.6</v>
      </c>
      <c r="EJ44" s="134">
        <f t="shared" ref="EJ44:EJ50" si="218">EH44-EI44</f>
        <v>-0.19999999999999929</v>
      </c>
      <c r="EK44" s="68">
        <v>7.3</v>
      </c>
      <c r="EL44" s="133">
        <v>7.6</v>
      </c>
      <c r="EM44" s="134">
        <f t="shared" ref="EM44:EM50" si="219">EK44-EL44</f>
        <v>-0.29999999999999982</v>
      </c>
      <c r="EN44" s="68">
        <v>7.3</v>
      </c>
      <c r="EO44" s="133">
        <v>7</v>
      </c>
      <c r="EP44" s="134">
        <f t="shared" ref="EP44:EP51" si="220">EN44-EO44</f>
        <v>0.29999999999999982</v>
      </c>
      <c r="EQ44" s="68">
        <v>7.4</v>
      </c>
      <c r="ER44" s="133">
        <v>7</v>
      </c>
      <c r="ES44" s="134">
        <f t="shared" ref="ES44:ES50" si="221">EQ44-ER44</f>
        <v>0.40000000000000036</v>
      </c>
      <c r="ET44" s="68">
        <v>7.4</v>
      </c>
      <c r="EU44" s="133">
        <v>7.1</v>
      </c>
      <c r="EV44" s="134">
        <f t="shared" ref="EV44:EV50" si="222">ET44-EU44</f>
        <v>0.30000000000000071</v>
      </c>
      <c r="EW44" s="68">
        <v>8</v>
      </c>
      <c r="EX44" s="133">
        <v>7.6</v>
      </c>
      <c r="EY44" s="134">
        <f t="shared" ref="EY44:EY50" si="223">EW44-EX44</f>
        <v>0.40000000000000036</v>
      </c>
    </row>
    <row r="45" spans="1:155" ht="19.75" customHeight="1" x14ac:dyDescent="0.35">
      <c r="J45" s="103">
        <v>44928</v>
      </c>
      <c r="K45" s="101">
        <f t="shared" si="202"/>
        <v>15.880645161290325</v>
      </c>
      <c r="L45" s="102">
        <v>16</v>
      </c>
      <c r="M45" s="100">
        <v>16.8</v>
      </c>
      <c r="N45" s="100">
        <v>16.2</v>
      </c>
      <c r="O45" s="100">
        <v>16.2</v>
      </c>
      <c r="P45" s="100">
        <v>17</v>
      </c>
      <c r="Q45" s="105">
        <v>18.600000000000001</v>
      </c>
      <c r="R45" s="102">
        <v>16.399999999999999</v>
      </c>
      <c r="S45" s="100">
        <v>16</v>
      </c>
      <c r="T45" s="100">
        <v>16.399999999999999</v>
      </c>
      <c r="U45" s="100">
        <v>16.8</v>
      </c>
      <c r="V45" s="100">
        <v>16.2</v>
      </c>
      <c r="W45" s="56">
        <v>16.2</v>
      </c>
      <c r="X45" s="106">
        <v>15.8</v>
      </c>
      <c r="Y45" s="100">
        <v>15.8</v>
      </c>
      <c r="Z45" s="100">
        <v>15.5</v>
      </c>
      <c r="AA45" s="100">
        <v>15.5</v>
      </c>
      <c r="AB45" s="105">
        <v>15.7</v>
      </c>
      <c r="AC45" s="102">
        <v>15.8</v>
      </c>
      <c r="AD45" s="102">
        <v>15.8</v>
      </c>
      <c r="AE45" s="100">
        <v>15.2</v>
      </c>
      <c r="AF45" s="102">
        <v>15.8</v>
      </c>
      <c r="AG45" s="100">
        <v>15</v>
      </c>
      <c r="AH45" s="100">
        <v>15.2</v>
      </c>
      <c r="AI45" s="100">
        <v>15</v>
      </c>
      <c r="AJ45" s="105">
        <v>15.2</v>
      </c>
      <c r="AK45" s="102">
        <v>15.8</v>
      </c>
      <c r="AL45" s="100">
        <v>16</v>
      </c>
      <c r="AM45" s="100">
        <v>15</v>
      </c>
      <c r="AN45" s="100">
        <v>14.8</v>
      </c>
      <c r="AO45" s="100">
        <v>16</v>
      </c>
      <c r="AP45" s="100">
        <v>14.6</v>
      </c>
      <c r="AQ45" s="110">
        <f t="shared" si="201"/>
        <v>0.30000000000000071</v>
      </c>
      <c r="AS45" s="103">
        <v>44680</v>
      </c>
      <c r="AT45" s="112">
        <f t="shared" si="216"/>
        <v>474.5</v>
      </c>
      <c r="AU45" s="102"/>
      <c r="AV45" s="100"/>
      <c r="AW45" s="100">
        <v>550</v>
      </c>
      <c r="AX45" s="56"/>
      <c r="AY45" s="100"/>
      <c r="AZ45" s="105"/>
      <c r="BA45" s="113">
        <v>500</v>
      </c>
      <c r="BB45" s="113">
        <v>475</v>
      </c>
      <c r="BC45" s="114"/>
      <c r="BD45" s="114"/>
      <c r="BE45" s="116"/>
      <c r="BF45" s="102">
        <v>400</v>
      </c>
      <c r="BG45" s="100">
        <v>400</v>
      </c>
      <c r="BH45" s="100">
        <v>385</v>
      </c>
      <c r="BI45" s="100"/>
      <c r="BJ45" s="105"/>
      <c r="BK45" s="100"/>
      <c r="BL45" s="100">
        <v>500</v>
      </c>
      <c r="BM45" s="100">
        <v>550</v>
      </c>
      <c r="BN45" s="100"/>
      <c r="BO45" s="105"/>
      <c r="BP45" s="102">
        <v>510</v>
      </c>
      <c r="BQ45" s="100">
        <v>475</v>
      </c>
      <c r="BR45" s="100"/>
      <c r="BS45" s="100"/>
      <c r="BT45" s="100"/>
      <c r="BV45" s="103">
        <v>44680</v>
      </c>
      <c r="BW45" s="119">
        <v>2105</v>
      </c>
      <c r="BX45" s="102"/>
      <c r="BY45" s="100"/>
      <c r="BZ45" s="100"/>
      <c r="CA45" s="100"/>
      <c r="CB45" s="105"/>
      <c r="CC45" s="102"/>
      <c r="CD45" s="100"/>
      <c r="CE45" s="100"/>
      <c r="CF45" s="100"/>
      <c r="CG45" s="105"/>
      <c r="CH45" s="120"/>
      <c r="CI45" s="56"/>
      <c r="CJ45" s="56"/>
      <c r="CK45" s="56"/>
      <c r="CL45" s="121"/>
      <c r="CM45" s="102"/>
      <c r="CN45" s="100"/>
      <c r="CO45" s="100"/>
      <c r="CP45" s="100"/>
      <c r="CQ45" s="105"/>
      <c r="CR45" s="102"/>
      <c r="CS45" s="100"/>
      <c r="CT45" s="100"/>
      <c r="CU45" s="100"/>
      <c r="CV45" s="100"/>
      <c r="CX45" s="103">
        <v>44928</v>
      </c>
      <c r="CY45" s="68">
        <v>11.5</v>
      </c>
      <c r="CZ45" s="68">
        <v>9.25</v>
      </c>
      <c r="DA45" s="126">
        <f t="shared" si="215"/>
        <v>2.25</v>
      </c>
      <c r="DC45" s="103">
        <v>44928</v>
      </c>
      <c r="DD45" s="127">
        <f t="shared" si="19"/>
        <v>0.19999999999999929</v>
      </c>
      <c r="DE45" s="127">
        <f t="shared" si="20"/>
        <v>0.80000000000000071</v>
      </c>
      <c r="DF45" s="127">
        <f t="shared" si="21"/>
        <v>-1.1999999999999993</v>
      </c>
      <c r="DG45" s="127">
        <f t="shared" si="22"/>
        <v>-1</v>
      </c>
      <c r="DH45" s="127">
        <f t="shared" si="23"/>
        <v>0</v>
      </c>
      <c r="DI45" s="127">
        <f t="shared" si="24"/>
        <v>0.39999999999999858</v>
      </c>
      <c r="DJ45" s="127">
        <f t="shared" si="25"/>
        <v>-0.80000000000000071</v>
      </c>
      <c r="DK45" s="127">
        <f t="shared" si="26"/>
        <v>-1</v>
      </c>
      <c r="DL45" s="127">
        <f t="shared" si="27"/>
        <v>0.19999999999999929</v>
      </c>
      <c r="DM45" s="127">
        <f t="shared" si="28"/>
        <v>-0.19999999999999929</v>
      </c>
      <c r="DN45" s="127">
        <f t="shared" si="29"/>
        <v>-1.5999999999999979</v>
      </c>
      <c r="DO45" s="127">
        <f t="shared" si="30"/>
        <v>-0.39999999999999858</v>
      </c>
      <c r="DP45" s="127">
        <f t="shared" si="31"/>
        <v>-0.19999999999999929</v>
      </c>
      <c r="DQ45" s="127">
        <f t="shared" si="32"/>
        <v>-0.39999999999999858</v>
      </c>
      <c r="DR45" s="127">
        <f t="shared" si="33"/>
        <v>-0.19999999999999929</v>
      </c>
      <c r="DS45" s="127">
        <f t="shared" si="34"/>
        <v>-0.19999999999999929</v>
      </c>
      <c r="DU45" s="103">
        <v>44931</v>
      </c>
      <c r="DV45" s="68">
        <v>7.5</v>
      </c>
      <c r="DW45" s="133">
        <v>7.1</v>
      </c>
      <c r="DX45" s="134">
        <f t="shared" si="132"/>
        <v>0.40000000000000036</v>
      </c>
      <c r="DY45" s="68">
        <v>7.5</v>
      </c>
      <c r="DZ45" s="133">
        <v>7.2</v>
      </c>
      <c r="EA45" s="134">
        <f t="shared" si="205"/>
        <v>0.29999999999999982</v>
      </c>
      <c r="EB45" s="68">
        <v>7.2</v>
      </c>
      <c r="EC45" s="133">
        <v>7.5</v>
      </c>
      <c r="ED45" s="134">
        <f t="shared" si="217"/>
        <v>-0.29999999999999982</v>
      </c>
      <c r="EE45" s="68">
        <v>7.3</v>
      </c>
      <c r="EF45" s="133">
        <v>7.4</v>
      </c>
      <c r="EG45" s="134">
        <f t="shared" ref="EG45:EG50" si="224">EE45-EF45</f>
        <v>-0.10000000000000053</v>
      </c>
      <c r="EH45" s="68">
        <v>7.2</v>
      </c>
      <c r="EI45" s="133">
        <v>7.6</v>
      </c>
      <c r="EJ45" s="134">
        <f t="shared" si="218"/>
        <v>-0.39999999999999947</v>
      </c>
      <c r="EK45" s="68">
        <v>7.3</v>
      </c>
      <c r="EL45" s="133">
        <v>7.5</v>
      </c>
      <c r="EM45" s="134">
        <f t="shared" si="219"/>
        <v>-0.20000000000000018</v>
      </c>
      <c r="EN45" s="68">
        <v>7.1</v>
      </c>
      <c r="EO45" s="133">
        <v>6.8</v>
      </c>
      <c r="EP45" s="134">
        <f t="shared" si="220"/>
        <v>0.29999999999999982</v>
      </c>
      <c r="EQ45" s="68">
        <v>7.2</v>
      </c>
      <c r="ER45" s="133">
        <v>7</v>
      </c>
      <c r="ES45" s="134">
        <f t="shared" si="221"/>
        <v>0.20000000000000018</v>
      </c>
      <c r="ET45" s="68">
        <v>7.2</v>
      </c>
      <c r="EU45" s="133">
        <v>7</v>
      </c>
      <c r="EV45" s="134">
        <f t="shared" si="222"/>
        <v>0.20000000000000018</v>
      </c>
      <c r="EW45" s="68">
        <v>7.2</v>
      </c>
      <c r="EX45" s="133">
        <v>6.8</v>
      </c>
      <c r="EY45" s="134">
        <f t="shared" si="223"/>
        <v>0.40000000000000036</v>
      </c>
    </row>
    <row r="46" spans="1:155" ht="19.75" customHeight="1" x14ac:dyDescent="0.35">
      <c r="J46" s="103">
        <v>44927</v>
      </c>
      <c r="K46" s="101">
        <f t="shared" si="202"/>
        <v>16.467741935483868</v>
      </c>
      <c r="L46" s="102">
        <v>16</v>
      </c>
      <c r="M46" s="100">
        <v>16.8</v>
      </c>
      <c r="N46" s="100">
        <v>16.399999999999999</v>
      </c>
      <c r="O46" s="100">
        <v>16.2</v>
      </c>
      <c r="P46" s="100">
        <v>17.2</v>
      </c>
      <c r="Q46" s="105">
        <v>19</v>
      </c>
      <c r="R46" s="102">
        <v>16.600000000000001</v>
      </c>
      <c r="S46" s="100">
        <v>16.600000000000001</v>
      </c>
      <c r="T46" s="100">
        <v>16.8</v>
      </c>
      <c r="U46" s="100">
        <v>17</v>
      </c>
      <c r="V46" s="100">
        <v>16.8</v>
      </c>
      <c r="W46" s="56">
        <v>16.8</v>
      </c>
      <c r="X46" s="106">
        <v>16.399999999999999</v>
      </c>
      <c r="Y46" s="100">
        <v>17.5</v>
      </c>
      <c r="Z46" s="100">
        <v>17</v>
      </c>
      <c r="AA46" s="100">
        <v>17</v>
      </c>
      <c r="AB46" s="105">
        <v>17.2</v>
      </c>
      <c r="AC46" s="102">
        <v>16.2</v>
      </c>
      <c r="AD46" s="102">
        <v>16.2</v>
      </c>
      <c r="AE46" s="100">
        <v>16</v>
      </c>
      <c r="AF46" s="102">
        <v>16.2</v>
      </c>
      <c r="AG46" s="100">
        <v>16</v>
      </c>
      <c r="AH46" s="100">
        <v>16.2</v>
      </c>
      <c r="AI46" s="100">
        <v>15.8</v>
      </c>
      <c r="AJ46" s="105">
        <v>16</v>
      </c>
      <c r="AK46" s="102">
        <v>16</v>
      </c>
      <c r="AL46" s="100">
        <v>16.2</v>
      </c>
      <c r="AM46" s="100">
        <v>15.4</v>
      </c>
      <c r="AN46" s="100">
        <v>15.2</v>
      </c>
      <c r="AO46" s="100">
        <v>16.2</v>
      </c>
      <c r="AP46" s="100">
        <v>15.6</v>
      </c>
      <c r="AQ46" s="110">
        <f t="shared" si="201"/>
        <v>9.9999999999997868E-2</v>
      </c>
      <c r="AS46" s="103">
        <v>44673</v>
      </c>
      <c r="AT46" s="112">
        <f t="shared" si="216"/>
        <v>471</v>
      </c>
      <c r="AU46" s="102"/>
      <c r="AV46" s="100"/>
      <c r="AW46" s="100">
        <v>550</v>
      </c>
      <c r="AX46" s="56"/>
      <c r="AY46" s="100"/>
      <c r="AZ46" s="105"/>
      <c r="BA46" s="113">
        <v>475</v>
      </c>
      <c r="BB46" s="113">
        <v>475</v>
      </c>
      <c r="BC46" s="114"/>
      <c r="BD46" s="114"/>
      <c r="BE46" s="116"/>
      <c r="BF46" s="102">
        <v>400</v>
      </c>
      <c r="BG46" s="100">
        <v>400</v>
      </c>
      <c r="BH46" s="100">
        <v>450</v>
      </c>
      <c r="BI46" s="100"/>
      <c r="BJ46" s="105"/>
      <c r="BK46" s="100"/>
      <c r="BL46" s="100">
        <v>500</v>
      </c>
      <c r="BM46" s="100">
        <v>500</v>
      </c>
      <c r="BN46" s="100"/>
      <c r="BO46" s="105"/>
      <c r="BP46" s="102">
        <v>510</v>
      </c>
      <c r="BQ46" s="100">
        <v>450</v>
      </c>
      <c r="BR46" s="100"/>
      <c r="BS46" s="100"/>
      <c r="BT46" s="100"/>
      <c r="BV46" s="103">
        <v>44673</v>
      </c>
      <c r="BW46" s="119">
        <v>2012</v>
      </c>
      <c r="BX46" s="102"/>
      <c r="BY46" s="100"/>
      <c r="BZ46" s="100"/>
      <c r="CA46" s="100"/>
      <c r="CB46" s="105"/>
      <c r="CC46" s="102"/>
      <c r="CD46" s="100"/>
      <c r="CE46" s="100"/>
      <c r="CF46" s="100"/>
      <c r="CG46" s="105"/>
      <c r="CH46" s="120"/>
      <c r="CI46" s="56"/>
      <c r="CJ46" s="56"/>
      <c r="CK46" s="56"/>
      <c r="CL46" s="121"/>
      <c r="CM46" s="102"/>
      <c r="CN46" s="100"/>
      <c r="CO46" s="100"/>
      <c r="CP46" s="100"/>
      <c r="CQ46" s="105"/>
      <c r="CR46" s="102"/>
      <c r="CS46" s="100"/>
      <c r="CT46" s="100"/>
      <c r="CU46" s="100"/>
      <c r="CV46" s="100"/>
      <c r="CX46" s="103">
        <v>44927</v>
      </c>
      <c r="CY46" s="68">
        <v>11.5</v>
      </c>
      <c r="CZ46" s="68">
        <v>9.5</v>
      </c>
      <c r="DA46" s="126">
        <f t="shared" si="215"/>
        <v>2</v>
      </c>
      <c r="DC46" s="103">
        <v>44927</v>
      </c>
      <c r="DD46" s="127">
        <f t="shared" si="19"/>
        <v>0.19999999999999929</v>
      </c>
      <c r="DE46" s="127">
        <f t="shared" si="20"/>
        <v>0.39999999999999858</v>
      </c>
      <c r="DF46" s="127">
        <f t="shared" si="21"/>
        <v>-1.4000000000000021</v>
      </c>
      <c r="DG46" s="127">
        <f t="shared" si="22"/>
        <v>-1.2000000000000011</v>
      </c>
      <c r="DH46" s="127">
        <f t="shared" si="23"/>
        <v>-0.40000000000000213</v>
      </c>
      <c r="DI46" s="127">
        <f t="shared" si="24"/>
        <v>0</v>
      </c>
      <c r="DJ46" s="127">
        <f t="shared" si="25"/>
        <v>-0.40000000000000213</v>
      </c>
      <c r="DK46" s="127">
        <f t="shared" si="26"/>
        <v>-0.80000000000000071</v>
      </c>
      <c r="DL46" s="127">
        <f t="shared" si="27"/>
        <v>-0.20000000000000284</v>
      </c>
      <c r="DM46" s="127">
        <f t="shared" si="28"/>
        <v>-0.60000000000000142</v>
      </c>
      <c r="DN46" s="127">
        <f t="shared" si="29"/>
        <v>-1.4000000000000021</v>
      </c>
      <c r="DO46" s="127">
        <f t="shared" si="30"/>
        <v>-1</v>
      </c>
      <c r="DP46" s="127">
        <f t="shared" si="31"/>
        <v>-0.60000000000000142</v>
      </c>
      <c r="DQ46" s="127">
        <f t="shared" si="32"/>
        <v>-0.40000000000000213</v>
      </c>
      <c r="DR46" s="127">
        <f t="shared" si="33"/>
        <v>0.19999999999999929</v>
      </c>
      <c r="DS46" s="127">
        <f t="shared" si="34"/>
        <v>-0.20000000000000284</v>
      </c>
      <c r="DU46" s="103">
        <v>44930</v>
      </c>
      <c r="DV46" s="68">
        <v>7.5</v>
      </c>
      <c r="DW46" s="133">
        <v>7.1</v>
      </c>
      <c r="DX46" s="134">
        <f t="shared" si="132"/>
        <v>0.40000000000000036</v>
      </c>
      <c r="DY46" s="68">
        <v>7.5</v>
      </c>
      <c r="DZ46" s="133">
        <v>7.1</v>
      </c>
      <c r="EA46" s="134">
        <f t="shared" si="205"/>
        <v>0.40000000000000036</v>
      </c>
      <c r="EB46" s="68">
        <v>7.4</v>
      </c>
      <c r="EC46" s="133">
        <v>7.3</v>
      </c>
      <c r="ED46" s="134">
        <f t="shared" si="217"/>
        <v>0.10000000000000053</v>
      </c>
      <c r="EE46" s="68">
        <v>7.3</v>
      </c>
      <c r="EF46" s="133">
        <v>7.5</v>
      </c>
      <c r="EG46" s="134">
        <f t="shared" si="224"/>
        <v>-0.20000000000000018</v>
      </c>
      <c r="EH46" s="68">
        <v>7.5</v>
      </c>
      <c r="EI46" s="133">
        <v>7.9</v>
      </c>
      <c r="EJ46" s="134">
        <f t="shared" si="218"/>
        <v>-0.40000000000000036</v>
      </c>
      <c r="EK46" s="68">
        <v>7.7</v>
      </c>
      <c r="EL46" s="133">
        <v>7.7</v>
      </c>
      <c r="EM46" s="134">
        <f t="shared" si="219"/>
        <v>0</v>
      </c>
      <c r="EN46" s="68">
        <v>7.1</v>
      </c>
      <c r="EO46" s="133">
        <v>6.7</v>
      </c>
      <c r="EP46" s="134">
        <f t="shared" si="220"/>
        <v>0.39999999999999947</v>
      </c>
      <c r="EQ46" s="68">
        <v>7.2</v>
      </c>
      <c r="ER46" s="133">
        <v>6.8</v>
      </c>
      <c r="ES46" s="134">
        <f t="shared" si="221"/>
        <v>0.40000000000000036</v>
      </c>
      <c r="ET46" s="68">
        <v>7.2</v>
      </c>
      <c r="EU46" s="133">
        <v>6.8</v>
      </c>
      <c r="EV46" s="134">
        <f t="shared" si="222"/>
        <v>0.40000000000000036</v>
      </c>
      <c r="EW46" s="68">
        <v>7.5</v>
      </c>
      <c r="EX46" s="133">
        <v>6.9</v>
      </c>
      <c r="EY46" s="134">
        <f t="shared" si="223"/>
        <v>0.59999999999999964</v>
      </c>
    </row>
    <row r="47" spans="1:155" ht="19.75" customHeight="1" x14ac:dyDescent="0.35">
      <c r="J47" s="103">
        <v>44926</v>
      </c>
      <c r="K47" s="101">
        <f t="shared" si="202"/>
        <v>16.506451612903227</v>
      </c>
      <c r="L47" s="102">
        <v>16</v>
      </c>
      <c r="M47" s="100">
        <v>17.600000000000001</v>
      </c>
      <c r="N47" s="100">
        <v>16.8</v>
      </c>
      <c r="O47" s="100">
        <v>16.8</v>
      </c>
      <c r="P47" s="100">
        <v>17.2</v>
      </c>
      <c r="Q47" s="105">
        <v>19</v>
      </c>
      <c r="R47" s="102">
        <v>16.8</v>
      </c>
      <c r="S47" s="100">
        <v>16.2</v>
      </c>
      <c r="T47" s="100">
        <v>16.399999999999999</v>
      </c>
      <c r="U47" s="100">
        <v>17</v>
      </c>
      <c r="V47" s="46">
        <v>16.399999999999999</v>
      </c>
      <c r="W47" s="56">
        <v>16.399999999999999</v>
      </c>
      <c r="X47" s="106">
        <v>16.399999999999999</v>
      </c>
      <c r="Y47" s="100">
        <v>17.5</v>
      </c>
      <c r="Z47" s="100">
        <v>17</v>
      </c>
      <c r="AA47" s="100">
        <v>17</v>
      </c>
      <c r="AB47" s="105">
        <v>17.2</v>
      </c>
      <c r="AC47" s="102">
        <v>16.2</v>
      </c>
      <c r="AD47" s="102">
        <v>16.2</v>
      </c>
      <c r="AE47" s="100">
        <v>16</v>
      </c>
      <c r="AF47" s="102">
        <v>16.2</v>
      </c>
      <c r="AG47" s="100">
        <v>16</v>
      </c>
      <c r="AH47" s="100">
        <v>16</v>
      </c>
      <c r="AI47" s="100">
        <v>15.6</v>
      </c>
      <c r="AJ47" s="105">
        <v>15.8</v>
      </c>
      <c r="AK47" s="102">
        <v>16.399999999999999</v>
      </c>
      <c r="AL47" s="100">
        <v>16.2</v>
      </c>
      <c r="AM47" s="100">
        <v>16</v>
      </c>
      <c r="AN47" s="100">
        <v>15.6</v>
      </c>
      <c r="AO47" s="100">
        <v>16.2</v>
      </c>
      <c r="AP47" s="100">
        <v>15.6</v>
      </c>
      <c r="AQ47" s="110">
        <f t="shared" si="201"/>
        <v>0.19999999999999929</v>
      </c>
      <c r="AS47" s="103">
        <v>44666</v>
      </c>
      <c r="AT47" s="112">
        <f t="shared" si="216"/>
        <v>394.5</v>
      </c>
      <c r="AU47" s="102"/>
      <c r="AV47" s="100"/>
      <c r="AW47" s="100">
        <v>500</v>
      </c>
      <c r="AX47" s="56"/>
      <c r="AY47" s="100"/>
      <c r="AZ47" s="105"/>
      <c r="BA47" s="113">
        <v>350</v>
      </c>
      <c r="BB47" s="113">
        <v>400</v>
      </c>
      <c r="BC47" s="114"/>
      <c r="BD47" s="114"/>
      <c r="BE47" s="116"/>
      <c r="BF47" s="102">
        <v>300</v>
      </c>
      <c r="BG47" s="100">
        <v>350</v>
      </c>
      <c r="BH47" s="100">
        <v>325</v>
      </c>
      <c r="BI47" s="100"/>
      <c r="BJ47" s="105"/>
      <c r="BK47" s="100"/>
      <c r="BL47" s="100">
        <v>400</v>
      </c>
      <c r="BM47" s="100">
        <v>450</v>
      </c>
      <c r="BN47" s="100"/>
      <c r="BO47" s="105"/>
      <c r="BP47" s="102">
        <v>450</v>
      </c>
      <c r="BQ47" s="100">
        <v>420</v>
      </c>
      <c r="BR47" s="100"/>
      <c r="BS47" s="100"/>
      <c r="BT47" s="100"/>
      <c r="BV47" s="103">
        <v>44666</v>
      </c>
      <c r="BW47" s="119">
        <v>2130</v>
      </c>
      <c r="BX47" s="102"/>
      <c r="BY47" s="100"/>
      <c r="BZ47" s="100"/>
      <c r="CA47" s="100"/>
      <c r="CB47" s="105"/>
      <c r="CC47" s="102"/>
      <c r="CD47" s="100"/>
      <c r="CE47" s="100"/>
      <c r="CF47" s="100"/>
      <c r="CG47" s="105"/>
      <c r="CH47" s="120"/>
      <c r="CI47" s="56"/>
      <c r="CJ47" s="56"/>
      <c r="CK47" s="56"/>
      <c r="CL47" s="121"/>
      <c r="CM47" s="102"/>
      <c r="CN47" s="100"/>
      <c r="CO47" s="100"/>
      <c r="CP47" s="100"/>
      <c r="CQ47" s="105"/>
      <c r="CR47" s="102"/>
      <c r="CS47" s="100"/>
      <c r="CT47" s="100"/>
      <c r="CU47" s="100"/>
      <c r="CV47" s="100"/>
      <c r="CX47" s="103">
        <v>44926</v>
      </c>
      <c r="CY47" s="68">
        <v>11.75</v>
      </c>
      <c r="CZ47" s="68">
        <v>10</v>
      </c>
      <c r="DA47" s="126">
        <f t="shared" si="215"/>
        <v>1.75</v>
      </c>
      <c r="DC47" s="103">
        <v>44926</v>
      </c>
      <c r="DD47" s="127">
        <f t="shared" si="19"/>
        <v>0.19999999999999929</v>
      </c>
      <c r="DE47" s="127">
        <f t="shared" si="20"/>
        <v>0.80000000000000071</v>
      </c>
      <c r="DF47" s="127">
        <f t="shared" si="21"/>
        <v>-0.59999999999999964</v>
      </c>
      <c r="DG47" s="127">
        <f t="shared" si="22"/>
        <v>-0.19999999999999929</v>
      </c>
      <c r="DH47" s="127">
        <f t="shared" si="23"/>
        <v>0</v>
      </c>
      <c r="DI47" s="127">
        <f t="shared" si="24"/>
        <v>0.60000000000000142</v>
      </c>
      <c r="DJ47" s="127">
        <f t="shared" si="25"/>
        <v>-0.19999999999999929</v>
      </c>
      <c r="DK47" s="127">
        <f t="shared" si="26"/>
        <v>-0.59999999999999964</v>
      </c>
      <c r="DL47" s="127">
        <f t="shared" si="27"/>
        <v>0.60000000000000142</v>
      </c>
      <c r="DM47" s="127">
        <f t="shared" si="28"/>
        <v>0.19999999999999929</v>
      </c>
      <c r="DN47" s="127">
        <f t="shared" si="29"/>
        <v>-1.2000000000000011</v>
      </c>
      <c r="DO47" s="127">
        <f t="shared" si="30"/>
        <v>-0.40000000000000036</v>
      </c>
      <c r="DP47" s="127">
        <f t="shared" si="31"/>
        <v>-0.19999999999999929</v>
      </c>
      <c r="DQ47" s="127">
        <f t="shared" si="32"/>
        <v>-0.60000000000000142</v>
      </c>
      <c r="DR47" s="127">
        <f t="shared" si="33"/>
        <v>0.19999999999999929</v>
      </c>
      <c r="DS47" s="127">
        <f t="shared" si="34"/>
        <v>0.19999999999999929</v>
      </c>
      <c r="DU47" s="103">
        <v>44929</v>
      </c>
      <c r="DV47" s="68">
        <v>7.7</v>
      </c>
      <c r="DW47" s="133">
        <v>7.1</v>
      </c>
      <c r="DX47" s="134">
        <f t="shared" si="132"/>
        <v>0.60000000000000053</v>
      </c>
      <c r="DY47" s="68">
        <v>7.6</v>
      </c>
      <c r="DZ47" s="133">
        <v>7.3</v>
      </c>
      <c r="EA47" s="134">
        <f t="shared" si="205"/>
        <v>0.29999999999999982</v>
      </c>
      <c r="EB47" s="68">
        <v>7.7</v>
      </c>
      <c r="EC47" s="68">
        <v>7.6</v>
      </c>
      <c r="ED47" s="134">
        <f t="shared" si="217"/>
        <v>0.10000000000000053</v>
      </c>
      <c r="EE47" s="68">
        <v>7.4</v>
      </c>
      <c r="EF47" s="133">
        <v>7.4</v>
      </c>
      <c r="EG47" s="134">
        <f t="shared" si="224"/>
        <v>0</v>
      </c>
      <c r="EH47" s="68">
        <v>7.8</v>
      </c>
      <c r="EI47" s="133">
        <v>8.1999999999999993</v>
      </c>
      <c r="EJ47" s="134">
        <f t="shared" si="218"/>
        <v>-0.39999999999999947</v>
      </c>
      <c r="EK47" s="68">
        <v>7.8</v>
      </c>
      <c r="EL47" s="133">
        <v>8</v>
      </c>
      <c r="EM47" s="134">
        <f t="shared" si="219"/>
        <v>-0.20000000000000018</v>
      </c>
      <c r="EN47" s="68">
        <v>7.2</v>
      </c>
      <c r="EO47" s="133">
        <v>7</v>
      </c>
      <c r="EP47" s="134">
        <f t="shared" si="220"/>
        <v>0.20000000000000018</v>
      </c>
      <c r="EQ47" s="68">
        <v>7.3</v>
      </c>
      <c r="ER47" s="133">
        <v>7.1</v>
      </c>
      <c r="ES47" s="134">
        <f t="shared" si="221"/>
        <v>0.20000000000000018</v>
      </c>
      <c r="ET47" s="68">
        <v>7.4</v>
      </c>
      <c r="EU47" s="133">
        <v>7.2</v>
      </c>
      <c r="EV47" s="134">
        <f t="shared" si="222"/>
        <v>0.20000000000000018</v>
      </c>
      <c r="EW47" s="68">
        <v>7.7</v>
      </c>
      <c r="EX47" s="133">
        <v>7</v>
      </c>
      <c r="EY47" s="134">
        <f t="shared" si="223"/>
        <v>0.70000000000000018</v>
      </c>
    </row>
    <row r="48" spans="1:155" ht="19.75" customHeight="1" x14ac:dyDescent="0.35">
      <c r="J48" s="103">
        <v>44925</v>
      </c>
      <c r="K48" s="101">
        <f t="shared" si="202"/>
        <v>16.822580645161292</v>
      </c>
      <c r="L48" s="102">
        <v>16.399999999999999</v>
      </c>
      <c r="M48" s="100">
        <v>18</v>
      </c>
      <c r="N48" s="100">
        <v>17</v>
      </c>
      <c r="O48" s="100">
        <v>17.2</v>
      </c>
      <c r="P48" s="100">
        <v>17.8</v>
      </c>
      <c r="Q48" s="105">
        <v>19</v>
      </c>
      <c r="R48" s="102">
        <v>17.2</v>
      </c>
      <c r="S48" s="100">
        <v>16.600000000000001</v>
      </c>
      <c r="T48" s="100">
        <v>16.8</v>
      </c>
      <c r="U48" s="100">
        <v>17.399999999999999</v>
      </c>
      <c r="V48" s="100">
        <v>17.2</v>
      </c>
      <c r="W48" s="56">
        <v>17.2</v>
      </c>
      <c r="X48" s="106">
        <v>16.399999999999999</v>
      </c>
      <c r="Y48" s="100">
        <v>17.5</v>
      </c>
      <c r="Z48" s="100">
        <v>17</v>
      </c>
      <c r="AA48" s="100">
        <v>17</v>
      </c>
      <c r="AB48" s="105">
        <v>17.2</v>
      </c>
      <c r="AC48" s="102">
        <v>16.8</v>
      </c>
      <c r="AD48" s="102">
        <v>16.8</v>
      </c>
      <c r="AE48" s="100">
        <v>16.399999999999999</v>
      </c>
      <c r="AF48" s="102">
        <v>16.600000000000001</v>
      </c>
      <c r="AG48" s="100">
        <v>16.2</v>
      </c>
      <c r="AH48" s="100">
        <v>16.2</v>
      </c>
      <c r="AI48" s="100">
        <v>15.8</v>
      </c>
      <c r="AJ48" s="105">
        <v>16</v>
      </c>
      <c r="AK48" s="102">
        <v>16.600000000000001</v>
      </c>
      <c r="AL48" s="100">
        <v>16.600000000000001</v>
      </c>
      <c r="AM48" s="100">
        <v>16.2</v>
      </c>
      <c r="AN48" s="100">
        <v>16</v>
      </c>
      <c r="AO48" s="100">
        <v>16.600000000000001</v>
      </c>
      <c r="AP48" s="100">
        <v>15.8</v>
      </c>
      <c r="AQ48" s="110">
        <f t="shared" si="201"/>
        <v>0.30000000000000426</v>
      </c>
      <c r="AS48" s="103">
        <v>44659</v>
      </c>
      <c r="AT48" s="112">
        <f t="shared" si="216"/>
        <v>387.5</v>
      </c>
      <c r="AU48" s="102"/>
      <c r="AV48" s="100"/>
      <c r="AW48" s="100">
        <v>450</v>
      </c>
      <c r="AX48" s="56"/>
      <c r="AY48" s="100"/>
      <c r="AZ48" s="105"/>
      <c r="BA48" s="113">
        <v>350</v>
      </c>
      <c r="BB48" s="113">
        <v>400</v>
      </c>
      <c r="BC48" s="114"/>
      <c r="BD48" s="114"/>
      <c r="BE48" s="116"/>
      <c r="BF48" s="102">
        <v>300</v>
      </c>
      <c r="BG48" s="100">
        <v>350</v>
      </c>
      <c r="BH48" s="100">
        <v>325</v>
      </c>
      <c r="BI48" s="100"/>
      <c r="BJ48" s="105"/>
      <c r="BK48" s="100"/>
      <c r="BL48" s="100">
        <v>400</v>
      </c>
      <c r="BM48" s="100">
        <v>450</v>
      </c>
      <c r="BN48" s="100"/>
      <c r="BO48" s="105"/>
      <c r="BP48" s="102">
        <v>450</v>
      </c>
      <c r="BQ48" s="100">
        <v>400</v>
      </c>
      <c r="BR48" s="100"/>
      <c r="BS48" s="100"/>
      <c r="BT48" s="100"/>
      <c r="BV48" s="103">
        <v>44659</v>
      </c>
      <c r="BW48" s="119">
        <v>2099</v>
      </c>
      <c r="BX48" s="102"/>
      <c r="BY48" s="100"/>
      <c r="BZ48" s="100"/>
      <c r="CA48" s="100"/>
      <c r="CB48" s="105"/>
      <c r="CC48" s="102"/>
      <c r="CD48" s="100"/>
      <c r="CE48" s="100"/>
      <c r="CF48" s="100"/>
      <c r="CG48" s="105"/>
      <c r="CH48" s="120"/>
      <c r="CI48" s="56"/>
      <c r="CJ48" s="56"/>
      <c r="CK48" s="56"/>
      <c r="CL48" s="121"/>
      <c r="CM48" s="102"/>
      <c r="CN48" s="100"/>
      <c r="CO48" s="100"/>
      <c r="CP48" s="100"/>
      <c r="CQ48" s="105"/>
      <c r="CR48" s="102"/>
      <c r="CS48" s="100"/>
      <c r="CT48" s="100"/>
      <c r="CU48" s="100"/>
      <c r="CV48" s="100"/>
      <c r="CX48" s="103">
        <v>44925</v>
      </c>
      <c r="CY48" s="68">
        <v>11.5</v>
      </c>
      <c r="CZ48" s="68">
        <v>10</v>
      </c>
      <c r="DA48" s="126">
        <f t="shared" ref="DA48:DA54" si="225">CY48-CZ48</f>
        <v>1.5</v>
      </c>
      <c r="DC48" s="103">
        <v>44925</v>
      </c>
      <c r="DD48" s="127">
        <f t="shared" si="19"/>
        <v>0.59999999999999787</v>
      </c>
      <c r="DE48" s="127">
        <f t="shared" si="20"/>
        <v>0.79999999999999716</v>
      </c>
      <c r="DF48" s="127">
        <f t="shared" si="21"/>
        <v>-0.60000000000000142</v>
      </c>
      <c r="DG48" s="127">
        <f t="shared" si="22"/>
        <v>-0.40000000000000213</v>
      </c>
      <c r="DH48" s="127">
        <f t="shared" si="23"/>
        <v>0</v>
      </c>
      <c r="DI48" s="127">
        <f t="shared" si="24"/>
        <v>0.59999999999999787</v>
      </c>
      <c r="DJ48" s="127">
        <f t="shared" si="25"/>
        <v>-0.40000000000000213</v>
      </c>
      <c r="DK48" s="127">
        <f t="shared" si="26"/>
        <v>-0.80000000000000071</v>
      </c>
      <c r="DL48" s="127">
        <f t="shared" si="27"/>
        <v>0.39999999999999858</v>
      </c>
      <c r="DM48" s="127">
        <f t="shared" si="28"/>
        <v>0</v>
      </c>
      <c r="DN48" s="127">
        <f t="shared" si="29"/>
        <v>-1.1999999999999993</v>
      </c>
      <c r="DO48" s="127">
        <f t="shared" si="30"/>
        <v>-0.19999999999999929</v>
      </c>
      <c r="DP48" s="127">
        <f t="shared" si="31"/>
        <v>-0.59999999999999787</v>
      </c>
      <c r="DQ48" s="127">
        <f t="shared" si="32"/>
        <v>-0.59999999999999787</v>
      </c>
      <c r="DR48" s="127">
        <f t="shared" si="33"/>
        <v>-0.20000000000000284</v>
      </c>
      <c r="DS48" s="127">
        <f t="shared" si="34"/>
        <v>-0.20000000000000284</v>
      </c>
      <c r="DU48" s="103">
        <v>44928</v>
      </c>
      <c r="DV48" s="68">
        <v>8.1999999999999993</v>
      </c>
      <c r="DW48" s="133">
        <v>7.7</v>
      </c>
      <c r="DX48" s="134">
        <f t="shared" si="132"/>
        <v>0.49999999999999911</v>
      </c>
      <c r="DY48" s="68">
        <v>8</v>
      </c>
      <c r="DZ48" s="133">
        <v>7.5</v>
      </c>
      <c r="EA48" s="134">
        <v>0.5</v>
      </c>
      <c r="EB48" s="68">
        <v>8</v>
      </c>
      <c r="EC48" s="133">
        <v>8</v>
      </c>
      <c r="ED48" s="134">
        <f t="shared" si="217"/>
        <v>0</v>
      </c>
      <c r="EE48" s="68">
        <v>7.9</v>
      </c>
      <c r="EF48" s="133">
        <v>8.1</v>
      </c>
      <c r="EG48" s="134">
        <f t="shared" si="224"/>
        <v>-0.19999999999999929</v>
      </c>
      <c r="EH48" s="68">
        <v>8</v>
      </c>
      <c r="EI48" s="133">
        <v>8.3000000000000007</v>
      </c>
      <c r="EJ48" s="134">
        <f t="shared" si="218"/>
        <v>-0.30000000000000071</v>
      </c>
      <c r="EK48" s="68">
        <v>8.1</v>
      </c>
      <c r="EL48" s="133">
        <v>8.4</v>
      </c>
      <c r="EM48" s="134">
        <f t="shared" si="219"/>
        <v>-0.30000000000000071</v>
      </c>
      <c r="EN48" s="68">
        <v>7.5</v>
      </c>
      <c r="EO48" s="133">
        <v>7.4</v>
      </c>
      <c r="EP48" s="134">
        <f t="shared" si="220"/>
        <v>9.9999999999999645E-2</v>
      </c>
      <c r="EQ48" s="68">
        <v>7.6</v>
      </c>
      <c r="ER48" s="133">
        <v>7.5</v>
      </c>
      <c r="ES48" s="134">
        <f t="shared" si="221"/>
        <v>9.9999999999999645E-2</v>
      </c>
      <c r="ET48" s="68">
        <v>7.6</v>
      </c>
      <c r="EU48" s="133">
        <v>7.5</v>
      </c>
      <c r="EV48" s="134">
        <f t="shared" si="222"/>
        <v>9.9999999999999645E-2</v>
      </c>
      <c r="EW48" s="68">
        <v>8.1</v>
      </c>
      <c r="EX48" s="133">
        <v>7.3</v>
      </c>
      <c r="EY48" s="134">
        <f t="shared" si="223"/>
        <v>0.79999999999999982</v>
      </c>
    </row>
    <row r="49" spans="1:155" ht="19.75" customHeight="1" x14ac:dyDescent="0.35">
      <c r="J49" s="103">
        <v>44924</v>
      </c>
      <c r="K49" s="101">
        <f t="shared" si="202"/>
        <v>17.522580645161288</v>
      </c>
      <c r="L49" s="102">
        <v>17</v>
      </c>
      <c r="M49" s="100">
        <v>18</v>
      </c>
      <c r="N49" s="100">
        <v>17.600000000000001</v>
      </c>
      <c r="O49" s="100">
        <v>17.8</v>
      </c>
      <c r="P49" s="100">
        <v>18.600000000000001</v>
      </c>
      <c r="Q49" s="105">
        <v>19</v>
      </c>
      <c r="R49" s="102">
        <v>17.8</v>
      </c>
      <c r="S49" s="100">
        <v>17.399999999999999</v>
      </c>
      <c r="T49" s="100">
        <v>17.600000000000001</v>
      </c>
      <c r="U49" s="100">
        <v>18.600000000000001</v>
      </c>
      <c r="V49" s="100">
        <v>18</v>
      </c>
      <c r="W49" s="56">
        <v>18</v>
      </c>
      <c r="X49" s="106">
        <v>16.399999999999999</v>
      </c>
      <c r="Y49" s="100">
        <v>17.600000000000001</v>
      </c>
      <c r="Z49" s="100">
        <v>17.2</v>
      </c>
      <c r="AA49" s="100">
        <v>17.2</v>
      </c>
      <c r="AB49" s="105">
        <v>17.399999999999999</v>
      </c>
      <c r="AC49" s="102">
        <v>18</v>
      </c>
      <c r="AD49" s="102">
        <v>18</v>
      </c>
      <c r="AE49" s="100">
        <v>17.2</v>
      </c>
      <c r="AF49" s="102">
        <v>18</v>
      </c>
      <c r="AG49" s="100">
        <v>17.2</v>
      </c>
      <c r="AH49" s="100">
        <v>17.2</v>
      </c>
      <c r="AI49" s="100">
        <v>17</v>
      </c>
      <c r="AJ49" s="105">
        <v>17.2</v>
      </c>
      <c r="AK49" s="102">
        <v>17.399999999999999</v>
      </c>
      <c r="AL49" s="100">
        <v>17.399999999999999</v>
      </c>
      <c r="AM49" s="100">
        <v>17</v>
      </c>
      <c r="AN49" s="100">
        <v>16.8</v>
      </c>
      <c r="AO49" s="100">
        <v>17.399999999999999</v>
      </c>
      <c r="AP49" s="100">
        <v>16.2</v>
      </c>
      <c r="AQ49" s="110">
        <f t="shared" si="201"/>
        <v>0.39999999999999858</v>
      </c>
      <c r="AS49" s="103">
        <v>44652</v>
      </c>
      <c r="AT49" s="112">
        <f t="shared" si="216"/>
        <v>337.5</v>
      </c>
      <c r="AU49" s="102"/>
      <c r="AV49" s="100"/>
      <c r="AW49" s="100">
        <v>380</v>
      </c>
      <c r="AX49" s="56"/>
      <c r="AY49" s="100"/>
      <c r="AZ49" s="105"/>
      <c r="BA49" s="113">
        <v>375</v>
      </c>
      <c r="BB49" s="113">
        <v>400</v>
      </c>
      <c r="BC49" s="114"/>
      <c r="BD49" s="114"/>
      <c r="BE49" s="116"/>
      <c r="BF49" s="102">
        <v>250</v>
      </c>
      <c r="BG49" s="100">
        <v>340</v>
      </c>
      <c r="BH49" s="100">
        <v>250</v>
      </c>
      <c r="BI49" s="100"/>
      <c r="BJ49" s="105"/>
      <c r="BK49" s="100"/>
      <c r="BL49" s="100">
        <v>250</v>
      </c>
      <c r="BM49" s="100">
        <v>350</v>
      </c>
      <c r="BN49" s="100"/>
      <c r="BO49" s="105"/>
      <c r="BP49" s="102">
        <v>380</v>
      </c>
      <c r="BQ49" s="100">
        <v>400</v>
      </c>
      <c r="BR49" s="100"/>
      <c r="BS49" s="100"/>
      <c r="BT49" s="100"/>
      <c r="BV49" s="103">
        <v>44652</v>
      </c>
      <c r="BW49" s="119">
        <v>2008</v>
      </c>
      <c r="BX49" s="102"/>
      <c r="BY49" s="100"/>
      <c r="BZ49" s="100"/>
      <c r="CA49" s="100"/>
      <c r="CB49" s="105"/>
      <c r="CC49" s="102"/>
      <c r="CD49" s="100"/>
      <c r="CE49" s="100"/>
      <c r="CF49" s="100"/>
      <c r="CG49" s="105"/>
      <c r="CH49" s="120"/>
      <c r="CI49" s="56"/>
      <c r="CJ49" s="56"/>
      <c r="CK49" s="56"/>
      <c r="CL49" s="121"/>
      <c r="CM49" s="102"/>
      <c r="CN49" s="100"/>
      <c r="CO49" s="100"/>
      <c r="CP49" s="100"/>
      <c r="CQ49" s="105"/>
      <c r="CR49" s="102"/>
      <c r="CS49" s="100"/>
      <c r="CT49" s="100"/>
      <c r="CU49" s="100"/>
      <c r="CV49" s="100"/>
      <c r="CX49" s="103">
        <v>44924</v>
      </c>
      <c r="CY49" s="68">
        <v>11.75</v>
      </c>
      <c r="CZ49" s="68">
        <v>10</v>
      </c>
      <c r="DA49" s="126">
        <f t="shared" si="225"/>
        <v>1.75</v>
      </c>
      <c r="DC49" s="103">
        <v>44924</v>
      </c>
      <c r="DD49" s="127">
        <f t="shared" si="19"/>
        <v>0.60000000000000142</v>
      </c>
      <c r="DE49" s="127">
        <f t="shared" si="20"/>
        <v>1.2000000000000028</v>
      </c>
      <c r="DF49" s="127">
        <f t="shared" si="21"/>
        <v>-0.59999999999999787</v>
      </c>
      <c r="DG49" s="127">
        <f t="shared" si="22"/>
        <v>-0.39999999999999858</v>
      </c>
      <c r="DH49" s="127">
        <f t="shared" si="23"/>
        <v>0</v>
      </c>
      <c r="DI49" s="127">
        <f t="shared" si="24"/>
        <v>0.40000000000000213</v>
      </c>
      <c r="DJ49" s="127">
        <f t="shared" si="25"/>
        <v>-0.19999999999999929</v>
      </c>
      <c r="DK49" s="127">
        <f t="shared" si="26"/>
        <v>-0.39999999999999858</v>
      </c>
      <c r="DL49" s="127">
        <f t="shared" si="27"/>
        <v>0.20000000000000284</v>
      </c>
      <c r="DM49" s="127">
        <f t="shared" si="28"/>
        <v>0</v>
      </c>
      <c r="DN49" s="127">
        <f t="shared" si="29"/>
        <v>-1</v>
      </c>
      <c r="DO49" s="127">
        <f t="shared" si="30"/>
        <v>-0.39999999999999858</v>
      </c>
      <c r="DP49" s="127">
        <f t="shared" si="31"/>
        <v>-0.60000000000000142</v>
      </c>
      <c r="DQ49" s="127">
        <f t="shared" si="32"/>
        <v>-0.40000000000000213</v>
      </c>
      <c r="DR49" s="127">
        <f t="shared" si="33"/>
        <v>-1</v>
      </c>
      <c r="DS49" s="127">
        <f t="shared" si="34"/>
        <v>-1</v>
      </c>
      <c r="DU49" s="103">
        <v>44927</v>
      </c>
      <c r="DV49" s="68">
        <v>8.3000000000000007</v>
      </c>
      <c r="DW49" s="133">
        <v>7.8</v>
      </c>
      <c r="DX49" s="134">
        <f t="shared" si="132"/>
        <v>0.50000000000000089</v>
      </c>
      <c r="DY49" s="68">
        <v>8.3000000000000007</v>
      </c>
      <c r="DZ49" s="133">
        <v>7.8</v>
      </c>
      <c r="EA49" s="134">
        <v>0.499999999999999</v>
      </c>
      <c r="EB49" s="68">
        <v>8</v>
      </c>
      <c r="EC49" s="133">
        <v>8</v>
      </c>
      <c r="ED49" s="134">
        <f t="shared" si="217"/>
        <v>0</v>
      </c>
      <c r="EE49" s="68">
        <v>8</v>
      </c>
      <c r="EF49" s="133">
        <v>8.1</v>
      </c>
      <c r="EG49" s="134">
        <f t="shared" si="224"/>
        <v>-9.9999999999999645E-2</v>
      </c>
      <c r="EH49" s="68">
        <v>8.1</v>
      </c>
      <c r="EI49" s="133">
        <v>8.5</v>
      </c>
      <c r="EJ49" s="134">
        <f t="shared" si="218"/>
        <v>-0.40000000000000036</v>
      </c>
      <c r="EK49" s="68">
        <v>8.1999999999999993</v>
      </c>
      <c r="EL49" s="133">
        <v>8.5</v>
      </c>
      <c r="EM49" s="134">
        <f t="shared" si="219"/>
        <v>-0.30000000000000071</v>
      </c>
      <c r="EN49" s="68">
        <v>7.9</v>
      </c>
      <c r="EO49" s="133">
        <v>7.7</v>
      </c>
      <c r="EP49" s="134">
        <f t="shared" si="220"/>
        <v>0.20000000000000018</v>
      </c>
      <c r="EQ49" s="68">
        <v>8.1</v>
      </c>
      <c r="ER49" s="133">
        <v>7.8</v>
      </c>
      <c r="ES49" s="134">
        <f t="shared" si="221"/>
        <v>0.29999999999999982</v>
      </c>
      <c r="ET49" s="68">
        <v>8</v>
      </c>
      <c r="EU49" s="133">
        <v>7.8</v>
      </c>
      <c r="EV49" s="134">
        <f t="shared" si="222"/>
        <v>0.20000000000000018</v>
      </c>
      <c r="EW49" s="68">
        <v>8.1999999999999993</v>
      </c>
      <c r="EX49" s="133">
        <v>7.5</v>
      </c>
      <c r="EY49" s="134">
        <f t="shared" si="223"/>
        <v>0.69999999999999929</v>
      </c>
    </row>
    <row r="50" spans="1:155" ht="19.75" customHeight="1" x14ac:dyDescent="0.35">
      <c r="J50" s="103">
        <v>44923</v>
      </c>
      <c r="K50" s="101">
        <f t="shared" si="202"/>
        <v>17.406451612903222</v>
      </c>
      <c r="L50" s="102">
        <v>17.399999999999999</v>
      </c>
      <c r="M50" s="100">
        <v>18.399999999999999</v>
      </c>
      <c r="N50" s="100">
        <v>17.600000000000001</v>
      </c>
      <c r="O50" s="100">
        <v>18.399999999999999</v>
      </c>
      <c r="P50" s="100">
        <v>18.8</v>
      </c>
      <c r="Q50" s="105">
        <v>19</v>
      </c>
      <c r="R50" s="102">
        <v>17.399999999999999</v>
      </c>
      <c r="S50" s="100">
        <v>17</v>
      </c>
      <c r="T50" s="100">
        <v>17.2</v>
      </c>
      <c r="U50" s="100">
        <v>18.600000000000001</v>
      </c>
      <c r="V50" s="100">
        <v>17.2</v>
      </c>
      <c r="W50" s="56">
        <v>17.2</v>
      </c>
      <c r="X50" s="106">
        <v>16</v>
      </c>
      <c r="Y50" s="100">
        <v>17.399999999999999</v>
      </c>
      <c r="Z50" s="100">
        <v>17</v>
      </c>
      <c r="AA50" s="100">
        <v>17</v>
      </c>
      <c r="AB50" s="105">
        <v>17.2</v>
      </c>
      <c r="AC50" s="102">
        <v>17.399999999999999</v>
      </c>
      <c r="AD50" s="102">
        <v>17.399999999999999</v>
      </c>
      <c r="AE50" s="100">
        <v>17</v>
      </c>
      <c r="AF50" s="102">
        <v>17.399999999999999</v>
      </c>
      <c r="AG50" s="100">
        <v>16.600000000000001</v>
      </c>
      <c r="AH50" s="100">
        <v>16.8</v>
      </c>
      <c r="AI50" s="100">
        <v>16.600000000000001</v>
      </c>
      <c r="AJ50" s="105">
        <v>16.8</v>
      </c>
      <c r="AK50" s="102">
        <v>17.2</v>
      </c>
      <c r="AL50" s="100">
        <v>18.2</v>
      </c>
      <c r="AM50" s="100">
        <v>17.399999999999999</v>
      </c>
      <c r="AN50" s="100">
        <v>17.2</v>
      </c>
      <c r="AO50" s="100">
        <v>18.2</v>
      </c>
      <c r="AP50" s="100">
        <v>16.600000000000001</v>
      </c>
      <c r="AQ50" s="110">
        <f t="shared" si="201"/>
        <v>1.3000000000000007</v>
      </c>
      <c r="AS50" s="103">
        <v>44645</v>
      </c>
      <c r="AT50" s="112">
        <f t="shared" ref="AT50:AT57" si="226">AVERAGE(AU50:BT50)</f>
        <v>342.5</v>
      </c>
      <c r="AU50" s="102"/>
      <c r="AV50" s="100"/>
      <c r="AW50" s="100">
        <v>380</v>
      </c>
      <c r="AX50" s="56"/>
      <c r="AY50" s="100"/>
      <c r="AZ50" s="105"/>
      <c r="BA50" s="113">
        <v>375</v>
      </c>
      <c r="BB50" s="113">
        <v>400</v>
      </c>
      <c r="BC50" s="114"/>
      <c r="BD50" s="114"/>
      <c r="BE50" s="116"/>
      <c r="BF50" s="102">
        <v>250</v>
      </c>
      <c r="BG50" s="100">
        <v>340</v>
      </c>
      <c r="BH50" s="100">
        <v>250</v>
      </c>
      <c r="BI50" s="100"/>
      <c r="BJ50" s="105"/>
      <c r="BK50" s="100"/>
      <c r="BL50" s="100">
        <v>250</v>
      </c>
      <c r="BM50" s="100">
        <v>400</v>
      </c>
      <c r="BN50" s="100"/>
      <c r="BO50" s="105"/>
      <c r="BP50" s="102">
        <v>380</v>
      </c>
      <c r="BQ50" s="100">
        <v>400</v>
      </c>
      <c r="BR50" s="100"/>
      <c r="BS50" s="100"/>
      <c r="BT50" s="100"/>
      <c r="BV50" s="103">
        <v>44645</v>
      </c>
      <c r="BW50" s="119">
        <v>1964</v>
      </c>
      <c r="BX50" s="102"/>
      <c r="BY50" s="100"/>
      <c r="BZ50" s="100"/>
      <c r="CA50" s="100"/>
      <c r="CB50" s="105"/>
      <c r="CC50" s="102"/>
      <c r="CD50" s="100"/>
      <c r="CE50" s="100"/>
      <c r="CF50" s="100"/>
      <c r="CG50" s="105"/>
      <c r="CH50" s="120"/>
      <c r="CI50" s="56"/>
      <c r="CJ50" s="56"/>
      <c r="CK50" s="56"/>
      <c r="CL50" s="121"/>
      <c r="CM50" s="102"/>
      <c r="CN50" s="100"/>
      <c r="CO50" s="100"/>
      <c r="CP50" s="100"/>
      <c r="CQ50" s="105"/>
      <c r="CR50" s="102"/>
      <c r="CS50" s="100"/>
      <c r="CT50" s="100"/>
      <c r="CU50" s="100"/>
      <c r="CV50" s="100"/>
      <c r="CX50" s="103">
        <v>44923</v>
      </c>
      <c r="CY50" s="68">
        <v>11.75</v>
      </c>
      <c r="CZ50" s="68">
        <v>9.5</v>
      </c>
      <c r="DA50" s="126">
        <f t="shared" si="225"/>
        <v>2.25</v>
      </c>
      <c r="DC50" s="103">
        <v>44923</v>
      </c>
      <c r="DD50" s="127">
        <f t="shared" si="19"/>
        <v>0.19999999999999929</v>
      </c>
      <c r="DE50" s="127">
        <f t="shared" si="20"/>
        <v>1.6000000000000014</v>
      </c>
      <c r="DF50" s="127">
        <f t="shared" si="21"/>
        <v>0.19999999999999929</v>
      </c>
      <c r="DG50" s="127">
        <f t="shared" si="22"/>
        <v>0.39999999999999858</v>
      </c>
      <c r="DH50" s="127">
        <f t="shared" si="23"/>
        <v>1.1999999999999993</v>
      </c>
      <c r="DI50" s="127">
        <f t="shared" si="24"/>
        <v>0.39999999999999858</v>
      </c>
      <c r="DJ50" s="127">
        <f t="shared" si="25"/>
        <v>-0.19999999999999929</v>
      </c>
      <c r="DK50" s="127">
        <f t="shared" si="26"/>
        <v>-0.39999999999999858</v>
      </c>
      <c r="DL50" s="127">
        <f t="shared" si="27"/>
        <v>0.60000000000000142</v>
      </c>
      <c r="DM50" s="127">
        <f t="shared" si="28"/>
        <v>0.19999999999999929</v>
      </c>
      <c r="DN50" s="127">
        <f t="shared" si="29"/>
        <v>-0.19999999999999929</v>
      </c>
      <c r="DO50" s="127">
        <f t="shared" si="30"/>
        <v>0.39999999999999858</v>
      </c>
      <c r="DP50" s="127">
        <f t="shared" si="31"/>
        <v>1</v>
      </c>
      <c r="DQ50" s="127">
        <f t="shared" si="32"/>
        <v>0.80000000000000071</v>
      </c>
      <c r="DR50" s="127">
        <f t="shared" si="33"/>
        <v>-2.1999999999999993</v>
      </c>
      <c r="DS50" s="127">
        <f t="shared" si="34"/>
        <v>-1</v>
      </c>
      <c r="DU50" s="103">
        <v>44926</v>
      </c>
      <c r="DV50" s="68">
        <v>8.4</v>
      </c>
      <c r="DW50" s="133">
        <v>8</v>
      </c>
      <c r="DX50" s="134">
        <f t="shared" si="132"/>
        <v>0.40000000000000036</v>
      </c>
      <c r="DY50" s="68">
        <v>8.1</v>
      </c>
      <c r="DZ50" s="133">
        <v>7.6</v>
      </c>
      <c r="EA50" s="134">
        <v>0.5</v>
      </c>
      <c r="EB50" s="68">
        <v>8</v>
      </c>
      <c r="EC50" s="133">
        <v>7.9</v>
      </c>
      <c r="ED50" s="134">
        <f t="shared" si="217"/>
        <v>9.9999999999999645E-2</v>
      </c>
      <c r="EE50" s="68">
        <v>8.1999999999999993</v>
      </c>
      <c r="EF50" s="133">
        <v>8.3000000000000007</v>
      </c>
      <c r="EG50" s="134">
        <f t="shared" si="224"/>
        <v>-0.10000000000000142</v>
      </c>
      <c r="EH50" s="68">
        <v>8.1</v>
      </c>
      <c r="EI50" s="133">
        <v>8.5</v>
      </c>
      <c r="EJ50" s="134">
        <f t="shared" si="218"/>
        <v>-0.40000000000000036</v>
      </c>
      <c r="EK50" s="68">
        <v>8.4</v>
      </c>
      <c r="EL50" s="133">
        <v>8.8000000000000007</v>
      </c>
      <c r="EM50" s="134">
        <f t="shared" si="219"/>
        <v>-0.40000000000000036</v>
      </c>
      <c r="EN50" s="68">
        <v>7.8</v>
      </c>
      <c r="EO50" s="133">
        <v>7.7</v>
      </c>
      <c r="EP50" s="134">
        <f t="shared" si="220"/>
        <v>9.9999999999999645E-2</v>
      </c>
      <c r="EQ50" s="68">
        <v>8</v>
      </c>
      <c r="ER50" s="133">
        <v>7.8</v>
      </c>
      <c r="ES50" s="134">
        <f t="shared" si="221"/>
        <v>0.20000000000000018</v>
      </c>
      <c r="ET50" s="68">
        <v>7.9</v>
      </c>
      <c r="EU50" s="133">
        <v>7.8</v>
      </c>
      <c r="EV50" s="134">
        <f t="shared" si="222"/>
        <v>0.10000000000000053</v>
      </c>
      <c r="EW50" s="68">
        <v>8.6</v>
      </c>
      <c r="EX50" s="133">
        <v>8</v>
      </c>
      <c r="EY50" s="134">
        <f t="shared" si="223"/>
        <v>0.59999999999999964</v>
      </c>
    </row>
    <row r="51" spans="1:155" ht="19.75" customHeight="1" x14ac:dyDescent="0.35">
      <c r="J51" s="103">
        <v>44922</v>
      </c>
      <c r="K51" s="101">
        <f t="shared" si="202"/>
        <v>17.677419354838708</v>
      </c>
      <c r="L51" s="102">
        <v>17.600000000000001</v>
      </c>
      <c r="M51" s="100">
        <v>18.600000000000001</v>
      </c>
      <c r="N51" s="100">
        <v>18</v>
      </c>
      <c r="O51" s="100">
        <v>18</v>
      </c>
      <c r="P51" s="100">
        <v>18.600000000000001</v>
      </c>
      <c r="Q51" s="105">
        <v>19</v>
      </c>
      <c r="R51" s="102">
        <v>17.8</v>
      </c>
      <c r="S51" s="100">
        <v>17.600000000000001</v>
      </c>
      <c r="T51" s="100">
        <v>17.600000000000001</v>
      </c>
      <c r="U51" s="100">
        <v>18.600000000000001</v>
      </c>
      <c r="V51" s="100">
        <v>17.600000000000001</v>
      </c>
      <c r="W51" s="56">
        <v>17.600000000000001</v>
      </c>
      <c r="X51" s="106">
        <v>16</v>
      </c>
      <c r="Y51" s="100">
        <v>17.600000000000001</v>
      </c>
      <c r="Z51" s="100">
        <v>17.2</v>
      </c>
      <c r="AA51" s="100">
        <v>17.2</v>
      </c>
      <c r="AB51" s="105">
        <v>17.399999999999999</v>
      </c>
      <c r="AC51" s="102">
        <v>18</v>
      </c>
      <c r="AD51" s="102">
        <v>18</v>
      </c>
      <c r="AE51" s="100">
        <v>17.399999999999999</v>
      </c>
      <c r="AF51" s="102">
        <v>18</v>
      </c>
      <c r="AG51" s="100">
        <v>17.399999999999999</v>
      </c>
      <c r="AH51" s="100">
        <v>17.2</v>
      </c>
      <c r="AI51" s="100">
        <v>17</v>
      </c>
      <c r="AJ51" s="105">
        <v>17.2</v>
      </c>
      <c r="AK51" s="102">
        <v>17.600000000000001</v>
      </c>
      <c r="AL51" s="100">
        <v>18.399999999999999</v>
      </c>
      <c r="AM51" s="100">
        <v>17.600000000000001</v>
      </c>
      <c r="AN51" s="100">
        <v>17.399999999999999</v>
      </c>
      <c r="AO51" s="100">
        <v>18.2</v>
      </c>
      <c r="AP51" s="100">
        <v>16.600000000000001</v>
      </c>
      <c r="AQ51" s="110">
        <f t="shared" si="201"/>
        <v>0.79999999999999716</v>
      </c>
      <c r="AS51" s="103">
        <v>44638</v>
      </c>
      <c r="AT51" s="112">
        <f t="shared" si="226"/>
        <v>336.11111111111109</v>
      </c>
      <c r="AU51" s="102"/>
      <c r="AV51" s="100"/>
      <c r="AW51" s="100"/>
      <c r="AX51" s="56"/>
      <c r="AY51" s="100"/>
      <c r="AZ51" s="105"/>
      <c r="BA51" s="113">
        <v>375</v>
      </c>
      <c r="BB51" s="113">
        <v>400</v>
      </c>
      <c r="BC51" s="114"/>
      <c r="BD51" s="114"/>
      <c r="BE51" s="116"/>
      <c r="BF51" s="102">
        <v>250</v>
      </c>
      <c r="BG51" s="100">
        <v>340</v>
      </c>
      <c r="BH51" s="100">
        <v>250</v>
      </c>
      <c r="BI51" s="100"/>
      <c r="BJ51" s="105"/>
      <c r="BK51" s="100"/>
      <c r="BL51" s="100">
        <v>250</v>
      </c>
      <c r="BM51" s="100">
        <v>400</v>
      </c>
      <c r="BN51" s="100"/>
      <c r="BO51" s="105"/>
      <c r="BP51" s="102">
        <v>360</v>
      </c>
      <c r="BQ51" s="100">
        <v>400</v>
      </c>
      <c r="BR51" s="100"/>
      <c r="BS51" s="100"/>
      <c r="BT51" s="100"/>
      <c r="BV51" s="103">
        <v>44638</v>
      </c>
      <c r="BW51" s="119">
        <v>2017</v>
      </c>
      <c r="BX51" s="102"/>
      <c r="BY51" s="100"/>
      <c r="BZ51" s="100"/>
      <c r="CA51" s="100"/>
      <c r="CB51" s="105"/>
      <c r="CC51" s="102"/>
      <c r="CD51" s="100"/>
      <c r="CE51" s="100"/>
      <c r="CF51" s="100"/>
      <c r="CG51" s="105"/>
      <c r="CH51" s="120"/>
      <c r="CI51" s="56"/>
      <c r="CJ51" s="56"/>
      <c r="CK51" s="56"/>
      <c r="CL51" s="121"/>
      <c r="CM51" s="102"/>
      <c r="CN51" s="100"/>
      <c r="CO51" s="100"/>
      <c r="CP51" s="100"/>
      <c r="CQ51" s="105"/>
      <c r="CR51" s="102"/>
      <c r="CS51" s="100"/>
      <c r="CT51" s="100"/>
      <c r="CU51" s="100"/>
      <c r="CV51" s="100"/>
      <c r="CX51" s="103">
        <v>44922</v>
      </c>
      <c r="CY51" s="68">
        <v>11.75</v>
      </c>
      <c r="CZ51" s="68">
        <v>9.5</v>
      </c>
      <c r="DA51" s="126">
        <f t="shared" si="225"/>
        <v>2.25</v>
      </c>
      <c r="DC51" s="103">
        <v>44922</v>
      </c>
      <c r="DD51" s="127">
        <f t="shared" si="19"/>
        <v>0</v>
      </c>
      <c r="DE51" s="127">
        <f t="shared" si="20"/>
        <v>1</v>
      </c>
      <c r="DF51" s="127">
        <f t="shared" si="21"/>
        <v>-0.20000000000000284</v>
      </c>
      <c r="DG51" s="127">
        <f t="shared" si="22"/>
        <v>0</v>
      </c>
      <c r="DH51" s="127">
        <f t="shared" si="23"/>
        <v>0.79999999999999716</v>
      </c>
      <c r="DI51" s="127">
        <f t="shared" si="24"/>
        <v>0.19999999999999929</v>
      </c>
      <c r="DJ51" s="127">
        <f t="shared" si="25"/>
        <v>-0.40000000000000213</v>
      </c>
      <c r="DK51" s="127">
        <f t="shared" si="26"/>
        <v>-0.60000000000000142</v>
      </c>
      <c r="DL51" s="127">
        <f t="shared" si="27"/>
        <v>0.39999999999999858</v>
      </c>
      <c r="DM51" s="127">
        <f t="shared" si="28"/>
        <v>0</v>
      </c>
      <c r="DN51" s="127">
        <f t="shared" si="29"/>
        <v>-0.40000000000000213</v>
      </c>
      <c r="DO51" s="127">
        <f t="shared" si="30"/>
        <v>0.19999999999999929</v>
      </c>
      <c r="DP51" s="127">
        <f t="shared" si="31"/>
        <v>0.79999999999999716</v>
      </c>
      <c r="DQ51" s="127">
        <f t="shared" si="32"/>
        <v>0.59999999999999787</v>
      </c>
      <c r="DR51" s="127">
        <f t="shared" si="33"/>
        <v>-2.3999999999999986</v>
      </c>
      <c r="DS51" s="127">
        <f t="shared" si="34"/>
        <v>-1.6000000000000014</v>
      </c>
      <c r="DU51" s="103">
        <v>44925</v>
      </c>
      <c r="DV51" s="68">
        <v>8.6</v>
      </c>
      <c r="DW51" s="133">
        <v>8.3000000000000007</v>
      </c>
      <c r="DX51" s="134">
        <f t="shared" si="132"/>
        <v>0.29999999999999893</v>
      </c>
      <c r="DY51" s="68">
        <v>8.3000000000000007</v>
      </c>
      <c r="DZ51" s="133">
        <v>8.1</v>
      </c>
      <c r="EA51" s="134">
        <f>DY51-DZ51</f>
        <v>0.20000000000000107</v>
      </c>
      <c r="EB51" s="68">
        <v>8.1999999999999993</v>
      </c>
      <c r="EC51" s="133">
        <v>8.5</v>
      </c>
      <c r="ED51" s="134">
        <f t="shared" ref="ED51:ED64" si="227">EB51-EC51</f>
        <v>-0.30000000000000071</v>
      </c>
      <c r="EE51" s="68">
        <v>8.3000000000000007</v>
      </c>
      <c r="EF51" s="133">
        <v>8.4</v>
      </c>
      <c r="EG51" s="134">
        <f t="shared" ref="EG51:EG65" si="228">EE51-EF51</f>
        <v>-9.9999999999999645E-2</v>
      </c>
      <c r="EH51" s="68">
        <v>8.3000000000000007</v>
      </c>
      <c r="EI51" s="133">
        <v>8.6999999999999993</v>
      </c>
      <c r="EJ51" s="134">
        <f t="shared" ref="EJ51:EJ65" si="229">EH51-EI51</f>
        <v>-0.39999999999999858</v>
      </c>
      <c r="EK51" s="68">
        <v>8.5</v>
      </c>
      <c r="EL51" s="133">
        <v>8.9</v>
      </c>
      <c r="EM51" s="134">
        <f t="shared" ref="EM51:EM64" si="230">EK51-EL51</f>
        <v>-0.40000000000000036</v>
      </c>
      <c r="EN51" s="68">
        <v>7.8</v>
      </c>
      <c r="EO51" s="133">
        <v>7.6</v>
      </c>
      <c r="EP51" s="134">
        <f t="shared" si="220"/>
        <v>0.20000000000000018</v>
      </c>
      <c r="EQ51" s="68">
        <v>8.1</v>
      </c>
      <c r="ER51" s="133">
        <v>7.8</v>
      </c>
      <c r="ES51" s="134">
        <f t="shared" ref="ES51:ES64" si="231">EQ51-ER51</f>
        <v>0.29999999999999982</v>
      </c>
      <c r="ET51" s="68">
        <v>8</v>
      </c>
      <c r="EU51" s="133">
        <v>7.8</v>
      </c>
      <c r="EV51" s="134">
        <f t="shared" ref="EV51:EV68" si="232">ET51-EU51</f>
        <v>0.20000000000000018</v>
      </c>
      <c r="EW51" s="68">
        <v>8.6</v>
      </c>
      <c r="EX51" s="133">
        <v>8.6</v>
      </c>
      <c r="EY51" s="134">
        <f t="shared" ref="EY51:EY68" si="233">EW51-EX51</f>
        <v>0</v>
      </c>
    </row>
    <row r="52" spans="1:155" ht="19.75" customHeight="1" x14ac:dyDescent="0.35">
      <c r="J52" s="103">
        <v>44921</v>
      </c>
      <c r="K52" s="101">
        <f t="shared" si="202"/>
        <v>17.483870967741936</v>
      </c>
      <c r="L52" s="102">
        <v>17.399999999999999</v>
      </c>
      <c r="M52" s="100">
        <v>18.399999999999999</v>
      </c>
      <c r="N52" s="100">
        <v>17</v>
      </c>
      <c r="O52" s="100">
        <v>17.399999999999999</v>
      </c>
      <c r="P52" s="100">
        <v>18.2</v>
      </c>
      <c r="Q52" s="105">
        <v>19</v>
      </c>
      <c r="R52" s="102">
        <v>17.600000000000001</v>
      </c>
      <c r="S52" s="100">
        <v>18</v>
      </c>
      <c r="T52" s="100">
        <v>18</v>
      </c>
      <c r="U52" s="100">
        <v>18.600000000000001</v>
      </c>
      <c r="V52" s="100">
        <v>18</v>
      </c>
      <c r="W52" s="56">
        <v>18</v>
      </c>
      <c r="X52" s="106">
        <v>16</v>
      </c>
      <c r="Y52" s="100">
        <v>17.399999999999999</v>
      </c>
      <c r="Z52" s="100">
        <v>17</v>
      </c>
      <c r="AA52" s="100">
        <v>17</v>
      </c>
      <c r="AB52" s="105">
        <v>17.2</v>
      </c>
      <c r="AC52" s="102">
        <v>18</v>
      </c>
      <c r="AD52" s="102">
        <v>18</v>
      </c>
      <c r="AE52" s="100">
        <v>17</v>
      </c>
      <c r="AF52" s="102">
        <v>18</v>
      </c>
      <c r="AG52" s="100">
        <v>18</v>
      </c>
      <c r="AH52" s="100">
        <v>17.399999999999999</v>
      </c>
      <c r="AI52" s="100">
        <v>16.600000000000001</v>
      </c>
      <c r="AJ52" s="105">
        <v>17.2</v>
      </c>
      <c r="AK52" s="102">
        <v>16.8</v>
      </c>
      <c r="AL52" s="100">
        <v>17.600000000000001</v>
      </c>
      <c r="AM52" s="100">
        <v>17</v>
      </c>
      <c r="AN52" s="100">
        <v>16.600000000000001</v>
      </c>
      <c r="AO52" s="100">
        <v>17.600000000000001</v>
      </c>
      <c r="AP52" s="100">
        <v>16</v>
      </c>
      <c r="AQ52" s="110">
        <f t="shared" si="201"/>
        <v>9.9999999999997868E-2</v>
      </c>
      <c r="AS52" s="103">
        <v>44631</v>
      </c>
      <c r="AT52" s="112">
        <f t="shared" si="226"/>
        <v>332.22222222222223</v>
      </c>
      <c r="AU52" s="102"/>
      <c r="AV52" s="100"/>
      <c r="AW52" s="100"/>
      <c r="AX52" s="56"/>
      <c r="AY52" s="100"/>
      <c r="AZ52" s="105"/>
      <c r="BA52" s="113">
        <v>300</v>
      </c>
      <c r="BB52" s="113">
        <v>400</v>
      </c>
      <c r="BC52" s="114"/>
      <c r="BD52" s="114"/>
      <c r="BE52" s="116"/>
      <c r="BF52" s="102">
        <v>250</v>
      </c>
      <c r="BG52" s="100">
        <v>340</v>
      </c>
      <c r="BH52" s="100">
        <v>250</v>
      </c>
      <c r="BI52" s="100"/>
      <c r="BJ52" s="105"/>
      <c r="BK52" s="100"/>
      <c r="BL52" s="100">
        <v>250</v>
      </c>
      <c r="BM52" s="100">
        <v>400</v>
      </c>
      <c r="BN52" s="100"/>
      <c r="BO52" s="105"/>
      <c r="BP52" s="102">
        <v>400</v>
      </c>
      <c r="BQ52" s="100">
        <v>400</v>
      </c>
      <c r="BR52" s="100"/>
      <c r="BS52" s="100"/>
      <c r="BT52" s="100"/>
      <c r="BV52" s="103">
        <v>44631</v>
      </c>
      <c r="BW52" s="119">
        <v>1998</v>
      </c>
      <c r="BX52" s="102"/>
      <c r="BY52" s="100"/>
      <c r="BZ52" s="100"/>
      <c r="CA52" s="100"/>
      <c r="CB52" s="105"/>
      <c r="CC52" s="102"/>
      <c r="CD52" s="100"/>
      <c r="CE52" s="100"/>
      <c r="CF52" s="100"/>
      <c r="CG52" s="105"/>
      <c r="CH52" s="120"/>
      <c r="CI52" s="56"/>
      <c r="CJ52" s="56"/>
      <c r="CK52" s="56"/>
      <c r="CL52" s="121"/>
      <c r="CM52" s="102"/>
      <c r="CN52" s="100"/>
      <c r="CO52" s="100"/>
      <c r="CP52" s="100"/>
      <c r="CQ52" s="105"/>
      <c r="CR52" s="102"/>
      <c r="CS52" s="100"/>
      <c r="CT52" s="100"/>
      <c r="CU52" s="100"/>
      <c r="CV52" s="100"/>
      <c r="CX52" s="103">
        <v>44921</v>
      </c>
      <c r="CY52" s="68">
        <v>11.5</v>
      </c>
      <c r="CZ52" s="68">
        <v>9.5</v>
      </c>
      <c r="DA52" s="126">
        <f t="shared" si="225"/>
        <v>2</v>
      </c>
      <c r="DC52" s="103">
        <v>44921</v>
      </c>
      <c r="DD52" s="127">
        <f t="shared" si="19"/>
        <v>0</v>
      </c>
      <c r="DE52" s="127">
        <f t="shared" si="20"/>
        <v>0.60000000000000142</v>
      </c>
      <c r="DF52" s="127">
        <f t="shared" si="21"/>
        <v>-1.3999999999999986</v>
      </c>
      <c r="DG52" s="127">
        <f t="shared" si="22"/>
        <v>-1</v>
      </c>
      <c r="DH52" s="127">
        <f t="shared" si="23"/>
        <v>-0.39999999999999858</v>
      </c>
      <c r="DI52" s="127">
        <f t="shared" si="24"/>
        <v>-0.39999999999999858</v>
      </c>
      <c r="DJ52" s="127">
        <f t="shared" si="25"/>
        <v>-0.60000000000000142</v>
      </c>
      <c r="DK52" s="127">
        <f t="shared" si="26"/>
        <v>-1.3999999999999986</v>
      </c>
      <c r="DL52" s="127">
        <f t="shared" si="27"/>
        <v>-1</v>
      </c>
      <c r="DM52" s="127">
        <f t="shared" si="28"/>
        <v>-1.1999999999999993</v>
      </c>
      <c r="DN52" s="127">
        <f t="shared" si="29"/>
        <v>-1</v>
      </c>
      <c r="DO52" s="127">
        <f t="shared" si="30"/>
        <v>-0.79999999999999716</v>
      </c>
      <c r="DP52" s="127">
        <f t="shared" si="31"/>
        <v>-0.39999999999999858</v>
      </c>
      <c r="DQ52" s="127">
        <f t="shared" si="32"/>
        <v>0</v>
      </c>
      <c r="DR52" s="127">
        <f t="shared" si="33"/>
        <v>-1.6000000000000014</v>
      </c>
      <c r="DS52" s="127">
        <f t="shared" si="34"/>
        <v>-2</v>
      </c>
      <c r="DU52" s="103">
        <v>44924</v>
      </c>
      <c r="DV52" s="68">
        <v>8.9</v>
      </c>
      <c r="DW52" s="133">
        <v>8.5500000000000007</v>
      </c>
      <c r="DX52" s="134">
        <f t="shared" si="132"/>
        <v>0.34999999999999964</v>
      </c>
      <c r="DY52" s="68">
        <v>8.6999999999999993</v>
      </c>
      <c r="DZ52" s="133">
        <v>8.4</v>
      </c>
      <c r="EA52" s="134">
        <f>DY52-DZ52</f>
        <v>0.29999999999999893</v>
      </c>
      <c r="EB52" s="68">
        <v>8.5</v>
      </c>
      <c r="EC52" s="133">
        <v>8.9</v>
      </c>
      <c r="ED52" s="134">
        <f t="shared" si="227"/>
        <v>-0.40000000000000036</v>
      </c>
      <c r="EE52" s="68">
        <v>8.6999999999999993</v>
      </c>
      <c r="EF52" s="133">
        <v>8.9</v>
      </c>
      <c r="EG52" s="134">
        <f t="shared" si="228"/>
        <v>-0.20000000000000107</v>
      </c>
      <c r="EH52" s="68">
        <v>8.6999999999999993</v>
      </c>
      <c r="EI52" s="133">
        <v>9.1</v>
      </c>
      <c r="EJ52" s="134">
        <f t="shared" si="229"/>
        <v>-0.40000000000000036</v>
      </c>
      <c r="EK52" s="68">
        <v>8.8000000000000007</v>
      </c>
      <c r="EL52" s="133">
        <v>9.3000000000000007</v>
      </c>
      <c r="EM52" s="134">
        <f t="shared" si="230"/>
        <v>-0.5</v>
      </c>
      <c r="EN52" s="68">
        <v>8.5</v>
      </c>
      <c r="EO52" s="133">
        <v>8.6</v>
      </c>
      <c r="EP52" s="134">
        <f t="shared" ref="EP52:EP64" si="234">EN52-EO52</f>
        <v>-9.9999999999999645E-2</v>
      </c>
      <c r="EQ52" s="68">
        <v>8.6</v>
      </c>
      <c r="ER52" s="133">
        <v>8.6999999999999993</v>
      </c>
      <c r="ES52" s="134">
        <f t="shared" si="231"/>
        <v>-9.9999999999999645E-2</v>
      </c>
      <c r="ET52" s="68">
        <v>8.6</v>
      </c>
      <c r="EU52" s="133">
        <v>8.8000000000000007</v>
      </c>
      <c r="EV52" s="134">
        <f t="shared" si="232"/>
        <v>-0.20000000000000107</v>
      </c>
      <c r="EW52" s="68">
        <v>9</v>
      </c>
      <c r="EX52" s="133">
        <v>8.6999999999999993</v>
      </c>
      <c r="EY52" s="134">
        <f t="shared" si="233"/>
        <v>0.30000000000000071</v>
      </c>
    </row>
    <row r="53" spans="1:155" ht="19.75" customHeight="1" x14ac:dyDescent="0.35">
      <c r="J53" s="103">
        <v>44920</v>
      </c>
      <c r="K53" s="101">
        <f t="shared" si="202"/>
        <v>16.490322580645159</v>
      </c>
      <c r="L53" s="102">
        <v>16.399999999999999</v>
      </c>
      <c r="M53" s="100">
        <v>17.2</v>
      </c>
      <c r="N53" s="100">
        <v>16</v>
      </c>
      <c r="O53" s="100">
        <v>16.399999999999999</v>
      </c>
      <c r="P53" s="100">
        <v>17.600000000000001</v>
      </c>
      <c r="Q53" s="105">
        <v>19</v>
      </c>
      <c r="R53" s="102">
        <v>16.600000000000001</v>
      </c>
      <c r="S53" s="100">
        <v>16.399999999999999</v>
      </c>
      <c r="T53" s="100">
        <v>16.399999999999999</v>
      </c>
      <c r="U53" s="100">
        <v>18.399999999999999</v>
      </c>
      <c r="V53" s="100">
        <v>16.8</v>
      </c>
      <c r="W53" s="56">
        <v>16.8</v>
      </c>
      <c r="X53" s="106">
        <v>15.6</v>
      </c>
      <c r="Y53" s="100">
        <v>16.399999999999999</v>
      </c>
      <c r="Z53" s="100">
        <v>16</v>
      </c>
      <c r="AA53" s="100">
        <v>16</v>
      </c>
      <c r="AB53" s="105">
        <v>16.2</v>
      </c>
      <c r="AC53" s="102">
        <v>16.600000000000001</v>
      </c>
      <c r="AD53" s="102">
        <v>16.600000000000001</v>
      </c>
      <c r="AE53" s="100">
        <v>16.2</v>
      </c>
      <c r="AF53" s="102">
        <v>16.600000000000001</v>
      </c>
      <c r="AG53" s="100">
        <v>16.399999999999999</v>
      </c>
      <c r="AH53" s="100">
        <v>16</v>
      </c>
      <c r="AI53" s="100">
        <v>15.6</v>
      </c>
      <c r="AJ53" s="105">
        <v>15.8</v>
      </c>
      <c r="AK53" s="102">
        <v>16</v>
      </c>
      <c r="AL53" s="100">
        <v>17.2</v>
      </c>
      <c r="AM53" s="100">
        <v>16.2</v>
      </c>
      <c r="AN53" s="100">
        <v>15.4</v>
      </c>
      <c r="AO53" s="100">
        <v>17</v>
      </c>
      <c r="AP53" s="100">
        <v>15.4</v>
      </c>
      <c r="AQ53" s="110">
        <f t="shared" si="201"/>
        <v>0.89999999999999858</v>
      </c>
      <c r="AS53" s="103">
        <v>44624</v>
      </c>
      <c r="AT53" s="112">
        <f t="shared" si="226"/>
        <v>269.44444444444446</v>
      </c>
      <c r="AU53" s="102"/>
      <c r="AV53" s="100"/>
      <c r="AW53" s="100"/>
      <c r="AX53" s="56"/>
      <c r="AY53" s="100"/>
      <c r="AZ53" s="105"/>
      <c r="BA53" s="113">
        <v>250</v>
      </c>
      <c r="BB53" s="113">
        <v>330</v>
      </c>
      <c r="BC53" s="114"/>
      <c r="BD53" s="114"/>
      <c r="BE53" s="116"/>
      <c r="BF53" s="102">
        <v>200</v>
      </c>
      <c r="BG53" s="100">
        <v>270</v>
      </c>
      <c r="BH53" s="100">
        <v>250</v>
      </c>
      <c r="BI53" s="100"/>
      <c r="BJ53" s="105"/>
      <c r="BK53" s="100"/>
      <c r="BL53" s="100">
        <v>250</v>
      </c>
      <c r="BM53" s="100">
        <v>300</v>
      </c>
      <c r="BN53" s="100"/>
      <c r="BO53" s="105"/>
      <c r="BP53" s="102">
        <v>325</v>
      </c>
      <c r="BQ53" s="100">
        <v>250</v>
      </c>
      <c r="BR53" s="100"/>
      <c r="BS53" s="100"/>
      <c r="BT53" s="100"/>
      <c r="BV53" s="103">
        <v>44624</v>
      </c>
      <c r="BW53" s="119">
        <v>2240</v>
      </c>
      <c r="BX53" s="102"/>
      <c r="BY53" s="100"/>
      <c r="BZ53" s="100"/>
      <c r="CA53" s="100"/>
      <c r="CB53" s="105"/>
      <c r="CC53" s="102"/>
      <c r="CD53" s="100"/>
      <c r="CE53" s="100"/>
      <c r="CF53" s="100"/>
      <c r="CG53" s="105"/>
      <c r="CH53" s="120"/>
      <c r="CI53" s="56"/>
      <c r="CJ53" s="56"/>
      <c r="CK53" s="56"/>
      <c r="CL53" s="121"/>
      <c r="CM53" s="102"/>
      <c r="CN53" s="100"/>
      <c r="CO53" s="100"/>
      <c r="CP53" s="100"/>
      <c r="CQ53" s="105"/>
      <c r="CR53" s="102"/>
      <c r="CS53" s="100"/>
      <c r="CT53" s="100"/>
      <c r="CU53" s="100"/>
      <c r="CV53" s="100"/>
      <c r="CX53" s="103">
        <v>44920</v>
      </c>
      <c r="CY53" s="68">
        <v>11.75</v>
      </c>
      <c r="CZ53" s="68">
        <v>10.25</v>
      </c>
      <c r="DA53" s="126">
        <f t="shared" si="225"/>
        <v>1.5</v>
      </c>
      <c r="DC53" s="103">
        <v>44920</v>
      </c>
      <c r="DD53" s="127">
        <f t="shared" si="19"/>
        <v>0.40000000000000213</v>
      </c>
      <c r="DE53" s="127">
        <f t="shared" si="20"/>
        <v>2</v>
      </c>
      <c r="DF53" s="127">
        <f t="shared" si="21"/>
        <v>-0.99999999999999822</v>
      </c>
      <c r="DG53" s="127">
        <f t="shared" si="22"/>
        <v>-0.19999999999999929</v>
      </c>
      <c r="DH53" s="127">
        <f t="shared" si="23"/>
        <v>0.80000000000000071</v>
      </c>
      <c r="DI53" s="127">
        <f t="shared" si="24"/>
        <v>0.20000000000000284</v>
      </c>
      <c r="DJ53" s="127">
        <f t="shared" si="25"/>
        <v>-0.39999999999999858</v>
      </c>
      <c r="DK53" s="127">
        <f t="shared" si="26"/>
        <v>-0.79999999999999893</v>
      </c>
      <c r="DL53" s="127">
        <f t="shared" si="27"/>
        <v>-0.39999999999999858</v>
      </c>
      <c r="DM53" s="127">
        <f t="shared" si="28"/>
        <v>-0.39999999999999858</v>
      </c>
      <c r="DN53" s="127">
        <f t="shared" si="29"/>
        <v>-1.2000000000000011</v>
      </c>
      <c r="DO53" s="127">
        <f t="shared" si="30"/>
        <v>-0.59999999999999964</v>
      </c>
      <c r="DP53" s="127">
        <f t="shared" si="31"/>
        <v>0.39999999999999858</v>
      </c>
      <c r="DQ53" s="127">
        <f t="shared" si="32"/>
        <v>0.59999999999999787</v>
      </c>
      <c r="DR53" s="127">
        <f t="shared" si="33"/>
        <v>-1.5999999999999996</v>
      </c>
      <c r="DS53" s="127">
        <f t="shared" si="34"/>
        <v>-0.79999999999999893</v>
      </c>
      <c r="DU53" s="103">
        <v>44923</v>
      </c>
      <c r="DV53" s="68">
        <v>8.6999999999999993</v>
      </c>
      <c r="DW53" s="133">
        <v>8.4</v>
      </c>
      <c r="DX53" s="134">
        <f t="shared" si="132"/>
        <v>0.29999999999999893</v>
      </c>
      <c r="DY53" s="68">
        <v>8.5</v>
      </c>
      <c r="DZ53" s="133">
        <v>8.3000000000000007</v>
      </c>
      <c r="EA53" s="134">
        <f t="shared" ref="EA53:EA56" si="235">DY53-DZ53</f>
        <v>0.19999999999999929</v>
      </c>
      <c r="EB53" s="68">
        <v>8.6999999999999993</v>
      </c>
      <c r="EC53" s="133">
        <v>9.1</v>
      </c>
      <c r="ED53" s="134">
        <f t="shared" si="227"/>
        <v>-0.40000000000000036</v>
      </c>
      <c r="EE53" s="68">
        <v>8.6</v>
      </c>
      <c r="EF53" s="133">
        <v>8.8000000000000007</v>
      </c>
      <c r="EG53" s="134">
        <f t="shared" si="228"/>
        <v>-0.20000000000000107</v>
      </c>
      <c r="EH53" s="68">
        <v>9.1</v>
      </c>
      <c r="EI53" s="133">
        <v>9.4</v>
      </c>
      <c r="EJ53" s="134">
        <f t="shared" si="229"/>
        <v>-0.30000000000000071</v>
      </c>
      <c r="EK53" s="68">
        <v>8.8000000000000007</v>
      </c>
      <c r="EL53" s="133">
        <v>9.3000000000000007</v>
      </c>
      <c r="EM53" s="134">
        <f t="shared" si="230"/>
        <v>-0.5</v>
      </c>
      <c r="EN53" s="68">
        <v>8.3000000000000007</v>
      </c>
      <c r="EO53" s="133">
        <v>8.1999999999999993</v>
      </c>
      <c r="EP53" s="134">
        <f t="shared" si="234"/>
        <v>0.10000000000000142</v>
      </c>
      <c r="EQ53" s="68">
        <v>8.4</v>
      </c>
      <c r="ER53" s="133">
        <v>8.3000000000000007</v>
      </c>
      <c r="ES53" s="134">
        <f t="shared" si="231"/>
        <v>9.9999999999999645E-2</v>
      </c>
      <c r="ET53" s="68">
        <v>8.4</v>
      </c>
      <c r="EU53" s="133">
        <v>8.3000000000000007</v>
      </c>
      <c r="EV53" s="134">
        <f t="shared" si="232"/>
        <v>9.9999999999999645E-2</v>
      </c>
      <c r="EW53" s="68">
        <v>8.6</v>
      </c>
      <c r="EX53" s="133">
        <v>8.5</v>
      </c>
      <c r="EY53" s="134">
        <f t="shared" si="233"/>
        <v>9.9999999999999645E-2</v>
      </c>
    </row>
    <row r="54" spans="1:155" ht="19.75" customHeight="1" x14ac:dyDescent="0.35">
      <c r="J54" s="103">
        <v>44919</v>
      </c>
      <c r="K54" s="101">
        <f t="shared" si="202"/>
        <v>16.387096774193552</v>
      </c>
      <c r="L54" s="102">
        <v>16.2</v>
      </c>
      <c r="M54" s="100">
        <v>17.2</v>
      </c>
      <c r="N54" s="100">
        <v>16</v>
      </c>
      <c r="O54" s="100">
        <v>16.2</v>
      </c>
      <c r="P54" s="100">
        <v>17.2</v>
      </c>
      <c r="Q54" s="105">
        <v>19</v>
      </c>
      <c r="R54" s="102">
        <v>16.600000000000001</v>
      </c>
      <c r="S54" s="100">
        <v>16.2</v>
      </c>
      <c r="T54" s="100">
        <v>16.399999999999999</v>
      </c>
      <c r="U54" s="100">
        <v>18.399999999999999</v>
      </c>
      <c r="V54" s="100">
        <v>16.8</v>
      </c>
      <c r="W54" s="56">
        <v>16.8</v>
      </c>
      <c r="X54" s="106">
        <v>15.6</v>
      </c>
      <c r="Y54" s="100">
        <v>16.399999999999999</v>
      </c>
      <c r="Z54" s="100">
        <v>16</v>
      </c>
      <c r="AA54" s="100">
        <v>16</v>
      </c>
      <c r="AB54" s="105">
        <v>16.2</v>
      </c>
      <c r="AC54" s="102">
        <v>16.600000000000001</v>
      </c>
      <c r="AD54" s="102">
        <v>16.600000000000001</v>
      </c>
      <c r="AE54" s="100">
        <v>16.2</v>
      </c>
      <c r="AF54" s="102">
        <v>16.600000000000001</v>
      </c>
      <c r="AG54" s="100">
        <v>16</v>
      </c>
      <c r="AH54" s="100">
        <v>15.8</v>
      </c>
      <c r="AI54" s="100">
        <v>15.6</v>
      </c>
      <c r="AJ54" s="105">
        <v>15.8</v>
      </c>
      <c r="AK54" s="102">
        <v>16</v>
      </c>
      <c r="AL54" s="100">
        <v>16.600000000000001</v>
      </c>
      <c r="AM54" s="100">
        <v>15.8</v>
      </c>
      <c r="AN54" s="100">
        <v>15.2</v>
      </c>
      <c r="AO54" s="100">
        <v>16.600000000000001</v>
      </c>
      <c r="AP54" s="100">
        <v>15.4</v>
      </c>
      <c r="AQ54" s="110">
        <f t="shared" si="201"/>
        <v>0.5</v>
      </c>
      <c r="AS54" s="103">
        <v>44617</v>
      </c>
      <c r="AT54" s="112">
        <f t="shared" si="226"/>
        <v>269.44444444444446</v>
      </c>
      <c r="AU54" s="102"/>
      <c r="AV54" s="100"/>
      <c r="AW54" s="100"/>
      <c r="AX54" s="56"/>
      <c r="AY54" s="100"/>
      <c r="AZ54" s="105"/>
      <c r="BA54" s="113">
        <v>250</v>
      </c>
      <c r="BB54" s="113">
        <v>330</v>
      </c>
      <c r="BC54" s="114"/>
      <c r="BD54" s="114"/>
      <c r="BE54" s="116"/>
      <c r="BF54" s="102">
        <v>200</v>
      </c>
      <c r="BG54" s="100">
        <v>270</v>
      </c>
      <c r="BH54" s="100">
        <v>250</v>
      </c>
      <c r="BI54" s="100"/>
      <c r="BJ54" s="105"/>
      <c r="BK54" s="100"/>
      <c r="BL54" s="100">
        <v>250</v>
      </c>
      <c r="BM54" s="100">
        <v>300</v>
      </c>
      <c r="BN54" s="100"/>
      <c r="BO54" s="105"/>
      <c r="BP54" s="102">
        <v>325</v>
      </c>
      <c r="BQ54" s="100">
        <v>250</v>
      </c>
      <c r="BR54" s="100"/>
      <c r="BS54" s="100"/>
      <c r="BT54" s="100"/>
      <c r="BV54" s="103">
        <v>44617</v>
      </c>
      <c r="BW54" s="119">
        <v>2256</v>
      </c>
      <c r="BX54" s="102"/>
      <c r="BY54" s="100"/>
      <c r="BZ54" s="100"/>
      <c r="CA54" s="100"/>
      <c r="CB54" s="105"/>
      <c r="CC54" s="102"/>
      <c r="CD54" s="100"/>
      <c r="CE54" s="100"/>
      <c r="CF54" s="100"/>
      <c r="CG54" s="105"/>
      <c r="CH54" s="120"/>
      <c r="CI54" s="56"/>
      <c r="CJ54" s="56"/>
      <c r="CK54" s="56"/>
      <c r="CL54" s="121"/>
      <c r="CM54" s="102"/>
      <c r="CN54" s="100"/>
      <c r="CO54" s="100"/>
      <c r="CP54" s="100"/>
      <c r="CQ54" s="105"/>
      <c r="CR54" s="102"/>
      <c r="CS54" s="100"/>
      <c r="CT54" s="100"/>
      <c r="CU54" s="100"/>
      <c r="CV54" s="100"/>
      <c r="CX54" s="103">
        <v>44919</v>
      </c>
      <c r="CY54" s="68">
        <v>11.5</v>
      </c>
      <c r="CZ54" s="68">
        <v>10</v>
      </c>
      <c r="DA54" s="126">
        <f t="shared" si="225"/>
        <v>1.5</v>
      </c>
      <c r="DC54" s="103">
        <v>44919</v>
      </c>
      <c r="DD54" s="127">
        <f t="shared" si="19"/>
        <v>0.60000000000000142</v>
      </c>
      <c r="DE54" s="127">
        <f t="shared" si="20"/>
        <v>2.1999999999999993</v>
      </c>
      <c r="DF54" s="127">
        <f t="shared" si="21"/>
        <v>-1</v>
      </c>
      <c r="DG54" s="127">
        <f t="shared" si="22"/>
        <v>-0.39999999999999858</v>
      </c>
      <c r="DH54" s="127">
        <f t="shared" si="23"/>
        <v>0.40000000000000213</v>
      </c>
      <c r="DI54" s="127">
        <f t="shared" si="24"/>
        <v>0.40000000000000213</v>
      </c>
      <c r="DJ54" s="127">
        <f t="shared" si="25"/>
        <v>-0.39999999999999858</v>
      </c>
      <c r="DK54" s="127">
        <f t="shared" si="26"/>
        <v>-0.59999999999999964</v>
      </c>
      <c r="DL54" s="127">
        <f t="shared" si="27"/>
        <v>-0.19999999999999929</v>
      </c>
      <c r="DM54" s="127">
        <f t="shared" si="28"/>
        <v>-0.19999999999999929</v>
      </c>
      <c r="DN54" s="127">
        <f t="shared" si="29"/>
        <v>-1.4000000000000021</v>
      </c>
      <c r="DO54" s="127">
        <f t="shared" si="30"/>
        <v>-0.60000000000000142</v>
      </c>
      <c r="DP54" s="127">
        <f t="shared" si="31"/>
        <v>-0.19999999999999929</v>
      </c>
      <c r="DQ54" s="127">
        <f t="shared" si="32"/>
        <v>0</v>
      </c>
      <c r="DR54" s="127">
        <f t="shared" si="33"/>
        <v>-1.0000000000000018</v>
      </c>
      <c r="DS54" s="127">
        <f t="shared" si="34"/>
        <v>-0.59999999999999964</v>
      </c>
      <c r="DU54" s="103">
        <v>44922</v>
      </c>
      <c r="DV54" s="68">
        <v>8.9</v>
      </c>
      <c r="DW54" s="133">
        <v>8.6999999999999993</v>
      </c>
      <c r="DX54" s="134">
        <f t="shared" si="132"/>
        <v>0.20000000000000107</v>
      </c>
      <c r="DY54" s="68">
        <v>8.8000000000000007</v>
      </c>
      <c r="DZ54" s="133">
        <v>8.8000000000000007</v>
      </c>
      <c r="EA54" s="134">
        <f t="shared" si="235"/>
        <v>0</v>
      </c>
      <c r="EB54" s="68">
        <v>8.8000000000000007</v>
      </c>
      <c r="EC54" s="133">
        <v>9.1999999999999993</v>
      </c>
      <c r="ED54" s="134">
        <f t="shared" si="227"/>
        <v>-0.39999999999999858</v>
      </c>
      <c r="EE54" s="68">
        <v>8.8000000000000007</v>
      </c>
      <c r="EF54" s="133">
        <v>9</v>
      </c>
      <c r="EG54" s="134">
        <f t="shared" si="228"/>
        <v>-0.19999999999999929</v>
      </c>
      <c r="EH54" s="68">
        <v>9.1999999999999993</v>
      </c>
      <c r="EI54" s="133">
        <v>9.6999999999999993</v>
      </c>
      <c r="EJ54" s="134">
        <f t="shared" si="229"/>
        <v>-0.5</v>
      </c>
      <c r="EK54" s="68">
        <v>9</v>
      </c>
      <c r="EL54" s="133">
        <v>9.6</v>
      </c>
      <c r="EM54" s="134">
        <f t="shared" si="230"/>
        <v>-0.59999999999999964</v>
      </c>
      <c r="EN54" s="68">
        <v>8.5</v>
      </c>
      <c r="EO54" s="133">
        <v>8.5</v>
      </c>
      <c r="EP54" s="134">
        <f t="shared" si="234"/>
        <v>0</v>
      </c>
      <c r="EQ54" s="68">
        <v>8.6</v>
      </c>
      <c r="ER54" s="133">
        <v>8.6</v>
      </c>
      <c r="ES54" s="134">
        <f t="shared" si="231"/>
        <v>0</v>
      </c>
      <c r="ET54" s="68">
        <v>8.6</v>
      </c>
      <c r="EU54" s="133">
        <v>8.6</v>
      </c>
      <c r="EV54" s="134">
        <f t="shared" si="232"/>
        <v>0</v>
      </c>
      <c r="EW54" s="68">
        <v>8.8000000000000007</v>
      </c>
      <c r="EX54" s="133">
        <v>8.6999999999999993</v>
      </c>
      <c r="EY54" s="134">
        <f t="shared" si="233"/>
        <v>0.10000000000000142</v>
      </c>
    </row>
    <row r="55" spans="1:155" ht="19.75" customHeight="1" x14ac:dyDescent="0.35">
      <c r="A55" s="29"/>
      <c r="B55" s="29"/>
      <c r="C55" s="29"/>
      <c r="D55" s="29"/>
      <c r="E55" s="29"/>
      <c r="F55" s="29"/>
      <c r="G55" s="29"/>
      <c r="H55" s="29"/>
      <c r="J55" s="103">
        <v>44918</v>
      </c>
      <c r="K55" s="101">
        <f t="shared" si="202"/>
        <v>16.316129032258065</v>
      </c>
      <c r="L55" s="102">
        <v>16.2</v>
      </c>
      <c r="M55" s="100">
        <v>17.2</v>
      </c>
      <c r="N55" s="100">
        <v>16</v>
      </c>
      <c r="O55" s="100">
        <v>16.2</v>
      </c>
      <c r="P55" s="100">
        <v>16.600000000000001</v>
      </c>
      <c r="Q55" s="105">
        <v>19</v>
      </c>
      <c r="R55" s="102">
        <v>16.399999999999999</v>
      </c>
      <c r="S55" s="100">
        <v>16.2</v>
      </c>
      <c r="T55" s="100">
        <v>16.399999999999999</v>
      </c>
      <c r="U55" s="100">
        <v>18.399999999999999</v>
      </c>
      <c r="V55" s="100">
        <v>16.8</v>
      </c>
      <c r="W55" s="56">
        <v>16.8</v>
      </c>
      <c r="X55" s="106">
        <v>15.6</v>
      </c>
      <c r="Y55" s="100">
        <v>16.399999999999999</v>
      </c>
      <c r="Z55" s="100">
        <v>16</v>
      </c>
      <c r="AA55" s="100">
        <v>16</v>
      </c>
      <c r="AB55" s="105">
        <v>16.2</v>
      </c>
      <c r="AC55" s="102">
        <v>16.399999999999999</v>
      </c>
      <c r="AD55" s="102">
        <v>16.399999999999999</v>
      </c>
      <c r="AE55" s="100">
        <v>16.2</v>
      </c>
      <c r="AF55" s="102">
        <v>16.399999999999999</v>
      </c>
      <c r="AG55" s="100">
        <v>16</v>
      </c>
      <c r="AH55" s="100">
        <v>16</v>
      </c>
      <c r="AI55" s="100">
        <v>15.8</v>
      </c>
      <c r="AJ55" s="105">
        <v>16</v>
      </c>
      <c r="AK55" s="102">
        <v>16</v>
      </c>
      <c r="AL55" s="100">
        <v>16.2</v>
      </c>
      <c r="AM55" s="100">
        <v>15.6</v>
      </c>
      <c r="AN55" s="100">
        <v>15</v>
      </c>
      <c r="AO55" s="100">
        <v>16</v>
      </c>
      <c r="AP55" s="100">
        <v>15.4</v>
      </c>
      <c r="AQ55" s="110">
        <f t="shared" si="201"/>
        <v>0.10000000000000142</v>
      </c>
      <c r="AS55" s="103">
        <v>44610</v>
      </c>
      <c r="AT55" s="112">
        <f t="shared" si="226"/>
        <v>286.11111111111109</v>
      </c>
      <c r="AU55" s="102"/>
      <c r="AV55" s="100"/>
      <c r="AW55" s="100"/>
      <c r="AX55" s="56"/>
      <c r="AY55" s="100"/>
      <c r="AZ55" s="105"/>
      <c r="BA55" s="113">
        <v>275</v>
      </c>
      <c r="BB55" s="113">
        <v>330</v>
      </c>
      <c r="BC55" s="114"/>
      <c r="BD55" s="114"/>
      <c r="BE55" s="116"/>
      <c r="BF55" s="102">
        <v>250</v>
      </c>
      <c r="BG55" s="100">
        <v>270</v>
      </c>
      <c r="BH55" s="100">
        <v>250</v>
      </c>
      <c r="BI55" s="100"/>
      <c r="BJ55" s="105"/>
      <c r="BK55" s="100"/>
      <c r="BL55" s="100">
        <v>250</v>
      </c>
      <c r="BM55" s="100">
        <v>300</v>
      </c>
      <c r="BN55" s="100"/>
      <c r="BO55" s="105"/>
      <c r="BP55" s="102">
        <v>350</v>
      </c>
      <c r="BQ55" s="100">
        <v>300</v>
      </c>
      <c r="BR55" s="100"/>
      <c r="BS55" s="100"/>
      <c r="BT55" s="100"/>
      <c r="BV55" s="103">
        <v>44610</v>
      </c>
      <c r="BW55" s="119">
        <v>1965</v>
      </c>
      <c r="BX55" s="102"/>
      <c r="BY55" s="100"/>
      <c r="BZ55" s="100"/>
      <c r="CA55" s="100"/>
      <c r="CB55" s="105"/>
      <c r="CC55" s="102"/>
      <c r="CD55" s="100"/>
      <c r="CE55" s="100"/>
      <c r="CF55" s="100"/>
      <c r="CG55" s="105"/>
      <c r="CH55" s="120"/>
      <c r="CI55" s="56"/>
      <c r="CJ55" s="56"/>
      <c r="CK55" s="56"/>
      <c r="CL55" s="121"/>
      <c r="CM55" s="102"/>
      <c r="CN55" s="100"/>
      <c r="CO55" s="100"/>
      <c r="CP55" s="100"/>
      <c r="CQ55" s="105"/>
      <c r="CR55" s="102"/>
      <c r="CS55" s="100"/>
      <c r="CT55" s="100"/>
      <c r="CU55" s="100"/>
      <c r="CV55" s="100"/>
      <c r="CX55" s="103">
        <v>44918</v>
      </c>
      <c r="CY55" s="68">
        <v>11.5</v>
      </c>
      <c r="CZ55" s="68">
        <v>10</v>
      </c>
      <c r="DA55" s="126">
        <f t="shared" ref="DA55:DA59" si="236">CY55-CZ55</f>
        <v>1.5</v>
      </c>
      <c r="DC55" s="103">
        <v>44918</v>
      </c>
      <c r="DD55" s="127">
        <f t="shared" si="19"/>
        <v>0.60000000000000142</v>
      </c>
      <c r="DE55" s="127">
        <f t="shared" si="20"/>
        <v>2.1999999999999993</v>
      </c>
      <c r="DF55" s="127">
        <f t="shared" si="21"/>
        <v>-1.1999999999999993</v>
      </c>
      <c r="DG55" s="127">
        <f t="shared" si="22"/>
        <v>-0.59999999999999964</v>
      </c>
      <c r="DH55" s="127">
        <f t="shared" si="23"/>
        <v>0</v>
      </c>
      <c r="DI55" s="127">
        <f t="shared" si="24"/>
        <v>0.19999999999999929</v>
      </c>
      <c r="DJ55" s="127">
        <f t="shared" si="25"/>
        <v>-0.19999999999999929</v>
      </c>
      <c r="DK55" s="127">
        <f t="shared" si="26"/>
        <v>-0.39999999999999858</v>
      </c>
      <c r="DL55" s="127">
        <f t="shared" si="27"/>
        <v>-0.19999999999999929</v>
      </c>
      <c r="DM55" s="127">
        <f t="shared" si="28"/>
        <v>-0.19999999999999929</v>
      </c>
      <c r="DN55" s="127">
        <f t="shared" si="29"/>
        <v>-1.3999999999999986</v>
      </c>
      <c r="DO55" s="127">
        <f t="shared" si="30"/>
        <v>-1</v>
      </c>
      <c r="DP55" s="127">
        <f t="shared" si="31"/>
        <v>-0.60000000000000142</v>
      </c>
      <c r="DQ55" s="127">
        <f t="shared" si="32"/>
        <v>-0.19999999999999929</v>
      </c>
      <c r="DR55" s="127">
        <f t="shared" si="33"/>
        <v>-0.59999999999999964</v>
      </c>
      <c r="DS55" s="127">
        <f t="shared" si="34"/>
        <v>-0.59999999999999964</v>
      </c>
      <c r="DU55" s="103">
        <v>44921</v>
      </c>
      <c r="DV55" s="68">
        <v>8.8000000000000007</v>
      </c>
      <c r="DW55" s="133">
        <v>8.6</v>
      </c>
      <c r="DX55" s="134">
        <f t="shared" si="132"/>
        <v>0.20000000000000107</v>
      </c>
      <c r="DY55" s="68">
        <v>9</v>
      </c>
      <c r="DZ55" s="133">
        <v>9</v>
      </c>
      <c r="EA55" s="134">
        <f t="shared" si="235"/>
        <v>0</v>
      </c>
      <c r="EB55" s="68">
        <v>8.6999999999999993</v>
      </c>
      <c r="EC55" s="133">
        <v>9.1999999999999993</v>
      </c>
      <c r="ED55" s="134">
        <f t="shared" si="227"/>
        <v>-0.5</v>
      </c>
      <c r="EE55" s="68">
        <v>8.4</v>
      </c>
      <c r="EF55" s="133">
        <v>8.6</v>
      </c>
      <c r="EG55" s="134">
        <f t="shared" si="228"/>
        <v>-0.19999999999999929</v>
      </c>
      <c r="EH55" s="68">
        <v>8.8000000000000007</v>
      </c>
      <c r="EI55" s="133">
        <v>9.3000000000000007</v>
      </c>
      <c r="EJ55" s="134">
        <f t="shared" si="229"/>
        <v>-0.5</v>
      </c>
      <c r="EK55" s="68">
        <v>8.5</v>
      </c>
      <c r="EL55" s="133">
        <v>8.9</v>
      </c>
      <c r="EM55" s="134">
        <f t="shared" si="230"/>
        <v>-0.40000000000000036</v>
      </c>
      <c r="EN55" s="68">
        <v>8.3000000000000007</v>
      </c>
      <c r="EO55" s="133">
        <v>8.1999999999999993</v>
      </c>
      <c r="EP55" s="134">
        <f t="shared" si="234"/>
        <v>0.10000000000000142</v>
      </c>
      <c r="EQ55" s="68">
        <v>8.6999999999999993</v>
      </c>
      <c r="ER55" s="133">
        <v>8.6</v>
      </c>
      <c r="ES55" s="134">
        <f t="shared" si="231"/>
        <v>9.9999999999999645E-2</v>
      </c>
      <c r="ET55" s="68">
        <v>8.6</v>
      </c>
      <c r="EU55" s="133">
        <v>8.5</v>
      </c>
      <c r="EV55" s="134">
        <f t="shared" si="232"/>
        <v>9.9999999999999645E-2</v>
      </c>
      <c r="EW55" s="68">
        <v>9</v>
      </c>
      <c r="EX55" s="133">
        <v>9</v>
      </c>
      <c r="EY55" s="134">
        <f t="shared" si="233"/>
        <v>0</v>
      </c>
    </row>
    <row r="56" spans="1:155" ht="19.75" customHeight="1" x14ac:dyDescent="0.35">
      <c r="A56" s="89" t="s">
        <v>389</v>
      </c>
      <c r="B56" s="27"/>
      <c r="C56" s="27"/>
      <c r="D56" s="27"/>
      <c r="E56" s="29"/>
      <c r="F56" s="27"/>
      <c r="G56" s="27"/>
      <c r="H56" s="27"/>
      <c r="J56" s="103">
        <v>44917</v>
      </c>
      <c r="K56" s="101">
        <f t="shared" si="202"/>
        <v>15.509677419354837</v>
      </c>
      <c r="L56" s="102">
        <v>15.4</v>
      </c>
      <c r="M56" s="100">
        <v>16.2</v>
      </c>
      <c r="N56" s="100">
        <v>15.6</v>
      </c>
      <c r="O56" s="100">
        <v>15.8</v>
      </c>
      <c r="P56" s="100">
        <v>16.399999999999999</v>
      </c>
      <c r="Q56" s="105">
        <v>19</v>
      </c>
      <c r="R56" s="102">
        <v>15.4</v>
      </c>
      <c r="S56" s="100">
        <v>15.2</v>
      </c>
      <c r="T56" s="100">
        <v>15.6</v>
      </c>
      <c r="U56" s="100">
        <v>18.399999999999999</v>
      </c>
      <c r="V56" s="100">
        <v>16</v>
      </c>
      <c r="W56" s="56">
        <v>16</v>
      </c>
      <c r="X56" s="106">
        <v>15.2</v>
      </c>
      <c r="Y56" s="100">
        <v>15.4</v>
      </c>
      <c r="Z56" s="100">
        <v>15</v>
      </c>
      <c r="AA56" s="100">
        <v>15</v>
      </c>
      <c r="AB56" s="105">
        <v>15.2</v>
      </c>
      <c r="AC56" s="102">
        <v>15.2</v>
      </c>
      <c r="AD56" s="102">
        <v>15.2</v>
      </c>
      <c r="AE56" s="100">
        <v>15.2</v>
      </c>
      <c r="AF56" s="102">
        <v>15.2</v>
      </c>
      <c r="AG56" s="100">
        <v>14.4</v>
      </c>
      <c r="AH56" s="100">
        <v>15</v>
      </c>
      <c r="AI56" s="100">
        <v>14.2</v>
      </c>
      <c r="AJ56" s="105">
        <v>14.8</v>
      </c>
      <c r="AK56" s="102">
        <v>15</v>
      </c>
      <c r="AL56" s="100">
        <v>15.6</v>
      </c>
      <c r="AM56" s="100">
        <v>15.2</v>
      </c>
      <c r="AN56" s="100">
        <v>14.6</v>
      </c>
      <c r="AO56" s="100">
        <v>15.4</v>
      </c>
      <c r="AP56" s="100">
        <v>15</v>
      </c>
      <c r="AQ56" s="110">
        <f t="shared" si="201"/>
        <v>0.69999999999999929</v>
      </c>
      <c r="AS56" s="103">
        <v>44599</v>
      </c>
      <c r="AT56" s="112">
        <f t="shared" si="226"/>
        <v>286.11111111111109</v>
      </c>
      <c r="AU56" s="102"/>
      <c r="AV56" s="100"/>
      <c r="AW56" s="100"/>
      <c r="AX56" s="56"/>
      <c r="AY56" s="100"/>
      <c r="AZ56" s="105"/>
      <c r="BA56" s="113">
        <v>275</v>
      </c>
      <c r="BB56" s="113">
        <v>330</v>
      </c>
      <c r="BC56" s="114"/>
      <c r="BD56" s="114"/>
      <c r="BE56" s="116"/>
      <c r="BF56" s="102">
        <v>250</v>
      </c>
      <c r="BG56" s="100">
        <v>270</v>
      </c>
      <c r="BH56" s="100">
        <v>250</v>
      </c>
      <c r="BI56" s="100"/>
      <c r="BJ56" s="105"/>
      <c r="BK56" s="100"/>
      <c r="BL56" s="100">
        <v>250</v>
      </c>
      <c r="BM56" s="100">
        <v>300</v>
      </c>
      <c r="BN56" s="100"/>
      <c r="BO56" s="105"/>
      <c r="BP56" s="102">
        <v>350</v>
      </c>
      <c r="BQ56" s="100">
        <v>300</v>
      </c>
      <c r="BR56" s="100"/>
      <c r="BS56" s="100"/>
      <c r="BT56" s="100"/>
      <c r="BV56" s="103">
        <v>44599</v>
      </c>
      <c r="BW56" s="119">
        <v>2186</v>
      </c>
      <c r="BX56" s="102"/>
      <c r="BY56" s="100"/>
      <c r="BZ56" s="100"/>
      <c r="CA56" s="100"/>
      <c r="CB56" s="105"/>
      <c r="CC56" s="102"/>
      <c r="CD56" s="100"/>
      <c r="CE56" s="100"/>
      <c r="CF56" s="100"/>
      <c r="CG56" s="105"/>
      <c r="CH56" s="120"/>
      <c r="CI56" s="56"/>
      <c r="CJ56" s="56"/>
      <c r="CK56" s="56"/>
      <c r="CL56" s="121"/>
      <c r="CM56" s="102"/>
      <c r="CN56" s="100"/>
      <c r="CO56" s="100"/>
      <c r="CP56" s="100"/>
      <c r="CQ56" s="105"/>
      <c r="CR56" s="102"/>
      <c r="CS56" s="100"/>
      <c r="CT56" s="100"/>
      <c r="CU56" s="100"/>
      <c r="CV56" s="100"/>
      <c r="CX56" s="103">
        <v>44917</v>
      </c>
      <c r="CY56" s="68">
        <v>11.5</v>
      </c>
      <c r="CZ56" s="68">
        <v>9.9</v>
      </c>
      <c r="DA56" s="126">
        <f t="shared" si="236"/>
        <v>1.5999999999999996</v>
      </c>
      <c r="DC56" s="103">
        <v>44917</v>
      </c>
      <c r="DD56" s="127">
        <f t="shared" si="19"/>
        <v>0.80000000000000071</v>
      </c>
      <c r="DE56" s="127">
        <f t="shared" si="20"/>
        <v>3.1999999999999993</v>
      </c>
      <c r="DF56" s="127">
        <f t="shared" si="21"/>
        <v>-0.59999999999999964</v>
      </c>
      <c r="DG56" s="127">
        <f t="shared" si="22"/>
        <v>0</v>
      </c>
      <c r="DH56" s="127">
        <f t="shared" si="23"/>
        <v>0.40000000000000036</v>
      </c>
      <c r="DI56" s="127">
        <f t="shared" si="24"/>
        <v>0.20000000000000107</v>
      </c>
      <c r="DJ56" s="127">
        <f t="shared" si="25"/>
        <v>-0.19999999999999929</v>
      </c>
      <c r="DK56" s="127">
        <f t="shared" si="26"/>
        <v>-1</v>
      </c>
      <c r="DL56" s="127">
        <f t="shared" si="27"/>
        <v>0.40000000000000036</v>
      </c>
      <c r="DM56" s="127">
        <f t="shared" si="28"/>
        <v>-0.19999999999999929</v>
      </c>
      <c r="DN56" s="127">
        <f t="shared" si="29"/>
        <v>-0.80000000000000071</v>
      </c>
      <c r="DO56" s="127">
        <f t="shared" si="30"/>
        <v>-0.40000000000000036</v>
      </c>
      <c r="DP56" s="127">
        <f t="shared" si="31"/>
        <v>-0.40000000000000036</v>
      </c>
      <c r="DQ56" s="127">
        <f t="shared" si="32"/>
        <v>0.19999999999999929</v>
      </c>
      <c r="DR56" s="127">
        <f t="shared" si="33"/>
        <v>-0.40000000000000036</v>
      </c>
      <c r="DS56" s="127">
        <f t="shared" si="34"/>
        <v>0</v>
      </c>
      <c r="DU56" s="103">
        <v>44920</v>
      </c>
      <c r="DV56" s="68">
        <v>8.3000000000000007</v>
      </c>
      <c r="DW56" s="133">
        <v>8.1999999999999993</v>
      </c>
      <c r="DX56" s="134">
        <f t="shared" si="132"/>
        <v>0.10000000000000142</v>
      </c>
      <c r="DY56" s="68">
        <v>8.1999999999999993</v>
      </c>
      <c r="DZ56" s="133">
        <v>8.15</v>
      </c>
      <c r="EA56" s="134">
        <f t="shared" si="235"/>
        <v>4.9999999999998934E-2</v>
      </c>
      <c r="EB56" s="68">
        <v>8.1999999999999993</v>
      </c>
      <c r="EC56" s="133">
        <v>8.5</v>
      </c>
      <c r="ED56" s="134">
        <f t="shared" si="227"/>
        <v>-0.30000000000000071</v>
      </c>
      <c r="EE56" s="68">
        <v>8</v>
      </c>
      <c r="EF56" s="133">
        <v>8.3000000000000007</v>
      </c>
      <c r="EG56" s="134">
        <f t="shared" si="228"/>
        <v>-0.30000000000000071</v>
      </c>
      <c r="EH56" s="68">
        <v>8.6</v>
      </c>
      <c r="EI56" s="133">
        <v>9.1</v>
      </c>
      <c r="EJ56" s="134">
        <f t="shared" si="229"/>
        <v>-0.5</v>
      </c>
      <c r="EK56" s="68">
        <v>8</v>
      </c>
      <c r="EL56" s="133">
        <v>8.3000000000000007</v>
      </c>
      <c r="EM56" s="134">
        <f t="shared" si="230"/>
        <v>-0.30000000000000071</v>
      </c>
      <c r="EN56" s="68">
        <v>7.8</v>
      </c>
      <c r="EO56" s="133">
        <v>7.8</v>
      </c>
      <c r="EP56" s="134">
        <f t="shared" si="234"/>
        <v>0</v>
      </c>
      <c r="EQ56" s="68">
        <v>8</v>
      </c>
      <c r="ER56" s="133">
        <v>7.9</v>
      </c>
      <c r="ES56" s="134">
        <f t="shared" si="231"/>
        <v>9.9999999999999645E-2</v>
      </c>
      <c r="ET56" s="68">
        <v>7.9</v>
      </c>
      <c r="EU56" s="133">
        <v>8.1</v>
      </c>
      <c r="EV56" s="134">
        <f t="shared" si="232"/>
        <v>-0.19999999999999929</v>
      </c>
      <c r="EW56" s="68">
        <v>8.4</v>
      </c>
      <c r="EX56" s="133">
        <v>8.4</v>
      </c>
      <c r="EY56" s="134">
        <f t="shared" si="233"/>
        <v>0</v>
      </c>
    </row>
    <row r="57" spans="1:155" ht="19.75" customHeight="1" x14ac:dyDescent="0.35">
      <c r="A57" s="95"/>
      <c r="B57" s="40"/>
      <c r="C57" s="40"/>
      <c r="D57" s="40"/>
      <c r="E57" s="40"/>
      <c r="F57" s="40"/>
      <c r="G57" s="40"/>
      <c r="H57" s="40"/>
      <c r="J57" s="103">
        <v>44916</v>
      </c>
      <c r="K57" s="101">
        <f t="shared" si="202"/>
        <v>15.516129032258059</v>
      </c>
      <c r="L57" s="102">
        <v>15.4</v>
      </c>
      <c r="M57" s="100">
        <v>16.399999999999999</v>
      </c>
      <c r="N57" s="100">
        <v>15.8</v>
      </c>
      <c r="O57" s="100">
        <v>16</v>
      </c>
      <c r="P57" s="100">
        <v>16.600000000000001</v>
      </c>
      <c r="Q57" s="105">
        <v>19.2</v>
      </c>
      <c r="R57" s="102">
        <v>15.6</v>
      </c>
      <c r="S57" s="100">
        <v>15.4</v>
      </c>
      <c r="T57" s="100">
        <v>15.6</v>
      </c>
      <c r="U57" s="100">
        <v>18.600000000000001</v>
      </c>
      <c r="V57" s="100">
        <v>16</v>
      </c>
      <c r="W57" s="56">
        <v>16</v>
      </c>
      <c r="X57" s="106">
        <v>15.2</v>
      </c>
      <c r="Y57" s="100">
        <v>15.4</v>
      </c>
      <c r="Z57" s="100">
        <v>15</v>
      </c>
      <c r="AA57" s="100">
        <v>15</v>
      </c>
      <c r="AB57" s="105">
        <v>15.2</v>
      </c>
      <c r="AC57" s="102">
        <v>15.2</v>
      </c>
      <c r="AD57" s="102">
        <v>15.2</v>
      </c>
      <c r="AE57" s="100">
        <v>15.2</v>
      </c>
      <c r="AF57" s="102">
        <v>15.2</v>
      </c>
      <c r="AG57" s="100">
        <v>14.4</v>
      </c>
      <c r="AH57" s="100">
        <v>14.4</v>
      </c>
      <c r="AI57" s="100">
        <v>14</v>
      </c>
      <c r="AJ57" s="105">
        <v>14</v>
      </c>
      <c r="AK57" s="102">
        <v>15.2</v>
      </c>
      <c r="AL57" s="100">
        <v>15.6</v>
      </c>
      <c r="AM57" s="100">
        <v>15.2</v>
      </c>
      <c r="AN57" s="100">
        <v>14.6</v>
      </c>
      <c r="AO57" s="100">
        <v>15.4</v>
      </c>
      <c r="AP57" s="100">
        <v>15</v>
      </c>
      <c r="AQ57" s="110">
        <f t="shared" si="201"/>
        <v>0.60000000000000142</v>
      </c>
      <c r="AS57" s="103">
        <v>44585</v>
      </c>
      <c r="AT57" s="112">
        <f t="shared" si="226"/>
        <v>313.33333333333331</v>
      </c>
      <c r="AU57" s="102"/>
      <c r="AV57" s="100"/>
      <c r="AW57" s="100"/>
      <c r="AX57" s="56"/>
      <c r="AY57" s="100"/>
      <c r="AZ57" s="105"/>
      <c r="BA57" s="113">
        <v>350</v>
      </c>
      <c r="BB57" s="113">
        <v>330</v>
      </c>
      <c r="BC57" s="114"/>
      <c r="BD57" s="114"/>
      <c r="BE57" s="116"/>
      <c r="BF57" s="102">
        <v>250</v>
      </c>
      <c r="BG57" s="100">
        <v>300</v>
      </c>
      <c r="BH57" s="100">
        <v>300</v>
      </c>
      <c r="BI57" s="100"/>
      <c r="BJ57" s="105"/>
      <c r="BK57" s="100"/>
      <c r="BL57" s="100">
        <v>260</v>
      </c>
      <c r="BM57" s="100">
        <v>320</v>
      </c>
      <c r="BN57" s="100"/>
      <c r="BO57" s="105"/>
      <c r="BP57" s="102">
        <v>350</v>
      </c>
      <c r="BQ57" s="100">
        <v>360</v>
      </c>
      <c r="BR57" s="100"/>
      <c r="BS57" s="100"/>
      <c r="BT57" s="100"/>
      <c r="BV57" s="103">
        <v>44585</v>
      </c>
      <c r="BW57" s="119">
        <v>2783</v>
      </c>
      <c r="BX57" s="102"/>
      <c r="BY57" s="100"/>
      <c r="BZ57" s="100"/>
      <c r="CA57" s="100"/>
      <c r="CB57" s="105"/>
      <c r="CC57" s="102"/>
      <c r="CD57" s="100"/>
      <c r="CE57" s="100"/>
      <c r="CF57" s="100"/>
      <c r="CG57" s="105"/>
      <c r="CH57" s="120"/>
      <c r="CI57" s="56"/>
      <c r="CJ57" s="56"/>
      <c r="CK57" s="56"/>
      <c r="CL57" s="121"/>
      <c r="CM57" s="102"/>
      <c r="CN57" s="100"/>
      <c r="CO57" s="100"/>
      <c r="CP57" s="100"/>
      <c r="CQ57" s="105"/>
      <c r="CR57" s="102"/>
      <c r="CS57" s="100"/>
      <c r="CT57" s="100"/>
      <c r="CU57" s="100"/>
      <c r="CV57" s="100"/>
      <c r="CX57" s="103">
        <v>44916</v>
      </c>
      <c r="CY57" s="68">
        <v>11.5</v>
      </c>
      <c r="CZ57" s="68">
        <v>9.9</v>
      </c>
      <c r="DA57" s="126">
        <f t="shared" si="236"/>
        <v>1.5999999999999996</v>
      </c>
      <c r="DC57" s="103">
        <v>44916</v>
      </c>
      <c r="DD57" s="127">
        <f t="shared" si="19"/>
        <v>0.59999999999999964</v>
      </c>
      <c r="DE57" s="127">
        <f t="shared" si="20"/>
        <v>3.2000000000000011</v>
      </c>
      <c r="DF57" s="127">
        <f t="shared" si="21"/>
        <v>-0.80000000000000071</v>
      </c>
      <c r="DG57" s="127">
        <f t="shared" si="22"/>
        <v>-0.20000000000000107</v>
      </c>
      <c r="DH57" s="127">
        <f t="shared" si="23"/>
        <v>0.19999999999999929</v>
      </c>
      <c r="DI57" s="127">
        <f t="shared" si="24"/>
        <v>0.19999999999999929</v>
      </c>
      <c r="DJ57" s="127">
        <f t="shared" si="25"/>
        <v>-1</v>
      </c>
      <c r="DK57" s="127">
        <f t="shared" si="26"/>
        <v>-1.4000000000000004</v>
      </c>
      <c r="DL57" s="127">
        <f t="shared" si="27"/>
        <v>0.40000000000000036</v>
      </c>
      <c r="DM57" s="127">
        <f t="shared" si="28"/>
        <v>-0.20000000000000107</v>
      </c>
      <c r="DN57" s="127">
        <f t="shared" si="29"/>
        <v>-1</v>
      </c>
      <c r="DO57" s="127">
        <f t="shared" si="30"/>
        <v>0.19999999999999929</v>
      </c>
      <c r="DP57" s="127">
        <f t="shared" si="31"/>
        <v>-0.40000000000000036</v>
      </c>
      <c r="DQ57" s="127">
        <f t="shared" si="32"/>
        <v>0</v>
      </c>
      <c r="DR57" s="127">
        <f t="shared" si="33"/>
        <v>-0.40000000000000036</v>
      </c>
      <c r="DS57" s="127">
        <f t="shared" si="34"/>
        <v>-0.20000000000000107</v>
      </c>
      <c r="DU57" s="103">
        <v>44919</v>
      </c>
      <c r="DV57" s="68">
        <v>8.3000000000000007</v>
      </c>
      <c r="DW57" s="133">
        <v>8.1</v>
      </c>
      <c r="DX57" s="134">
        <f t="shared" si="132"/>
        <v>0.20000000000000107</v>
      </c>
      <c r="DY57" s="68">
        <v>8.1</v>
      </c>
      <c r="DZ57" s="133">
        <v>8.1</v>
      </c>
      <c r="EA57" s="134">
        <f t="shared" ref="EA57:EA65" si="237">DY57-DZ57</f>
        <v>0</v>
      </c>
      <c r="EB57" s="68">
        <v>8.1</v>
      </c>
      <c r="EC57" s="133">
        <v>8.5</v>
      </c>
      <c r="ED57" s="134">
        <f t="shared" si="227"/>
        <v>-0.40000000000000036</v>
      </c>
      <c r="EE57" s="68">
        <v>8</v>
      </c>
      <c r="EF57" s="133">
        <v>8.1999999999999993</v>
      </c>
      <c r="EG57" s="134">
        <f t="shared" si="228"/>
        <v>-0.19999999999999929</v>
      </c>
      <c r="EH57" s="68">
        <v>8.3000000000000007</v>
      </c>
      <c r="EI57" s="133">
        <v>8.75</v>
      </c>
      <c r="EJ57" s="134">
        <f t="shared" si="229"/>
        <v>-0.44999999999999929</v>
      </c>
      <c r="EK57" s="68">
        <v>8</v>
      </c>
      <c r="EL57" s="133">
        <v>7.9</v>
      </c>
      <c r="EM57" s="134">
        <f t="shared" si="230"/>
        <v>9.9999999999999645E-2</v>
      </c>
      <c r="EN57" s="68">
        <v>7.8</v>
      </c>
      <c r="EO57" s="133">
        <v>7.7</v>
      </c>
      <c r="EP57" s="134">
        <f t="shared" si="234"/>
        <v>9.9999999999999645E-2</v>
      </c>
      <c r="EQ57" s="68">
        <v>7.9</v>
      </c>
      <c r="ER57" s="133">
        <v>7.8</v>
      </c>
      <c r="ES57" s="134">
        <f t="shared" si="231"/>
        <v>0.10000000000000053</v>
      </c>
      <c r="ET57" s="68">
        <v>7.9</v>
      </c>
      <c r="EU57" s="133">
        <v>7.8</v>
      </c>
      <c r="EV57" s="134">
        <f t="shared" si="232"/>
        <v>0.10000000000000053</v>
      </c>
      <c r="EW57" s="68">
        <v>8.4</v>
      </c>
      <c r="EX57" s="133">
        <v>8.4</v>
      </c>
      <c r="EY57" s="134">
        <f t="shared" si="233"/>
        <v>0</v>
      </c>
    </row>
    <row r="58" spans="1:155" ht="19.75" customHeight="1" x14ac:dyDescent="0.35">
      <c r="A58" s="96"/>
      <c r="J58" s="103">
        <v>44915</v>
      </c>
      <c r="K58" s="101">
        <f t="shared" ref="K58:K61" si="238">AVERAGE(L58:AP58)</f>
        <v>15.890322580645158</v>
      </c>
      <c r="L58" s="102">
        <v>16.2</v>
      </c>
      <c r="M58" s="100">
        <v>16.600000000000001</v>
      </c>
      <c r="N58" s="100">
        <v>16.399999999999999</v>
      </c>
      <c r="O58" s="100">
        <v>16.600000000000001</v>
      </c>
      <c r="P58" s="100">
        <v>17.600000000000001</v>
      </c>
      <c r="Q58" s="105">
        <v>20.2</v>
      </c>
      <c r="R58" s="102">
        <v>16.2</v>
      </c>
      <c r="S58" s="100">
        <v>15.6</v>
      </c>
      <c r="T58" s="100">
        <v>16</v>
      </c>
      <c r="U58" s="100">
        <v>18.8</v>
      </c>
      <c r="V58" s="100">
        <v>16.2</v>
      </c>
      <c r="W58" s="56">
        <v>16.2</v>
      </c>
      <c r="X58" s="106">
        <v>15.6</v>
      </c>
      <c r="Y58" s="100">
        <v>15.8</v>
      </c>
      <c r="Z58" s="100">
        <v>15.4</v>
      </c>
      <c r="AA58" s="100">
        <v>15.2</v>
      </c>
      <c r="AB58" s="105">
        <v>15.4</v>
      </c>
      <c r="AC58" s="102">
        <v>15.4</v>
      </c>
      <c r="AD58" s="102">
        <v>15.4</v>
      </c>
      <c r="AE58" s="100">
        <v>16</v>
      </c>
      <c r="AF58" s="102">
        <v>15.4</v>
      </c>
      <c r="AG58" s="100">
        <v>14.6</v>
      </c>
      <c r="AH58" s="100">
        <v>14.4</v>
      </c>
      <c r="AI58" s="100">
        <v>14</v>
      </c>
      <c r="AJ58" s="105">
        <v>14</v>
      </c>
      <c r="AK58" s="102">
        <v>16</v>
      </c>
      <c r="AL58" s="100">
        <v>16</v>
      </c>
      <c r="AM58" s="100">
        <v>15.4</v>
      </c>
      <c r="AN58" s="100">
        <v>15</v>
      </c>
      <c r="AO58" s="100">
        <v>15.6</v>
      </c>
      <c r="AP58" s="100">
        <v>15.4</v>
      </c>
      <c r="AQ58" s="110">
        <f t="shared" si="201"/>
        <v>0.90000000000000213</v>
      </c>
      <c r="AS58" s="103">
        <v>44578</v>
      </c>
      <c r="AT58" s="112">
        <f t="shared" ref="AT58:AT70" si="239">AVERAGE(AU58:BT58)</f>
        <v>313.33333333333331</v>
      </c>
      <c r="AU58" s="102"/>
      <c r="AV58" s="100"/>
      <c r="AW58" s="100"/>
      <c r="AX58" s="56"/>
      <c r="AY58" s="100"/>
      <c r="AZ58" s="105"/>
      <c r="BA58" s="113">
        <v>350</v>
      </c>
      <c r="BB58" s="113">
        <v>330</v>
      </c>
      <c r="BC58" s="114"/>
      <c r="BD58" s="114"/>
      <c r="BE58" s="116"/>
      <c r="BF58" s="102">
        <v>250</v>
      </c>
      <c r="BG58" s="100">
        <v>300</v>
      </c>
      <c r="BH58" s="100">
        <v>300</v>
      </c>
      <c r="BI58" s="100"/>
      <c r="BJ58" s="105"/>
      <c r="BK58" s="100"/>
      <c r="BL58" s="100">
        <v>260</v>
      </c>
      <c r="BM58" s="100">
        <v>320</v>
      </c>
      <c r="BN58" s="100"/>
      <c r="BO58" s="105"/>
      <c r="BP58" s="102">
        <v>350</v>
      </c>
      <c r="BQ58" s="100">
        <v>360</v>
      </c>
      <c r="BR58" s="100"/>
      <c r="BS58" s="100"/>
      <c r="BT58" s="100"/>
      <c r="BV58" s="103">
        <v>44578</v>
      </c>
      <c r="BW58" s="119">
        <v>2783</v>
      </c>
      <c r="BX58" s="102"/>
      <c r="BY58" s="100"/>
      <c r="BZ58" s="100"/>
      <c r="CA58" s="100"/>
      <c r="CB58" s="105"/>
      <c r="CC58" s="102"/>
      <c r="CD58" s="100"/>
      <c r="CE58" s="100"/>
      <c r="CF58" s="100"/>
      <c r="CG58" s="105"/>
      <c r="CH58" s="120"/>
      <c r="CI58" s="56"/>
      <c r="CJ58" s="56"/>
      <c r="CK58" s="56"/>
      <c r="CL58" s="121"/>
      <c r="CM58" s="102"/>
      <c r="CN58" s="100"/>
      <c r="CO58" s="100"/>
      <c r="CP58" s="100"/>
      <c r="CQ58" s="105"/>
      <c r="CR58" s="102"/>
      <c r="CS58" s="100"/>
      <c r="CT58" s="100"/>
      <c r="CU58" s="100"/>
      <c r="CV58" s="100"/>
      <c r="CX58" s="103">
        <v>44915</v>
      </c>
      <c r="CY58" s="68">
        <v>11.75</v>
      </c>
      <c r="CZ58" s="68">
        <v>9.5</v>
      </c>
      <c r="DA58" s="126">
        <f t="shared" si="236"/>
        <v>2.25</v>
      </c>
      <c r="DC58" s="103">
        <v>44915</v>
      </c>
      <c r="DD58" s="127">
        <f t="shared" si="19"/>
        <v>0.59999999999999964</v>
      </c>
      <c r="DE58" s="127">
        <f t="shared" si="20"/>
        <v>3.2000000000000011</v>
      </c>
      <c r="DF58" s="127">
        <f t="shared" si="21"/>
        <v>-0.59999999999999964</v>
      </c>
      <c r="DG58" s="127">
        <f t="shared" si="22"/>
        <v>-0.19999999999999929</v>
      </c>
      <c r="DH58" s="127">
        <f t="shared" si="23"/>
        <v>0.40000000000000036</v>
      </c>
      <c r="DI58" s="127">
        <f t="shared" si="24"/>
        <v>0.59999999999999964</v>
      </c>
      <c r="DJ58" s="127">
        <f t="shared" si="25"/>
        <v>-1.1999999999999993</v>
      </c>
      <c r="DK58" s="127">
        <f t="shared" si="26"/>
        <v>-1.5999999999999996</v>
      </c>
      <c r="DL58" s="127">
        <f t="shared" si="27"/>
        <v>0.79999999999999893</v>
      </c>
      <c r="DM58" s="127">
        <f t="shared" si="28"/>
        <v>0.40000000000000036</v>
      </c>
      <c r="DN58" s="127">
        <f t="shared" si="29"/>
        <v>-1.1999999999999993</v>
      </c>
      <c r="DO58" s="127">
        <f t="shared" si="30"/>
        <v>0.59999999999999964</v>
      </c>
      <c r="DP58" s="127">
        <f t="shared" si="31"/>
        <v>-0.19999999999999929</v>
      </c>
      <c r="DQ58" s="127">
        <f t="shared" si="32"/>
        <v>-0.19999999999999929</v>
      </c>
      <c r="DR58" s="127">
        <f t="shared" si="33"/>
        <v>-0.40000000000000036</v>
      </c>
      <c r="DS58" s="127">
        <f t="shared" si="34"/>
        <v>0</v>
      </c>
      <c r="DU58" s="103">
        <v>44918</v>
      </c>
      <c r="DV58" s="68">
        <v>8.1999999999999993</v>
      </c>
      <c r="DW58" s="133">
        <v>7.9</v>
      </c>
      <c r="DX58" s="134">
        <f t="shared" si="132"/>
        <v>0.29999999999999893</v>
      </c>
      <c r="DY58" s="68">
        <v>8.1</v>
      </c>
      <c r="DZ58" s="133">
        <v>7.9</v>
      </c>
      <c r="EA58" s="134">
        <f t="shared" si="237"/>
        <v>0.19999999999999929</v>
      </c>
      <c r="EB58" s="68">
        <v>8.1</v>
      </c>
      <c r="EC58" s="133">
        <v>8.1999999999999993</v>
      </c>
      <c r="ED58" s="134">
        <f t="shared" si="227"/>
        <v>-9.9999999999999645E-2</v>
      </c>
      <c r="EE58" s="68">
        <v>8</v>
      </c>
      <c r="EF58" s="133">
        <v>8.1</v>
      </c>
      <c r="EG58" s="134">
        <f t="shared" si="228"/>
        <v>-9.9999999999999645E-2</v>
      </c>
      <c r="EH58" s="68">
        <v>8.1</v>
      </c>
      <c r="EI58" s="133">
        <v>8.8000000000000007</v>
      </c>
      <c r="EJ58" s="134">
        <f t="shared" si="229"/>
        <v>-0.70000000000000107</v>
      </c>
      <c r="EK58" s="68">
        <v>8</v>
      </c>
      <c r="EL58" s="133">
        <v>8</v>
      </c>
      <c r="EM58" s="134">
        <f t="shared" si="230"/>
        <v>0</v>
      </c>
      <c r="EN58" s="68">
        <v>7.9</v>
      </c>
      <c r="EO58" s="133">
        <v>7.9</v>
      </c>
      <c r="EP58" s="134">
        <f t="shared" si="234"/>
        <v>0</v>
      </c>
      <c r="EQ58" s="68">
        <v>8</v>
      </c>
      <c r="ER58" s="133">
        <v>8.1</v>
      </c>
      <c r="ES58" s="134">
        <f t="shared" si="231"/>
        <v>-9.9999999999999645E-2</v>
      </c>
      <c r="ET58" s="68">
        <v>8</v>
      </c>
      <c r="EU58" s="133">
        <v>8.1</v>
      </c>
      <c r="EV58" s="134">
        <f t="shared" si="232"/>
        <v>-9.9999999999999645E-2</v>
      </c>
      <c r="EW58" s="68">
        <v>8.4</v>
      </c>
      <c r="EX58" s="133">
        <v>8.1</v>
      </c>
      <c r="EY58" s="134">
        <f t="shared" si="233"/>
        <v>0.30000000000000071</v>
      </c>
    </row>
    <row r="59" spans="1:155" ht="19.75" customHeight="1" x14ac:dyDescent="0.35">
      <c r="A59" s="96"/>
      <c r="J59" s="103">
        <v>44914</v>
      </c>
      <c r="K59" s="101">
        <f t="shared" si="238"/>
        <v>16.996774193548383</v>
      </c>
      <c r="L59" s="102">
        <v>17</v>
      </c>
      <c r="M59" s="100">
        <v>18</v>
      </c>
      <c r="N59" s="100">
        <v>17</v>
      </c>
      <c r="O59" s="100">
        <v>17.5</v>
      </c>
      <c r="P59" s="100">
        <v>18</v>
      </c>
      <c r="Q59" s="105">
        <v>21</v>
      </c>
      <c r="R59" s="102">
        <v>17.399999999999999</v>
      </c>
      <c r="S59" s="100">
        <v>17</v>
      </c>
      <c r="T59" s="100">
        <v>16.8</v>
      </c>
      <c r="U59" s="100">
        <v>18.8</v>
      </c>
      <c r="V59" s="100">
        <v>17.399999999999999</v>
      </c>
      <c r="W59" s="56">
        <v>17.399999999999999</v>
      </c>
      <c r="X59" s="106">
        <v>17</v>
      </c>
      <c r="Y59" s="100">
        <v>16.8</v>
      </c>
      <c r="Z59" s="100">
        <v>16.399999999999999</v>
      </c>
      <c r="AA59" s="100">
        <v>16.2</v>
      </c>
      <c r="AB59" s="105">
        <v>16.399999999999999</v>
      </c>
      <c r="AC59" s="102">
        <v>17.2</v>
      </c>
      <c r="AD59" s="102">
        <v>17.2</v>
      </c>
      <c r="AE59" s="100">
        <v>17</v>
      </c>
      <c r="AF59" s="102">
        <v>17.2</v>
      </c>
      <c r="AG59" s="100">
        <v>16.399999999999999</v>
      </c>
      <c r="AH59" s="100">
        <v>16.600000000000001</v>
      </c>
      <c r="AI59" s="100">
        <v>16.2</v>
      </c>
      <c r="AJ59" s="105">
        <v>16.2</v>
      </c>
      <c r="AK59" s="102">
        <v>16.2</v>
      </c>
      <c r="AL59" s="100">
        <v>16.399999999999999</v>
      </c>
      <c r="AM59" s="100">
        <v>16.2</v>
      </c>
      <c r="AN59" s="100">
        <v>16</v>
      </c>
      <c r="AO59" s="100">
        <v>16</v>
      </c>
      <c r="AP59" s="100">
        <v>16</v>
      </c>
      <c r="AQ59" s="110">
        <f t="shared" si="201"/>
        <v>0</v>
      </c>
      <c r="AS59" s="103">
        <v>44571</v>
      </c>
      <c r="AT59" s="111">
        <v>318.89999999999998</v>
      </c>
      <c r="AU59" s="102"/>
      <c r="AV59" s="100"/>
      <c r="AW59" s="100"/>
      <c r="AX59" s="56"/>
      <c r="AY59" s="100"/>
      <c r="AZ59" s="105"/>
      <c r="BA59" s="113">
        <v>350</v>
      </c>
      <c r="BB59" s="113">
        <v>330</v>
      </c>
      <c r="BC59" s="114"/>
      <c r="BD59" s="114"/>
      <c r="BE59" s="116"/>
      <c r="BF59" s="102">
        <v>250</v>
      </c>
      <c r="BG59" s="100">
        <v>300</v>
      </c>
      <c r="BH59" s="100">
        <v>300</v>
      </c>
      <c r="BI59" s="100"/>
      <c r="BJ59" s="105"/>
      <c r="BK59" s="100"/>
      <c r="BL59" s="100">
        <v>260</v>
      </c>
      <c r="BM59" s="100">
        <v>320</v>
      </c>
      <c r="BN59" s="100"/>
      <c r="BO59" s="105"/>
      <c r="BP59" s="102">
        <v>350</v>
      </c>
      <c r="BQ59" s="100">
        <v>360</v>
      </c>
      <c r="BR59" s="100"/>
      <c r="BS59" s="100"/>
      <c r="BT59" s="100"/>
      <c r="BV59" s="103">
        <v>44571</v>
      </c>
      <c r="BW59" s="119">
        <v>2665</v>
      </c>
      <c r="BX59" s="102"/>
      <c r="BY59" s="100"/>
      <c r="BZ59" s="100"/>
      <c r="CA59" s="100"/>
      <c r="CB59" s="105"/>
      <c r="CC59" s="102"/>
      <c r="CD59" s="100"/>
      <c r="CE59" s="100"/>
      <c r="CF59" s="100"/>
      <c r="CG59" s="105"/>
      <c r="CH59" s="120"/>
      <c r="CI59" s="56"/>
      <c r="CJ59" s="56"/>
      <c r="CK59" s="56"/>
      <c r="CL59" s="121"/>
      <c r="CM59" s="102"/>
      <c r="CN59" s="100"/>
      <c r="CO59" s="100"/>
      <c r="CP59" s="100"/>
      <c r="CQ59" s="105"/>
      <c r="CR59" s="102"/>
      <c r="CS59" s="100"/>
      <c r="CT59" s="100"/>
      <c r="CU59" s="100"/>
      <c r="CV59" s="100"/>
      <c r="CX59" s="103">
        <v>44914</v>
      </c>
      <c r="CY59" s="68">
        <v>12.25</v>
      </c>
      <c r="CZ59" s="68">
        <v>10</v>
      </c>
      <c r="DA59" s="126">
        <f t="shared" si="236"/>
        <v>2.25</v>
      </c>
      <c r="DC59" s="103">
        <v>44914</v>
      </c>
      <c r="DD59" s="127">
        <f t="shared" si="19"/>
        <v>0.39999999999999858</v>
      </c>
      <c r="DE59" s="127">
        <f t="shared" si="20"/>
        <v>1.8000000000000007</v>
      </c>
      <c r="DF59" s="127">
        <f t="shared" si="21"/>
        <v>-1</v>
      </c>
      <c r="DG59" s="127">
        <f t="shared" si="22"/>
        <v>-0.80000000000000071</v>
      </c>
      <c r="DH59" s="127">
        <f t="shared" si="23"/>
        <v>-0.60000000000000142</v>
      </c>
      <c r="DI59" s="127">
        <f t="shared" si="24"/>
        <v>0.39999999999999858</v>
      </c>
      <c r="DJ59" s="127">
        <f t="shared" si="25"/>
        <v>-0.39999999999999858</v>
      </c>
      <c r="DK59" s="127">
        <f t="shared" si="26"/>
        <v>-0.80000000000000071</v>
      </c>
      <c r="DL59" s="127">
        <f t="shared" si="27"/>
        <v>0</v>
      </c>
      <c r="DM59" s="127">
        <f t="shared" si="28"/>
        <v>-0.80000000000000071</v>
      </c>
      <c r="DN59" s="127">
        <f t="shared" si="29"/>
        <v>-1.3999999999999986</v>
      </c>
      <c r="DO59" s="127">
        <f t="shared" si="30"/>
        <v>-0.60000000000000142</v>
      </c>
      <c r="DP59" s="127">
        <f t="shared" si="31"/>
        <v>-1</v>
      </c>
      <c r="DQ59" s="127">
        <f t="shared" si="32"/>
        <v>-1</v>
      </c>
      <c r="DR59" s="127">
        <f t="shared" si="33"/>
        <v>0.60000000000000142</v>
      </c>
      <c r="DS59" s="127">
        <f t="shared" si="34"/>
        <v>0</v>
      </c>
      <c r="DU59" s="103">
        <v>44917</v>
      </c>
      <c r="DV59" s="68">
        <v>7.7</v>
      </c>
      <c r="DW59" s="133">
        <v>7.4</v>
      </c>
      <c r="DX59" s="134">
        <f t="shared" si="132"/>
        <v>0.29999999999999982</v>
      </c>
      <c r="DY59" s="68">
        <v>7.6</v>
      </c>
      <c r="DZ59" s="133">
        <v>7.5</v>
      </c>
      <c r="EA59" s="134">
        <f t="shared" si="237"/>
        <v>9.9999999999999645E-2</v>
      </c>
      <c r="EB59" s="68">
        <v>7.7</v>
      </c>
      <c r="EC59" s="133">
        <v>7.8</v>
      </c>
      <c r="ED59" s="134">
        <f t="shared" si="227"/>
        <v>-9.9999999999999645E-2</v>
      </c>
      <c r="EE59" s="68">
        <v>7.5</v>
      </c>
      <c r="EF59" s="133">
        <v>7.72</v>
      </c>
      <c r="EG59" s="134">
        <f t="shared" si="228"/>
        <v>-0.21999999999999975</v>
      </c>
      <c r="EH59" s="68">
        <v>7.8</v>
      </c>
      <c r="EI59" s="133">
        <v>8.5</v>
      </c>
      <c r="EJ59" s="134">
        <f t="shared" si="229"/>
        <v>-0.70000000000000018</v>
      </c>
      <c r="EK59" s="68">
        <v>7.8</v>
      </c>
      <c r="EL59" s="133">
        <v>7.9</v>
      </c>
      <c r="EM59" s="134">
        <f t="shared" si="230"/>
        <v>-0.10000000000000053</v>
      </c>
      <c r="EN59" s="68">
        <v>7.1</v>
      </c>
      <c r="EO59" s="133">
        <v>7.1</v>
      </c>
      <c r="EP59" s="134">
        <f t="shared" si="234"/>
        <v>0</v>
      </c>
      <c r="EQ59" s="68">
        <v>7.5</v>
      </c>
      <c r="ER59" s="133">
        <v>7.5</v>
      </c>
      <c r="ES59" s="134">
        <f t="shared" si="231"/>
        <v>0</v>
      </c>
      <c r="ET59" s="68">
        <v>7.1</v>
      </c>
      <c r="EU59" s="133">
        <v>7.1</v>
      </c>
      <c r="EV59" s="134">
        <f t="shared" si="232"/>
        <v>0</v>
      </c>
      <c r="EW59" s="68">
        <v>8</v>
      </c>
      <c r="EX59" s="133">
        <v>7.8</v>
      </c>
      <c r="EY59" s="134">
        <f t="shared" si="233"/>
        <v>0.20000000000000018</v>
      </c>
    </row>
    <row r="60" spans="1:155" ht="19.75" customHeight="1" x14ac:dyDescent="0.35">
      <c r="A60" s="96"/>
      <c r="J60" s="103">
        <v>44913</v>
      </c>
      <c r="K60" s="101">
        <f t="shared" si="238"/>
        <v>17.129032258064512</v>
      </c>
      <c r="L60" s="102">
        <v>17</v>
      </c>
      <c r="M60" s="100">
        <v>18.399999999999999</v>
      </c>
      <c r="N60" s="100">
        <v>17</v>
      </c>
      <c r="O60" s="100">
        <v>17.8</v>
      </c>
      <c r="P60" s="100">
        <v>18.8</v>
      </c>
      <c r="Q60" s="105">
        <v>21</v>
      </c>
      <c r="R60" s="102">
        <v>17.399999999999999</v>
      </c>
      <c r="S60" s="100">
        <v>16.600000000000001</v>
      </c>
      <c r="T60" s="100">
        <v>17.2</v>
      </c>
      <c r="U60" s="100">
        <v>18.399999999999999</v>
      </c>
      <c r="V60" s="100">
        <v>17.600000000000001</v>
      </c>
      <c r="W60" s="56">
        <v>17.600000000000001</v>
      </c>
      <c r="X60" s="106">
        <v>17</v>
      </c>
      <c r="Y60" s="100">
        <v>17</v>
      </c>
      <c r="Z60" s="100">
        <v>16.600000000000001</v>
      </c>
      <c r="AA60" s="100">
        <v>16.399999999999999</v>
      </c>
      <c r="AB60" s="105">
        <v>16.600000000000001</v>
      </c>
      <c r="AC60" s="102">
        <v>17.399999999999999</v>
      </c>
      <c r="AD60" s="102">
        <v>17.399999999999999</v>
      </c>
      <c r="AE60" s="100">
        <v>17.2</v>
      </c>
      <c r="AF60" s="102">
        <v>17.399999999999999</v>
      </c>
      <c r="AG60" s="100">
        <v>16.600000000000001</v>
      </c>
      <c r="AH60" s="100">
        <v>16.8</v>
      </c>
      <c r="AI60" s="100">
        <v>16.2</v>
      </c>
      <c r="AJ60" s="105">
        <v>16.600000000000001</v>
      </c>
      <c r="AK60" s="102">
        <v>16</v>
      </c>
      <c r="AL60" s="100">
        <v>16.399999999999999</v>
      </c>
      <c r="AM60" s="100">
        <v>16.399999999999999</v>
      </c>
      <c r="AN60" s="100">
        <v>16.2</v>
      </c>
      <c r="AO60" s="100">
        <v>16</v>
      </c>
      <c r="AP60" s="100">
        <v>16</v>
      </c>
      <c r="AQ60" s="110">
        <f t="shared" si="201"/>
        <v>0.60000000000000142</v>
      </c>
      <c r="AS60" s="103">
        <v>44564</v>
      </c>
      <c r="AT60" s="112">
        <f t="shared" si="239"/>
        <v>311.11111111111109</v>
      </c>
      <c r="AU60" s="102"/>
      <c r="AV60" s="100"/>
      <c r="AW60" s="100"/>
      <c r="AX60" s="56"/>
      <c r="AY60" s="100"/>
      <c r="AZ60" s="105"/>
      <c r="BA60" s="113">
        <v>350</v>
      </c>
      <c r="BB60" s="113">
        <v>330</v>
      </c>
      <c r="BC60" s="114"/>
      <c r="BD60" s="114"/>
      <c r="BE60" s="116"/>
      <c r="BF60" s="102">
        <v>250</v>
      </c>
      <c r="BG60" s="100">
        <v>300</v>
      </c>
      <c r="BH60" s="100">
        <v>300</v>
      </c>
      <c r="BI60" s="100"/>
      <c r="BJ60" s="105"/>
      <c r="BK60" s="100"/>
      <c r="BL60" s="100">
        <v>260</v>
      </c>
      <c r="BM60" s="100">
        <v>300</v>
      </c>
      <c r="BN60" s="100"/>
      <c r="BO60" s="105"/>
      <c r="BP60" s="102">
        <v>350</v>
      </c>
      <c r="BQ60" s="100">
        <v>360</v>
      </c>
      <c r="BR60" s="100"/>
      <c r="BS60" s="100"/>
      <c r="BT60" s="100"/>
      <c r="BV60" s="103">
        <v>44564</v>
      </c>
      <c r="BW60" s="119">
        <v>2485.11</v>
      </c>
      <c r="BX60" s="102"/>
      <c r="BY60" s="100"/>
      <c r="BZ60" s="100"/>
      <c r="CA60" s="100"/>
      <c r="CB60" s="105"/>
      <c r="CC60" s="102"/>
      <c r="CD60" s="100"/>
      <c r="CE60" s="100"/>
      <c r="CF60" s="100"/>
      <c r="CG60" s="105"/>
      <c r="CH60" s="120"/>
      <c r="CI60" s="56"/>
      <c r="CJ60" s="56"/>
      <c r="CK60" s="56"/>
      <c r="CL60" s="121"/>
      <c r="CM60" s="102"/>
      <c r="CN60" s="100"/>
      <c r="CO60" s="100"/>
      <c r="CP60" s="100"/>
      <c r="CQ60" s="105"/>
      <c r="CR60" s="102"/>
      <c r="CS60" s="100"/>
      <c r="CT60" s="100"/>
      <c r="CU60" s="100"/>
      <c r="CV60" s="100"/>
      <c r="CX60" s="103">
        <v>44913</v>
      </c>
      <c r="CY60" s="68">
        <v>12.5</v>
      </c>
      <c r="CZ60" s="68">
        <v>10</v>
      </c>
      <c r="DA60" s="126">
        <f t="shared" ref="DA60:DA123" si="240">CY60-CZ60</f>
        <v>2.5</v>
      </c>
      <c r="DC60" s="103">
        <v>44913</v>
      </c>
      <c r="DD60" s="127">
        <f t="shared" si="19"/>
        <v>1</v>
      </c>
      <c r="DE60" s="127">
        <f t="shared" si="20"/>
        <v>1.7999999999999972</v>
      </c>
      <c r="DF60" s="127">
        <f t="shared" si="21"/>
        <v>-0.40000000000000213</v>
      </c>
      <c r="DG60" s="127">
        <f t="shared" si="22"/>
        <v>-0.20000000000000284</v>
      </c>
      <c r="DH60" s="127">
        <f t="shared" si="23"/>
        <v>-0.20000000000000284</v>
      </c>
      <c r="DI60" s="127">
        <f t="shared" si="24"/>
        <v>0.79999999999999716</v>
      </c>
      <c r="DJ60" s="127">
        <f t="shared" si="25"/>
        <v>0.19999999999999929</v>
      </c>
      <c r="DK60" s="127">
        <f t="shared" si="26"/>
        <v>-0.40000000000000213</v>
      </c>
      <c r="DL60" s="127">
        <f t="shared" si="27"/>
        <v>0.39999999999999858</v>
      </c>
      <c r="DM60" s="127">
        <f t="shared" si="28"/>
        <v>-0.60000000000000142</v>
      </c>
      <c r="DN60" s="127">
        <f t="shared" si="29"/>
        <v>-1.1999999999999993</v>
      </c>
      <c r="DO60" s="127">
        <f t="shared" si="30"/>
        <v>-0.60000000000000142</v>
      </c>
      <c r="DP60" s="127">
        <f t="shared" si="31"/>
        <v>-1.2000000000000028</v>
      </c>
      <c r="DQ60" s="127">
        <f t="shared" si="32"/>
        <v>-1</v>
      </c>
      <c r="DR60" s="127">
        <f t="shared" si="33"/>
        <v>0.60000000000000142</v>
      </c>
      <c r="DS60" s="127">
        <f t="shared" si="34"/>
        <v>0.39999999999999858</v>
      </c>
      <c r="DU60" s="103">
        <v>44916</v>
      </c>
      <c r="DV60" s="68">
        <v>7.8</v>
      </c>
      <c r="DW60" s="133">
        <v>7.6</v>
      </c>
      <c r="DX60" s="134">
        <f t="shared" si="132"/>
        <v>0.20000000000000018</v>
      </c>
      <c r="DY60" s="68">
        <v>7.7</v>
      </c>
      <c r="DZ60" s="133">
        <v>7.6</v>
      </c>
      <c r="EA60" s="134">
        <f t="shared" si="237"/>
        <v>0.10000000000000053</v>
      </c>
      <c r="EB60" s="68">
        <v>7.7</v>
      </c>
      <c r="EC60" s="133">
        <v>7.8</v>
      </c>
      <c r="ED60" s="134">
        <f t="shared" si="227"/>
        <v>-9.9999999999999645E-2</v>
      </c>
      <c r="EE60" s="68">
        <v>7.6</v>
      </c>
      <c r="EF60" s="133">
        <v>7.93</v>
      </c>
      <c r="EG60" s="134">
        <f t="shared" si="228"/>
        <v>-0.33000000000000007</v>
      </c>
      <c r="EH60" s="68">
        <v>7.8</v>
      </c>
      <c r="EI60" s="133">
        <v>8.6</v>
      </c>
      <c r="EJ60" s="134">
        <f t="shared" si="229"/>
        <v>-0.79999999999999982</v>
      </c>
      <c r="EK60" s="68">
        <v>7.9</v>
      </c>
      <c r="EL60" s="133">
        <v>8</v>
      </c>
      <c r="EM60" s="134">
        <f t="shared" si="230"/>
        <v>-9.9999999999999645E-2</v>
      </c>
      <c r="EN60" s="68">
        <v>7</v>
      </c>
      <c r="EO60" s="133">
        <v>6.9</v>
      </c>
      <c r="EP60" s="134">
        <f t="shared" si="234"/>
        <v>9.9999999999999645E-2</v>
      </c>
      <c r="EQ60" s="68">
        <v>7.2</v>
      </c>
      <c r="ER60" s="133">
        <v>7.2</v>
      </c>
      <c r="ES60" s="134">
        <f t="shared" si="231"/>
        <v>0</v>
      </c>
      <c r="ET60" s="68">
        <v>7</v>
      </c>
      <c r="EU60" s="133">
        <v>7</v>
      </c>
      <c r="EV60" s="134">
        <f t="shared" si="232"/>
        <v>0</v>
      </c>
      <c r="EW60" s="68">
        <v>8</v>
      </c>
      <c r="EX60" s="133">
        <v>7.8</v>
      </c>
      <c r="EY60" s="134">
        <f t="shared" si="233"/>
        <v>0.20000000000000018</v>
      </c>
    </row>
    <row r="61" spans="1:155" ht="19.75" customHeight="1" x14ac:dyDescent="0.35">
      <c r="A61" s="96"/>
      <c r="J61" s="103">
        <v>44912</v>
      </c>
      <c r="K61" s="101">
        <f t="shared" si="238"/>
        <v>17.529032258064511</v>
      </c>
      <c r="L61" s="102">
        <v>18.399999999999999</v>
      </c>
      <c r="M61" s="100">
        <v>18.600000000000001</v>
      </c>
      <c r="N61" s="100">
        <v>18.2</v>
      </c>
      <c r="O61" s="100">
        <v>18.399999999999999</v>
      </c>
      <c r="P61" s="100">
        <v>19.8</v>
      </c>
      <c r="Q61" s="105">
        <v>21</v>
      </c>
      <c r="R61" s="102">
        <v>17.8</v>
      </c>
      <c r="S61" s="100">
        <v>16.600000000000001</v>
      </c>
      <c r="T61" s="100">
        <v>17.2</v>
      </c>
      <c r="U61" s="100">
        <v>18.399999999999999</v>
      </c>
      <c r="V61" s="100">
        <v>18.2</v>
      </c>
      <c r="W61" s="56">
        <v>18.2</v>
      </c>
      <c r="X61" s="106">
        <v>17</v>
      </c>
      <c r="Y61" s="100">
        <v>17.600000000000001</v>
      </c>
      <c r="Z61" s="100">
        <v>17.2</v>
      </c>
      <c r="AA61" s="100">
        <v>17</v>
      </c>
      <c r="AB61" s="105">
        <v>17.2</v>
      </c>
      <c r="AC61" s="102">
        <v>17.399999999999999</v>
      </c>
      <c r="AD61" s="102">
        <v>17.399999999999999</v>
      </c>
      <c r="AE61" s="100">
        <v>17.399999999999999</v>
      </c>
      <c r="AF61" s="102">
        <v>17.399999999999999</v>
      </c>
      <c r="AG61" s="100">
        <v>16.8</v>
      </c>
      <c r="AH61" s="100">
        <v>16.8</v>
      </c>
      <c r="AI61" s="100">
        <v>16.2</v>
      </c>
      <c r="AJ61" s="105">
        <v>16.8</v>
      </c>
      <c r="AK61" s="102">
        <v>16.399999999999999</v>
      </c>
      <c r="AL61" s="100">
        <v>17</v>
      </c>
      <c r="AM61" s="100">
        <v>17.399999999999999</v>
      </c>
      <c r="AN61" s="100">
        <v>17</v>
      </c>
      <c r="AO61" s="100">
        <v>16.600000000000001</v>
      </c>
      <c r="AP61" s="100">
        <v>16</v>
      </c>
      <c r="AQ61" s="110">
        <f t="shared" si="201"/>
        <v>1.1999999999999957</v>
      </c>
      <c r="AS61" s="103">
        <v>44557</v>
      </c>
      <c r="AT61" s="112">
        <f t="shared" si="239"/>
        <v>310.55555555555554</v>
      </c>
      <c r="AU61" s="102"/>
      <c r="AV61" s="100"/>
      <c r="AW61" s="100"/>
      <c r="AX61" s="56"/>
      <c r="AY61" s="100"/>
      <c r="AZ61" s="105"/>
      <c r="BA61" s="113">
        <v>350</v>
      </c>
      <c r="BB61" s="113">
        <v>300</v>
      </c>
      <c r="BC61" s="114"/>
      <c r="BD61" s="114"/>
      <c r="BE61" s="116"/>
      <c r="BF61" s="102">
        <v>300</v>
      </c>
      <c r="BG61" s="100">
        <v>300</v>
      </c>
      <c r="BH61" s="100">
        <v>250</v>
      </c>
      <c r="BI61" s="100"/>
      <c r="BJ61" s="105"/>
      <c r="BK61" s="100"/>
      <c r="BL61" s="100">
        <v>260</v>
      </c>
      <c r="BM61" s="100">
        <v>335</v>
      </c>
      <c r="BN61" s="100"/>
      <c r="BO61" s="105"/>
      <c r="BP61" s="102">
        <v>360</v>
      </c>
      <c r="BQ61" s="100">
        <v>340</v>
      </c>
      <c r="BR61" s="100"/>
      <c r="BS61" s="100"/>
      <c r="BT61" s="100"/>
      <c r="BV61" s="103">
        <v>44557</v>
      </c>
      <c r="BW61" s="119">
        <v>2485.11</v>
      </c>
      <c r="BX61" s="102"/>
      <c r="BY61" s="100"/>
      <c r="BZ61" s="100"/>
      <c r="CA61" s="100"/>
      <c r="CB61" s="105"/>
      <c r="CC61" s="102"/>
      <c r="CD61" s="100"/>
      <c r="CE61" s="100"/>
      <c r="CF61" s="100"/>
      <c r="CG61" s="105"/>
      <c r="CH61" s="120"/>
      <c r="CI61" s="56"/>
      <c r="CJ61" s="56"/>
      <c r="CK61" s="56"/>
      <c r="CL61" s="121"/>
      <c r="CM61" s="102"/>
      <c r="CN61" s="100"/>
      <c r="CO61" s="100"/>
      <c r="CP61" s="100"/>
      <c r="CQ61" s="105"/>
      <c r="CR61" s="102"/>
      <c r="CS61" s="100"/>
      <c r="CT61" s="100"/>
      <c r="CU61" s="100"/>
      <c r="CV61" s="100"/>
      <c r="CX61" s="103">
        <v>44912</v>
      </c>
      <c r="CY61" s="68">
        <v>12.5</v>
      </c>
      <c r="CZ61" s="68">
        <v>10.75</v>
      </c>
      <c r="DA61" s="126">
        <f t="shared" si="240"/>
        <v>1.75</v>
      </c>
      <c r="DC61" s="103">
        <v>44912</v>
      </c>
      <c r="DD61" s="127">
        <f t="shared" si="19"/>
        <v>1.5999999999999979</v>
      </c>
      <c r="DE61" s="127">
        <f t="shared" si="20"/>
        <v>1.7999999999999972</v>
      </c>
      <c r="DF61" s="127">
        <f t="shared" si="21"/>
        <v>0.39999999999999858</v>
      </c>
      <c r="DG61" s="127">
        <f t="shared" si="22"/>
        <v>0.79999999999999716</v>
      </c>
      <c r="DH61" s="127">
        <f t="shared" si="23"/>
        <v>0.39999999999999858</v>
      </c>
      <c r="DI61" s="127">
        <f t="shared" si="24"/>
        <v>1.1999999999999993</v>
      </c>
      <c r="DJ61" s="127">
        <f t="shared" si="25"/>
        <v>0.19999999999999929</v>
      </c>
      <c r="DK61" s="127">
        <f t="shared" si="26"/>
        <v>-0.40000000000000213</v>
      </c>
      <c r="DL61" s="127">
        <f t="shared" si="27"/>
        <v>1.5999999999999979</v>
      </c>
      <c r="DM61" s="127">
        <f t="shared" si="28"/>
        <v>-0.20000000000000284</v>
      </c>
      <c r="DN61" s="127">
        <f t="shared" si="29"/>
        <v>-0.80000000000000071</v>
      </c>
      <c r="DO61" s="127">
        <f t="shared" si="30"/>
        <v>0.19999999999999929</v>
      </c>
      <c r="DP61" s="127">
        <f t="shared" si="31"/>
        <v>-1.1999999999999993</v>
      </c>
      <c r="DQ61" s="127">
        <f t="shared" si="32"/>
        <v>-0.80000000000000071</v>
      </c>
      <c r="DR61" s="127">
        <f t="shared" si="33"/>
        <v>0</v>
      </c>
      <c r="DS61" s="127">
        <f t="shared" si="34"/>
        <v>0.39999999999999858</v>
      </c>
      <c r="DU61" s="103">
        <v>44915</v>
      </c>
      <c r="DV61" s="68">
        <v>8.1</v>
      </c>
      <c r="DW61" s="133">
        <v>7.9</v>
      </c>
      <c r="DX61" s="134">
        <f t="shared" si="132"/>
        <v>0.19999999999999929</v>
      </c>
      <c r="DY61" s="68">
        <v>7.8</v>
      </c>
      <c r="DZ61" s="133">
        <v>7.7</v>
      </c>
      <c r="EA61" s="134">
        <f t="shared" si="237"/>
        <v>9.9999999999999645E-2</v>
      </c>
      <c r="EB61" s="68">
        <v>8.1</v>
      </c>
      <c r="EC61" s="133">
        <v>8.1999999999999993</v>
      </c>
      <c r="ED61" s="134">
        <f t="shared" si="227"/>
        <v>-9.9999999999999645E-2</v>
      </c>
      <c r="EE61" s="68">
        <v>8</v>
      </c>
      <c r="EF61" s="133">
        <v>8.3000000000000007</v>
      </c>
      <c r="EG61" s="134">
        <f t="shared" si="228"/>
        <v>-0.30000000000000071</v>
      </c>
      <c r="EH61" s="68">
        <v>8</v>
      </c>
      <c r="EI61" s="133">
        <v>8.8000000000000007</v>
      </c>
      <c r="EJ61" s="134">
        <f t="shared" si="229"/>
        <v>-0.80000000000000071</v>
      </c>
      <c r="EK61" s="68">
        <v>8.1999999999999993</v>
      </c>
      <c r="EL61" s="133">
        <v>8.3000000000000007</v>
      </c>
      <c r="EM61" s="134">
        <f t="shared" si="230"/>
        <v>-0.10000000000000142</v>
      </c>
      <c r="EN61" s="68">
        <v>7</v>
      </c>
      <c r="EO61" s="133">
        <v>7</v>
      </c>
      <c r="EP61" s="134">
        <f t="shared" si="234"/>
        <v>0</v>
      </c>
      <c r="EQ61" s="68">
        <v>7.2</v>
      </c>
      <c r="ER61" s="133">
        <v>7.2</v>
      </c>
      <c r="ES61" s="134">
        <f t="shared" si="231"/>
        <v>0</v>
      </c>
      <c r="ET61" s="68">
        <v>7</v>
      </c>
      <c r="EU61" s="133">
        <v>7</v>
      </c>
      <c r="EV61" s="134">
        <f t="shared" si="232"/>
        <v>0</v>
      </c>
      <c r="EW61" s="68">
        <v>8.1</v>
      </c>
      <c r="EX61" s="133">
        <v>7.9</v>
      </c>
      <c r="EY61" s="134">
        <f t="shared" si="233"/>
        <v>0.19999999999999929</v>
      </c>
    </row>
    <row r="62" spans="1:155" ht="19.75" customHeight="1" x14ac:dyDescent="0.35">
      <c r="A62" s="96"/>
      <c r="J62" s="103">
        <v>44911</v>
      </c>
      <c r="K62" s="101">
        <f t="shared" ref="K62:K64" si="241">AVERAGE(L62:AP62)</f>
        <v>18.948387096774191</v>
      </c>
      <c r="L62" s="102">
        <v>19</v>
      </c>
      <c r="M62" s="100">
        <v>19.2</v>
      </c>
      <c r="N62" s="100">
        <v>19.2</v>
      </c>
      <c r="O62" s="100">
        <v>19.2</v>
      </c>
      <c r="P62" s="100">
        <v>20.399999999999999</v>
      </c>
      <c r="Q62" s="105">
        <v>22.2</v>
      </c>
      <c r="R62" s="102">
        <v>20</v>
      </c>
      <c r="S62" s="100">
        <v>19</v>
      </c>
      <c r="T62" s="100">
        <v>19.600000000000001</v>
      </c>
      <c r="U62" s="100">
        <v>20</v>
      </c>
      <c r="V62" s="100">
        <v>20</v>
      </c>
      <c r="W62" s="56">
        <v>20</v>
      </c>
      <c r="X62" s="106">
        <v>18</v>
      </c>
      <c r="Y62" s="100">
        <v>19</v>
      </c>
      <c r="Z62" s="100">
        <v>18.2</v>
      </c>
      <c r="AA62" s="100">
        <v>18.399999999999999</v>
      </c>
      <c r="AB62" s="105">
        <v>18.399999999999999</v>
      </c>
      <c r="AC62" s="102">
        <v>19.2</v>
      </c>
      <c r="AD62" s="102">
        <v>19.2</v>
      </c>
      <c r="AE62" s="100">
        <v>19</v>
      </c>
      <c r="AF62" s="102">
        <v>19.2</v>
      </c>
      <c r="AG62" s="100">
        <v>18.2</v>
      </c>
      <c r="AH62" s="100">
        <v>18</v>
      </c>
      <c r="AI62" s="100">
        <v>18</v>
      </c>
      <c r="AJ62" s="105">
        <v>18.2</v>
      </c>
      <c r="AK62" s="102">
        <v>18.600000000000001</v>
      </c>
      <c r="AL62" s="100">
        <v>18</v>
      </c>
      <c r="AM62" s="100">
        <v>18.600000000000001</v>
      </c>
      <c r="AN62" s="100">
        <v>18</v>
      </c>
      <c r="AO62" s="100">
        <v>17.8</v>
      </c>
      <c r="AP62" s="100">
        <v>17.600000000000001</v>
      </c>
      <c r="AQ62" s="110">
        <f t="shared" si="201"/>
        <v>-0.30000000000000071</v>
      </c>
      <c r="AS62" s="103">
        <v>44550</v>
      </c>
      <c r="AT62" s="112">
        <f t="shared" si="239"/>
        <v>316.11111111111109</v>
      </c>
      <c r="AU62" s="102"/>
      <c r="AV62" s="100"/>
      <c r="AW62" s="100"/>
      <c r="AX62" s="56"/>
      <c r="AY62" s="100"/>
      <c r="AZ62" s="105"/>
      <c r="BA62" s="113">
        <v>350</v>
      </c>
      <c r="BB62" s="113">
        <v>300</v>
      </c>
      <c r="BC62" s="114"/>
      <c r="BD62" s="114"/>
      <c r="BE62" s="116"/>
      <c r="BF62" s="102">
        <v>300</v>
      </c>
      <c r="BG62" s="100">
        <v>350</v>
      </c>
      <c r="BH62" s="100">
        <v>230</v>
      </c>
      <c r="BI62" s="100"/>
      <c r="BJ62" s="105"/>
      <c r="BK62" s="100"/>
      <c r="BL62" s="100">
        <v>260</v>
      </c>
      <c r="BM62" s="100">
        <v>335</v>
      </c>
      <c r="BN62" s="100"/>
      <c r="BO62" s="105"/>
      <c r="BP62" s="102">
        <v>380</v>
      </c>
      <c r="BQ62" s="100">
        <v>340</v>
      </c>
      <c r="BR62" s="100"/>
      <c r="BS62" s="100"/>
      <c r="BT62" s="100"/>
      <c r="BV62" s="103">
        <v>44550</v>
      </c>
      <c r="BW62" s="119">
        <v>2437</v>
      </c>
      <c r="BX62" s="102"/>
      <c r="BY62" s="100"/>
      <c r="BZ62" s="100"/>
      <c r="CA62" s="100"/>
      <c r="CB62" s="105"/>
      <c r="CC62" s="102"/>
      <c r="CD62" s="100"/>
      <c r="CE62" s="100"/>
      <c r="CF62" s="100"/>
      <c r="CG62" s="105"/>
      <c r="CH62" s="120"/>
      <c r="CI62" s="56"/>
      <c r="CJ62" s="56"/>
      <c r="CK62" s="56"/>
      <c r="CL62" s="121"/>
      <c r="CM62" s="102"/>
      <c r="CN62" s="100"/>
      <c r="CO62" s="100"/>
      <c r="CP62" s="100"/>
      <c r="CQ62" s="105"/>
      <c r="CR62" s="102"/>
      <c r="CS62" s="100"/>
      <c r="CT62" s="100"/>
      <c r="CU62" s="100"/>
      <c r="CV62" s="100"/>
      <c r="CX62" s="103">
        <v>44911</v>
      </c>
      <c r="CY62" s="68">
        <v>13</v>
      </c>
      <c r="CZ62" s="68">
        <v>11</v>
      </c>
      <c r="DA62" s="126">
        <f t="shared" si="240"/>
        <v>2</v>
      </c>
      <c r="DC62" s="103">
        <v>44911</v>
      </c>
      <c r="DD62" s="127">
        <f t="shared" si="19"/>
        <v>1</v>
      </c>
      <c r="DE62" s="127">
        <f t="shared" si="20"/>
        <v>1</v>
      </c>
      <c r="DF62" s="127">
        <f t="shared" si="21"/>
        <v>-1</v>
      </c>
      <c r="DG62" s="127">
        <f t="shared" si="22"/>
        <v>-0.39999999999999858</v>
      </c>
      <c r="DH62" s="127">
        <f t="shared" si="23"/>
        <v>-1</v>
      </c>
      <c r="DI62" s="127">
        <f t="shared" si="24"/>
        <v>1</v>
      </c>
      <c r="DJ62" s="127">
        <f t="shared" si="25"/>
        <v>-1</v>
      </c>
      <c r="DK62" s="127">
        <f t="shared" si="26"/>
        <v>-1</v>
      </c>
      <c r="DL62" s="127">
        <f t="shared" si="27"/>
        <v>0.19999999999999929</v>
      </c>
      <c r="DM62" s="127">
        <f t="shared" si="28"/>
        <v>-0.39999999999999858</v>
      </c>
      <c r="DN62" s="127">
        <f t="shared" si="29"/>
        <v>-2</v>
      </c>
      <c r="DO62" s="127">
        <f t="shared" si="30"/>
        <v>0</v>
      </c>
      <c r="DP62" s="127">
        <f t="shared" si="31"/>
        <v>-2</v>
      </c>
      <c r="DQ62" s="127">
        <f t="shared" si="32"/>
        <v>-2</v>
      </c>
      <c r="DR62" s="127">
        <f t="shared" si="33"/>
        <v>0</v>
      </c>
      <c r="DS62" s="127">
        <f t="shared" si="34"/>
        <v>-1</v>
      </c>
      <c r="DU62" s="103">
        <v>44914</v>
      </c>
      <c r="DV62" s="68">
        <v>8.6999999999999993</v>
      </c>
      <c r="DW62" s="133">
        <v>8.1999999999999993</v>
      </c>
      <c r="DX62" s="134">
        <f t="shared" si="132"/>
        <v>0.5</v>
      </c>
      <c r="DY62" s="68">
        <v>8.5</v>
      </c>
      <c r="DZ62" s="133">
        <v>8.1999999999999993</v>
      </c>
      <c r="EA62" s="134">
        <f t="shared" si="237"/>
        <v>0.30000000000000071</v>
      </c>
      <c r="EB62" s="68">
        <v>8.5</v>
      </c>
      <c r="EC62" s="133">
        <v>8.5</v>
      </c>
      <c r="ED62" s="134">
        <f t="shared" si="227"/>
        <v>0</v>
      </c>
      <c r="EE62" s="68">
        <v>8.1</v>
      </c>
      <c r="EF62" s="133">
        <v>8.3000000000000007</v>
      </c>
      <c r="EG62" s="134">
        <f t="shared" si="228"/>
        <v>-0.20000000000000107</v>
      </c>
      <c r="EH62" s="68">
        <v>8.1999999999999993</v>
      </c>
      <c r="EI62" s="133">
        <v>9</v>
      </c>
      <c r="EJ62" s="134">
        <f t="shared" si="229"/>
        <v>-0.80000000000000071</v>
      </c>
      <c r="EK62" s="68">
        <v>8.5</v>
      </c>
      <c r="EL62" s="133">
        <v>8.6</v>
      </c>
      <c r="EM62" s="134">
        <f t="shared" si="230"/>
        <v>-9.9999999999999645E-2</v>
      </c>
      <c r="EN62" s="68">
        <v>8.1</v>
      </c>
      <c r="EO62" s="133">
        <v>8.1999999999999993</v>
      </c>
      <c r="EP62" s="134">
        <f t="shared" si="234"/>
        <v>-9.9999999999999645E-2</v>
      </c>
      <c r="EQ62" s="68">
        <v>8.3000000000000007</v>
      </c>
      <c r="ER62" s="133">
        <v>8.3000000000000007</v>
      </c>
      <c r="ES62" s="134">
        <f t="shared" si="231"/>
        <v>0</v>
      </c>
      <c r="ET62" s="68">
        <v>8.1</v>
      </c>
      <c r="EU62" s="68">
        <v>8.1</v>
      </c>
      <c r="EV62" s="134">
        <f t="shared" si="232"/>
        <v>0</v>
      </c>
      <c r="EW62" s="68">
        <v>8.6999999999999993</v>
      </c>
      <c r="EX62" s="133">
        <v>8.1999999999999993</v>
      </c>
      <c r="EY62" s="134">
        <f t="shared" si="233"/>
        <v>0.5</v>
      </c>
    </row>
    <row r="63" spans="1:155" ht="19.75" customHeight="1" x14ac:dyDescent="0.35">
      <c r="A63" s="96"/>
      <c r="J63" s="103">
        <v>44910</v>
      </c>
      <c r="K63" s="101">
        <f t="shared" si="241"/>
        <v>19.090322580645161</v>
      </c>
      <c r="L63" s="102">
        <v>19</v>
      </c>
      <c r="M63" s="100">
        <v>20</v>
      </c>
      <c r="N63" s="100">
        <v>19.2</v>
      </c>
      <c r="O63" s="100">
        <v>19.600000000000001</v>
      </c>
      <c r="P63" s="100">
        <v>20.6</v>
      </c>
      <c r="Q63" s="105">
        <v>22.4</v>
      </c>
      <c r="R63" s="102">
        <v>19.8</v>
      </c>
      <c r="S63" s="100">
        <v>19.2</v>
      </c>
      <c r="T63" s="100">
        <v>19.600000000000001</v>
      </c>
      <c r="U63" s="100">
        <v>20.399999999999999</v>
      </c>
      <c r="V63" s="100">
        <v>20.2</v>
      </c>
      <c r="W63" s="56">
        <v>20.2</v>
      </c>
      <c r="X63" s="106">
        <v>18</v>
      </c>
      <c r="Y63" s="100">
        <v>19.2</v>
      </c>
      <c r="Z63" s="100">
        <v>18.2</v>
      </c>
      <c r="AA63" s="100">
        <v>18.399999999999999</v>
      </c>
      <c r="AB63" s="105">
        <v>18.399999999999999</v>
      </c>
      <c r="AC63" s="102">
        <v>18.8</v>
      </c>
      <c r="AD63" s="102">
        <v>18.8</v>
      </c>
      <c r="AE63" s="100">
        <v>19.2</v>
      </c>
      <c r="AF63" s="102">
        <v>18.8</v>
      </c>
      <c r="AG63" s="100">
        <v>18.2</v>
      </c>
      <c r="AH63" s="100">
        <v>18.399999999999999</v>
      </c>
      <c r="AI63" s="100">
        <v>18.2</v>
      </c>
      <c r="AJ63" s="105">
        <v>18.399999999999999</v>
      </c>
      <c r="AK63" s="102">
        <v>18.600000000000001</v>
      </c>
      <c r="AL63" s="100">
        <v>18.399999999999999</v>
      </c>
      <c r="AM63" s="100">
        <v>18.600000000000001</v>
      </c>
      <c r="AN63" s="100">
        <v>18.399999999999999</v>
      </c>
      <c r="AO63" s="100">
        <v>18.600000000000001</v>
      </c>
      <c r="AP63" s="100">
        <v>18</v>
      </c>
      <c r="AQ63" s="110">
        <f t="shared" si="201"/>
        <v>0</v>
      </c>
      <c r="AS63" s="103">
        <v>44543</v>
      </c>
      <c r="AT63" s="112">
        <f t="shared" si="239"/>
        <v>312.77777777777777</v>
      </c>
      <c r="AU63" s="102"/>
      <c r="AV63" s="100"/>
      <c r="AW63" s="100"/>
      <c r="AX63" s="56"/>
      <c r="AY63" s="100"/>
      <c r="AZ63" s="105"/>
      <c r="BA63" s="113">
        <v>350</v>
      </c>
      <c r="BB63" s="113">
        <v>300</v>
      </c>
      <c r="BC63" s="114"/>
      <c r="BD63" s="114"/>
      <c r="BE63" s="116"/>
      <c r="BF63" s="102">
        <v>300</v>
      </c>
      <c r="BG63" s="100">
        <v>350</v>
      </c>
      <c r="BH63" s="100">
        <v>200</v>
      </c>
      <c r="BI63" s="100"/>
      <c r="BJ63" s="105"/>
      <c r="BK63" s="100"/>
      <c r="BL63" s="100">
        <v>260</v>
      </c>
      <c r="BM63" s="100">
        <v>335</v>
      </c>
      <c r="BN63" s="100"/>
      <c r="BO63" s="105"/>
      <c r="BP63" s="102">
        <v>380</v>
      </c>
      <c r="BQ63" s="100">
        <v>340</v>
      </c>
      <c r="BR63" s="100"/>
      <c r="BS63" s="100"/>
      <c r="BT63" s="100"/>
      <c r="BV63" s="103">
        <v>44543</v>
      </c>
      <c r="BW63" s="119">
        <v>2499</v>
      </c>
      <c r="BX63" s="102"/>
      <c r="BY63" s="100"/>
      <c r="BZ63" s="100"/>
      <c r="CA63" s="100"/>
      <c r="CB63" s="105"/>
      <c r="CC63" s="102"/>
      <c r="CD63" s="100"/>
      <c r="CE63" s="100"/>
      <c r="CF63" s="100"/>
      <c r="CG63" s="105"/>
      <c r="CH63" s="120"/>
      <c r="CI63" s="56"/>
      <c r="CJ63" s="56"/>
      <c r="CK63" s="56"/>
      <c r="CL63" s="121"/>
      <c r="CM63" s="102"/>
      <c r="CN63" s="100"/>
      <c r="CO63" s="100"/>
      <c r="CP63" s="100"/>
      <c r="CQ63" s="105"/>
      <c r="CR63" s="102"/>
      <c r="CS63" s="100"/>
      <c r="CT63" s="100"/>
      <c r="CU63" s="100"/>
      <c r="CV63" s="100"/>
      <c r="CX63" s="103">
        <v>44910</v>
      </c>
      <c r="CY63" s="68">
        <v>13.5</v>
      </c>
      <c r="CZ63" s="68">
        <v>10.5</v>
      </c>
      <c r="DA63" s="126">
        <f t="shared" si="240"/>
        <v>3</v>
      </c>
      <c r="DC63" s="103">
        <v>44910</v>
      </c>
      <c r="DD63" s="127">
        <f t="shared" si="19"/>
        <v>1</v>
      </c>
      <c r="DE63" s="127">
        <f t="shared" si="20"/>
        <v>1.1999999999999993</v>
      </c>
      <c r="DF63" s="127">
        <f t="shared" si="21"/>
        <v>-0.80000000000000071</v>
      </c>
      <c r="DG63" s="127">
        <f t="shared" si="22"/>
        <v>-0.59999999999999787</v>
      </c>
      <c r="DH63" s="127">
        <f t="shared" si="23"/>
        <v>-0.80000000000000071</v>
      </c>
      <c r="DI63" s="127">
        <f t="shared" si="24"/>
        <v>0.60000000000000142</v>
      </c>
      <c r="DJ63" s="127">
        <f t="shared" si="25"/>
        <v>-0.80000000000000071</v>
      </c>
      <c r="DK63" s="127">
        <f t="shared" si="26"/>
        <v>-1</v>
      </c>
      <c r="DL63" s="127">
        <f t="shared" si="27"/>
        <v>0</v>
      </c>
      <c r="DM63" s="127">
        <f t="shared" si="28"/>
        <v>-0.59999999999999787</v>
      </c>
      <c r="DN63" s="127">
        <f t="shared" si="29"/>
        <v>-1.4000000000000021</v>
      </c>
      <c r="DO63" s="127">
        <f t="shared" si="30"/>
        <v>0</v>
      </c>
      <c r="DP63" s="127">
        <f t="shared" si="31"/>
        <v>-1.8000000000000007</v>
      </c>
      <c r="DQ63" s="127">
        <f t="shared" si="32"/>
        <v>-1.4000000000000021</v>
      </c>
      <c r="DR63" s="127">
        <f t="shared" si="33"/>
        <v>-0.39999999999999858</v>
      </c>
      <c r="DS63" s="127">
        <f t="shared" si="34"/>
        <v>-1.1999999999999993</v>
      </c>
      <c r="DU63" s="103">
        <v>44913</v>
      </c>
      <c r="DV63" s="68">
        <v>8.6999999999999993</v>
      </c>
      <c r="DW63" s="133">
        <v>8.1999999999999993</v>
      </c>
      <c r="DX63" s="134">
        <f t="shared" si="132"/>
        <v>0.5</v>
      </c>
      <c r="DY63" s="68">
        <v>8.3000000000000007</v>
      </c>
      <c r="DZ63" s="133">
        <v>8</v>
      </c>
      <c r="EA63" s="134">
        <f t="shared" si="237"/>
        <v>0.30000000000000071</v>
      </c>
      <c r="EB63" s="68">
        <v>8.5</v>
      </c>
      <c r="EC63" s="133">
        <v>8.5</v>
      </c>
      <c r="ED63" s="134">
        <f t="shared" si="227"/>
        <v>0</v>
      </c>
      <c r="EE63" s="68">
        <v>8</v>
      </c>
      <c r="EF63" s="133">
        <v>8.1999999999999993</v>
      </c>
      <c r="EG63" s="134">
        <f t="shared" si="228"/>
        <v>-0.19999999999999929</v>
      </c>
      <c r="EH63" s="68">
        <v>8.1999999999999993</v>
      </c>
      <c r="EI63" s="133">
        <v>8.8000000000000007</v>
      </c>
      <c r="EJ63" s="134">
        <f t="shared" si="229"/>
        <v>-0.60000000000000142</v>
      </c>
      <c r="EK63" s="68">
        <v>8.5</v>
      </c>
      <c r="EL63" s="133">
        <v>8.6</v>
      </c>
      <c r="EM63" s="134">
        <f t="shared" si="230"/>
        <v>-9.9999999999999645E-2</v>
      </c>
      <c r="EN63" s="68">
        <v>8.1</v>
      </c>
      <c r="EO63" s="133">
        <v>8.1</v>
      </c>
      <c r="EP63" s="134">
        <f t="shared" si="234"/>
        <v>0</v>
      </c>
      <c r="EQ63" s="68">
        <v>8.4</v>
      </c>
      <c r="ER63" s="133">
        <v>8.4</v>
      </c>
      <c r="ES63" s="134">
        <f t="shared" si="231"/>
        <v>0</v>
      </c>
      <c r="ET63" s="68">
        <v>8.3000000000000007</v>
      </c>
      <c r="EU63" s="68">
        <v>8.3000000000000007</v>
      </c>
      <c r="EV63" s="134">
        <f t="shared" si="232"/>
        <v>0</v>
      </c>
      <c r="EW63" s="68">
        <v>8.8000000000000007</v>
      </c>
      <c r="EX63" s="133">
        <v>8.3000000000000007</v>
      </c>
      <c r="EY63" s="134">
        <f t="shared" si="233"/>
        <v>0.5</v>
      </c>
    </row>
    <row r="64" spans="1:155" ht="19.75" customHeight="1" x14ac:dyDescent="0.35">
      <c r="A64" s="96"/>
      <c r="J64" s="103">
        <v>44909</v>
      </c>
      <c r="K64" s="101">
        <f t="shared" si="241"/>
        <v>19.148387096774186</v>
      </c>
      <c r="L64" s="102">
        <v>19</v>
      </c>
      <c r="M64" s="100">
        <v>20</v>
      </c>
      <c r="N64" s="100">
        <v>18.8</v>
      </c>
      <c r="O64" s="100">
        <v>19.600000000000001</v>
      </c>
      <c r="P64" s="100">
        <v>20.6</v>
      </c>
      <c r="Q64" s="105">
        <v>22.4</v>
      </c>
      <c r="R64" s="102">
        <v>19.2</v>
      </c>
      <c r="S64" s="100">
        <v>18.8</v>
      </c>
      <c r="T64" s="100">
        <v>19.600000000000001</v>
      </c>
      <c r="U64" s="100">
        <v>21.2</v>
      </c>
      <c r="V64" s="100">
        <v>20</v>
      </c>
      <c r="W64" s="56">
        <v>20</v>
      </c>
      <c r="X64" s="106">
        <v>18.399999999999999</v>
      </c>
      <c r="Y64" s="100">
        <v>19.2</v>
      </c>
      <c r="Z64" s="100">
        <v>18.2</v>
      </c>
      <c r="AA64" s="100">
        <v>18.399999999999999</v>
      </c>
      <c r="AB64" s="105">
        <v>18.399999999999999</v>
      </c>
      <c r="AC64" s="102">
        <v>19</v>
      </c>
      <c r="AD64" s="102">
        <v>19</v>
      </c>
      <c r="AE64" s="100">
        <v>19.8</v>
      </c>
      <c r="AF64" s="102">
        <v>19</v>
      </c>
      <c r="AG64" s="100">
        <v>18.2</v>
      </c>
      <c r="AH64" s="100">
        <v>18.600000000000001</v>
      </c>
      <c r="AI64" s="100">
        <v>18.399999999999999</v>
      </c>
      <c r="AJ64" s="105">
        <v>18.399999999999999</v>
      </c>
      <c r="AK64" s="102">
        <v>18.600000000000001</v>
      </c>
      <c r="AL64" s="100">
        <v>18.8</v>
      </c>
      <c r="AM64" s="100">
        <v>18.8</v>
      </c>
      <c r="AN64" s="100">
        <v>18.399999999999999</v>
      </c>
      <c r="AO64" s="100">
        <v>18.8</v>
      </c>
      <c r="AP64" s="100">
        <v>18</v>
      </c>
      <c r="AQ64" s="110">
        <f t="shared" si="201"/>
        <v>0.70000000000000284</v>
      </c>
      <c r="AS64" s="103">
        <v>44536</v>
      </c>
      <c r="AT64" s="112">
        <f t="shared" si="239"/>
        <v>310.55555555555554</v>
      </c>
      <c r="AU64" s="102"/>
      <c r="AV64" s="100"/>
      <c r="AW64" s="100"/>
      <c r="AX64" s="56"/>
      <c r="AY64" s="100"/>
      <c r="AZ64" s="105"/>
      <c r="BA64" s="113">
        <v>350</v>
      </c>
      <c r="BB64" s="113">
        <v>300</v>
      </c>
      <c r="BC64" s="114"/>
      <c r="BD64" s="114"/>
      <c r="BE64" s="116"/>
      <c r="BF64" s="102">
        <v>270</v>
      </c>
      <c r="BG64" s="100">
        <v>350</v>
      </c>
      <c r="BH64" s="100">
        <v>210</v>
      </c>
      <c r="BI64" s="100"/>
      <c r="BJ64" s="105"/>
      <c r="BK64" s="100"/>
      <c r="BL64" s="100">
        <v>260</v>
      </c>
      <c r="BM64" s="100">
        <v>335</v>
      </c>
      <c r="BN64" s="100"/>
      <c r="BO64" s="105"/>
      <c r="BP64" s="102">
        <v>380</v>
      </c>
      <c r="BQ64" s="100">
        <v>340</v>
      </c>
      <c r="BR64" s="100"/>
      <c r="BS64" s="100"/>
      <c r="BT64" s="100"/>
      <c r="BV64" s="103">
        <v>44536</v>
      </c>
      <c r="BW64" s="119">
        <v>2361</v>
      </c>
      <c r="BX64" s="102"/>
      <c r="BY64" s="100"/>
      <c r="BZ64" s="100"/>
      <c r="CA64" s="100"/>
      <c r="CB64" s="105"/>
      <c r="CC64" s="102"/>
      <c r="CD64" s="100"/>
      <c r="CE64" s="100"/>
      <c r="CF64" s="100"/>
      <c r="CG64" s="105"/>
      <c r="CH64" s="120"/>
      <c r="CI64" s="56"/>
      <c r="CJ64" s="56"/>
      <c r="CK64" s="56"/>
      <c r="CL64" s="121"/>
      <c r="CM64" s="102"/>
      <c r="CN64" s="100"/>
      <c r="CO64" s="100"/>
      <c r="CP64" s="100"/>
      <c r="CQ64" s="105"/>
      <c r="CR64" s="102"/>
      <c r="CS64" s="100"/>
      <c r="CT64" s="100"/>
      <c r="CU64" s="100"/>
      <c r="CV64" s="100"/>
      <c r="CX64" s="103">
        <v>44909</v>
      </c>
      <c r="CY64" s="68">
        <v>13</v>
      </c>
      <c r="CZ64" s="68">
        <v>10.5</v>
      </c>
      <c r="DA64" s="126">
        <f t="shared" si="240"/>
        <v>2.5</v>
      </c>
      <c r="DC64" s="103">
        <v>44909</v>
      </c>
      <c r="DD64" s="127">
        <f t="shared" si="19"/>
        <v>1.1999999999999993</v>
      </c>
      <c r="DE64" s="127">
        <f t="shared" si="20"/>
        <v>2.3999999999999986</v>
      </c>
      <c r="DF64" s="127">
        <f t="shared" si="21"/>
        <v>-0.40000000000000213</v>
      </c>
      <c r="DG64" s="127">
        <f t="shared" si="22"/>
        <v>0</v>
      </c>
      <c r="DH64" s="127">
        <f t="shared" si="23"/>
        <v>0</v>
      </c>
      <c r="DI64" s="127">
        <f t="shared" si="24"/>
        <v>0.39999999999999858</v>
      </c>
      <c r="DJ64" s="127">
        <f t="shared" si="25"/>
        <v>-0.19999999999999929</v>
      </c>
      <c r="DK64" s="127">
        <f t="shared" si="26"/>
        <v>-0.40000000000000213</v>
      </c>
      <c r="DL64" s="127">
        <f t="shared" si="27"/>
        <v>0</v>
      </c>
      <c r="DM64" s="127">
        <f t="shared" si="28"/>
        <v>-0.19999999999999929</v>
      </c>
      <c r="DN64" s="127">
        <f t="shared" si="29"/>
        <v>-0.80000000000000071</v>
      </c>
      <c r="DO64" s="127">
        <f t="shared" si="30"/>
        <v>-0.20000000000000284</v>
      </c>
      <c r="DP64" s="127">
        <f t="shared" si="31"/>
        <v>-1.1999999999999993</v>
      </c>
      <c r="DQ64" s="127">
        <f t="shared" si="32"/>
        <v>-0.39999999999999858</v>
      </c>
      <c r="DR64" s="127">
        <f t="shared" si="33"/>
        <v>-0.40000000000000213</v>
      </c>
      <c r="DS64" s="127">
        <f t="shared" si="34"/>
        <v>-0.40000000000000213</v>
      </c>
      <c r="DU64" s="103">
        <v>44912</v>
      </c>
      <c r="DV64" s="68">
        <v>8.9</v>
      </c>
      <c r="DW64" s="133">
        <v>8.6999999999999993</v>
      </c>
      <c r="DX64" s="134">
        <f t="shared" si="132"/>
        <v>0.20000000000000107</v>
      </c>
      <c r="DY64" s="68">
        <v>8.3000000000000007</v>
      </c>
      <c r="DZ64" s="133">
        <v>8.1</v>
      </c>
      <c r="EA64" s="134">
        <f t="shared" si="237"/>
        <v>0.20000000000000107</v>
      </c>
      <c r="EB64" s="68">
        <v>9.1999999999999993</v>
      </c>
      <c r="EC64" s="133">
        <v>9.3000000000000007</v>
      </c>
      <c r="ED64" s="134">
        <f t="shared" si="227"/>
        <v>-0.10000000000000142</v>
      </c>
      <c r="EE64" s="68">
        <v>8.1999999999999993</v>
      </c>
      <c r="EF64" s="133">
        <v>8.4</v>
      </c>
      <c r="EG64" s="134">
        <f t="shared" si="228"/>
        <v>-0.20000000000000107</v>
      </c>
      <c r="EH64" s="68">
        <v>8.5</v>
      </c>
      <c r="EI64" s="133">
        <v>9</v>
      </c>
      <c r="EJ64" s="134">
        <f t="shared" si="229"/>
        <v>-0.5</v>
      </c>
      <c r="EK64" s="68">
        <v>9.1</v>
      </c>
      <c r="EL64" s="133">
        <v>9.1999999999999993</v>
      </c>
      <c r="EM64" s="134">
        <f t="shared" si="230"/>
        <v>-9.9999999999999645E-2</v>
      </c>
      <c r="EN64" s="68">
        <v>8.1</v>
      </c>
      <c r="EO64" s="133">
        <v>8.1</v>
      </c>
      <c r="EP64" s="134">
        <f t="shared" si="234"/>
        <v>0</v>
      </c>
      <c r="EQ64" s="68">
        <v>8.4</v>
      </c>
      <c r="ER64" s="133">
        <v>8.4</v>
      </c>
      <c r="ES64" s="134">
        <f t="shared" si="231"/>
        <v>0</v>
      </c>
      <c r="ET64" s="68">
        <v>8.4</v>
      </c>
      <c r="EU64" s="68">
        <v>8.4</v>
      </c>
      <c r="EV64" s="134">
        <f t="shared" si="232"/>
        <v>0</v>
      </c>
      <c r="EW64" s="68">
        <v>9.1</v>
      </c>
      <c r="EX64" s="133">
        <v>8.9499999999999993</v>
      </c>
      <c r="EY64" s="134">
        <f t="shared" si="233"/>
        <v>0.15000000000000036</v>
      </c>
    </row>
    <row r="65" spans="1:155" ht="19.75" customHeight="1" x14ac:dyDescent="0.35">
      <c r="A65" s="96"/>
      <c r="J65" s="103">
        <v>44908</v>
      </c>
      <c r="K65" s="101">
        <f t="shared" ref="K65:K128" si="242">AVERAGE(L65:AP65)</f>
        <v>19.464516129032251</v>
      </c>
      <c r="L65" s="102">
        <v>19</v>
      </c>
      <c r="M65" s="100">
        <v>20.399999999999999</v>
      </c>
      <c r="N65" s="100">
        <v>19.399999999999999</v>
      </c>
      <c r="O65" s="100">
        <v>19.399999999999999</v>
      </c>
      <c r="P65" s="100">
        <v>20.2</v>
      </c>
      <c r="Q65" s="105">
        <v>22.4</v>
      </c>
      <c r="R65" s="102">
        <v>20</v>
      </c>
      <c r="S65" s="100">
        <v>19.600000000000001</v>
      </c>
      <c r="T65" s="100">
        <v>20</v>
      </c>
      <c r="U65" s="100">
        <v>21.4</v>
      </c>
      <c r="V65" s="100">
        <v>21</v>
      </c>
      <c r="W65" s="56">
        <v>21</v>
      </c>
      <c r="X65" s="106">
        <v>18.399999999999999</v>
      </c>
      <c r="Y65" s="100">
        <v>19.2</v>
      </c>
      <c r="Z65" s="100">
        <v>18.2</v>
      </c>
      <c r="AA65" s="100">
        <v>18.399999999999999</v>
      </c>
      <c r="AB65" s="105">
        <v>18.399999999999999</v>
      </c>
      <c r="AC65" s="102">
        <v>19.399999999999999</v>
      </c>
      <c r="AD65" s="102">
        <v>19.399999999999999</v>
      </c>
      <c r="AE65" s="100">
        <v>20.2</v>
      </c>
      <c r="AF65" s="102">
        <v>19.399999999999999</v>
      </c>
      <c r="AG65" s="100">
        <v>19.399999999999999</v>
      </c>
      <c r="AH65" s="100">
        <v>19.399999999999999</v>
      </c>
      <c r="AI65" s="100">
        <v>18.600000000000001</v>
      </c>
      <c r="AJ65" s="105">
        <v>18.8</v>
      </c>
      <c r="AK65" s="102">
        <v>19.2</v>
      </c>
      <c r="AL65" s="100">
        <v>19</v>
      </c>
      <c r="AM65" s="100">
        <v>18.8</v>
      </c>
      <c r="AN65" s="100">
        <v>18.399999999999999</v>
      </c>
      <c r="AO65" s="100">
        <v>19</v>
      </c>
      <c r="AP65" s="100">
        <v>18</v>
      </c>
      <c r="AQ65" s="110">
        <f t="shared" si="201"/>
        <v>-0.19999999999999929</v>
      </c>
      <c r="AS65" s="103">
        <v>44529</v>
      </c>
      <c r="AT65" s="112">
        <f t="shared" si="239"/>
        <v>340</v>
      </c>
      <c r="AU65" s="102"/>
      <c r="AV65" s="100"/>
      <c r="AW65" s="100"/>
      <c r="AX65" s="56"/>
      <c r="AY65" s="100"/>
      <c r="AZ65" s="105"/>
      <c r="BA65" s="113">
        <v>350</v>
      </c>
      <c r="BB65" s="113">
        <v>300</v>
      </c>
      <c r="BC65" s="114"/>
      <c r="BD65" s="114"/>
      <c r="BE65" s="116"/>
      <c r="BF65" s="102">
        <v>300</v>
      </c>
      <c r="BG65" s="100">
        <v>350</v>
      </c>
      <c r="BH65" s="100">
        <v>320</v>
      </c>
      <c r="BI65" s="100"/>
      <c r="BJ65" s="105"/>
      <c r="BK65" s="100"/>
      <c r="BL65" s="100">
        <v>300</v>
      </c>
      <c r="BM65" s="100">
        <v>335</v>
      </c>
      <c r="BN65" s="100"/>
      <c r="BO65" s="105"/>
      <c r="BP65" s="102">
        <v>465</v>
      </c>
      <c r="BQ65" s="100">
        <v>340</v>
      </c>
      <c r="BR65" s="100"/>
      <c r="BS65" s="100"/>
      <c r="BT65" s="100"/>
      <c r="BV65" s="103">
        <v>44529</v>
      </c>
      <c r="BW65" s="119">
        <v>2596</v>
      </c>
      <c r="BX65" s="102"/>
      <c r="BY65" s="100"/>
      <c r="BZ65" s="100"/>
      <c r="CA65" s="100"/>
      <c r="CB65" s="105"/>
      <c r="CC65" s="102"/>
      <c r="CD65" s="100"/>
      <c r="CE65" s="100"/>
      <c r="CF65" s="100"/>
      <c r="CG65" s="105"/>
      <c r="CH65" s="120"/>
      <c r="CI65" s="56"/>
      <c r="CJ65" s="56"/>
      <c r="CK65" s="56"/>
      <c r="CL65" s="121"/>
      <c r="CM65" s="102"/>
      <c r="CN65" s="100"/>
      <c r="CO65" s="100"/>
      <c r="CP65" s="100"/>
      <c r="CQ65" s="105"/>
      <c r="CR65" s="102"/>
      <c r="CS65" s="100"/>
      <c r="CT65" s="100"/>
      <c r="CU65" s="100"/>
      <c r="CV65" s="100"/>
      <c r="CX65" s="103">
        <v>44908</v>
      </c>
      <c r="CY65" s="68">
        <v>13</v>
      </c>
      <c r="CZ65" s="68">
        <v>10.75</v>
      </c>
      <c r="DA65" s="126">
        <f t="shared" si="240"/>
        <v>2.25</v>
      </c>
      <c r="DC65" s="103">
        <v>44908</v>
      </c>
      <c r="DD65" s="127">
        <f t="shared" si="19"/>
        <v>1.3999999999999986</v>
      </c>
      <c r="DE65" s="127">
        <f t="shared" si="20"/>
        <v>1.7999999999999972</v>
      </c>
      <c r="DF65" s="127">
        <f t="shared" si="21"/>
        <v>-1.2000000000000028</v>
      </c>
      <c r="DG65" s="127">
        <f t="shared" si="22"/>
        <v>-0.80000000000000071</v>
      </c>
      <c r="DH65" s="127">
        <f t="shared" si="23"/>
        <v>-0.60000000000000142</v>
      </c>
      <c r="DI65" s="127">
        <f t="shared" si="24"/>
        <v>0.39999999999999858</v>
      </c>
      <c r="DJ65" s="127">
        <f t="shared" si="25"/>
        <v>-0.20000000000000284</v>
      </c>
      <c r="DK65" s="127">
        <f t="shared" si="26"/>
        <v>-1</v>
      </c>
      <c r="DL65" s="127">
        <f t="shared" si="27"/>
        <v>-0.20000000000000284</v>
      </c>
      <c r="DM65" s="127">
        <f t="shared" si="28"/>
        <v>-0.40000000000000213</v>
      </c>
      <c r="DN65" s="127">
        <f t="shared" si="29"/>
        <v>-1.6000000000000014</v>
      </c>
      <c r="DO65" s="127">
        <f t="shared" si="30"/>
        <v>-1</v>
      </c>
      <c r="DP65" s="127">
        <f t="shared" si="31"/>
        <v>-2</v>
      </c>
      <c r="DQ65" s="127">
        <f t="shared" si="32"/>
        <v>-1</v>
      </c>
      <c r="DR65" s="127">
        <f t="shared" si="33"/>
        <v>-0.60000000000000142</v>
      </c>
      <c r="DS65" s="127">
        <f t="shared" si="34"/>
        <v>-1.2000000000000028</v>
      </c>
      <c r="DU65" s="103">
        <v>44911</v>
      </c>
      <c r="DV65" s="68">
        <v>10</v>
      </c>
      <c r="DW65" s="133">
        <v>9.8000000000000007</v>
      </c>
      <c r="DX65" s="134">
        <f t="shared" si="132"/>
        <v>0.19999999999999929</v>
      </c>
      <c r="DY65" s="68">
        <v>9.5</v>
      </c>
      <c r="DZ65" s="133">
        <v>9.5500000000000007</v>
      </c>
      <c r="EA65" s="134">
        <f t="shared" si="237"/>
        <v>-5.0000000000000711E-2</v>
      </c>
      <c r="EB65" s="68">
        <v>9.5</v>
      </c>
      <c r="EC65" s="133">
        <v>10</v>
      </c>
      <c r="ED65" s="134">
        <f t="shared" ref="ED65:ED70" si="243">EB65-EC65</f>
        <v>-0.5</v>
      </c>
      <c r="EE65" s="68">
        <v>8.8000000000000007</v>
      </c>
      <c r="EF65" s="133">
        <v>9.4</v>
      </c>
      <c r="EG65" s="134">
        <f t="shared" si="228"/>
        <v>-0.59999999999999964</v>
      </c>
      <c r="EH65" s="68">
        <v>9</v>
      </c>
      <c r="EI65" s="133">
        <v>9.6</v>
      </c>
      <c r="EJ65" s="134">
        <f t="shared" si="229"/>
        <v>-0.59999999999999964</v>
      </c>
      <c r="EK65" s="68">
        <v>9.6</v>
      </c>
      <c r="EL65" s="133">
        <v>9.9</v>
      </c>
      <c r="EM65" s="134">
        <f t="shared" ref="EM65:EM73" si="244">EK65-EL65</f>
        <v>-0.30000000000000071</v>
      </c>
      <c r="EN65" s="68">
        <v>9</v>
      </c>
      <c r="EO65" s="133">
        <v>9.1</v>
      </c>
      <c r="EP65" s="134">
        <f t="shared" ref="EP65:EP74" si="245">EN65-EO65</f>
        <v>-9.9999999999999645E-2</v>
      </c>
      <c r="EQ65" s="68">
        <v>9</v>
      </c>
      <c r="ER65" s="133">
        <v>9.1</v>
      </c>
      <c r="ES65" s="134">
        <f t="shared" ref="ES65:ES72" si="246">EQ65-ER65</f>
        <v>-9.9999999999999645E-2</v>
      </c>
      <c r="ET65" s="68">
        <v>9.1</v>
      </c>
      <c r="EU65" s="133">
        <v>9.1999999999999993</v>
      </c>
      <c r="EV65" s="134">
        <f t="shared" si="232"/>
        <v>-9.9999999999999645E-2</v>
      </c>
      <c r="EW65" s="68">
        <v>10</v>
      </c>
      <c r="EX65" s="133">
        <v>10</v>
      </c>
      <c r="EY65" s="134">
        <f t="shared" si="233"/>
        <v>0</v>
      </c>
    </row>
    <row r="66" spans="1:155" ht="19.75" customHeight="1" x14ac:dyDescent="0.35">
      <c r="A66" s="96"/>
      <c r="J66" s="103">
        <v>44907</v>
      </c>
      <c r="K66" s="101">
        <f t="shared" si="242"/>
        <v>18.745161290322581</v>
      </c>
      <c r="L66" s="102">
        <v>18.600000000000001</v>
      </c>
      <c r="M66" s="100">
        <v>19.600000000000001</v>
      </c>
      <c r="N66" s="100">
        <v>19</v>
      </c>
      <c r="O66" s="100">
        <v>19</v>
      </c>
      <c r="P66" s="100">
        <v>20</v>
      </c>
      <c r="Q66" s="105">
        <v>22.4</v>
      </c>
      <c r="R66" s="102">
        <v>19</v>
      </c>
      <c r="S66" s="100">
        <v>18.5</v>
      </c>
      <c r="T66" s="100">
        <v>19.2</v>
      </c>
      <c r="U66" s="100">
        <v>20.399999999999999</v>
      </c>
      <c r="V66" s="100">
        <v>19.399999999999999</v>
      </c>
      <c r="W66" s="56">
        <v>19.399999999999999</v>
      </c>
      <c r="X66" s="106">
        <v>18</v>
      </c>
      <c r="Y66" s="100">
        <v>18.600000000000001</v>
      </c>
      <c r="Z66" s="100">
        <v>17.600000000000001</v>
      </c>
      <c r="AA66" s="100">
        <v>18</v>
      </c>
      <c r="AB66" s="105">
        <v>18</v>
      </c>
      <c r="AC66" s="102">
        <v>18.2</v>
      </c>
      <c r="AD66" s="102">
        <v>18.2</v>
      </c>
      <c r="AE66" s="100">
        <v>18.600000000000001</v>
      </c>
      <c r="AF66" s="102">
        <v>18.2</v>
      </c>
      <c r="AG66" s="100">
        <v>18.399999999999999</v>
      </c>
      <c r="AH66" s="100">
        <v>18.399999999999999</v>
      </c>
      <c r="AI66" s="100">
        <v>18.2</v>
      </c>
      <c r="AJ66" s="105">
        <v>18.2</v>
      </c>
      <c r="AK66" s="102">
        <v>18.8</v>
      </c>
      <c r="AL66" s="100">
        <v>18.600000000000001</v>
      </c>
      <c r="AM66" s="100">
        <v>18.399999999999999</v>
      </c>
      <c r="AN66" s="100">
        <v>18</v>
      </c>
      <c r="AO66" s="100">
        <v>18.600000000000001</v>
      </c>
      <c r="AP66" s="100">
        <v>17.600000000000001</v>
      </c>
      <c r="AQ66" s="110">
        <f t="shared" si="201"/>
        <v>0.55000000000000071</v>
      </c>
      <c r="AS66" s="103">
        <v>44522</v>
      </c>
      <c r="AT66" s="112">
        <f t="shared" si="239"/>
        <v>338.125</v>
      </c>
      <c r="AU66" s="102"/>
      <c r="AV66" s="100"/>
      <c r="AW66" s="100"/>
      <c r="AX66" s="56"/>
      <c r="AY66" s="100"/>
      <c r="AZ66" s="105"/>
      <c r="BA66" s="113">
        <v>350</v>
      </c>
      <c r="BB66" s="113"/>
      <c r="BC66" s="114"/>
      <c r="BD66" s="114"/>
      <c r="BE66" s="116"/>
      <c r="BF66" s="102">
        <v>300</v>
      </c>
      <c r="BG66" s="100">
        <v>350</v>
      </c>
      <c r="BH66" s="100">
        <v>320</v>
      </c>
      <c r="BI66" s="100"/>
      <c r="BJ66" s="105"/>
      <c r="BK66" s="100"/>
      <c r="BL66" s="100">
        <v>250</v>
      </c>
      <c r="BM66" s="100">
        <v>335</v>
      </c>
      <c r="BN66" s="100"/>
      <c r="BO66" s="105"/>
      <c r="BP66" s="102">
        <v>460</v>
      </c>
      <c r="BQ66" s="100">
        <v>340</v>
      </c>
      <c r="BR66" s="100"/>
      <c r="BS66" s="100"/>
      <c r="BT66" s="100"/>
      <c r="BV66" s="103">
        <v>44522</v>
      </c>
      <c r="BW66" s="119">
        <v>2399</v>
      </c>
      <c r="BX66" s="102"/>
      <c r="BY66" s="100"/>
      <c r="BZ66" s="100"/>
      <c r="CA66" s="100"/>
      <c r="CB66" s="105"/>
      <c r="CC66" s="102"/>
      <c r="CD66" s="100"/>
      <c r="CE66" s="100"/>
      <c r="CF66" s="100"/>
      <c r="CG66" s="105"/>
      <c r="CH66" s="120"/>
      <c r="CI66" s="56"/>
      <c r="CJ66" s="56"/>
      <c r="CK66" s="56"/>
      <c r="CL66" s="121"/>
      <c r="CM66" s="102"/>
      <c r="CN66" s="100"/>
      <c r="CO66" s="100"/>
      <c r="CP66" s="100"/>
      <c r="CQ66" s="105"/>
      <c r="CR66" s="102"/>
      <c r="CS66" s="100"/>
      <c r="CT66" s="100"/>
      <c r="CU66" s="100"/>
      <c r="CV66" s="100"/>
      <c r="CX66" s="103">
        <v>44907</v>
      </c>
      <c r="CY66" s="68">
        <v>14</v>
      </c>
      <c r="CZ66" s="68">
        <v>11</v>
      </c>
      <c r="DA66" s="126">
        <f t="shared" si="240"/>
        <v>3</v>
      </c>
      <c r="DC66" s="103">
        <v>44907</v>
      </c>
      <c r="DD66" s="127">
        <f t="shared" si="19"/>
        <v>0.89999999999999858</v>
      </c>
      <c r="DE66" s="127">
        <f t="shared" si="20"/>
        <v>1.8999999999999986</v>
      </c>
      <c r="DF66" s="127">
        <f t="shared" si="21"/>
        <v>-0.5</v>
      </c>
      <c r="DG66" s="127">
        <f t="shared" si="22"/>
        <v>-0.10000000000000142</v>
      </c>
      <c r="DH66" s="127">
        <f t="shared" si="23"/>
        <v>0.10000000000000142</v>
      </c>
      <c r="DI66" s="127">
        <f t="shared" si="24"/>
        <v>0.5</v>
      </c>
      <c r="DJ66" s="127">
        <f t="shared" si="25"/>
        <v>-0.10000000000000142</v>
      </c>
      <c r="DK66" s="127">
        <f t="shared" si="26"/>
        <v>-0.30000000000000071</v>
      </c>
      <c r="DL66" s="127">
        <f t="shared" si="27"/>
        <v>0.5</v>
      </c>
      <c r="DM66" s="127">
        <f t="shared" si="28"/>
        <v>0.30000000000000071</v>
      </c>
      <c r="DN66" s="127">
        <f t="shared" si="29"/>
        <v>-1</v>
      </c>
      <c r="DO66" s="127">
        <f t="shared" si="30"/>
        <v>-0.39999999999999858</v>
      </c>
      <c r="DP66" s="127">
        <f t="shared" si="31"/>
        <v>-0.79999999999999716</v>
      </c>
      <c r="DQ66" s="127">
        <f t="shared" si="32"/>
        <v>-0.39999999999999858</v>
      </c>
      <c r="DR66" s="127">
        <f t="shared" si="33"/>
        <v>-0.60000000000000142</v>
      </c>
      <c r="DS66" s="127">
        <f t="shared" si="34"/>
        <v>-0.5</v>
      </c>
      <c r="DU66" s="103">
        <v>44910</v>
      </c>
      <c r="DV66" s="68">
        <v>9.9</v>
      </c>
      <c r="DW66" s="133">
        <v>9.5500000000000007</v>
      </c>
      <c r="DX66" s="134">
        <f t="shared" si="132"/>
        <v>0.34999999999999964</v>
      </c>
      <c r="DY66" s="68">
        <v>9.6</v>
      </c>
      <c r="DZ66" s="133">
        <v>9.4</v>
      </c>
      <c r="EA66" s="134">
        <f t="shared" ref="EA66:EA73" si="247">DY66-DZ66</f>
        <v>0.19999999999999929</v>
      </c>
      <c r="EB66" s="68">
        <v>9.5</v>
      </c>
      <c r="EC66" s="133">
        <v>9.6999999999999993</v>
      </c>
      <c r="ED66" s="134">
        <f t="shared" si="243"/>
        <v>-0.19999999999999929</v>
      </c>
      <c r="EE66" s="68">
        <v>8.8000000000000007</v>
      </c>
      <c r="EF66" s="133">
        <v>9.1999999999999993</v>
      </c>
      <c r="EG66" s="134">
        <f t="shared" ref="EG66:EG72" si="248">EE66-EF66</f>
        <v>-0.39999999999999858</v>
      </c>
      <c r="EH66" s="68">
        <v>9.6999999999999993</v>
      </c>
      <c r="EI66" s="133">
        <v>10.35</v>
      </c>
      <c r="EJ66" s="134">
        <f t="shared" ref="EJ66:EJ68" si="249">EH66-EI66</f>
        <v>-0.65000000000000036</v>
      </c>
      <c r="EK66" s="68">
        <v>9.6</v>
      </c>
      <c r="EL66" s="133">
        <v>9.6999999999999993</v>
      </c>
      <c r="EM66" s="134">
        <f t="shared" si="244"/>
        <v>-9.9999999999999645E-2</v>
      </c>
      <c r="EN66" s="68">
        <v>9.6</v>
      </c>
      <c r="EO66" s="133">
        <v>9.8000000000000007</v>
      </c>
      <c r="EP66" s="134">
        <f t="shared" si="245"/>
        <v>-0.20000000000000107</v>
      </c>
      <c r="EQ66" s="68">
        <v>9.1999999999999993</v>
      </c>
      <c r="ER66" s="133">
        <v>9.5</v>
      </c>
      <c r="ES66" s="134">
        <f t="shared" si="246"/>
        <v>-0.30000000000000071</v>
      </c>
      <c r="ET66" s="68">
        <v>9.1999999999999993</v>
      </c>
      <c r="EU66" s="133">
        <v>9.4</v>
      </c>
      <c r="EV66" s="134">
        <f t="shared" si="232"/>
        <v>-0.20000000000000107</v>
      </c>
      <c r="EW66" s="68">
        <v>10.1</v>
      </c>
      <c r="EX66" s="133">
        <v>9.9</v>
      </c>
      <c r="EY66" s="134">
        <f t="shared" si="233"/>
        <v>0.19999999999999929</v>
      </c>
    </row>
    <row r="67" spans="1:155" ht="19.75" customHeight="1" x14ac:dyDescent="0.35">
      <c r="A67" s="96"/>
      <c r="J67" s="103">
        <v>44906</v>
      </c>
      <c r="K67" s="101">
        <f t="shared" si="242"/>
        <v>19.090322580645154</v>
      </c>
      <c r="L67" s="102">
        <v>19.8</v>
      </c>
      <c r="M67" s="100">
        <v>20</v>
      </c>
      <c r="N67" s="100">
        <v>19.399999999999999</v>
      </c>
      <c r="O67" s="100">
        <v>20</v>
      </c>
      <c r="P67" s="100">
        <v>20.8</v>
      </c>
      <c r="Q67" s="105">
        <v>22.8</v>
      </c>
      <c r="R67" s="102">
        <v>19.600000000000001</v>
      </c>
      <c r="S67" s="100">
        <v>18.2</v>
      </c>
      <c r="T67" s="100">
        <v>19</v>
      </c>
      <c r="U67" s="100">
        <v>20</v>
      </c>
      <c r="V67" s="100">
        <v>19.2</v>
      </c>
      <c r="W67" s="56">
        <v>19.2</v>
      </c>
      <c r="X67" s="106">
        <v>18</v>
      </c>
      <c r="Y67" s="100">
        <v>19.399999999999999</v>
      </c>
      <c r="Z67" s="100">
        <v>18.2</v>
      </c>
      <c r="AA67" s="100">
        <v>18.600000000000001</v>
      </c>
      <c r="AB67" s="105">
        <v>18.600000000000001</v>
      </c>
      <c r="AC67" s="102">
        <v>18.399999999999999</v>
      </c>
      <c r="AD67" s="102">
        <v>18.399999999999999</v>
      </c>
      <c r="AE67" s="100">
        <v>18.399999999999999</v>
      </c>
      <c r="AF67" s="102">
        <v>18.399999999999999</v>
      </c>
      <c r="AG67" s="100">
        <v>18.2</v>
      </c>
      <c r="AH67" s="100">
        <v>18.2</v>
      </c>
      <c r="AI67" s="100">
        <v>18</v>
      </c>
      <c r="AJ67" s="105">
        <v>18.2</v>
      </c>
      <c r="AK67" s="102">
        <v>19</v>
      </c>
      <c r="AL67" s="100">
        <v>19.2</v>
      </c>
      <c r="AM67" s="100">
        <v>19.8</v>
      </c>
      <c r="AN67" s="100">
        <v>19</v>
      </c>
      <c r="AO67" s="100">
        <v>19.8</v>
      </c>
      <c r="AP67" s="100">
        <v>18</v>
      </c>
      <c r="AQ67" s="110">
        <f t="shared" si="201"/>
        <v>1.1000000000000014</v>
      </c>
      <c r="AS67" s="103">
        <v>44515</v>
      </c>
      <c r="AT67" s="112">
        <f t="shared" si="239"/>
        <v>288.75</v>
      </c>
      <c r="AU67" s="102"/>
      <c r="AV67" s="100"/>
      <c r="AW67" s="100"/>
      <c r="AX67" s="56"/>
      <c r="AY67" s="100"/>
      <c r="AZ67" s="105"/>
      <c r="BA67" s="113">
        <v>350</v>
      </c>
      <c r="BB67" s="113"/>
      <c r="BC67" s="114"/>
      <c r="BD67" s="114"/>
      <c r="BE67" s="116"/>
      <c r="BF67" s="102">
        <v>250</v>
      </c>
      <c r="BG67" s="100">
        <v>250</v>
      </c>
      <c r="BH67" s="100">
        <v>210</v>
      </c>
      <c r="BI67" s="100"/>
      <c r="BJ67" s="105"/>
      <c r="BK67" s="100"/>
      <c r="BL67" s="100">
        <v>220</v>
      </c>
      <c r="BM67" s="100">
        <v>330</v>
      </c>
      <c r="BN67" s="100"/>
      <c r="BO67" s="105"/>
      <c r="BP67" s="102">
        <v>360</v>
      </c>
      <c r="BQ67" s="100">
        <v>340</v>
      </c>
      <c r="BR67" s="100"/>
      <c r="BS67" s="100"/>
      <c r="BT67" s="100"/>
      <c r="BV67" s="103">
        <v>44515</v>
      </c>
      <c r="BW67" s="119">
        <v>2233</v>
      </c>
      <c r="BX67" s="102"/>
      <c r="BY67" s="100"/>
      <c r="BZ67" s="100"/>
      <c r="CA67" s="100"/>
      <c r="CB67" s="105"/>
      <c r="CC67" s="102"/>
      <c r="CD67" s="100"/>
      <c r="CE67" s="100"/>
      <c r="CF67" s="100"/>
      <c r="CG67" s="105"/>
      <c r="CH67" s="120"/>
      <c r="CI67" s="56"/>
      <c r="CJ67" s="56"/>
      <c r="CK67" s="56"/>
      <c r="CL67" s="121"/>
      <c r="CM67" s="102"/>
      <c r="CN67" s="100"/>
      <c r="CO67" s="100"/>
      <c r="CP67" s="100"/>
      <c r="CQ67" s="105"/>
      <c r="CR67" s="102"/>
      <c r="CS67" s="100"/>
      <c r="CT67" s="100"/>
      <c r="CU67" s="100"/>
      <c r="CV67" s="100"/>
      <c r="CX67" s="103">
        <v>44906</v>
      </c>
      <c r="CY67" s="68">
        <v>16</v>
      </c>
      <c r="CZ67" s="68">
        <v>11.5</v>
      </c>
      <c r="DA67" s="126">
        <f t="shared" si="240"/>
        <v>4.5</v>
      </c>
      <c r="DC67" s="103">
        <v>44906</v>
      </c>
      <c r="DD67" s="127">
        <f t="shared" si="19"/>
        <v>1</v>
      </c>
      <c r="DE67" s="127">
        <f t="shared" si="20"/>
        <v>1.8000000000000007</v>
      </c>
      <c r="DF67" s="127">
        <f t="shared" si="21"/>
        <v>0.80000000000000071</v>
      </c>
      <c r="DG67" s="127">
        <f t="shared" si="22"/>
        <v>1.6000000000000014</v>
      </c>
      <c r="DH67" s="127">
        <f t="shared" si="23"/>
        <v>1</v>
      </c>
      <c r="DI67" s="127">
        <f t="shared" si="24"/>
        <v>1.4000000000000021</v>
      </c>
      <c r="DJ67" s="127">
        <f t="shared" si="25"/>
        <v>0</v>
      </c>
      <c r="DK67" s="127">
        <f t="shared" si="26"/>
        <v>-0.19999999999999929</v>
      </c>
      <c r="DL67" s="127">
        <f t="shared" si="27"/>
        <v>1.1999999999999993</v>
      </c>
      <c r="DM67" s="127">
        <f t="shared" si="28"/>
        <v>0.80000000000000071</v>
      </c>
      <c r="DN67" s="127">
        <f t="shared" si="29"/>
        <v>-0.60000000000000142</v>
      </c>
      <c r="DO67" s="127">
        <f t="shared" si="30"/>
        <v>0.80000000000000071</v>
      </c>
      <c r="DP67" s="127">
        <f t="shared" si="31"/>
        <v>0</v>
      </c>
      <c r="DQ67" s="127">
        <f t="shared" si="32"/>
        <v>-0.40000000000000213</v>
      </c>
      <c r="DR67" s="127">
        <f t="shared" si="33"/>
        <v>-1.1999999999999993</v>
      </c>
      <c r="DS67" s="127">
        <f t="shared" si="34"/>
        <v>-0.19999999999999929</v>
      </c>
      <c r="DU67" s="103">
        <v>44909</v>
      </c>
      <c r="DV67" s="68">
        <v>9.6</v>
      </c>
      <c r="DW67" s="133">
        <v>9.5</v>
      </c>
      <c r="DX67" s="134">
        <f t="shared" si="132"/>
        <v>9.9999999999999645E-2</v>
      </c>
      <c r="DY67" s="68">
        <v>9.4</v>
      </c>
      <c r="DZ67" s="133">
        <v>9.3000000000000007</v>
      </c>
      <c r="EA67" s="134">
        <f t="shared" si="247"/>
        <v>9.9999999999999645E-2</v>
      </c>
      <c r="EB67" s="68">
        <v>9.5</v>
      </c>
      <c r="EC67" s="133">
        <v>9.6999999999999993</v>
      </c>
      <c r="ED67" s="134">
        <f t="shared" si="243"/>
        <v>-0.19999999999999929</v>
      </c>
      <c r="EE67" s="68">
        <v>9.3000000000000007</v>
      </c>
      <c r="EF67" s="133">
        <v>9.6999999999999993</v>
      </c>
      <c r="EG67" s="134">
        <f t="shared" si="248"/>
        <v>-0.39999999999999858</v>
      </c>
      <c r="EH67" s="68">
        <v>9.4</v>
      </c>
      <c r="EI67" s="133">
        <v>10.3</v>
      </c>
      <c r="EJ67" s="134">
        <f t="shared" si="249"/>
        <v>-0.90000000000000036</v>
      </c>
      <c r="EK67" s="68">
        <v>9.6</v>
      </c>
      <c r="EL67" s="133">
        <v>9.6999999999999993</v>
      </c>
      <c r="EM67" s="134">
        <f t="shared" si="244"/>
        <v>-9.9999999999999645E-2</v>
      </c>
      <c r="EN67" s="68">
        <v>9.1999999999999993</v>
      </c>
      <c r="EO67" s="133">
        <v>9.4</v>
      </c>
      <c r="EP67" s="134">
        <f t="shared" si="245"/>
        <v>-0.20000000000000107</v>
      </c>
      <c r="EQ67" s="68">
        <v>9.3000000000000007</v>
      </c>
      <c r="ER67" s="133">
        <v>9.4</v>
      </c>
      <c r="ES67" s="134">
        <f t="shared" si="246"/>
        <v>-9.9999999999999645E-2</v>
      </c>
      <c r="ET67" s="68">
        <v>9.1999999999999993</v>
      </c>
      <c r="EU67" s="133">
        <v>9.3000000000000007</v>
      </c>
      <c r="EV67" s="134">
        <f t="shared" si="232"/>
        <v>-0.10000000000000142</v>
      </c>
      <c r="EW67" s="68">
        <v>10</v>
      </c>
      <c r="EX67" s="133">
        <v>9.9</v>
      </c>
      <c r="EY67" s="134">
        <f t="shared" si="233"/>
        <v>9.9999999999999645E-2</v>
      </c>
    </row>
    <row r="68" spans="1:155" ht="19.75" customHeight="1" x14ac:dyDescent="0.35">
      <c r="A68" s="96"/>
      <c r="J68" s="103">
        <v>44905</v>
      </c>
      <c r="K68" s="101">
        <f t="shared" si="242"/>
        <v>20.690322580645162</v>
      </c>
      <c r="L68" s="102">
        <v>20.8</v>
      </c>
      <c r="M68" s="100">
        <v>21.4</v>
      </c>
      <c r="N68" s="100">
        <v>20.8</v>
      </c>
      <c r="O68" s="100">
        <v>20.8</v>
      </c>
      <c r="P68" s="100">
        <v>21.8</v>
      </c>
      <c r="Q68" s="105">
        <v>23.6</v>
      </c>
      <c r="R68" s="102">
        <v>20.6</v>
      </c>
      <c r="S68" s="100">
        <v>20</v>
      </c>
      <c r="T68" s="100">
        <v>20.8</v>
      </c>
      <c r="U68" s="100">
        <v>21.8</v>
      </c>
      <c r="V68" s="100">
        <v>21.2</v>
      </c>
      <c r="W68" s="56">
        <v>21.2</v>
      </c>
      <c r="X68" s="106">
        <v>20</v>
      </c>
      <c r="Y68" s="100">
        <v>21.6</v>
      </c>
      <c r="Z68" s="100">
        <v>20.399999999999999</v>
      </c>
      <c r="AA68" s="100">
        <v>20.8</v>
      </c>
      <c r="AB68" s="105">
        <v>20.8</v>
      </c>
      <c r="AC68" s="102">
        <v>20.399999999999999</v>
      </c>
      <c r="AD68" s="102">
        <v>20.399999999999999</v>
      </c>
      <c r="AE68" s="100">
        <v>20.6</v>
      </c>
      <c r="AF68" s="102">
        <v>20.399999999999999</v>
      </c>
      <c r="AG68" s="100">
        <v>20.6</v>
      </c>
      <c r="AH68" s="100">
        <v>20.2</v>
      </c>
      <c r="AI68" s="100">
        <v>20</v>
      </c>
      <c r="AJ68" s="105">
        <v>20</v>
      </c>
      <c r="AK68" s="102">
        <v>20.399999999999999</v>
      </c>
      <c r="AL68" s="100">
        <v>20.399999999999999</v>
      </c>
      <c r="AM68" s="100">
        <v>20</v>
      </c>
      <c r="AN68" s="100">
        <v>19.600000000000001</v>
      </c>
      <c r="AO68" s="100">
        <v>20</v>
      </c>
      <c r="AP68" s="100">
        <v>20</v>
      </c>
      <c r="AQ68" s="110">
        <f t="shared" si="201"/>
        <v>0.80000000000000071</v>
      </c>
      <c r="AS68" s="103">
        <v>44508</v>
      </c>
      <c r="AT68" s="112">
        <f t="shared" si="239"/>
        <v>230.71428571428572</v>
      </c>
      <c r="AU68" s="102"/>
      <c r="AV68" s="100"/>
      <c r="AW68" s="100"/>
      <c r="AX68" s="56"/>
      <c r="AY68" s="100"/>
      <c r="AZ68" s="105"/>
      <c r="BA68" s="113">
        <v>350</v>
      </c>
      <c r="BB68" s="113"/>
      <c r="BC68" s="114"/>
      <c r="BD68" s="114"/>
      <c r="BE68" s="116"/>
      <c r="BF68" s="102">
        <v>220</v>
      </c>
      <c r="BG68" s="100">
        <v>190</v>
      </c>
      <c r="BH68" s="100">
        <v>200</v>
      </c>
      <c r="BI68" s="100"/>
      <c r="BJ68" s="105"/>
      <c r="BK68" s="100"/>
      <c r="BL68" s="100">
        <v>220</v>
      </c>
      <c r="BM68" s="100">
        <v>235</v>
      </c>
      <c r="BN68" s="100"/>
      <c r="BO68" s="105"/>
      <c r="BP68" s="102">
        <v>200</v>
      </c>
      <c r="BQ68" s="100"/>
      <c r="BR68" s="100"/>
      <c r="BS68" s="100"/>
      <c r="BT68" s="100"/>
      <c r="BV68" s="103">
        <v>44508</v>
      </c>
      <c r="BW68" s="119">
        <v>1757</v>
      </c>
      <c r="BX68" s="102"/>
      <c r="BY68" s="100"/>
      <c r="BZ68" s="100"/>
      <c r="CA68" s="100"/>
      <c r="CB68" s="105"/>
      <c r="CC68" s="102"/>
      <c r="CD68" s="100"/>
      <c r="CE68" s="100"/>
      <c r="CF68" s="100"/>
      <c r="CG68" s="105"/>
      <c r="CH68" s="120"/>
      <c r="CI68" s="56"/>
      <c r="CJ68" s="56"/>
      <c r="CK68" s="56"/>
      <c r="CL68" s="121"/>
      <c r="CM68" s="102"/>
      <c r="CN68" s="100"/>
      <c r="CO68" s="100"/>
      <c r="CP68" s="100"/>
      <c r="CQ68" s="105"/>
      <c r="CR68" s="102"/>
      <c r="CS68" s="100"/>
      <c r="CT68" s="100"/>
      <c r="CU68" s="100"/>
      <c r="CV68" s="100"/>
      <c r="CX68" s="103">
        <v>44905</v>
      </c>
      <c r="CY68" s="68">
        <v>14</v>
      </c>
      <c r="CZ68" s="68">
        <v>11</v>
      </c>
      <c r="DA68" s="126">
        <f t="shared" si="240"/>
        <v>3</v>
      </c>
      <c r="DC68" s="103">
        <v>44905</v>
      </c>
      <c r="DD68" s="127">
        <f t="shared" si="19"/>
        <v>1.1999999999999993</v>
      </c>
      <c r="DE68" s="127">
        <f t="shared" si="20"/>
        <v>1.8000000000000007</v>
      </c>
      <c r="DF68" s="127">
        <f t="shared" si="21"/>
        <v>-0.39999999999999858</v>
      </c>
      <c r="DG68" s="127">
        <f t="shared" si="22"/>
        <v>0</v>
      </c>
      <c r="DH68" s="127">
        <f t="shared" si="23"/>
        <v>0.39999999999999858</v>
      </c>
      <c r="DI68" s="127">
        <f t="shared" si="24"/>
        <v>0.60000000000000142</v>
      </c>
      <c r="DJ68" s="127">
        <f t="shared" si="25"/>
        <v>0.19999999999999929</v>
      </c>
      <c r="DK68" s="127">
        <f t="shared" si="26"/>
        <v>0</v>
      </c>
      <c r="DL68" s="127">
        <f t="shared" si="27"/>
        <v>0.80000000000000071</v>
      </c>
      <c r="DM68" s="127">
        <f t="shared" si="28"/>
        <v>0.39999999999999858</v>
      </c>
      <c r="DN68" s="127">
        <f t="shared" si="29"/>
        <v>-1</v>
      </c>
      <c r="DO68" s="127">
        <f t="shared" si="30"/>
        <v>-0.59999999999999787</v>
      </c>
      <c r="DP68" s="127">
        <f t="shared" si="31"/>
        <v>-0.80000000000000071</v>
      </c>
      <c r="DQ68" s="127">
        <f t="shared" si="32"/>
        <v>-0.20000000000000284</v>
      </c>
      <c r="DR68" s="127">
        <f t="shared" si="33"/>
        <v>-0.39999999999999858</v>
      </c>
      <c r="DS68" s="127">
        <f t="shared" si="34"/>
        <v>0</v>
      </c>
      <c r="DU68" s="103">
        <v>44908</v>
      </c>
      <c r="DV68" s="68">
        <v>10</v>
      </c>
      <c r="DW68" s="133">
        <v>9.5</v>
      </c>
      <c r="DX68" s="134">
        <f t="shared" si="132"/>
        <v>0.5</v>
      </c>
      <c r="DY68" s="68">
        <v>9.8000000000000007</v>
      </c>
      <c r="DZ68" s="133">
        <v>9.3000000000000007</v>
      </c>
      <c r="EA68" s="134">
        <f t="shared" si="247"/>
        <v>0.5</v>
      </c>
      <c r="EB68" s="68">
        <v>9.5</v>
      </c>
      <c r="EC68" s="133">
        <v>9.6999999999999993</v>
      </c>
      <c r="ED68" s="134">
        <f t="shared" si="243"/>
        <v>-0.19999999999999929</v>
      </c>
      <c r="EE68" s="68">
        <v>9.6</v>
      </c>
      <c r="EF68" s="133">
        <v>10.199999999999999</v>
      </c>
      <c r="EG68" s="134">
        <f t="shared" si="248"/>
        <v>-0.59999999999999964</v>
      </c>
      <c r="EH68" s="68">
        <v>9.5</v>
      </c>
      <c r="EI68" s="133">
        <v>9.8000000000000007</v>
      </c>
      <c r="EJ68" s="134">
        <f t="shared" si="249"/>
        <v>-0.30000000000000071</v>
      </c>
      <c r="EK68" s="68">
        <v>9.6999999999999993</v>
      </c>
      <c r="EL68" s="133">
        <v>9.6999999999999993</v>
      </c>
      <c r="EM68" s="134">
        <f t="shared" si="244"/>
        <v>0</v>
      </c>
      <c r="EN68" s="68">
        <v>9.8000000000000007</v>
      </c>
      <c r="EO68" s="133">
        <v>10</v>
      </c>
      <c r="EP68" s="134">
        <f t="shared" si="245"/>
        <v>-0.19999999999999929</v>
      </c>
      <c r="EQ68" s="68">
        <v>9.6999999999999993</v>
      </c>
      <c r="ER68" s="133">
        <v>9.8000000000000007</v>
      </c>
      <c r="ES68" s="134">
        <f t="shared" si="246"/>
        <v>-0.10000000000000142</v>
      </c>
      <c r="ET68" s="68">
        <v>9.9</v>
      </c>
      <c r="EU68" s="133">
        <v>10</v>
      </c>
      <c r="EV68" s="134">
        <f t="shared" si="232"/>
        <v>-9.9999999999999645E-2</v>
      </c>
      <c r="EW68" s="68">
        <v>10.5</v>
      </c>
      <c r="EX68" s="133">
        <v>10</v>
      </c>
      <c r="EY68" s="134">
        <f t="shared" si="233"/>
        <v>0.5</v>
      </c>
    </row>
    <row r="69" spans="1:155" ht="19.75" customHeight="1" x14ac:dyDescent="0.35">
      <c r="A69" s="96"/>
      <c r="J69" s="103">
        <v>44904</v>
      </c>
      <c r="K69" s="101">
        <f t="shared" si="242"/>
        <v>20.838709677419356</v>
      </c>
      <c r="L69" s="102">
        <v>20.8</v>
      </c>
      <c r="M69" s="100">
        <v>21.4</v>
      </c>
      <c r="N69" s="100">
        <v>20.8</v>
      </c>
      <c r="O69" s="100">
        <v>21</v>
      </c>
      <c r="P69" s="100">
        <v>21.8</v>
      </c>
      <c r="Q69" s="105">
        <v>23.6</v>
      </c>
      <c r="R69" s="102">
        <v>20.6</v>
      </c>
      <c r="S69" s="100">
        <v>20.399999999999999</v>
      </c>
      <c r="T69" s="100">
        <v>21.4</v>
      </c>
      <c r="U69" s="100">
        <v>21.8</v>
      </c>
      <c r="V69" s="100">
        <v>21.6</v>
      </c>
      <c r="W69" s="56">
        <v>21.6</v>
      </c>
      <c r="X69" s="106">
        <v>20</v>
      </c>
      <c r="Y69" s="100">
        <v>21.6</v>
      </c>
      <c r="Z69" s="100">
        <v>20.399999999999999</v>
      </c>
      <c r="AA69" s="100">
        <v>20.8</v>
      </c>
      <c r="AB69" s="105">
        <v>20.8</v>
      </c>
      <c r="AC69" s="102">
        <v>20.399999999999999</v>
      </c>
      <c r="AD69" s="102">
        <v>20.399999999999999</v>
      </c>
      <c r="AE69" s="100">
        <v>20.6</v>
      </c>
      <c r="AF69" s="102">
        <v>20.399999999999999</v>
      </c>
      <c r="AG69" s="100">
        <v>20.6</v>
      </c>
      <c r="AH69" s="100">
        <v>20.399999999999999</v>
      </c>
      <c r="AI69" s="100">
        <v>20</v>
      </c>
      <c r="AJ69" s="105">
        <v>20.2</v>
      </c>
      <c r="AK69" s="102">
        <v>20.399999999999999</v>
      </c>
      <c r="AL69" s="100">
        <v>21.2</v>
      </c>
      <c r="AM69" s="100">
        <v>20.399999999999999</v>
      </c>
      <c r="AN69" s="100">
        <v>20</v>
      </c>
      <c r="AO69" s="100">
        <v>20.6</v>
      </c>
      <c r="AP69" s="100">
        <v>20</v>
      </c>
      <c r="AQ69" s="110">
        <f t="shared" si="201"/>
        <v>1</v>
      </c>
      <c r="AS69" s="103">
        <v>44501</v>
      </c>
      <c r="AT69" s="112">
        <f t="shared" si="239"/>
        <v>222.85714285714286</v>
      </c>
      <c r="AU69" s="102"/>
      <c r="AV69" s="100"/>
      <c r="AW69" s="100"/>
      <c r="AX69" s="56"/>
      <c r="AY69" s="100"/>
      <c r="AZ69" s="105"/>
      <c r="BA69" s="113">
        <v>350</v>
      </c>
      <c r="BB69" s="113"/>
      <c r="BC69" s="114"/>
      <c r="BD69" s="114"/>
      <c r="BE69" s="116"/>
      <c r="BF69" s="102">
        <v>200</v>
      </c>
      <c r="BG69" s="100">
        <v>150</v>
      </c>
      <c r="BH69" s="100">
        <v>200</v>
      </c>
      <c r="BI69" s="100"/>
      <c r="BJ69" s="105"/>
      <c r="BK69" s="100"/>
      <c r="BL69" s="100">
        <v>210</v>
      </c>
      <c r="BM69" s="100">
        <v>250</v>
      </c>
      <c r="BN69" s="100"/>
      <c r="BO69" s="105"/>
      <c r="BP69" s="102">
        <v>200</v>
      </c>
      <c r="BQ69" s="100"/>
      <c r="BR69" s="100"/>
      <c r="BS69" s="100"/>
      <c r="BT69" s="100"/>
      <c r="BV69" s="103">
        <v>44501</v>
      </c>
      <c r="BW69" s="119">
        <v>1757</v>
      </c>
      <c r="BX69" s="102"/>
      <c r="BY69" s="100"/>
      <c r="BZ69" s="100"/>
      <c r="CA69" s="100"/>
      <c r="CB69" s="105"/>
      <c r="CC69" s="102"/>
      <c r="CD69" s="100"/>
      <c r="CE69" s="100"/>
      <c r="CF69" s="100"/>
      <c r="CG69" s="105"/>
      <c r="CH69" s="120"/>
      <c r="CI69" s="56"/>
      <c r="CJ69" s="56"/>
      <c r="CK69" s="56"/>
      <c r="CL69" s="121"/>
      <c r="CM69" s="102"/>
      <c r="CN69" s="100"/>
      <c r="CO69" s="100"/>
      <c r="CP69" s="100"/>
      <c r="CQ69" s="105"/>
      <c r="CR69" s="102"/>
      <c r="CS69" s="100"/>
      <c r="CT69" s="100"/>
      <c r="CU69" s="100"/>
      <c r="CV69" s="100"/>
      <c r="CX69" s="103">
        <v>44904</v>
      </c>
      <c r="CY69" s="68">
        <v>14.75</v>
      </c>
      <c r="CZ69" s="68">
        <v>12.8</v>
      </c>
      <c r="DA69" s="126">
        <f t="shared" si="240"/>
        <v>1.9499999999999993</v>
      </c>
      <c r="DC69" s="103">
        <v>44904</v>
      </c>
      <c r="DD69" s="127">
        <f t="shared" ref="DD69:DD132" si="250">V69-S69</f>
        <v>1.2000000000000028</v>
      </c>
      <c r="DE69" s="127">
        <f t="shared" ref="DE69:DE132" si="251">U69-S69</f>
        <v>1.4000000000000021</v>
      </c>
      <c r="DF69" s="127">
        <f t="shared" ref="DF69:DF132" si="252">AN69-S69</f>
        <v>-0.39999999999999858</v>
      </c>
      <c r="DG69" s="127">
        <f t="shared" ref="DG69:DG132" si="253">AM69-S69</f>
        <v>0</v>
      </c>
      <c r="DH69" s="127">
        <f t="shared" ref="DH69:DH132" si="254">AL69-S69</f>
        <v>0.80000000000000071</v>
      </c>
      <c r="DI69" s="127">
        <f t="shared" ref="DI69:DI132" si="255">R69-S69</f>
        <v>0.20000000000000284</v>
      </c>
      <c r="DJ69" s="127">
        <f t="shared" ref="DJ69:DJ132" si="256">AH69-S69</f>
        <v>0</v>
      </c>
      <c r="DK69" s="127">
        <f t="shared" ref="DK69:DK132" si="257">AI69-S69</f>
        <v>-0.39999999999999858</v>
      </c>
      <c r="DL69" s="127">
        <f t="shared" ref="DL69:DL132" si="258">N69-S69</f>
        <v>0.40000000000000213</v>
      </c>
      <c r="DM69" s="127">
        <f t="shared" ref="DM69:DM132" si="259">AK69-S69</f>
        <v>0</v>
      </c>
      <c r="DN69" s="127">
        <f t="shared" ref="DN69:DN132" si="260">AN69-R69</f>
        <v>-0.60000000000000142</v>
      </c>
      <c r="DO69" s="127">
        <f t="shared" ref="DO69:DO132" si="261">AN69-AH69</f>
        <v>-0.39999999999999858</v>
      </c>
      <c r="DP69" s="127">
        <f t="shared" ref="DP69:DP132" si="262">AL69-V69</f>
        <v>-0.40000000000000213</v>
      </c>
      <c r="DQ69" s="127">
        <f t="shared" ref="DQ69:DQ132" si="263">AL69-R69</f>
        <v>0.59999999999999787</v>
      </c>
      <c r="DR69" s="127">
        <f t="shared" ref="DR69:DR132" si="264">X69-AL69</f>
        <v>-1.1999999999999993</v>
      </c>
      <c r="DS69" s="127">
        <f t="shared" ref="DS69:DS132" si="265">X69-S69</f>
        <v>-0.39999999999999858</v>
      </c>
      <c r="DU69" s="103">
        <v>44907</v>
      </c>
      <c r="DV69" s="68">
        <v>9.5</v>
      </c>
      <c r="DW69" s="68">
        <v>9.5</v>
      </c>
      <c r="DX69" s="134">
        <f t="shared" si="132"/>
        <v>0</v>
      </c>
      <c r="DY69" s="68">
        <v>9.25</v>
      </c>
      <c r="DZ69" s="68">
        <v>9.25</v>
      </c>
      <c r="EA69" s="134">
        <f t="shared" si="247"/>
        <v>0</v>
      </c>
      <c r="EB69" s="68">
        <v>9.3000000000000007</v>
      </c>
      <c r="EC69" s="68">
        <v>9.6</v>
      </c>
      <c r="ED69" s="134">
        <f t="shared" si="243"/>
        <v>-0.29999999999999893</v>
      </c>
      <c r="EE69" s="68">
        <v>9.4</v>
      </c>
      <c r="EF69" s="68">
        <v>9.6999999999999993</v>
      </c>
      <c r="EG69" s="134">
        <f t="shared" si="248"/>
        <v>-0.29999999999999893</v>
      </c>
      <c r="EH69" s="68">
        <v>9.3000000000000007</v>
      </c>
      <c r="EI69" s="133">
        <v>9.6</v>
      </c>
      <c r="EJ69" s="134">
        <f t="shared" ref="EJ69:EJ72" si="266">EH69-EI69</f>
        <v>-0.29999999999999893</v>
      </c>
      <c r="EK69" s="68">
        <v>9.6999999999999993</v>
      </c>
      <c r="EL69" s="133">
        <v>9.9</v>
      </c>
      <c r="EM69" s="134">
        <f t="shared" si="244"/>
        <v>-0.20000000000000107</v>
      </c>
      <c r="EN69" s="68">
        <v>9.1</v>
      </c>
      <c r="EO69" s="133">
        <v>9.1999999999999993</v>
      </c>
      <c r="EP69" s="134">
        <f t="shared" si="245"/>
        <v>-9.9999999999999645E-2</v>
      </c>
      <c r="EQ69" s="68">
        <v>9.1999999999999993</v>
      </c>
      <c r="ER69" s="68">
        <v>9.1999999999999993</v>
      </c>
      <c r="ES69" s="134">
        <f t="shared" si="246"/>
        <v>0</v>
      </c>
      <c r="ET69" s="68">
        <v>9.1</v>
      </c>
      <c r="EU69" s="68">
        <v>9.1</v>
      </c>
      <c r="EV69" s="134">
        <v>0</v>
      </c>
      <c r="EW69" s="68">
        <v>9.6999999999999993</v>
      </c>
      <c r="EX69" s="68">
        <v>9.6999999999999993</v>
      </c>
      <c r="EY69" s="134">
        <f t="shared" ref="EY69:EY70" si="267">EW69-EX69</f>
        <v>0</v>
      </c>
    </row>
    <row r="70" spans="1:155" ht="19.75" customHeight="1" x14ac:dyDescent="0.35">
      <c r="A70" s="96"/>
      <c r="J70" s="103">
        <v>44903</v>
      </c>
      <c r="K70" s="101">
        <f t="shared" si="242"/>
        <v>21.709677419354843</v>
      </c>
      <c r="L70" s="102">
        <v>21.8</v>
      </c>
      <c r="M70" s="100">
        <v>22.4</v>
      </c>
      <c r="N70" s="100">
        <v>21.4</v>
      </c>
      <c r="O70" s="100">
        <v>22</v>
      </c>
      <c r="P70" s="100">
        <v>22.6</v>
      </c>
      <c r="Q70" s="105">
        <v>23.6</v>
      </c>
      <c r="R70" s="102">
        <v>22</v>
      </c>
      <c r="S70" s="100">
        <v>21.8</v>
      </c>
      <c r="T70" s="100">
        <v>22</v>
      </c>
      <c r="U70" s="100">
        <v>22.6</v>
      </c>
      <c r="V70" s="100">
        <v>22.2</v>
      </c>
      <c r="W70" s="56">
        <v>22.2</v>
      </c>
      <c r="X70" s="106">
        <v>20.8</v>
      </c>
      <c r="Y70" s="100">
        <v>22</v>
      </c>
      <c r="Z70" s="100">
        <v>21.8</v>
      </c>
      <c r="AA70" s="100">
        <v>21.8</v>
      </c>
      <c r="AB70" s="105">
        <v>21.8</v>
      </c>
      <c r="AC70" s="102">
        <v>21.6</v>
      </c>
      <c r="AD70" s="102">
        <v>21.6</v>
      </c>
      <c r="AE70" s="100">
        <v>21.6</v>
      </c>
      <c r="AF70" s="102">
        <v>21.6</v>
      </c>
      <c r="AG70" s="100">
        <v>21</v>
      </c>
      <c r="AH70" s="100">
        <v>21.2</v>
      </c>
      <c r="AI70" s="100">
        <v>21.2</v>
      </c>
      <c r="AJ70" s="105">
        <v>21.2</v>
      </c>
      <c r="AK70" s="102">
        <v>21.2</v>
      </c>
      <c r="AL70" s="100">
        <v>22</v>
      </c>
      <c r="AM70" s="100">
        <v>20.8</v>
      </c>
      <c r="AN70" s="100">
        <v>20.8</v>
      </c>
      <c r="AO70" s="100">
        <v>22</v>
      </c>
      <c r="AP70" s="100">
        <v>20.399999999999999</v>
      </c>
      <c r="AQ70" s="110">
        <f t="shared" si="201"/>
        <v>0.40000000000000213</v>
      </c>
      <c r="AS70" s="103">
        <v>44494</v>
      </c>
      <c r="AT70" s="112">
        <f t="shared" si="239"/>
        <v>220</v>
      </c>
      <c r="AU70" s="102"/>
      <c r="AV70" s="100"/>
      <c r="AW70" s="100"/>
      <c r="AX70" s="56"/>
      <c r="AY70" s="100"/>
      <c r="AZ70" s="105"/>
      <c r="BA70" s="139">
        <v>350</v>
      </c>
      <c r="BB70" s="113"/>
      <c r="BC70" s="114"/>
      <c r="BD70" s="114"/>
      <c r="BE70" s="116"/>
      <c r="BF70" s="102">
        <v>200</v>
      </c>
      <c r="BG70" s="100">
        <v>150</v>
      </c>
      <c r="BH70" s="100">
        <v>210</v>
      </c>
      <c r="BI70" s="100"/>
      <c r="BJ70" s="105"/>
      <c r="BK70" s="100"/>
      <c r="BL70" s="100">
        <v>200</v>
      </c>
      <c r="BM70" s="100">
        <v>230</v>
      </c>
      <c r="BN70" s="100"/>
      <c r="BO70" s="105"/>
      <c r="BP70" s="102">
        <v>200</v>
      </c>
      <c r="BQ70" s="100"/>
      <c r="BR70" s="100"/>
      <c r="BS70" s="100"/>
      <c r="BT70" s="100"/>
      <c r="BV70" s="103">
        <v>44494</v>
      </c>
      <c r="BW70" s="119">
        <v>1470</v>
      </c>
      <c r="BX70" s="102"/>
      <c r="BY70" s="100"/>
      <c r="BZ70" s="100"/>
      <c r="CA70" s="100"/>
      <c r="CB70" s="105"/>
      <c r="CC70" s="102"/>
      <c r="CD70" s="100"/>
      <c r="CE70" s="100"/>
      <c r="CF70" s="100"/>
      <c r="CG70" s="105"/>
      <c r="CH70" s="120"/>
      <c r="CI70" s="56"/>
      <c r="CJ70" s="56"/>
      <c r="CK70" s="56"/>
      <c r="CL70" s="121"/>
      <c r="CM70" s="102"/>
      <c r="CN70" s="100"/>
      <c r="CO70" s="100"/>
      <c r="CP70" s="100"/>
      <c r="CQ70" s="105"/>
      <c r="CR70" s="102"/>
      <c r="CS70" s="100"/>
      <c r="CT70" s="100"/>
      <c r="CU70" s="100"/>
      <c r="CV70" s="100"/>
      <c r="CX70" s="103">
        <v>44903</v>
      </c>
      <c r="CY70" s="68">
        <v>15</v>
      </c>
      <c r="CZ70" s="68">
        <v>13</v>
      </c>
      <c r="DA70" s="126">
        <f t="shared" si="240"/>
        <v>2</v>
      </c>
      <c r="DC70" s="103">
        <v>44903</v>
      </c>
      <c r="DD70" s="127">
        <f t="shared" si="250"/>
        <v>0.39999999999999858</v>
      </c>
      <c r="DE70" s="127">
        <f t="shared" si="251"/>
        <v>0.80000000000000071</v>
      </c>
      <c r="DF70" s="127">
        <f t="shared" si="252"/>
        <v>-1</v>
      </c>
      <c r="DG70" s="127">
        <f t="shared" si="253"/>
        <v>-1</v>
      </c>
      <c r="DH70" s="127">
        <f t="shared" si="254"/>
        <v>0.19999999999999929</v>
      </c>
      <c r="DI70" s="127">
        <f t="shared" si="255"/>
        <v>0.19999999999999929</v>
      </c>
      <c r="DJ70" s="127">
        <f t="shared" si="256"/>
        <v>-0.60000000000000142</v>
      </c>
      <c r="DK70" s="127">
        <f t="shared" si="257"/>
        <v>-0.60000000000000142</v>
      </c>
      <c r="DL70" s="127">
        <f t="shared" si="258"/>
        <v>-0.40000000000000213</v>
      </c>
      <c r="DM70" s="127">
        <f t="shared" si="259"/>
        <v>-0.60000000000000142</v>
      </c>
      <c r="DN70" s="127">
        <f t="shared" si="260"/>
        <v>-1.1999999999999993</v>
      </c>
      <c r="DO70" s="127">
        <f t="shared" si="261"/>
        <v>-0.39999999999999858</v>
      </c>
      <c r="DP70" s="127">
        <f t="shared" si="262"/>
        <v>-0.19999999999999929</v>
      </c>
      <c r="DQ70" s="127">
        <f t="shared" si="263"/>
        <v>0</v>
      </c>
      <c r="DR70" s="127">
        <f t="shared" si="264"/>
        <v>-1.1999999999999993</v>
      </c>
      <c r="DS70" s="127">
        <f t="shared" si="265"/>
        <v>-1</v>
      </c>
      <c r="DU70" s="103">
        <v>44906</v>
      </c>
      <c r="DV70" s="68">
        <v>9.8000000000000007</v>
      </c>
      <c r="DW70" s="68">
        <v>9.5</v>
      </c>
      <c r="DX70" s="134">
        <f t="shared" si="132"/>
        <v>0.30000000000000071</v>
      </c>
      <c r="DY70" s="68">
        <v>9.1</v>
      </c>
      <c r="DZ70" s="68">
        <v>8.9</v>
      </c>
      <c r="EA70" s="134">
        <f t="shared" si="247"/>
        <v>0.19999999999999929</v>
      </c>
      <c r="EB70" s="68">
        <v>9.9</v>
      </c>
      <c r="EC70" s="68">
        <v>10</v>
      </c>
      <c r="ED70" s="134">
        <f t="shared" si="243"/>
        <v>-9.9999999999999645E-2</v>
      </c>
      <c r="EE70" s="68">
        <v>9.5</v>
      </c>
      <c r="EF70" s="68">
        <v>9.6999999999999993</v>
      </c>
      <c r="EG70" s="134">
        <f t="shared" si="248"/>
        <v>-0.19999999999999929</v>
      </c>
      <c r="EH70" s="68">
        <v>9.6</v>
      </c>
      <c r="EI70" s="133">
        <v>9.8000000000000007</v>
      </c>
      <c r="EJ70" s="134">
        <f t="shared" si="266"/>
        <v>-0.20000000000000107</v>
      </c>
      <c r="EK70" s="68">
        <v>9.6999999999999993</v>
      </c>
      <c r="EL70" s="133">
        <v>9.6</v>
      </c>
      <c r="EM70" s="134">
        <f t="shared" si="244"/>
        <v>9.9999999999999645E-2</v>
      </c>
      <c r="EN70" s="68">
        <v>9</v>
      </c>
      <c r="EO70" s="133">
        <v>9</v>
      </c>
      <c r="EP70" s="134">
        <f t="shared" si="245"/>
        <v>0</v>
      </c>
      <c r="EQ70" s="68">
        <v>9.1</v>
      </c>
      <c r="ER70" s="68">
        <v>9.1</v>
      </c>
      <c r="ES70" s="134">
        <f t="shared" si="246"/>
        <v>0</v>
      </c>
      <c r="ET70" s="68">
        <v>9.1</v>
      </c>
      <c r="EU70" s="68">
        <v>9.1</v>
      </c>
      <c r="EV70" s="134">
        <v>0</v>
      </c>
      <c r="EW70" s="68">
        <v>9.1</v>
      </c>
      <c r="EX70" s="68">
        <v>8.8000000000000007</v>
      </c>
      <c r="EY70" s="134">
        <f t="shared" si="267"/>
        <v>0.29999999999999893</v>
      </c>
    </row>
    <row r="71" spans="1:155" ht="19.75" customHeight="1" x14ac:dyDescent="0.35">
      <c r="A71" s="96"/>
      <c r="J71" s="103">
        <v>44902</v>
      </c>
      <c r="K71" s="101">
        <f t="shared" si="242"/>
        <v>22.335483870967739</v>
      </c>
      <c r="L71" s="102">
        <v>22.6</v>
      </c>
      <c r="M71" s="100">
        <v>22.8</v>
      </c>
      <c r="N71" s="100">
        <v>22.2</v>
      </c>
      <c r="O71" s="100">
        <v>22.6</v>
      </c>
      <c r="P71" s="100">
        <v>23.2</v>
      </c>
      <c r="Q71" s="105">
        <v>24</v>
      </c>
      <c r="R71" s="102">
        <v>22.6</v>
      </c>
      <c r="S71" s="100">
        <v>22</v>
      </c>
      <c r="T71" s="100">
        <v>22.4</v>
      </c>
      <c r="U71" s="100">
        <v>23.6</v>
      </c>
      <c r="V71" s="100">
        <v>23.4</v>
      </c>
      <c r="W71" s="56">
        <v>23.4</v>
      </c>
      <c r="X71" s="106">
        <v>21.2</v>
      </c>
      <c r="Y71" s="100">
        <v>22.2</v>
      </c>
      <c r="Z71" s="100">
        <v>22</v>
      </c>
      <c r="AA71" s="100">
        <v>22</v>
      </c>
      <c r="AB71" s="105">
        <v>22</v>
      </c>
      <c r="AC71" s="102">
        <v>22.4</v>
      </c>
      <c r="AD71" s="102">
        <v>22.4</v>
      </c>
      <c r="AE71" s="100">
        <v>22</v>
      </c>
      <c r="AF71" s="102">
        <v>22.4</v>
      </c>
      <c r="AG71" s="100">
        <v>21.6</v>
      </c>
      <c r="AH71" s="100">
        <v>21.8</v>
      </c>
      <c r="AI71" s="100">
        <v>21.4</v>
      </c>
      <c r="AJ71" s="105">
        <v>21.6</v>
      </c>
      <c r="AK71" s="102">
        <v>22</v>
      </c>
      <c r="AL71" s="100">
        <v>23</v>
      </c>
      <c r="AM71" s="100">
        <v>21.8</v>
      </c>
      <c r="AN71" s="100">
        <v>21.4</v>
      </c>
      <c r="AO71" s="100">
        <v>23</v>
      </c>
      <c r="AP71" s="100">
        <v>21.4</v>
      </c>
      <c r="AQ71" s="110">
        <f t="shared" si="201"/>
        <v>0.80000000000000071</v>
      </c>
      <c r="AS71" s="103">
        <v>44487</v>
      </c>
      <c r="AT71" s="112">
        <f t="shared" ref="AT71:AT78" si="268">AVERAGE(AU71:BT71)</f>
        <v>221.42857142857142</v>
      </c>
      <c r="AU71" s="102"/>
      <c r="AV71" s="100"/>
      <c r="AW71" s="100"/>
      <c r="AX71" s="56"/>
      <c r="AY71" s="100"/>
      <c r="AZ71" s="105"/>
      <c r="BA71" s="139">
        <v>350</v>
      </c>
      <c r="BB71" s="113"/>
      <c r="BC71" s="114"/>
      <c r="BD71" s="114"/>
      <c r="BE71" s="116"/>
      <c r="BF71" s="102">
        <v>200</v>
      </c>
      <c r="BG71" s="100">
        <v>200</v>
      </c>
      <c r="BH71" s="100">
        <v>200</v>
      </c>
      <c r="BI71" s="100"/>
      <c r="BJ71" s="105"/>
      <c r="BK71" s="100"/>
      <c r="BL71" s="100">
        <v>200</v>
      </c>
      <c r="BM71" s="100">
        <v>200</v>
      </c>
      <c r="BN71" s="100"/>
      <c r="BO71" s="105"/>
      <c r="BP71" s="102">
        <v>200</v>
      </c>
      <c r="BQ71" s="100"/>
      <c r="BR71" s="100"/>
      <c r="BS71" s="100"/>
      <c r="BT71" s="100"/>
      <c r="BV71" s="103">
        <v>44487</v>
      </c>
      <c r="BW71" s="119">
        <v>1488</v>
      </c>
      <c r="BX71" s="102"/>
      <c r="BY71" s="100"/>
      <c r="BZ71" s="100"/>
      <c r="CA71" s="100"/>
      <c r="CB71" s="105"/>
      <c r="CC71" s="102"/>
      <c r="CD71" s="100"/>
      <c r="CE71" s="100"/>
      <c r="CF71" s="100"/>
      <c r="CG71" s="105"/>
      <c r="CH71" s="120"/>
      <c r="CI71" s="56"/>
      <c r="CJ71" s="56"/>
      <c r="CK71" s="56"/>
      <c r="CL71" s="121"/>
      <c r="CM71" s="102"/>
      <c r="CN71" s="100"/>
      <c r="CO71" s="100"/>
      <c r="CP71" s="100"/>
      <c r="CQ71" s="105"/>
      <c r="CR71" s="102"/>
      <c r="CS71" s="100"/>
      <c r="CT71" s="100"/>
      <c r="CU71" s="100"/>
      <c r="CV71" s="100"/>
      <c r="CX71" s="103">
        <v>44902</v>
      </c>
      <c r="CY71" s="68">
        <v>14.75</v>
      </c>
      <c r="CZ71" s="68">
        <v>13</v>
      </c>
      <c r="DA71" s="126">
        <f t="shared" si="240"/>
        <v>1.75</v>
      </c>
      <c r="DC71" s="103">
        <v>44902</v>
      </c>
      <c r="DD71" s="127">
        <f t="shared" si="250"/>
        <v>1.3999999999999986</v>
      </c>
      <c r="DE71" s="127">
        <f t="shared" si="251"/>
        <v>1.6000000000000014</v>
      </c>
      <c r="DF71" s="127">
        <f t="shared" si="252"/>
        <v>-0.60000000000000142</v>
      </c>
      <c r="DG71" s="127">
        <f t="shared" si="253"/>
        <v>-0.19999999999999929</v>
      </c>
      <c r="DH71" s="127">
        <f t="shared" si="254"/>
        <v>1</v>
      </c>
      <c r="DI71" s="127">
        <f t="shared" si="255"/>
        <v>0.60000000000000142</v>
      </c>
      <c r="DJ71" s="127">
        <f t="shared" si="256"/>
        <v>-0.19999999999999929</v>
      </c>
      <c r="DK71" s="127">
        <f t="shared" si="257"/>
        <v>-0.60000000000000142</v>
      </c>
      <c r="DL71" s="127">
        <f t="shared" si="258"/>
        <v>0.19999999999999929</v>
      </c>
      <c r="DM71" s="127">
        <f t="shared" si="259"/>
        <v>0</v>
      </c>
      <c r="DN71" s="127">
        <f t="shared" si="260"/>
        <v>-1.2000000000000028</v>
      </c>
      <c r="DO71" s="127">
        <f t="shared" si="261"/>
        <v>-0.40000000000000213</v>
      </c>
      <c r="DP71" s="127">
        <f t="shared" si="262"/>
        <v>-0.39999999999999858</v>
      </c>
      <c r="DQ71" s="127">
        <f t="shared" si="263"/>
        <v>0.39999999999999858</v>
      </c>
      <c r="DR71" s="127">
        <f t="shared" si="264"/>
        <v>-1.8000000000000007</v>
      </c>
      <c r="DS71" s="127">
        <f t="shared" si="265"/>
        <v>-0.80000000000000071</v>
      </c>
      <c r="DU71" s="103">
        <v>44905</v>
      </c>
      <c r="DV71" s="68">
        <v>10.3</v>
      </c>
      <c r="DW71" s="68">
        <v>10.1</v>
      </c>
      <c r="DX71" s="134">
        <f t="shared" si="132"/>
        <v>0.20000000000000107</v>
      </c>
      <c r="DY71" s="68">
        <v>10</v>
      </c>
      <c r="DZ71" s="68">
        <v>9.9</v>
      </c>
      <c r="EA71" s="134">
        <f t="shared" si="247"/>
        <v>9.9999999999999645E-2</v>
      </c>
      <c r="EB71" s="68">
        <v>10.4</v>
      </c>
      <c r="EC71" s="133">
        <v>10.4</v>
      </c>
      <c r="ED71" s="134">
        <f t="shared" ref="ED71:ED76" si="269">EB71-EC71</f>
        <v>0</v>
      </c>
      <c r="EE71" s="68">
        <v>9.5</v>
      </c>
      <c r="EF71" s="133">
        <v>9.6999999999999993</v>
      </c>
      <c r="EG71" s="134">
        <f t="shared" si="248"/>
        <v>-0.19999999999999929</v>
      </c>
      <c r="EH71" s="68">
        <v>10.199999999999999</v>
      </c>
      <c r="EI71" s="133">
        <v>10.4</v>
      </c>
      <c r="EJ71" s="134">
        <f t="shared" si="266"/>
        <v>-0.20000000000000107</v>
      </c>
      <c r="EK71" s="68">
        <v>10.4</v>
      </c>
      <c r="EL71" s="133">
        <v>10.4</v>
      </c>
      <c r="EM71" s="134">
        <f t="shared" si="244"/>
        <v>0</v>
      </c>
      <c r="EN71" s="68">
        <v>10</v>
      </c>
      <c r="EO71" s="133">
        <v>10</v>
      </c>
      <c r="EP71" s="134">
        <f t="shared" si="245"/>
        <v>0</v>
      </c>
      <c r="EQ71" s="68">
        <v>10.1</v>
      </c>
      <c r="ER71" s="68">
        <v>10.1</v>
      </c>
      <c r="ES71" s="134">
        <f t="shared" si="246"/>
        <v>0</v>
      </c>
      <c r="ET71" s="68">
        <v>10</v>
      </c>
      <c r="EU71" s="68">
        <v>10</v>
      </c>
      <c r="EV71" s="134">
        <v>0</v>
      </c>
      <c r="EW71" s="68">
        <v>10.6</v>
      </c>
      <c r="EX71" s="68">
        <v>10.6</v>
      </c>
      <c r="EY71" s="134">
        <v>0</v>
      </c>
    </row>
    <row r="72" spans="1:155" ht="19.75" customHeight="1" x14ac:dyDescent="0.35">
      <c r="A72" s="138"/>
      <c r="B72" s="29"/>
      <c r="C72" s="29"/>
      <c r="D72" s="29"/>
      <c r="E72" s="29"/>
      <c r="F72" s="29"/>
      <c r="G72" s="29"/>
      <c r="H72" s="29"/>
      <c r="J72" s="103">
        <v>44901</v>
      </c>
      <c r="K72" s="101">
        <f t="shared" si="242"/>
        <v>22.612903225806448</v>
      </c>
      <c r="L72" s="102">
        <v>23</v>
      </c>
      <c r="M72" s="100">
        <v>23.4</v>
      </c>
      <c r="N72" s="100">
        <v>22.4</v>
      </c>
      <c r="O72" s="100">
        <v>23.2</v>
      </c>
      <c r="P72" s="100">
        <v>23.6</v>
      </c>
      <c r="Q72" s="105">
        <v>24.2</v>
      </c>
      <c r="R72" s="102">
        <v>23</v>
      </c>
      <c r="S72" s="100">
        <v>22.4</v>
      </c>
      <c r="T72" s="100">
        <v>22.8</v>
      </c>
      <c r="U72" s="100">
        <v>23.6</v>
      </c>
      <c r="V72" s="100">
        <v>23.2</v>
      </c>
      <c r="W72" s="56">
        <v>23.2</v>
      </c>
      <c r="X72" s="106">
        <v>21.2</v>
      </c>
      <c r="Y72" s="100">
        <v>22.4</v>
      </c>
      <c r="Z72" s="100">
        <v>22.2</v>
      </c>
      <c r="AA72" s="100">
        <v>22.2</v>
      </c>
      <c r="AB72" s="105">
        <v>22.2</v>
      </c>
      <c r="AC72" s="102">
        <v>22.4</v>
      </c>
      <c r="AD72" s="102">
        <v>22.4</v>
      </c>
      <c r="AE72" s="100">
        <v>22.8</v>
      </c>
      <c r="AF72" s="102">
        <v>22.4</v>
      </c>
      <c r="AG72" s="100">
        <v>21.8</v>
      </c>
      <c r="AH72" s="100">
        <v>22</v>
      </c>
      <c r="AI72" s="100">
        <v>21.6</v>
      </c>
      <c r="AJ72" s="105">
        <v>21.6</v>
      </c>
      <c r="AK72" s="102">
        <v>22.4</v>
      </c>
      <c r="AL72" s="100">
        <v>24</v>
      </c>
      <c r="AM72" s="100">
        <v>22.2</v>
      </c>
      <c r="AN72" s="100">
        <v>21.8</v>
      </c>
      <c r="AO72" s="100">
        <v>24</v>
      </c>
      <c r="AP72" s="100">
        <v>21.4</v>
      </c>
      <c r="AQ72" s="110">
        <f t="shared" si="201"/>
        <v>1.1000000000000014</v>
      </c>
      <c r="AS72" s="103">
        <v>44480</v>
      </c>
      <c r="AT72" s="112">
        <f t="shared" si="268"/>
        <v>210.35714285714286</v>
      </c>
      <c r="AU72" s="102"/>
      <c r="AV72" s="100"/>
      <c r="AW72" s="100"/>
      <c r="AX72" s="56"/>
      <c r="AY72" s="100"/>
      <c r="AZ72" s="105"/>
      <c r="BA72" s="139">
        <v>350</v>
      </c>
      <c r="BB72" s="113"/>
      <c r="BC72" s="114"/>
      <c r="BD72" s="114"/>
      <c r="BE72" s="116"/>
      <c r="BF72" s="102">
        <v>200</v>
      </c>
      <c r="BG72" s="100">
        <v>180</v>
      </c>
      <c r="BH72" s="100">
        <v>180</v>
      </c>
      <c r="BI72" s="100"/>
      <c r="BJ72" s="105"/>
      <c r="BK72" s="100"/>
      <c r="BL72" s="100">
        <v>187.5</v>
      </c>
      <c r="BM72" s="100">
        <v>187.5</v>
      </c>
      <c r="BN72" s="100"/>
      <c r="BO72" s="105"/>
      <c r="BP72" s="102">
        <v>187.5</v>
      </c>
      <c r="BQ72" s="100"/>
      <c r="BR72" s="100"/>
      <c r="BS72" s="100"/>
      <c r="BT72" s="100"/>
      <c r="BV72" s="103">
        <v>44480</v>
      </c>
      <c r="BW72" s="119">
        <v>1175</v>
      </c>
      <c r="BX72" s="102"/>
      <c r="BY72" s="100"/>
      <c r="BZ72" s="100"/>
      <c r="CA72" s="100"/>
      <c r="CB72" s="105"/>
      <c r="CC72" s="102"/>
      <c r="CD72" s="100"/>
      <c r="CE72" s="100"/>
      <c r="CF72" s="100"/>
      <c r="CG72" s="105"/>
      <c r="CH72" s="120"/>
      <c r="CI72" s="56"/>
      <c r="CJ72" s="56"/>
      <c r="CK72" s="56"/>
      <c r="CL72" s="121"/>
      <c r="CM72" s="102"/>
      <c r="CN72" s="100"/>
      <c r="CO72" s="100"/>
      <c r="CP72" s="100"/>
      <c r="CQ72" s="105"/>
      <c r="CR72" s="102"/>
      <c r="CS72" s="100"/>
      <c r="CT72" s="100"/>
      <c r="CU72" s="100"/>
      <c r="CV72" s="100"/>
      <c r="CX72" s="103">
        <v>44901</v>
      </c>
      <c r="CY72" s="68">
        <v>15</v>
      </c>
      <c r="CZ72" s="68">
        <v>13.5</v>
      </c>
      <c r="DA72" s="126">
        <f t="shared" si="240"/>
        <v>1.5</v>
      </c>
      <c r="DC72" s="103">
        <v>44901</v>
      </c>
      <c r="DD72" s="127">
        <f t="shared" si="250"/>
        <v>0.80000000000000071</v>
      </c>
      <c r="DE72" s="127">
        <f t="shared" si="251"/>
        <v>1.2000000000000028</v>
      </c>
      <c r="DF72" s="127">
        <f t="shared" si="252"/>
        <v>-0.59999999999999787</v>
      </c>
      <c r="DG72" s="127">
        <f t="shared" si="253"/>
        <v>-0.19999999999999929</v>
      </c>
      <c r="DH72" s="127">
        <f t="shared" si="254"/>
        <v>1.6000000000000014</v>
      </c>
      <c r="DI72" s="127">
        <f t="shared" si="255"/>
        <v>0.60000000000000142</v>
      </c>
      <c r="DJ72" s="127">
        <f t="shared" si="256"/>
        <v>-0.39999999999999858</v>
      </c>
      <c r="DK72" s="127">
        <f t="shared" si="257"/>
        <v>-0.79999999999999716</v>
      </c>
      <c r="DL72" s="127">
        <f t="shared" si="258"/>
        <v>0</v>
      </c>
      <c r="DM72" s="127">
        <f t="shared" si="259"/>
        <v>0</v>
      </c>
      <c r="DN72" s="127">
        <f t="shared" si="260"/>
        <v>-1.1999999999999993</v>
      </c>
      <c r="DO72" s="127">
        <f t="shared" si="261"/>
        <v>-0.19999999999999929</v>
      </c>
      <c r="DP72" s="127">
        <f t="shared" si="262"/>
        <v>0.80000000000000071</v>
      </c>
      <c r="DQ72" s="127">
        <f t="shared" si="263"/>
        <v>1</v>
      </c>
      <c r="DR72" s="127">
        <f t="shared" si="264"/>
        <v>-2.8000000000000007</v>
      </c>
      <c r="DS72" s="127">
        <f t="shared" si="265"/>
        <v>-1.1999999999999993</v>
      </c>
      <c r="DU72" s="103">
        <v>44904</v>
      </c>
      <c r="DV72" s="68">
        <v>10.8</v>
      </c>
      <c r="DW72" s="133">
        <v>10.6</v>
      </c>
      <c r="DX72" s="134">
        <f t="shared" si="132"/>
        <v>0.20000000000000107</v>
      </c>
      <c r="DY72" s="68">
        <v>10.199999999999999</v>
      </c>
      <c r="DZ72" s="133">
        <v>10</v>
      </c>
      <c r="EA72" s="134">
        <f t="shared" si="247"/>
        <v>0.19999999999999929</v>
      </c>
      <c r="EB72" s="68">
        <v>10.4</v>
      </c>
      <c r="EC72" s="133">
        <v>10.4</v>
      </c>
      <c r="ED72" s="134">
        <f t="shared" si="269"/>
        <v>0</v>
      </c>
      <c r="EE72" s="68">
        <v>10.199999999999999</v>
      </c>
      <c r="EF72" s="133">
        <v>10.4</v>
      </c>
      <c r="EG72" s="134">
        <f t="shared" si="248"/>
        <v>-0.20000000000000107</v>
      </c>
      <c r="EH72" s="68">
        <v>10.6</v>
      </c>
      <c r="EI72" s="133">
        <v>10.8</v>
      </c>
      <c r="EJ72" s="134">
        <f t="shared" si="266"/>
        <v>-0.20000000000000107</v>
      </c>
      <c r="EK72" s="68">
        <v>10.4</v>
      </c>
      <c r="EL72" s="133">
        <v>10.4</v>
      </c>
      <c r="EM72" s="134">
        <f t="shared" si="244"/>
        <v>0</v>
      </c>
      <c r="EN72" s="68">
        <v>10</v>
      </c>
      <c r="EO72" s="133">
        <v>10</v>
      </c>
      <c r="EP72" s="134">
        <f t="shared" si="245"/>
        <v>0</v>
      </c>
      <c r="EQ72" s="68">
        <v>10.199999999999999</v>
      </c>
      <c r="ER72" s="133">
        <v>10.199999999999999</v>
      </c>
      <c r="ES72" s="134">
        <f t="shared" si="246"/>
        <v>0</v>
      </c>
      <c r="ET72" s="68">
        <v>10.1</v>
      </c>
      <c r="EU72" s="133">
        <v>10.1</v>
      </c>
      <c r="EV72" s="134">
        <f>ET72-EU72</f>
        <v>0</v>
      </c>
      <c r="EW72" s="68">
        <v>10.8</v>
      </c>
      <c r="EX72" s="133">
        <v>10.6</v>
      </c>
      <c r="EY72" s="134">
        <f>EW72-EX72</f>
        <v>0.20000000000000107</v>
      </c>
    </row>
    <row r="73" spans="1:155" ht="19.75" customHeight="1" x14ac:dyDescent="0.35">
      <c r="A73" s="89" t="s">
        <v>339</v>
      </c>
      <c r="B73" s="40"/>
      <c r="C73" s="40"/>
      <c r="D73" s="40"/>
      <c r="E73" s="40"/>
      <c r="F73" s="40"/>
      <c r="G73" s="40"/>
      <c r="H73" s="40"/>
      <c r="J73" s="103">
        <v>44900</v>
      </c>
      <c r="K73" s="101">
        <f t="shared" si="242"/>
        <v>22.619354838709683</v>
      </c>
      <c r="L73" s="102">
        <v>23.4</v>
      </c>
      <c r="M73" s="100">
        <v>23.6</v>
      </c>
      <c r="N73" s="100">
        <v>22.6</v>
      </c>
      <c r="O73" s="100">
        <v>23.4</v>
      </c>
      <c r="P73" s="100">
        <v>24.2</v>
      </c>
      <c r="Q73" s="105">
        <v>24.2</v>
      </c>
      <c r="R73" s="102">
        <v>22.6</v>
      </c>
      <c r="S73" s="100">
        <v>22</v>
      </c>
      <c r="T73" s="100">
        <v>22.4</v>
      </c>
      <c r="U73" s="100">
        <v>23.6</v>
      </c>
      <c r="V73" s="100">
        <v>23.2</v>
      </c>
      <c r="W73" s="56">
        <v>23.2</v>
      </c>
      <c r="X73" s="106">
        <v>21.8</v>
      </c>
      <c r="Y73" s="100">
        <v>22</v>
      </c>
      <c r="Z73" s="100">
        <v>21.8</v>
      </c>
      <c r="AA73" s="100">
        <v>21.8</v>
      </c>
      <c r="AB73" s="105">
        <v>21.8</v>
      </c>
      <c r="AC73" s="102">
        <v>22.6</v>
      </c>
      <c r="AD73" s="102">
        <v>22.6</v>
      </c>
      <c r="AE73" s="100">
        <v>22.4</v>
      </c>
      <c r="AF73" s="102">
        <v>22.6</v>
      </c>
      <c r="AG73" s="100">
        <v>21.8</v>
      </c>
      <c r="AH73" s="100">
        <v>22</v>
      </c>
      <c r="AI73" s="100">
        <v>21.6</v>
      </c>
      <c r="AJ73" s="105">
        <v>21.6</v>
      </c>
      <c r="AK73" s="102">
        <v>22.4</v>
      </c>
      <c r="AL73" s="100">
        <v>24.2</v>
      </c>
      <c r="AM73" s="100">
        <v>22.4</v>
      </c>
      <c r="AN73" s="100">
        <v>22</v>
      </c>
      <c r="AO73" s="100">
        <v>24</v>
      </c>
      <c r="AP73" s="100">
        <v>21.4</v>
      </c>
      <c r="AQ73" s="110">
        <f t="shared" si="201"/>
        <v>1.8999999999999986</v>
      </c>
      <c r="AS73" s="103">
        <v>44473</v>
      </c>
      <c r="AT73" s="112">
        <v>220</v>
      </c>
      <c r="AU73" s="102"/>
      <c r="AV73" s="100"/>
      <c r="AW73" s="100"/>
      <c r="AX73" s="56"/>
      <c r="AY73" s="100"/>
      <c r="AZ73" s="105"/>
      <c r="BA73" s="139"/>
      <c r="BB73" s="113"/>
      <c r="BC73" s="114"/>
      <c r="BD73" s="114"/>
      <c r="BE73" s="116"/>
      <c r="BF73" s="102"/>
      <c r="BG73" s="100"/>
      <c r="BH73" s="100"/>
      <c r="BI73" s="100"/>
      <c r="BJ73" s="105"/>
      <c r="BK73" s="100"/>
      <c r="BL73" s="100"/>
      <c r="BM73" s="100"/>
      <c r="BN73" s="100"/>
      <c r="BO73" s="105"/>
      <c r="BP73" s="102"/>
      <c r="BQ73" s="100"/>
      <c r="BR73" s="100"/>
      <c r="BS73" s="100"/>
      <c r="BT73" s="100"/>
      <c r="BV73" s="103">
        <v>44473</v>
      </c>
      <c r="BW73" s="119">
        <v>1184</v>
      </c>
      <c r="BX73" s="102"/>
      <c r="BY73" s="100"/>
      <c r="BZ73" s="100"/>
      <c r="CA73" s="100"/>
      <c r="CB73" s="105"/>
      <c r="CC73" s="102"/>
      <c r="CD73" s="100"/>
      <c r="CE73" s="100"/>
      <c r="CF73" s="100"/>
      <c r="CG73" s="105"/>
      <c r="CH73" s="120"/>
      <c r="CI73" s="56"/>
      <c r="CJ73" s="56"/>
      <c r="CK73" s="56"/>
      <c r="CL73" s="121"/>
      <c r="CM73" s="102"/>
      <c r="CN73" s="100"/>
      <c r="CO73" s="100"/>
      <c r="CP73" s="100"/>
      <c r="CQ73" s="105"/>
      <c r="CR73" s="102"/>
      <c r="CS73" s="100"/>
      <c r="CT73" s="100"/>
      <c r="CU73" s="100"/>
      <c r="CV73" s="100"/>
      <c r="CX73" s="103">
        <v>44900</v>
      </c>
      <c r="CY73" s="68">
        <v>15</v>
      </c>
      <c r="CZ73" s="68">
        <v>14</v>
      </c>
      <c r="DA73" s="126">
        <f t="shared" si="240"/>
        <v>1</v>
      </c>
      <c r="DC73" s="103">
        <v>44900</v>
      </c>
      <c r="DD73" s="127">
        <f t="shared" si="250"/>
        <v>1.1999999999999993</v>
      </c>
      <c r="DE73" s="127">
        <f t="shared" si="251"/>
        <v>1.6000000000000014</v>
      </c>
      <c r="DF73" s="127">
        <f t="shared" si="252"/>
        <v>0</v>
      </c>
      <c r="DG73" s="127">
        <f t="shared" si="253"/>
        <v>0.39999999999999858</v>
      </c>
      <c r="DH73" s="127">
        <f t="shared" si="254"/>
        <v>2.1999999999999993</v>
      </c>
      <c r="DI73" s="127">
        <f t="shared" si="255"/>
        <v>0.60000000000000142</v>
      </c>
      <c r="DJ73" s="127">
        <f t="shared" si="256"/>
        <v>0</v>
      </c>
      <c r="DK73" s="127">
        <f t="shared" si="257"/>
        <v>-0.39999999999999858</v>
      </c>
      <c r="DL73" s="127">
        <f t="shared" si="258"/>
        <v>0.60000000000000142</v>
      </c>
      <c r="DM73" s="127">
        <f t="shared" si="259"/>
        <v>0.39999999999999858</v>
      </c>
      <c r="DN73" s="127">
        <f t="shared" si="260"/>
        <v>-0.60000000000000142</v>
      </c>
      <c r="DO73" s="127">
        <f t="shared" si="261"/>
        <v>0</v>
      </c>
      <c r="DP73" s="127">
        <f t="shared" si="262"/>
        <v>1</v>
      </c>
      <c r="DQ73" s="127">
        <f t="shared" si="263"/>
        <v>1.5999999999999979</v>
      </c>
      <c r="DR73" s="127">
        <f t="shared" si="264"/>
        <v>-2.3999999999999986</v>
      </c>
      <c r="DS73" s="127">
        <f t="shared" si="265"/>
        <v>-0.19999999999999929</v>
      </c>
      <c r="DU73" s="103">
        <v>44903</v>
      </c>
      <c r="DV73" s="68">
        <v>11</v>
      </c>
      <c r="DW73" s="133">
        <v>10.8</v>
      </c>
      <c r="DX73" s="134">
        <f t="shared" si="132"/>
        <v>0.19999999999999929</v>
      </c>
      <c r="DY73" s="68">
        <v>10.9</v>
      </c>
      <c r="DZ73" s="133">
        <v>11.1</v>
      </c>
      <c r="EA73" s="134">
        <f t="shared" si="247"/>
        <v>-0.19999999999999929</v>
      </c>
      <c r="EB73" s="68">
        <v>10.9</v>
      </c>
      <c r="EC73" s="133">
        <v>11</v>
      </c>
      <c r="ED73" s="134">
        <f t="shared" si="269"/>
        <v>-9.9999999999999645E-2</v>
      </c>
      <c r="EE73" s="68">
        <v>10.6</v>
      </c>
      <c r="EF73" s="133">
        <v>10.7</v>
      </c>
      <c r="EG73" s="134">
        <f t="shared" ref="EG73:EG78" si="270">EE73-EF73</f>
        <v>-9.9999999999999645E-2</v>
      </c>
      <c r="EH73" s="68">
        <v>11</v>
      </c>
      <c r="EI73" s="133">
        <v>11.2</v>
      </c>
      <c r="EJ73" s="134">
        <f t="shared" ref="EJ73:EJ78" si="271">EH73-EI73</f>
        <v>-0.19999999999999929</v>
      </c>
      <c r="EK73" s="68">
        <v>10.7</v>
      </c>
      <c r="EL73" s="133">
        <v>10.8</v>
      </c>
      <c r="EM73" s="134">
        <f t="shared" si="244"/>
        <v>-0.10000000000000142</v>
      </c>
      <c r="EN73" s="68">
        <v>10.6</v>
      </c>
      <c r="EO73" s="133">
        <v>10.7</v>
      </c>
      <c r="EP73" s="134">
        <f t="shared" si="245"/>
        <v>-9.9999999999999645E-2</v>
      </c>
      <c r="EQ73" s="68">
        <v>10.6</v>
      </c>
      <c r="ER73" s="133">
        <v>10.7</v>
      </c>
      <c r="ES73" s="134">
        <f t="shared" ref="ES73:ES78" si="272">EQ73-ER73</f>
        <v>-9.9999999999999645E-2</v>
      </c>
      <c r="ET73" s="68">
        <v>10.6</v>
      </c>
      <c r="EU73" s="133">
        <v>10.7</v>
      </c>
      <c r="EV73" s="134">
        <f t="shared" ref="EV73:EV78" si="273">ET73-EU73</f>
        <v>-9.9999999999999645E-2</v>
      </c>
      <c r="EW73" s="68">
        <v>11.1</v>
      </c>
      <c r="EX73" s="133">
        <v>10.85</v>
      </c>
      <c r="EY73" s="134">
        <f>EW73-EX73</f>
        <v>0.25</v>
      </c>
    </row>
    <row r="74" spans="1:155" ht="19.75" customHeight="1" x14ac:dyDescent="0.35">
      <c r="A74" s="95"/>
      <c r="B74" s="40"/>
      <c r="C74" s="40"/>
      <c r="D74" s="40"/>
      <c r="E74" s="40"/>
      <c r="F74" s="40"/>
      <c r="G74" s="40"/>
      <c r="H74" s="40"/>
      <c r="J74" s="103">
        <v>44899</v>
      </c>
      <c r="K74" s="101">
        <f t="shared" si="242"/>
        <v>22.864516129032264</v>
      </c>
      <c r="L74" s="102">
        <v>23.6</v>
      </c>
      <c r="M74" s="100">
        <v>24</v>
      </c>
      <c r="N74" s="100">
        <v>22.6</v>
      </c>
      <c r="O74" s="100">
        <v>23.4</v>
      </c>
      <c r="P74" s="100">
        <v>24.2</v>
      </c>
      <c r="Q74" s="105">
        <v>24.2</v>
      </c>
      <c r="R74" s="102">
        <v>23.2</v>
      </c>
      <c r="S74" s="100">
        <v>22.6</v>
      </c>
      <c r="T74" s="100">
        <v>23.2</v>
      </c>
      <c r="U74" s="100">
        <v>23.6</v>
      </c>
      <c r="V74" s="100">
        <v>23.6</v>
      </c>
      <c r="W74" s="56">
        <v>23.6</v>
      </c>
      <c r="X74" s="106">
        <v>21.8</v>
      </c>
      <c r="Y74" s="100">
        <v>22</v>
      </c>
      <c r="Z74" s="100">
        <v>21.8</v>
      </c>
      <c r="AA74" s="100">
        <v>21.8</v>
      </c>
      <c r="AB74" s="105">
        <v>21.8</v>
      </c>
      <c r="AC74" s="102">
        <v>23</v>
      </c>
      <c r="AD74" s="102">
        <v>23</v>
      </c>
      <c r="AE74" s="100">
        <v>22.6</v>
      </c>
      <c r="AF74" s="102">
        <v>23</v>
      </c>
      <c r="AG74" s="100">
        <v>22.2</v>
      </c>
      <c r="AH74" s="100">
        <v>22.4</v>
      </c>
      <c r="AI74" s="100">
        <v>22</v>
      </c>
      <c r="AJ74" s="105">
        <v>21.6</v>
      </c>
      <c r="AK74" s="102">
        <v>22.6</v>
      </c>
      <c r="AL74" s="100">
        <v>24.6</v>
      </c>
      <c r="AM74" s="100">
        <v>22.8</v>
      </c>
      <c r="AN74" s="100">
        <v>22.2</v>
      </c>
      <c r="AO74" s="100">
        <v>24.2</v>
      </c>
      <c r="AP74" s="100">
        <v>21.6</v>
      </c>
      <c r="AQ74" s="110">
        <f t="shared" si="201"/>
        <v>1.5</v>
      </c>
      <c r="AS74" s="103">
        <v>44466</v>
      </c>
      <c r="AT74" s="112">
        <f t="shared" si="268"/>
        <v>227.8125</v>
      </c>
      <c r="AU74" s="102"/>
      <c r="AV74" s="100"/>
      <c r="AW74" s="100"/>
      <c r="AX74" s="56"/>
      <c r="AY74" s="100"/>
      <c r="AZ74" s="105"/>
      <c r="BA74" s="139">
        <v>350</v>
      </c>
      <c r="BB74" s="113"/>
      <c r="BC74" s="114"/>
      <c r="BD74" s="114"/>
      <c r="BE74" s="116"/>
      <c r="BF74" s="102">
        <v>250</v>
      </c>
      <c r="BG74" s="100">
        <v>240</v>
      </c>
      <c r="BH74" s="100">
        <v>240</v>
      </c>
      <c r="BI74" s="100"/>
      <c r="BJ74" s="105"/>
      <c r="BK74" s="100"/>
      <c r="BL74" s="100">
        <v>225</v>
      </c>
      <c r="BM74" s="100">
        <v>177.5</v>
      </c>
      <c r="BN74" s="100"/>
      <c r="BO74" s="105"/>
      <c r="BP74" s="102">
        <v>155</v>
      </c>
      <c r="BQ74" s="100"/>
      <c r="BR74" s="100"/>
      <c r="BS74" s="100"/>
      <c r="BT74" s="100">
        <v>185</v>
      </c>
      <c r="BV74" s="103">
        <v>44466</v>
      </c>
      <c r="BW74" s="119">
        <v>1196</v>
      </c>
      <c r="BX74" s="102"/>
      <c r="BY74" s="100"/>
      <c r="BZ74" s="100"/>
      <c r="CA74" s="100"/>
      <c r="CB74" s="105"/>
      <c r="CC74" s="102"/>
      <c r="CD74" s="100"/>
      <c r="CE74" s="100"/>
      <c r="CF74" s="100"/>
      <c r="CG74" s="105"/>
      <c r="CH74" s="120"/>
      <c r="CI74" s="56"/>
      <c r="CJ74" s="56"/>
      <c r="CK74" s="56"/>
      <c r="CL74" s="121"/>
      <c r="CM74" s="102"/>
      <c r="CN74" s="100"/>
      <c r="CO74" s="100"/>
      <c r="CP74" s="100"/>
      <c r="CQ74" s="105"/>
      <c r="CR74" s="102"/>
      <c r="CS74" s="100"/>
      <c r="CT74" s="100"/>
      <c r="CU74" s="100"/>
      <c r="CV74" s="100"/>
      <c r="CX74" s="103">
        <v>44899</v>
      </c>
      <c r="CY74" s="68">
        <v>15.25</v>
      </c>
      <c r="CZ74" s="68">
        <v>14</v>
      </c>
      <c r="DA74" s="126">
        <f t="shared" si="240"/>
        <v>1.25</v>
      </c>
      <c r="DC74" s="103">
        <v>44899</v>
      </c>
      <c r="DD74" s="127">
        <f t="shared" si="250"/>
        <v>1</v>
      </c>
      <c r="DE74" s="127">
        <f t="shared" si="251"/>
        <v>1</v>
      </c>
      <c r="DF74" s="127">
        <f t="shared" si="252"/>
        <v>-0.40000000000000213</v>
      </c>
      <c r="DG74" s="127">
        <f t="shared" si="253"/>
        <v>0.19999999999999929</v>
      </c>
      <c r="DH74" s="127">
        <f t="shared" si="254"/>
        <v>2</v>
      </c>
      <c r="DI74" s="127">
        <f t="shared" si="255"/>
        <v>0.59999999999999787</v>
      </c>
      <c r="DJ74" s="127">
        <f t="shared" si="256"/>
        <v>-0.20000000000000284</v>
      </c>
      <c r="DK74" s="127">
        <f t="shared" si="257"/>
        <v>-0.60000000000000142</v>
      </c>
      <c r="DL74" s="127">
        <f t="shared" si="258"/>
        <v>0</v>
      </c>
      <c r="DM74" s="127">
        <f t="shared" si="259"/>
        <v>0</v>
      </c>
      <c r="DN74" s="127">
        <f t="shared" si="260"/>
        <v>-1</v>
      </c>
      <c r="DO74" s="127">
        <f t="shared" si="261"/>
        <v>-0.19999999999999929</v>
      </c>
      <c r="DP74" s="127">
        <f t="shared" si="262"/>
        <v>1</v>
      </c>
      <c r="DQ74" s="127">
        <f t="shared" si="263"/>
        <v>1.4000000000000021</v>
      </c>
      <c r="DR74" s="127">
        <f t="shared" si="264"/>
        <v>-2.8000000000000007</v>
      </c>
      <c r="DS74" s="127">
        <f t="shared" si="265"/>
        <v>-0.80000000000000071</v>
      </c>
      <c r="DU74" s="103">
        <v>44902</v>
      </c>
      <c r="DV74" s="68">
        <v>11.3</v>
      </c>
      <c r="DW74" s="133">
        <v>11.2</v>
      </c>
      <c r="DX74" s="134">
        <f t="shared" si="132"/>
        <v>0.10000000000000142</v>
      </c>
      <c r="DY74" s="68">
        <v>11</v>
      </c>
      <c r="DZ74" s="133">
        <v>11.1</v>
      </c>
      <c r="EA74" s="134">
        <f t="shared" ref="EA74:EA78" si="274">DY74-DZ74</f>
        <v>-9.9999999999999645E-2</v>
      </c>
      <c r="EB74" s="68">
        <v>11.3</v>
      </c>
      <c r="EC74" s="133">
        <v>11.6</v>
      </c>
      <c r="ED74" s="134">
        <f t="shared" si="269"/>
        <v>-0.29999999999999893</v>
      </c>
      <c r="EE74" s="68">
        <v>11</v>
      </c>
      <c r="EF74" s="133">
        <v>11.2</v>
      </c>
      <c r="EG74" s="134">
        <f t="shared" si="270"/>
        <v>-0.19999999999999929</v>
      </c>
      <c r="EH74" s="68">
        <v>11.5</v>
      </c>
      <c r="EI74" s="133">
        <v>11.75</v>
      </c>
      <c r="EJ74" s="134">
        <f t="shared" si="271"/>
        <v>-0.25</v>
      </c>
      <c r="EK74" s="68">
        <v>11.1</v>
      </c>
      <c r="EL74" s="133">
        <v>11.4</v>
      </c>
      <c r="EM74" s="134">
        <f t="shared" ref="EM74:EM78" si="275">EK74-EL74</f>
        <v>-0.30000000000000071</v>
      </c>
      <c r="EN74" s="68">
        <v>10.7</v>
      </c>
      <c r="EO74" s="133">
        <v>10.7</v>
      </c>
      <c r="EP74" s="134">
        <f t="shared" si="245"/>
        <v>0</v>
      </c>
      <c r="EQ74" s="68">
        <v>10.9</v>
      </c>
      <c r="ER74" s="133">
        <v>10.9</v>
      </c>
      <c r="ES74" s="134">
        <f t="shared" si="272"/>
        <v>0</v>
      </c>
      <c r="ET74" s="68">
        <v>10.8</v>
      </c>
      <c r="EU74" s="133">
        <v>10.8</v>
      </c>
      <c r="EV74" s="134">
        <f t="shared" si="273"/>
        <v>0</v>
      </c>
      <c r="EW74" s="68">
        <v>11.7</v>
      </c>
      <c r="EX74" s="133">
        <v>11.7</v>
      </c>
      <c r="EY74" s="134">
        <f t="shared" ref="EY74:EY78" si="276">EW74-EX74</f>
        <v>0</v>
      </c>
    </row>
    <row r="75" spans="1:155" ht="19.75" customHeight="1" x14ac:dyDescent="0.35">
      <c r="A75" s="96"/>
      <c r="J75" s="103">
        <v>44898</v>
      </c>
      <c r="K75" s="101">
        <f t="shared" si="242"/>
        <v>22.712903225806453</v>
      </c>
      <c r="L75" s="102">
        <v>23</v>
      </c>
      <c r="M75" s="100">
        <v>23.5</v>
      </c>
      <c r="N75" s="100">
        <v>22.6</v>
      </c>
      <c r="O75" s="100">
        <v>23</v>
      </c>
      <c r="P75" s="100">
        <v>24</v>
      </c>
      <c r="Q75" s="105">
        <v>24.2</v>
      </c>
      <c r="R75" s="102">
        <v>22.6</v>
      </c>
      <c r="S75" s="100">
        <v>22.8</v>
      </c>
      <c r="T75" s="100">
        <v>23.4</v>
      </c>
      <c r="U75" s="100">
        <v>23.6</v>
      </c>
      <c r="V75" s="100">
        <v>23.2</v>
      </c>
      <c r="W75" s="56">
        <v>23.2</v>
      </c>
      <c r="X75" s="106">
        <v>21.8</v>
      </c>
      <c r="Y75" s="100">
        <v>22</v>
      </c>
      <c r="Z75" s="100">
        <v>21.8</v>
      </c>
      <c r="AA75" s="100">
        <v>21.8</v>
      </c>
      <c r="AB75" s="105">
        <v>21.8</v>
      </c>
      <c r="AC75" s="102">
        <v>22.4</v>
      </c>
      <c r="AD75" s="102">
        <v>22.4</v>
      </c>
      <c r="AE75" s="100">
        <v>23</v>
      </c>
      <c r="AF75" s="102">
        <v>22.4</v>
      </c>
      <c r="AG75" s="100">
        <v>22.2</v>
      </c>
      <c r="AH75" s="100">
        <v>22.4</v>
      </c>
      <c r="AI75" s="100">
        <v>22</v>
      </c>
      <c r="AJ75" s="105">
        <v>22.2</v>
      </c>
      <c r="AK75" s="102">
        <v>22.6</v>
      </c>
      <c r="AL75" s="100">
        <v>24.4</v>
      </c>
      <c r="AM75" s="100">
        <v>22.2</v>
      </c>
      <c r="AN75" s="100">
        <v>21.8</v>
      </c>
      <c r="AO75" s="100">
        <v>24.2</v>
      </c>
      <c r="AP75" s="100">
        <v>21.6</v>
      </c>
      <c r="AQ75" s="110">
        <f t="shared" si="201"/>
        <v>1.4999999999999964</v>
      </c>
      <c r="AS75" s="103">
        <v>44459</v>
      </c>
      <c r="AT75" s="112">
        <f t="shared" si="268"/>
        <v>283.75</v>
      </c>
      <c r="AU75" s="102"/>
      <c r="AV75" s="100"/>
      <c r="AW75" s="100"/>
      <c r="AX75" s="56"/>
      <c r="AY75" s="100"/>
      <c r="AZ75" s="105"/>
      <c r="BA75" s="139">
        <v>350</v>
      </c>
      <c r="BB75" s="113"/>
      <c r="BC75" s="114"/>
      <c r="BD75" s="114"/>
      <c r="BE75" s="116"/>
      <c r="BF75" s="139">
        <v>280</v>
      </c>
      <c r="BG75" s="66">
        <v>300</v>
      </c>
      <c r="BH75" s="66">
        <v>285</v>
      </c>
      <c r="BI75" s="100"/>
      <c r="BJ75" s="105"/>
      <c r="BK75" s="100"/>
      <c r="BL75" s="141">
        <v>225</v>
      </c>
      <c r="BM75" s="66">
        <v>330</v>
      </c>
      <c r="BN75" s="100"/>
      <c r="BO75" s="105"/>
      <c r="BP75" s="139">
        <v>300</v>
      </c>
      <c r="BQ75" s="100"/>
      <c r="BR75" s="100"/>
      <c r="BS75" s="100"/>
      <c r="BT75" s="66">
        <v>200</v>
      </c>
      <c r="BV75" s="103">
        <v>44459</v>
      </c>
      <c r="BW75" s="119">
        <v>638</v>
      </c>
      <c r="BX75" s="102"/>
      <c r="BY75" s="100"/>
      <c r="BZ75" s="100"/>
      <c r="CA75" s="100"/>
      <c r="CB75" s="105"/>
      <c r="CC75" s="102"/>
      <c r="CD75" s="100"/>
      <c r="CE75" s="100"/>
      <c r="CF75" s="100"/>
      <c r="CG75" s="105"/>
      <c r="CH75" s="120"/>
      <c r="CI75" s="56"/>
      <c r="CJ75" s="56"/>
      <c r="CK75" s="56"/>
      <c r="CL75" s="121"/>
      <c r="CM75" s="102"/>
      <c r="CN75" s="100"/>
      <c r="CO75" s="100"/>
      <c r="CP75" s="100"/>
      <c r="CQ75" s="105"/>
      <c r="CR75" s="102"/>
      <c r="CS75" s="100"/>
      <c r="CT75" s="100"/>
      <c r="CU75" s="100"/>
      <c r="CV75" s="100"/>
      <c r="CX75" s="103">
        <v>44898</v>
      </c>
      <c r="CY75" s="68">
        <v>14.75</v>
      </c>
      <c r="CZ75" s="68">
        <v>12.75</v>
      </c>
      <c r="DA75" s="126">
        <f t="shared" si="240"/>
        <v>2</v>
      </c>
      <c r="DC75" s="103">
        <v>44898</v>
      </c>
      <c r="DD75" s="127">
        <f t="shared" si="250"/>
        <v>0.39999999999999858</v>
      </c>
      <c r="DE75" s="127">
        <f t="shared" si="251"/>
        <v>0.80000000000000071</v>
      </c>
      <c r="DF75" s="127">
        <f t="shared" si="252"/>
        <v>-1</v>
      </c>
      <c r="DG75" s="127">
        <f t="shared" si="253"/>
        <v>-0.60000000000000142</v>
      </c>
      <c r="DH75" s="127">
        <f t="shared" si="254"/>
        <v>1.5999999999999979</v>
      </c>
      <c r="DI75" s="127">
        <f t="shared" si="255"/>
        <v>-0.19999999999999929</v>
      </c>
      <c r="DJ75" s="127">
        <f t="shared" si="256"/>
        <v>-0.40000000000000213</v>
      </c>
      <c r="DK75" s="127">
        <f t="shared" si="257"/>
        <v>-0.80000000000000071</v>
      </c>
      <c r="DL75" s="127">
        <f t="shared" si="258"/>
        <v>-0.19999999999999929</v>
      </c>
      <c r="DM75" s="127">
        <f t="shared" si="259"/>
        <v>-0.19999999999999929</v>
      </c>
      <c r="DN75" s="127">
        <f t="shared" si="260"/>
        <v>-0.80000000000000071</v>
      </c>
      <c r="DO75" s="127">
        <f t="shared" si="261"/>
        <v>-0.59999999999999787</v>
      </c>
      <c r="DP75" s="127">
        <f t="shared" si="262"/>
        <v>1.1999999999999993</v>
      </c>
      <c r="DQ75" s="127">
        <f t="shared" si="263"/>
        <v>1.7999999999999972</v>
      </c>
      <c r="DR75" s="127">
        <f t="shared" si="264"/>
        <v>-2.5999999999999979</v>
      </c>
      <c r="DS75" s="127">
        <f t="shared" si="265"/>
        <v>-1</v>
      </c>
      <c r="DU75" s="103">
        <v>44901</v>
      </c>
      <c r="DV75" s="68">
        <v>11.5</v>
      </c>
      <c r="DW75" s="133">
        <v>11.4</v>
      </c>
      <c r="DX75" s="134">
        <f t="shared" si="132"/>
        <v>9.9999999999999645E-2</v>
      </c>
      <c r="DY75" s="68">
        <v>11.2</v>
      </c>
      <c r="DZ75" s="133">
        <v>11.3</v>
      </c>
      <c r="EA75" s="134">
        <f t="shared" si="274"/>
        <v>-0.10000000000000142</v>
      </c>
      <c r="EB75" s="68">
        <v>11.5</v>
      </c>
      <c r="EC75" s="133">
        <v>11.8</v>
      </c>
      <c r="ED75" s="134">
        <f t="shared" si="269"/>
        <v>-0.30000000000000071</v>
      </c>
      <c r="EE75" s="68">
        <v>11.2</v>
      </c>
      <c r="EF75" s="133">
        <v>11.45</v>
      </c>
      <c r="EG75" s="134">
        <f t="shared" si="270"/>
        <v>-0.25</v>
      </c>
      <c r="EH75" s="68">
        <v>12</v>
      </c>
      <c r="EI75" s="133">
        <v>12.4</v>
      </c>
      <c r="EJ75" s="134">
        <f t="shared" si="271"/>
        <v>-0.40000000000000036</v>
      </c>
      <c r="EK75" s="68">
        <v>11.2</v>
      </c>
      <c r="EL75" s="133">
        <v>11.5</v>
      </c>
      <c r="EM75" s="134">
        <f t="shared" si="275"/>
        <v>-0.30000000000000071</v>
      </c>
      <c r="EN75" s="68">
        <v>10.8</v>
      </c>
      <c r="EO75" s="133">
        <v>10.8</v>
      </c>
      <c r="EP75" s="134">
        <f t="shared" ref="EP75:EP78" si="277">EN75-EO75</f>
        <v>0</v>
      </c>
      <c r="EQ75" s="68">
        <v>11</v>
      </c>
      <c r="ER75" s="133">
        <v>11</v>
      </c>
      <c r="ES75" s="134">
        <f t="shared" si="272"/>
        <v>0</v>
      </c>
      <c r="ET75" s="68">
        <v>10.8</v>
      </c>
      <c r="EU75" s="133">
        <v>10.8</v>
      </c>
      <c r="EV75" s="134">
        <f t="shared" si="273"/>
        <v>0</v>
      </c>
      <c r="EW75" s="68">
        <v>11.6</v>
      </c>
      <c r="EX75" s="133">
        <v>11.6</v>
      </c>
      <c r="EY75" s="134">
        <f t="shared" si="276"/>
        <v>0</v>
      </c>
    </row>
    <row r="76" spans="1:155" ht="19.75" customHeight="1" x14ac:dyDescent="0.35">
      <c r="A76" s="96"/>
      <c r="J76" s="103">
        <v>44897</v>
      </c>
      <c r="K76" s="101">
        <f t="shared" si="242"/>
        <v>22.42258064516129</v>
      </c>
      <c r="L76" s="102">
        <v>22.8</v>
      </c>
      <c r="M76" s="100">
        <v>23.5</v>
      </c>
      <c r="N76" s="100">
        <v>22.6</v>
      </c>
      <c r="O76" s="100">
        <v>22.6</v>
      </c>
      <c r="P76" s="100">
        <v>23.6</v>
      </c>
      <c r="Q76" s="105">
        <v>24.2</v>
      </c>
      <c r="R76" s="102">
        <v>22.6</v>
      </c>
      <c r="S76" s="100">
        <v>22</v>
      </c>
      <c r="T76" s="100">
        <v>22.4</v>
      </c>
      <c r="U76" s="100">
        <v>23.4</v>
      </c>
      <c r="V76" s="100">
        <v>23</v>
      </c>
      <c r="W76" s="56">
        <v>23</v>
      </c>
      <c r="X76" s="106">
        <v>21.8</v>
      </c>
      <c r="Y76" s="100">
        <v>22</v>
      </c>
      <c r="Z76" s="100">
        <v>21.8</v>
      </c>
      <c r="AA76" s="100">
        <v>21.8</v>
      </c>
      <c r="AB76" s="105">
        <v>21.8</v>
      </c>
      <c r="AC76" s="102">
        <v>22</v>
      </c>
      <c r="AD76" s="102">
        <v>22</v>
      </c>
      <c r="AE76" s="100">
        <v>22.2</v>
      </c>
      <c r="AF76" s="102">
        <v>22</v>
      </c>
      <c r="AG76" s="100">
        <v>21.8</v>
      </c>
      <c r="AH76" s="100">
        <v>21.6</v>
      </c>
      <c r="AI76" s="100">
        <v>21.4</v>
      </c>
      <c r="AJ76" s="105">
        <v>21.6</v>
      </c>
      <c r="AK76" s="102">
        <v>22.4</v>
      </c>
      <c r="AL76" s="100">
        <v>24</v>
      </c>
      <c r="AM76" s="100">
        <v>22.2</v>
      </c>
      <c r="AN76" s="100">
        <v>21.8</v>
      </c>
      <c r="AO76" s="100">
        <v>23.6</v>
      </c>
      <c r="AP76" s="100">
        <v>21.6</v>
      </c>
      <c r="AQ76" s="110">
        <f t="shared" si="201"/>
        <v>1.5</v>
      </c>
      <c r="AS76" s="103">
        <v>44452</v>
      </c>
      <c r="AT76" s="112">
        <f t="shared" si="268"/>
        <v>313.125</v>
      </c>
      <c r="AU76" s="102"/>
      <c r="AV76" s="100"/>
      <c r="AW76" s="100"/>
      <c r="AX76" s="56"/>
      <c r="AY76" s="100"/>
      <c r="AZ76" s="105"/>
      <c r="BA76" s="139">
        <v>350</v>
      </c>
      <c r="BB76" s="113"/>
      <c r="BC76" s="114"/>
      <c r="BD76" s="114"/>
      <c r="BE76" s="116"/>
      <c r="BF76" s="139">
        <v>300</v>
      </c>
      <c r="BG76" s="66">
        <v>350</v>
      </c>
      <c r="BH76" s="66">
        <v>330</v>
      </c>
      <c r="BI76" s="100"/>
      <c r="BJ76" s="105"/>
      <c r="BK76" s="100"/>
      <c r="BL76" s="141">
        <v>225</v>
      </c>
      <c r="BM76" s="66">
        <v>330</v>
      </c>
      <c r="BN76" s="100"/>
      <c r="BO76" s="105"/>
      <c r="BP76" s="139">
        <v>300</v>
      </c>
      <c r="BQ76" s="100"/>
      <c r="BR76" s="100"/>
      <c r="BS76" s="100"/>
      <c r="BT76" s="66">
        <v>320</v>
      </c>
      <c r="BV76" s="103">
        <v>44452</v>
      </c>
      <c r="BW76" s="119">
        <v>924</v>
      </c>
      <c r="BX76" s="102"/>
      <c r="BY76" s="100"/>
      <c r="BZ76" s="100"/>
      <c r="CA76" s="100"/>
      <c r="CB76" s="105"/>
      <c r="CC76" s="102"/>
      <c r="CD76" s="100"/>
      <c r="CE76" s="100"/>
      <c r="CF76" s="100"/>
      <c r="CG76" s="105"/>
      <c r="CH76" s="120"/>
      <c r="CI76" s="56"/>
      <c r="CJ76" s="56"/>
      <c r="CK76" s="56"/>
      <c r="CL76" s="121"/>
      <c r="CM76" s="102"/>
      <c r="CN76" s="100"/>
      <c r="CO76" s="100"/>
      <c r="CP76" s="100"/>
      <c r="CQ76" s="105"/>
      <c r="CR76" s="102"/>
      <c r="CS76" s="100"/>
      <c r="CT76" s="100"/>
      <c r="CU76" s="100"/>
      <c r="CV76" s="100"/>
      <c r="CX76" s="103">
        <v>44897</v>
      </c>
      <c r="CY76" s="68">
        <v>15.25</v>
      </c>
      <c r="CZ76" s="68">
        <v>13.5</v>
      </c>
      <c r="DA76" s="126">
        <f t="shared" si="240"/>
        <v>1.75</v>
      </c>
      <c r="DC76" s="103">
        <v>44897</v>
      </c>
      <c r="DD76" s="127">
        <f t="shared" si="250"/>
        <v>1</v>
      </c>
      <c r="DE76" s="127">
        <f t="shared" si="251"/>
        <v>1.3999999999999986</v>
      </c>
      <c r="DF76" s="127">
        <f t="shared" si="252"/>
        <v>-0.19999999999999929</v>
      </c>
      <c r="DG76" s="127">
        <f t="shared" si="253"/>
        <v>0.19999999999999929</v>
      </c>
      <c r="DH76" s="127">
        <f t="shared" si="254"/>
        <v>2</v>
      </c>
      <c r="DI76" s="127">
        <f t="shared" si="255"/>
        <v>0.60000000000000142</v>
      </c>
      <c r="DJ76" s="127">
        <f t="shared" si="256"/>
        <v>-0.39999999999999858</v>
      </c>
      <c r="DK76" s="127">
        <f t="shared" si="257"/>
        <v>-0.60000000000000142</v>
      </c>
      <c r="DL76" s="127">
        <f t="shared" si="258"/>
        <v>0.60000000000000142</v>
      </c>
      <c r="DM76" s="127">
        <f t="shared" si="259"/>
        <v>0.39999999999999858</v>
      </c>
      <c r="DN76" s="127">
        <f t="shared" si="260"/>
        <v>-0.80000000000000071</v>
      </c>
      <c r="DO76" s="127">
        <f t="shared" si="261"/>
        <v>0.19999999999999929</v>
      </c>
      <c r="DP76" s="127">
        <f t="shared" si="262"/>
        <v>1</v>
      </c>
      <c r="DQ76" s="127">
        <f t="shared" si="263"/>
        <v>1.3999999999999986</v>
      </c>
      <c r="DR76" s="127">
        <f t="shared" si="264"/>
        <v>-2.1999999999999993</v>
      </c>
      <c r="DS76" s="127">
        <f t="shared" si="265"/>
        <v>-0.19999999999999929</v>
      </c>
      <c r="DU76" s="103">
        <v>44900</v>
      </c>
      <c r="DV76" s="68">
        <v>11.3</v>
      </c>
      <c r="DW76" s="133">
        <v>11.3</v>
      </c>
      <c r="DX76" s="134">
        <f t="shared" si="132"/>
        <v>0</v>
      </c>
      <c r="DY76" s="68">
        <v>11</v>
      </c>
      <c r="DZ76" s="133">
        <v>11.2</v>
      </c>
      <c r="EA76" s="134">
        <f t="shared" si="274"/>
        <v>-0.19999999999999929</v>
      </c>
      <c r="EB76" s="68">
        <v>11.7</v>
      </c>
      <c r="EC76" s="133">
        <v>11.9</v>
      </c>
      <c r="ED76" s="134">
        <f t="shared" si="269"/>
        <v>-0.20000000000000107</v>
      </c>
      <c r="EE76" s="68">
        <v>11.2</v>
      </c>
      <c r="EF76" s="133">
        <v>11.4</v>
      </c>
      <c r="EG76" s="134">
        <f t="shared" si="270"/>
        <v>-0.20000000000000107</v>
      </c>
      <c r="EH76" s="68">
        <v>12.1</v>
      </c>
      <c r="EI76" s="133">
        <v>12.4</v>
      </c>
      <c r="EJ76" s="134">
        <f t="shared" si="271"/>
        <v>-0.30000000000000071</v>
      </c>
      <c r="EK76" s="68">
        <v>11.3</v>
      </c>
      <c r="EL76" s="133">
        <v>11.5</v>
      </c>
      <c r="EM76" s="134">
        <f t="shared" si="275"/>
        <v>-0.19999999999999929</v>
      </c>
      <c r="EN76" s="68">
        <v>10.8</v>
      </c>
      <c r="EO76" s="133">
        <v>10.9</v>
      </c>
      <c r="EP76" s="134">
        <f t="shared" si="277"/>
        <v>-9.9999999999999645E-2</v>
      </c>
      <c r="EQ76" s="68">
        <v>11</v>
      </c>
      <c r="ER76" s="133">
        <v>11</v>
      </c>
      <c r="ES76" s="134">
        <f t="shared" si="272"/>
        <v>0</v>
      </c>
      <c r="ET76" s="68">
        <v>10.8</v>
      </c>
      <c r="EU76" s="133">
        <v>10.9</v>
      </c>
      <c r="EV76" s="134">
        <f t="shared" si="273"/>
        <v>-9.9999999999999645E-2</v>
      </c>
      <c r="EW76" s="68">
        <v>11.6</v>
      </c>
      <c r="EX76" s="133">
        <v>11.6</v>
      </c>
      <c r="EY76" s="134">
        <f t="shared" si="276"/>
        <v>0</v>
      </c>
    </row>
    <row r="77" spans="1:155" ht="19.75" customHeight="1" x14ac:dyDescent="0.35">
      <c r="A77" s="96"/>
      <c r="J77" s="103">
        <v>44896</v>
      </c>
      <c r="K77" s="101">
        <f t="shared" si="242"/>
        <v>22.132258064516137</v>
      </c>
      <c r="L77" s="102">
        <v>22.2</v>
      </c>
      <c r="M77" s="100">
        <v>23.2</v>
      </c>
      <c r="N77" s="100">
        <v>22.2</v>
      </c>
      <c r="O77" s="100">
        <v>22.4</v>
      </c>
      <c r="P77" s="100">
        <v>23</v>
      </c>
      <c r="Q77" s="105">
        <v>24.2</v>
      </c>
      <c r="R77" s="102">
        <v>22.2</v>
      </c>
      <c r="S77" s="100">
        <v>21.8</v>
      </c>
      <c r="T77" s="100">
        <v>22.2</v>
      </c>
      <c r="U77" s="100">
        <v>23.4</v>
      </c>
      <c r="V77" s="100">
        <v>22.2</v>
      </c>
      <c r="W77" s="56">
        <v>22.2</v>
      </c>
      <c r="X77" s="106">
        <v>21.8</v>
      </c>
      <c r="Y77" s="100">
        <v>21.8</v>
      </c>
      <c r="Z77" s="100">
        <v>21.6</v>
      </c>
      <c r="AA77" s="100">
        <v>21.6</v>
      </c>
      <c r="AB77" s="105">
        <v>21.6</v>
      </c>
      <c r="AC77" s="102">
        <v>21.8</v>
      </c>
      <c r="AD77" s="102">
        <v>21.8</v>
      </c>
      <c r="AE77" s="100">
        <v>22</v>
      </c>
      <c r="AF77" s="102">
        <v>21.8</v>
      </c>
      <c r="AG77" s="100">
        <v>21.2</v>
      </c>
      <c r="AH77" s="100">
        <v>21.6</v>
      </c>
      <c r="AI77" s="100">
        <v>21.4</v>
      </c>
      <c r="AJ77" s="105">
        <v>21.6</v>
      </c>
      <c r="AK77" s="102">
        <v>22</v>
      </c>
      <c r="AL77" s="100">
        <v>23.2</v>
      </c>
      <c r="AM77" s="100">
        <v>22.2</v>
      </c>
      <c r="AN77" s="100">
        <v>21.7</v>
      </c>
      <c r="AO77" s="100">
        <v>22.8</v>
      </c>
      <c r="AP77" s="100">
        <v>21.4</v>
      </c>
      <c r="AQ77" s="110">
        <f t="shared" si="201"/>
        <v>1.1000000000000014</v>
      </c>
      <c r="AS77" s="103">
        <v>44445</v>
      </c>
      <c r="AT77" s="112">
        <f t="shared" si="268"/>
        <v>318.125</v>
      </c>
      <c r="AU77" s="102"/>
      <c r="AV77" s="100"/>
      <c r="AW77" s="100"/>
      <c r="AX77" s="56"/>
      <c r="AY77" s="100"/>
      <c r="AZ77" s="105"/>
      <c r="BA77" s="139">
        <v>350</v>
      </c>
      <c r="BB77" s="113"/>
      <c r="BC77" s="114"/>
      <c r="BD77" s="114"/>
      <c r="BE77" s="116"/>
      <c r="BF77" s="139">
        <v>360</v>
      </c>
      <c r="BG77" s="66">
        <v>360</v>
      </c>
      <c r="BH77" s="66">
        <v>300</v>
      </c>
      <c r="BI77" s="100"/>
      <c r="BJ77" s="105"/>
      <c r="BK77" s="100"/>
      <c r="BL77" s="141">
        <v>225</v>
      </c>
      <c r="BM77" s="66">
        <v>330</v>
      </c>
      <c r="BN77" s="100"/>
      <c r="BO77" s="105"/>
      <c r="BP77" s="139">
        <v>300</v>
      </c>
      <c r="BQ77" s="100"/>
      <c r="BR77" s="100"/>
      <c r="BS77" s="100"/>
      <c r="BT77" s="66">
        <v>320</v>
      </c>
      <c r="BV77" s="103">
        <v>44445</v>
      </c>
      <c r="BW77" s="119">
        <v>1412</v>
      </c>
      <c r="BX77" s="102"/>
      <c r="BY77" s="100"/>
      <c r="BZ77" s="100"/>
      <c r="CA77" s="100"/>
      <c r="CB77" s="105"/>
      <c r="CC77" s="102"/>
      <c r="CD77" s="100"/>
      <c r="CE77" s="100"/>
      <c r="CF77" s="100"/>
      <c r="CG77" s="105"/>
      <c r="CH77" s="120"/>
      <c r="CI77" s="56"/>
      <c r="CJ77" s="56"/>
      <c r="CK77" s="56"/>
      <c r="CL77" s="121"/>
      <c r="CM77" s="102"/>
      <c r="CN77" s="100"/>
      <c r="CO77" s="100"/>
      <c r="CP77" s="100"/>
      <c r="CQ77" s="105"/>
      <c r="CR77" s="102"/>
      <c r="CS77" s="100"/>
      <c r="CT77" s="100"/>
      <c r="CU77" s="100"/>
      <c r="CV77" s="100"/>
      <c r="CX77" s="103">
        <v>44896</v>
      </c>
      <c r="CY77" s="68">
        <v>15.25</v>
      </c>
      <c r="CZ77" s="68">
        <v>14</v>
      </c>
      <c r="DA77" s="126">
        <f t="shared" si="240"/>
        <v>1.25</v>
      </c>
      <c r="DC77" s="103">
        <v>44896</v>
      </c>
      <c r="DD77" s="127">
        <f t="shared" si="250"/>
        <v>0.39999999999999858</v>
      </c>
      <c r="DE77" s="127">
        <f t="shared" si="251"/>
        <v>1.5999999999999979</v>
      </c>
      <c r="DF77" s="127">
        <f t="shared" si="252"/>
        <v>-0.10000000000000142</v>
      </c>
      <c r="DG77" s="127">
        <f t="shared" si="253"/>
        <v>0.39999999999999858</v>
      </c>
      <c r="DH77" s="127">
        <f t="shared" si="254"/>
        <v>1.3999999999999986</v>
      </c>
      <c r="DI77" s="127">
        <f t="shared" si="255"/>
        <v>0.39999999999999858</v>
      </c>
      <c r="DJ77" s="127">
        <f t="shared" si="256"/>
        <v>-0.19999999999999929</v>
      </c>
      <c r="DK77" s="127">
        <f t="shared" si="257"/>
        <v>-0.40000000000000213</v>
      </c>
      <c r="DL77" s="127">
        <f t="shared" si="258"/>
        <v>0.39999999999999858</v>
      </c>
      <c r="DM77" s="127">
        <f t="shared" si="259"/>
        <v>0.19999999999999929</v>
      </c>
      <c r="DN77" s="127">
        <f t="shared" si="260"/>
        <v>-0.5</v>
      </c>
      <c r="DO77" s="127">
        <f t="shared" si="261"/>
        <v>9.9999999999997868E-2</v>
      </c>
      <c r="DP77" s="127">
        <f t="shared" si="262"/>
        <v>1</v>
      </c>
      <c r="DQ77" s="127">
        <f t="shared" si="263"/>
        <v>1</v>
      </c>
      <c r="DR77" s="127">
        <f t="shared" si="264"/>
        <v>-1.3999999999999986</v>
      </c>
      <c r="DS77" s="127">
        <f t="shared" si="265"/>
        <v>0</v>
      </c>
      <c r="DU77" s="103">
        <v>44899</v>
      </c>
      <c r="DV77" s="68">
        <v>11.6</v>
      </c>
      <c r="DW77" s="133">
        <v>11.65</v>
      </c>
      <c r="DX77" s="134">
        <f t="shared" si="132"/>
        <v>-5.0000000000000711E-2</v>
      </c>
      <c r="DY77" s="68">
        <v>11.3</v>
      </c>
      <c r="DZ77" s="133">
        <v>11.45</v>
      </c>
      <c r="EA77" s="134">
        <f t="shared" si="274"/>
        <v>-0.14999999999999858</v>
      </c>
      <c r="EB77" s="68">
        <v>11.8</v>
      </c>
      <c r="EC77" s="133">
        <v>12.1</v>
      </c>
      <c r="ED77" s="134">
        <f t="shared" ref="ED77:ED78" si="278">EB77-EC77</f>
        <v>-0.29999999999999893</v>
      </c>
      <c r="EE77" s="68">
        <v>11.3</v>
      </c>
      <c r="EF77" s="133">
        <v>11.5</v>
      </c>
      <c r="EG77" s="134">
        <f t="shared" si="270"/>
        <v>-0.19999999999999929</v>
      </c>
      <c r="EH77" s="68">
        <v>12.3</v>
      </c>
      <c r="EI77" s="133">
        <v>12.4</v>
      </c>
      <c r="EJ77" s="134">
        <f t="shared" si="271"/>
        <v>-9.9999999999999645E-2</v>
      </c>
      <c r="EK77" s="68">
        <v>11.3</v>
      </c>
      <c r="EL77" s="133">
        <v>11.6</v>
      </c>
      <c r="EM77" s="134">
        <f t="shared" si="275"/>
        <v>-0.29999999999999893</v>
      </c>
      <c r="EN77" s="68">
        <v>11</v>
      </c>
      <c r="EO77" s="133">
        <v>11.1</v>
      </c>
      <c r="EP77" s="134">
        <f t="shared" si="277"/>
        <v>-9.9999999999999645E-2</v>
      </c>
      <c r="EQ77" s="68">
        <v>11.2</v>
      </c>
      <c r="ER77" s="133">
        <v>11.3</v>
      </c>
      <c r="ES77" s="134">
        <f t="shared" si="272"/>
        <v>-0.10000000000000142</v>
      </c>
      <c r="ET77" s="68">
        <v>10.8</v>
      </c>
      <c r="EU77" s="133">
        <v>10.9</v>
      </c>
      <c r="EV77" s="134">
        <f t="shared" si="273"/>
        <v>-9.9999999999999645E-2</v>
      </c>
      <c r="EW77" s="68">
        <v>11.8</v>
      </c>
      <c r="EX77" s="133">
        <v>11.9</v>
      </c>
      <c r="EY77" s="134">
        <f t="shared" si="276"/>
        <v>-9.9999999999999645E-2</v>
      </c>
    </row>
    <row r="78" spans="1:155" ht="19.75" customHeight="1" x14ac:dyDescent="0.35">
      <c r="A78" s="96"/>
      <c r="J78" s="103">
        <v>44895</v>
      </c>
      <c r="K78" s="101">
        <f t="shared" si="242"/>
        <v>22.270967741935486</v>
      </c>
      <c r="L78" s="102">
        <v>22.4</v>
      </c>
      <c r="M78" s="100">
        <v>23.2</v>
      </c>
      <c r="N78" s="100">
        <v>22.2</v>
      </c>
      <c r="O78" s="100">
        <v>22.4</v>
      </c>
      <c r="P78" s="100">
        <v>23</v>
      </c>
      <c r="Q78" s="105">
        <v>24.2</v>
      </c>
      <c r="R78" s="102">
        <v>22.6</v>
      </c>
      <c r="S78" s="100">
        <v>22.4</v>
      </c>
      <c r="T78" s="100">
        <v>22.4</v>
      </c>
      <c r="U78" s="100">
        <v>23.8</v>
      </c>
      <c r="V78" s="100">
        <v>22.4</v>
      </c>
      <c r="W78" s="56">
        <v>22.4</v>
      </c>
      <c r="X78" s="106">
        <v>21.8</v>
      </c>
      <c r="Y78" s="100">
        <v>22.2</v>
      </c>
      <c r="Z78" s="100">
        <v>22.2</v>
      </c>
      <c r="AA78" s="100">
        <v>22.2</v>
      </c>
      <c r="AB78" s="105">
        <v>22.2</v>
      </c>
      <c r="AC78" s="102">
        <v>22</v>
      </c>
      <c r="AD78" s="102">
        <v>22</v>
      </c>
      <c r="AE78" s="100">
        <v>22.2</v>
      </c>
      <c r="AF78" s="102">
        <v>22</v>
      </c>
      <c r="AG78" s="100">
        <v>21.6</v>
      </c>
      <c r="AH78" s="100">
        <v>21.6</v>
      </c>
      <c r="AI78" s="100">
        <v>21.6</v>
      </c>
      <c r="AJ78" s="105">
        <v>21.6</v>
      </c>
      <c r="AK78" s="102">
        <v>22</v>
      </c>
      <c r="AL78" s="100">
        <v>22.6</v>
      </c>
      <c r="AM78" s="100">
        <v>22</v>
      </c>
      <c r="AN78" s="100">
        <v>21.6</v>
      </c>
      <c r="AO78" s="100">
        <v>22.4</v>
      </c>
      <c r="AP78" s="100">
        <v>21.2</v>
      </c>
      <c r="AQ78" s="110">
        <f t="shared" si="201"/>
        <v>0.30000000000000071</v>
      </c>
      <c r="AS78" s="103">
        <v>44438</v>
      </c>
      <c r="AT78" s="112">
        <f t="shared" si="268"/>
        <v>335</v>
      </c>
      <c r="AU78" s="139"/>
      <c r="AV78" s="66"/>
      <c r="AW78" s="66"/>
      <c r="AX78" s="57"/>
      <c r="AY78" s="66"/>
      <c r="AZ78" s="146"/>
      <c r="BA78" s="139">
        <v>350</v>
      </c>
      <c r="BB78" s="139"/>
      <c r="BC78" s="66"/>
      <c r="BD78" s="66"/>
      <c r="BE78" s="146"/>
      <c r="BF78" s="139">
        <v>380</v>
      </c>
      <c r="BG78" s="66">
        <v>350</v>
      </c>
      <c r="BH78" s="66">
        <v>350</v>
      </c>
      <c r="BI78" s="66"/>
      <c r="BJ78" s="146"/>
      <c r="BK78" s="66"/>
      <c r="BL78" s="66">
        <v>300</v>
      </c>
      <c r="BM78" s="66">
        <v>330</v>
      </c>
      <c r="BN78" s="66"/>
      <c r="BO78" s="146"/>
      <c r="BP78" s="139">
        <v>300</v>
      </c>
      <c r="BQ78" s="66"/>
      <c r="BR78" s="66"/>
      <c r="BS78" s="66"/>
      <c r="BT78" s="66">
        <v>320</v>
      </c>
      <c r="BV78" s="103">
        <v>44438</v>
      </c>
      <c r="BW78" s="119">
        <v>1958</v>
      </c>
      <c r="BX78" s="142"/>
      <c r="BY78" s="143"/>
      <c r="BZ78" s="143"/>
      <c r="CA78" s="143"/>
      <c r="CB78" s="150"/>
      <c r="CC78" s="143"/>
      <c r="CD78" s="143"/>
      <c r="CE78" s="143"/>
      <c r="CF78" s="143"/>
      <c r="CG78" s="150"/>
      <c r="CH78" s="149"/>
      <c r="CI78" s="149"/>
      <c r="CJ78" s="149"/>
      <c r="CK78" s="149"/>
      <c r="CL78" s="163"/>
      <c r="CM78" s="142"/>
      <c r="CN78" s="143"/>
      <c r="CO78" s="143"/>
      <c r="CP78" s="143"/>
      <c r="CQ78" s="150"/>
      <c r="CR78" s="143"/>
      <c r="CS78" s="143"/>
      <c r="CT78" s="143"/>
      <c r="CU78" s="143"/>
      <c r="CV78" s="143"/>
      <c r="CX78" s="103">
        <v>44895</v>
      </c>
      <c r="CY78" s="68">
        <v>15.25</v>
      </c>
      <c r="CZ78" s="68">
        <v>15</v>
      </c>
      <c r="DA78" s="126">
        <f t="shared" si="240"/>
        <v>0.25</v>
      </c>
      <c r="DC78" s="103">
        <v>44895</v>
      </c>
      <c r="DD78" s="127">
        <f t="shared" si="250"/>
        <v>0</v>
      </c>
      <c r="DE78" s="127">
        <f t="shared" si="251"/>
        <v>1.4000000000000021</v>
      </c>
      <c r="DF78" s="127">
        <f t="shared" si="252"/>
        <v>-0.79999999999999716</v>
      </c>
      <c r="DG78" s="127">
        <f t="shared" si="253"/>
        <v>-0.39999999999999858</v>
      </c>
      <c r="DH78" s="127">
        <f t="shared" si="254"/>
        <v>0.20000000000000284</v>
      </c>
      <c r="DI78" s="127">
        <f t="shared" si="255"/>
        <v>0.20000000000000284</v>
      </c>
      <c r="DJ78" s="127">
        <f t="shared" si="256"/>
        <v>-0.79999999999999716</v>
      </c>
      <c r="DK78" s="127">
        <f t="shared" si="257"/>
        <v>-0.79999999999999716</v>
      </c>
      <c r="DL78" s="127">
        <f t="shared" si="258"/>
        <v>-0.19999999999999929</v>
      </c>
      <c r="DM78" s="127">
        <f t="shared" si="259"/>
        <v>-0.39999999999999858</v>
      </c>
      <c r="DN78" s="127">
        <f t="shared" si="260"/>
        <v>-1</v>
      </c>
      <c r="DO78" s="127">
        <f t="shared" si="261"/>
        <v>0</v>
      </c>
      <c r="DP78" s="127">
        <f t="shared" si="262"/>
        <v>0.20000000000000284</v>
      </c>
      <c r="DQ78" s="127">
        <f t="shared" si="263"/>
        <v>0</v>
      </c>
      <c r="DR78" s="127">
        <f t="shared" si="264"/>
        <v>-0.80000000000000071</v>
      </c>
      <c r="DS78" s="127">
        <f t="shared" si="265"/>
        <v>-0.59999999999999787</v>
      </c>
      <c r="DU78" s="103">
        <v>44898</v>
      </c>
      <c r="DV78" s="68">
        <v>11.3</v>
      </c>
      <c r="DW78" s="133">
        <v>11.4</v>
      </c>
      <c r="DX78" s="134">
        <f t="shared" si="132"/>
        <v>-9.9999999999999645E-2</v>
      </c>
      <c r="DY78" s="68">
        <v>11.4</v>
      </c>
      <c r="DZ78" s="133">
        <v>11.7</v>
      </c>
      <c r="EA78" s="134">
        <f t="shared" si="274"/>
        <v>-0.29999999999999893</v>
      </c>
      <c r="EB78" s="68">
        <v>11.5</v>
      </c>
      <c r="EC78" s="133">
        <v>11.9</v>
      </c>
      <c r="ED78" s="134">
        <f t="shared" si="278"/>
        <v>-0.40000000000000036</v>
      </c>
      <c r="EE78" s="68">
        <v>11.3</v>
      </c>
      <c r="EF78" s="133">
        <v>11.5</v>
      </c>
      <c r="EG78" s="134">
        <f t="shared" si="270"/>
        <v>-0.19999999999999929</v>
      </c>
      <c r="EH78" s="68">
        <v>12.2</v>
      </c>
      <c r="EI78" s="133">
        <v>12.4</v>
      </c>
      <c r="EJ78" s="134">
        <f t="shared" si="271"/>
        <v>-0.20000000000000107</v>
      </c>
      <c r="EK78" s="68">
        <v>11.3</v>
      </c>
      <c r="EL78" s="133">
        <v>11.75</v>
      </c>
      <c r="EM78" s="134">
        <f t="shared" si="275"/>
        <v>-0.44999999999999929</v>
      </c>
      <c r="EN78" s="68">
        <v>11</v>
      </c>
      <c r="EO78" s="133">
        <v>11</v>
      </c>
      <c r="EP78" s="134">
        <f t="shared" si="277"/>
        <v>0</v>
      </c>
      <c r="EQ78" s="68">
        <v>11.2</v>
      </c>
      <c r="ER78" s="133">
        <v>11.3</v>
      </c>
      <c r="ES78" s="134">
        <f t="shared" si="272"/>
        <v>-0.10000000000000142</v>
      </c>
      <c r="ET78" s="68">
        <v>11.1</v>
      </c>
      <c r="EU78" s="133">
        <v>11.2</v>
      </c>
      <c r="EV78" s="134">
        <f t="shared" si="273"/>
        <v>-9.9999999999999645E-2</v>
      </c>
      <c r="EW78" s="68">
        <v>11.6</v>
      </c>
      <c r="EX78" s="133">
        <v>11.8</v>
      </c>
      <c r="EY78" s="134">
        <f t="shared" si="276"/>
        <v>-0.20000000000000107</v>
      </c>
    </row>
    <row r="79" spans="1:155" ht="19.75" customHeight="1" x14ac:dyDescent="0.35">
      <c r="A79" s="96"/>
      <c r="J79" s="103">
        <v>44894</v>
      </c>
      <c r="K79" s="101">
        <f t="shared" si="242"/>
        <v>22.329032258064519</v>
      </c>
      <c r="L79" s="102">
        <v>21.6</v>
      </c>
      <c r="M79" s="100">
        <v>23</v>
      </c>
      <c r="N79" s="100">
        <v>22.2</v>
      </c>
      <c r="O79" s="100">
        <v>21.8</v>
      </c>
      <c r="P79" s="100">
        <v>22.6</v>
      </c>
      <c r="Q79" s="105">
        <v>24.4</v>
      </c>
      <c r="R79" s="102">
        <v>22.8</v>
      </c>
      <c r="S79" s="100">
        <v>22.6</v>
      </c>
      <c r="T79" s="100">
        <v>22.6</v>
      </c>
      <c r="U79" s="100">
        <v>23.8</v>
      </c>
      <c r="V79" s="100">
        <v>22.8</v>
      </c>
      <c r="W79" s="56">
        <v>22.8</v>
      </c>
      <c r="X79" s="106">
        <v>21.8</v>
      </c>
      <c r="Y79" s="100">
        <v>22.6</v>
      </c>
      <c r="Z79" s="100">
        <v>22.6</v>
      </c>
      <c r="AA79" s="100">
        <v>22.6</v>
      </c>
      <c r="AB79" s="105">
        <v>22.6</v>
      </c>
      <c r="AC79" s="102">
        <v>22.2</v>
      </c>
      <c r="AD79" s="102">
        <v>22.2</v>
      </c>
      <c r="AE79" s="100">
        <v>22</v>
      </c>
      <c r="AF79" s="102">
        <v>22.2</v>
      </c>
      <c r="AG79" s="100">
        <v>22</v>
      </c>
      <c r="AH79" s="100">
        <v>21.8</v>
      </c>
      <c r="AI79" s="100">
        <v>21.6</v>
      </c>
      <c r="AJ79" s="105">
        <v>21.8</v>
      </c>
      <c r="AK79" s="102">
        <v>22</v>
      </c>
      <c r="AL79" s="100">
        <v>22.4</v>
      </c>
      <c r="AM79" s="100">
        <v>22</v>
      </c>
      <c r="AN79" s="100">
        <v>21.4</v>
      </c>
      <c r="AO79" s="100">
        <v>22.2</v>
      </c>
      <c r="AP79" s="100">
        <v>21.2</v>
      </c>
      <c r="AQ79" s="110">
        <f t="shared" si="201"/>
        <v>-0.20000000000000284</v>
      </c>
      <c r="AS79" s="103">
        <v>44431</v>
      </c>
      <c r="AT79" s="112">
        <f t="shared" ref="AT79:AT92" si="279">AVERAGE(AU79:BT79)</f>
        <v>344.375</v>
      </c>
      <c r="AU79" s="140"/>
      <c r="AV79" s="141"/>
      <c r="AW79" s="141"/>
      <c r="AX79" s="147"/>
      <c r="AY79" s="141"/>
      <c r="AZ79" s="148"/>
      <c r="BA79" s="140">
        <v>350</v>
      </c>
      <c r="BB79" s="140"/>
      <c r="BC79" s="141"/>
      <c r="BD79" s="141"/>
      <c r="BE79" s="148"/>
      <c r="BF79" s="140">
        <v>395</v>
      </c>
      <c r="BG79" s="141">
        <v>350</v>
      </c>
      <c r="BH79" s="141">
        <v>395</v>
      </c>
      <c r="BI79" s="141"/>
      <c r="BJ79" s="148"/>
      <c r="BK79" s="141"/>
      <c r="BL79" s="141">
        <v>225</v>
      </c>
      <c r="BM79" s="141">
        <v>320</v>
      </c>
      <c r="BN79" s="141"/>
      <c r="BO79" s="148"/>
      <c r="BP79" s="140">
        <v>350</v>
      </c>
      <c r="BQ79" s="141"/>
      <c r="BR79" s="141"/>
      <c r="BS79" s="141"/>
      <c r="BT79" s="141">
        <v>370</v>
      </c>
      <c r="BV79" s="103">
        <v>44431</v>
      </c>
      <c r="BW79" s="119">
        <v>2284</v>
      </c>
      <c r="BX79" s="142"/>
      <c r="BY79" s="143"/>
      <c r="BZ79" s="143"/>
      <c r="CA79" s="143"/>
      <c r="CB79" s="150"/>
      <c r="CC79" s="143"/>
      <c r="CD79" s="143"/>
      <c r="CE79" s="143"/>
      <c r="CF79" s="143"/>
      <c r="CG79" s="150"/>
      <c r="CH79" s="149"/>
      <c r="CI79" s="149"/>
      <c r="CJ79" s="149"/>
      <c r="CK79" s="149"/>
      <c r="CL79" s="163"/>
      <c r="CM79" s="142"/>
      <c r="CN79" s="143"/>
      <c r="CO79" s="143"/>
      <c r="CP79" s="143"/>
      <c r="CQ79" s="150"/>
      <c r="CR79" s="143"/>
      <c r="CS79" s="143"/>
      <c r="CT79" s="143"/>
      <c r="CU79" s="143"/>
      <c r="CV79" s="143"/>
      <c r="CX79" s="103">
        <v>44894</v>
      </c>
      <c r="CY79" s="68">
        <v>15.5</v>
      </c>
      <c r="CZ79" s="68">
        <v>13.5</v>
      </c>
      <c r="DA79" s="126">
        <f t="shared" si="240"/>
        <v>2</v>
      </c>
      <c r="DC79" s="103">
        <v>44894</v>
      </c>
      <c r="DD79" s="127">
        <f t="shared" si="250"/>
        <v>0.19999999999999929</v>
      </c>
      <c r="DE79" s="127">
        <f t="shared" si="251"/>
        <v>1.1999999999999993</v>
      </c>
      <c r="DF79" s="127">
        <f t="shared" si="252"/>
        <v>-1.2000000000000028</v>
      </c>
      <c r="DG79" s="127">
        <f t="shared" si="253"/>
        <v>-0.60000000000000142</v>
      </c>
      <c r="DH79" s="127">
        <f t="shared" si="254"/>
        <v>-0.20000000000000284</v>
      </c>
      <c r="DI79" s="127">
        <f t="shared" si="255"/>
        <v>0.19999999999999929</v>
      </c>
      <c r="DJ79" s="127">
        <f t="shared" si="256"/>
        <v>-0.80000000000000071</v>
      </c>
      <c r="DK79" s="127">
        <f t="shared" si="257"/>
        <v>-1</v>
      </c>
      <c r="DL79" s="127">
        <f t="shared" si="258"/>
        <v>-0.40000000000000213</v>
      </c>
      <c r="DM79" s="127">
        <f t="shared" si="259"/>
        <v>-0.60000000000000142</v>
      </c>
      <c r="DN79" s="127">
        <f t="shared" si="260"/>
        <v>-1.4000000000000021</v>
      </c>
      <c r="DO79" s="127">
        <f t="shared" si="261"/>
        <v>-0.40000000000000213</v>
      </c>
      <c r="DP79" s="127">
        <f t="shared" si="262"/>
        <v>-0.40000000000000213</v>
      </c>
      <c r="DQ79" s="127">
        <f t="shared" si="263"/>
        <v>-0.40000000000000213</v>
      </c>
      <c r="DR79" s="127">
        <f t="shared" si="264"/>
        <v>-0.59999999999999787</v>
      </c>
      <c r="DS79" s="127">
        <f t="shared" si="265"/>
        <v>-0.80000000000000071</v>
      </c>
      <c r="DU79" s="103">
        <v>44897</v>
      </c>
      <c r="DV79" s="68">
        <v>11.3</v>
      </c>
      <c r="DW79" s="133">
        <v>11.55</v>
      </c>
      <c r="DX79" s="134">
        <f t="shared" si="132"/>
        <v>-0.25</v>
      </c>
      <c r="DY79" s="68">
        <v>11</v>
      </c>
      <c r="DZ79" s="133">
        <v>11.1</v>
      </c>
      <c r="EA79" s="134">
        <f t="shared" ref="EA79:EA89" si="280">DY79-DZ79</f>
        <v>-9.9999999999999645E-2</v>
      </c>
      <c r="EB79" s="68">
        <v>11.4</v>
      </c>
      <c r="EC79" s="133">
        <v>11.7</v>
      </c>
      <c r="ED79" s="134">
        <f t="shared" ref="ED79:ED89" si="281">EB79-EC79</f>
        <v>-0.29999999999999893</v>
      </c>
      <c r="EE79" s="68">
        <v>11.2</v>
      </c>
      <c r="EF79" s="133">
        <v>11.4</v>
      </c>
      <c r="EG79" s="134">
        <f t="shared" ref="EG79:EG89" si="282">EE79-EF79</f>
        <v>-0.20000000000000107</v>
      </c>
      <c r="EH79" s="68">
        <v>12</v>
      </c>
      <c r="EI79" s="133">
        <v>12.4</v>
      </c>
      <c r="EJ79" s="134">
        <f t="shared" ref="EJ79:EJ89" si="283">EH79-EI79</f>
        <v>-0.40000000000000036</v>
      </c>
      <c r="EK79" s="68">
        <v>11.3</v>
      </c>
      <c r="EL79" s="133">
        <v>11.6</v>
      </c>
      <c r="EM79" s="134">
        <f t="shared" ref="EM79:EM89" si="284">EK79-EL79</f>
        <v>-0.29999999999999893</v>
      </c>
      <c r="EN79" s="68">
        <v>10.7</v>
      </c>
      <c r="EO79" s="133">
        <v>10.9</v>
      </c>
      <c r="EP79" s="134">
        <f t="shared" ref="EP79:EP89" si="285">EN79-EO79</f>
        <v>-0.20000000000000107</v>
      </c>
      <c r="EQ79" s="68">
        <v>10.8</v>
      </c>
      <c r="ER79" s="133">
        <v>11</v>
      </c>
      <c r="ES79" s="134">
        <f t="shared" ref="ES79:ES89" si="286">EQ79-ER79</f>
        <v>-0.19999999999999929</v>
      </c>
      <c r="ET79" s="68">
        <v>10.8</v>
      </c>
      <c r="EU79" s="133">
        <v>11</v>
      </c>
      <c r="EV79" s="134">
        <f t="shared" ref="EV79:EV89" si="287">ET79-EU79</f>
        <v>-0.19999999999999929</v>
      </c>
      <c r="EW79" s="68">
        <v>11.5</v>
      </c>
      <c r="EX79" s="133">
        <v>11.75</v>
      </c>
      <c r="EY79" s="134">
        <f t="shared" ref="EY79:EY85" si="288">EW79-EX79</f>
        <v>-0.25</v>
      </c>
    </row>
    <row r="80" spans="1:155" ht="19.75" customHeight="1" x14ac:dyDescent="0.35">
      <c r="A80" s="96"/>
      <c r="J80" s="103">
        <v>44893</v>
      </c>
      <c r="K80" s="101">
        <f t="shared" si="242"/>
        <v>22.13548387096774</v>
      </c>
      <c r="L80" s="102">
        <v>21.6</v>
      </c>
      <c r="M80" s="100">
        <v>23</v>
      </c>
      <c r="N80" s="100">
        <v>21.4</v>
      </c>
      <c r="O80" s="100">
        <v>21.6</v>
      </c>
      <c r="P80" s="100">
        <v>22.6</v>
      </c>
      <c r="Q80" s="105">
        <v>24.4</v>
      </c>
      <c r="R80" s="102">
        <v>22</v>
      </c>
      <c r="S80" s="100">
        <v>22</v>
      </c>
      <c r="T80" s="100">
        <v>22.2</v>
      </c>
      <c r="U80" s="100">
        <v>23.4</v>
      </c>
      <c r="V80" s="100">
        <v>22.6</v>
      </c>
      <c r="W80" s="56">
        <v>22.6</v>
      </c>
      <c r="X80" s="106">
        <v>21.6</v>
      </c>
      <c r="Y80" s="100">
        <v>22.6</v>
      </c>
      <c r="Z80" s="100">
        <v>22.6</v>
      </c>
      <c r="AA80" s="100">
        <v>22.6</v>
      </c>
      <c r="AB80" s="105">
        <v>22.6</v>
      </c>
      <c r="AC80" s="102">
        <v>22.2</v>
      </c>
      <c r="AD80" s="102">
        <v>22.2</v>
      </c>
      <c r="AE80" s="100">
        <v>22</v>
      </c>
      <c r="AF80" s="102">
        <v>22.2</v>
      </c>
      <c r="AG80" s="100">
        <v>22</v>
      </c>
      <c r="AH80" s="100">
        <v>21.6</v>
      </c>
      <c r="AI80" s="100">
        <v>21.4</v>
      </c>
      <c r="AJ80" s="105">
        <v>21.6</v>
      </c>
      <c r="AK80" s="102">
        <v>21.4</v>
      </c>
      <c r="AL80" s="100">
        <v>22</v>
      </c>
      <c r="AM80" s="100">
        <v>22</v>
      </c>
      <c r="AN80" s="100">
        <v>21.4</v>
      </c>
      <c r="AO80" s="100">
        <v>21.8</v>
      </c>
      <c r="AP80" s="100">
        <v>21</v>
      </c>
      <c r="AQ80" s="110">
        <f t="shared" si="201"/>
        <v>0.30000000000000071</v>
      </c>
      <c r="AS80" s="103">
        <v>44424</v>
      </c>
      <c r="AT80" s="112">
        <f t="shared" si="279"/>
        <v>363.88888888888891</v>
      </c>
      <c r="AU80" s="140"/>
      <c r="AV80" s="141"/>
      <c r="AW80" s="141">
        <v>350</v>
      </c>
      <c r="AX80" s="147"/>
      <c r="AY80" s="141"/>
      <c r="AZ80" s="148"/>
      <c r="BA80" s="140">
        <v>350</v>
      </c>
      <c r="BB80" s="140"/>
      <c r="BC80" s="141"/>
      <c r="BD80" s="141"/>
      <c r="BE80" s="148"/>
      <c r="BF80" s="139">
        <v>475</v>
      </c>
      <c r="BG80" s="66">
        <v>350</v>
      </c>
      <c r="BH80" s="66">
        <v>400</v>
      </c>
      <c r="BI80" s="141"/>
      <c r="BJ80" s="148"/>
      <c r="BK80" s="141"/>
      <c r="BL80" s="66">
        <v>250</v>
      </c>
      <c r="BM80" s="66">
        <v>230</v>
      </c>
      <c r="BN80" s="141"/>
      <c r="BO80" s="148"/>
      <c r="BP80" s="139">
        <v>450</v>
      </c>
      <c r="BQ80" s="141"/>
      <c r="BR80" s="141"/>
      <c r="BS80" s="141"/>
      <c r="BT80" s="66">
        <v>420</v>
      </c>
      <c r="BV80" s="103">
        <v>44424</v>
      </c>
      <c r="BW80" s="119">
        <v>2275</v>
      </c>
      <c r="BX80" s="142"/>
      <c r="BY80" s="143"/>
      <c r="BZ80" s="143"/>
      <c r="CA80" s="143"/>
      <c r="CB80" s="150"/>
      <c r="CC80" s="143"/>
      <c r="CD80" s="143"/>
      <c r="CE80" s="143"/>
      <c r="CF80" s="143"/>
      <c r="CG80" s="150"/>
      <c r="CH80" s="149"/>
      <c r="CI80" s="149"/>
      <c r="CJ80" s="149"/>
      <c r="CK80" s="149"/>
      <c r="CL80" s="163"/>
      <c r="CM80" s="142"/>
      <c r="CN80" s="143"/>
      <c r="CO80" s="143"/>
      <c r="CP80" s="143"/>
      <c r="CQ80" s="150"/>
      <c r="CR80" s="143"/>
      <c r="CS80" s="143"/>
      <c r="CT80" s="143"/>
      <c r="CU80" s="143"/>
      <c r="CV80" s="143"/>
      <c r="CX80" s="103">
        <v>44893</v>
      </c>
      <c r="CY80" s="68">
        <v>15.5</v>
      </c>
      <c r="CZ80" s="68">
        <v>13.5</v>
      </c>
      <c r="DA80" s="126">
        <f t="shared" si="240"/>
        <v>2</v>
      </c>
      <c r="DC80" s="103">
        <v>44893</v>
      </c>
      <c r="DD80" s="127">
        <f t="shared" si="250"/>
        <v>0.60000000000000142</v>
      </c>
      <c r="DE80" s="127">
        <f t="shared" si="251"/>
        <v>1.3999999999999986</v>
      </c>
      <c r="DF80" s="127">
        <f t="shared" si="252"/>
        <v>-0.60000000000000142</v>
      </c>
      <c r="DG80" s="127">
        <f t="shared" si="253"/>
        <v>0</v>
      </c>
      <c r="DH80" s="127">
        <f t="shared" si="254"/>
        <v>0</v>
      </c>
      <c r="DI80" s="127">
        <f t="shared" si="255"/>
        <v>0</v>
      </c>
      <c r="DJ80" s="127">
        <f t="shared" si="256"/>
        <v>-0.39999999999999858</v>
      </c>
      <c r="DK80" s="127">
        <f t="shared" si="257"/>
        <v>-0.60000000000000142</v>
      </c>
      <c r="DL80" s="127">
        <f t="shared" si="258"/>
        <v>-0.60000000000000142</v>
      </c>
      <c r="DM80" s="127">
        <f t="shared" si="259"/>
        <v>-0.60000000000000142</v>
      </c>
      <c r="DN80" s="127">
        <f t="shared" si="260"/>
        <v>-0.60000000000000142</v>
      </c>
      <c r="DO80" s="127">
        <f t="shared" si="261"/>
        <v>-0.20000000000000284</v>
      </c>
      <c r="DP80" s="127">
        <f t="shared" si="262"/>
        <v>-0.60000000000000142</v>
      </c>
      <c r="DQ80" s="127">
        <f t="shared" si="263"/>
        <v>0</v>
      </c>
      <c r="DR80" s="127">
        <f t="shared" si="264"/>
        <v>-0.39999999999999858</v>
      </c>
      <c r="DS80" s="127">
        <f t="shared" si="265"/>
        <v>-0.39999999999999858</v>
      </c>
      <c r="DU80" s="103">
        <v>44896</v>
      </c>
      <c r="DV80" s="68">
        <v>11.1</v>
      </c>
      <c r="DW80" s="133">
        <v>11.4</v>
      </c>
      <c r="DX80" s="134">
        <f t="shared" si="132"/>
        <v>-0.30000000000000071</v>
      </c>
      <c r="DY80" s="68">
        <v>10.9</v>
      </c>
      <c r="DZ80" s="133">
        <v>11.2</v>
      </c>
      <c r="EA80" s="134">
        <f t="shared" si="280"/>
        <v>-0.29999999999999893</v>
      </c>
      <c r="EB80" s="68">
        <v>11.1</v>
      </c>
      <c r="EC80" s="133">
        <v>11.5</v>
      </c>
      <c r="ED80" s="134">
        <f t="shared" si="281"/>
        <v>-0.40000000000000036</v>
      </c>
      <c r="EE80" s="68">
        <v>11</v>
      </c>
      <c r="EF80" s="133">
        <v>11.4</v>
      </c>
      <c r="EG80" s="134">
        <f t="shared" si="282"/>
        <v>-0.40000000000000036</v>
      </c>
      <c r="EH80" s="68">
        <v>11.6</v>
      </c>
      <c r="EI80" s="133">
        <v>12.2</v>
      </c>
      <c r="EJ80" s="134">
        <f t="shared" si="283"/>
        <v>-0.59999999999999964</v>
      </c>
      <c r="EK80" s="68">
        <v>11.1</v>
      </c>
      <c r="EL80" s="133">
        <v>11.5</v>
      </c>
      <c r="EM80" s="134">
        <f t="shared" si="284"/>
        <v>-0.40000000000000036</v>
      </c>
      <c r="EN80" s="68">
        <v>10.7</v>
      </c>
      <c r="EO80" s="133">
        <v>10.9</v>
      </c>
      <c r="EP80" s="134">
        <f t="shared" si="285"/>
        <v>-0.20000000000000107</v>
      </c>
      <c r="EQ80" s="68">
        <v>10.8</v>
      </c>
      <c r="ER80" s="133">
        <v>10.9</v>
      </c>
      <c r="ES80" s="134">
        <f t="shared" si="286"/>
        <v>-9.9999999999999645E-2</v>
      </c>
      <c r="ET80" s="68">
        <v>10.8</v>
      </c>
      <c r="EU80" s="133">
        <v>10.9</v>
      </c>
      <c r="EV80" s="134">
        <f t="shared" si="287"/>
        <v>-9.9999999999999645E-2</v>
      </c>
      <c r="EW80" s="68">
        <v>11.1</v>
      </c>
      <c r="EX80" s="133">
        <v>11.5</v>
      </c>
      <c r="EY80" s="134">
        <f t="shared" si="288"/>
        <v>-0.40000000000000036</v>
      </c>
    </row>
    <row r="81" spans="1:155" ht="19.75" customHeight="1" x14ac:dyDescent="0.35">
      <c r="A81" s="96"/>
      <c r="J81" s="103">
        <v>44892</v>
      </c>
      <c r="K81" s="101">
        <f t="shared" si="242"/>
        <v>21.961290322580645</v>
      </c>
      <c r="L81" s="102">
        <v>21.4</v>
      </c>
      <c r="M81" s="100">
        <v>23</v>
      </c>
      <c r="N81" s="100">
        <v>21.2</v>
      </c>
      <c r="O81" s="100">
        <v>21.6</v>
      </c>
      <c r="P81" s="100">
        <v>22.6</v>
      </c>
      <c r="Q81" s="105">
        <v>24.4</v>
      </c>
      <c r="R81" s="102">
        <v>21.6</v>
      </c>
      <c r="S81" s="100">
        <v>21.6</v>
      </c>
      <c r="T81" s="100">
        <v>22</v>
      </c>
      <c r="U81" s="100">
        <v>23.2</v>
      </c>
      <c r="V81" s="100">
        <v>22.2</v>
      </c>
      <c r="W81" s="56">
        <v>22.2</v>
      </c>
      <c r="X81" s="106">
        <v>21</v>
      </c>
      <c r="Y81" s="100">
        <v>22.2</v>
      </c>
      <c r="Z81" s="100">
        <v>22.6</v>
      </c>
      <c r="AA81" s="100">
        <v>22.6</v>
      </c>
      <c r="AB81" s="105">
        <v>22.6</v>
      </c>
      <c r="AC81" s="102">
        <v>22</v>
      </c>
      <c r="AD81" s="102">
        <v>22</v>
      </c>
      <c r="AE81" s="100">
        <v>21.8</v>
      </c>
      <c r="AF81" s="102">
        <v>22</v>
      </c>
      <c r="AG81" s="100">
        <v>21.6</v>
      </c>
      <c r="AH81" s="100">
        <v>21.2</v>
      </c>
      <c r="AI81" s="100">
        <v>21.2</v>
      </c>
      <c r="AJ81" s="105">
        <v>21.4</v>
      </c>
      <c r="AK81" s="102">
        <v>21.4</v>
      </c>
      <c r="AL81" s="100">
        <v>22</v>
      </c>
      <c r="AM81" s="100">
        <v>22</v>
      </c>
      <c r="AN81" s="100">
        <v>21.4</v>
      </c>
      <c r="AO81" s="100">
        <v>21.8</v>
      </c>
      <c r="AP81" s="100">
        <v>21</v>
      </c>
      <c r="AQ81" s="110">
        <f t="shared" si="201"/>
        <v>0.69999999999999929</v>
      </c>
      <c r="AS81" s="103">
        <v>44417</v>
      </c>
      <c r="AT81" s="112">
        <f t="shared" si="279"/>
        <v>373.47058823529414</v>
      </c>
      <c r="AU81" s="139"/>
      <c r="AV81" s="66"/>
      <c r="AW81" s="66"/>
      <c r="AX81" s="57"/>
      <c r="AY81" s="66">
        <v>458</v>
      </c>
      <c r="AZ81" s="146"/>
      <c r="BA81" s="139">
        <v>374</v>
      </c>
      <c r="BB81" s="139">
        <v>438</v>
      </c>
      <c r="BC81" s="66">
        <v>366</v>
      </c>
      <c r="BD81" s="66"/>
      <c r="BE81" s="146">
        <v>333</v>
      </c>
      <c r="BF81" s="139">
        <v>475</v>
      </c>
      <c r="BG81" s="66">
        <v>360</v>
      </c>
      <c r="BH81" s="66">
        <v>360</v>
      </c>
      <c r="BI81" s="66"/>
      <c r="BJ81" s="146"/>
      <c r="BK81" s="66">
        <v>345</v>
      </c>
      <c r="BL81" s="66">
        <v>260</v>
      </c>
      <c r="BM81" s="66">
        <v>255</v>
      </c>
      <c r="BN81" s="66">
        <v>275</v>
      </c>
      <c r="BO81" s="146">
        <v>280</v>
      </c>
      <c r="BP81" s="139">
        <v>455</v>
      </c>
      <c r="BQ81" s="66">
        <v>445</v>
      </c>
      <c r="BR81" s="66"/>
      <c r="BS81" s="66">
        <v>440</v>
      </c>
      <c r="BT81" s="66">
        <v>430</v>
      </c>
      <c r="BV81" s="103">
        <v>44417</v>
      </c>
      <c r="BW81" s="119">
        <v>2273</v>
      </c>
      <c r="BX81" s="142"/>
      <c r="BY81" s="143"/>
      <c r="BZ81" s="143"/>
      <c r="CA81" s="143"/>
      <c r="CB81" s="150"/>
      <c r="CC81" s="143"/>
      <c r="CD81" s="143"/>
      <c r="CE81" s="143"/>
      <c r="CF81" s="143"/>
      <c r="CG81" s="150"/>
      <c r="CH81" s="149"/>
      <c r="CI81" s="149"/>
      <c r="CJ81" s="149"/>
      <c r="CK81" s="149"/>
      <c r="CL81" s="163"/>
      <c r="CM81" s="142"/>
      <c r="CN81" s="143"/>
      <c r="CO81" s="143"/>
      <c r="CP81" s="143"/>
      <c r="CQ81" s="150"/>
      <c r="CR81" s="143"/>
      <c r="CS81" s="143"/>
      <c r="CT81" s="143"/>
      <c r="CU81" s="143"/>
      <c r="CV81" s="143"/>
      <c r="CX81" s="103">
        <v>44892</v>
      </c>
      <c r="CY81" s="68">
        <v>15.5</v>
      </c>
      <c r="CZ81" s="68">
        <v>13.4</v>
      </c>
      <c r="DA81" s="126">
        <f t="shared" si="240"/>
        <v>2.0999999999999996</v>
      </c>
      <c r="DC81" s="103">
        <v>44892</v>
      </c>
      <c r="DD81" s="127">
        <f t="shared" si="250"/>
        <v>0.59999999999999787</v>
      </c>
      <c r="DE81" s="127">
        <f t="shared" si="251"/>
        <v>1.5999999999999979</v>
      </c>
      <c r="DF81" s="127">
        <f t="shared" si="252"/>
        <v>-0.20000000000000284</v>
      </c>
      <c r="DG81" s="127">
        <f t="shared" si="253"/>
        <v>0.39999999999999858</v>
      </c>
      <c r="DH81" s="127">
        <f t="shared" si="254"/>
        <v>0.39999999999999858</v>
      </c>
      <c r="DI81" s="127">
        <f t="shared" si="255"/>
        <v>0</v>
      </c>
      <c r="DJ81" s="127">
        <f t="shared" si="256"/>
        <v>-0.40000000000000213</v>
      </c>
      <c r="DK81" s="127">
        <f t="shared" si="257"/>
        <v>-0.40000000000000213</v>
      </c>
      <c r="DL81" s="127">
        <f t="shared" si="258"/>
        <v>-0.40000000000000213</v>
      </c>
      <c r="DM81" s="127">
        <f t="shared" si="259"/>
        <v>-0.20000000000000284</v>
      </c>
      <c r="DN81" s="127">
        <f t="shared" si="260"/>
        <v>-0.20000000000000284</v>
      </c>
      <c r="DO81" s="127">
        <f t="shared" si="261"/>
        <v>0.19999999999999929</v>
      </c>
      <c r="DP81" s="127">
        <f t="shared" si="262"/>
        <v>-0.19999999999999929</v>
      </c>
      <c r="DQ81" s="127">
        <f t="shared" si="263"/>
        <v>0.39999999999999858</v>
      </c>
      <c r="DR81" s="127">
        <f t="shared" si="264"/>
        <v>-1</v>
      </c>
      <c r="DS81" s="127">
        <f t="shared" si="265"/>
        <v>-0.60000000000000142</v>
      </c>
      <c r="DU81" s="103">
        <v>44895</v>
      </c>
      <c r="DV81" s="68">
        <v>11.3</v>
      </c>
      <c r="DW81" s="133">
        <v>11.6</v>
      </c>
      <c r="DX81" s="134">
        <f t="shared" ref="DX81:DX144" si="289">DV81-DW81</f>
        <v>-0.29999999999999893</v>
      </c>
      <c r="DY81" s="68">
        <v>11.2</v>
      </c>
      <c r="DZ81" s="133">
        <v>11.45</v>
      </c>
      <c r="EA81" s="134">
        <f t="shared" si="280"/>
        <v>-0.25</v>
      </c>
      <c r="EB81" s="68">
        <v>11.2</v>
      </c>
      <c r="EC81" s="133">
        <v>11.6</v>
      </c>
      <c r="ED81" s="134">
        <f t="shared" si="281"/>
        <v>-0.40000000000000036</v>
      </c>
      <c r="EE81" s="68">
        <v>11</v>
      </c>
      <c r="EF81" s="133">
        <v>11.3</v>
      </c>
      <c r="EG81" s="134">
        <f t="shared" si="282"/>
        <v>-0.30000000000000071</v>
      </c>
      <c r="EH81" s="68">
        <v>11.3</v>
      </c>
      <c r="EI81" s="133">
        <v>12</v>
      </c>
      <c r="EJ81" s="134">
        <f t="shared" si="283"/>
        <v>-0.69999999999999929</v>
      </c>
      <c r="EK81" s="68">
        <v>11.1</v>
      </c>
      <c r="EL81" s="133">
        <v>11.5</v>
      </c>
      <c r="EM81" s="134">
        <f t="shared" si="284"/>
        <v>-0.40000000000000036</v>
      </c>
      <c r="EN81" s="68">
        <v>10.8</v>
      </c>
      <c r="EO81" s="133">
        <v>11</v>
      </c>
      <c r="EP81" s="134">
        <f t="shared" si="285"/>
        <v>-0.19999999999999929</v>
      </c>
      <c r="EQ81" s="68">
        <v>10.8</v>
      </c>
      <c r="ER81" s="133">
        <v>10.9</v>
      </c>
      <c r="ES81" s="134">
        <f t="shared" si="286"/>
        <v>-9.9999999999999645E-2</v>
      </c>
      <c r="ET81" s="68">
        <v>10.8</v>
      </c>
      <c r="EU81" s="133">
        <v>10.9</v>
      </c>
      <c r="EV81" s="134">
        <f t="shared" si="287"/>
        <v>-9.9999999999999645E-2</v>
      </c>
      <c r="EW81" s="68">
        <v>11.2</v>
      </c>
      <c r="EX81" s="133">
        <v>11.6</v>
      </c>
      <c r="EY81" s="134">
        <f t="shared" si="288"/>
        <v>-0.40000000000000036</v>
      </c>
    </row>
    <row r="82" spans="1:155" ht="19.75" customHeight="1" x14ac:dyDescent="0.35">
      <c r="A82" s="96"/>
      <c r="J82" s="103">
        <v>44891</v>
      </c>
      <c r="K82" s="101">
        <f t="shared" si="242"/>
        <v>22.000000000000004</v>
      </c>
      <c r="L82" s="102">
        <v>21.4</v>
      </c>
      <c r="M82" s="100">
        <v>23</v>
      </c>
      <c r="N82" s="100">
        <v>21.4</v>
      </c>
      <c r="O82" s="100">
        <v>21.6</v>
      </c>
      <c r="P82" s="100">
        <v>22.6</v>
      </c>
      <c r="Q82" s="105">
        <v>24.4</v>
      </c>
      <c r="R82" s="102">
        <v>22</v>
      </c>
      <c r="S82" s="100">
        <v>21.4</v>
      </c>
      <c r="T82" s="100">
        <v>22</v>
      </c>
      <c r="U82" s="100">
        <v>23.2</v>
      </c>
      <c r="V82" s="100">
        <v>22.2</v>
      </c>
      <c r="W82" s="56">
        <v>22.2</v>
      </c>
      <c r="X82" s="106">
        <v>21</v>
      </c>
      <c r="Y82" s="100">
        <v>22.2</v>
      </c>
      <c r="Z82" s="100">
        <v>22.6</v>
      </c>
      <c r="AA82" s="100">
        <v>22.6</v>
      </c>
      <c r="AB82" s="105">
        <v>22.6</v>
      </c>
      <c r="AC82" s="102">
        <v>22</v>
      </c>
      <c r="AD82" s="102">
        <v>22</v>
      </c>
      <c r="AE82" s="100">
        <v>21.8</v>
      </c>
      <c r="AF82" s="102">
        <v>22</v>
      </c>
      <c r="AG82" s="100">
        <v>21.6</v>
      </c>
      <c r="AH82" s="100">
        <v>21.6</v>
      </c>
      <c r="AI82" s="100">
        <v>21.2</v>
      </c>
      <c r="AJ82" s="105">
        <v>21.4</v>
      </c>
      <c r="AK82" s="102">
        <v>21.4</v>
      </c>
      <c r="AL82" s="100">
        <v>22.2</v>
      </c>
      <c r="AM82" s="100">
        <v>22</v>
      </c>
      <c r="AN82" s="100">
        <v>21.4</v>
      </c>
      <c r="AO82" s="100">
        <v>22</v>
      </c>
      <c r="AP82" s="100">
        <v>21</v>
      </c>
      <c r="AQ82" s="110">
        <f t="shared" si="201"/>
        <v>0.69999999999999929</v>
      </c>
      <c r="AS82" s="103">
        <v>44410</v>
      </c>
      <c r="AT82" s="112">
        <f t="shared" si="279"/>
        <v>474</v>
      </c>
      <c r="AU82" s="142"/>
      <c r="AV82" s="143"/>
      <c r="AW82" s="143"/>
      <c r="AX82" s="149"/>
      <c r="AY82" s="143"/>
      <c r="AZ82" s="150"/>
      <c r="BA82" s="142"/>
      <c r="BB82" s="142"/>
      <c r="BC82" s="143"/>
      <c r="BD82" s="143"/>
      <c r="BE82" s="150"/>
      <c r="BF82" s="139">
        <v>519</v>
      </c>
      <c r="BG82" s="66">
        <v>453</v>
      </c>
      <c r="BH82" s="66">
        <v>450</v>
      </c>
      <c r="BI82" s="66"/>
      <c r="BJ82" s="146"/>
      <c r="BK82" s="143"/>
      <c r="BL82" s="143"/>
      <c r="BM82" s="143"/>
      <c r="BN82" s="143"/>
      <c r="BO82" s="150"/>
      <c r="BP82" s="142"/>
      <c r="BQ82" s="143"/>
      <c r="BR82" s="143"/>
      <c r="BS82" s="143"/>
      <c r="BT82" s="143"/>
      <c r="BV82" s="103">
        <v>44410</v>
      </c>
      <c r="BW82" s="119">
        <v>1709</v>
      </c>
      <c r="BX82" s="139"/>
      <c r="BY82" s="66"/>
      <c r="BZ82" s="66"/>
      <c r="CA82" s="66"/>
      <c r="CB82" s="146"/>
      <c r="CC82" s="66"/>
      <c r="CD82" s="66"/>
      <c r="CE82" s="66"/>
      <c r="CF82" s="66"/>
      <c r="CG82" s="146"/>
      <c r="CH82" s="57"/>
      <c r="CI82" s="57"/>
      <c r="CJ82" s="57"/>
      <c r="CK82" s="57"/>
      <c r="CL82" s="164"/>
      <c r="CM82" s="139"/>
      <c r="CN82" s="66"/>
      <c r="CO82" s="66"/>
      <c r="CP82" s="66"/>
      <c r="CQ82" s="146"/>
      <c r="CR82" s="66"/>
      <c r="CS82" s="66"/>
      <c r="CT82" s="66"/>
      <c r="CU82" s="66"/>
      <c r="CV82" s="66"/>
      <c r="CX82" s="103">
        <v>44891</v>
      </c>
      <c r="CY82" s="68">
        <v>15.5</v>
      </c>
      <c r="CZ82" s="68">
        <v>14</v>
      </c>
      <c r="DA82" s="126">
        <f t="shared" si="240"/>
        <v>1.5</v>
      </c>
      <c r="DC82" s="103">
        <v>44891</v>
      </c>
      <c r="DD82" s="127">
        <f t="shared" si="250"/>
        <v>0.80000000000000071</v>
      </c>
      <c r="DE82" s="127">
        <f t="shared" si="251"/>
        <v>1.8000000000000007</v>
      </c>
      <c r="DF82" s="127">
        <f t="shared" si="252"/>
        <v>0</v>
      </c>
      <c r="DG82" s="127">
        <f t="shared" si="253"/>
        <v>0.60000000000000142</v>
      </c>
      <c r="DH82" s="127">
        <f t="shared" si="254"/>
        <v>0.80000000000000071</v>
      </c>
      <c r="DI82" s="127">
        <f t="shared" si="255"/>
        <v>0.60000000000000142</v>
      </c>
      <c r="DJ82" s="127">
        <f t="shared" si="256"/>
        <v>0.20000000000000284</v>
      </c>
      <c r="DK82" s="127">
        <f t="shared" si="257"/>
        <v>-0.19999999999999929</v>
      </c>
      <c r="DL82" s="127">
        <f t="shared" si="258"/>
        <v>0</v>
      </c>
      <c r="DM82" s="127">
        <f t="shared" si="259"/>
        <v>0</v>
      </c>
      <c r="DN82" s="127">
        <f t="shared" si="260"/>
        <v>-0.60000000000000142</v>
      </c>
      <c r="DO82" s="127">
        <f t="shared" si="261"/>
        <v>-0.20000000000000284</v>
      </c>
      <c r="DP82" s="127">
        <f t="shared" si="262"/>
        <v>0</v>
      </c>
      <c r="DQ82" s="127">
        <f t="shared" si="263"/>
        <v>0.19999999999999929</v>
      </c>
      <c r="DR82" s="127">
        <f t="shared" si="264"/>
        <v>-1.1999999999999993</v>
      </c>
      <c r="DS82" s="127">
        <f t="shared" si="265"/>
        <v>-0.39999999999999858</v>
      </c>
      <c r="DU82" s="103">
        <v>44894</v>
      </c>
      <c r="DV82" s="68">
        <v>11.4</v>
      </c>
      <c r="DW82" s="133">
        <v>11.35</v>
      </c>
      <c r="DX82" s="134">
        <f t="shared" si="289"/>
        <v>5.0000000000000711E-2</v>
      </c>
      <c r="DY82" s="68">
        <v>11.3</v>
      </c>
      <c r="DZ82" s="133">
        <v>11.2</v>
      </c>
      <c r="EA82" s="134">
        <f t="shared" si="280"/>
        <v>0.10000000000000142</v>
      </c>
      <c r="EB82" s="68">
        <v>11.2</v>
      </c>
      <c r="EC82" s="133">
        <v>11.3</v>
      </c>
      <c r="ED82" s="134">
        <f t="shared" si="281"/>
        <v>-0.10000000000000142</v>
      </c>
      <c r="EE82" s="68">
        <v>11</v>
      </c>
      <c r="EF82" s="133">
        <v>11.3</v>
      </c>
      <c r="EG82" s="134">
        <f t="shared" si="282"/>
        <v>-0.30000000000000071</v>
      </c>
      <c r="EH82" s="68">
        <v>11.2</v>
      </c>
      <c r="EI82" s="133">
        <v>11.85</v>
      </c>
      <c r="EJ82" s="134">
        <f t="shared" si="283"/>
        <v>-0.65000000000000036</v>
      </c>
      <c r="EK82" s="68">
        <v>11.1</v>
      </c>
      <c r="EL82" s="133">
        <v>11.2</v>
      </c>
      <c r="EM82" s="134">
        <f t="shared" si="284"/>
        <v>-9.9999999999999645E-2</v>
      </c>
      <c r="EN82" s="68">
        <v>10.8</v>
      </c>
      <c r="EO82" s="133">
        <v>10.9</v>
      </c>
      <c r="EP82" s="134">
        <f t="shared" si="285"/>
        <v>-9.9999999999999645E-2</v>
      </c>
      <c r="EQ82" s="68">
        <v>10.9</v>
      </c>
      <c r="ER82" s="133">
        <v>11.1</v>
      </c>
      <c r="ES82" s="134">
        <f t="shared" si="286"/>
        <v>-0.19999999999999929</v>
      </c>
      <c r="ET82" s="68">
        <v>10.9</v>
      </c>
      <c r="EU82" s="133">
        <v>11.1</v>
      </c>
      <c r="EV82" s="134">
        <f t="shared" si="287"/>
        <v>-0.19999999999999929</v>
      </c>
      <c r="EW82" s="68">
        <v>11.4</v>
      </c>
      <c r="EX82" s="133">
        <v>11.5</v>
      </c>
      <c r="EY82" s="134">
        <f t="shared" si="288"/>
        <v>-9.9999999999999645E-2</v>
      </c>
    </row>
    <row r="83" spans="1:155" ht="19.75" customHeight="1" x14ac:dyDescent="0.35">
      <c r="A83" s="96"/>
      <c r="J83" s="103">
        <v>44890</v>
      </c>
      <c r="K83" s="101">
        <f t="shared" si="242"/>
        <v>22.083870967741944</v>
      </c>
      <c r="L83" s="102">
        <v>21.6</v>
      </c>
      <c r="M83" s="100">
        <v>23</v>
      </c>
      <c r="N83" s="100">
        <v>21.4</v>
      </c>
      <c r="O83" s="100">
        <v>22.6</v>
      </c>
      <c r="P83" s="100">
        <v>23.6</v>
      </c>
      <c r="Q83" s="105">
        <v>24.4</v>
      </c>
      <c r="R83" s="102">
        <v>21.8</v>
      </c>
      <c r="S83" s="100">
        <v>21.4</v>
      </c>
      <c r="T83" s="100">
        <v>22</v>
      </c>
      <c r="U83" s="100">
        <v>23.2</v>
      </c>
      <c r="V83" s="100">
        <v>22.2</v>
      </c>
      <c r="W83" s="56">
        <v>22.2</v>
      </c>
      <c r="X83" s="106">
        <v>21</v>
      </c>
      <c r="Y83" s="100">
        <v>22.6</v>
      </c>
      <c r="Z83" s="100">
        <v>22.6</v>
      </c>
      <c r="AA83" s="100">
        <v>22.6</v>
      </c>
      <c r="AB83" s="105">
        <v>22.6</v>
      </c>
      <c r="AC83" s="102">
        <v>21.6</v>
      </c>
      <c r="AD83" s="102">
        <v>21.6</v>
      </c>
      <c r="AE83" s="100">
        <v>21.8</v>
      </c>
      <c r="AF83" s="102">
        <v>21.6</v>
      </c>
      <c r="AG83" s="100">
        <v>21.6</v>
      </c>
      <c r="AH83" s="100">
        <v>21.6</v>
      </c>
      <c r="AI83" s="100">
        <v>21.4</v>
      </c>
      <c r="AJ83" s="105">
        <v>21.6</v>
      </c>
      <c r="AK83" s="102">
        <v>21.2</v>
      </c>
      <c r="AL83" s="100">
        <v>22.4</v>
      </c>
      <c r="AM83" s="100">
        <v>22.2</v>
      </c>
      <c r="AN83" s="100">
        <v>21.4</v>
      </c>
      <c r="AO83" s="100">
        <v>22.8</v>
      </c>
      <c r="AP83" s="100">
        <v>21</v>
      </c>
      <c r="AQ83" s="110">
        <f t="shared" si="201"/>
        <v>1.3999999999999986</v>
      </c>
      <c r="AS83" s="103">
        <v>44403</v>
      </c>
      <c r="AT83" s="112">
        <f t="shared" si="279"/>
        <v>400</v>
      </c>
      <c r="AU83" s="142"/>
      <c r="AV83" s="143"/>
      <c r="AW83" s="143"/>
      <c r="AX83" s="149"/>
      <c r="AY83" s="143"/>
      <c r="AZ83" s="150"/>
      <c r="BA83" s="142"/>
      <c r="BB83" s="142"/>
      <c r="BC83" s="143"/>
      <c r="BD83" s="143"/>
      <c r="BE83" s="150"/>
      <c r="BF83" s="142"/>
      <c r="BG83" s="143"/>
      <c r="BH83" s="143"/>
      <c r="BI83" s="143"/>
      <c r="BJ83" s="150"/>
      <c r="BK83" s="143"/>
      <c r="BL83" s="143"/>
      <c r="BM83" s="143"/>
      <c r="BN83" s="143"/>
      <c r="BO83" s="150"/>
      <c r="BP83" s="139">
        <v>400</v>
      </c>
      <c r="BQ83" s="143"/>
      <c r="BR83" s="143"/>
      <c r="BS83" s="143"/>
      <c r="BT83" s="143"/>
      <c r="BV83" s="103">
        <v>44403</v>
      </c>
      <c r="BW83" s="119">
        <v>1880</v>
      </c>
      <c r="BX83" s="139"/>
      <c r="BY83" s="66"/>
      <c r="BZ83" s="66"/>
      <c r="CA83" s="66"/>
      <c r="CB83" s="146"/>
      <c r="CC83" s="66"/>
      <c r="CD83" s="66"/>
      <c r="CE83" s="66"/>
      <c r="CF83" s="66"/>
      <c r="CG83" s="146"/>
      <c r="CH83" s="57"/>
      <c r="CI83" s="57"/>
      <c r="CJ83" s="57"/>
      <c r="CK83" s="57"/>
      <c r="CL83" s="164"/>
      <c r="CM83" s="139"/>
      <c r="CN83" s="66"/>
      <c r="CO83" s="66"/>
      <c r="CP83" s="66"/>
      <c r="CQ83" s="146"/>
      <c r="CR83" s="66"/>
      <c r="CS83" s="66"/>
      <c r="CT83" s="66"/>
      <c r="CU83" s="66"/>
      <c r="CV83" s="66"/>
      <c r="CX83" s="103">
        <v>44890</v>
      </c>
      <c r="CY83" s="68">
        <v>15.5</v>
      </c>
      <c r="CZ83" s="68">
        <v>14.5</v>
      </c>
      <c r="DA83" s="126">
        <f t="shared" si="240"/>
        <v>1</v>
      </c>
      <c r="DC83" s="103">
        <v>44890</v>
      </c>
      <c r="DD83" s="127">
        <f t="shared" si="250"/>
        <v>0.80000000000000071</v>
      </c>
      <c r="DE83" s="127">
        <f t="shared" si="251"/>
        <v>1.8000000000000007</v>
      </c>
      <c r="DF83" s="127">
        <f t="shared" si="252"/>
        <v>0</v>
      </c>
      <c r="DG83" s="127">
        <f t="shared" si="253"/>
        <v>0.80000000000000071</v>
      </c>
      <c r="DH83" s="127">
        <f t="shared" si="254"/>
        <v>1</v>
      </c>
      <c r="DI83" s="127">
        <f t="shared" si="255"/>
        <v>0.40000000000000213</v>
      </c>
      <c r="DJ83" s="127">
        <f t="shared" si="256"/>
        <v>0.20000000000000284</v>
      </c>
      <c r="DK83" s="127">
        <f t="shared" si="257"/>
        <v>0</v>
      </c>
      <c r="DL83" s="127">
        <f t="shared" si="258"/>
        <v>0</v>
      </c>
      <c r="DM83" s="127">
        <f t="shared" si="259"/>
        <v>-0.19999999999999929</v>
      </c>
      <c r="DN83" s="127">
        <f t="shared" si="260"/>
        <v>-0.40000000000000213</v>
      </c>
      <c r="DO83" s="127">
        <f t="shared" si="261"/>
        <v>-0.20000000000000284</v>
      </c>
      <c r="DP83" s="127">
        <f t="shared" si="262"/>
        <v>0.19999999999999929</v>
      </c>
      <c r="DQ83" s="127">
        <f t="shared" si="263"/>
        <v>0.59999999999999787</v>
      </c>
      <c r="DR83" s="127">
        <f t="shared" si="264"/>
        <v>-1.3999999999999986</v>
      </c>
      <c r="DS83" s="127">
        <f t="shared" si="265"/>
        <v>-0.39999999999999858</v>
      </c>
      <c r="DU83" s="103">
        <v>44893</v>
      </c>
      <c r="DV83" s="68">
        <v>11</v>
      </c>
      <c r="DW83" s="133">
        <v>11</v>
      </c>
      <c r="DX83" s="134">
        <f t="shared" si="289"/>
        <v>0</v>
      </c>
      <c r="DY83" s="68">
        <v>11</v>
      </c>
      <c r="DZ83" s="133">
        <v>11</v>
      </c>
      <c r="EA83" s="134">
        <f t="shared" si="280"/>
        <v>0</v>
      </c>
      <c r="EB83" s="68">
        <v>10.8</v>
      </c>
      <c r="EC83" s="133">
        <v>10.8</v>
      </c>
      <c r="ED83" s="134">
        <f t="shared" si="281"/>
        <v>0</v>
      </c>
      <c r="EE83" s="68">
        <v>10.7</v>
      </c>
      <c r="EF83" s="133">
        <v>11</v>
      </c>
      <c r="EG83" s="134">
        <f t="shared" si="282"/>
        <v>-0.30000000000000071</v>
      </c>
      <c r="EH83" s="68">
        <v>11</v>
      </c>
      <c r="EI83" s="133">
        <v>11.6</v>
      </c>
      <c r="EJ83" s="134">
        <f t="shared" si="283"/>
        <v>-0.59999999999999964</v>
      </c>
      <c r="EK83" s="68">
        <v>10.7</v>
      </c>
      <c r="EL83" s="133">
        <v>10.8</v>
      </c>
      <c r="EM83" s="134">
        <f t="shared" si="284"/>
        <v>-0.10000000000000142</v>
      </c>
      <c r="EN83" s="68">
        <v>10.7</v>
      </c>
      <c r="EO83" s="133">
        <v>10.8</v>
      </c>
      <c r="EP83" s="134">
        <f t="shared" si="285"/>
        <v>-0.10000000000000142</v>
      </c>
      <c r="EQ83" s="68">
        <v>10.8</v>
      </c>
      <c r="ER83" s="133">
        <v>10.9</v>
      </c>
      <c r="ES83" s="134">
        <f t="shared" si="286"/>
        <v>-9.9999999999999645E-2</v>
      </c>
      <c r="ET83" s="68">
        <v>10.8</v>
      </c>
      <c r="EU83" s="133">
        <v>10.9</v>
      </c>
      <c r="EV83" s="134">
        <f t="shared" si="287"/>
        <v>-9.9999999999999645E-2</v>
      </c>
      <c r="EW83" s="68">
        <v>11.3</v>
      </c>
      <c r="EX83" s="133">
        <v>11.4</v>
      </c>
      <c r="EY83" s="134">
        <f t="shared" si="288"/>
        <v>-9.9999999999999645E-2</v>
      </c>
    </row>
    <row r="84" spans="1:155" ht="19.75" customHeight="1" x14ac:dyDescent="0.35">
      <c r="A84" s="96"/>
      <c r="J84" s="103">
        <v>44889</v>
      </c>
      <c r="K84" s="101">
        <f t="shared" si="242"/>
        <v>22.119354838709683</v>
      </c>
      <c r="L84" s="102">
        <v>21.8</v>
      </c>
      <c r="M84" s="100">
        <v>23</v>
      </c>
      <c r="N84" s="100">
        <v>21.6</v>
      </c>
      <c r="O84" s="100">
        <v>22.6</v>
      </c>
      <c r="P84" s="100">
        <v>23.6</v>
      </c>
      <c r="Q84" s="105">
        <v>24.4</v>
      </c>
      <c r="R84" s="102">
        <v>22</v>
      </c>
      <c r="S84" s="100">
        <v>20.9</v>
      </c>
      <c r="T84" s="100">
        <v>22</v>
      </c>
      <c r="U84" s="100">
        <v>23.2</v>
      </c>
      <c r="V84" s="100">
        <v>22</v>
      </c>
      <c r="W84" s="56">
        <v>22</v>
      </c>
      <c r="X84" s="106">
        <v>21.4</v>
      </c>
      <c r="Y84" s="100">
        <v>22.6</v>
      </c>
      <c r="Z84" s="100">
        <v>22.6</v>
      </c>
      <c r="AA84" s="100">
        <v>22.6</v>
      </c>
      <c r="AB84" s="105">
        <v>22.6</v>
      </c>
      <c r="AC84" s="102">
        <v>22</v>
      </c>
      <c r="AD84" s="102">
        <v>22</v>
      </c>
      <c r="AE84" s="100">
        <v>21.6</v>
      </c>
      <c r="AF84" s="102">
        <v>22</v>
      </c>
      <c r="AG84" s="100">
        <v>21.6</v>
      </c>
      <c r="AH84" s="100">
        <v>21.6</v>
      </c>
      <c r="AI84" s="100">
        <v>21</v>
      </c>
      <c r="AJ84" s="105">
        <v>21.4</v>
      </c>
      <c r="AK84" s="102">
        <v>21.2</v>
      </c>
      <c r="AL84" s="100">
        <v>22.6</v>
      </c>
      <c r="AM84" s="100">
        <v>22.2</v>
      </c>
      <c r="AN84" s="100">
        <v>21.4</v>
      </c>
      <c r="AO84" s="100">
        <v>22.8</v>
      </c>
      <c r="AP84" s="100">
        <v>21.4</v>
      </c>
      <c r="AQ84" s="110">
        <f t="shared" si="201"/>
        <v>1.6500000000000021</v>
      </c>
      <c r="AS84" s="103">
        <v>44396</v>
      </c>
      <c r="AT84" s="112">
        <f t="shared" si="279"/>
        <v>413.14285714285717</v>
      </c>
      <c r="AU84" s="139"/>
      <c r="AV84" s="66"/>
      <c r="AW84" s="66"/>
      <c r="AX84" s="57"/>
      <c r="AY84" s="66">
        <v>505</v>
      </c>
      <c r="AZ84" s="146"/>
      <c r="BA84" s="139">
        <v>420</v>
      </c>
      <c r="BB84" s="139">
        <v>500</v>
      </c>
      <c r="BC84" s="66">
        <v>453</v>
      </c>
      <c r="BD84" s="66"/>
      <c r="BE84" s="146">
        <v>384</v>
      </c>
      <c r="BF84" s="142"/>
      <c r="BG84" s="143"/>
      <c r="BH84" s="143"/>
      <c r="BI84" s="143"/>
      <c r="BJ84" s="150"/>
      <c r="BK84" s="66">
        <v>420</v>
      </c>
      <c r="BL84" s="66">
        <v>450</v>
      </c>
      <c r="BM84" s="66">
        <v>336</v>
      </c>
      <c r="BN84" s="66">
        <v>330</v>
      </c>
      <c r="BO84" s="146">
        <v>333</v>
      </c>
      <c r="BP84" s="139">
        <v>443</v>
      </c>
      <c r="BQ84" s="66">
        <v>400</v>
      </c>
      <c r="BR84" s="66"/>
      <c r="BS84" s="66">
        <v>400</v>
      </c>
      <c r="BT84" s="66">
        <v>410</v>
      </c>
      <c r="BV84" s="103">
        <v>44396</v>
      </c>
      <c r="BW84" s="119">
        <v>1890</v>
      </c>
      <c r="BX84" s="139"/>
      <c r="BY84" s="66"/>
      <c r="BZ84" s="66"/>
      <c r="CA84" s="66"/>
      <c r="CB84" s="146"/>
      <c r="CC84" s="66"/>
      <c r="CD84" s="66"/>
      <c r="CE84" s="66"/>
      <c r="CF84" s="66"/>
      <c r="CG84" s="146"/>
      <c r="CH84" s="57"/>
      <c r="CI84" s="57"/>
      <c r="CJ84" s="57"/>
      <c r="CK84" s="57"/>
      <c r="CL84" s="164"/>
      <c r="CM84" s="139"/>
      <c r="CN84" s="66"/>
      <c r="CO84" s="66"/>
      <c r="CP84" s="66"/>
      <c r="CQ84" s="146"/>
      <c r="CR84" s="66"/>
      <c r="CS84" s="66"/>
      <c r="CT84" s="66"/>
      <c r="CU84" s="66"/>
      <c r="CV84" s="66"/>
      <c r="CX84" s="103">
        <v>44889</v>
      </c>
      <c r="CY84" s="68">
        <v>15.5</v>
      </c>
      <c r="CZ84" s="68">
        <v>13.5</v>
      </c>
      <c r="DA84" s="126">
        <f t="shared" si="240"/>
        <v>2</v>
      </c>
      <c r="DC84" s="103">
        <v>44889</v>
      </c>
      <c r="DD84" s="127">
        <f t="shared" si="250"/>
        <v>1.1000000000000014</v>
      </c>
      <c r="DE84" s="127">
        <f t="shared" si="251"/>
        <v>2.3000000000000007</v>
      </c>
      <c r="DF84" s="127">
        <f t="shared" si="252"/>
        <v>0.5</v>
      </c>
      <c r="DG84" s="127">
        <f t="shared" si="253"/>
        <v>1.3000000000000007</v>
      </c>
      <c r="DH84" s="127">
        <f t="shared" si="254"/>
        <v>1.7000000000000028</v>
      </c>
      <c r="DI84" s="127">
        <f t="shared" si="255"/>
        <v>1.1000000000000014</v>
      </c>
      <c r="DJ84" s="127">
        <f t="shared" si="256"/>
        <v>0.70000000000000284</v>
      </c>
      <c r="DK84" s="127">
        <f t="shared" si="257"/>
        <v>0.10000000000000142</v>
      </c>
      <c r="DL84" s="127">
        <f t="shared" si="258"/>
        <v>0.70000000000000284</v>
      </c>
      <c r="DM84" s="127">
        <f t="shared" si="259"/>
        <v>0.30000000000000071</v>
      </c>
      <c r="DN84" s="127">
        <f t="shared" si="260"/>
        <v>-0.60000000000000142</v>
      </c>
      <c r="DO84" s="127">
        <f t="shared" si="261"/>
        <v>-0.20000000000000284</v>
      </c>
      <c r="DP84" s="127">
        <f t="shared" si="262"/>
        <v>0.60000000000000142</v>
      </c>
      <c r="DQ84" s="127">
        <f t="shared" si="263"/>
        <v>0.60000000000000142</v>
      </c>
      <c r="DR84" s="127">
        <f t="shared" si="264"/>
        <v>-1.2000000000000028</v>
      </c>
      <c r="DS84" s="127">
        <f t="shared" si="265"/>
        <v>0.5</v>
      </c>
      <c r="DU84" s="103">
        <v>44892</v>
      </c>
      <c r="DV84" s="68">
        <v>10.8</v>
      </c>
      <c r="DW84" s="133">
        <v>11</v>
      </c>
      <c r="DX84" s="134">
        <f t="shared" si="289"/>
        <v>-0.19999999999999929</v>
      </c>
      <c r="DY84" s="68">
        <v>10.8</v>
      </c>
      <c r="DZ84" s="133">
        <v>11.05</v>
      </c>
      <c r="EA84" s="134">
        <f t="shared" si="280"/>
        <v>-0.25</v>
      </c>
      <c r="EB84" s="68">
        <v>10.7</v>
      </c>
      <c r="EC84" s="133">
        <v>11.1</v>
      </c>
      <c r="ED84" s="134">
        <f t="shared" si="281"/>
        <v>-0.40000000000000036</v>
      </c>
      <c r="EE84" s="68">
        <v>10.7</v>
      </c>
      <c r="EF84" s="133">
        <v>11</v>
      </c>
      <c r="EG84" s="134">
        <f t="shared" si="282"/>
        <v>-0.30000000000000071</v>
      </c>
      <c r="EH84" s="68">
        <v>11</v>
      </c>
      <c r="EI84" s="133">
        <v>11.5</v>
      </c>
      <c r="EJ84" s="134">
        <f t="shared" si="283"/>
        <v>-0.5</v>
      </c>
      <c r="EK84" s="68">
        <v>10.6</v>
      </c>
      <c r="EL84" s="133">
        <v>11</v>
      </c>
      <c r="EM84" s="134">
        <f t="shared" si="284"/>
        <v>-0.40000000000000036</v>
      </c>
      <c r="EN84" s="68">
        <v>10.6</v>
      </c>
      <c r="EO84" s="133">
        <v>10.6</v>
      </c>
      <c r="EP84" s="134">
        <f t="shared" si="285"/>
        <v>0</v>
      </c>
      <c r="EQ84" s="68">
        <v>10.6</v>
      </c>
      <c r="ER84" s="133">
        <v>10.6</v>
      </c>
      <c r="ES84" s="134">
        <f t="shared" si="286"/>
        <v>0</v>
      </c>
      <c r="ET84" s="68">
        <v>10.7</v>
      </c>
      <c r="EU84" s="133">
        <v>10.7</v>
      </c>
      <c r="EV84" s="134">
        <f t="shared" si="287"/>
        <v>0</v>
      </c>
      <c r="EW84" s="68">
        <v>11.1</v>
      </c>
      <c r="EX84" s="133">
        <v>11.3</v>
      </c>
      <c r="EY84" s="134">
        <f t="shared" si="288"/>
        <v>-0.20000000000000107</v>
      </c>
    </row>
    <row r="85" spans="1:155" ht="19.75" customHeight="1" x14ac:dyDescent="0.35">
      <c r="A85" s="96"/>
      <c r="J85" s="103">
        <v>44888</v>
      </c>
      <c r="K85" s="101">
        <f t="shared" si="242"/>
        <v>23.07096774193549</v>
      </c>
      <c r="L85" s="102">
        <v>23</v>
      </c>
      <c r="M85" s="100">
        <v>24.4</v>
      </c>
      <c r="N85" s="100">
        <v>22.9</v>
      </c>
      <c r="O85" s="100">
        <v>23.2</v>
      </c>
      <c r="P85" s="100">
        <v>24</v>
      </c>
      <c r="Q85" s="105">
        <v>24.8</v>
      </c>
      <c r="R85" s="102">
        <v>23</v>
      </c>
      <c r="S85" s="100">
        <v>23</v>
      </c>
      <c r="T85" s="100">
        <v>23</v>
      </c>
      <c r="U85" s="100">
        <v>24.4</v>
      </c>
      <c r="V85" s="100">
        <v>23</v>
      </c>
      <c r="W85" s="56">
        <v>23</v>
      </c>
      <c r="X85" s="106">
        <v>22</v>
      </c>
      <c r="Y85" s="100">
        <v>23.6</v>
      </c>
      <c r="Z85" s="100">
        <v>23.6</v>
      </c>
      <c r="AA85" s="100">
        <v>23.6</v>
      </c>
      <c r="AB85" s="105">
        <v>23.6</v>
      </c>
      <c r="AC85" s="102">
        <v>22.9</v>
      </c>
      <c r="AD85" s="102">
        <v>22.9</v>
      </c>
      <c r="AE85" s="100">
        <v>22.9</v>
      </c>
      <c r="AF85" s="102">
        <v>23</v>
      </c>
      <c r="AG85" s="100">
        <v>22.6</v>
      </c>
      <c r="AH85" s="100">
        <v>22.6</v>
      </c>
      <c r="AI85" s="100">
        <v>22.4</v>
      </c>
      <c r="AJ85" s="105">
        <v>22.6</v>
      </c>
      <c r="AK85" s="102">
        <v>22.2</v>
      </c>
      <c r="AL85" s="100">
        <v>23.2</v>
      </c>
      <c r="AM85" s="100">
        <v>22.8</v>
      </c>
      <c r="AN85" s="100">
        <v>22</v>
      </c>
      <c r="AO85" s="100">
        <v>23.2</v>
      </c>
      <c r="AP85" s="100">
        <v>21.8</v>
      </c>
      <c r="AQ85" s="110">
        <f t="shared" si="201"/>
        <v>0.60000000000000142</v>
      </c>
      <c r="AS85" s="103">
        <v>44389</v>
      </c>
      <c r="AT85" s="112">
        <f t="shared" si="279"/>
        <v>450</v>
      </c>
      <c r="AU85" s="139"/>
      <c r="AV85" s="66"/>
      <c r="AW85" s="66"/>
      <c r="AX85" s="57"/>
      <c r="AY85" s="66"/>
      <c r="AZ85" s="146"/>
      <c r="BA85" s="139"/>
      <c r="BB85" s="139"/>
      <c r="BC85" s="66"/>
      <c r="BD85" s="66"/>
      <c r="BE85" s="146"/>
      <c r="BF85" s="142"/>
      <c r="BG85" s="143"/>
      <c r="BH85" s="143"/>
      <c r="BI85" s="143"/>
      <c r="BJ85" s="150"/>
      <c r="BK85" s="66"/>
      <c r="BL85" s="66"/>
      <c r="BM85" s="66"/>
      <c r="BN85" s="66"/>
      <c r="BO85" s="146"/>
      <c r="BP85" s="139">
        <v>450</v>
      </c>
      <c r="BQ85" s="66"/>
      <c r="BR85" s="66"/>
      <c r="BS85" s="66"/>
      <c r="BT85" s="66"/>
      <c r="BV85" s="103">
        <v>44389</v>
      </c>
      <c r="BW85" s="119">
        <v>1900</v>
      </c>
      <c r="BX85" s="139"/>
      <c r="BY85" s="66"/>
      <c r="BZ85" s="66"/>
      <c r="CA85" s="66"/>
      <c r="CB85" s="146"/>
      <c r="CC85" s="66"/>
      <c r="CD85" s="66"/>
      <c r="CE85" s="66"/>
      <c r="CF85" s="66"/>
      <c r="CG85" s="146"/>
      <c r="CH85" s="57"/>
      <c r="CI85" s="57"/>
      <c r="CJ85" s="57"/>
      <c r="CK85" s="57"/>
      <c r="CL85" s="164"/>
      <c r="CM85" s="139"/>
      <c r="CN85" s="66"/>
      <c r="CO85" s="66"/>
      <c r="CP85" s="66"/>
      <c r="CQ85" s="146"/>
      <c r="CR85" s="66"/>
      <c r="CS85" s="66"/>
      <c r="CT85" s="66"/>
      <c r="CU85" s="66"/>
      <c r="CV85" s="66"/>
      <c r="CX85" s="103">
        <v>44888</v>
      </c>
      <c r="CY85" s="68">
        <v>16</v>
      </c>
      <c r="CZ85" s="68">
        <v>13.75</v>
      </c>
      <c r="DA85" s="126">
        <f t="shared" si="240"/>
        <v>2.25</v>
      </c>
      <c r="DC85" s="103">
        <v>44888</v>
      </c>
      <c r="DD85" s="127">
        <f t="shared" si="250"/>
        <v>0</v>
      </c>
      <c r="DE85" s="127">
        <f t="shared" si="251"/>
        <v>1.3999999999999986</v>
      </c>
      <c r="DF85" s="127">
        <f t="shared" si="252"/>
        <v>-1</v>
      </c>
      <c r="DG85" s="127">
        <f t="shared" si="253"/>
        <v>-0.19999999999999929</v>
      </c>
      <c r="DH85" s="127">
        <f t="shared" si="254"/>
        <v>0.19999999999999929</v>
      </c>
      <c r="DI85" s="127">
        <f t="shared" si="255"/>
        <v>0</v>
      </c>
      <c r="DJ85" s="127">
        <f t="shared" si="256"/>
        <v>-0.39999999999999858</v>
      </c>
      <c r="DK85" s="127">
        <f t="shared" si="257"/>
        <v>-0.60000000000000142</v>
      </c>
      <c r="DL85" s="127">
        <f t="shared" si="258"/>
        <v>-0.10000000000000142</v>
      </c>
      <c r="DM85" s="127">
        <f t="shared" si="259"/>
        <v>-0.80000000000000071</v>
      </c>
      <c r="DN85" s="127">
        <f t="shared" si="260"/>
        <v>-1</v>
      </c>
      <c r="DO85" s="127">
        <f t="shared" si="261"/>
        <v>-0.60000000000000142</v>
      </c>
      <c r="DP85" s="127">
        <f t="shared" si="262"/>
        <v>0.19999999999999929</v>
      </c>
      <c r="DQ85" s="127">
        <f t="shared" si="263"/>
        <v>0.19999999999999929</v>
      </c>
      <c r="DR85" s="127">
        <f t="shared" si="264"/>
        <v>-1.1999999999999993</v>
      </c>
      <c r="DS85" s="127">
        <f t="shared" si="265"/>
        <v>-1</v>
      </c>
      <c r="DU85" s="103">
        <v>44891</v>
      </c>
      <c r="DV85" s="68">
        <v>11</v>
      </c>
      <c r="DW85" s="133">
        <v>10.95</v>
      </c>
      <c r="DX85" s="134">
        <f t="shared" si="289"/>
        <v>5.0000000000000711E-2</v>
      </c>
      <c r="DY85" s="68">
        <v>10.7</v>
      </c>
      <c r="DZ85" s="133">
        <v>10.8</v>
      </c>
      <c r="EA85" s="134">
        <f t="shared" si="280"/>
        <v>-0.10000000000000142</v>
      </c>
      <c r="EB85" s="68">
        <v>10.7</v>
      </c>
      <c r="EC85" s="133">
        <v>11</v>
      </c>
      <c r="ED85" s="134">
        <f t="shared" si="281"/>
        <v>-0.30000000000000071</v>
      </c>
      <c r="EE85" s="68">
        <v>10.7</v>
      </c>
      <c r="EF85" s="133">
        <v>11</v>
      </c>
      <c r="EG85" s="134">
        <f t="shared" si="282"/>
        <v>-0.30000000000000071</v>
      </c>
      <c r="EH85" s="68">
        <v>11.1</v>
      </c>
      <c r="EI85" s="133">
        <v>11.5</v>
      </c>
      <c r="EJ85" s="134">
        <f t="shared" si="283"/>
        <v>-0.40000000000000036</v>
      </c>
      <c r="EK85" s="68">
        <v>10.7</v>
      </c>
      <c r="EL85" s="133">
        <v>11</v>
      </c>
      <c r="EM85" s="134">
        <f t="shared" si="284"/>
        <v>-0.30000000000000071</v>
      </c>
      <c r="EN85" s="68">
        <v>10.9</v>
      </c>
      <c r="EO85" s="133">
        <v>10.9</v>
      </c>
      <c r="EP85" s="134">
        <f t="shared" si="285"/>
        <v>0</v>
      </c>
      <c r="EQ85" s="68">
        <v>10.8</v>
      </c>
      <c r="ER85" s="133">
        <v>10.8</v>
      </c>
      <c r="ES85" s="134">
        <f t="shared" si="286"/>
        <v>0</v>
      </c>
      <c r="ET85" s="68">
        <v>10.9</v>
      </c>
      <c r="EU85" s="133">
        <v>10.9</v>
      </c>
      <c r="EV85" s="134">
        <f t="shared" si="287"/>
        <v>0</v>
      </c>
      <c r="EW85" s="68">
        <v>11.1</v>
      </c>
      <c r="EX85" s="133">
        <v>11.15</v>
      </c>
      <c r="EY85" s="134">
        <f t="shared" si="288"/>
        <v>-5.0000000000000711E-2</v>
      </c>
    </row>
    <row r="86" spans="1:155" ht="19.75" customHeight="1" x14ac:dyDescent="0.35">
      <c r="A86" s="96"/>
      <c r="J86" s="103">
        <v>44887</v>
      </c>
      <c r="K86" s="101">
        <f t="shared" si="242"/>
        <v>23.735483870967748</v>
      </c>
      <c r="L86" s="102">
        <v>23.8</v>
      </c>
      <c r="M86" s="100">
        <v>24.6</v>
      </c>
      <c r="N86" s="100">
        <v>23.4</v>
      </c>
      <c r="O86" s="100">
        <v>23.8</v>
      </c>
      <c r="P86" s="100">
        <v>24.6</v>
      </c>
      <c r="Q86" s="105">
        <v>25.4</v>
      </c>
      <c r="R86" s="102">
        <v>23.8</v>
      </c>
      <c r="S86" s="100">
        <v>23.8</v>
      </c>
      <c r="T86" s="100">
        <v>23.8</v>
      </c>
      <c r="U86" s="100">
        <v>24.8</v>
      </c>
      <c r="V86" s="100">
        <v>24</v>
      </c>
      <c r="W86" s="56">
        <v>24</v>
      </c>
      <c r="X86" s="106">
        <v>23</v>
      </c>
      <c r="Y86" s="100">
        <v>24</v>
      </c>
      <c r="Z86" s="100">
        <v>23.8</v>
      </c>
      <c r="AA86" s="100">
        <v>23.8</v>
      </c>
      <c r="AB86" s="105">
        <v>23.8</v>
      </c>
      <c r="AC86" s="102">
        <v>23.8</v>
      </c>
      <c r="AD86" s="102">
        <v>23.8</v>
      </c>
      <c r="AE86" s="100">
        <v>23.8</v>
      </c>
      <c r="AF86" s="102">
        <v>23.8</v>
      </c>
      <c r="AG86" s="100">
        <v>23.4</v>
      </c>
      <c r="AH86" s="100">
        <v>23.4</v>
      </c>
      <c r="AI86" s="100">
        <v>23</v>
      </c>
      <c r="AJ86" s="105">
        <v>23.2</v>
      </c>
      <c r="AK86" s="102">
        <v>23.6</v>
      </c>
      <c r="AL86" s="100">
        <v>23.8</v>
      </c>
      <c r="AM86" s="100">
        <v>23.2</v>
      </c>
      <c r="AN86" s="100">
        <v>22.4</v>
      </c>
      <c r="AO86" s="100">
        <v>23.8</v>
      </c>
      <c r="AP86" s="100">
        <v>22.6</v>
      </c>
      <c r="AQ86" s="110">
        <f t="shared" si="201"/>
        <v>0.40000000000000213</v>
      </c>
      <c r="AS86" s="103">
        <v>44382</v>
      </c>
      <c r="AT86" s="112">
        <f t="shared" si="279"/>
        <v>446.07142857142856</v>
      </c>
      <c r="AU86" s="142"/>
      <c r="AV86" s="143"/>
      <c r="AW86" s="143"/>
      <c r="AX86" s="149"/>
      <c r="AY86" s="66">
        <v>470</v>
      </c>
      <c r="AZ86" s="146"/>
      <c r="BA86" s="139">
        <v>470</v>
      </c>
      <c r="BB86" s="139">
        <v>420</v>
      </c>
      <c r="BC86" s="66">
        <v>450</v>
      </c>
      <c r="BD86" s="66"/>
      <c r="BE86" s="146">
        <v>450</v>
      </c>
      <c r="BF86" s="142"/>
      <c r="BG86" s="143"/>
      <c r="BH86" s="143"/>
      <c r="BI86" s="143"/>
      <c r="BJ86" s="150"/>
      <c r="BK86" s="66">
        <v>480</v>
      </c>
      <c r="BL86" s="66">
        <v>440</v>
      </c>
      <c r="BM86" s="66">
        <v>380</v>
      </c>
      <c r="BN86" s="66">
        <v>380</v>
      </c>
      <c r="BO86" s="146">
        <v>390</v>
      </c>
      <c r="BP86" s="139">
        <v>490</v>
      </c>
      <c r="BQ86" s="66">
        <v>475</v>
      </c>
      <c r="BR86" s="66"/>
      <c r="BS86" s="66">
        <v>475</v>
      </c>
      <c r="BT86" s="66">
        <v>475</v>
      </c>
      <c r="BV86" s="103">
        <v>44382</v>
      </c>
      <c r="BW86" s="119">
        <v>1940</v>
      </c>
      <c r="BX86" s="139"/>
      <c r="BY86" s="66"/>
      <c r="BZ86" s="66"/>
      <c r="CA86" s="66"/>
      <c r="CB86" s="146"/>
      <c r="CC86" s="66"/>
      <c r="CD86" s="66"/>
      <c r="CE86" s="66"/>
      <c r="CF86" s="66"/>
      <c r="CG86" s="146"/>
      <c r="CH86" s="57"/>
      <c r="CI86" s="57"/>
      <c r="CJ86" s="57"/>
      <c r="CK86" s="57"/>
      <c r="CL86" s="164"/>
      <c r="CM86" s="139"/>
      <c r="CN86" s="66"/>
      <c r="CO86" s="66"/>
      <c r="CP86" s="66"/>
      <c r="CQ86" s="146"/>
      <c r="CR86" s="66"/>
      <c r="CS86" s="66"/>
      <c r="CT86" s="66"/>
      <c r="CU86" s="66"/>
      <c r="CV86" s="66"/>
      <c r="CX86" s="103">
        <v>44887</v>
      </c>
      <c r="CY86" s="68">
        <v>15.5</v>
      </c>
      <c r="CZ86" s="68">
        <v>14</v>
      </c>
      <c r="DA86" s="126">
        <f t="shared" si="240"/>
        <v>1.5</v>
      </c>
      <c r="DC86" s="103">
        <v>44887</v>
      </c>
      <c r="DD86" s="127">
        <f t="shared" si="250"/>
        <v>0.19999999999999929</v>
      </c>
      <c r="DE86" s="127">
        <f t="shared" si="251"/>
        <v>1</v>
      </c>
      <c r="DF86" s="127">
        <f t="shared" si="252"/>
        <v>-1.4000000000000021</v>
      </c>
      <c r="DG86" s="127">
        <f t="shared" si="253"/>
        <v>-0.60000000000000142</v>
      </c>
      <c r="DH86" s="127">
        <f t="shared" si="254"/>
        <v>0</v>
      </c>
      <c r="DI86" s="127">
        <f t="shared" si="255"/>
        <v>0</v>
      </c>
      <c r="DJ86" s="127">
        <f t="shared" si="256"/>
        <v>-0.40000000000000213</v>
      </c>
      <c r="DK86" s="127">
        <f t="shared" si="257"/>
        <v>-0.80000000000000071</v>
      </c>
      <c r="DL86" s="127">
        <f t="shared" si="258"/>
        <v>-0.40000000000000213</v>
      </c>
      <c r="DM86" s="127">
        <f t="shared" si="259"/>
        <v>-0.19999999999999929</v>
      </c>
      <c r="DN86" s="127">
        <f t="shared" si="260"/>
        <v>-1.4000000000000021</v>
      </c>
      <c r="DO86" s="127">
        <f t="shared" si="261"/>
        <v>-1</v>
      </c>
      <c r="DP86" s="127">
        <f t="shared" si="262"/>
        <v>-0.19999999999999929</v>
      </c>
      <c r="DQ86" s="127">
        <f t="shared" si="263"/>
        <v>0</v>
      </c>
      <c r="DR86" s="127">
        <f t="shared" si="264"/>
        <v>-0.80000000000000071</v>
      </c>
      <c r="DS86" s="127">
        <f t="shared" si="265"/>
        <v>-0.80000000000000071</v>
      </c>
      <c r="DU86" s="103">
        <v>44890</v>
      </c>
      <c r="DV86" s="68">
        <v>10.9</v>
      </c>
      <c r="DW86" s="133">
        <v>10.8</v>
      </c>
      <c r="DX86" s="134">
        <f t="shared" si="289"/>
        <v>9.9999999999999645E-2</v>
      </c>
      <c r="DY86" s="68">
        <v>10.7</v>
      </c>
      <c r="DZ86" s="133">
        <v>10.8</v>
      </c>
      <c r="EA86" s="134">
        <f t="shared" si="280"/>
        <v>-0.10000000000000142</v>
      </c>
      <c r="EB86" s="68">
        <v>10.8</v>
      </c>
      <c r="EC86" s="133">
        <v>11.2</v>
      </c>
      <c r="ED86" s="134">
        <f t="shared" si="281"/>
        <v>-0.39999999999999858</v>
      </c>
      <c r="EE86" s="68">
        <v>10.6</v>
      </c>
      <c r="EF86" s="133">
        <v>11</v>
      </c>
      <c r="EG86" s="134">
        <f t="shared" si="282"/>
        <v>-0.40000000000000036</v>
      </c>
      <c r="EH86" s="68">
        <v>11.2</v>
      </c>
      <c r="EI86" s="133">
        <v>11.6</v>
      </c>
      <c r="EJ86" s="134">
        <f t="shared" si="283"/>
        <v>-0.40000000000000036</v>
      </c>
      <c r="EK86" s="68">
        <v>10.7</v>
      </c>
      <c r="EL86" s="133">
        <v>11</v>
      </c>
      <c r="EM86" s="134">
        <f t="shared" si="284"/>
        <v>-0.30000000000000071</v>
      </c>
      <c r="EN86" s="68">
        <v>10.7</v>
      </c>
      <c r="EO86" s="133">
        <v>10.8</v>
      </c>
      <c r="EP86" s="134">
        <f t="shared" si="285"/>
        <v>-0.10000000000000142</v>
      </c>
      <c r="EQ86" s="68">
        <v>10.8</v>
      </c>
      <c r="ER86" s="133">
        <v>10.9</v>
      </c>
      <c r="ES86" s="134">
        <f t="shared" si="286"/>
        <v>-9.9999999999999645E-2</v>
      </c>
      <c r="ET86" s="68">
        <v>10.8</v>
      </c>
      <c r="EU86" s="133">
        <v>10.9</v>
      </c>
      <c r="EV86" s="134">
        <f t="shared" si="287"/>
        <v>-9.9999999999999645E-2</v>
      </c>
      <c r="EW86" s="68">
        <v>11.1</v>
      </c>
      <c r="EX86" s="133">
        <v>11.1</v>
      </c>
      <c r="EY86" s="134">
        <f t="shared" ref="EY86:EY92" si="290">EW86-EX86</f>
        <v>0</v>
      </c>
    </row>
    <row r="87" spans="1:155" ht="19.75" customHeight="1" x14ac:dyDescent="0.35">
      <c r="A87" s="96"/>
      <c r="J87" s="103">
        <v>44886</v>
      </c>
      <c r="K87" s="101">
        <f t="shared" si="242"/>
        <v>23.748387096774199</v>
      </c>
      <c r="L87" s="102">
        <v>23.8</v>
      </c>
      <c r="M87" s="100">
        <v>24.6</v>
      </c>
      <c r="N87" s="100">
        <v>23.4</v>
      </c>
      <c r="O87" s="100">
        <v>23.8</v>
      </c>
      <c r="P87" s="100">
        <v>24.6</v>
      </c>
      <c r="Q87" s="105">
        <v>25.4</v>
      </c>
      <c r="R87" s="102">
        <v>23.8</v>
      </c>
      <c r="S87" s="100">
        <v>23.6</v>
      </c>
      <c r="T87" s="100">
        <v>23.8</v>
      </c>
      <c r="U87" s="100">
        <v>24.8</v>
      </c>
      <c r="V87" s="100">
        <v>24</v>
      </c>
      <c r="W87" s="56">
        <v>24</v>
      </c>
      <c r="X87" s="106">
        <v>23</v>
      </c>
      <c r="Y87" s="100">
        <v>24</v>
      </c>
      <c r="Z87" s="100">
        <v>23.8</v>
      </c>
      <c r="AA87" s="100">
        <v>23.8</v>
      </c>
      <c r="AB87" s="105">
        <v>23.8</v>
      </c>
      <c r="AC87" s="102">
        <v>23.8</v>
      </c>
      <c r="AD87" s="102">
        <v>23.8</v>
      </c>
      <c r="AE87" s="100">
        <v>23.8</v>
      </c>
      <c r="AF87" s="102">
        <v>23.8</v>
      </c>
      <c r="AG87" s="100">
        <v>23.4</v>
      </c>
      <c r="AH87" s="100">
        <v>23</v>
      </c>
      <c r="AI87" s="100">
        <v>22.8</v>
      </c>
      <c r="AJ87" s="105">
        <v>23</v>
      </c>
      <c r="AK87" s="102">
        <v>23.6</v>
      </c>
      <c r="AL87" s="100">
        <v>24.2</v>
      </c>
      <c r="AM87" s="100">
        <v>23.4</v>
      </c>
      <c r="AN87" s="100">
        <v>22.4</v>
      </c>
      <c r="AO87" s="100">
        <v>24.2</v>
      </c>
      <c r="AP87" s="100">
        <v>23</v>
      </c>
      <c r="AQ87" s="110">
        <f t="shared" si="201"/>
        <v>0.69999999999999574</v>
      </c>
      <c r="AS87" s="103">
        <v>44375</v>
      </c>
      <c r="AT87" s="112">
        <f t="shared" si="279"/>
        <v>598.33333333333337</v>
      </c>
      <c r="AU87" s="139"/>
      <c r="AV87" s="66"/>
      <c r="AW87" s="66"/>
      <c r="AX87" s="57"/>
      <c r="AY87" s="66">
        <v>625</v>
      </c>
      <c r="AZ87" s="146"/>
      <c r="BA87" s="139">
        <v>570</v>
      </c>
      <c r="BB87" s="139"/>
      <c r="BC87" s="66"/>
      <c r="BD87" s="66"/>
      <c r="BE87" s="146"/>
      <c r="BF87" s="142"/>
      <c r="BG87" s="143"/>
      <c r="BH87" s="143"/>
      <c r="BI87" s="143"/>
      <c r="BJ87" s="150"/>
      <c r="BK87" s="66"/>
      <c r="BL87" s="66"/>
      <c r="BM87" s="66"/>
      <c r="BN87" s="66"/>
      <c r="BO87" s="146"/>
      <c r="BP87" s="139"/>
      <c r="BQ87" s="66">
        <v>600</v>
      </c>
      <c r="BR87" s="66"/>
      <c r="BS87" s="66"/>
      <c r="BT87" s="66"/>
      <c r="BV87" s="103">
        <v>44375</v>
      </c>
      <c r="BW87" s="119">
        <v>1970</v>
      </c>
      <c r="BX87" s="139"/>
      <c r="BY87" s="66"/>
      <c r="BZ87" s="66"/>
      <c r="CA87" s="66"/>
      <c r="CB87" s="146"/>
      <c r="CC87" s="66"/>
      <c r="CD87" s="66"/>
      <c r="CE87" s="66"/>
      <c r="CF87" s="66"/>
      <c r="CG87" s="146"/>
      <c r="CH87" s="57"/>
      <c r="CI87" s="57"/>
      <c r="CJ87" s="57"/>
      <c r="CK87" s="57"/>
      <c r="CL87" s="164"/>
      <c r="CM87" s="139"/>
      <c r="CN87" s="66"/>
      <c r="CO87" s="66"/>
      <c r="CP87" s="66"/>
      <c r="CQ87" s="146"/>
      <c r="CR87" s="66"/>
      <c r="CS87" s="66"/>
      <c r="CT87" s="66"/>
      <c r="CU87" s="66"/>
      <c r="CV87" s="66"/>
      <c r="CX87" s="103">
        <v>44886</v>
      </c>
      <c r="CY87" s="68">
        <v>16</v>
      </c>
      <c r="CZ87" s="68">
        <v>14.15</v>
      </c>
      <c r="DA87" s="126">
        <f t="shared" si="240"/>
        <v>1.8499999999999996</v>
      </c>
      <c r="DC87" s="103">
        <v>44886</v>
      </c>
      <c r="DD87" s="127">
        <f t="shared" si="250"/>
        <v>0.39999999999999858</v>
      </c>
      <c r="DE87" s="127">
        <f t="shared" si="251"/>
        <v>1.1999999999999993</v>
      </c>
      <c r="DF87" s="127">
        <f t="shared" si="252"/>
        <v>-1.2000000000000028</v>
      </c>
      <c r="DG87" s="127">
        <f t="shared" si="253"/>
        <v>-0.20000000000000284</v>
      </c>
      <c r="DH87" s="127">
        <f t="shared" si="254"/>
        <v>0.59999999999999787</v>
      </c>
      <c r="DI87" s="127">
        <f t="shared" si="255"/>
        <v>0.19999999999999929</v>
      </c>
      <c r="DJ87" s="127">
        <f t="shared" si="256"/>
        <v>-0.60000000000000142</v>
      </c>
      <c r="DK87" s="127">
        <f t="shared" si="257"/>
        <v>-0.80000000000000071</v>
      </c>
      <c r="DL87" s="127">
        <f t="shared" si="258"/>
        <v>-0.20000000000000284</v>
      </c>
      <c r="DM87" s="127">
        <f t="shared" si="259"/>
        <v>0</v>
      </c>
      <c r="DN87" s="127">
        <f t="shared" si="260"/>
        <v>-1.4000000000000021</v>
      </c>
      <c r="DO87" s="127">
        <f t="shared" si="261"/>
        <v>-0.60000000000000142</v>
      </c>
      <c r="DP87" s="127">
        <f t="shared" si="262"/>
        <v>0.19999999999999929</v>
      </c>
      <c r="DQ87" s="127">
        <f t="shared" si="263"/>
        <v>0.39999999999999858</v>
      </c>
      <c r="DR87" s="127">
        <f t="shared" si="264"/>
        <v>-1.1999999999999993</v>
      </c>
      <c r="DS87" s="127">
        <f t="shared" si="265"/>
        <v>-0.60000000000000142</v>
      </c>
      <c r="DU87" s="103">
        <v>44889</v>
      </c>
      <c r="DV87" s="68">
        <v>11</v>
      </c>
      <c r="DW87" s="133">
        <v>11.1</v>
      </c>
      <c r="DX87" s="134">
        <f t="shared" si="289"/>
        <v>-9.9999999999999645E-2</v>
      </c>
      <c r="DY87" s="68">
        <v>10.45</v>
      </c>
      <c r="DZ87" s="133">
        <v>10.7</v>
      </c>
      <c r="EA87" s="134">
        <f t="shared" si="280"/>
        <v>-0.25</v>
      </c>
      <c r="EB87" s="68">
        <v>10.9</v>
      </c>
      <c r="EC87" s="133">
        <v>11.45</v>
      </c>
      <c r="ED87" s="134">
        <f t="shared" si="281"/>
        <v>-0.54999999999999893</v>
      </c>
      <c r="EE87" s="68">
        <v>10.6</v>
      </c>
      <c r="EF87" s="133">
        <v>10.9</v>
      </c>
      <c r="EG87" s="134">
        <f t="shared" si="282"/>
        <v>-0.30000000000000071</v>
      </c>
      <c r="EH87" s="68">
        <v>11.3</v>
      </c>
      <c r="EI87" s="133">
        <v>11.7</v>
      </c>
      <c r="EJ87" s="134">
        <f t="shared" si="283"/>
        <v>-0.39999999999999858</v>
      </c>
      <c r="EK87" s="68">
        <v>10.8</v>
      </c>
      <c r="EL87" s="133">
        <v>11.4</v>
      </c>
      <c r="EM87" s="134">
        <f t="shared" si="284"/>
        <v>-0.59999999999999964</v>
      </c>
      <c r="EN87" s="68">
        <v>10.5</v>
      </c>
      <c r="EO87" s="133">
        <v>10.6</v>
      </c>
      <c r="EP87" s="134">
        <f t="shared" si="285"/>
        <v>-9.9999999999999645E-2</v>
      </c>
      <c r="EQ87" s="68">
        <v>10.8</v>
      </c>
      <c r="ER87" s="133">
        <v>10.9</v>
      </c>
      <c r="ES87" s="134">
        <f t="shared" si="286"/>
        <v>-9.9999999999999645E-2</v>
      </c>
      <c r="ET87" s="68">
        <v>10.7</v>
      </c>
      <c r="EU87" s="133">
        <v>10.8</v>
      </c>
      <c r="EV87" s="134">
        <f t="shared" si="287"/>
        <v>-0.10000000000000142</v>
      </c>
      <c r="EW87" s="68">
        <v>11</v>
      </c>
      <c r="EX87" s="133">
        <v>11.2</v>
      </c>
      <c r="EY87" s="134">
        <f t="shared" si="290"/>
        <v>-0.19999999999999929</v>
      </c>
    </row>
    <row r="88" spans="1:155" ht="19.75" customHeight="1" x14ac:dyDescent="0.35">
      <c r="A88" s="96"/>
      <c r="J88" s="103">
        <v>44885</v>
      </c>
      <c r="K88" s="101">
        <f t="shared" si="242"/>
        <v>23.832258064516136</v>
      </c>
      <c r="L88" s="102">
        <v>24.2</v>
      </c>
      <c r="M88" s="100">
        <v>24.6</v>
      </c>
      <c r="N88" s="100">
        <v>24</v>
      </c>
      <c r="O88" s="100">
        <v>24.4</v>
      </c>
      <c r="P88" s="100">
        <v>25</v>
      </c>
      <c r="Q88" s="105">
        <v>25.4</v>
      </c>
      <c r="R88" s="102">
        <v>23.8</v>
      </c>
      <c r="S88" s="100">
        <v>23.4</v>
      </c>
      <c r="T88" s="100">
        <v>23.6</v>
      </c>
      <c r="U88" s="100">
        <v>24.8</v>
      </c>
      <c r="V88" s="100">
        <v>24</v>
      </c>
      <c r="W88" s="56">
        <v>24</v>
      </c>
      <c r="X88" s="106">
        <v>23</v>
      </c>
      <c r="Y88" s="100">
        <v>24</v>
      </c>
      <c r="Z88" s="100">
        <v>23.8</v>
      </c>
      <c r="AA88" s="100">
        <v>23.8</v>
      </c>
      <c r="AB88" s="105">
        <v>23.8</v>
      </c>
      <c r="AC88" s="102">
        <v>23.8</v>
      </c>
      <c r="AD88" s="102">
        <v>23.8</v>
      </c>
      <c r="AE88" s="100">
        <v>23.8</v>
      </c>
      <c r="AF88" s="102">
        <v>23.8</v>
      </c>
      <c r="AG88" s="100">
        <v>23.4</v>
      </c>
      <c r="AH88" s="100">
        <v>23.2</v>
      </c>
      <c r="AI88" s="100">
        <v>23.2</v>
      </c>
      <c r="AJ88" s="105">
        <v>23</v>
      </c>
      <c r="AK88" s="102">
        <v>23.8</v>
      </c>
      <c r="AL88" s="100">
        <v>24.4</v>
      </c>
      <c r="AM88" s="100">
        <v>23.4</v>
      </c>
      <c r="AN88" s="100">
        <v>22.4</v>
      </c>
      <c r="AO88" s="100">
        <v>24.2</v>
      </c>
      <c r="AP88" s="100">
        <v>23</v>
      </c>
      <c r="AQ88" s="110">
        <f t="shared" si="201"/>
        <v>1.0999999999999979</v>
      </c>
      <c r="AS88" s="103">
        <v>44368</v>
      </c>
      <c r="AT88" s="112">
        <f t="shared" si="279"/>
        <v>550</v>
      </c>
      <c r="AU88" s="139"/>
      <c r="AV88" s="66"/>
      <c r="AW88" s="66"/>
      <c r="AX88" s="57"/>
      <c r="AY88" s="66">
        <v>580</v>
      </c>
      <c r="AZ88" s="146"/>
      <c r="BA88" s="139">
        <v>570</v>
      </c>
      <c r="BB88" s="139"/>
      <c r="BC88" s="66"/>
      <c r="BD88" s="66"/>
      <c r="BE88" s="146"/>
      <c r="BF88" s="142"/>
      <c r="BG88" s="143"/>
      <c r="BH88" s="143"/>
      <c r="BI88" s="143"/>
      <c r="BJ88" s="150"/>
      <c r="BK88" s="66"/>
      <c r="BL88" s="66">
        <v>500</v>
      </c>
      <c r="BM88" s="66"/>
      <c r="BN88" s="66"/>
      <c r="BO88" s="146"/>
      <c r="BP88" s="139">
        <v>550</v>
      </c>
      <c r="BQ88" s="66"/>
      <c r="BR88" s="66"/>
      <c r="BS88" s="66"/>
      <c r="BT88" s="66"/>
      <c r="BV88" s="103">
        <v>44368</v>
      </c>
      <c r="BW88" s="119">
        <v>2000</v>
      </c>
      <c r="BX88" s="139"/>
      <c r="BY88" s="66"/>
      <c r="BZ88" s="66"/>
      <c r="CA88" s="66"/>
      <c r="CB88" s="146"/>
      <c r="CC88" s="66"/>
      <c r="CD88" s="66"/>
      <c r="CE88" s="66"/>
      <c r="CF88" s="66"/>
      <c r="CG88" s="146"/>
      <c r="CH88" s="57"/>
      <c r="CI88" s="57"/>
      <c r="CJ88" s="57"/>
      <c r="CK88" s="57"/>
      <c r="CL88" s="164"/>
      <c r="CM88" s="139"/>
      <c r="CN88" s="66"/>
      <c r="CO88" s="66"/>
      <c r="CP88" s="66"/>
      <c r="CQ88" s="146"/>
      <c r="CR88" s="66"/>
      <c r="CS88" s="66"/>
      <c r="CT88" s="66"/>
      <c r="CU88" s="66"/>
      <c r="CV88" s="66"/>
      <c r="CX88" s="103">
        <v>44885</v>
      </c>
      <c r="CY88" s="68">
        <v>15.5</v>
      </c>
      <c r="CZ88" s="68">
        <v>13.5</v>
      </c>
      <c r="DA88" s="126">
        <f t="shared" si="240"/>
        <v>2</v>
      </c>
      <c r="DC88" s="103">
        <v>44885</v>
      </c>
      <c r="DD88" s="127">
        <f t="shared" si="250"/>
        <v>0.60000000000000142</v>
      </c>
      <c r="DE88" s="127">
        <f t="shared" si="251"/>
        <v>1.4000000000000021</v>
      </c>
      <c r="DF88" s="127">
        <f t="shared" si="252"/>
        <v>-1</v>
      </c>
      <c r="DG88" s="127">
        <f t="shared" si="253"/>
        <v>0</v>
      </c>
      <c r="DH88" s="127">
        <f t="shared" si="254"/>
        <v>1</v>
      </c>
      <c r="DI88" s="127">
        <f t="shared" si="255"/>
        <v>0.40000000000000213</v>
      </c>
      <c r="DJ88" s="127">
        <f t="shared" si="256"/>
        <v>-0.19999999999999929</v>
      </c>
      <c r="DK88" s="127">
        <f t="shared" si="257"/>
        <v>-0.19999999999999929</v>
      </c>
      <c r="DL88" s="127">
        <f t="shared" si="258"/>
        <v>0.60000000000000142</v>
      </c>
      <c r="DM88" s="127">
        <f t="shared" si="259"/>
        <v>0.40000000000000213</v>
      </c>
      <c r="DN88" s="127">
        <f t="shared" si="260"/>
        <v>-1.4000000000000021</v>
      </c>
      <c r="DO88" s="127">
        <f t="shared" si="261"/>
        <v>-0.80000000000000071</v>
      </c>
      <c r="DP88" s="127">
        <f t="shared" si="262"/>
        <v>0.39999999999999858</v>
      </c>
      <c r="DQ88" s="127">
        <f t="shared" si="263"/>
        <v>0.59999999999999787</v>
      </c>
      <c r="DR88" s="127">
        <f t="shared" si="264"/>
        <v>-1.3999999999999986</v>
      </c>
      <c r="DS88" s="127">
        <f t="shared" si="265"/>
        <v>-0.39999999999999858</v>
      </c>
      <c r="DU88" s="103">
        <v>44888</v>
      </c>
      <c r="DV88" s="68">
        <v>11.5</v>
      </c>
      <c r="DW88" s="133">
        <v>11.4</v>
      </c>
      <c r="DX88" s="134">
        <f t="shared" si="289"/>
        <v>9.9999999999999645E-2</v>
      </c>
      <c r="DY88" s="68">
        <v>11.5</v>
      </c>
      <c r="DZ88" s="133">
        <v>11.5</v>
      </c>
      <c r="EA88" s="134">
        <f t="shared" si="280"/>
        <v>0</v>
      </c>
      <c r="EB88" s="68">
        <v>11.5</v>
      </c>
      <c r="EC88" s="133">
        <v>11.8</v>
      </c>
      <c r="ED88" s="134">
        <f t="shared" si="281"/>
        <v>-0.30000000000000071</v>
      </c>
      <c r="EE88" s="68">
        <v>11.1</v>
      </c>
      <c r="EF88" s="133">
        <v>11.4</v>
      </c>
      <c r="EG88" s="134">
        <f t="shared" si="282"/>
        <v>-0.30000000000000071</v>
      </c>
      <c r="EH88" s="68">
        <v>11.6</v>
      </c>
      <c r="EI88" s="133">
        <v>11.9</v>
      </c>
      <c r="EJ88" s="134">
        <f t="shared" si="283"/>
        <v>-0.30000000000000071</v>
      </c>
      <c r="EK88" s="68">
        <v>11.45</v>
      </c>
      <c r="EL88" s="133">
        <v>11.75</v>
      </c>
      <c r="EM88" s="134">
        <f t="shared" si="284"/>
        <v>-0.30000000000000071</v>
      </c>
      <c r="EN88" s="68">
        <v>11.2</v>
      </c>
      <c r="EO88" s="133">
        <v>11.2</v>
      </c>
      <c r="EP88" s="134">
        <f t="shared" si="285"/>
        <v>0</v>
      </c>
      <c r="EQ88" s="68">
        <v>11.3</v>
      </c>
      <c r="ER88" s="133">
        <v>11.3</v>
      </c>
      <c r="ES88" s="134">
        <f t="shared" si="286"/>
        <v>0</v>
      </c>
      <c r="ET88" s="68">
        <v>11.3</v>
      </c>
      <c r="EU88" s="133">
        <v>11.3</v>
      </c>
      <c r="EV88" s="134">
        <f t="shared" si="287"/>
        <v>0</v>
      </c>
      <c r="EW88" s="68">
        <v>11.5</v>
      </c>
      <c r="EX88" s="133">
        <v>11.4</v>
      </c>
      <c r="EY88" s="134">
        <f t="shared" si="290"/>
        <v>9.9999999999999645E-2</v>
      </c>
    </row>
    <row r="89" spans="1:155" ht="19.75" customHeight="1" x14ac:dyDescent="0.35">
      <c r="A89" s="96"/>
      <c r="J89" s="103">
        <v>44884</v>
      </c>
      <c r="K89" s="101">
        <f t="shared" si="242"/>
        <v>24.161290322580648</v>
      </c>
      <c r="L89" s="102">
        <v>24.4</v>
      </c>
      <c r="M89" s="100">
        <v>24.8</v>
      </c>
      <c r="N89" s="100">
        <v>24</v>
      </c>
      <c r="O89" s="100">
        <v>24.4</v>
      </c>
      <c r="P89" s="100">
        <v>25.2</v>
      </c>
      <c r="Q89" s="105">
        <v>25.6</v>
      </c>
      <c r="R89" s="102">
        <v>24.2</v>
      </c>
      <c r="S89" s="100">
        <v>23.6</v>
      </c>
      <c r="T89" s="100">
        <v>23.8</v>
      </c>
      <c r="U89" s="100">
        <v>25.6</v>
      </c>
      <c r="V89" s="100">
        <v>24.2</v>
      </c>
      <c r="W89" s="56">
        <v>24.6</v>
      </c>
      <c r="X89" s="106">
        <v>23.6</v>
      </c>
      <c r="Y89" s="100">
        <v>24.2</v>
      </c>
      <c r="Z89" s="100">
        <v>24</v>
      </c>
      <c r="AA89" s="100">
        <v>24</v>
      </c>
      <c r="AB89" s="105">
        <v>24</v>
      </c>
      <c r="AC89" s="102">
        <v>24.6</v>
      </c>
      <c r="AD89" s="102">
        <v>24.6</v>
      </c>
      <c r="AE89" s="100">
        <v>23.8</v>
      </c>
      <c r="AF89" s="102">
        <v>24.6</v>
      </c>
      <c r="AG89" s="100">
        <v>23.4</v>
      </c>
      <c r="AH89" s="100">
        <v>23.4</v>
      </c>
      <c r="AI89" s="100">
        <v>23.6</v>
      </c>
      <c r="AJ89" s="105">
        <v>23.2</v>
      </c>
      <c r="AK89" s="102">
        <v>23.8</v>
      </c>
      <c r="AL89" s="100">
        <v>24.8</v>
      </c>
      <c r="AM89" s="100">
        <v>24.2</v>
      </c>
      <c r="AN89" s="100">
        <v>22.8</v>
      </c>
      <c r="AO89" s="100">
        <v>24.6</v>
      </c>
      <c r="AP89" s="100">
        <v>23.4</v>
      </c>
      <c r="AQ89" s="110">
        <f t="shared" si="201"/>
        <v>1.1000000000000014</v>
      </c>
      <c r="AS89" s="103">
        <v>44361</v>
      </c>
      <c r="AT89" s="112">
        <f t="shared" si="279"/>
        <v>611</v>
      </c>
      <c r="AU89" s="139"/>
      <c r="AV89" s="66"/>
      <c r="AW89" s="66"/>
      <c r="AX89" s="57"/>
      <c r="AY89" s="66">
        <v>550</v>
      </c>
      <c r="AZ89" s="146"/>
      <c r="BA89" s="139">
        <v>563</v>
      </c>
      <c r="BB89" s="139"/>
      <c r="BC89" s="66"/>
      <c r="BD89" s="66"/>
      <c r="BE89" s="146"/>
      <c r="BF89" s="142"/>
      <c r="BG89" s="143"/>
      <c r="BH89" s="143"/>
      <c r="BI89" s="143"/>
      <c r="BJ89" s="150"/>
      <c r="BK89" s="66"/>
      <c r="BL89" s="66"/>
      <c r="BM89" s="66">
        <v>720</v>
      </c>
      <c r="BN89" s="66"/>
      <c r="BO89" s="146"/>
      <c r="BP89" s="139"/>
      <c r="BQ89" s="66"/>
      <c r="BR89" s="66"/>
      <c r="BS89" s="66"/>
      <c r="BT89" s="66"/>
      <c r="BV89" s="103">
        <v>44361</v>
      </c>
      <c r="BW89" s="119">
        <v>2300</v>
      </c>
      <c r="BX89" s="139"/>
      <c r="BY89" s="66"/>
      <c r="BZ89" s="66"/>
      <c r="CA89" s="66"/>
      <c r="CB89" s="146"/>
      <c r="CC89" s="66"/>
      <c r="CD89" s="66"/>
      <c r="CE89" s="66"/>
      <c r="CF89" s="66"/>
      <c r="CG89" s="146"/>
      <c r="CH89" s="57"/>
      <c r="CI89" s="57"/>
      <c r="CJ89" s="57"/>
      <c r="CK89" s="57"/>
      <c r="CL89" s="164"/>
      <c r="CM89" s="139"/>
      <c r="CN89" s="66"/>
      <c r="CO89" s="66"/>
      <c r="CP89" s="66"/>
      <c r="CQ89" s="146"/>
      <c r="CR89" s="66"/>
      <c r="CS89" s="66"/>
      <c r="CT89" s="66"/>
      <c r="CU89" s="66"/>
      <c r="CV89" s="66"/>
      <c r="CX89" s="103">
        <v>44884</v>
      </c>
      <c r="CY89" s="68">
        <v>15.5</v>
      </c>
      <c r="CZ89" s="68">
        <v>13.5</v>
      </c>
      <c r="DA89" s="126">
        <f t="shared" si="240"/>
        <v>2</v>
      </c>
      <c r="DC89" s="103">
        <v>44884</v>
      </c>
      <c r="DD89" s="127">
        <f t="shared" si="250"/>
        <v>0.59999999999999787</v>
      </c>
      <c r="DE89" s="127">
        <f t="shared" si="251"/>
        <v>2</v>
      </c>
      <c r="DF89" s="127">
        <f t="shared" si="252"/>
        <v>-0.80000000000000071</v>
      </c>
      <c r="DG89" s="127">
        <f t="shared" si="253"/>
        <v>0.59999999999999787</v>
      </c>
      <c r="DH89" s="127">
        <f t="shared" si="254"/>
        <v>1.1999999999999993</v>
      </c>
      <c r="DI89" s="127">
        <f t="shared" si="255"/>
        <v>0.59999999999999787</v>
      </c>
      <c r="DJ89" s="127">
        <f t="shared" si="256"/>
        <v>-0.20000000000000284</v>
      </c>
      <c r="DK89" s="127">
        <f t="shared" si="257"/>
        <v>0</v>
      </c>
      <c r="DL89" s="127">
        <f t="shared" si="258"/>
        <v>0.39999999999999858</v>
      </c>
      <c r="DM89" s="127">
        <f t="shared" si="259"/>
        <v>0.19999999999999929</v>
      </c>
      <c r="DN89" s="127">
        <f t="shared" si="260"/>
        <v>-1.3999999999999986</v>
      </c>
      <c r="DO89" s="127">
        <f t="shared" si="261"/>
        <v>-0.59999999999999787</v>
      </c>
      <c r="DP89" s="127">
        <f t="shared" si="262"/>
        <v>0.60000000000000142</v>
      </c>
      <c r="DQ89" s="127">
        <f t="shared" si="263"/>
        <v>0.60000000000000142</v>
      </c>
      <c r="DR89" s="127">
        <f t="shared" si="264"/>
        <v>-1.1999999999999993</v>
      </c>
      <c r="DS89" s="127">
        <f t="shared" si="265"/>
        <v>0</v>
      </c>
      <c r="DU89" s="103">
        <v>44887</v>
      </c>
      <c r="DV89" s="68">
        <v>11.9</v>
      </c>
      <c r="DW89" s="133">
        <v>11.55</v>
      </c>
      <c r="DX89" s="134">
        <f t="shared" si="289"/>
        <v>0.34999999999999964</v>
      </c>
      <c r="DY89" s="68">
        <v>11.9</v>
      </c>
      <c r="DZ89" s="133">
        <v>11.7</v>
      </c>
      <c r="EA89" s="134">
        <f t="shared" si="280"/>
        <v>0.20000000000000107</v>
      </c>
      <c r="EB89" s="68">
        <v>11.9</v>
      </c>
      <c r="EC89" s="133">
        <v>12.1</v>
      </c>
      <c r="ED89" s="134">
        <f t="shared" si="281"/>
        <v>-0.19999999999999929</v>
      </c>
      <c r="EE89" s="68">
        <v>11.8</v>
      </c>
      <c r="EF89" s="133">
        <v>12.1</v>
      </c>
      <c r="EG89" s="134">
        <f t="shared" si="282"/>
        <v>-0.29999999999999893</v>
      </c>
      <c r="EH89" s="68">
        <v>11.9</v>
      </c>
      <c r="EI89" s="133">
        <v>12.3</v>
      </c>
      <c r="EJ89" s="134">
        <f t="shared" si="283"/>
        <v>-0.40000000000000036</v>
      </c>
      <c r="EK89" s="68">
        <v>11.7</v>
      </c>
      <c r="EL89" s="133">
        <v>12</v>
      </c>
      <c r="EM89" s="134">
        <f t="shared" si="284"/>
        <v>-0.30000000000000071</v>
      </c>
      <c r="EN89" s="68">
        <v>11.5</v>
      </c>
      <c r="EO89" s="133">
        <v>11.6</v>
      </c>
      <c r="EP89" s="134">
        <f t="shared" si="285"/>
        <v>-9.9999999999999645E-2</v>
      </c>
      <c r="EQ89" s="68">
        <v>11.7</v>
      </c>
      <c r="ER89" s="133">
        <v>11.8</v>
      </c>
      <c r="ES89" s="134">
        <f t="shared" si="286"/>
        <v>-0.10000000000000142</v>
      </c>
      <c r="ET89" s="68">
        <v>11.6</v>
      </c>
      <c r="EU89" s="133">
        <v>11.7</v>
      </c>
      <c r="EV89" s="134">
        <f t="shared" si="287"/>
        <v>-9.9999999999999645E-2</v>
      </c>
      <c r="EW89" s="68">
        <v>12</v>
      </c>
      <c r="EX89" s="133">
        <v>11.8</v>
      </c>
      <c r="EY89" s="134">
        <f t="shared" si="290"/>
        <v>0.19999999999999929</v>
      </c>
    </row>
    <row r="90" spans="1:155" ht="19.75" customHeight="1" x14ac:dyDescent="0.35">
      <c r="A90" s="96"/>
      <c r="J90" s="103">
        <v>44883</v>
      </c>
      <c r="K90" s="101">
        <f t="shared" si="242"/>
        <v>24.341935483870973</v>
      </c>
      <c r="L90" s="102">
        <v>24.6</v>
      </c>
      <c r="M90" s="100">
        <v>25</v>
      </c>
      <c r="N90" s="100">
        <v>24</v>
      </c>
      <c r="O90" s="100">
        <v>24.4</v>
      </c>
      <c r="P90" s="100">
        <v>25.2</v>
      </c>
      <c r="Q90" s="105">
        <v>25.6</v>
      </c>
      <c r="R90" s="102">
        <v>24.6</v>
      </c>
      <c r="S90" s="100">
        <v>24.2</v>
      </c>
      <c r="T90" s="100">
        <v>24.6</v>
      </c>
      <c r="U90" s="100">
        <v>25.8</v>
      </c>
      <c r="V90" s="100">
        <v>24.8</v>
      </c>
      <c r="W90" s="56">
        <v>24.8</v>
      </c>
      <c r="X90" s="106">
        <v>23.6</v>
      </c>
      <c r="Y90" s="100">
        <v>24.2</v>
      </c>
      <c r="Z90" s="100">
        <v>24</v>
      </c>
      <c r="AA90" s="100">
        <v>24</v>
      </c>
      <c r="AB90" s="105">
        <v>24</v>
      </c>
      <c r="AC90" s="102">
        <v>24.6</v>
      </c>
      <c r="AD90" s="102">
        <v>24.6</v>
      </c>
      <c r="AE90" s="100">
        <v>24.2</v>
      </c>
      <c r="AF90" s="102">
        <v>24.6</v>
      </c>
      <c r="AG90" s="100">
        <v>23.8</v>
      </c>
      <c r="AH90" s="100">
        <v>23.8</v>
      </c>
      <c r="AI90" s="100">
        <v>23.6</v>
      </c>
      <c r="AJ90" s="105">
        <v>23.6</v>
      </c>
      <c r="AK90" s="102">
        <v>24</v>
      </c>
      <c r="AL90" s="100">
        <v>25</v>
      </c>
      <c r="AM90" s="100">
        <v>24.2</v>
      </c>
      <c r="AN90" s="100">
        <v>23.2</v>
      </c>
      <c r="AO90" s="100">
        <v>24.6</v>
      </c>
      <c r="AP90" s="100">
        <v>23.4</v>
      </c>
      <c r="AQ90" s="110">
        <f t="shared" si="201"/>
        <v>0.70000000000000284</v>
      </c>
      <c r="AS90" s="103">
        <v>44354</v>
      </c>
      <c r="AT90" s="112">
        <f t="shared" si="279"/>
        <v>567.5</v>
      </c>
      <c r="AU90" s="139"/>
      <c r="AV90" s="66"/>
      <c r="AW90" s="66"/>
      <c r="AX90" s="57"/>
      <c r="AY90" s="66">
        <v>600</v>
      </c>
      <c r="AZ90" s="146"/>
      <c r="BA90" s="139"/>
      <c r="BB90" s="139">
        <v>400</v>
      </c>
      <c r="BC90" s="66"/>
      <c r="BD90" s="66"/>
      <c r="BE90" s="146"/>
      <c r="BF90" s="142"/>
      <c r="BG90" s="143"/>
      <c r="BH90" s="143"/>
      <c r="BI90" s="143"/>
      <c r="BJ90" s="150"/>
      <c r="BK90" s="66" t="s">
        <v>390</v>
      </c>
      <c r="BL90" s="66"/>
      <c r="BM90" s="66">
        <v>720</v>
      </c>
      <c r="BN90" s="66"/>
      <c r="BO90" s="146"/>
      <c r="BP90" s="139">
        <v>550</v>
      </c>
      <c r="BQ90" s="66"/>
      <c r="BR90" s="66"/>
      <c r="BS90" s="66"/>
      <c r="BT90" s="66"/>
      <c r="BV90" s="103">
        <v>44354</v>
      </c>
      <c r="BW90" s="119">
        <v>2400</v>
      </c>
      <c r="BX90" s="139"/>
      <c r="BY90" s="66"/>
      <c r="BZ90" s="66"/>
      <c r="CA90" s="66"/>
      <c r="CB90" s="146"/>
      <c r="CC90" s="66"/>
      <c r="CD90" s="66"/>
      <c r="CE90" s="66"/>
      <c r="CF90" s="66"/>
      <c r="CG90" s="146"/>
      <c r="CH90" s="57"/>
      <c r="CI90" s="57"/>
      <c r="CJ90" s="57"/>
      <c r="CK90" s="57"/>
      <c r="CL90" s="164"/>
      <c r="CM90" s="139"/>
      <c r="CN90" s="66"/>
      <c r="CO90" s="66"/>
      <c r="CP90" s="66"/>
      <c r="CQ90" s="146"/>
      <c r="CR90" s="66"/>
      <c r="CS90" s="66"/>
      <c r="CT90" s="66"/>
      <c r="CU90" s="66"/>
      <c r="CV90" s="66"/>
      <c r="CX90" s="103">
        <v>44883</v>
      </c>
      <c r="CY90" s="68">
        <v>15.5</v>
      </c>
      <c r="CZ90" s="68">
        <v>13.75</v>
      </c>
      <c r="DA90" s="126">
        <f t="shared" si="240"/>
        <v>1.75</v>
      </c>
      <c r="DC90" s="103">
        <v>44883</v>
      </c>
      <c r="DD90" s="127">
        <f t="shared" si="250"/>
        <v>0.60000000000000142</v>
      </c>
      <c r="DE90" s="127">
        <f t="shared" si="251"/>
        <v>1.6000000000000014</v>
      </c>
      <c r="DF90" s="127">
        <f t="shared" si="252"/>
        <v>-1</v>
      </c>
      <c r="DG90" s="127">
        <f t="shared" si="253"/>
        <v>0</v>
      </c>
      <c r="DH90" s="127">
        <f t="shared" si="254"/>
        <v>0.80000000000000071</v>
      </c>
      <c r="DI90" s="127">
        <f t="shared" si="255"/>
        <v>0.40000000000000213</v>
      </c>
      <c r="DJ90" s="127">
        <f t="shared" si="256"/>
        <v>-0.39999999999999858</v>
      </c>
      <c r="DK90" s="127">
        <f t="shared" si="257"/>
        <v>-0.59999999999999787</v>
      </c>
      <c r="DL90" s="127">
        <f t="shared" si="258"/>
        <v>-0.19999999999999929</v>
      </c>
      <c r="DM90" s="127">
        <f t="shared" si="259"/>
        <v>-0.19999999999999929</v>
      </c>
      <c r="DN90" s="127">
        <f t="shared" si="260"/>
        <v>-1.4000000000000021</v>
      </c>
      <c r="DO90" s="127">
        <f t="shared" si="261"/>
        <v>-0.60000000000000142</v>
      </c>
      <c r="DP90" s="127">
        <f t="shared" si="262"/>
        <v>0.19999999999999929</v>
      </c>
      <c r="DQ90" s="127">
        <f t="shared" si="263"/>
        <v>0.39999999999999858</v>
      </c>
      <c r="DR90" s="127">
        <f t="shared" si="264"/>
        <v>-1.3999999999999986</v>
      </c>
      <c r="DS90" s="127">
        <f t="shared" si="265"/>
        <v>-0.59999999999999787</v>
      </c>
      <c r="DU90" s="103">
        <v>44886</v>
      </c>
      <c r="DV90" s="68">
        <v>11.9</v>
      </c>
      <c r="DW90" s="133">
        <v>11.55</v>
      </c>
      <c r="DX90" s="134">
        <f t="shared" si="289"/>
        <v>0.34999999999999964</v>
      </c>
      <c r="DY90" s="68">
        <v>11.8</v>
      </c>
      <c r="DZ90" s="133">
        <v>11.7</v>
      </c>
      <c r="EA90" s="134">
        <f t="shared" ref="EA90:EA100" si="291">DY90-DZ90</f>
        <v>0.10000000000000142</v>
      </c>
      <c r="EB90" s="68">
        <v>11.9</v>
      </c>
      <c r="EC90" s="133">
        <v>12.1</v>
      </c>
      <c r="ED90" s="134">
        <f t="shared" ref="ED90:ED100" si="292">EB90-EC90</f>
        <v>-0.19999999999999929</v>
      </c>
      <c r="EE90" s="68">
        <v>11.8</v>
      </c>
      <c r="EF90" s="133">
        <v>12.1</v>
      </c>
      <c r="EG90" s="134">
        <f t="shared" ref="EG90:EG97" si="293">EE90-EF90</f>
        <v>-0.29999999999999893</v>
      </c>
      <c r="EH90" s="68">
        <v>12.1</v>
      </c>
      <c r="EI90" s="133">
        <v>12.7</v>
      </c>
      <c r="EJ90" s="134">
        <f t="shared" ref="EJ90:EJ97" si="294">EH90-EI90</f>
        <v>-0.59999999999999964</v>
      </c>
      <c r="EK90" s="68">
        <v>11.7</v>
      </c>
      <c r="EL90" s="133">
        <v>12</v>
      </c>
      <c r="EM90" s="134">
        <f t="shared" ref="EM90:EM97" si="295">EK90-EL90</f>
        <v>-0.30000000000000071</v>
      </c>
      <c r="EN90" s="68">
        <v>11.4</v>
      </c>
      <c r="EO90" s="133">
        <v>11.4</v>
      </c>
      <c r="EP90" s="134">
        <f t="shared" ref="EP90:EP97" si="296">EN90-EO90</f>
        <v>0</v>
      </c>
      <c r="EQ90" s="68">
        <v>11.5</v>
      </c>
      <c r="ER90" s="133">
        <v>11.5</v>
      </c>
      <c r="ES90" s="134">
        <f t="shared" ref="ES90:ES97" si="297">EQ90-ER90</f>
        <v>0</v>
      </c>
      <c r="ET90" s="68">
        <v>11.5</v>
      </c>
      <c r="EU90" s="133">
        <v>11.5</v>
      </c>
      <c r="EV90" s="134">
        <f t="shared" ref="EV90:EV97" si="298">ET90-EU90</f>
        <v>0</v>
      </c>
      <c r="EW90" s="68">
        <v>12</v>
      </c>
      <c r="EX90" s="133">
        <v>11.75</v>
      </c>
      <c r="EY90" s="134">
        <f t="shared" si="290"/>
        <v>0.25</v>
      </c>
    </row>
    <row r="91" spans="1:155" ht="19.75" customHeight="1" x14ac:dyDescent="0.35">
      <c r="A91" s="96"/>
      <c r="J91" s="103">
        <v>44882</v>
      </c>
      <c r="K91" s="101">
        <f t="shared" si="242"/>
        <v>24.309677419354838</v>
      </c>
      <c r="L91" s="102">
        <v>24.4</v>
      </c>
      <c r="M91" s="100">
        <v>24.8</v>
      </c>
      <c r="N91" s="100">
        <v>24</v>
      </c>
      <c r="O91" s="100">
        <v>24.4</v>
      </c>
      <c r="P91" s="100">
        <v>25.2</v>
      </c>
      <c r="Q91" s="105">
        <v>25.6</v>
      </c>
      <c r="R91" s="102">
        <v>24.6</v>
      </c>
      <c r="S91" s="100">
        <v>24.4</v>
      </c>
      <c r="T91" s="100">
        <v>24.6</v>
      </c>
      <c r="U91" s="100">
        <v>25.6</v>
      </c>
      <c r="V91" s="100">
        <v>24.6</v>
      </c>
      <c r="W91" s="56">
        <v>24.6</v>
      </c>
      <c r="X91" s="106">
        <v>23.6</v>
      </c>
      <c r="Y91" s="100">
        <v>24.2</v>
      </c>
      <c r="Z91" s="100">
        <v>24</v>
      </c>
      <c r="AA91" s="100">
        <v>24</v>
      </c>
      <c r="AB91" s="105">
        <v>24</v>
      </c>
      <c r="AC91" s="102">
        <v>24.6</v>
      </c>
      <c r="AD91" s="102">
        <v>24.6</v>
      </c>
      <c r="AE91" s="100">
        <v>24.2</v>
      </c>
      <c r="AF91" s="102">
        <v>24.6</v>
      </c>
      <c r="AG91" s="100">
        <v>23.8</v>
      </c>
      <c r="AH91" s="100">
        <v>23.8</v>
      </c>
      <c r="AI91" s="100">
        <v>23.6</v>
      </c>
      <c r="AJ91" s="105">
        <v>23.6</v>
      </c>
      <c r="AK91" s="102">
        <v>24</v>
      </c>
      <c r="AL91" s="100">
        <v>24.8</v>
      </c>
      <c r="AM91" s="100">
        <v>24.2</v>
      </c>
      <c r="AN91" s="100">
        <v>23.2</v>
      </c>
      <c r="AO91" s="100">
        <v>24.6</v>
      </c>
      <c r="AP91" s="100">
        <v>23.4</v>
      </c>
      <c r="AQ91" s="110">
        <f t="shared" si="201"/>
        <v>0.5</v>
      </c>
      <c r="AS91" s="103">
        <v>44347</v>
      </c>
      <c r="AT91" s="112">
        <f t="shared" si="279"/>
        <v>651.42857142857144</v>
      </c>
      <c r="AU91" s="139">
        <v>1050</v>
      </c>
      <c r="AV91" s="66"/>
      <c r="AW91" s="66">
        <v>750</v>
      </c>
      <c r="AX91" s="57"/>
      <c r="AY91" s="66"/>
      <c r="AZ91" s="146"/>
      <c r="BA91" s="139">
        <v>450</v>
      </c>
      <c r="BB91" s="139"/>
      <c r="BC91" s="66">
        <v>660</v>
      </c>
      <c r="BD91" s="66"/>
      <c r="BE91" s="146">
        <v>400</v>
      </c>
      <c r="BF91" s="142"/>
      <c r="BG91" s="143"/>
      <c r="BH91" s="143"/>
      <c r="BI91" s="143"/>
      <c r="BJ91" s="150"/>
      <c r="BK91" s="66"/>
      <c r="BL91" s="66"/>
      <c r="BM91" s="66"/>
      <c r="BN91" s="66"/>
      <c r="BO91" s="146"/>
      <c r="BP91" s="139">
        <v>750</v>
      </c>
      <c r="BQ91" s="66">
        <v>500</v>
      </c>
      <c r="BR91" s="66"/>
      <c r="BS91" s="66"/>
      <c r="BT91" s="66"/>
      <c r="BV91" s="103">
        <v>44347</v>
      </c>
      <c r="BW91" s="119">
        <v>2500</v>
      </c>
      <c r="BX91" s="156"/>
      <c r="BY91" s="66"/>
      <c r="BZ91" s="66"/>
      <c r="CA91" s="66"/>
      <c r="CB91" s="157"/>
      <c r="CC91" s="66"/>
      <c r="CD91" s="66"/>
      <c r="CE91" s="66"/>
      <c r="CF91" s="66"/>
      <c r="CG91" s="146"/>
      <c r="CH91" s="57"/>
      <c r="CI91" s="57"/>
      <c r="CJ91" s="57"/>
      <c r="CK91" s="57"/>
      <c r="CL91" s="164"/>
      <c r="CM91" s="139"/>
      <c r="CN91" s="66"/>
      <c r="CO91" s="66"/>
      <c r="CP91" s="66"/>
      <c r="CQ91" s="146"/>
      <c r="CR91" s="66"/>
      <c r="CS91" s="66"/>
      <c r="CT91" s="66"/>
      <c r="CU91" s="66"/>
      <c r="CV91" s="66"/>
      <c r="CX91" s="103">
        <v>44882</v>
      </c>
      <c r="CY91" s="68">
        <v>15.5</v>
      </c>
      <c r="CZ91" s="68">
        <v>13.5</v>
      </c>
      <c r="DA91" s="126">
        <f t="shared" si="240"/>
        <v>2</v>
      </c>
      <c r="DC91" s="103">
        <v>44882</v>
      </c>
      <c r="DD91" s="127">
        <f t="shared" si="250"/>
        <v>0.20000000000000284</v>
      </c>
      <c r="DE91" s="127">
        <f t="shared" si="251"/>
        <v>1.2000000000000028</v>
      </c>
      <c r="DF91" s="127">
        <f t="shared" si="252"/>
        <v>-1.1999999999999993</v>
      </c>
      <c r="DG91" s="127">
        <f t="shared" si="253"/>
        <v>-0.19999999999999929</v>
      </c>
      <c r="DH91" s="127">
        <f t="shared" si="254"/>
        <v>0.40000000000000213</v>
      </c>
      <c r="DI91" s="127">
        <f t="shared" si="255"/>
        <v>0.20000000000000284</v>
      </c>
      <c r="DJ91" s="127">
        <f t="shared" si="256"/>
        <v>-0.59999999999999787</v>
      </c>
      <c r="DK91" s="127">
        <f t="shared" si="257"/>
        <v>-0.79999999999999716</v>
      </c>
      <c r="DL91" s="127">
        <f t="shared" si="258"/>
        <v>-0.39999999999999858</v>
      </c>
      <c r="DM91" s="127">
        <f t="shared" si="259"/>
        <v>-0.39999999999999858</v>
      </c>
      <c r="DN91" s="127">
        <f t="shared" si="260"/>
        <v>-1.4000000000000021</v>
      </c>
      <c r="DO91" s="127">
        <f t="shared" si="261"/>
        <v>-0.60000000000000142</v>
      </c>
      <c r="DP91" s="127">
        <f t="shared" si="262"/>
        <v>0.19999999999999929</v>
      </c>
      <c r="DQ91" s="127">
        <f t="shared" si="263"/>
        <v>0.19999999999999929</v>
      </c>
      <c r="DR91" s="127">
        <f t="shared" si="264"/>
        <v>-1.1999999999999993</v>
      </c>
      <c r="DS91" s="127">
        <f t="shared" si="265"/>
        <v>-0.79999999999999716</v>
      </c>
      <c r="DU91" s="103">
        <v>44885</v>
      </c>
      <c r="DV91" s="68">
        <v>11.9</v>
      </c>
      <c r="DW91" s="133">
        <v>11.7</v>
      </c>
      <c r="DX91" s="134">
        <f t="shared" si="289"/>
        <v>0.20000000000000107</v>
      </c>
      <c r="DY91" s="68">
        <v>11.7</v>
      </c>
      <c r="DZ91" s="133">
        <v>11.75</v>
      </c>
      <c r="EA91" s="134">
        <f t="shared" si="291"/>
        <v>-5.0000000000000711E-2</v>
      </c>
      <c r="EB91" s="68">
        <v>12.1</v>
      </c>
      <c r="EC91" s="133">
        <v>12.5</v>
      </c>
      <c r="ED91" s="134">
        <f t="shared" si="292"/>
        <v>-0.40000000000000036</v>
      </c>
      <c r="EE91" s="68">
        <v>11.9</v>
      </c>
      <c r="EF91" s="133">
        <v>12.2</v>
      </c>
      <c r="EG91" s="134">
        <f t="shared" si="293"/>
        <v>-0.29999999999999893</v>
      </c>
      <c r="EH91" s="68">
        <v>12.2</v>
      </c>
      <c r="EI91" s="133">
        <v>12.6</v>
      </c>
      <c r="EJ91" s="134">
        <f t="shared" si="294"/>
        <v>-0.40000000000000036</v>
      </c>
      <c r="EK91" s="68">
        <v>12</v>
      </c>
      <c r="EL91" s="133">
        <v>12.4</v>
      </c>
      <c r="EM91" s="134">
        <f t="shared" si="295"/>
        <v>-0.40000000000000036</v>
      </c>
      <c r="EN91" s="68">
        <v>11.6</v>
      </c>
      <c r="EO91" s="133">
        <v>11.8</v>
      </c>
      <c r="EP91" s="134">
        <f t="shared" si="296"/>
        <v>-0.20000000000000107</v>
      </c>
      <c r="EQ91" s="68">
        <v>11.6</v>
      </c>
      <c r="ER91" s="133">
        <v>11.6</v>
      </c>
      <c r="ES91" s="134">
        <f t="shared" si="297"/>
        <v>0</v>
      </c>
      <c r="ET91" s="68">
        <v>11.5</v>
      </c>
      <c r="EU91" s="133">
        <v>11.5</v>
      </c>
      <c r="EV91" s="134">
        <f t="shared" si="298"/>
        <v>0</v>
      </c>
      <c r="EW91" s="68">
        <v>12</v>
      </c>
      <c r="EX91" s="133">
        <v>12</v>
      </c>
      <c r="EY91" s="134">
        <f t="shared" si="290"/>
        <v>0</v>
      </c>
    </row>
    <row r="92" spans="1:155" ht="19.75" customHeight="1" x14ac:dyDescent="0.35">
      <c r="A92" s="96"/>
      <c r="J92" s="103">
        <v>44881</v>
      </c>
      <c r="K92" s="101">
        <f t="shared" si="242"/>
        <v>24.14838709677419</v>
      </c>
      <c r="L92" s="102">
        <v>24.4</v>
      </c>
      <c r="M92" s="100">
        <v>24.8</v>
      </c>
      <c r="N92" s="100">
        <v>24.2</v>
      </c>
      <c r="O92" s="100">
        <v>24.2</v>
      </c>
      <c r="P92" s="100">
        <v>25.2</v>
      </c>
      <c r="Q92" s="105">
        <v>25.4</v>
      </c>
      <c r="R92" s="102">
        <v>24.2</v>
      </c>
      <c r="S92" s="100">
        <v>24.2</v>
      </c>
      <c r="T92" s="100">
        <v>24.6</v>
      </c>
      <c r="U92" s="100">
        <v>25.6</v>
      </c>
      <c r="V92" s="100">
        <v>24.4</v>
      </c>
      <c r="W92" s="56">
        <v>24.4</v>
      </c>
      <c r="X92" s="106">
        <v>23.6</v>
      </c>
      <c r="Y92" s="100">
        <v>24</v>
      </c>
      <c r="Z92" s="100">
        <v>23.8</v>
      </c>
      <c r="AA92" s="100">
        <v>23.8</v>
      </c>
      <c r="AB92" s="105">
        <v>23.8</v>
      </c>
      <c r="AC92" s="102">
        <v>24.2</v>
      </c>
      <c r="AD92" s="102">
        <v>24.2</v>
      </c>
      <c r="AE92" s="100">
        <v>23.8</v>
      </c>
      <c r="AF92" s="102">
        <v>24.2</v>
      </c>
      <c r="AG92" s="100">
        <v>23.4</v>
      </c>
      <c r="AH92" s="100">
        <v>23.4</v>
      </c>
      <c r="AI92" s="100">
        <v>23.2</v>
      </c>
      <c r="AJ92" s="105">
        <v>23.4</v>
      </c>
      <c r="AK92" s="102">
        <v>23.6</v>
      </c>
      <c r="AL92" s="100">
        <v>24.8</v>
      </c>
      <c r="AM92" s="100">
        <v>24.4</v>
      </c>
      <c r="AN92" s="100">
        <v>23.2</v>
      </c>
      <c r="AO92" s="100">
        <v>24.8</v>
      </c>
      <c r="AP92" s="100">
        <v>23.4</v>
      </c>
      <c r="AQ92" s="110">
        <f t="shared" si="201"/>
        <v>0.80000000000000071</v>
      </c>
      <c r="AS92" s="103">
        <v>44340</v>
      </c>
      <c r="AT92" s="112">
        <f t="shared" si="279"/>
        <v>555.33333333333337</v>
      </c>
      <c r="AU92" s="139"/>
      <c r="AV92" s="66"/>
      <c r="AW92" s="66"/>
      <c r="AX92" s="57"/>
      <c r="AY92" s="66"/>
      <c r="AZ92" s="146"/>
      <c r="BA92" s="139"/>
      <c r="BB92" s="139">
        <v>700</v>
      </c>
      <c r="BC92" s="66"/>
      <c r="BD92" s="66"/>
      <c r="BE92" s="146"/>
      <c r="BF92" s="142"/>
      <c r="BG92" s="143"/>
      <c r="BH92" s="143"/>
      <c r="BI92" s="143"/>
      <c r="BJ92" s="150"/>
      <c r="BK92" s="66"/>
      <c r="BL92" s="66"/>
      <c r="BM92" s="66"/>
      <c r="BN92" s="66"/>
      <c r="BO92" s="146"/>
      <c r="BP92" s="139">
        <v>300</v>
      </c>
      <c r="BQ92" s="66">
        <v>666</v>
      </c>
      <c r="BR92" s="66"/>
      <c r="BS92" s="66"/>
      <c r="BT92" s="66"/>
      <c r="BV92" s="103">
        <v>44340</v>
      </c>
      <c r="BW92" s="119">
        <v>3000</v>
      </c>
      <c r="BX92" s="142"/>
      <c r="BY92" s="143"/>
      <c r="BZ92" s="143"/>
      <c r="CA92" s="143"/>
      <c r="CB92" s="150"/>
      <c r="CC92" s="161"/>
      <c r="CD92" s="143"/>
      <c r="CE92" s="143"/>
      <c r="CF92" s="143"/>
      <c r="CG92" s="150"/>
      <c r="CH92" s="149"/>
      <c r="CI92" s="149"/>
      <c r="CJ92" s="149"/>
      <c r="CK92" s="149"/>
      <c r="CL92" s="163"/>
      <c r="CM92" s="142"/>
      <c r="CN92" s="143"/>
      <c r="CO92" s="143"/>
      <c r="CP92" s="143"/>
      <c r="CQ92" s="150"/>
      <c r="CR92" s="142"/>
      <c r="CS92" s="143"/>
      <c r="CT92" s="143"/>
      <c r="CU92" s="143"/>
      <c r="CV92" s="143"/>
      <c r="CX92" s="103">
        <v>44881</v>
      </c>
      <c r="CY92" s="68">
        <v>15.5</v>
      </c>
      <c r="CZ92" s="68">
        <v>13.5</v>
      </c>
      <c r="DA92" s="126">
        <f t="shared" si="240"/>
        <v>2</v>
      </c>
      <c r="DC92" s="103">
        <v>44881</v>
      </c>
      <c r="DD92" s="127">
        <f t="shared" si="250"/>
        <v>0.19999999999999929</v>
      </c>
      <c r="DE92" s="127">
        <f t="shared" si="251"/>
        <v>1.4000000000000021</v>
      </c>
      <c r="DF92" s="127">
        <f t="shared" si="252"/>
        <v>-1</v>
      </c>
      <c r="DG92" s="127">
        <f t="shared" si="253"/>
        <v>0.19999999999999929</v>
      </c>
      <c r="DH92" s="127">
        <f t="shared" si="254"/>
        <v>0.60000000000000142</v>
      </c>
      <c r="DI92" s="127">
        <f t="shared" si="255"/>
        <v>0</v>
      </c>
      <c r="DJ92" s="127">
        <f t="shared" si="256"/>
        <v>-0.80000000000000071</v>
      </c>
      <c r="DK92" s="127">
        <f t="shared" si="257"/>
        <v>-1</v>
      </c>
      <c r="DL92" s="127">
        <f t="shared" si="258"/>
        <v>0</v>
      </c>
      <c r="DM92" s="127">
        <f t="shared" si="259"/>
        <v>-0.59999999999999787</v>
      </c>
      <c r="DN92" s="127">
        <f t="shared" si="260"/>
        <v>-1</v>
      </c>
      <c r="DO92" s="127">
        <f t="shared" si="261"/>
        <v>-0.19999999999999929</v>
      </c>
      <c r="DP92" s="127">
        <f t="shared" si="262"/>
        <v>0.40000000000000213</v>
      </c>
      <c r="DQ92" s="127">
        <f t="shared" si="263"/>
        <v>0.60000000000000142</v>
      </c>
      <c r="DR92" s="127">
        <f t="shared" si="264"/>
        <v>-1.1999999999999993</v>
      </c>
      <c r="DS92" s="127">
        <f t="shared" si="265"/>
        <v>-0.59999999999999787</v>
      </c>
      <c r="DU92" s="103">
        <v>44884</v>
      </c>
      <c r="DV92" s="68">
        <v>12.1</v>
      </c>
      <c r="DW92" s="133">
        <v>12.3</v>
      </c>
      <c r="DX92" s="134">
        <f t="shared" si="289"/>
        <v>-0.20000000000000107</v>
      </c>
      <c r="DY92" s="68">
        <v>11.8</v>
      </c>
      <c r="DZ92" s="133">
        <v>12.25</v>
      </c>
      <c r="EA92" s="134">
        <f t="shared" si="291"/>
        <v>-0.44999999999999929</v>
      </c>
      <c r="EB92" s="68">
        <v>12.2</v>
      </c>
      <c r="EC92" s="133">
        <v>12.8</v>
      </c>
      <c r="ED92" s="134">
        <f t="shared" si="292"/>
        <v>-0.60000000000000142</v>
      </c>
      <c r="EE92" s="68">
        <v>11.9</v>
      </c>
      <c r="EF92" s="133">
        <v>12.35</v>
      </c>
      <c r="EG92" s="134">
        <f t="shared" si="293"/>
        <v>-0.44999999999999929</v>
      </c>
      <c r="EH92" s="68">
        <v>12.4</v>
      </c>
      <c r="EI92" s="133">
        <v>12.8</v>
      </c>
      <c r="EJ92" s="134">
        <f t="shared" si="294"/>
        <v>-0.40000000000000036</v>
      </c>
      <c r="EK92" s="68">
        <v>12</v>
      </c>
      <c r="EL92" s="133">
        <v>12.4</v>
      </c>
      <c r="EM92" s="134">
        <f t="shared" si="295"/>
        <v>-0.40000000000000036</v>
      </c>
      <c r="EN92" s="68">
        <v>11.8</v>
      </c>
      <c r="EO92" s="133">
        <v>12</v>
      </c>
      <c r="EP92" s="134">
        <f t="shared" si="296"/>
        <v>-0.19999999999999929</v>
      </c>
      <c r="EQ92" s="68">
        <v>11.7</v>
      </c>
      <c r="ER92" s="133">
        <v>11.8</v>
      </c>
      <c r="ES92" s="134">
        <f t="shared" si="297"/>
        <v>-0.10000000000000142</v>
      </c>
      <c r="ET92" s="68">
        <v>11.6</v>
      </c>
      <c r="EU92" s="133">
        <v>11.8</v>
      </c>
      <c r="EV92" s="134">
        <f t="shared" si="298"/>
        <v>-0.20000000000000107</v>
      </c>
      <c r="EW92" s="68">
        <v>12.1</v>
      </c>
      <c r="EX92" s="133">
        <v>12.4</v>
      </c>
      <c r="EY92" s="134">
        <f t="shared" si="290"/>
        <v>-0.30000000000000071</v>
      </c>
    </row>
    <row r="93" spans="1:155" ht="19.75" customHeight="1" x14ac:dyDescent="0.35">
      <c r="A93" s="96"/>
      <c r="J93" s="103">
        <v>44880</v>
      </c>
      <c r="K93" s="101">
        <f t="shared" si="242"/>
        <v>24.374193548387094</v>
      </c>
      <c r="L93" s="102">
        <v>24.8</v>
      </c>
      <c r="M93" s="100">
        <v>25</v>
      </c>
      <c r="N93" s="100">
        <v>24.4</v>
      </c>
      <c r="O93" s="100">
        <v>24.6</v>
      </c>
      <c r="P93" s="100">
        <v>25.6</v>
      </c>
      <c r="Q93" s="105">
        <v>25.6</v>
      </c>
      <c r="R93" s="102">
        <v>24.6</v>
      </c>
      <c r="S93" s="100">
        <v>24.4</v>
      </c>
      <c r="T93" s="100">
        <v>24.4</v>
      </c>
      <c r="U93" s="100">
        <v>25.6</v>
      </c>
      <c r="V93" s="100">
        <v>24.4</v>
      </c>
      <c r="W93" s="56">
        <v>24.4</v>
      </c>
      <c r="X93" s="106">
        <v>23.6</v>
      </c>
      <c r="Y93" s="100">
        <v>24.4</v>
      </c>
      <c r="Z93" s="100">
        <v>24.2</v>
      </c>
      <c r="AA93" s="100">
        <v>24</v>
      </c>
      <c r="AB93" s="105">
        <v>24</v>
      </c>
      <c r="AC93" s="102">
        <v>24.4</v>
      </c>
      <c r="AD93" s="102">
        <v>24.4</v>
      </c>
      <c r="AE93" s="100">
        <v>24.2</v>
      </c>
      <c r="AF93" s="102">
        <v>24.4</v>
      </c>
      <c r="AG93" s="100">
        <v>23.6</v>
      </c>
      <c r="AH93" s="100">
        <v>23.4</v>
      </c>
      <c r="AI93" s="100">
        <v>23.2</v>
      </c>
      <c r="AJ93" s="105">
        <v>23.4</v>
      </c>
      <c r="AK93" s="102">
        <v>24</v>
      </c>
      <c r="AL93" s="100">
        <v>25.2</v>
      </c>
      <c r="AM93" s="100">
        <v>24.6</v>
      </c>
      <c r="AN93" s="100">
        <v>23.8</v>
      </c>
      <c r="AO93" s="100">
        <v>25</v>
      </c>
      <c r="AP93" s="100">
        <v>24</v>
      </c>
      <c r="AQ93" s="110">
        <f t="shared" ref="AQ93:AQ156" si="299">SUM(P93+AL93)/2-SUM(R93+S93)/2</f>
        <v>0.89999999999999858</v>
      </c>
      <c r="AS93" s="103">
        <v>44333</v>
      </c>
      <c r="AT93" s="112">
        <f t="shared" ref="AT93:AT107" si="300">AVERAGE(AU93:BT93)-300</f>
        <v>756.84210526315792</v>
      </c>
      <c r="AU93" s="144">
        <v>1150</v>
      </c>
      <c r="AV93" s="145">
        <v>1130</v>
      </c>
      <c r="AW93" s="145">
        <v>1040</v>
      </c>
      <c r="AX93" s="151">
        <v>1200</v>
      </c>
      <c r="AY93" s="145">
        <v>1200</v>
      </c>
      <c r="AZ93" s="152"/>
      <c r="BA93" s="144">
        <v>1070</v>
      </c>
      <c r="BB93" s="144">
        <v>1050</v>
      </c>
      <c r="BC93" s="145">
        <v>1100</v>
      </c>
      <c r="BD93" s="145">
        <v>1120</v>
      </c>
      <c r="BE93" s="152">
        <v>1100</v>
      </c>
      <c r="BF93" s="142"/>
      <c r="BG93" s="143"/>
      <c r="BH93" s="143"/>
      <c r="BI93" s="143"/>
      <c r="BJ93" s="150"/>
      <c r="BK93" s="145">
        <v>1070</v>
      </c>
      <c r="BL93" s="145">
        <v>1070</v>
      </c>
      <c r="BM93" s="145">
        <v>950</v>
      </c>
      <c r="BN93" s="145">
        <v>800</v>
      </c>
      <c r="BO93" s="152">
        <v>900</v>
      </c>
      <c r="BP93" s="144">
        <v>1120</v>
      </c>
      <c r="BQ93" s="145">
        <v>990</v>
      </c>
      <c r="BR93" s="145"/>
      <c r="BS93" s="145">
        <v>1030</v>
      </c>
      <c r="BT93" s="145">
        <v>990</v>
      </c>
      <c r="BV93" s="103">
        <v>44333</v>
      </c>
      <c r="BW93" s="119">
        <v>3200</v>
      </c>
      <c r="BX93" s="142"/>
      <c r="BY93" s="143"/>
      <c r="BZ93" s="143"/>
      <c r="CA93" s="143"/>
      <c r="CB93" s="152"/>
      <c r="CC93" s="161"/>
      <c r="CD93" s="143"/>
      <c r="CE93" s="143"/>
      <c r="CF93" s="143"/>
      <c r="CG93" s="152"/>
      <c r="CH93" s="149"/>
      <c r="CI93" s="149"/>
      <c r="CJ93" s="149"/>
      <c r="CK93" s="149"/>
      <c r="CL93" s="163"/>
      <c r="CM93" s="142"/>
      <c r="CN93" s="143"/>
      <c r="CO93" s="143"/>
      <c r="CP93" s="143"/>
      <c r="CQ93" s="152"/>
      <c r="CR93" s="142"/>
      <c r="CS93" s="143"/>
      <c r="CT93" s="143"/>
      <c r="CU93" s="143"/>
      <c r="CV93" s="143"/>
      <c r="CX93" s="103">
        <v>44880</v>
      </c>
      <c r="CY93" s="68">
        <v>16</v>
      </c>
      <c r="CZ93" s="68">
        <v>13.75</v>
      </c>
      <c r="DA93" s="126">
        <f t="shared" si="240"/>
        <v>2.25</v>
      </c>
      <c r="DC93" s="103">
        <v>44880</v>
      </c>
      <c r="DD93" s="127">
        <f t="shared" si="250"/>
        <v>0</v>
      </c>
      <c r="DE93" s="127">
        <f t="shared" si="251"/>
        <v>1.2000000000000028</v>
      </c>
      <c r="DF93" s="127">
        <f t="shared" si="252"/>
        <v>-0.59999999999999787</v>
      </c>
      <c r="DG93" s="127">
        <f t="shared" si="253"/>
        <v>0.20000000000000284</v>
      </c>
      <c r="DH93" s="127">
        <f t="shared" si="254"/>
        <v>0.80000000000000071</v>
      </c>
      <c r="DI93" s="127">
        <f t="shared" si="255"/>
        <v>0.20000000000000284</v>
      </c>
      <c r="DJ93" s="127">
        <f t="shared" si="256"/>
        <v>-1</v>
      </c>
      <c r="DK93" s="127">
        <f t="shared" si="257"/>
        <v>-1.1999999999999993</v>
      </c>
      <c r="DL93" s="127">
        <f t="shared" si="258"/>
        <v>0</v>
      </c>
      <c r="DM93" s="127">
        <f t="shared" si="259"/>
        <v>-0.39999999999999858</v>
      </c>
      <c r="DN93" s="127">
        <f t="shared" si="260"/>
        <v>-0.80000000000000071</v>
      </c>
      <c r="DO93" s="127">
        <f t="shared" si="261"/>
        <v>0.40000000000000213</v>
      </c>
      <c r="DP93" s="127">
        <f t="shared" si="262"/>
        <v>0.80000000000000071</v>
      </c>
      <c r="DQ93" s="127">
        <f t="shared" si="263"/>
        <v>0.59999999999999787</v>
      </c>
      <c r="DR93" s="127">
        <f t="shared" si="264"/>
        <v>-1.5999999999999979</v>
      </c>
      <c r="DS93" s="127">
        <f t="shared" si="265"/>
        <v>-0.79999999999999716</v>
      </c>
      <c r="DU93" s="103">
        <v>44883</v>
      </c>
      <c r="DV93" s="68">
        <v>12.3</v>
      </c>
      <c r="DW93" s="133">
        <v>12.5</v>
      </c>
      <c r="DX93" s="134">
        <f t="shared" si="289"/>
        <v>-0.19999999999999929</v>
      </c>
      <c r="DY93" s="68">
        <v>12.1</v>
      </c>
      <c r="DZ93" s="133">
        <v>12.5</v>
      </c>
      <c r="EA93" s="134">
        <f t="shared" si="291"/>
        <v>-0.40000000000000036</v>
      </c>
      <c r="EB93" s="68">
        <v>12.3</v>
      </c>
      <c r="EC93" s="133">
        <v>12.9</v>
      </c>
      <c r="ED93" s="134">
        <f t="shared" si="292"/>
        <v>-0.59999999999999964</v>
      </c>
      <c r="EE93" s="68">
        <v>12</v>
      </c>
      <c r="EF93" s="133">
        <v>12.5</v>
      </c>
      <c r="EG93" s="134">
        <f t="shared" si="293"/>
        <v>-0.5</v>
      </c>
      <c r="EH93" s="68">
        <v>12.5</v>
      </c>
      <c r="EI93" s="133">
        <v>12.9</v>
      </c>
      <c r="EJ93" s="134">
        <f t="shared" si="294"/>
        <v>-0.40000000000000036</v>
      </c>
      <c r="EK93" s="68">
        <v>12</v>
      </c>
      <c r="EL93" s="133">
        <v>12.4</v>
      </c>
      <c r="EM93" s="134">
        <f t="shared" si="295"/>
        <v>-0.40000000000000036</v>
      </c>
      <c r="EN93" s="68">
        <v>11.8</v>
      </c>
      <c r="EO93" s="133">
        <v>11.9</v>
      </c>
      <c r="EP93" s="134">
        <f t="shared" si="296"/>
        <v>-9.9999999999999645E-2</v>
      </c>
      <c r="EQ93" s="68">
        <v>11.9</v>
      </c>
      <c r="ER93" s="133">
        <v>12</v>
      </c>
      <c r="ES93" s="134">
        <f t="shared" si="297"/>
        <v>-9.9999999999999645E-2</v>
      </c>
      <c r="ET93" s="68">
        <v>11.8</v>
      </c>
      <c r="EU93" s="133">
        <v>11.9</v>
      </c>
      <c r="EV93" s="134">
        <f t="shared" si="298"/>
        <v>-9.9999999999999645E-2</v>
      </c>
      <c r="EW93" s="68">
        <v>12.4</v>
      </c>
      <c r="EX93" s="133">
        <v>12.6</v>
      </c>
      <c r="EY93" s="134">
        <f t="shared" ref="EY93:EY99" si="301">EW93-EX93</f>
        <v>-0.19999999999999929</v>
      </c>
    </row>
    <row r="94" spans="1:155" ht="19.75" customHeight="1" x14ac:dyDescent="0.35">
      <c r="A94" s="96"/>
      <c r="J94" s="103">
        <v>44879</v>
      </c>
      <c r="K94" s="101">
        <f t="shared" si="242"/>
        <v>24.822580645161292</v>
      </c>
      <c r="L94" s="102">
        <v>25</v>
      </c>
      <c r="M94" s="100">
        <v>25.1</v>
      </c>
      <c r="N94" s="100">
        <v>24.8</v>
      </c>
      <c r="O94" s="100">
        <v>24.6</v>
      </c>
      <c r="P94" s="100">
        <v>25.6</v>
      </c>
      <c r="Q94" s="105">
        <v>25.6</v>
      </c>
      <c r="R94" s="102">
        <v>25</v>
      </c>
      <c r="S94" s="100">
        <v>24.8</v>
      </c>
      <c r="T94" s="100">
        <v>25</v>
      </c>
      <c r="U94" s="100">
        <v>26</v>
      </c>
      <c r="V94" s="100">
        <v>25</v>
      </c>
      <c r="W94" s="56">
        <v>25</v>
      </c>
      <c r="X94" s="106">
        <v>24.2</v>
      </c>
      <c r="Y94" s="100">
        <v>25.2</v>
      </c>
      <c r="Z94" s="100">
        <v>25</v>
      </c>
      <c r="AA94" s="100">
        <v>24.6</v>
      </c>
      <c r="AB94" s="105">
        <v>24.6</v>
      </c>
      <c r="AC94" s="102">
        <v>25</v>
      </c>
      <c r="AD94" s="102">
        <v>25</v>
      </c>
      <c r="AE94" s="100">
        <v>25.2</v>
      </c>
      <c r="AF94" s="102">
        <v>25</v>
      </c>
      <c r="AG94" s="100">
        <v>24.2</v>
      </c>
      <c r="AH94" s="100">
        <v>24</v>
      </c>
      <c r="AI94" s="100">
        <v>23.6</v>
      </c>
      <c r="AJ94" s="105">
        <v>23.8</v>
      </c>
      <c r="AK94" s="102">
        <v>24.6</v>
      </c>
      <c r="AL94" s="100">
        <v>25.4</v>
      </c>
      <c r="AM94" s="100">
        <v>25</v>
      </c>
      <c r="AN94" s="100">
        <v>24</v>
      </c>
      <c r="AO94" s="100">
        <v>25.2</v>
      </c>
      <c r="AP94" s="100">
        <v>24.4</v>
      </c>
      <c r="AQ94" s="110">
        <f t="shared" si="299"/>
        <v>0.60000000000000142</v>
      </c>
      <c r="AS94" s="103">
        <v>44326</v>
      </c>
      <c r="AT94" s="112">
        <f t="shared" si="300"/>
        <v>857.8947368421052</v>
      </c>
      <c r="AU94" s="144">
        <v>1200</v>
      </c>
      <c r="AV94" s="145">
        <v>1180</v>
      </c>
      <c r="AW94" s="145">
        <v>1170</v>
      </c>
      <c r="AX94" s="151">
        <v>1250</v>
      </c>
      <c r="AY94" s="145">
        <v>1250</v>
      </c>
      <c r="AZ94" s="152"/>
      <c r="BA94" s="144">
        <v>1100</v>
      </c>
      <c r="BB94" s="153">
        <v>1120</v>
      </c>
      <c r="BC94" s="145">
        <v>1200</v>
      </c>
      <c r="BD94" s="145">
        <v>1220</v>
      </c>
      <c r="BE94" s="152">
        <v>1200</v>
      </c>
      <c r="BF94" s="142"/>
      <c r="BG94" s="143"/>
      <c r="BH94" s="143"/>
      <c r="BI94" s="143"/>
      <c r="BJ94" s="150"/>
      <c r="BK94" s="145">
        <v>1100</v>
      </c>
      <c r="BL94" s="145">
        <v>1100</v>
      </c>
      <c r="BM94" s="145">
        <v>1050</v>
      </c>
      <c r="BN94" s="145">
        <v>900</v>
      </c>
      <c r="BO94" s="152">
        <v>1000</v>
      </c>
      <c r="BP94" s="144">
        <v>1220</v>
      </c>
      <c r="BQ94" s="145">
        <v>1200</v>
      </c>
      <c r="BR94" s="145"/>
      <c r="BS94" s="145">
        <v>1270</v>
      </c>
      <c r="BT94" s="145">
        <v>1270</v>
      </c>
      <c r="BV94" s="103">
        <v>44326</v>
      </c>
      <c r="BW94" s="119">
        <v>3400</v>
      </c>
      <c r="BX94" s="158">
        <v>4300</v>
      </c>
      <c r="BY94" s="145">
        <v>4250</v>
      </c>
      <c r="BZ94" s="145">
        <v>4500</v>
      </c>
      <c r="CA94" s="145">
        <v>4300</v>
      </c>
      <c r="CB94" s="159">
        <v>4350</v>
      </c>
      <c r="CC94" s="160">
        <v>4000</v>
      </c>
      <c r="CD94" s="145">
        <v>4000</v>
      </c>
      <c r="CE94" s="145">
        <v>4100</v>
      </c>
      <c r="CF94" s="145">
        <v>4200</v>
      </c>
      <c r="CG94" s="152">
        <v>4100</v>
      </c>
      <c r="CH94" s="151"/>
      <c r="CI94" s="151"/>
      <c r="CJ94" s="151"/>
      <c r="CK94" s="151"/>
      <c r="CL94" s="165"/>
      <c r="CM94" s="144">
        <v>3900</v>
      </c>
      <c r="CN94" s="145">
        <v>3980</v>
      </c>
      <c r="CO94" s="145">
        <v>3700</v>
      </c>
      <c r="CP94" s="145">
        <v>3400</v>
      </c>
      <c r="CQ94" s="152">
        <v>3600</v>
      </c>
      <c r="CR94" s="144">
        <v>4400</v>
      </c>
      <c r="CS94" s="145">
        <v>4200</v>
      </c>
      <c r="CT94" s="145"/>
      <c r="CU94" s="145">
        <v>4300</v>
      </c>
      <c r="CV94" s="145">
        <v>4300</v>
      </c>
      <c r="CX94" s="103">
        <v>44879</v>
      </c>
      <c r="CY94" s="68">
        <v>15.5</v>
      </c>
      <c r="CZ94" s="68">
        <v>13.75</v>
      </c>
      <c r="DA94" s="126">
        <f t="shared" si="240"/>
        <v>1.75</v>
      </c>
      <c r="DC94" s="103">
        <v>44879</v>
      </c>
      <c r="DD94" s="127">
        <f t="shared" si="250"/>
        <v>0.19999999999999929</v>
      </c>
      <c r="DE94" s="127">
        <f t="shared" si="251"/>
        <v>1.1999999999999993</v>
      </c>
      <c r="DF94" s="127">
        <f t="shared" si="252"/>
        <v>-0.80000000000000071</v>
      </c>
      <c r="DG94" s="127">
        <f t="shared" si="253"/>
        <v>0.19999999999999929</v>
      </c>
      <c r="DH94" s="127">
        <f t="shared" si="254"/>
        <v>0.59999999999999787</v>
      </c>
      <c r="DI94" s="127">
        <f t="shared" si="255"/>
        <v>0.19999999999999929</v>
      </c>
      <c r="DJ94" s="127">
        <f t="shared" si="256"/>
        <v>-0.80000000000000071</v>
      </c>
      <c r="DK94" s="127">
        <f t="shared" si="257"/>
        <v>-1.1999999999999993</v>
      </c>
      <c r="DL94" s="127">
        <f t="shared" si="258"/>
        <v>0</v>
      </c>
      <c r="DM94" s="127">
        <f t="shared" si="259"/>
        <v>-0.19999999999999929</v>
      </c>
      <c r="DN94" s="127">
        <f t="shared" si="260"/>
        <v>-1</v>
      </c>
      <c r="DO94" s="127">
        <f t="shared" si="261"/>
        <v>0</v>
      </c>
      <c r="DP94" s="127">
        <f t="shared" si="262"/>
        <v>0.39999999999999858</v>
      </c>
      <c r="DQ94" s="127">
        <f t="shared" si="263"/>
        <v>0.39999999999999858</v>
      </c>
      <c r="DR94" s="127">
        <f t="shared" si="264"/>
        <v>-1.1999999999999993</v>
      </c>
      <c r="DS94" s="127">
        <f t="shared" si="265"/>
        <v>-0.60000000000000142</v>
      </c>
      <c r="DU94" s="103">
        <v>44882</v>
      </c>
      <c r="DV94" s="68">
        <v>12.3</v>
      </c>
      <c r="DW94" s="133">
        <v>12.35</v>
      </c>
      <c r="DX94" s="134">
        <f t="shared" si="289"/>
        <v>-4.9999999999998934E-2</v>
      </c>
      <c r="DY94" s="68">
        <v>12.2</v>
      </c>
      <c r="DZ94" s="133">
        <v>12.4</v>
      </c>
      <c r="EA94" s="134">
        <f t="shared" si="291"/>
        <v>-0.20000000000000107</v>
      </c>
      <c r="EB94" s="68">
        <v>12.2</v>
      </c>
      <c r="EC94" s="133">
        <v>12.7</v>
      </c>
      <c r="ED94" s="134">
        <f t="shared" si="292"/>
        <v>-0.5</v>
      </c>
      <c r="EE94" s="68">
        <v>12</v>
      </c>
      <c r="EF94" s="133">
        <v>12.5</v>
      </c>
      <c r="EG94" s="134">
        <f t="shared" si="293"/>
        <v>-0.5</v>
      </c>
      <c r="EH94" s="68">
        <v>12.4</v>
      </c>
      <c r="EI94" s="133">
        <v>13</v>
      </c>
      <c r="EJ94" s="134">
        <f t="shared" si="294"/>
        <v>-0.59999999999999964</v>
      </c>
      <c r="EK94" s="68">
        <v>12</v>
      </c>
      <c r="EL94" s="133">
        <v>12.3</v>
      </c>
      <c r="EM94" s="134">
        <f t="shared" si="295"/>
        <v>-0.30000000000000071</v>
      </c>
      <c r="EN94" s="68">
        <v>11.8</v>
      </c>
      <c r="EO94" s="133">
        <v>11.8</v>
      </c>
      <c r="EP94" s="134">
        <f t="shared" si="296"/>
        <v>0</v>
      </c>
      <c r="EQ94" s="68">
        <v>11.9</v>
      </c>
      <c r="ER94" s="133">
        <v>11.9</v>
      </c>
      <c r="ES94" s="134">
        <f t="shared" si="297"/>
        <v>0</v>
      </c>
      <c r="ET94" s="68">
        <v>11.8</v>
      </c>
      <c r="EU94" s="133">
        <v>11.8</v>
      </c>
      <c r="EV94" s="134">
        <f t="shared" si="298"/>
        <v>0</v>
      </c>
      <c r="EW94" s="68">
        <v>12.3</v>
      </c>
      <c r="EX94" s="133">
        <v>12.4</v>
      </c>
      <c r="EY94" s="134">
        <f t="shared" si="301"/>
        <v>-9.9999999999999645E-2</v>
      </c>
    </row>
    <row r="95" spans="1:155" ht="19.75" customHeight="1" x14ac:dyDescent="0.35">
      <c r="A95" s="138"/>
      <c r="B95" s="29"/>
      <c r="C95" s="29"/>
      <c r="D95" s="29"/>
      <c r="F95" s="29"/>
      <c r="G95" s="29"/>
      <c r="H95" s="29"/>
      <c r="J95" s="103">
        <v>44878</v>
      </c>
      <c r="K95" s="101">
        <f t="shared" si="242"/>
        <v>24.638709677419357</v>
      </c>
      <c r="L95" s="102">
        <v>24.4</v>
      </c>
      <c r="M95" s="100">
        <v>24.6</v>
      </c>
      <c r="N95" s="100">
        <v>24.4</v>
      </c>
      <c r="O95" s="100">
        <v>24</v>
      </c>
      <c r="P95" s="100">
        <v>25</v>
      </c>
      <c r="Q95" s="105">
        <v>25.6</v>
      </c>
      <c r="R95" s="102">
        <v>24.8</v>
      </c>
      <c r="S95" s="100">
        <v>25.4</v>
      </c>
      <c r="T95" s="100">
        <v>25.4</v>
      </c>
      <c r="U95" s="100">
        <v>26</v>
      </c>
      <c r="V95" s="100">
        <v>25.6</v>
      </c>
      <c r="W95" s="56">
        <v>25.4</v>
      </c>
      <c r="X95" s="106">
        <v>24.2</v>
      </c>
      <c r="Y95" s="100">
        <v>24.8</v>
      </c>
      <c r="Z95" s="100">
        <v>24.6</v>
      </c>
      <c r="AA95" s="100">
        <v>24.4</v>
      </c>
      <c r="AB95" s="105">
        <v>24.4</v>
      </c>
      <c r="AC95" s="102">
        <v>25.4</v>
      </c>
      <c r="AD95" s="102">
        <v>25.4</v>
      </c>
      <c r="AE95" s="100">
        <v>25.2</v>
      </c>
      <c r="AF95" s="102">
        <v>25.4</v>
      </c>
      <c r="AG95" s="100">
        <v>23.8</v>
      </c>
      <c r="AH95" s="100">
        <v>24</v>
      </c>
      <c r="AI95" s="100">
        <v>23.6</v>
      </c>
      <c r="AJ95" s="105">
        <v>23.8</v>
      </c>
      <c r="AK95" s="102">
        <v>24.2</v>
      </c>
      <c r="AL95" s="100">
        <v>24.2</v>
      </c>
      <c r="AM95" s="100">
        <v>24.2</v>
      </c>
      <c r="AN95" s="100">
        <v>23.4</v>
      </c>
      <c r="AO95" s="100">
        <v>24.2</v>
      </c>
      <c r="AP95" s="100">
        <v>24</v>
      </c>
      <c r="AQ95" s="110">
        <f t="shared" si="299"/>
        <v>-0.5</v>
      </c>
      <c r="AS95" s="103">
        <v>44319</v>
      </c>
      <c r="AT95" s="112">
        <f t="shared" si="300"/>
        <v>903.68421052631584</v>
      </c>
      <c r="AU95" s="144">
        <v>1200</v>
      </c>
      <c r="AV95" s="145">
        <v>1200</v>
      </c>
      <c r="AW95" s="145">
        <v>1230</v>
      </c>
      <c r="AX95" s="151">
        <v>1300</v>
      </c>
      <c r="AY95" s="145">
        <v>1300</v>
      </c>
      <c r="AZ95" s="152"/>
      <c r="BA95" s="154">
        <v>1150</v>
      </c>
      <c r="BB95" s="145">
        <v>1170</v>
      </c>
      <c r="BC95" s="144">
        <v>1250</v>
      </c>
      <c r="BD95" s="145">
        <v>1300</v>
      </c>
      <c r="BE95" s="152">
        <v>1250</v>
      </c>
      <c r="BF95" s="142"/>
      <c r="BG95" s="143"/>
      <c r="BH95" s="143"/>
      <c r="BI95" s="143"/>
      <c r="BJ95" s="150"/>
      <c r="BK95" s="145">
        <v>1120</v>
      </c>
      <c r="BL95" s="145">
        <v>1130</v>
      </c>
      <c r="BM95" s="145">
        <v>1130</v>
      </c>
      <c r="BN95" s="145">
        <v>1000</v>
      </c>
      <c r="BO95" s="152">
        <v>1100</v>
      </c>
      <c r="BP95" s="144">
        <v>1300</v>
      </c>
      <c r="BQ95" s="145">
        <v>1200</v>
      </c>
      <c r="BR95" s="145"/>
      <c r="BS95" s="145">
        <v>1270</v>
      </c>
      <c r="BT95" s="145">
        <v>1270</v>
      </c>
      <c r="BV95" s="103">
        <v>44319</v>
      </c>
      <c r="BW95" s="119">
        <v>3450</v>
      </c>
      <c r="BX95" s="144">
        <v>4350</v>
      </c>
      <c r="BY95" s="145">
        <v>4300</v>
      </c>
      <c r="BZ95" s="145">
        <v>4500</v>
      </c>
      <c r="CA95" s="145">
        <v>4350</v>
      </c>
      <c r="CB95" s="152">
        <v>4380</v>
      </c>
      <c r="CC95" s="160">
        <v>4000</v>
      </c>
      <c r="CD95" s="145">
        <v>4000</v>
      </c>
      <c r="CE95" s="145">
        <v>4100</v>
      </c>
      <c r="CF95" s="145">
        <v>4200</v>
      </c>
      <c r="CG95" s="152">
        <v>4100</v>
      </c>
      <c r="CH95" s="151"/>
      <c r="CI95" s="151"/>
      <c r="CJ95" s="151"/>
      <c r="CK95" s="151"/>
      <c r="CL95" s="165"/>
      <c r="CM95" s="144">
        <v>3900</v>
      </c>
      <c r="CN95" s="145">
        <v>3980</v>
      </c>
      <c r="CO95" s="145">
        <v>3800</v>
      </c>
      <c r="CP95" s="145">
        <v>3500</v>
      </c>
      <c r="CQ95" s="152">
        <v>3700</v>
      </c>
      <c r="CR95" s="144">
        <v>4400</v>
      </c>
      <c r="CS95" s="145">
        <v>4200</v>
      </c>
      <c r="CT95" s="145"/>
      <c r="CU95" s="145">
        <v>4300</v>
      </c>
      <c r="CV95" s="145">
        <v>4300</v>
      </c>
      <c r="CX95" s="103">
        <v>44878</v>
      </c>
      <c r="CY95" s="68">
        <v>15.5</v>
      </c>
      <c r="CZ95" s="68">
        <v>13.9</v>
      </c>
      <c r="DA95" s="126">
        <f t="shared" si="240"/>
        <v>1.5999999999999996</v>
      </c>
      <c r="DC95" s="103">
        <v>44878</v>
      </c>
      <c r="DD95" s="127">
        <f t="shared" si="250"/>
        <v>0.20000000000000284</v>
      </c>
      <c r="DE95" s="127">
        <f t="shared" si="251"/>
        <v>0.60000000000000142</v>
      </c>
      <c r="DF95" s="127">
        <f t="shared" si="252"/>
        <v>-2</v>
      </c>
      <c r="DG95" s="127">
        <f t="shared" si="253"/>
        <v>-1.1999999999999993</v>
      </c>
      <c r="DH95" s="127">
        <f t="shared" si="254"/>
        <v>-1.1999999999999993</v>
      </c>
      <c r="DI95" s="127">
        <f t="shared" si="255"/>
        <v>-0.59999999999999787</v>
      </c>
      <c r="DJ95" s="127">
        <f t="shared" si="256"/>
        <v>-1.3999999999999986</v>
      </c>
      <c r="DK95" s="127">
        <f t="shared" si="257"/>
        <v>-1.7999999999999972</v>
      </c>
      <c r="DL95" s="127">
        <f t="shared" si="258"/>
        <v>-1</v>
      </c>
      <c r="DM95" s="127">
        <f t="shared" si="259"/>
        <v>-1.1999999999999993</v>
      </c>
      <c r="DN95" s="127">
        <f t="shared" si="260"/>
        <v>-1.4000000000000021</v>
      </c>
      <c r="DO95" s="127">
        <f t="shared" si="261"/>
        <v>-0.60000000000000142</v>
      </c>
      <c r="DP95" s="127">
        <f t="shared" si="262"/>
        <v>-1.4000000000000021</v>
      </c>
      <c r="DQ95" s="127">
        <f t="shared" si="263"/>
        <v>-0.60000000000000142</v>
      </c>
      <c r="DR95" s="127">
        <f t="shared" si="264"/>
        <v>0</v>
      </c>
      <c r="DS95" s="127">
        <f t="shared" si="265"/>
        <v>-1.1999999999999993</v>
      </c>
      <c r="DU95" s="103">
        <v>44881</v>
      </c>
      <c r="DV95" s="68">
        <v>12.1</v>
      </c>
      <c r="DW95" s="133">
        <v>12.35</v>
      </c>
      <c r="DX95" s="134">
        <f t="shared" si="289"/>
        <v>-0.25</v>
      </c>
      <c r="DY95" s="68">
        <v>12.1</v>
      </c>
      <c r="DZ95" s="133">
        <v>12.6</v>
      </c>
      <c r="EA95" s="134">
        <f t="shared" si="291"/>
        <v>-0.5</v>
      </c>
      <c r="EB95" s="68">
        <v>12.2</v>
      </c>
      <c r="EC95" s="133">
        <v>12.8</v>
      </c>
      <c r="ED95" s="134">
        <f t="shared" si="292"/>
        <v>-0.60000000000000142</v>
      </c>
      <c r="EE95" s="68">
        <v>11.8</v>
      </c>
      <c r="EF95" s="133">
        <v>12.3</v>
      </c>
      <c r="EG95" s="134">
        <f t="shared" si="293"/>
        <v>-0.5</v>
      </c>
      <c r="EH95" s="68">
        <v>12.4</v>
      </c>
      <c r="EI95" s="133">
        <v>13</v>
      </c>
      <c r="EJ95" s="134">
        <f t="shared" si="294"/>
        <v>-0.59999999999999964</v>
      </c>
      <c r="EK95" s="68">
        <v>12.1</v>
      </c>
      <c r="EL95" s="133">
        <v>12.6</v>
      </c>
      <c r="EM95" s="134">
        <f t="shared" si="295"/>
        <v>-0.5</v>
      </c>
      <c r="EN95" s="68">
        <v>11.6</v>
      </c>
      <c r="EO95" s="133">
        <v>11.6</v>
      </c>
      <c r="EP95" s="134">
        <f t="shared" si="296"/>
        <v>0</v>
      </c>
      <c r="EQ95" s="68">
        <v>11.7</v>
      </c>
      <c r="ER95" s="133">
        <v>11.8</v>
      </c>
      <c r="ES95" s="134">
        <f t="shared" si="297"/>
        <v>-0.10000000000000142</v>
      </c>
      <c r="ET95" s="68">
        <v>11.7</v>
      </c>
      <c r="EU95" s="133">
        <v>11.8</v>
      </c>
      <c r="EV95" s="134">
        <f t="shared" si="298"/>
        <v>-0.10000000000000142</v>
      </c>
      <c r="EW95" s="68">
        <v>12.2</v>
      </c>
      <c r="EX95" s="133">
        <v>12.5</v>
      </c>
      <c r="EY95" s="134">
        <f t="shared" si="301"/>
        <v>-0.30000000000000071</v>
      </c>
    </row>
    <row r="96" spans="1:155" ht="19.75" customHeight="1" x14ac:dyDescent="0.35">
      <c r="A96" s="89" t="s">
        <v>67</v>
      </c>
      <c r="B96" s="27"/>
      <c r="C96" s="27"/>
      <c r="D96" s="27"/>
      <c r="E96" s="27"/>
      <c r="F96" s="27"/>
      <c r="G96" s="27"/>
      <c r="H96" s="27"/>
      <c r="J96" s="103">
        <v>44877</v>
      </c>
      <c r="K96" s="101">
        <f t="shared" si="242"/>
        <v>24.380645161290328</v>
      </c>
      <c r="L96" s="102">
        <v>24.4</v>
      </c>
      <c r="M96" s="100">
        <v>24.4</v>
      </c>
      <c r="N96" s="100">
        <v>24.4</v>
      </c>
      <c r="O96" s="100">
        <v>24</v>
      </c>
      <c r="P96" s="100">
        <v>24.6</v>
      </c>
      <c r="Q96" s="105">
        <v>25.6</v>
      </c>
      <c r="R96" s="102">
        <v>24.8</v>
      </c>
      <c r="S96" s="100">
        <v>24.8</v>
      </c>
      <c r="T96" s="100">
        <v>24.6</v>
      </c>
      <c r="U96" s="100">
        <v>26</v>
      </c>
      <c r="V96" s="100">
        <v>24.8</v>
      </c>
      <c r="W96" s="56">
        <v>24.8</v>
      </c>
      <c r="X96" s="106">
        <v>24</v>
      </c>
      <c r="Y96" s="100">
        <v>24.4</v>
      </c>
      <c r="Z96" s="100">
        <v>24.2</v>
      </c>
      <c r="AA96" s="100">
        <v>24.2</v>
      </c>
      <c r="AB96" s="105">
        <v>24.2</v>
      </c>
      <c r="AC96" s="102">
        <v>24.6</v>
      </c>
      <c r="AD96" s="102">
        <v>24.6</v>
      </c>
      <c r="AE96" s="100">
        <v>24.6</v>
      </c>
      <c r="AF96" s="102">
        <v>24.6</v>
      </c>
      <c r="AG96" s="100">
        <v>23.8</v>
      </c>
      <c r="AH96" s="100">
        <v>24</v>
      </c>
      <c r="AI96" s="100">
        <v>23.6</v>
      </c>
      <c r="AJ96" s="105">
        <v>23.8</v>
      </c>
      <c r="AK96" s="102">
        <v>24.2</v>
      </c>
      <c r="AL96" s="100">
        <v>24.2</v>
      </c>
      <c r="AM96" s="100">
        <v>24.2</v>
      </c>
      <c r="AN96" s="100">
        <v>23.2</v>
      </c>
      <c r="AO96" s="100">
        <v>24.2</v>
      </c>
      <c r="AP96" s="100">
        <v>24</v>
      </c>
      <c r="AQ96" s="110">
        <f t="shared" si="299"/>
        <v>-0.40000000000000213</v>
      </c>
      <c r="AS96" s="103">
        <v>44312</v>
      </c>
      <c r="AT96" s="112">
        <f t="shared" si="300"/>
        <v>954.21052631578937</v>
      </c>
      <c r="AU96" s="144">
        <v>1250</v>
      </c>
      <c r="AV96" s="145">
        <v>1250</v>
      </c>
      <c r="AW96" s="145">
        <v>1340</v>
      </c>
      <c r="AX96" s="151">
        <v>1350</v>
      </c>
      <c r="AY96" s="145">
        <v>1350</v>
      </c>
      <c r="AZ96" s="152"/>
      <c r="BA96" s="144">
        <v>1150</v>
      </c>
      <c r="BB96" s="155">
        <v>1170</v>
      </c>
      <c r="BC96" s="145">
        <v>1280</v>
      </c>
      <c r="BD96" s="145">
        <v>1330</v>
      </c>
      <c r="BE96" s="152">
        <v>1280</v>
      </c>
      <c r="BF96" s="142"/>
      <c r="BG96" s="143"/>
      <c r="BH96" s="143"/>
      <c r="BI96" s="143"/>
      <c r="BJ96" s="150"/>
      <c r="BK96" s="145">
        <v>1150</v>
      </c>
      <c r="BL96" s="145">
        <v>1150</v>
      </c>
      <c r="BM96" s="145">
        <v>1150</v>
      </c>
      <c r="BN96" s="145">
        <v>1050</v>
      </c>
      <c r="BO96" s="152">
        <v>1130</v>
      </c>
      <c r="BP96" s="144">
        <v>1330</v>
      </c>
      <c r="BQ96" s="145">
        <v>1290</v>
      </c>
      <c r="BR96" s="145"/>
      <c r="BS96" s="145">
        <v>1430</v>
      </c>
      <c r="BT96" s="145">
        <v>1400</v>
      </c>
      <c r="BV96" s="103">
        <v>44312</v>
      </c>
      <c r="BW96" s="119">
        <f t="shared" ref="BW96:BW106" si="302">AVERAGE(BX96:CV96)-550</f>
        <v>3577.894736842105</v>
      </c>
      <c r="BX96" s="160">
        <v>4350</v>
      </c>
      <c r="BY96" s="145">
        <v>4300</v>
      </c>
      <c r="BZ96" s="145">
        <v>4500</v>
      </c>
      <c r="CA96" s="145">
        <v>4400</v>
      </c>
      <c r="CB96" s="152">
        <v>4400</v>
      </c>
      <c r="CC96" s="160">
        <v>4000</v>
      </c>
      <c r="CD96" s="145">
        <v>4000</v>
      </c>
      <c r="CE96" s="145">
        <v>4100</v>
      </c>
      <c r="CF96" s="145">
        <v>4200</v>
      </c>
      <c r="CG96" s="152">
        <v>4100</v>
      </c>
      <c r="CH96" s="151"/>
      <c r="CI96" s="151"/>
      <c r="CJ96" s="151"/>
      <c r="CK96" s="151"/>
      <c r="CL96" s="165"/>
      <c r="CM96" s="144">
        <v>3900</v>
      </c>
      <c r="CN96" s="145">
        <v>3980</v>
      </c>
      <c r="CO96" s="145">
        <v>3800</v>
      </c>
      <c r="CP96" s="145">
        <v>3500</v>
      </c>
      <c r="CQ96" s="152">
        <v>3700</v>
      </c>
      <c r="CR96" s="144">
        <v>4400</v>
      </c>
      <c r="CS96" s="145">
        <v>4200</v>
      </c>
      <c r="CT96" s="145"/>
      <c r="CU96" s="145">
        <v>4300</v>
      </c>
      <c r="CV96" s="145">
        <v>4300</v>
      </c>
      <c r="CX96" s="103">
        <v>44877</v>
      </c>
      <c r="CY96" s="68">
        <v>16</v>
      </c>
      <c r="CZ96" s="68">
        <v>13.75</v>
      </c>
      <c r="DA96" s="126">
        <f t="shared" si="240"/>
        <v>2.25</v>
      </c>
      <c r="DC96" s="103">
        <v>44877</v>
      </c>
      <c r="DD96" s="127">
        <f t="shared" si="250"/>
        <v>0</v>
      </c>
      <c r="DE96" s="127">
        <f t="shared" si="251"/>
        <v>1.1999999999999993</v>
      </c>
      <c r="DF96" s="127">
        <f t="shared" si="252"/>
        <v>-1.6000000000000014</v>
      </c>
      <c r="DG96" s="127">
        <f t="shared" si="253"/>
        <v>-0.60000000000000142</v>
      </c>
      <c r="DH96" s="127">
        <f t="shared" si="254"/>
        <v>-0.60000000000000142</v>
      </c>
      <c r="DI96" s="127">
        <f t="shared" si="255"/>
        <v>0</v>
      </c>
      <c r="DJ96" s="127">
        <f t="shared" si="256"/>
        <v>-0.80000000000000071</v>
      </c>
      <c r="DK96" s="127">
        <f t="shared" si="257"/>
        <v>-1.1999999999999993</v>
      </c>
      <c r="DL96" s="127">
        <f t="shared" si="258"/>
        <v>-0.40000000000000213</v>
      </c>
      <c r="DM96" s="127">
        <f t="shared" si="259"/>
        <v>-0.60000000000000142</v>
      </c>
      <c r="DN96" s="127">
        <f t="shared" si="260"/>
        <v>-1.6000000000000014</v>
      </c>
      <c r="DO96" s="127">
        <f t="shared" si="261"/>
        <v>-0.80000000000000071</v>
      </c>
      <c r="DP96" s="127">
        <f t="shared" si="262"/>
        <v>-0.60000000000000142</v>
      </c>
      <c r="DQ96" s="127">
        <f t="shared" si="263"/>
        <v>-0.60000000000000142</v>
      </c>
      <c r="DR96" s="127">
        <f t="shared" si="264"/>
        <v>-0.19999999999999929</v>
      </c>
      <c r="DS96" s="127">
        <f t="shared" si="265"/>
        <v>-0.80000000000000071</v>
      </c>
      <c r="DU96" s="103">
        <v>44880</v>
      </c>
      <c r="DV96" s="68">
        <v>12.3</v>
      </c>
      <c r="DW96" s="133">
        <v>12.6</v>
      </c>
      <c r="DX96" s="134">
        <f t="shared" si="289"/>
        <v>-0.29999999999999893</v>
      </c>
      <c r="DY96" s="68">
        <v>12.2</v>
      </c>
      <c r="DZ96" s="133">
        <v>12.7</v>
      </c>
      <c r="EA96" s="134">
        <f t="shared" si="291"/>
        <v>-0.5</v>
      </c>
      <c r="EB96" s="68">
        <v>12.4</v>
      </c>
      <c r="EC96" s="133">
        <v>13</v>
      </c>
      <c r="ED96" s="134">
        <f t="shared" si="292"/>
        <v>-0.59999999999999964</v>
      </c>
      <c r="EE96" s="68">
        <v>12</v>
      </c>
      <c r="EF96" s="133">
        <v>12.5</v>
      </c>
      <c r="EG96" s="134">
        <f t="shared" si="293"/>
        <v>-0.5</v>
      </c>
      <c r="EH96" s="68">
        <v>12.6</v>
      </c>
      <c r="EI96" s="133">
        <v>13</v>
      </c>
      <c r="EJ96" s="134">
        <f t="shared" si="294"/>
        <v>-0.40000000000000036</v>
      </c>
      <c r="EK96" s="68">
        <v>12.2</v>
      </c>
      <c r="EL96" s="133">
        <v>12.7</v>
      </c>
      <c r="EM96" s="134">
        <f t="shared" si="295"/>
        <v>-0.5</v>
      </c>
      <c r="EN96" s="68">
        <v>11.6</v>
      </c>
      <c r="EO96" s="133">
        <v>11.7</v>
      </c>
      <c r="EP96" s="134">
        <f t="shared" si="296"/>
        <v>-9.9999999999999645E-2</v>
      </c>
      <c r="EQ96" s="68">
        <v>11.7</v>
      </c>
      <c r="ER96" s="133">
        <v>11.8</v>
      </c>
      <c r="ES96" s="134">
        <f t="shared" si="297"/>
        <v>-0.10000000000000142</v>
      </c>
      <c r="ET96" s="68">
        <v>11.7</v>
      </c>
      <c r="EU96" s="133">
        <v>11.8</v>
      </c>
      <c r="EV96" s="134">
        <f t="shared" si="298"/>
        <v>-0.10000000000000142</v>
      </c>
      <c r="EW96" s="68">
        <v>12.2</v>
      </c>
      <c r="EX96" s="133">
        <v>12.5</v>
      </c>
      <c r="EY96" s="134">
        <f t="shared" si="301"/>
        <v>-0.30000000000000071</v>
      </c>
    </row>
    <row r="97" spans="1:155" ht="19.75" customHeight="1" x14ac:dyDescent="0.35">
      <c r="E97" s="96"/>
      <c r="J97" s="103">
        <v>44876</v>
      </c>
      <c r="K97" s="101">
        <f t="shared" si="242"/>
        <v>24.21935483870968</v>
      </c>
      <c r="L97" s="102">
        <v>24.4</v>
      </c>
      <c r="M97" s="100">
        <v>24.4</v>
      </c>
      <c r="N97" s="100">
        <v>24</v>
      </c>
      <c r="O97" s="100">
        <v>24</v>
      </c>
      <c r="P97" s="100">
        <v>24.6</v>
      </c>
      <c r="Q97" s="105">
        <v>25.6</v>
      </c>
      <c r="R97" s="102">
        <v>24.6</v>
      </c>
      <c r="S97" s="100">
        <v>24.6</v>
      </c>
      <c r="T97" s="100">
        <v>24.6</v>
      </c>
      <c r="U97" s="100">
        <v>26</v>
      </c>
      <c r="V97" s="100">
        <v>24.6</v>
      </c>
      <c r="W97" s="56">
        <v>24.6</v>
      </c>
      <c r="X97" s="106">
        <v>23.8</v>
      </c>
      <c r="Y97" s="100">
        <v>24.2</v>
      </c>
      <c r="Z97" s="100">
        <v>24</v>
      </c>
      <c r="AA97" s="100">
        <v>24</v>
      </c>
      <c r="AB97" s="105">
        <v>24</v>
      </c>
      <c r="AC97" s="102">
        <v>24.4</v>
      </c>
      <c r="AD97" s="102">
        <v>24.4</v>
      </c>
      <c r="AE97" s="100">
        <v>24.2</v>
      </c>
      <c r="AF97" s="102">
        <v>24.4</v>
      </c>
      <c r="AG97" s="100">
        <v>23.4</v>
      </c>
      <c r="AH97" s="100">
        <v>23.4</v>
      </c>
      <c r="AI97" s="100">
        <v>23.4</v>
      </c>
      <c r="AJ97" s="105">
        <v>23.4</v>
      </c>
      <c r="AK97" s="102">
        <v>24</v>
      </c>
      <c r="AL97" s="100">
        <v>24.2</v>
      </c>
      <c r="AM97" s="100">
        <v>24.2</v>
      </c>
      <c r="AN97" s="100">
        <v>23.2</v>
      </c>
      <c r="AO97" s="100">
        <v>24.2</v>
      </c>
      <c r="AP97" s="100">
        <v>24</v>
      </c>
      <c r="AQ97" s="110">
        <f t="shared" si="299"/>
        <v>-0.20000000000000284</v>
      </c>
      <c r="AS97" s="103">
        <v>44305</v>
      </c>
      <c r="AT97" s="112">
        <f t="shared" si="300"/>
        <v>990.05263157894728</v>
      </c>
      <c r="AU97" s="144">
        <v>1300</v>
      </c>
      <c r="AV97" s="145">
        <v>1280</v>
      </c>
      <c r="AW97" s="145">
        <v>1350</v>
      </c>
      <c r="AX97" s="151">
        <v>1400</v>
      </c>
      <c r="AY97" s="145">
        <v>1400</v>
      </c>
      <c r="AZ97" s="152"/>
      <c r="BA97" s="144">
        <v>1200</v>
      </c>
      <c r="BB97" s="144">
        <v>1250</v>
      </c>
      <c r="BC97" s="145">
        <v>1280</v>
      </c>
      <c r="BD97" s="145">
        <v>1330</v>
      </c>
      <c r="BE97" s="152">
        <v>1280</v>
      </c>
      <c r="BF97" s="142"/>
      <c r="BG97" s="143"/>
      <c r="BH97" s="143"/>
      <c r="BI97" s="143"/>
      <c r="BJ97" s="150"/>
      <c r="BK97" s="145">
        <v>1230</v>
      </c>
      <c r="BL97" s="145">
        <v>1180</v>
      </c>
      <c r="BM97" s="145">
        <v>1150</v>
      </c>
      <c r="BN97" s="145">
        <v>1050</v>
      </c>
      <c r="BO97" s="152">
        <v>1130</v>
      </c>
      <c r="BP97" s="144">
        <v>1330</v>
      </c>
      <c r="BQ97" s="145">
        <v>1398</v>
      </c>
      <c r="BR97" s="145"/>
      <c r="BS97" s="145">
        <v>1488</v>
      </c>
      <c r="BT97" s="145">
        <v>1485</v>
      </c>
      <c r="BV97" s="103">
        <v>44305</v>
      </c>
      <c r="BW97" s="119">
        <f t="shared" si="302"/>
        <v>3577.894736842105</v>
      </c>
      <c r="BX97" s="160">
        <v>4350</v>
      </c>
      <c r="BY97" s="145">
        <v>4300</v>
      </c>
      <c r="BZ97" s="145">
        <v>4500</v>
      </c>
      <c r="CA97" s="145">
        <v>4400</v>
      </c>
      <c r="CB97" s="152">
        <v>4400</v>
      </c>
      <c r="CC97" s="160">
        <v>4000</v>
      </c>
      <c r="CD97" s="145">
        <v>4000</v>
      </c>
      <c r="CE97" s="145">
        <v>4100</v>
      </c>
      <c r="CF97" s="145">
        <v>4200</v>
      </c>
      <c r="CG97" s="152">
        <v>4100</v>
      </c>
      <c r="CH97" s="151"/>
      <c r="CI97" s="151"/>
      <c r="CJ97" s="151"/>
      <c r="CK97" s="151"/>
      <c r="CL97" s="165"/>
      <c r="CM97" s="144">
        <v>3900</v>
      </c>
      <c r="CN97" s="145">
        <v>3980</v>
      </c>
      <c r="CO97" s="145">
        <v>3800</v>
      </c>
      <c r="CP97" s="145">
        <v>3500</v>
      </c>
      <c r="CQ97" s="152">
        <v>3700</v>
      </c>
      <c r="CR97" s="144">
        <v>4400</v>
      </c>
      <c r="CS97" s="145">
        <v>4200</v>
      </c>
      <c r="CT97" s="145"/>
      <c r="CU97" s="145">
        <v>4300</v>
      </c>
      <c r="CV97" s="145">
        <v>4300</v>
      </c>
      <c r="CX97" s="103">
        <v>44876</v>
      </c>
      <c r="CY97" s="68">
        <v>15.5</v>
      </c>
      <c r="CZ97" s="68">
        <v>13.75</v>
      </c>
      <c r="DA97" s="126">
        <f t="shared" si="240"/>
        <v>1.75</v>
      </c>
      <c r="DC97" s="103">
        <v>44876</v>
      </c>
      <c r="DD97" s="127">
        <f t="shared" si="250"/>
        <v>0</v>
      </c>
      <c r="DE97" s="127">
        <f t="shared" si="251"/>
        <v>1.3999999999999986</v>
      </c>
      <c r="DF97" s="127">
        <f t="shared" si="252"/>
        <v>-1.4000000000000021</v>
      </c>
      <c r="DG97" s="127">
        <f t="shared" si="253"/>
        <v>-0.40000000000000213</v>
      </c>
      <c r="DH97" s="127">
        <f t="shared" si="254"/>
        <v>-0.40000000000000213</v>
      </c>
      <c r="DI97" s="127">
        <f t="shared" si="255"/>
        <v>0</v>
      </c>
      <c r="DJ97" s="127">
        <f t="shared" si="256"/>
        <v>-1.2000000000000028</v>
      </c>
      <c r="DK97" s="127">
        <f t="shared" si="257"/>
        <v>-1.2000000000000028</v>
      </c>
      <c r="DL97" s="127">
        <f t="shared" si="258"/>
        <v>-0.60000000000000142</v>
      </c>
      <c r="DM97" s="127">
        <f t="shared" si="259"/>
        <v>-0.60000000000000142</v>
      </c>
      <c r="DN97" s="127">
        <f t="shared" si="260"/>
        <v>-1.4000000000000021</v>
      </c>
      <c r="DO97" s="127">
        <f t="shared" si="261"/>
        <v>-0.19999999999999929</v>
      </c>
      <c r="DP97" s="127">
        <f t="shared" si="262"/>
        <v>-0.40000000000000213</v>
      </c>
      <c r="DQ97" s="127">
        <f t="shared" si="263"/>
        <v>-0.40000000000000213</v>
      </c>
      <c r="DR97" s="127">
        <f t="shared" si="264"/>
        <v>-0.39999999999999858</v>
      </c>
      <c r="DS97" s="127">
        <f t="shared" si="265"/>
        <v>-0.80000000000000071</v>
      </c>
      <c r="DU97" s="103">
        <v>44879</v>
      </c>
      <c r="DV97" s="68">
        <v>12.5</v>
      </c>
      <c r="DW97" s="133">
        <v>12.6</v>
      </c>
      <c r="DX97" s="134">
        <f t="shared" si="289"/>
        <v>-9.9999999999999645E-2</v>
      </c>
      <c r="DY97" s="68">
        <v>12.4</v>
      </c>
      <c r="DZ97" s="133">
        <v>12.65</v>
      </c>
      <c r="EA97" s="134">
        <f t="shared" si="291"/>
        <v>-0.25</v>
      </c>
      <c r="EB97" s="68">
        <v>12.5</v>
      </c>
      <c r="EC97" s="133">
        <v>13.3</v>
      </c>
      <c r="ED97" s="134">
        <f t="shared" si="292"/>
        <v>-0.80000000000000071</v>
      </c>
      <c r="EE97" s="68">
        <v>12.3</v>
      </c>
      <c r="EF97" s="133">
        <v>12.6</v>
      </c>
      <c r="EG97" s="134">
        <f t="shared" si="293"/>
        <v>-0.29999999999999893</v>
      </c>
      <c r="EH97" s="68">
        <v>12.7</v>
      </c>
      <c r="EI97" s="133">
        <v>13</v>
      </c>
      <c r="EJ97" s="134">
        <f t="shared" si="294"/>
        <v>-0.30000000000000071</v>
      </c>
      <c r="EK97" s="68">
        <v>12.4</v>
      </c>
      <c r="EL97" s="133">
        <v>13.15</v>
      </c>
      <c r="EM97" s="134">
        <f t="shared" si="295"/>
        <v>-0.75</v>
      </c>
      <c r="EN97" s="68">
        <v>11.8</v>
      </c>
      <c r="EO97" s="133">
        <v>11.8</v>
      </c>
      <c r="EP97" s="134">
        <f t="shared" si="296"/>
        <v>0</v>
      </c>
      <c r="EQ97" s="68">
        <v>12</v>
      </c>
      <c r="ER97" s="133">
        <v>12</v>
      </c>
      <c r="ES97" s="134">
        <f t="shared" si="297"/>
        <v>0</v>
      </c>
      <c r="ET97" s="68">
        <v>11.9</v>
      </c>
      <c r="EU97" s="133">
        <v>11.9</v>
      </c>
      <c r="EV97" s="134">
        <f t="shared" si="298"/>
        <v>0</v>
      </c>
      <c r="EW97" s="68">
        <v>12.5</v>
      </c>
      <c r="EX97" s="133">
        <v>12.7</v>
      </c>
      <c r="EY97" s="134">
        <f t="shared" si="301"/>
        <v>-0.19999999999999929</v>
      </c>
    </row>
    <row r="98" spans="1:155" ht="19.75" customHeight="1" x14ac:dyDescent="0.35">
      <c r="E98" s="96"/>
      <c r="J98" s="103">
        <v>44875</v>
      </c>
      <c r="K98" s="101">
        <f t="shared" si="242"/>
        <v>23.909677419354843</v>
      </c>
      <c r="L98" s="102">
        <v>23.8</v>
      </c>
      <c r="M98" s="100">
        <v>24</v>
      </c>
      <c r="N98" s="100">
        <v>23.8</v>
      </c>
      <c r="O98" s="100">
        <v>24</v>
      </c>
      <c r="P98" s="100">
        <v>24.6</v>
      </c>
      <c r="Q98" s="105">
        <v>25.6</v>
      </c>
      <c r="R98" s="102">
        <v>24.4</v>
      </c>
      <c r="S98" s="100">
        <v>24.2</v>
      </c>
      <c r="T98" s="100">
        <v>24.2</v>
      </c>
      <c r="U98" s="100">
        <v>26</v>
      </c>
      <c r="V98" s="100">
        <v>24</v>
      </c>
      <c r="W98" s="56">
        <v>24</v>
      </c>
      <c r="X98" s="106">
        <v>23.4</v>
      </c>
      <c r="Y98" s="100">
        <v>23.8</v>
      </c>
      <c r="Z98" s="100">
        <v>23.8</v>
      </c>
      <c r="AA98" s="100">
        <v>23.6</v>
      </c>
      <c r="AB98" s="105">
        <v>23.6</v>
      </c>
      <c r="AC98" s="102">
        <v>24</v>
      </c>
      <c r="AD98" s="102">
        <v>24</v>
      </c>
      <c r="AE98" s="100">
        <v>24</v>
      </c>
      <c r="AF98" s="102">
        <v>24</v>
      </c>
      <c r="AG98" s="100">
        <v>22.8</v>
      </c>
      <c r="AH98" s="100">
        <v>23.2</v>
      </c>
      <c r="AI98" s="100">
        <v>23</v>
      </c>
      <c r="AJ98" s="105">
        <v>23.2</v>
      </c>
      <c r="AK98" s="102">
        <v>23.6</v>
      </c>
      <c r="AL98" s="100">
        <v>24</v>
      </c>
      <c r="AM98" s="100">
        <v>24</v>
      </c>
      <c r="AN98" s="100">
        <v>22.8</v>
      </c>
      <c r="AO98" s="100">
        <v>24.2</v>
      </c>
      <c r="AP98" s="100">
        <v>23.6</v>
      </c>
      <c r="AQ98" s="110">
        <f t="shared" si="299"/>
        <v>0</v>
      </c>
      <c r="AS98" s="103">
        <v>44298</v>
      </c>
      <c r="AT98" s="112">
        <f t="shared" si="300"/>
        <v>1147.3684210526317</v>
      </c>
      <c r="AU98" s="144">
        <v>1450</v>
      </c>
      <c r="AV98" s="145">
        <v>1400</v>
      </c>
      <c r="AW98" s="145">
        <v>1610</v>
      </c>
      <c r="AX98" s="151">
        <v>1550</v>
      </c>
      <c r="AY98" s="145">
        <v>1550</v>
      </c>
      <c r="AZ98" s="152"/>
      <c r="BA98" s="144">
        <v>1350</v>
      </c>
      <c r="BB98" s="144">
        <v>1380</v>
      </c>
      <c r="BC98" s="145">
        <v>1430</v>
      </c>
      <c r="BD98" s="145">
        <v>1480</v>
      </c>
      <c r="BE98" s="152">
        <v>1430</v>
      </c>
      <c r="BF98" s="142"/>
      <c r="BG98" s="143"/>
      <c r="BH98" s="143"/>
      <c r="BI98" s="143"/>
      <c r="BJ98" s="150"/>
      <c r="BK98" s="145">
        <v>1300</v>
      </c>
      <c r="BL98" s="145">
        <v>1350</v>
      </c>
      <c r="BM98" s="145">
        <v>1350</v>
      </c>
      <c r="BN98" s="145">
        <v>1250</v>
      </c>
      <c r="BO98" s="152">
        <v>1300</v>
      </c>
      <c r="BP98" s="144">
        <v>1480</v>
      </c>
      <c r="BQ98" s="145">
        <v>1580</v>
      </c>
      <c r="BR98" s="145"/>
      <c r="BS98" s="145">
        <v>1630</v>
      </c>
      <c r="BT98" s="145">
        <v>1630</v>
      </c>
      <c r="BV98" s="103">
        <v>44298</v>
      </c>
      <c r="BW98" s="119">
        <f t="shared" si="302"/>
        <v>3577.894736842105</v>
      </c>
      <c r="BX98" s="160">
        <v>4350</v>
      </c>
      <c r="BY98" s="145">
        <v>4300</v>
      </c>
      <c r="BZ98" s="145">
        <v>4500</v>
      </c>
      <c r="CA98" s="145">
        <v>4400</v>
      </c>
      <c r="CB98" s="152">
        <v>4400</v>
      </c>
      <c r="CC98" s="160">
        <v>4000</v>
      </c>
      <c r="CD98" s="145">
        <v>4000</v>
      </c>
      <c r="CE98" s="145">
        <v>4100</v>
      </c>
      <c r="CF98" s="145">
        <v>4200</v>
      </c>
      <c r="CG98" s="152">
        <v>4100</v>
      </c>
      <c r="CH98" s="151"/>
      <c r="CI98" s="151"/>
      <c r="CJ98" s="151"/>
      <c r="CK98" s="151"/>
      <c r="CL98" s="165"/>
      <c r="CM98" s="144">
        <v>3900</v>
      </c>
      <c r="CN98" s="145">
        <v>3980</v>
      </c>
      <c r="CO98" s="145">
        <v>3800</v>
      </c>
      <c r="CP98" s="145">
        <v>3500</v>
      </c>
      <c r="CQ98" s="152">
        <v>3700</v>
      </c>
      <c r="CR98" s="144">
        <v>4400</v>
      </c>
      <c r="CS98" s="145">
        <v>4200</v>
      </c>
      <c r="CT98" s="145"/>
      <c r="CU98" s="145">
        <v>4300</v>
      </c>
      <c r="CV98" s="145">
        <v>4300</v>
      </c>
      <c r="CX98" s="103">
        <v>44875</v>
      </c>
      <c r="CY98" s="68">
        <v>16.5</v>
      </c>
      <c r="CZ98" s="68">
        <v>13.75</v>
      </c>
      <c r="DA98" s="126">
        <f t="shared" si="240"/>
        <v>2.75</v>
      </c>
      <c r="DC98" s="103">
        <v>44875</v>
      </c>
      <c r="DD98" s="127">
        <f t="shared" si="250"/>
        <v>-0.19999999999999929</v>
      </c>
      <c r="DE98" s="127">
        <f t="shared" si="251"/>
        <v>1.8000000000000007</v>
      </c>
      <c r="DF98" s="127">
        <f t="shared" si="252"/>
        <v>-1.3999999999999986</v>
      </c>
      <c r="DG98" s="127">
        <f t="shared" si="253"/>
        <v>-0.19999999999999929</v>
      </c>
      <c r="DH98" s="127">
        <f t="shared" si="254"/>
        <v>-0.19999999999999929</v>
      </c>
      <c r="DI98" s="127">
        <f t="shared" si="255"/>
        <v>0.19999999999999929</v>
      </c>
      <c r="DJ98" s="127">
        <f t="shared" si="256"/>
        <v>-1</v>
      </c>
      <c r="DK98" s="127">
        <f t="shared" si="257"/>
        <v>-1.1999999999999993</v>
      </c>
      <c r="DL98" s="127">
        <f t="shared" si="258"/>
        <v>-0.39999999999999858</v>
      </c>
      <c r="DM98" s="127">
        <f t="shared" si="259"/>
        <v>-0.59999999999999787</v>
      </c>
      <c r="DN98" s="127">
        <f t="shared" si="260"/>
        <v>-1.5999999999999979</v>
      </c>
      <c r="DO98" s="127">
        <f t="shared" si="261"/>
        <v>-0.39999999999999858</v>
      </c>
      <c r="DP98" s="127">
        <f t="shared" si="262"/>
        <v>0</v>
      </c>
      <c r="DQ98" s="127">
        <f t="shared" si="263"/>
        <v>-0.39999999999999858</v>
      </c>
      <c r="DR98" s="127">
        <f t="shared" si="264"/>
        <v>-0.60000000000000142</v>
      </c>
      <c r="DS98" s="127">
        <f t="shared" si="265"/>
        <v>-0.80000000000000071</v>
      </c>
      <c r="DU98" s="103">
        <v>44878</v>
      </c>
      <c r="DV98" s="68">
        <v>12.4</v>
      </c>
      <c r="DW98" s="133">
        <v>12.5</v>
      </c>
      <c r="DX98" s="134">
        <f t="shared" si="289"/>
        <v>-9.9999999999999645E-2</v>
      </c>
      <c r="DY98" s="68">
        <v>12.7</v>
      </c>
      <c r="DZ98" s="133">
        <v>12.95</v>
      </c>
      <c r="EA98" s="134">
        <f t="shared" si="291"/>
        <v>-0.25</v>
      </c>
      <c r="EB98" s="68">
        <v>12.2</v>
      </c>
      <c r="EC98" s="133">
        <v>13.1</v>
      </c>
      <c r="ED98" s="134">
        <f t="shared" si="292"/>
        <v>-0.90000000000000036</v>
      </c>
      <c r="EE98" s="68">
        <v>12.1</v>
      </c>
      <c r="EF98" s="133">
        <v>12.4</v>
      </c>
      <c r="EG98" s="134">
        <f t="shared" ref="EG98:EG105" si="303">EE98-EF98</f>
        <v>-0.30000000000000071</v>
      </c>
      <c r="EH98" s="68">
        <v>12.1</v>
      </c>
      <c r="EI98" s="133">
        <v>12.55</v>
      </c>
      <c r="EJ98" s="134">
        <f t="shared" ref="EJ98:EJ105" si="304">EH98-EI98</f>
        <v>-0.45000000000000107</v>
      </c>
      <c r="EK98" s="68">
        <v>12.2</v>
      </c>
      <c r="EL98" s="133">
        <v>13.05</v>
      </c>
      <c r="EM98" s="134">
        <f t="shared" ref="EM98:EM105" si="305">EK98-EL98</f>
        <v>-0.85000000000000142</v>
      </c>
      <c r="EN98" s="68">
        <v>11.8</v>
      </c>
      <c r="EO98" s="133">
        <v>11.8</v>
      </c>
      <c r="EP98" s="134">
        <f t="shared" ref="EP98:EP105" si="306">EN98-EO98</f>
        <v>0</v>
      </c>
      <c r="EQ98" s="68">
        <v>12</v>
      </c>
      <c r="ER98" s="133">
        <v>12</v>
      </c>
      <c r="ES98" s="134">
        <f t="shared" ref="ES98:ES105" si="307">EQ98-ER98</f>
        <v>0</v>
      </c>
      <c r="ET98" s="68">
        <v>11.9</v>
      </c>
      <c r="EU98" s="133">
        <v>11.9</v>
      </c>
      <c r="EV98" s="134">
        <f t="shared" ref="EV98:EV105" si="308">ET98-EU98</f>
        <v>0</v>
      </c>
      <c r="EW98" s="68">
        <v>12.8</v>
      </c>
      <c r="EX98" s="133">
        <v>13</v>
      </c>
      <c r="EY98" s="134">
        <f t="shared" si="301"/>
        <v>-0.19999999999999929</v>
      </c>
    </row>
    <row r="99" spans="1:155" ht="19.75" customHeight="1" x14ac:dyDescent="0.35">
      <c r="E99" s="96"/>
      <c r="J99" s="103">
        <v>44874</v>
      </c>
      <c r="K99" s="101">
        <f t="shared" si="242"/>
        <v>24.399999999999991</v>
      </c>
      <c r="L99" s="102">
        <v>24.6</v>
      </c>
      <c r="M99" s="100">
        <v>25</v>
      </c>
      <c r="N99" s="100">
        <v>24.4</v>
      </c>
      <c r="O99" s="100">
        <v>24.8</v>
      </c>
      <c r="P99" s="100">
        <v>25.4</v>
      </c>
      <c r="Q99" s="105">
        <v>26</v>
      </c>
      <c r="R99" s="102">
        <v>24.6</v>
      </c>
      <c r="S99" s="100">
        <v>24.4</v>
      </c>
      <c r="T99" s="100">
        <v>24.6</v>
      </c>
      <c r="U99" s="100">
        <v>26.4</v>
      </c>
      <c r="V99" s="100">
        <v>24.6</v>
      </c>
      <c r="W99" s="56">
        <v>24.6</v>
      </c>
      <c r="X99" s="106">
        <v>23.8</v>
      </c>
      <c r="Y99" s="100">
        <v>24</v>
      </c>
      <c r="Z99" s="100">
        <v>24.2</v>
      </c>
      <c r="AA99" s="100">
        <v>24</v>
      </c>
      <c r="AB99" s="105">
        <v>24</v>
      </c>
      <c r="AC99" s="102">
        <v>24.4</v>
      </c>
      <c r="AD99" s="102">
        <v>24.4</v>
      </c>
      <c r="AE99" s="100">
        <v>24.2</v>
      </c>
      <c r="AF99" s="102">
        <v>24.4</v>
      </c>
      <c r="AG99" s="100">
        <v>23.4</v>
      </c>
      <c r="AH99" s="100">
        <v>23.4</v>
      </c>
      <c r="AI99" s="100">
        <v>23.2</v>
      </c>
      <c r="AJ99" s="105">
        <v>23.4</v>
      </c>
      <c r="AK99" s="102">
        <v>24.4</v>
      </c>
      <c r="AL99" s="100">
        <v>24.8</v>
      </c>
      <c r="AM99" s="100">
        <v>24.8</v>
      </c>
      <c r="AN99" s="100">
        <v>23.4</v>
      </c>
      <c r="AO99" s="100">
        <v>24.8</v>
      </c>
      <c r="AP99" s="100">
        <v>24</v>
      </c>
      <c r="AQ99" s="110">
        <f t="shared" si="299"/>
        <v>0.60000000000000142</v>
      </c>
      <c r="AS99" s="103">
        <v>44291</v>
      </c>
      <c r="AT99" s="112">
        <f t="shared" si="300"/>
        <v>1311.3157894736842</v>
      </c>
      <c r="AU99" s="144">
        <v>1600</v>
      </c>
      <c r="AV99" s="145">
        <v>1570</v>
      </c>
      <c r="AW99" s="145">
        <v>1750</v>
      </c>
      <c r="AX99" s="151">
        <v>1680</v>
      </c>
      <c r="AY99" s="145">
        <v>1680</v>
      </c>
      <c r="AZ99" s="152"/>
      <c r="BA99" s="155">
        <v>1580</v>
      </c>
      <c r="BB99" s="145">
        <v>1600</v>
      </c>
      <c r="BC99" s="145">
        <v>1630</v>
      </c>
      <c r="BD99" s="145">
        <v>1680</v>
      </c>
      <c r="BE99" s="152">
        <v>1630</v>
      </c>
      <c r="BF99" s="142"/>
      <c r="BG99" s="143"/>
      <c r="BH99" s="143"/>
      <c r="BI99" s="143"/>
      <c r="BJ99" s="150"/>
      <c r="BK99" s="145">
        <v>1480</v>
      </c>
      <c r="BL99" s="145">
        <v>1580</v>
      </c>
      <c r="BM99" s="145">
        <v>1480</v>
      </c>
      <c r="BN99" s="145">
        <v>1400</v>
      </c>
      <c r="BO99" s="152">
        <v>1450</v>
      </c>
      <c r="BP99" s="144">
        <v>1680</v>
      </c>
      <c r="BQ99" s="145">
        <v>1685</v>
      </c>
      <c r="BR99" s="145"/>
      <c r="BS99" s="145">
        <v>1730</v>
      </c>
      <c r="BT99" s="145">
        <v>1730</v>
      </c>
      <c r="BV99" s="103">
        <v>44291</v>
      </c>
      <c r="BW99" s="119">
        <f t="shared" si="302"/>
        <v>3577.894736842105</v>
      </c>
      <c r="BX99" s="160">
        <v>4350</v>
      </c>
      <c r="BY99" s="145">
        <v>4300</v>
      </c>
      <c r="BZ99" s="145">
        <v>4500</v>
      </c>
      <c r="CA99" s="145">
        <v>4400</v>
      </c>
      <c r="CB99" s="152">
        <v>4400</v>
      </c>
      <c r="CC99" s="160">
        <v>4000</v>
      </c>
      <c r="CD99" s="145">
        <v>4000</v>
      </c>
      <c r="CE99" s="145">
        <v>4100</v>
      </c>
      <c r="CF99" s="145">
        <v>4200</v>
      </c>
      <c r="CG99" s="152">
        <v>4100</v>
      </c>
      <c r="CH99" s="151"/>
      <c r="CI99" s="151"/>
      <c r="CJ99" s="151"/>
      <c r="CK99" s="151"/>
      <c r="CL99" s="165"/>
      <c r="CM99" s="144">
        <v>3900</v>
      </c>
      <c r="CN99" s="145">
        <v>3980</v>
      </c>
      <c r="CO99" s="145">
        <v>3800</v>
      </c>
      <c r="CP99" s="145">
        <v>3500</v>
      </c>
      <c r="CQ99" s="152">
        <v>3700</v>
      </c>
      <c r="CR99" s="144">
        <v>4400</v>
      </c>
      <c r="CS99" s="145">
        <v>4200</v>
      </c>
      <c r="CT99" s="145"/>
      <c r="CU99" s="145">
        <v>4300</v>
      </c>
      <c r="CV99" s="145">
        <v>4300</v>
      </c>
      <c r="CX99" s="103">
        <v>44874</v>
      </c>
      <c r="CY99" s="68">
        <v>17</v>
      </c>
      <c r="CZ99" s="68">
        <v>15</v>
      </c>
      <c r="DA99" s="126">
        <f t="shared" si="240"/>
        <v>2</v>
      </c>
      <c r="DC99" s="103">
        <v>44874</v>
      </c>
      <c r="DD99" s="127">
        <f t="shared" si="250"/>
        <v>0.20000000000000284</v>
      </c>
      <c r="DE99" s="127">
        <f t="shared" si="251"/>
        <v>2</v>
      </c>
      <c r="DF99" s="127">
        <f t="shared" si="252"/>
        <v>-1</v>
      </c>
      <c r="DG99" s="127">
        <f t="shared" si="253"/>
        <v>0.40000000000000213</v>
      </c>
      <c r="DH99" s="127">
        <f t="shared" si="254"/>
        <v>0.40000000000000213</v>
      </c>
      <c r="DI99" s="127">
        <f t="shared" si="255"/>
        <v>0.20000000000000284</v>
      </c>
      <c r="DJ99" s="127">
        <f t="shared" si="256"/>
        <v>-1</v>
      </c>
      <c r="DK99" s="127">
        <f t="shared" si="257"/>
        <v>-1.1999999999999993</v>
      </c>
      <c r="DL99" s="127">
        <f t="shared" si="258"/>
        <v>0</v>
      </c>
      <c r="DM99" s="127">
        <f t="shared" si="259"/>
        <v>0</v>
      </c>
      <c r="DN99" s="127">
        <f t="shared" si="260"/>
        <v>-1.2000000000000028</v>
      </c>
      <c r="DO99" s="127">
        <f t="shared" si="261"/>
        <v>0</v>
      </c>
      <c r="DP99" s="127">
        <f t="shared" si="262"/>
        <v>0.19999999999999929</v>
      </c>
      <c r="DQ99" s="127">
        <f t="shared" si="263"/>
        <v>0.19999999999999929</v>
      </c>
      <c r="DR99" s="127">
        <f t="shared" si="264"/>
        <v>-1</v>
      </c>
      <c r="DS99" s="127">
        <f t="shared" si="265"/>
        <v>-0.59999999999999787</v>
      </c>
      <c r="DU99" s="103">
        <v>44877</v>
      </c>
      <c r="DV99" s="68">
        <v>12.4</v>
      </c>
      <c r="DW99" s="133">
        <v>12.45</v>
      </c>
      <c r="DX99" s="134">
        <f t="shared" si="289"/>
        <v>-4.9999999999998934E-2</v>
      </c>
      <c r="DY99" s="68">
        <v>12.4</v>
      </c>
      <c r="DZ99" s="133">
        <v>12.6</v>
      </c>
      <c r="EA99" s="134">
        <f t="shared" si="291"/>
        <v>-0.19999999999999929</v>
      </c>
      <c r="EB99" s="68">
        <v>12.2</v>
      </c>
      <c r="EC99" s="133">
        <v>13</v>
      </c>
      <c r="ED99" s="134">
        <f t="shared" si="292"/>
        <v>-0.80000000000000071</v>
      </c>
      <c r="EE99" s="68">
        <v>12.1</v>
      </c>
      <c r="EF99" s="133">
        <v>12.3</v>
      </c>
      <c r="EG99" s="134">
        <f t="shared" si="303"/>
        <v>-0.20000000000000107</v>
      </c>
      <c r="EH99" s="68">
        <v>12.1</v>
      </c>
      <c r="EI99" s="133">
        <v>12.3</v>
      </c>
      <c r="EJ99" s="134">
        <f t="shared" si="304"/>
        <v>-0.20000000000000107</v>
      </c>
      <c r="EK99" s="68">
        <v>12.2</v>
      </c>
      <c r="EL99" s="133">
        <v>13</v>
      </c>
      <c r="EM99" s="134">
        <f t="shared" si="305"/>
        <v>-0.80000000000000071</v>
      </c>
      <c r="EN99" s="68">
        <v>11.8</v>
      </c>
      <c r="EO99" s="133">
        <v>11.7</v>
      </c>
      <c r="EP99" s="134">
        <f t="shared" si="306"/>
        <v>0.10000000000000142</v>
      </c>
      <c r="EQ99" s="68">
        <v>12</v>
      </c>
      <c r="ER99" s="133">
        <v>12</v>
      </c>
      <c r="ES99" s="134">
        <f t="shared" si="307"/>
        <v>0</v>
      </c>
      <c r="ET99" s="68">
        <v>11.9</v>
      </c>
      <c r="EU99" s="133">
        <v>11.9</v>
      </c>
      <c r="EV99" s="134">
        <f t="shared" si="308"/>
        <v>0</v>
      </c>
      <c r="EW99" s="68">
        <v>12.4</v>
      </c>
      <c r="EX99" s="133">
        <v>12.55</v>
      </c>
      <c r="EY99" s="134">
        <f t="shared" si="301"/>
        <v>-0.15000000000000036</v>
      </c>
    </row>
    <row r="100" spans="1:155" ht="19.75" customHeight="1" x14ac:dyDescent="0.35">
      <c r="E100" s="96"/>
      <c r="J100" s="103">
        <v>44873</v>
      </c>
      <c r="K100" s="101">
        <f t="shared" si="242"/>
        <v>25.406451612903229</v>
      </c>
      <c r="L100" s="102">
        <v>25.6</v>
      </c>
      <c r="M100" s="100">
        <v>25.6</v>
      </c>
      <c r="N100" s="100">
        <v>25.2</v>
      </c>
      <c r="O100" s="100">
        <v>25.6</v>
      </c>
      <c r="P100" s="100">
        <v>26</v>
      </c>
      <c r="Q100" s="105">
        <v>26.8</v>
      </c>
      <c r="R100" s="102">
        <v>25.6</v>
      </c>
      <c r="S100" s="100">
        <v>25.4</v>
      </c>
      <c r="T100" s="100">
        <v>25.4</v>
      </c>
      <c r="U100" s="100">
        <v>26.8</v>
      </c>
      <c r="V100" s="100">
        <v>25.5</v>
      </c>
      <c r="W100" s="56">
        <v>25.5</v>
      </c>
      <c r="X100" s="106">
        <v>24.6</v>
      </c>
      <c r="Y100" s="100">
        <v>25.6</v>
      </c>
      <c r="Z100" s="100">
        <v>25.4</v>
      </c>
      <c r="AA100" s="100">
        <v>25.2</v>
      </c>
      <c r="AB100" s="105">
        <v>25.4</v>
      </c>
      <c r="AC100" s="102">
        <v>25.8</v>
      </c>
      <c r="AD100" s="102">
        <v>25.8</v>
      </c>
      <c r="AE100" s="100">
        <v>25.6</v>
      </c>
      <c r="AF100" s="102">
        <v>25.8</v>
      </c>
      <c r="AG100" s="100">
        <v>24.6</v>
      </c>
      <c r="AH100" s="100">
        <v>24.6</v>
      </c>
      <c r="AI100" s="100">
        <v>24.6</v>
      </c>
      <c r="AJ100" s="105">
        <v>24.6</v>
      </c>
      <c r="AK100" s="102">
        <v>25.2</v>
      </c>
      <c r="AL100" s="100">
        <v>25.6</v>
      </c>
      <c r="AM100" s="100">
        <v>25.4</v>
      </c>
      <c r="AN100" s="100">
        <v>24.2</v>
      </c>
      <c r="AO100" s="100">
        <v>25.6</v>
      </c>
      <c r="AP100" s="100">
        <v>25</v>
      </c>
      <c r="AQ100" s="110">
        <f t="shared" si="299"/>
        <v>0.30000000000000071</v>
      </c>
      <c r="AS100" s="103">
        <v>44284</v>
      </c>
      <c r="AT100" s="112">
        <f t="shared" si="300"/>
        <v>1405.2631578947369</v>
      </c>
      <c r="AU100" s="144">
        <v>1680</v>
      </c>
      <c r="AV100" s="145">
        <v>1650</v>
      </c>
      <c r="AW100" s="145">
        <v>1820</v>
      </c>
      <c r="AX100" s="151">
        <v>1800</v>
      </c>
      <c r="AY100" s="145">
        <v>1800</v>
      </c>
      <c r="AZ100" s="152"/>
      <c r="BA100" s="144">
        <v>1700</v>
      </c>
      <c r="BB100" s="145">
        <v>1700</v>
      </c>
      <c r="BC100" s="145">
        <v>1750</v>
      </c>
      <c r="BD100" s="145">
        <v>1780</v>
      </c>
      <c r="BE100" s="152">
        <v>1750</v>
      </c>
      <c r="BF100" s="142"/>
      <c r="BG100" s="143"/>
      <c r="BH100" s="143"/>
      <c r="BI100" s="143"/>
      <c r="BJ100" s="150"/>
      <c r="BK100" s="145">
        <v>1550</v>
      </c>
      <c r="BL100" s="145">
        <v>1720</v>
      </c>
      <c r="BM100" s="145">
        <v>1550</v>
      </c>
      <c r="BN100" s="145">
        <v>1500</v>
      </c>
      <c r="BO100" s="152">
        <v>1530</v>
      </c>
      <c r="BP100" s="144">
        <v>1750</v>
      </c>
      <c r="BQ100" s="145">
        <v>1790</v>
      </c>
      <c r="BR100" s="145"/>
      <c r="BS100" s="145">
        <v>1800</v>
      </c>
      <c r="BT100" s="145">
        <v>1780</v>
      </c>
      <c r="BV100" s="103">
        <v>44284</v>
      </c>
      <c r="BW100" s="119">
        <f t="shared" si="302"/>
        <v>3616.3157894736842</v>
      </c>
      <c r="BX100" s="160">
        <v>4350</v>
      </c>
      <c r="BY100" s="145">
        <v>4300</v>
      </c>
      <c r="BZ100" s="145">
        <v>4500</v>
      </c>
      <c r="CA100" s="145">
        <v>4400</v>
      </c>
      <c r="CB100" s="152">
        <v>4400</v>
      </c>
      <c r="CC100" s="160">
        <v>4000</v>
      </c>
      <c r="CD100" s="145">
        <v>4000</v>
      </c>
      <c r="CE100" s="145">
        <v>4200</v>
      </c>
      <c r="CF100" s="145">
        <v>4300</v>
      </c>
      <c r="CG100" s="152">
        <v>4200</v>
      </c>
      <c r="CH100" s="151"/>
      <c r="CI100" s="151"/>
      <c r="CJ100" s="151"/>
      <c r="CK100" s="151"/>
      <c r="CL100" s="165"/>
      <c r="CM100" s="144">
        <v>3900</v>
      </c>
      <c r="CN100" s="145">
        <v>3980</v>
      </c>
      <c r="CO100" s="145">
        <v>3800</v>
      </c>
      <c r="CP100" s="145">
        <v>3500</v>
      </c>
      <c r="CQ100" s="152">
        <v>3700</v>
      </c>
      <c r="CR100" s="144">
        <v>4500</v>
      </c>
      <c r="CS100" s="145">
        <v>4350</v>
      </c>
      <c r="CT100" s="145"/>
      <c r="CU100" s="145">
        <v>4400</v>
      </c>
      <c r="CV100" s="145">
        <v>4380</v>
      </c>
      <c r="CX100" s="103">
        <v>44873</v>
      </c>
      <c r="CY100" s="68">
        <v>17</v>
      </c>
      <c r="CZ100" s="68">
        <v>15.25</v>
      </c>
      <c r="DA100" s="126">
        <f t="shared" si="240"/>
        <v>1.75</v>
      </c>
      <c r="DC100" s="103">
        <v>44873</v>
      </c>
      <c r="DD100" s="127">
        <f t="shared" si="250"/>
        <v>0.10000000000000142</v>
      </c>
      <c r="DE100" s="127">
        <f t="shared" si="251"/>
        <v>1.4000000000000021</v>
      </c>
      <c r="DF100" s="127">
        <f t="shared" si="252"/>
        <v>-1.1999999999999993</v>
      </c>
      <c r="DG100" s="127">
        <f t="shared" si="253"/>
        <v>0</v>
      </c>
      <c r="DH100" s="127">
        <f t="shared" si="254"/>
        <v>0.20000000000000284</v>
      </c>
      <c r="DI100" s="127">
        <f t="shared" si="255"/>
        <v>0.20000000000000284</v>
      </c>
      <c r="DJ100" s="127">
        <f t="shared" si="256"/>
        <v>-0.79999999999999716</v>
      </c>
      <c r="DK100" s="127">
        <f t="shared" si="257"/>
        <v>-0.79999999999999716</v>
      </c>
      <c r="DL100" s="127">
        <f t="shared" si="258"/>
        <v>-0.19999999999999929</v>
      </c>
      <c r="DM100" s="127">
        <f t="shared" si="259"/>
        <v>-0.19999999999999929</v>
      </c>
      <c r="DN100" s="127">
        <f t="shared" si="260"/>
        <v>-1.4000000000000021</v>
      </c>
      <c r="DO100" s="127">
        <f t="shared" si="261"/>
        <v>-0.40000000000000213</v>
      </c>
      <c r="DP100" s="127">
        <f t="shared" si="262"/>
        <v>0.10000000000000142</v>
      </c>
      <c r="DQ100" s="127">
        <f t="shared" si="263"/>
        <v>0</v>
      </c>
      <c r="DR100" s="127">
        <f t="shared" si="264"/>
        <v>-1</v>
      </c>
      <c r="DS100" s="127">
        <f t="shared" si="265"/>
        <v>-0.79999999999999716</v>
      </c>
      <c r="DU100" s="103">
        <v>44876</v>
      </c>
      <c r="DV100" s="68">
        <v>12.3</v>
      </c>
      <c r="DW100" s="133">
        <v>12.3</v>
      </c>
      <c r="DX100" s="134">
        <f t="shared" si="289"/>
        <v>0</v>
      </c>
      <c r="DY100" s="68">
        <v>12.3</v>
      </c>
      <c r="DZ100" s="133">
        <v>12.55</v>
      </c>
      <c r="EA100" s="134">
        <f t="shared" si="291"/>
        <v>-0.25</v>
      </c>
      <c r="EB100" s="68">
        <v>12.2</v>
      </c>
      <c r="EC100" s="133">
        <v>12.9</v>
      </c>
      <c r="ED100" s="134">
        <f t="shared" si="292"/>
        <v>-0.70000000000000107</v>
      </c>
      <c r="EE100" s="68">
        <v>12</v>
      </c>
      <c r="EF100" s="133">
        <v>12.2</v>
      </c>
      <c r="EG100" s="134">
        <f t="shared" si="303"/>
        <v>-0.19999999999999929</v>
      </c>
      <c r="EH100" s="68">
        <v>12.1</v>
      </c>
      <c r="EI100" s="133">
        <v>12.4</v>
      </c>
      <c r="EJ100" s="134">
        <f t="shared" si="304"/>
        <v>-0.30000000000000071</v>
      </c>
      <c r="EK100" s="68">
        <v>12</v>
      </c>
      <c r="EL100" s="133">
        <v>12.7</v>
      </c>
      <c r="EM100" s="134">
        <f t="shared" si="305"/>
        <v>-0.69999999999999929</v>
      </c>
      <c r="EN100" s="68">
        <v>11.7</v>
      </c>
      <c r="EO100" s="133">
        <v>11.6</v>
      </c>
      <c r="EP100" s="134">
        <f t="shared" si="306"/>
        <v>9.9999999999999645E-2</v>
      </c>
      <c r="EQ100" s="68">
        <v>11.7</v>
      </c>
      <c r="ER100" s="133">
        <v>11.7</v>
      </c>
      <c r="ES100" s="134">
        <f t="shared" si="307"/>
        <v>0</v>
      </c>
      <c r="ET100" s="68">
        <v>11.7</v>
      </c>
      <c r="EU100" s="133">
        <v>11.7</v>
      </c>
      <c r="EV100" s="134">
        <f t="shared" si="308"/>
        <v>0</v>
      </c>
      <c r="EW100" s="68">
        <v>12.3</v>
      </c>
      <c r="EX100" s="133">
        <v>12.55</v>
      </c>
      <c r="EY100" s="134">
        <f t="shared" ref="EY100:EY106" si="309">EW100-EX100</f>
        <v>-0.25</v>
      </c>
    </row>
    <row r="101" spans="1:155" ht="19.75" customHeight="1" x14ac:dyDescent="0.35">
      <c r="E101" s="96"/>
      <c r="J101" s="103">
        <v>44872</v>
      </c>
      <c r="K101" s="101">
        <f t="shared" si="242"/>
        <v>25.832258064516125</v>
      </c>
      <c r="L101" s="102">
        <v>25.8</v>
      </c>
      <c r="M101" s="100">
        <v>26</v>
      </c>
      <c r="N101" s="100">
        <v>25.6</v>
      </c>
      <c r="O101" s="100">
        <v>25.8</v>
      </c>
      <c r="P101" s="100">
        <v>26.4</v>
      </c>
      <c r="Q101" s="105">
        <v>27.2</v>
      </c>
      <c r="R101" s="102">
        <v>26.2</v>
      </c>
      <c r="S101" s="100">
        <v>26.2</v>
      </c>
      <c r="T101" s="100">
        <v>26.2</v>
      </c>
      <c r="U101" s="100">
        <v>27.2</v>
      </c>
      <c r="V101" s="100">
        <v>26.4</v>
      </c>
      <c r="W101" s="56">
        <v>26.4</v>
      </c>
      <c r="X101" s="106">
        <v>25.4</v>
      </c>
      <c r="Y101" s="100">
        <v>25.9</v>
      </c>
      <c r="Z101" s="100">
        <v>25.8</v>
      </c>
      <c r="AA101" s="100">
        <v>25.6</v>
      </c>
      <c r="AB101" s="105">
        <v>25.9</v>
      </c>
      <c r="AC101" s="102">
        <v>26</v>
      </c>
      <c r="AD101" s="102">
        <v>26</v>
      </c>
      <c r="AE101" s="100">
        <v>25.8</v>
      </c>
      <c r="AF101" s="102">
        <v>26</v>
      </c>
      <c r="AG101" s="100">
        <v>25.2</v>
      </c>
      <c r="AH101" s="100">
        <v>25</v>
      </c>
      <c r="AI101" s="100">
        <v>24.8</v>
      </c>
      <c r="AJ101" s="105">
        <v>24.8</v>
      </c>
      <c r="AK101" s="102">
        <v>25.6</v>
      </c>
      <c r="AL101" s="100">
        <v>26</v>
      </c>
      <c r="AM101" s="100">
        <v>25.6</v>
      </c>
      <c r="AN101" s="100">
        <v>24.4</v>
      </c>
      <c r="AO101" s="100">
        <v>26</v>
      </c>
      <c r="AP101" s="100">
        <v>25.6</v>
      </c>
      <c r="AQ101" s="110">
        <f t="shared" si="299"/>
        <v>0</v>
      </c>
      <c r="AS101" s="103">
        <v>44277</v>
      </c>
      <c r="AT101" s="112">
        <f t="shared" si="300"/>
        <v>1530.2631578947369</v>
      </c>
      <c r="AU101" s="144">
        <v>1800</v>
      </c>
      <c r="AV101" s="145">
        <v>1780</v>
      </c>
      <c r="AW101" s="145">
        <v>1880</v>
      </c>
      <c r="AX101" s="151">
        <v>1950</v>
      </c>
      <c r="AY101" s="145">
        <v>1950</v>
      </c>
      <c r="AZ101" s="152"/>
      <c r="BA101" s="144">
        <v>1800</v>
      </c>
      <c r="BB101" s="145">
        <v>1800</v>
      </c>
      <c r="BC101" s="145">
        <v>1890</v>
      </c>
      <c r="BD101" s="145">
        <v>1890</v>
      </c>
      <c r="BE101" s="152">
        <v>1900</v>
      </c>
      <c r="BF101" s="142"/>
      <c r="BG101" s="143"/>
      <c r="BH101" s="143"/>
      <c r="BI101" s="143"/>
      <c r="BJ101" s="150"/>
      <c r="BK101" s="145">
        <v>1700</v>
      </c>
      <c r="BL101" s="145">
        <v>1810</v>
      </c>
      <c r="BM101" s="145">
        <v>1700</v>
      </c>
      <c r="BN101" s="145">
        <v>1680</v>
      </c>
      <c r="BO101" s="152">
        <v>1700</v>
      </c>
      <c r="BP101" s="144">
        <v>1860</v>
      </c>
      <c r="BQ101" s="145">
        <v>1865</v>
      </c>
      <c r="BR101" s="145"/>
      <c r="BS101" s="145">
        <v>1900</v>
      </c>
      <c r="BT101" s="145">
        <v>1920</v>
      </c>
      <c r="BV101" s="103">
        <v>44277</v>
      </c>
      <c r="BW101" s="119">
        <f t="shared" si="302"/>
        <v>3651.5789473684208</v>
      </c>
      <c r="BX101" s="160">
        <v>4400</v>
      </c>
      <c r="BY101" s="145">
        <v>4350</v>
      </c>
      <c r="BZ101" s="145">
        <v>4600</v>
      </c>
      <c r="CA101" s="145">
        <v>4450</v>
      </c>
      <c r="CB101" s="152">
        <v>4450</v>
      </c>
      <c r="CC101" s="160">
        <v>4050</v>
      </c>
      <c r="CD101" s="145">
        <v>4000</v>
      </c>
      <c r="CE101" s="145">
        <v>4250</v>
      </c>
      <c r="CF101" s="145">
        <v>4300</v>
      </c>
      <c r="CG101" s="152">
        <v>4250</v>
      </c>
      <c r="CH101" s="151"/>
      <c r="CI101" s="151"/>
      <c r="CJ101" s="151"/>
      <c r="CK101" s="151"/>
      <c r="CL101" s="165"/>
      <c r="CM101" s="144">
        <v>3980</v>
      </c>
      <c r="CN101" s="145">
        <v>4050</v>
      </c>
      <c r="CO101" s="145">
        <v>3800</v>
      </c>
      <c r="CP101" s="145">
        <v>3500</v>
      </c>
      <c r="CQ101" s="152">
        <v>3700</v>
      </c>
      <c r="CR101" s="144">
        <v>4500</v>
      </c>
      <c r="CS101" s="145">
        <v>4400</v>
      </c>
      <c r="CT101" s="145"/>
      <c r="CU101" s="145">
        <v>4400</v>
      </c>
      <c r="CV101" s="145">
        <v>4400</v>
      </c>
      <c r="CX101" s="103">
        <v>44872</v>
      </c>
      <c r="CY101" s="68">
        <v>17</v>
      </c>
      <c r="CZ101" s="68">
        <v>15</v>
      </c>
      <c r="DA101" s="126">
        <f t="shared" si="240"/>
        <v>2</v>
      </c>
      <c r="DC101" s="103">
        <v>44872</v>
      </c>
      <c r="DD101" s="127">
        <f t="shared" si="250"/>
        <v>0.19999999999999929</v>
      </c>
      <c r="DE101" s="127">
        <f t="shared" si="251"/>
        <v>1</v>
      </c>
      <c r="DF101" s="127">
        <f t="shared" si="252"/>
        <v>-1.8000000000000007</v>
      </c>
      <c r="DG101" s="127">
        <f t="shared" si="253"/>
        <v>-0.59999999999999787</v>
      </c>
      <c r="DH101" s="127">
        <f t="shared" si="254"/>
        <v>-0.19999999999999929</v>
      </c>
      <c r="DI101" s="127">
        <f t="shared" si="255"/>
        <v>0</v>
      </c>
      <c r="DJ101" s="127">
        <f t="shared" si="256"/>
        <v>-1.1999999999999993</v>
      </c>
      <c r="DK101" s="127">
        <f t="shared" si="257"/>
        <v>-1.3999999999999986</v>
      </c>
      <c r="DL101" s="127">
        <f t="shared" si="258"/>
        <v>-0.59999999999999787</v>
      </c>
      <c r="DM101" s="127">
        <f t="shared" si="259"/>
        <v>-0.59999999999999787</v>
      </c>
      <c r="DN101" s="127">
        <f t="shared" si="260"/>
        <v>-1.8000000000000007</v>
      </c>
      <c r="DO101" s="127">
        <f t="shared" si="261"/>
        <v>-0.60000000000000142</v>
      </c>
      <c r="DP101" s="127">
        <f t="shared" si="262"/>
        <v>-0.39999999999999858</v>
      </c>
      <c r="DQ101" s="127">
        <f t="shared" si="263"/>
        <v>-0.19999999999999929</v>
      </c>
      <c r="DR101" s="127">
        <f t="shared" si="264"/>
        <v>-0.60000000000000142</v>
      </c>
      <c r="DS101" s="127">
        <f t="shared" si="265"/>
        <v>-0.80000000000000071</v>
      </c>
      <c r="DU101" s="103">
        <v>44875</v>
      </c>
      <c r="DV101" s="68">
        <v>12.2</v>
      </c>
      <c r="DW101" s="133">
        <v>12.2</v>
      </c>
      <c r="DX101" s="134">
        <f t="shared" si="289"/>
        <v>0</v>
      </c>
      <c r="DY101" s="68">
        <v>12.1</v>
      </c>
      <c r="DZ101" s="133">
        <v>12.3</v>
      </c>
      <c r="EA101" s="134">
        <f t="shared" ref="EA101:EA111" si="310">DY101-DZ101</f>
        <v>-0.20000000000000107</v>
      </c>
      <c r="EB101" s="68">
        <v>11.9</v>
      </c>
      <c r="EC101" s="133">
        <v>12.3</v>
      </c>
      <c r="ED101" s="134">
        <f t="shared" ref="ED101:ED111" si="311">EB101-EC101</f>
        <v>-0.40000000000000036</v>
      </c>
      <c r="EE101" s="68">
        <v>11.8</v>
      </c>
      <c r="EF101" s="133">
        <v>12</v>
      </c>
      <c r="EG101" s="134">
        <f t="shared" si="303"/>
        <v>-0.19999999999999929</v>
      </c>
      <c r="EH101" s="68">
        <v>12</v>
      </c>
      <c r="EI101" s="133">
        <v>12.2</v>
      </c>
      <c r="EJ101" s="134">
        <f t="shared" si="304"/>
        <v>-0.19999999999999929</v>
      </c>
      <c r="EK101" s="68">
        <v>11.9</v>
      </c>
      <c r="EL101" s="133">
        <v>12.3</v>
      </c>
      <c r="EM101" s="134">
        <f t="shared" si="305"/>
        <v>-0.40000000000000036</v>
      </c>
      <c r="EN101" s="68">
        <v>11.5</v>
      </c>
      <c r="EO101" s="133">
        <v>11.4</v>
      </c>
      <c r="EP101" s="134">
        <f t="shared" si="306"/>
        <v>9.9999999999999645E-2</v>
      </c>
      <c r="EQ101" s="68">
        <v>11.6</v>
      </c>
      <c r="ER101" s="133">
        <v>11.5</v>
      </c>
      <c r="ES101" s="134">
        <f t="shared" si="307"/>
        <v>9.9999999999999645E-2</v>
      </c>
      <c r="ET101" s="68">
        <v>11.6</v>
      </c>
      <c r="EU101" s="133">
        <v>11.5</v>
      </c>
      <c r="EV101" s="134">
        <f t="shared" si="308"/>
        <v>9.9999999999999645E-2</v>
      </c>
      <c r="EW101" s="68">
        <v>12</v>
      </c>
      <c r="EX101" s="133">
        <v>12.05</v>
      </c>
      <c r="EY101" s="134">
        <f t="shared" si="309"/>
        <v>-5.0000000000000711E-2</v>
      </c>
    </row>
    <row r="102" spans="1:155" ht="19.75" customHeight="1" x14ac:dyDescent="0.35">
      <c r="E102" s="96"/>
      <c r="J102" s="103">
        <v>44871</v>
      </c>
      <c r="K102" s="101">
        <f t="shared" si="242"/>
        <v>25.935483870967737</v>
      </c>
      <c r="L102" s="102">
        <v>26</v>
      </c>
      <c r="M102" s="100">
        <v>26.2</v>
      </c>
      <c r="N102" s="100">
        <v>25.6</v>
      </c>
      <c r="O102" s="100">
        <v>26</v>
      </c>
      <c r="P102" s="100">
        <v>26.6</v>
      </c>
      <c r="Q102" s="105">
        <v>27.2</v>
      </c>
      <c r="R102" s="102">
        <v>26.2</v>
      </c>
      <c r="S102" s="100">
        <v>26.4</v>
      </c>
      <c r="T102" s="100">
        <v>26.6</v>
      </c>
      <c r="U102" s="100">
        <v>27.4</v>
      </c>
      <c r="V102" s="100">
        <v>26.6</v>
      </c>
      <c r="W102" s="56">
        <v>26.6</v>
      </c>
      <c r="X102" s="106">
        <v>25.4</v>
      </c>
      <c r="Y102" s="100">
        <v>25.9</v>
      </c>
      <c r="Z102" s="100">
        <v>25.8</v>
      </c>
      <c r="AA102" s="100">
        <v>25.6</v>
      </c>
      <c r="AB102" s="105">
        <v>25.9</v>
      </c>
      <c r="AC102" s="102">
        <v>26</v>
      </c>
      <c r="AD102" s="102">
        <v>26</v>
      </c>
      <c r="AE102" s="100">
        <v>25.8</v>
      </c>
      <c r="AF102" s="102">
        <v>26</v>
      </c>
      <c r="AG102" s="100">
        <v>25.2</v>
      </c>
      <c r="AH102" s="100">
        <v>25</v>
      </c>
      <c r="AI102" s="100">
        <v>24.8</v>
      </c>
      <c r="AJ102" s="105">
        <v>24.8</v>
      </c>
      <c r="AK102" s="102">
        <v>25.6</v>
      </c>
      <c r="AL102" s="100">
        <v>26.4</v>
      </c>
      <c r="AM102" s="100">
        <v>25.6</v>
      </c>
      <c r="AN102" s="100">
        <v>24.8</v>
      </c>
      <c r="AO102" s="100">
        <v>26.4</v>
      </c>
      <c r="AP102" s="100">
        <v>25.6</v>
      </c>
      <c r="AQ102" s="110">
        <f t="shared" si="299"/>
        <v>0.20000000000000284</v>
      </c>
      <c r="AS102" s="103">
        <v>44270</v>
      </c>
      <c r="AT102" s="112">
        <f t="shared" si="300"/>
        <v>1573.1578947368421</v>
      </c>
      <c r="AU102" s="144">
        <v>1850</v>
      </c>
      <c r="AV102" s="145">
        <v>1800</v>
      </c>
      <c r="AW102" s="145">
        <v>1900</v>
      </c>
      <c r="AX102" s="151">
        <v>1980</v>
      </c>
      <c r="AY102" s="145">
        <v>1980</v>
      </c>
      <c r="AZ102" s="152"/>
      <c r="BA102" s="144">
        <v>1840</v>
      </c>
      <c r="BB102" s="145">
        <v>1850</v>
      </c>
      <c r="BC102" s="145">
        <v>1970</v>
      </c>
      <c r="BD102" s="145">
        <v>1970</v>
      </c>
      <c r="BE102" s="152">
        <v>1990</v>
      </c>
      <c r="BF102" s="142"/>
      <c r="BG102" s="143"/>
      <c r="BH102" s="143"/>
      <c r="BI102" s="143"/>
      <c r="BJ102" s="150"/>
      <c r="BK102" s="145">
        <v>1700</v>
      </c>
      <c r="BL102" s="145">
        <v>1850</v>
      </c>
      <c r="BM102" s="145">
        <v>1730</v>
      </c>
      <c r="BN102" s="145">
        <v>1700</v>
      </c>
      <c r="BO102" s="152">
        <v>1730</v>
      </c>
      <c r="BP102" s="144">
        <v>1900</v>
      </c>
      <c r="BQ102" s="145">
        <v>1950</v>
      </c>
      <c r="BR102" s="145"/>
      <c r="BS102" s="145">
        <v>1940</v>
      </c>
      <c r="BT102" s="145">
        <v>1960</v>
      </c>
      <c r="BV102" s="103">
        <v>44270</v>
      </c>
      <c r="BW102" s="119">
        <f t="shared" si="302"/>
        <v>3697.3684210526317</v>
      </c>
      <c r="BX102" s="160">
        <v>4500</v>
      </c>
      <c r="BY102" s="145">
        <v>4400</v>
      </c>
      <c r="BZ102" s="145">
        <v>4650</v>
      </c>
      <c r="CA102" s="145">
        <v>4500</v>
      </c>
      <c r="CB102" s="152">
        <v>4500</v>
      </c>
      <c r="CC102" s="160">
        <v>4070</v>
      </c>
      <c r="CD102" s="145">
        <v>4050</v>
      </c>
      <c r="CE102" s="145">
        <v>4300</v>
      </c>
      <c r="CF102" s="145">
        <v>4300</v>
      </c>
      <c r="CG102" s="152">
        <v>4250</v>
      </c>
      <c r="CH102" s="151"/>
      <c r="CI102" s="151"/>
      <c r="CJ102" s="151"/>
      <c r="CK102" s="151"/>
      <c r="CL102" s="165"/>
      <c r="CM102" s="144">
        <v>4000</v>
      </c>
      <c r="CN102" s="145">
        <v>4080</v>
      </c>
      <c r="CO102" s="145">
        <v>3800</v>
      </c>
      <c r="CP102" s="145">
        <v>3500</v>
      </c>
      <c r="CQ102" s="152">
        <v>3700</v>
      </c>
      <c r="CR102" s="144">
        <v>4600</v>
      </c>
      <c r="CS102" s="145">
        <v>4600</v>
      </c>
      <c r="CT102" s="145"/>
      <c r="CU102" s="145">
        <v>4500</v>
      </c>
      <c r="CV102" s="145">
        <v>4400</v>
      </c>
      <c r="CX102" s="103">
        <v>44871</v>
      </c>
      <c r="CY102" s="68">
        <v>17</v>
      </c>
      <c r="CZ102" s="68">
        <v>15</v>
      </c>
      <c r="DA102" s="126">
        <f t="shared" si="240"/>
        <v>2</v>
      </c>
      <c r="DC102" s="103">
        <v>44871</v>
      </c>
      <c r="DD102" s="127">
        <f t="shared" si="250"/>
        <v>0.20000000000000284</v>
      </c>
      <c r="DE102" s="127">
        <f t="shared" si="251"/>
        <v>1</v>
      </c>
      <c r="DF102" s="127">
        <f t="shared" si="252"/>
        <v>-1.5999999999999979</v>
      </c>
      <c r="DG102" s="127">
        <f t="shared" si="253"/>
        <v>-0.79999999999999716</v>
      </c>
      <c r="DH102" s="127">
        <f t="shared" si="254"/>
        <v>0</v>
      </c>
      <c r="DI102" s="127">
        <f t="shared" si="255"/>
        <v>-0.19999999999999929</v>
      </c>
      <c r="DJ102" s="127">
        <f t="shared" si="256"/>
        <v>-1.3999999999999986</v>
      </c>
      <c r="DK102" s="127">
        <f t="shared" si="257"/>
        <v>-1.5999999999999979</v>
      </c>
      <c r="DL102" s="127">
        <f t="shared" si="258"/>
        <v>-0.79999999999999716</v>
      </c>
      <c r="DM102" s="127">
        <f t="shared" si="259"/>
        <v>-0.79999999999999716</v>
      </c>
      <c r="DN102" s="127">
        <f t="shared" si="260"/>
        <v>-1.3999999999999986</v>
      </c>
      <c r="DO102" s="127">
        <f t="shared" si="261"/>
        <v>-0.19999999999999929</v>
      </c>
      <c r="DP102" s="127">
        <f t="shared" si="262"/>
        <v>-0.20000000000000284</v>
      </c>
      <c r="DQ102" s="127">
        <f t="shared" si="263"/>
        <v>0.19999999999999929</v>
      </c>
      <c r="DR102" s="127">
        <f t="shared" si="264"/>
        <v>-1</v>
      </c>
      <c r="DS102" s="127">
        <f t="shared" si="265"/>
        <v>-1</v>
      </c>
      <c r="DU102" s="103">
        <v>44874</v>
      </c>
      <c r="DV102" s="68">
        <v>12.3</v>
      </c>
      <c r="DW102" s="133">
        <v>12.3</v>
      </c>
      <c r="DX102" s="134">
        <f t="shared" si="289"/>
        <v>0</v>
      </c>
      <c r="DY102" s="68">
        <v>12.2</v>
      </c>
      <c r="DZ102" s="133">
        <v>12.4</v>
      </c>
      <c r="EA102" s="134">
        <f t="shared" si="310"/>
        <v>-0.20000000000000107</v>
      </c>
      <c r="EB102" s="68">
        <v>12.3</v>
      </c>
      <c r="EC102" s="133">
        <v>12.7</v>
      </c>
      <c r="ED102" s="134">
        <f t="shared" si="311"/>
        <v>-0.39999999999999858</v>
      </c>
      <c r="EE102" s="68">
        <v>12.2</v>
      </c>
      <c r="EF102" s="133">
        <v>12.4</v>
      </c>
      <c r="EG102" s="134">
        <f t="shared" si="303"/>
        <v>-0.20000000000000107</v>
      </c>
      <c r="EH102" s="68">
        <v>12.4</v>
      </c>
      <c r="EI102" s="133">
        <v>12.6</v>
      </c>
      <c r="EJ102" s="134">
        <f t="shared" si="304"/>
        <v>-0.19999999999999929</v>
      </c>
      <c r="EK102" s="68">
        <v>12.2</v>
      </c>
      <c r="EL102" s="133">
        <v>12.6</v>
      </c>
      <c r="EM102" s="134">
        <f t="shared" si="305"/>
        <v>-0.40000000000000036</v>
      </c>
      <c r="EN102" s="68">
        <v>11.6</v>
      </c>
      <c r="EO102" s="133">
        <v>11.5</v>
      </c>
      <c r="EP102" s="134">
        <f t="shared" si="306"/>
        <v>9.9999999999999645E-2</v>
      </c>
      <c r="EQ102" s="68">
        <v>11.7</v>
      </c>
      <c r="ER102" s="133">
        <v>11.6</v>
      </c>
      <c r="ES102" s="134">
        <f t="shared" si="307"/>
        <v>9.9999999999999645E-2</v>
      </c>
      <c r="ET102" s="68">
        <v>11.7</v>
      </c>
      <c r="EU102" s="133">
        <v>11.6</v>
      </c>
      <c r="EV102" s="134">
        <f t="shared" si="308"/>
        <v>9.9999999999999645E-2</v>
      </c>
      <c r="EW102" s="68">
        <v>12.3</v>
      </c>
      <c r="EX102" s="133">
        <v>12.35</v>
      </c>
      <c r="EY102" s="134">
        <f t="shared" si="309"/>
        <v>-4.9999999999998934E-2</v>
      </c>
    </row>
    <row r="103" spans="1:155" ht="19.75" customHeight="1" x14ac:dyDescent="0.35">
      <c r="E103" s="96"/>
      <c r="J103" s="103">
        <v>44870</v>
      </c>
      <c r="K103" s="101">
        <f t="shared" si="242"/>
        <v>25.948387096774198</v>
      </c>
      <c r="L103" s="102">
        <v>26</v>
      </c>
      <c r="M103" s="100">
        <v>26.2</v>
      </c>
      <c r="N103" s="100">
        <v>26</v>
      </c>
      <c r="O103" s="100">
        <v>26</v>
      </c>
      <c r="P103" s="100">
        <v>26.6</v>
      </c>
      <c r="Q103" s="105">
        <v>27.2</v>
      </c>
      <c r="R103" s="102">
        <v>26.2</v>
      </c>
      <c r="S103" s="100">
        <v>26</v>
      </c>
      <c r="T103" s="100">
        <v>26.4</v>
      </c>
      <c r="U103" s="100">
        <v>27.4</v>
      </c>
      <c r="V103" s="100">
        <v>26.6</v>
      </c>
      <c r="W103" s="56">
        <v>26.6</v>
      </c>
      <c r="X103" s="106">
        <v>25.4</v>
      </c>
      <c r="Y103" s="100">
        <v>25.9</v>
      </c>
      <c r="Z103" s="100">
        <v>25.8</v>
      </c>
      <c r="AA103" s="100">
        <v>25.6</v>
      </c>
      <c r="AB103" s="105">
        <v>25.9</v>
      </c>
      <c r="AC103" s="102">
        <v>26</v>
      </c>
      <c r="AD103" s="102">
        <v>26</v>
      </c>
      <c r="AE103" s="100">
        <v>25.8</v>
      </c>
      <c r="AF103" s="102">
        <v>26</v>
      </c>
      <c r="AG103" s="100">
        <v>25.2</v>
      </c>
      <c r="AH103" s="100">
        <v>25.2</v>
      </c>
      <c r="AI103" s="100">
        <v>25</v>
      </c>
      <c r="AJ103" s="105">
        <v>25</v>
      </c>
      <c r="AK103" s="102">
        <v>25.6</v>
      </c>
      <c r="AL103" s="100">
        <v>26.4</v>
      </c>
      <c r="AM103" s="100">
        <v>25.6</v>
      </c>
      <c r="AN103" s="100">
        <v>24.8</v>
      </c>
      <c r="AO103" s="100">
        <v>26.4</v>
      </c>
      <c r="AP103" s="100">
        <v>25.6</v>
      </c>
      <c r="AQ103" s="110">
        <f t="shared" si="299"/>
        <v>0.39999999999999858</v>
      </c>
      <c r="AS103" s="103">
        <v>44263</v>
      </c>
      <c r="AT103" s="112">
        <f t="shared" si="300"/>
        <v>1609.4736842105262</v>
      </c>
      <c r="AU103" s="144">
        <v>1900</v>
      </c>
      <c r="AV103" s="145">
        <v>1850</v>
      </c>
      <c r="AW103" s="145">
        <v>1900</v>
      </c>
      <c r="AX103" s="151">
        <v>2000</v>
      </c>
      <c r="AY103" s="145">
        <v>2000</v>
      </c>
      <c r="AZ103" s="152"/>
      <c r="BA103" s="144">
        <v>1870</v>
      </c>
      <c r="BB103" s="145">
        <v>1880</v>
      </c>
      <c r="BC103" s="145">
        <v>2000</v>
      </c>
      <c r="BD103" s="145">
        <v>2000</v>
      </c>
      <c r="BE103" s="152">
        <v>2020</v>
      </c>
      <c r="BF103" s="142"/>
      <c r="BG103" s="143"/>
      <c r="BH103" s="143"/>
      <c r="BI103" s="143"/>
      <c r="BJ103" s="150"/>
      <c r="BK103" s="145">
        <v>1750</v>
      </c>
      <c r="BL103" s="145">
        <v>1850</v>
      </c>
      <c r="BM103" s="145">
        <v>1780</v>
      </c>
      <c r="BN103" s="145">
        <v>1750</v>
      </c>
      <c r="BO103" s="152">
        <v>1780</v>
      </c>
      <c r="BP103" s="144">
        <v>1900</v>
      </c>
      <c r="BQ103" s="145">
        <v>2020</v>
      </c>
      <c r="BR103" s="145"/>
      <c r="BS103" s="145">
        <v>2030</v>
      </c>
      <c r="BT103" s="145">
        <v>2000</v>
      </c>
      <c r="BV103" s="103">
        <v>44263</v>
      </c>
      <c r="BW103" s="119">
        <f t="shared" si="302"/>
        <v>3731.5789473684208</v>
      </c>
      <c r="BX103" s="160">
        <v>4500</v>
      </c>
      <c r="BY103" s="145">
        <v>4400</v>
      </c>
      <c r="BZ103" s="145">
        <v>4750</v>
      </c>
      <c r="CA103" s="145">
        <v>4500</v>
      </c>
      <c r="CB103" s="152">
        <v>4500</v>
      </c>
      <c r="CC103" s="160">
        <v>4100</v>
      </c>
      <c r="CD103" s="145">
        <v>4100</v>
      </c>
      <c r="CE103" s="145">
        <v>4300</v>
      </c>
      <c r="CF103" s="145">
        <v>4300</v>
      </c>
      <c r="CG103" s="152">
        <v>4250</v>
      </c>
      <c r="CH103" s="151"/>
      <c r="CI103" s="151"/>
      <c r="CJ103" s="151"/>
      <c r="CK103" s="151"/>
      <c r="CL103" s="165"/>
      <c r="CM103" s="144">
        <v>4000</v>
      </c>
      <c r="CN103" s="145">
        <v>4200</v>
      </c>
      <c r="CO103" s="145">
        <v>3800</v>
      </c>
      <c r="CP103" s="145">
        <v>3500</v>
      </c>
      <c r="CQ103" s="152">
        <v>3700</v>
      </c>
      <c r="CR103" s="144">
        <v>4650</v>
      </c>
      <c r="CS103" s="145">
        <v>4700</v>
      </c>
      <c r="CT103" s="145"/>
      <c r="CU103" s="145">
        <v>4600</v>
      </c>
      <c r="CV103" s="145">
        <v>4500</v>
      </c>
      <c r="CX103" s="103">
        <v>44870</v>
      </c>
      <c r="CY103" s="68">
        <v>16.75</v>
      </c>
      <c r="CZ103" s="68">
        <v>14.5</v>
      </c>
      <c r="DA103" s="126">
        <f t="shared" si="240"/>
        <v>2.25</v>
      </c>
      <c r="DC103" s="103">
        <v>44870</v>
      </c>
      <c r="DD103" s="127">
        <f t="shared" si="250"/>
        <v>0.60000000000000142</v>
      </c>
      <c r="DE103" s="127">
        <f t="shared" si="251"/>
        <v>1.3999999999999986</v>
      </c>
      <c r="DF103" s="127">
        <f t="shared" si="252"/>
        <v>-1.1999999999999993</v>
      </c>
      <c r="DG103" s="127">
        <f t="shared" si="253"/>
        <v>-0.39999999999999858</v>
      </c>
      <c r="DH103" s="127">
        <f t="shared" si="254"/>
        <v>0.39999999999999858</v>
      </c>
      <c r="DI103" s="127">
        <f t="shared" si="255"/>
        <v>0.19999999999999929</v>
      </c>
      <c r="DJ103" s="127">
        <f t="shared" si="256"/>
        <v>-0.80000000000000071</v>
      </c>
      <c r="DK103" s="127">
        <f t="shared" si="257"/>
        <v>-1</v>
      </c>
      <c r="DL103" s="127">
        <f t="shared" si="258"/>
        <v>0</v>
      </c>
      <c r="DM103" s="127">
        <f t="shared" si="259"/>
        <v>-0.39999999999999858</v>
      </c>
      <c r="DN103" s="127">
        <f t="shared" si="260"/>
        <v>-1.3999999999999986</v>
      </c>
      <c r="DO103" s="127">
        <f t="shared" si="261"/>
        <v>-0.39999999999999858</v>
      </c>
      <c r="DP103" s="127">
        <f t="shared" si="262"/>
        <v>-0.20000000000000284</v>
      </c>
      <c r="DQ103" s="127">
        <f t="shared" si="263"/>
        <v>0.19999999999999929</v>
      </c>
      <c r="DR103" s="127">
        <f t="shared" si="264"/>
        <v>-1</v>
      </c>
      <c r="DS103" s="127">
        <f t="shared" si="265"/>
        <v>-0.60000000000000142</v>
      </c>
      <c r="DU103" s="103">
        <v>44873</v>
      </c>
      <c r="DV103" s="68">
        <v>12.8</v>
      </c>
      <c r="DW103" s="133">
        <v>12.9</v>
      </c>
      <c r="DX103" s="134">
        <f t="shared" si="289"/>
        <v>-9.9999999999999645E-2</v>
      </c>
      <c r="DY103" s="68">
        <v>12.7</v>
      </c>
      <c r="DZ103" s="133">
        <v>13</v>
      </c>
      <c r="EA103" s="134">
        <f t="shared" si="310"/>
        <v>-0.30000000000000071</v>
      </c>
      <c r="EB103" s="68">
        <v>12.8</v>
      </c>
      <c r="EC103" s="133">
        <v>13.3</v>
      </c>
      <c r="ED103" s="134">
        <f t="shared" si="311"/>
        <v>-0.5</v>
      </c>
      <c r="EE103" s="68">
        <v>12.6</v>
      </c>
      <c r="EF103" s="133">
        <v>12.8</v>
      </c>
      <c r="EG103" s="134">
        <f t="shared" si="303"/>
        <v>-0.20000000000000107</v>
      </c>
      <c r="EH103" s="68">
        <v>12.8</v>
      </c>
      <c r="EI103" s="133">
        <v>12.9</v>
      </c>
      <c r="EJ103" s="134">
        <f t="shared" si="304"/>
        <v>-9.9999999999999645E-2</v>
      </c>
      <c r="EK103" s="68">
        <v>12.6</v>
      </c>
      <c r="EL103" s="133">
        <v>13.1</v>
      </c>
      <c r="EM103" s="134">
        <f t="shared" si="305"/>
        <v>-0.5</v>
      </c>
      <c r="EN103" s="68">
        <v>12.3</v>
      </c>
      <c r="EO103" s="133">
        <v>12.4</v>
      </c>
      <c r="EP103" s="134">
        <f t="shared" si="306"/>
        <v>-9.9999999999999645E-2</v>
      </c>
      <c r="EQ103" s="68">
        <v>12.3</v>
      </c>
      <c r="ER103" s="133">
        <v>12.4</v>
      </c>
      <c r="ES103" s="134">
        <f t="shared" si="307"/>
        <v>-9.9999999999999645E-2</v>
      </c>
      <c r="ET103" s="68">
        <v>12.3</v>
      </c>
      <c r="EU103" s="133">
        <v>12.4</v>
      </c>
      <c r="EV103" s="134">
        <f t="shared" si="308"/>
        <v>-9.9999999999999645E-2</v>
      </c>
      <c r="EW103" s="68">
        <v>12.75</v>
      </c>
      <c r="EX103" s="133">
        <v>12.95</v>
      </c>
      <c r="EY103" s="134">
        <f t="shared" si="309"/>
        <v>-0.19999999999999929</v>
      </c>
    </row>
    <row r="104" spans="1:155" ht="19.75" customHeight="1" x14ac:dyDescent="0.35">
      <c r="E104" s="96"/>
      <c r="J104" s="103">
        <v>44869</v>
      </c>
      <c r="K104" s="101">
        <f t="shared" si="242"/>
        <v>26.122580645161293</v>
      </c>
      <c r="L104" s="102">
        <v>26.4</v>
      </c>
      <c r="M104" s="100">
        <v>26.6</v>
      </c>
      <c r="N104" s="100">
        <v>26.4</v>
      </c>
      <c r="O104" s="100">
        <v>26.2</v>
      </c>
      <c r="P104" s="100">
        <v>27</v>
      </c>
      <c r="Q104" s="105">
        <v>27.8</v>
      </c>
      <c r="R104" s="102">
        <v>26.6</v>
      </c>
      <c r="S104" s="100">
        <v>26.2</v>
      </c>
      <c r="T104" s="100">
        <v>26.6</v>
      </c>
      <c r="U104" s="100">
        <v>27.4</v>
      </c>
      <c r="V104" s="100">
        <v>26.6</v>
      </c>
      <c r="W104" s="56">
        <v>26.6</v>
      </c>
      <c r="X104" s="106">
        <v>25.4</v>
      </c>
      <c r="Y104" s="100">
        <v>25.9</v>
      </c>
      <c r="Z104" s="100">
        <v>25.8</v>
      </c>
      <c r="AA104" s="100">
        <v>25.6</v>
      </c>
      <c r="AB104" s="105">
        <v>25.9</v>
      </c>
      <c r="AC104" s="102">
        <v>26</v>
      </c>
      <c r="AD104" s="102">
        <v>26</v>
      </c>
      <c r="AE104" s="100">
        <v>25.8</v>
      </c>
      <c r="AF104" s="102">
        <v>26</v>
      </c>
      <c r="AG104" s="100">
        <v>25.6</v>
      </c>
      <c r="AH104" s="100">
        <v>25.4</v>
      </c>
      <c r="AI104" s="100">
        <v>25.2</v>
      </c>
      <c r="AJ104" s="105">
        <v>25.2</v>
      </c>
      <c r="AK104" s="102">
        <v>25.8</v>
      </c>
      <c r="AL104" s="100">
        <v>26.6</v>
      </c>
      <c r="AM104" s="100">
        <v>25.8</v>
      </c>
      <c r="AN104" s="100">
        <v>25.2</v>
      </c>
      <c r="AO104" s="100">
        <v>26.6</v>
      </c>
      <c r="AP104" s="100">
        <v>25.6</v>
      </c>
      <c r="AQ104" s="110">
        <f t="shared" si="299"/>
        <v>0.40000000000000213</v>
      </c>
      <c r="AS104" s="103">
        <v>44256</v>
      </c>
      <c r="AT104" s="112">
        <f t="shared" si="300"/>
        <v>1599.4736842105262</v>
      </c>
      <c r="AU104" s="144">
        <v>1900</v>
      </c>
      <c r="AV104" s="145">
        <v>1850</v>
      </c>
      <c r="AW104" s="145">
        <v>1900</v>
      </c>
      <c r="AX104" s="151">
        <v>2000</v>
      </c>
      <c r="AY104" s="145">
        <v>2000</v>
      </c>
      <c r="AZ104" s="152"/>
      <c r="BA104" s="144">
        <v>1830</v>
      </c>
      <c r="BB104" s="145">
        <v>1850</v>
      </c>
      <c r="BC104" s="145">
        <v>2000</v>
      </c>
      <c r="BD104" s="145">
        <v>2000</v>
      </c>
      <c r="BE104" s="152">
        <v>2020</v>
      </c>
      <c r="BF104" s="142"/>
      <c r="BG104" s="143"/>
      <c r="BH104" s="143"/>
      <c r="BI104" s="143"/>
      <c r="BJ104" s="150"/>
      <c r="BK104" s="145">
        <v>1750</v>
      </c>
      <c r="BL104" s="145">
        <v>1820</v>
      </c>
      <c r="BM104" s="145">
        <v>1750</v>
      </c>
      <c r="BN104" s="145">
        <v>1720</v>
      </c>
      <c r="BO104" s="152">
        <v>1750</v>
      </c>
      <c r="BP104" s="144">
        <v>1900</v>
      </c>
      <c r="BQ104" s="145">
        <v>2020</v>
      </c>
      <c r="BR104" s="145"/>
      <c r="BS104" s="145">
        <v>2030</v>
      </c>
      <c r="BT104" s="145">
        <v>2000</v>
      </c>
      <c r="BV104" s="103">
        <v>44256</v>
      </c>
      <c r="BW104" s="119">
        <f t="shared" si="302"/>
        <v>3731.5789473684208</v>
      </c>
      <c r="BX104" s="160">
        <v>4500</v>
      </c>
      <c r="BY104" s="145">
        <v>4400</v>
      </c>
      <c r="BZ104" s="145">
        <v>4750</v>
      </c>
      <c r="CA104" s="145">
        <v>4500</v>
      </c>
      <c r="CB104" s="152">
        <v>4500</v>
      </c>
      <c r="CC104" s="160">
        <v>4100</v>
      </c>
      <c r="CD104" s="145">
        <v>4100</v>
      </c>
      <c r="CE104" s="145">
        <v>4300</v>
      </c>
      <c r="CF104" s="145">
        <v>4300</v>
      </c>
      <c r="CG104" s="152">
        <v>4250</v>
      </c>
      <c r="CH104" s="151"/>
      <c r="CI104" s="151"/>
      <c r="CJ104" s="151"/>
      <c r="CK104" s="151"/>
      <c r="CL104" s="165"/>
      <c r="CM104" s="144">
        <v>4000</v>
      </c>
      <c r="CN104" s="145">
        <v>4200</v>
      </c>
      <c r="CO104" s="145">
        <v>3800</v>
      </c>
      <c r="CP104" s="145">
        <v>3500</v>
      </c>
      <c r="CQ104" s="152">
        <v>3700</v>
      </c>
      <c r="CR104" s="144">
        <v>4650</v>
      </c>
      <c r="CS104" s="145">
        <v>4700</v>
      </c>
      <c r="CT104" s="145"/>
      <c r="CU104" s="145">
        <v>4600</v>
      </c>
      <c r="CV104" s="145">
        <v>4500</v>
      </c>
      <c r="CX104" s="103">
        <v>44869</v>
      </c>
      <c r="CY104" s="68">
        <v>16.75</v>
      </c>
      <c r="CZ104" s="68">
        <v>15</v>
      </c>
      <c r="DA104" s="126">
        <f t="shared" si="240"/>
        <v>1.75</v>
      </c>
      <c r="DC104" s="103">
        <v>44869</v>
      </c>
      <c r="DD104" s="127">
        <f t="shared" si="250"/>
        <v>0.40000000000000213</v>
      </c>
      <c r="DE104" s="127">
        <f t="shared" si="251"/>
        <v>1.1999999999999993</v>
      </c>
      <c r="DF104" s="127">
        <f t="shared" si="252"/>
        <v>-1</v>
      </c>
      <c r="DG104" s="127">
        <f t="shared" si="253"/>
        <v>-0.39999999999999858</v>
      </c>
      <c r="DH104" s="127">
        <f t="shared" si="254"/>
        <v>0.40000000000000213</v>
      </c>
      <c r="DI104" s="127">
        <f t="shared" si="255"/>
        <v>0.40000000000000213</v>
      </c>
      <c r="DJ104" s="127">
        <f t="shared" si="256"/>
        <v>-0.80000000000000071</v>
      </c>
      <c r="DK104" s="127">
        <f t="shared" si="257"/>
        <v>-1</v>
      </c>
      <c r="DL104" s="127">
        <f t="shared" si="258"/>
        <v>0.19999999999999929</v>
      </c>
      <c r="DM104" s="127">
        <f t="shared" si="259"/>
        <v>-0.39999999999999858</v>
      </c>
      <c r="DN104" s="127">
        <f t="shared" si="260"/>
        <v>-1.4000000000000021</v>
      </c>
      <c r="DO104" s="127">
        <f t="shared" si="261"/>
        <v>-0.19999999999999929</v>
      </c>
      <c r="DP104" s="127">
        <f t="shared" si="262"/>
        <v>0</v>
      </c>
      <c r="DQ104" s="127">
        <f t="shared" si="263"/>
        <v>0</v>
      </c>
      <c r="DR104" s="127">
        <f t="shared" si="264"/>
        <v>-1.2000000000000028</v>
      </c>
      <c r="DS104" s="127">
        <f t="shared" si="265"/>
        <v>-0.80000000000000071</v>
      </c>
      <c r="DU104" s="103">
        <v>44872</v>
      </c>
      <c r="DV104" s="68">
        <v>13.1</v>
      </c>
      <c r="DW104" s="133">
        <v>13.1</v>
      </c>
      <c r="DX104" s="134">
        <f t="shared" si="289"/>
        <v>0</v>
      </c>
      <c r="DY104" s="68">
        <v>13.1</v>
      </c>
      <c r="DZ104" s="133">
        <v>13.4</v>
      </c>
      <c r="EA104" s="134">
        <f t="shared" si="310"/>
        <v>-0.30000000000000071</v>
      </c>
      <c r="EB104" s="68">
        <v>12.9</v>
      </c>
      <c r="EC104" s="133">
        <v>13.2</v>
      </c>
      <c r="ED104" s="134">
        <f t="shared" si="311"/>
        <v>-0.29999999999999893</v>
      </c>
      <c r="EE104" s="68">
        <v>12.8</v>
      </c>
      <c r="EF104" s="133">
        <v>12.95</v>
      </c>
      <c r="EG104" s="134">
        <f t="shared" si="303"/>
        <v>-0.14999999999999858</v>
      </c>
      <c r="EH104" s="68">
        <v>13</v>
      </c>
      <c r="EI104" s="133">
        <v>13.2</v>
      </c>
      <c r="EJ104" s="134">
        <f t="shared" si="304"/>
        <v>-0.19999999999999929</v>
      </c>
      <c r="EK104" s="68">
        <v>12.8</v>
      </c>
      <c r="EL104" s="133">
        <v>13.1</v>
      </c>
      <c r="EM104" s="134">
        <f t="shared" si="305"/>
        <v>-0.29999999999999893</v>
      </c>
      <c r="EN104" s="68">
        <v>12.4</v>
      </c>
      <c r="EO104" s="133">
        <v>12.5</v>
      </c>
      <c r="EP104" s="134">
        <f t="shared" si="306"/>
        <v>-9.9999999999999645E-2</v>
      </c>
      <c r="EQ104" s="68">
        <v>12.5</v>
      </c>
      <c r="ER104" s="133">
        <v>12.7</v>
      </c>
      <c r="ES104" s="134">
        <f t="shared" si="307"/>
        <v>-0.19999999999999929</v>
      </c>
      <c r="ET104" s="68">
        <v>12.4</v>
      </c>
      <c r="EU104" s="133">
        <v>12.6</v>
      </c>
      <c r="EV104" s="134">
        <f t="shared" si="308"/>
        <v>-0.19999999999999929</v>
      </c>
      <c r="EW104" s="68">
        <v>13.2</v>
      </c>
      <c r="EX104" s="133">
        <v>13.3</v>
      </c>
      <c r="EY104" s="134">
        <f t="shared" si="309"/>
        <v>-0.10000000000000142</v>
      </c>
    </row>
    <row r="105" spans="1:155" ht="19.75" customHeight="1" x14ac:dyDescent="0.35">
      <c r="E105" s="96"/>
      <c r="J105" s="103">
        <v>44868</v>
      </c>
      <c r="K105" s="101">
        <f t="shared" si="242"/>
        <v>26.187096774193556</v>
      </c>
      <c r="L105" s="102">
        <v>26.6</v>
      </c>
      <c r="M105" s="100">
        <v>26.8</v>
      </c>
      <c r="N105" s="100">
        <v>26.6</v>
      </c>
      <c r="O105" s="100">
        <v>26.2</v>
      </c>
      <c r="P105" s="100">
        <v>27.4</v>
      </c>
      <c r="Q105" s="105">
        <v>27.8</v>
      </c>
      <c r="R105" s="102">
        <v>26.7</v>
      </c>
      <c r="S105" s="100">
        <v>26.5</v>
      </c>
      <c r="T105" s="100">
        <v>26.8</v>
      </c>
      <c r="U105" s="100">
        <v>27.6</v>
      </c>
      <c r="V105" s="100">
        <v>26.6</v>
      </c>
      <c r="W105" s="56">
        <v>26.6</v>
      </c>
      <c r="X105" s="106">
        <v>25.4</v>
      </c>
      <c r="Y105" s="100">
        <v>25.9</v>
      </c>
      <c r="Z105" s="100">
        <v>25.8</v>
      </c>
      <c r="AA105" s="100">
        <v>25.6</v>
      </c>
      <c r="AB105" s="105">
        <v>25.9</v>
      </c>
      <c r="AC105" s="102">
        <v>26</v>
      </c>
      <c r="AD105" s="102">
        <v>26</v>
      </c>
      <c r="AE105" s="100">
        <v>25.8</v>
      </c>
      <c r="AF105" s="102">
        <v>26</v>
      </c>
      <c r="AG105" s="100">
        <v>25.6</v>
      </c>
      <c r="AH105" s="100">
        <v>25.6</v>
      </c>
      <c r="AI105" s="100">
        <v>25.2</v>
      </c>
      <c r="AJ105" s="105">
        <v>25.2</v>
      </c>
      <c r="AK105" s="102">
        <v>25.8</v>
      </c>
      <c r="AL105" s="100">
        <v>26.6</v>
      </c>
      <c r="AM105" s="100">
        <v>25.8</v>
      </c>
      <c r="AN105" s="100">
        <v>25.2</v>
      </c>
      <c r="AO105" s="100">
        <v>26.6</v>
      </c>
      <c r="AP105" s="100">
        <v>25.6</v>
      </c>
      <c r="AQ105" s="110">
        <f t="shared" si="299"/>
        <v>0.39999999999999858</v>
      </c>
      <c r="AS105" s="103">
        <v>44249</v>
      </c>
      <c r="AT105" s="112">
        <f t="shared" si="300"/>
        <v>1527.3684210526317</v>
      </c>
      <c r="AU105" s="144">
        <v>1900</v>
      </c>
      <c r="AV105" s="145">
        <v>1850</v>
      </c>
      <c r="AW105" s="145">
        <v>1880</v>
      </c>
      <c r="AX105" s="151">
        <v>2000</v>
      </c>
      <c r="AY105" s="145">
        <v>2000</v>
      </c>
      <c r="AZ105" s="152"/>
      <c r="BA105" s="144">
        <v>1750</v>
      </c>
      <c r="BB105" s="145">
        <v>1750</v>
      </c>
      <c r="BC105" s="145">
        <v>1900</v>
      </c>
      <c r="BD105" s="145">
        <v>1900</v>
      </c>
      <c r="BE105" s="152">
        <v>1920</v>
      </c>
      <c r="BF105" s="142"/>
      <c r="BG105" s="143"/>
      <c r="BH105" s="143"/>
      <c r="BI105" s="143"/>
      <c r="BJ105" s="150"/>
      <c r="BK105" s="145">
        <v>1700</v>
      </c>
      <c r="BL105" s="145">
        <v>1750</v>
      </c>
      <c r="BM105" s="145">
        <v>1700</v>
      </c>
      <c r="BN105" s="145">
        <v>1680</v>
      </c>
      <c r="BO105" s="152">
        <v>1700</v>
      </c>
      <c r="BP105" s="144">
        <v>1860</v>
      </c>
      <c r="BQ105" s="145">
        <v>1850</v>
      </c>
      <c r="BR105" s="145"/>
      <c r="BS105" s="145">
        <v>1830</v>
      </c>
      <c r="BT105" s="145">
        <v>1800</v>
      </c>
      <c r="BV105" s="103">
        <v>44249</v>
      </c>
      <c r="BW105" s="119">
        <f t="shared" si="302"/>
        <v>3728.9473684210525</v>
      </c>
      <c r="BX105" s="160">
        <v>4500</v>
      </c>
      <c r="BY105" s="145">
        <v>4400</v>
      </c>
      <c r="BZ105" s="145">
        <v>4700</v>
      </c>
      <c r="CA105" s="145">
        <v>4500</v>
      </c>
      <c r="CB105" s="152">
        <v>4500</v>
      </c>
      <c r="CC105" s="160">
        <v>4100</v>
      </c>
      <c r="CD105" s="145">
        <v>4100</v>
      </c>
      <c r="CE105" s="145">
        <v>4300</v>
      </c>
      <c r="CF105" s="145">
        <v>4300</v>
      </c>
      <c r="CG105" s="152">
        <v>4250</v>
      </c>
      <c r="CH105" s="151"/>
      <c r="CI105" s="151"/>
      <c r="CJ105" s="151"/>
      <c r="CK105" s="151"/>
      <c r="CL105" s="165"/>
      <c r="CM105" s="144">
        <v>4000</v>
      </c>
      <c r="CN105" s="145">
        <v>4200</v>
      </c>
      <c r="CO105" s="145">
        <v>3800</v>
      </c>
      <c r="CP105" s="145">
        <v>3500</v>
      </c>
      <c r="CQ105" s="152">
        <v>3700</v>
      </c>
      <c r="CR105" s="144">
        <v>4600</v>
      </c>
      <c r="CS105" s="145">
        <v>4750</v>
      </c>
      <c r="CT105" s="145"/>
      <c r="CU105" s="145">
        <v>4600</v>
      </c>
      <c r="CV105" s="145">
        <v>4500</v>
      </c>
      <c r="CX105" s="103">
        <v>44868</v>
      </c>
      <c r="CY105" s="68">
        <v>17</v>
      </c>
      <c r="CZ105" s="68">
        <v>15</v>
      </c>
      <c r="DA105" s="126">
        <f t="shared" si="240"/>
        <v>2</v>
      </c>
      <c r="DC105" s="103">
        <v>44868</v>
      </c>
      <c r="DD105" s="127">
        <f t="shared" si="250"/>
        <v>0.10000000000000142</v>
      </c>
      <c r="DE105" s="127">
        <f t="shared" si="251"/>
        <v>1.1000000000000014</v>
      </c>
      <c r="DF105" s="127">
        <f t="shared" si="252"/>
        <v>-1.3000000000000007</v>
      </c>
      <c r="DG105" s="127">
        <f t="shared" si="253"/>
        <v>-0.69999999999999929</v>
      </c>
      <c r="DH105" s="127">
        <f t="shared" si="254"/>
        <v>0.10000000000000142</v>
      </c>
      <c r="DI105" s="127">
        <f t="shared" si="255"/>
        <v>0.19999999999999929</v>
      </c>
      <c r="DJ105" s="127">
        <f t="shared" si="256"/>
        <v>-0.89999999999999858</v>
      </c>
      <c r="DK105" s="127">
        <f t="shared" si="257"/>
        <v>-1.3000000000000007</v>
      </c>
      <c r="DL105" s="127">
        <f t="shared" si="258"/>
        <v>0.10000000000000142</v>
      </c>
      <c r="DM105" s="127">
        <f t="shared" si="259"/>
        <v>-0.69999999999999929</v>
      </c>
      <c r="DN105" s="127">
        <f t="shared" si="260"/>
        <v>-1.5</v>
      </c>
      <c r="DO105" s="127">
        <f t="shared" si="261"/>
        <v>-0.40000000000000213</v>
      </c>
      <c r="DP105" s="127">
        <f t="shared" si="262"/>
        <v>0</v>
      </c>
      <c r="DQ105" s="127">
        <f t="shared" si="263"/>
        <v>-9.9999999999997868E-2</v>
      </c>
      <c r="DR105" s="127">
        <f t="shared" si="264"/>
        <v>-1.2000000000000028</v>
      </c>
      <c r="DS105" s="127">
        <f t="shared" si="265"/>
        <v>-1.1000000000000014</v>
      </c>
      <c r="DU105" s="103">
        <v>44871</v>
      </c>
      <c r="DV105" s="68">
        <v>13.1</v>
      </c>
      <c r="DW105" s="133">
        <v>13.2</v>
      </c>
      <c r="DX105" s="134">
        <f t="shared" si="289"/>
        <v>-9.9999999999999645E-2</v>
      </c>
      <c r="DY105" s="68">
        <v>13.2</v>
      </c>
      <c r="DZ105" s="133">
        <v>13.5</v>
      </c>
      <c r="EA105" s="134">
        <f t="shared" si="310"/>
        <v>-0.30000000000000071</v>
      </c>
      <c r="EB105" s="68">
        <v>13</v>
      </c>
      <c r="EC105" s="133">
        <v>13.6</v>
      </c>
      <c r="ED105" s="134">
        <f t="shared" si="311"/>
        <v>-0.59999999999999964</v>
      </c>
      <c r="EE105" s="68">
        <v>12.8</v>
      </c>
      <c r="EF105" s="133">
        <v>13.1</v>
      </c>
      <c r="EG105" s="134">
        <f t="shared" si="303"/>
        <v>-0.29999999999999893</v>
      </c>
      <c r="EH105" s="68">
        <v>13.2</v>
      </c>
      <c r="EI105" s="133">
        <v>13.6</v>
      </c>
      <c r="EJ105" s="134">
        <f t="shared" si="304"/>
        <v>-0.40000000000000036</v>
      </c>
      <c r="EK105" s="68">
        <v>12.8</v>
      </c>
      <c r="EL105" s="133">
        <v>13.3</v>
      </c>
      <c r="EM105" s="134">
        <f t="shared" si="305"/>
        <v>-0.5</v>
      </c>
      <c r="EN105" s="68">
        <v>12.4</v>
      </c>
      <c r="EO105" s="133">
        <v>12.5</v>
      </c>
      <c r="EP105" s="134">
        <f t="shared" si="306"/>
        <v>-9.9999999999999645E-2</v>
      </c>
      <c r="EQ105" s="68">
        <v>12.5</v>
      </c>
      <c r="ER105" s="133">
        <v>12.5</v>
      </c>
      <c r="ES105" s="134">
        <f t="shared" si="307"/>
        <v>0</v>
      </c>
      <c r="ET105" s="68">
        <v>12.4</v>
      </c>
      <c r="EU105" s="133">
        <v>12.4</v>
      </c>
      <c r="EV105" s="134">
        <f t="shared" si="308"/>
        <v>0</v>
      </c>
      <c r="EW105" s="68">
        <v>13.3</v>
      </c>
      <c r="EX105" s="133">
        <v>13.5</v>
      </c>
      <c r="EY105" s="134">
        <f t="shared" si="309"/>
        <v>-0.19999999999999929</v>
      </c>
    </row>
    <row r="106" spans="1:155" ht="19.75" customHeight="1" x14ac:dyDescent="0.35">
      <c r="E106" s="96"/>
      <c r="J106" s="103">
        <v>44867</v>
      </c>
      <c r="K106" s="101">
        <f t="shared" si="242"/>
        <v>25.92258064516129</v>
      </c>
      <c r="L106" s="102">
        <v>26</v>
      </c>
      <c r="M106" s="100">
        <v>26.4</v>
      </c>
      <c r="N106" s="100">
        <v>26</v>
      </c>
      <c r="O106" s="100">
        <v>26</v>
      </c>
      <c r="P106" s="100">
        <v>27.4</v>
      </c>
      <c r="Q106" s="105">
        <v>27.8</v>
      </c>
      <c r="R106" s="102">
        <v>26</v>
      </c>
      <c r="S106" s="100">
        <v>25.8</v>
      </c>
      <c r="T106" s="100">
        <v>26.4</v>
      </c>
      <c r="U106" s="100">
        <v>27.6</v>
      </c>
      <c r="V106" s="100">
        <v>26.4</v>
      </c>
      <c r="W106" s="56">
        <v>26.4</v>
      </c>
      <c r="X106" s="106">
        <v>25.2</v>
      </c>
      <c r="Y106" s="100">
        <v>25.8</v>
      </c>
      <c r="Z106" s="100">
        <v>25.6</v>
      </c>
      <c r="AA106" s="100">
        <v>25.6</v>
      </c>
      <c r="AB106" s="105">
        <v>25.6</v>
      </c>
      <c r="AC106" s="102">
        <v>25.6</v>
      </c>
      <c r="AD106" s="102">
        <v>25.6</v>
      </c>
      <c r="AE106" s="100">
        <v>25.6</v>
      </c>
      <c r="AF106" s="102">
        <v>25.6</v>
      </c>
      <c r="AG106" s="100">
        <v>25.4</v>
      </c>
      <c r="AH106" s="100">
        <v>25</v>
      </c>
      <c r="AI106" s="100">
        <v>24.8</v>
      </c>
      <c r="AJ106" s="105">
        <v>24.8</v>
      </c>
      <c r="AK106" s="102">
        <v>25.6</v>
      </c>
      <c r="AL106" s="100">
        <v>26.6</v>
      </c>
      <c r="AM106" s="100">
        <v>25.8</v>
      </c>
      <c r="AN106" s="100">
        <v>25.2</v>
      </c>
      <c r="AO106" s="100">
        <v>26.6</v>
      </c>
      <c r="AP106" s="100">
        <v>25.4</v>
      </c>
      <c r="AQ106" s="110">
        <f t="shared" si="299"/>
        <v>1.1000000000000014</v>
      </c>
      <c r="AS106" s="103">
        <v>44242</v>
      </c>
      <c r="AT106" s="112">
        <f t="shared" si="300"/>
        <v>1416.8421052631579</v>
      </c>
      <c r="AU106" s="144">
        <v>1750</v>
      </c>
      <c r="AV106" s="145">
        <v>1700</v>
      </c>
      <c r="AW106" s="145">
        <v>1750</v>
      </c>
      <c r="AX106" s="151">
        <v>1850</v>
      </c>
      <c r="AY106" s="145">
        <v>1850</v>
      </c>
      <c r="AZ106" s="152"/>
      <c r="BA106" s="144">
        <v>1650</v>
      </c>
      <c r="BB106" s="145">
        <v>1650</v>
      </c>
      <c r="BC106" s="145">
        <v>1750</v>
      </c>
      <c r="BD106" s="145">
        <v>1750</v>
      </c>
      <c r="BE106" s="152">
        <v>1780</v>
      </c>
      <c r="BF106" s="142"/>
      <c r="BG106" s="143"/>
      <c r="BH106" s="143"/>
      <c r="BI106" s="143"/>
      <c r="BJ106" s="150"/>
      <c r="BK106" s="145">
        <v>1500</v>
      </c>
      <c r="BL106" s="145">
        <v>1650</v>
      </c>
      <c r="BM106" s="145">
        <v>1650</v>
      </c>
      <c r="BN106" s="145">
        <v>1620</v>
      </c>
      <c r="BO106" s="152">
        <v>1650</v>
      </c>
      <c r="BP106" s="144">
        <v>1760</v>
      </c>
      <c r="BQ106" s="145">
        <v>1780</v>
      </c>
      <c r="BR106" s="145"/>
      <c r="BS106" s="145">
        <v>1780</v>
      </c>
      <c r="BT106" s="145">
        <v>1750</v>
      </c>
      <c r="BV106" s="103">
        <v>44242</v>
      </c>
      <c r="BW106" s="119">
        <f t="shared" si="302"/>
        <v>3710.5263157894733</v>
      </c>
      <c r="BX106" s="160">
        <v>4400</v>
      </c>
      <c r="BY106" s="145">
        <v>4400</v>
      </c>
      <c r="BZ106" s="145">
        <v>4600</v>
      </c>
      <c r="CA106" s="145">
        <v>4500</v>
      </c>
      <c r="CB106" s="152">
        <v>4500</v>
      </c>
      <c r="CC106" s="160">
        <v>4100</v>
      </c>
      <c r="CD106" s="145">
        <v>4100</v>
      </c>
      <c r="CE106" s="145">
        <v>4300</v>
      </c>
      <c r="CF106" s="145">
        <v>4300</v>
      </c>
      <c r="CG106" s="152">
        <v>4200</v>
      </c>
      <c r="CH106" s="151"/>
      <c r="CI106" s="151"/>
      <c r="CJ106" s="151"/>
      <c r="CK106" s="151"/>
      <c r="CL106" s="165"/>
      <c r="CM106" s="144">
        <v>4000</v>
      </c>
      <c r="CN106" s="145">
        <v>4200</v>
      </c>
      <c r="CO106" s="145">
        <v>3800</v>
      </c>
      <c r="CP106" s="145">
        <v>3500</v>
      </c>
      <c r="CQ106" s="152">
        <v>3700</v>
      </c>
      <c r="CR106" s="144">
        <v>4500</v>
      </c>
      <c r="CS106" s="145">
        <v>4750</v>
      </c>
      <c r="CT106" s="145"/>
      <c r="CU106" s="145">
        <v>4600</v>
      </c>
      <c r="CV106" s="145">
        <v>4500</v>
      </c>
      <c r="CX106" s="103">
        <v>44867</v>
      </c>
      <c r="CY106" s="68">
        <v>17.25</v>
      </c>
      <c r="CZ106" s="68">
        <v>15.5</v>
      </c>
      <c r="DA106" s="126">
        <f t="shared" si="240"/>
        <v>1.75</v>
      </c>
      <c r="DC106" s="103">
        <v>44867</v>
      </c>
      <c r="DD106" s="127">
        <f t="shared" si="250"/>
        <v>0.59999999999999787</v>
      </c>
      <c r="DE106" s="127">
        <f t="shared" si="251"/>
        <v>1.8000000000000007</v>
      </c>
      <c r="DF106" s="127">
        <f t="shared" si="252"/>
        <v>-0.60000000000000142</v>
      </c>
      <c r="DG106" s="127">
        <f t="shared" si="253"/>
        <v>0</v>
      </c>
      <c r="DH106" s="127">
        <f t="shared" si="254"/>
        <v>0.80000000000000071</v>
      </c>
      <c r="DI106" s="127">
        <f t="shared" si="255"/>
        <v>0.19999999999999929</v>
      </c>
      <c r="DJ106" s="127">
        <f t="shared" si="256"/>
        <v>-0.80000000000000071</v>
      </c>
      <c r="DK106" s="127">
        <f t="shared" si="257"/>
        <v>-1</v>
      </c>
      <c r="DL106" s="127">
        <f t="shared" si="258"/>
        <v>0.19999999999999929</v>
      </c>
      <c r="DM106" s="127">
        <f t="shared" si="259"/>
        <v>-0.19999999999999929</v>
      </c>
      <c r="DN106" s="127">
        <f t="shared" si="260"/>
        <v>-0.80000000000000071</v>
      </c>
      <c r="DO106" s="127">
        <f t="shared" si="261"/>
        <v>0.19999999999999929</v>
      </c>
      <c r="DP106" s="127">
        <f t="shared" si="262"/>
        <v>0.20000000000000284</v>
      </c>
      <c r="DQ106" s="127">
        <f t="shared" si="263"/>
        <v>0.60000000000000142</v>
      </c>
      <c r="DR106" s="127">
        <f t="shared" si="264"/>
        <v>-1.4000000000000021</v>
      </c>
      <c r="DS106" s="127">
        <f t="shared" si="265"/>
        <v>-0.60000000000000142</v>
      </c>
      <c r="DU106" s="103">
        <v>44870</v>
      </c>
      <c r="DV106" s="68">
        <v>13.1</v>
      </c>
      <c r="DW106" s="133">
        <v>13.3</v>
      </c>
      <c r="DX106" s="134">
        <f t="shared" si="289"/>
        <v>-0.20000000000000107</v>
      </c>
      <c r="DY106" s="68">
        <v>13</v>
      </c>
      <c r="DZ106" s="133">
        <v>13.5</v>
      </c>
      <c r="EA106" s="134">
        <f t="shared" si="310"/>
        <v>-0.5</v>
      </c>
      <c r="EB106" s="68">
        <v>13</v>
      </c>
      <c r="EC106" s="133">
        <v>13.6</v>
      </c>
      <c r="ED106" s="134">
        <f t="shared" si="311"/>
        <v>-0.59999999999999964</v>
      </c>
      <c r="EE106" s="68">
        <v>12.8</v>
      </c>
      <c r="EF106" s="133">
        <v>13.2</v>
      </c>
      <c r="EG106" s="134">
        <f t="shared" ref="EG106:EG111" si="312">EE106-EF106</f>
        <v>-0.39999999999999858</v>
      </c>
      <c r="EH106" s="68">
        <v>13.2</v>
      </c>
      <c r="EI106" s="133">
        <v>13.6</v>
      </c>
      <c r="EJ106" s="134">
        <f t="shared" ref="EJ106:EJ111" si="313">EH106-EI106</f>
        <v>-0.40000000000000036</v>
      </c>
      <c r="EK106" s="68">
        <v>13</v>
      </c>
      <c r="EL106" s="133">
        <v>13.6</v>
      </c>
      <c r="EM106" s="134">
        <f t="shared" ref="EM106:EM111" si="314">EK106-EL106</f>
        <v>-0.59999999999999964</v>
      </c>
      <c r="EN106" s="68">
        <v>12.5</v>
      </c>
      <c r="EO106" s="133">
        <v>12.6</v>
      </c>
      <c r="EP106" s="134">
        <f t="shared" ref="EP106:EP111" si="315">EN106-EO106</f>
        <v>-9.9999999999999645E-2</v>
      </c>
      <c r="EQ106" s="68">
        <v>12.6</v>
      </c>
      <c r="ER106" s="133">
        <v>12.6</v>
      </c>
      <c r="ES106" s="134">
        <f t="shared" ref="ES106:ES111" si="316">EQ106-ER106</f>
        <v>0</v>
      </c>
      <c r="ET106" s="68">
        <v>12.5</v>
      </c>
      <c r="EU106" s="133">
        <v>12.5</v>
      </c>
      <c r="EV106" s="134">
        <f t="shared" ref="EV106:EV111" si="317">ET106-EU106</f>
        <v>0</v>
      </c>
      <c r="EW106" s="68">
        <v>13.3</v>
      </c>
      <c r="EX106" s="133">
        <v>13.6</v>
      </c>
      <c r="EY106" s="134">
        <f t="shared" si="309"/>
        <v>-0.29999999999999893</v>
      </c>
    </row>
    <row r="107" spans="1:155" ht="19.75" customHeight="1" x14ac:dyDescent="0.35">
      <c r="E107" s="96"/>
      <c r="J107" s="103">
        <v>44866</v>
      </c>
      <c r="K107" s="101">
        <f t="shared" si="242"/>
        <v>26.238709677419358</v>
      </c>
      <c r="L107" s="102">
        <v>26.2</v>
      </c>
      <c r="M107" s="100">
        <v>27</v>
      </c>
      <c r="N107" s="100">
        <v>26.4</v>
      </c>
      <c r="O107" s="100">
        <v>26</v>
      </c>
      <c r="P107" s="100">
        <v>27.4</v>
      </c>
      <c r="Q107" s="105">
        <v>27.8</v>
      </c>
      <c r="R107" s="102">
        <v>26.4</v>
      </c>
      <c r="S107" s="100">
        <v>26.2</v>
      </c>
      <c r="T107" s="100">
        <v>26.4</v>
      </c>
      <c r="U107" s="100">
        <v>28</v>
      </c>
      <c r="V107" s="100">
        <v>26.8</v>
      </c>
      <c r="W107" s="56">
        <v>26.8</v>
      </c>
      <c r="X107" s="106">
        <v>25.6</v>
      </c>
      <c r="Y107" s="100">
        <v>26.2</v>
      </c>
      <c r="Z107" s="100">
        <v>26</v>
      </c>
      <c r="AA107" s="100">
        <v>26</v>
      </c>
      <c r="AB107" s="105">
        <v>26</v>
      </c>
      <c r="AC107" s="102">
        <v>26</v>
      </c>
      <c r="AD107" s="102">
        <v>26</v>
      </c>
      <c r="AE107" s="100">
        <v>26</v>
      </c>
      <c r="AF107" s="102">
        <v>26</v>
      </c>
      <c r="AG107" s="100">
        <v>25.4</v>
      </c>
      <c r="AH107" s="100">
        <v>25.6</v>
      </c>
      <c r="AI107" s="100">
        <v>25.6</v>
      </c>
      <c r="AJ107" s="105">
        <v>25.6</v>
      </c>
      <c r="AK107" s="102">
        <v>26</v>
      </c>
      <c r="AL107" s="100">
        <v>26.6</v>
      </c>
      <c r="AM107" s="100">
        <v>25.8</v>
      </c>
      <c r="AN107" s="100">
        <v>25.6</v>
      </c>
      <c r="AO107" s="100">
        <v>26.6</v>
      </c>
      <c r="AP107" s="100">
        <v>25.4</v>
      </c>
      <c r="AQ107" s="110">
        <f t="shared" si="299"/>
        <v>0.70000000000000284</v>
      </c>
      <c r="AS107" s="103">
        <v>44235</v>
      </c>
      <c r="AT107" s="112">
        <f t="shared" si="300"/>
        <v>1390</v>
      </c>
      <c r="AU107" s="144">
        <v>1700</v>
      </c>
      <c r="AV107" s="145">
        <v>1650</v>
      </c>
      <c r="AW107" s="145">
        <v>1650</v>
      </c>
      <c r="AX107" s="151">
        <v>1750</v>
      </c>
      <c r="AY107" s="145">
        <v>1800</v>
      </c>
      <c r="AZ107" s="152"/>
      <c r="BA107" s="144">
        <v>1630</v>
      </c>
      <c r="BB107" s="145">
        <v>1650</v>
      </c>
      <c r="BC107" s="145">
        <v>1750</v>
      </c>
      <c r="BD107" s="145">
        <v>1750</v>
      </c>
      <c r="BE107" s="152">
        <v>1780</v>
      </c>
      <c r="BF107" s="142"/>
      <c r="BG107" s="143"/>
      <c r="BH107" s="143"/>
      <c r="BI107" s="143"/>
      <c r="BJ107" s="150"/>
      <c r="BK107" s="145">
        <v>1500</v>
      </c>
      <c r="BL107" s="145">
        <v>1620</v>
      </c>
      <c r="BM107" s="145">
        <v>1650</v>
      </c>
      <c r="BN107" s="145">
        <v>1620</v>
      </c>
      <c r="BO107" s="152">
        <v>1650</v>
      </c>
      <c r="BP107" s="144">
        <v>1650</v>
      </c>
      <c r="BQ107" s="145">
        <v>1780</v>
      </c>
      <c r="BR107" s="145"/>
      <c r="BS107" s="145">
        <v>1780</v>
      </c>
      <c r="BT107" s="145">
        <v>1750</v>
      </c>
      <c r="BV107" s="103">
        <v>44235</v>
      </c>
      <c r="BW107" s="119">
        <f>AVERAGE(BX107:CV107)-500</f>
        <v>3759.4736842105267</v>
      </c>
      <c r="BX107" s="160">
        <v>4400</v>
      </c>
      <c r="BY107" s="145">
        <v>4400</v>
      </c>
      <c r="BZ107" s="145">
        <v>4500</v>
      </c>
      <c r="CA107" s="145">
        <v>4500</v>
      </c>
      <c r="CB107" s="152">
        <v>4500</v>
      </c>
      <c r="CC107" s="160">
        <v>4080</v>
      </c>
      <c r="CD107" s="145">
        <v>4100</v>
      </c>
      <c r="CE107" s="145">
        <v>4300</v>
      </c>
      <c r="CF107" s="145">
        <v>4300</v>
      </c>
      <c r="CG107" s="152">
        <v>4200</v>
      </c>
      <c r="CH107" s="151"/>
      <c r="CI107" s="151"/>
      <c r="CJ107" s="151"/>
      <c r="CK107" s="151"/>
      <c r="CL107" s="165"/>
      <c r="CM107" s="144">
        <v>3950</v>
      </c>
      <c r="CN107" s="145">
        <v>4200</v>
      </c>
      <c r="CO107" s="145">
        <v>3800</v>
      </c>
      <c r="CP107" s="145">
        <v>3500</v>
      </c>
      <c r="CQ107" s="152">
        <v>3700</v>
      </c>
      <c r="CR107" s="144">
        <v>4500</v>
      </c>
      <c r="CS107" s="145">
        <v>4800</v>
      </c>
      <c r="CT107" s="145"/>
      <c r="CU107" s="145">
        <v>4700</v>
      </c>
      <c r="CV107" s="145">
        <v>4500</v>
      </c>
      <c r="CX107" s="103">
        <v>44866</v>
      </c>
      <c r="CY107" s="68">
        <v>17.75</v>
      </c>
      <c r="CZ107" s="68">
        <v>16.75</v>
      </c>
      <c r="DA107" s="126">
        <f t="shared" si="240"/>
        <v>1</v>
      </c>
      <c r="DC107" s="103">
        <v>44866</v>
      </c>
      <c r="DD107" s="127">
        <f t="shared" si="250"/>
        <v>0.60000000000000142</v>
      </c>
      <c r="DE107" s="127">
        <f t="shared" si="251"/>
        <v>1.8000000000000007</v>
      </c>
      <c r="DF107" s="127">
        <f t="shared" si="252"/>
        <v>-0.59999999999999787</v>
      </c>
      <c r="DG107" s="127">
        <f t="shared" si="253"/>
        <v>-0.39999999999999858</v>
      </c>
      <c r="DH107" s="127">
        <f t="shared" si="254"/>
        <v>0.40000000000000213</v>
      </c>
      <c r="DI107" s="127">
        <f t="shared" si="255"/>
        <v>0.19999999999999929</v>
      </c>
      <c r="DJ107" s="127">
        <f t="shared" si="256"/>
        <v>-0.59999999999999787</v>
      </c>
      <c r="DK107" s="127">
        <f t="shared" si="257"/>
        <v>-0.59999999999999787</v>
      </c>
      <c r="DL107" s="127">
        <f t="shared" si="258"/>
        <v>0.19999999999999929</v>
      </c>
      <c r="DM107" s="127">
        <f t="shared" si="259"/>
        <v>-0.19999999999999929</v>
      </c>
      <c r="DN107" s="127">
        <f t="shared" si="260"/>
        <v>-0.79999999999999716</v>
      </c>
      <c r="DO107" s="127">
        <f t="shared" si="261"/>
        <v>0</v>
      </c>
      <c r="DP107" s="127">
        <f t="shared" si="262"/>
        <v>-0.19999999999999929</v>
      </c>
      <c r="DQ107" s="127">
        <f t="shared" si="263"/>
        <v>0.20000000000000284</v>
      </c>
      <c r="DR107" s="127">
        <f t="shared" si="264"/>
        <v>-1</v>
      </c>
      <c r="DS107" s="127">
        <f t="shared" si="265"/>
        <v>-0.59999999999999787</v>
      </c>
      <c r="DU107" s="103">
        <v>44869</v>
      </c>
      <c r="DV107" s="68">
        <v>13.3</v>
      </c>
      <c r="DW107" s="133">
        <v>13.55</v>
      </c>
      <c r="DX107" s="134">
        <f t="shared" si="289"/>
        <v>-0.25</v>
      </c>
      <c r="DY107" s="68">
        <v>13.1</v>
      </c>
      <c r="DZ107" s="133">
        <v>13.5</v>
      </c>
      <c r="EA107" s="134">
        <f t="shared" si="310"/>
        <v>-0.40000000000000036</v>
      </c>
      <c r="EB107" s="68">
        <v>13.2</v>
      </c>
      <c r="EC107" s="133">
        <v>13.9</v>
      </c>
      <c r="ED107" s="134">
        <f t="shared" si="311"/>
        <v>-0.70000000000000107</v>
      </c>
      <c r="EE107" s="68">
        <v>12.9</v>
      </c>
      <c r="EF107" s="133">
        <v>13.4</v>
      </c>
      <c r="EG107" s="134">
        <f t="shared" si="312"/>
        <v>-0.5</v>
      </c>
      <c r="EH107" s="68">
        <v>13.3</v>
      </c>
      <c r="EI107" s="133">
        <v>13.8</v>
      </c>
      <c r="EJ107" s="134">
        <f t="shared" si="313"/>
        <v>-0.5</v>
      </c>
      <c r="EK107" s="68">
        <v>13.2</v>
      </c>
      <c r="EL107" s="133">
        <v>13.9</v>
      </c>
      <c r="EM107" s="134">
        <f t="shared" si="314"/>
        <v>-0.70000000000000107</v>
      </c>
      <c r="EN107" s="68">
        <v>12.6</v>
      </c>
      <c r="EO107" s="133">
        <v>12.8</v>
      </c>
      <c r="EP107" s="134">
        <f t="shared" si="315"/>
        <v>-0.20000000000000107</v>
      </c>
      <c r="EQ107" s="68">
        <v>12.7</v>
      </c>
      <c r="ER107" s="133">
        <v>12.9</v>
      </c>
      <c r="ES107" s="134">
        <f t="shared" si="316"/>
        <v>-0.20000000000000107</v>
      </c>
      <c r="ET107" s="68">
        <v>12.6</v>
      </c>
      <c r="EU107" s="133">
        <v>12.8</v>
      </c>
      <c r="EV107" s="134">
        <f t="shared" si="317"/>
        <v>-0.20000000000000107</v>
      </c>
      <c r="EW107" s="68">
        <v>13.3</v>
      </c>
      <c r="EX107" s="133">
        <v>13.65</v>
      </c>
      <c r="EY107" s="134">
        <f t="shared" ref="EY107:EY113" si="318">EW107-EX107</f>
        <v>-0.34999999999999964</v>
      </c>
    </row>
    <row r="108" spans="1:155" ht="19.75" customHeight="1" x14ac:dyDescent="0.35">
      <c r="E108" s="96"/>
      <c r="J108" s="103">
        <v>44865</v>
      </c>
      <c r="K108" s="101">
        <f t="shared" si="242"/>
        <v>26.187096774193552</v>
      </c>
      <c r="L108" s="102">
        <v>26.2</v>
      </c>
      <c r="M108" s="100">
        <v>27</v>
      </c>
      <c r="N108" s="100">
        <v>26.4</v>
      </c>
      <c r="O108" s="100">
        <v>26</v>
      </c>
      <c r="P108" s="100">
        <v>27</v>
      </c>
      <c r="Q108" s="105">
        <v>27.8</v>
      </c>
      <c r="R108" s="102">
        <v>26.6</v>
      </c>
      <c r="S108" s="100">
        <v>26.6</v>
      </c>
      <c r="T108" s="100">
        <v>26.8</v>
      </c>
      <c r="U108" s="100">
        <v>27.6</v>
      </c>
      <c r="V108" s="100">
        <v>26.6</v>
      </c>
      <c r="W108" s="56">
        <v>26.6</v>
      </c>
      <c r="X108" s="106">
        <v>25.4</v>
      </c>
      <c r="Y108" s="100">
        <v>25.8</v>
      </c>
      <c r="Z108" s="100">
        <v>25.6</v>
      </c>
      <c r="AA108" s="100">
        <v>25.6</v>
      </c>
      <c r="AB108" s="105">
        <v>25.6</v>
      </c>
      <c r="AC108" s="102">
        <v>25.8</v>
      </c>
      <c r="AD108" s="102">
        <v>25.8</v>
      </c>
      <c r="AE108" s="100">
        <v>26</v>
      </c>
      <c r="AF108" s="102">
        <v>26</v>
      </c>
      <c r="AG108" s="100">
        <v>25.8</v>
      </c>
      <c r="AH108" s="100">
        <v>25.8</v>
      </c>
      <c r="AI108" s="100">
        <v>25.6</v>
      </c>
      <c r="AJ108" s="105">
        <v>25.6</v>
      </c>
      <c r="AK108" s="102">
        <v>26.4</v>
      </c>
      <c r="AL108" s="100">
        <v>26.6</v>
      </c>
      <c r="AM108" s="100">
        <v>25.8</v>
      </c>
      <c r="AN108" s="100">
        <v>25.4</v>
      </c>
      <c r="AO108" s="100">
        <v>26.6</v>
      </c>
      <c r="AP108" s="100">
        <v>25.4</v>
      </c>
      <c r="AQ108" s="110">
        <f t="shared" si="299"/>
        <v>0.19999999999999929</v>
      </c>
      <c r="AS108" s="103"/>
      <c r="AT108" s="112"/>
      <c r="AU108" s="142"/>
      <c r="AV108" s="143"/>
      <c r="AW108" s="143"/>
      <c r="AX108" s="149"/>
      <c r="AY108" s="143"/>
      <c r="AZ108" s="150"/>
      <c r="BA108" s="142"/>
      <c r="BB108" s="143"/>
      <c r="BC108" s="143"/>
      <c r="BD108" s="143"/>
      <c r="BE108" s="150"/>
      <c r="BF108" s="142"/>
      <c r="BG108" s="143"/>
      <c r="BH108" s="143"/>
      <c r="BI108" s="143"/>
      <c r="BJ108" s="150"/>
      <c r="BK108" s="143"/>
      <c r="BL108" s="143"/>
      <c r="BM108" s="143"/>
      <c r="BN108" s="143"/>
      <c r="BO108" s="150"/>
      <c r="BP108" s="142"/>
      <c r="BQ108" s="143"/>
      <c r="BR108" s="143"/>
      <c r="BS108" s="143"/>
      <c r="BT108" s="143"/>
      <c r="BV108" s="103"/>
      <c r="BW108" s="119"/>
      <c r="BX108" s="161"/>
      <c r="BY108" s="143"/>
      <c r="BZ108" s="143"/>
      <c r="CA108" s="143"/>
      <c r="CB108" s="150"/>
      <c r="CC108" s="161"/>
      <c r="CD108" s="143"/>
      <c r="CE108" s="143"/>
      <c r="CF108" s="143"/>
      <c r="CG108" s="150"/>
      <c r="CH108" s="149"/>
      <c r="CI108" s="149"/>
      <c r="CJ108" s="149"/>
      <c r="CK108" s="149"/>
      <c r="CL108" s="163"/>
      <c r="CM108" s="142"/>
      <c r="CN108" s="143"/>
      <c r="CO108" s="143"/>
      <c r="CP108" s="143"/>
      <c r="CQ108" s="150"/>
      <c r="CR108" s="142"/>
      <c r="CS108" s="143"/>
      <c r="CT108" s="143"/>
      <c r="CU108" s="143"/>
      <c r="CV108" s="143"/>
      <c r="CX108" s="103">
        <v>44865</v>
      </c>
      <c r="CY108" s="68">
        <v>17.5</v>
      </c>
      <c r="CZ108" s="68">
        <v>15.5</v>
      </c>
      <c r="DA108" s="126">
        <f t="shared" si="240"/>
        <v>2</v>
      </c>
      <c r="DC108" s="103">
        <v>44865</v>
      </c>
      <c r="DD108" s="127">
        <f t="shared" si="250"/>
        <v>0</v>
      </c>
      <c r="DE108" s="127">
        <f t="shared" si="251"/>
        <v>1</v>
      </c>
      <c r="DF108" s="127">
        <f t="shared" si="252"/>
        <v>-1.2000000000000028</v>
      </c>
      <c r="DG108" s="127">
        <f t="shared" si="253"/>
        <v>-0.80000000000000071</v>
      </c>
      <c r="DH108" s="127">
        <f t="shared" si="254"/>
        <v>0</v>
      </c>
      <c r="DI108" s="127">
        <f t="shared" si="255"/>
        <v>0</v>
      </c>
      <c r="DJ108" s="127">
        <f t="shared" si="256"/>
        <v>-0.80000000000000071</v>
      </c>
      <c r="DK108" s="127">
        <f t="shared" si="257"/>
        <v>-1</v>
      </c>
      <c r="DL108" s="127">
        <f t="shared" si="258"/>
        <v>-0.20000000000000284</v>
      </c>
      <c r="DM108" s="127">
        <f t="shared" si="259"/>
        <v>-0.20000000000000284</v>
      </c>
      <c r="DN108" s="127">
        <f t="shared" si="260"/>
        <v>-1.2000000000000028</v>
      </c>
      <c r="DO108" s="127">
        <f t="shared" si="261"/>
        <v>-0.40000000000000213</v>
      </c>
      <c r="DP108" s="127">
        <f t="shared" si="262"/>
        <v>0</v>
      </c>
      <c r="DQ108" s="127">
        <f t="shared" si="263"/>
        <v>0</v>
      </c>
      <c r="DR108" s="127">
        <f t="shared" si="264"/>
        <v>-1.2000000000000028</v>
      </c>
      <c r="DS108" s="127">
        <f t="shared" si="265"/>
        <v>-1.2000000000000028</v>
      </c>
      <c r="DU108" s="103">
        <v>44868</v>
      </c>
      <c r="DV108" s="68">
        <v>13.35</v>
      </c>
      <c r="DW108" s="133">
        <v>13.6</v>
      </c>
      <c r="DX108" s="134">
        <f t="shared" si="289"/>
        <v>-0.25</v>
      </c>
      <c r="DY108" s="68">
        <v>13.25</v>
      </c>
      <c r="DZ108" s="133">
        <v>13.7</v>
      </c>
      <c r="EA108" s="134">
        <f t="shared" si="310"/>
        <v>-0.44999999999999929</v>
      </c>
      <c r="EB108" s="68">
        <v>13.3</v>
      </c>
      <c r="EC108" s="133">
        <v>14</v>
      </c>
      <c r="ED108" s="134">
        <f t="shared" si="311"/>
        <v>-0.69999999999999929</v>
      </c>
      <c r="EE108" s="68">
        <v>12.9</v>
      </c>
      <c r="EF108" s="133">
        <v>13.4</v>
      </c>
      <c r="EG108" s="134">
        <f t="shared" si="312"/>
        <v>-0.5</v>
      </c>
      <c r="EH108" s="68">
        <v>13.3</v>
      </c>
      <c r="EI108" s="133">
        <v>13.8</v>
      </c>
      <c r="EJ108" s="134">
        <f t="shared" si="313"/>
        <v>-0.5</v>
      </c>
      <c r="EK108" s="68">
        <v>13.3</v>
      </c>
      <c r="EL108" s="133">
        <v>14</v>
      </c>
      <c r="EM108" s="134">
        <f t="shared" si="314"/>
        <v>-0.69999999999999929</v>
      </c>
      <c r="EN108" s="68">
        <v>12.6</v>
      </c>
      <c r="EO108" s="133">
        <v>12.9</v>
      </c>
      <c r="EP108" s="134">
        <f t="shared" si="315"/>
        <v>-0.30000000000000071</v>
      </c>
      <c r="EQ108" s="68">
        <v>12.8</v>
      </c>
      <c r="ER108" s="133">
        <v>13.2</v>
      </c>
      <c r="ES108" s="134">
        <f t="shared" si="316"/>
        <v>-0.39999999999999858</v>
      </c>
      <c r="ET108" s="68">
        <v>12.6</v>
      </c>
      <c r="EU108" s="133">
        <v>13</v>
      </c>
      <c r="EV108" s="134">
        <f t="shared" si="317"/>
        <v>-0.40000000000000036</v>
      </c>
      <c r="EW108" s="68">
        <v>13.3</v>
      </c>
      <c r="EX108" s="133">
        <v>13.7</v>
      </c>
      <c r="EY108" s="134">
        <f t="shared" si="318"/>
        <v>-0.39999999999999858</v>
      </c>
    </row>
    <row r="109" spans="1:155" ht="19.75" customHeight="1" x14ac:dyDescent="0.35">
      <c r="E109" s="96"/>
      <c r="J109" s="103">
        <v>44864</v>
      </c>
      <c r="K109" s="101">
        <f t="shared" si="242"/>
        <v>25.648387096774194</v>
      </c>
      <c r="L109" s="102">
        <v>25.6</v>
      </c>
      <c r="M109" s="100">
        <v>26.8</v>
      </c>
      <c r="N109" s="100">
        <v>25.6</v>
      </c>
      <c r="O109" s="100">
        <v>25.6</v>
      </c>
      <c r="P109" s="100">
        <v>27</v>
      </c>
      <c r="Q109" s="105">
        <v>27.8</v>
      </c>
      <c r="R109" s="102">
        <v>25.8</v>
      </c>
      <c r="S109" s="100">
        <v>26</v>
      </c>
      <c r="T109" s="100">
        <v>26</v>
      </c>
      <c r="U109" s="100">
        <v>27.4</v>
      </c>
      <c r="V109" s="100">
        <v>25.6</v>
      </c>
      <c r="W109" s="56">
        <v>25.6</v>
      </c>
      <c r="X109" s="106">
        <v>25.4</v>
      </c>
      <c r="Y109" s="100">
        <v>25.2</v>
      </c>
      <c r="Z109" s="100">
        <v>25.2</v>
      </c>
      <c r="AA109" s="100">
        <v>25.2</v>
      </c>
      <c r="AB109" s="105">
        <v>25</v>
      </c>
      <c r="AC109" s="102">
        <v>25.4</v>
      </c>
      <c r="AD109" s="102">
        <v>25.4</v>
      </c>
      <c r="AE109" s="100">
        <v>25.4</v>
      </c>
      <c r="AF109" s="102">
        <v>25.4</v>
      </c>
      <c r="AG109" s="100">
        <v>25</v>
      </c>
      <c r="AH109" s="100">
        <v>25.4</v>
      </c>
      <c r="AI109" s="100">
        <v>25.2</v>
      </c>
      <c r="AJ109" s="105">
        <v>25.2</v>
      </c>
      <c r="AK109" s="102">
        <v>25.5</v>
      </c>
      <c r="AL109" s="100">
        <v>26</v>
      </c>
      <c r="AM109" s="100">
        <v>25.2</v>
      </c>
      <c r="AN109" s="100">
        <v>24.8</v>
      </c>
      <c r="AO109" s="100">
        <v>25.6</v>
      </c>
      <c r="AP109" s="100">
        <v>24.8</v>
      </c>
      <c r="AQ109" s="110">
        <f t="shared" si="299"/>
        <v>0.60000000000000142</v>
      </c>
      <c r="AS109" s="103"/>
      <c r="AT109" s="112"/>
      <c r="AU109" s="142"/>
      <c r="AV109" s="143"/>
      <c r="AW109" s="143"/>
      <c r="AX109" s="149"/>
      <c r="AY109" s="143"/>
      <c r="AZ109" s="150"/>
      <c r="BA109" s="142"/>
      <c r="BB109" s="143"/>
      <c r="BC109" s="143"/>
      <c r="BD109" s="143"/>
      <c r="BE109" s="150"/>
      <c r="BF109" s="142"/>
      <c r="BG109" s="143"/>
      <c r="BH109" s="143"/>
      <c r="BI109" s="143"/>
      <c r="BJ109" s="150"/>
      <c r="BK109" s="143"/>
      <c r="BL109" s="143"/>
      <c r="BM109" s="143"/>
      <c r="BN109" s="143"/>
      <c r="BO109" s="150"/>
      <c r="BP109" s="142"/>
      <c r="BQ109" s="143"/>
      <c r="BR109" s="143"/>
      <c r="BS109" s="143"/>
      <c r="BT109" s="143"/>
      <c r="BV109" s="103"/>
      <c r="BW109" s="162"/>
      <c r="BX109" s="161"/>
      <c r="BY109" s="143"/>
      <c r="BZ109" s="143"/>
      <c r="CA109" s="143"/>
      <c r="CB109" s="150"/>
      <c r="CC109" s="161"/>
      <c r="CD109" s="143"/>
      <c r="CE109" s="143"/>
      <c r="CF109" s="143"/>
      <c r="CG109" s="150"/>
      <c r="CH109" s="149"/>
      <c r="CI109" s="149"/>
      <c r="CJ109" s="149"/>
      <c r="CK109" s="149"/>
      <c r="CL109" s="163"/>
      <c r="CM109" s="142"/>
      <c r="CN109" s="143"/>
      <c r="CO109" s="143"/>
      <c r="CP109" s="143"/>
      <c r="CQ109" s="150"/>
      <c r="CR109" s="142"/>
      <c r="CS109" s="143"/>
      <c r="CT109" s="143"/>
      <c r="CU109" s="143"/>
      <c r="CV109" s="143"/>
      <c r="CX109" s="103">
        <v>44864</v>
      </c>
      <c r="CY109" s="68">
        <v>17.25</v>
      </c>
      <c r="CZ109" s="68">
        <v>15</v>
      </c>
      <c r="DA109" s="126">
        <f t="shared" si="240"/>
        <v>2.25</v>
      </c>
      <c r="DC109" s="103">
        <v>44864</v>
      </c>
      <c r="DD109" s="127">
        <f t="shared" si="250"/>
        <v>-0.39999999999999858</v>
      </c>
      <c r="DE109" s="127">
        <f t="shared" si="251"/>
        <v>1.3999999999999986</v>
      </c>
      <c r="DF109" s="127">
        <f t="shared" si="252"/>
        <v>-1.1999999999999993</v>
      </c>
      <c r="DG109" s="127">
        <f t="shared" si="253"/>
        <v>-0.80000000000000071</v>
      </c>
      <c r="DH109" s="127">
        <f t="shared" si="254"/>
        <v>0</v>
      </c>
      <c r="DI109" s="127">
        <f t="shared" si="255"/>
        <v>-0.19999999999999929</v>
      </c>
      <c r="DJ109" s="127">
        <f t="shared" si="256"/>
        <v>-0.60000000000000142</v>
      </c>
      <c r="DK109" s="127">
        <f t="shared" si="257"/>
        <v>-0.80000000000000071</v>
      </c>
      <c r="DL109" s="127">
        <f t="shared" si="258"/>
        <v>-0.39999999999999858</v>
      </c>
      <c r="DM109" s="127">
        <f t="shared" si="259"/>
        <v>-0.5</v>
      </c>
      <c r="DN109" s="127">
        <f t="shared" si="260"/>
        <v>-1</v>
      </c>
      <c r="DO109" s="127">
        <f t="shared" si="261"/>
        <v>-0.59999999999999787</v>
      </c>
      <c r="DP109" s="127">
        <f t="shared" si="262"/>
        <v>0.39999999999999858</v>
      </c>
      <c r="DQ109" s="127">
        <f t="shared" si="263"/>
        <v>0.19999999999999929</v>
      </c>
      <c r="DR109" s="127">
        <f t="shared" si="264"/>
        <v>-0.60000000000000142</v>
      </c>
      <c r="DS109" s="127">
        <f t="shared" si="265"/>
        <v>-0.60000000000000142</v>
      </c>
      <c r="DU109" s="103">
        <v>44867</v>
      </c>
      <c r="DV109" s="68">
        <v>13</v>
      </c>
      <c r="DW109" s="133">
        <v>13.25</v>
      </c>
      <c r="DX109" s="134">
        <f t="shared" si="289"/>
        <v>-0.25</v>
      </c>
      <c r="DY109" s="68">
        <v>12.9</v>
      </c>
      <c r="DZ109" s="133">
        <v>13.3</v>
      </c>
      <c r="EA109" s="134">
        <f t="shared" si="310"/>
        <v>-0.40000000000000036</v>
      </c>
      <c r="EB109" s="68">
        <v>13</v>
      </c>
      <c r="EC109" s="133">
        <v>13.7</v>
      </c>
      <c r="ED109" s="134">
        <f t="shared" si="311"/>
        <v>-0.69999999999999929</v>
      </c>
      <c r="EE109" s="68">
        <v>12.8</v>
      </c>
      <c r="EF109" s="133">
        <v>13.2</v>
      </c>
      <c r="EG109" s="134">
        <f t="shared" si="312"/>
        <v>-0.39999999999999858</v>
      </c>
      <c r="EH109" s="68">
        <v>13.3</v>
      </c>
      <c r="EI109" s="133">
        <v>13.8</v>
      </c>
      <c r="EJ109" s="134">
        <f t="shared" si="313"/>
        <v>-0.5</v>
      </c>
      <c r="EK109" s="68">
        <v>13</v>
      </c>
      <c r="EL109" s="133">
        <v>13.7</v>
      </c>
      <c r="EM109" s="134">
        <f t="shared" si="314"/>
        <v>-0.69999999999999929</v>
      </c>
      <c r="EN109" s="68">
        <v>12.4</v>
      </c>
      <c r="EO109" s="133">
        <v>12.7</v>
      </c>
      <c r="EP109" s="134">
        <f t="shared" si="315"/>
        <v>-0.29999999999999893</v>
      </c>
      <c r="EQ109" s="68">
        <v>12.5</v>
      </c>
      <c r="ER109" s="133">
        <v>12.8</v>
      </c>
      <c r="ES109" s="134">
        <f t="shared" si="316"/>
        <v>-0.30000000000000071</v>
      </c>
      <c r="ET109" s="68">
        <v>12.4</v>
      </c>
      <c r="EU109" s="133">
        <v>12.7</v>
      </c>
      <c r="EV109" s="134">
        <f t="shared" si="317"/>
        <v>-0.29999999999999893</v>
      </c>
      <c r="EW109" s="68">
        <v>13.2</v>
      </c>
      <c r="EX109" s="133">
        <v>13.55</v>
      </c>
      <c r="EY109" s="134">
        <f t="shared" si="318"/>
        <v>-0.35000000000000142</v>
      </c>
    </row>
    <row r="110" spans="1:155" ht="19.75" customHeight="1" x14ac:dyDescent="0.35">
      <c r="E110" s="96"/>
      <c r="J110" s="103">
        <v>44863</v>
      </c>
      <c r="K110" s="101">
        <f t="shared" si="242"/>
        <v>25.764516129032259</v>
      </c>
      <c r="L110" s="102">
        <v>26</v>
      </c>
      <c r="M110" s="100">
        <v>26.8</v>
      </c>
      <c r="N110" s="100">
        <v>26</v>
      </c>
      <c r="O110" s="100">
        <v>26</v>
      </c>
      <c r="P110" s="100">
        <v>27.6</v>
      </c>
      <c r="Q110" s="105">
        <v>27.8</v>
      </c>
      <c r="R110" s="102">
        <v>26</v>
      </c>
      <c r="S110" s="100">
        <v>25.4</v>
      </c>
      <c r="T110" s="100">
        <v>25.6</v>
      </c>
      <c r="U110" s="100">
        <v>27.4</v>
      </c>
      <c r="V110" s="100">
        <v>25.8</v>
      </c>
      <c r="W110" s="56">
        <v>25.8</v>
      </c>
      <c r="X110" s="106">
        <v>25.4</v>
      </c>
      <c r="Y110" s="100">
        <v>25.6</v>
      </c>
      <c r="Z110" s="100">
        <v>25.6</v>
      </c>
      <c r="AA110" s="100">
        <v>25.6</v>
      </c>
      <c r="AB110" s="105">
        <v>25.4</v>
      </c>
      <c r="AC110" s="102">
        <v>25.4</v>
      </c>
      <c r="AD110" s="102">
        <v>25.4</v>
      </c>
      <c r="AE110" s="100">
        <v>25.4</v>
      </c>
      <c r="AF110" s="102">
        <v>25.4</v>
      </c>
      <c r="AG110" s="100">
        <v>25</v>
      </c>
      <c r="AH110" s="100">
        <v>25.4</v>
      </c>
      <c r="AI110" s="100">
        <v>25.2</v>
      </c>
      <c r="AJ110" s="105">
        <v>25.2</v>
      </c>
      <c r="AK110" s="102">
        <v>25.5</v>
      </c>
      <c r="AL110" s="100">
        <v>25.6</v>
      </c>
      <c r="AM110" s="100">
        <v>25.6</v>
      </c>
      <c r="AN110" s="100">
        <v>25.4</v>
      </c>
      <c r="AO110" s="100">
        <v>25.6</v>
      </c>
      <c r="AP110" s="100">
        <v>24.8</v>
      </c>
      <c r="AQ110" s="110">
        <f t="shared" si="299"/>
        <v>0.90000000000000213</v>
      </c>
      <c r="AS110" s="103"/>
      <c r="AT110" s="112"/>
      <c r="AU110" s="142"/>
      <c r="AV110" s="143"/>
      <c r="AW110" s="143"/>
      <c r="AX110" s="149"/>
      <c r="AY110" s="143"/>
      <c r="AZ110" s="150"/>
      <c r="BA110" s="142"/>
      <c r="BB110" s="143"/>
      <c r="BC110" s="143"/>
      <c r="BD110" s="143"/>
      <c r="BE110" s="150"/>
      <c r="BF110" s="142"/>
      <c r="BG110" s="143"/>
      <c r="BH110" s="143"/>
      <c r="BI110" s="143"/>
      <c r="BJ110" s="150"/>
      <c r="BK110" s="143"/>
      <c r="BL110" s="143"/>
      <c r="BM110" s="143"/>
      <c r="BN110" s="143"/>
      <c r="BO110" s="150"/>
      <c r="BP110" s="142"/>
      <c r="BQ110" s="143"/>
      <c r="BR110" s="143"/>
      <c r="BS110" s="143"/>
      <c r="BT110" s="143"/>
      <c r="BV110" s="103"/>
      <c r="BW110" s="162"/>
      <c r="BX110" s="161"/>
      <c r="BY110" s="143"/>
      <c r="BZ110" s="143"/>
      <c r="CA110" s="143"/>
      <c r="CB110" s="150"/>
      <c r="CC110" s="161"/>
      <c r="CD110" s="143"/>
      <c r="CE110" s="143"/>
      <c r="CF110" s="143"/>
      <c r="CG110" s="150"/>
      <c r="CH110" s="149"/>
      <c r="CI110" s="149"/>
      <c r="CJ110" s="149"/>
      <c r="CK110" s="149"/>
      <c r="CL110" s="163"/>
      <c r="CM110" s="142"/>
      <c r="CN110" s="143"/>
      <c r="CO110" s="143"/>
      <c r="CP110" s="143"/>
      <c r="CQ110" s="150"/>
      <c r="CR110" s="142"/>
      <c r="CS110" s="143"/>
      <c r="CT110" s="143"/>
      <c r="CU110" s="143"/>
      <c r="CV110" s="143"/>
      <c r="CX110" s="103">
        <v>44863</v>
      </c>
      <c r="CY110" s="68">
        <v>17.5</v>
      </c>
      <c r="CZ110" s="68">
        <v>15.5</v>
      </c>
      <c r="DA110" s="126">
        <f t="shared" si="240"/>
        <v>2</v>
      </c>
      <c r="DC110" s="103">
        <v>44863</v>
      </c>
      <c r="DD110" s="127">
        <f t="shared" si="250"/>
        <v>0.40000000000000213</v>
      </c>
      <c r="DE110" s="127">
        <f t="shared" si="251"/>
        <v>2</v>
      </c>
      <c r="DF110" s="127">
        <f t="shared" si="252"/>
        <v>0</v>
      </c>
      <c r="DG110" s="127">
        <f t="shared" si="253"/>
        <v>0.20000000000000284</v>
      </c>
      <c r="DH110" s="127">
        <f t="shared" si="254"/>
        <v>0.20000000000000284</v>
      </c>
      <c r="DI110" s="127">
        <f t="shared" si="255"/>
        <v>0.60000000000000142</v>
      </c>
      <c r="DJ110" s="127">
        <f t="shared" si="256"/>
        <v>0</v>
      </c>
      <c r="DK110" s="127">
        <f t="shared" si="257"/>
        <v>-0.19999999999999929</v>
      </c>
      <c r="DL110" s="127">
        <f t="shared" si="258"/>
        <v>0.60000000000000142</v>
      </c>
      <c r="DM110" s="127">
        <f t="shared" si="259"/>
        <v>0.10000000000000142</v>
      </c>
      <c r="DN110" s="127">
        <f t="shared" si="260"/>
        <v>-0.60000000000000142</v>
      </c>
      <c r="DO110" s="127">
        <f t="shared" si="261"/>
        <v>0</v>
      </c>
      <c r="DP110" s="127">
        <f t="shared" si="262"/>
        <v>-0.19999999999999929</v>
      </c>
      <c r="DQ110" s="127">
        <f t="shared" si="263"/>
        <v>-0.39999999999999858</v>
      </c>
      <c r="DR110" s="127">
        <f t="shared" si="264"/>
        <v>-0.20000000000000284</v>
      </c>
      <c r="DS110" s="127">
        <f t="shared" si="265"/>
        <v>0</v>
      </c>
      <c r="DU110" s="103">
        <v>44866</v>
      </c>
      <c r="DV110" s="68">
        <v>13.2</v>
      </c>
      <c r="DW110" s="133">
        <v>13.55</v>
      </c>
      <c r="DX110" s="134">
        <f t="shared" si="289"/>
        <v>-0.35000000000000142</v>
      </c>
      <c r="DY110" s="68">
        <v>13.1</v>
      </c>
      <c r="DZ110" s="133">
        <v>13.55</v>
      </c>
      <c r="EA110" s="134">
        <f t="shared" si="310"/>
        <v>-0.45000000000000107</v>
      </c>
      <c r="EB110" s="68">
        <v>13.2</v>
      </c>
      <c r="EC110" s="133">
        <v>13.9</v>
      </c>
      <c r="ED110" s="134">
        <f t="shared" si="311"/>
        <v>-0.70000000000000107</v>
      </c>
      <c r="EE110" s="68">
        <v>13</v>
      </c>
      <c r="EF110" s="133">
        <v>13.4</v>
      </c>
      <c r="EG110" s="134">
        <f t="shared" si="312"/>
        <v>-0.40000000000000036</v>
      </c>
      <c r="EH110" s="68">
        <v>13.3</v>
      </c>
      <c r="EI110" s="133">
        <v>13.7</v>
      </c>
      <c r="EJ110" s="134">
        <f t="shared" si="313"/>
        <v>-0.39999999999999858</v>
      </c>
      <c r="EK110" s="68">
        <v>13.2</v>
      </c>
      <c r="EL110" s="133">
        <v>13.95</v>
      </c>
      <c r="EM110" s="134">
        <f t="shared" si="314"/>
        <v>-0.75</v>
      </c>
      <c r="EN110" s="68">
        <v>12.8</v>
      </c>
      <c r="EO110" s="133">
        <v>13.1</v>
      </c>
      <c r="EP110" s="134">
        <f t="shared" si="315"/>
        <v>-0.29999999999999893</v>
      </c>
      <c r="EQ110" s="68">
        <v>12.8</v>
      </c>
      <c r="ER110" s="133">
        <v>13.1</v>
      </c>
      <c r="ES110" s="134">
        <f t="shared" si="316"/>
        <v>-0.29999999999999893</v>
      </c>
      <c r="ET110" s="68">
        <v>12.8</v>
      </c>
      <c r="EU110" s="133">
        <v>13.1</v>
      </c>
      <c r="EV110" s="134">
        <f t="shared" si="317"/>
        <v>-0.29999999999999893</v>
      </c>
      <c r="EW110" s="68">
        <v>13.4</v>
      </c>
      <c r="EX110" s="133">
        <v>13.8</v>
      </c>
      <c r="EY110" s="134">
        <f t="shared" si="318"/>
        <v>-0.40000000000000036</v>
      </c>
    </row>
    <row r="111" spans="1:155" ht="19.75" customHeight="1" x14ac:dyDescent="0.35">
      <c r="A111" s="40"/>
      <c r="B111" s="40"/>
      <c r="C111" s="40"/>
      <c r="D111" s="40"/>
      <c r="E111" s="95"/>
      <c r="F111" s="40"/>
      <c r="G111" s="40"/>
      <c r="H111" s="40"/>
      <c r="J111" s="103">
        <v>44862</v>
      </c>
      <c r="K111" s="101">
        <f t="shared" si="242"/>
        <v>26.545161290322586</v>
      </c>
      <c r="L111" s="102">
        <v>26.6</v>
      </c>
      <c r="M111" s="100">
        <v>27.6</v>
      </c>
      <c r="N111" s="100">
        <v>26.4</v>
      </c>
      <c r="O111" s="100">
        <v>26.6</v>
      </c>
      <c r="P111" s="100">
        <v>28</v>
      </c>
      <c r="Q111" s="105">
        <v>28.4</v>
      </c>
      <c r="R111" s="102">
        <v>26.8</v>
      </c>
      <c r="S111" s="100">
        <v>26.4</v>
      </c>
      <c r="T111" s="100">
        <v>26.6</v>
      </c>
      <c r="U111" s="100">
        <v>28.2</v>
      </c>
      <c r="V111" s="100">
        <v>26.8</v>
      </c>
      <c r="W111" s="56">
        <v>26.8</v>
      </c>
      <c r="X111" s="106">
        <v>26.2</v>
      </c>
      <c r="Y111" s="100">
        <v>26.4</v>
      </c>
      <c r="Z111" s="100">
        <v>26.4</v>
      </c>
      <c r="AA111" s="100">
        <v>26.2</v>
      </c>
      <c r="AB111" s="105">
        <v>26.2</v>
      </c>
      <c r="AC111" s="102">
        <v>26.6</v>
      </c>
      <c r="AD111" s="102">
        <v>26.6</v>
      </c>
      <c r="AE111" s="100">
        <v>26.4</v>
      </c>
      <c r="AF111" s="102">
        <v>26.6</v>
      </c>
      <c r="AG111" s="100">
        <v>26</v>
      </c>
      <c r="AH111" s="100">
        <v>26</v>
      </c>
      <c r="AI111" s="100">
        <v>26</v>
      </c>
      <c r="AJ111" s="105">
        <v>26</v>
      </c>
      <c r="AK111" s="102">
        <v>26.1</v>
      </c>
      <c r="AL111" s="100">
        <v>26.2</v>
      </c>
      <c r="AM111" s="100">
        <v>26.2</v>
      </c>
      <c r="AN111" s="100">
        <v>26</v>
      </c>
      <c r="AO111" s="100">
        <v>26.2</v>
      </c>
      <c r="AP111" s="100">
        <v>25.4</v>
      </c>
      <c r="AQ111" s="110">
        <f t="shared" si="299"/>
        <v>0.5</v>
      </c>
      <c r="AS111" s="103"/>
      <c r="AT111" s="112"/>
      <c r="AU111" s="142"/>
      <c r="AV111" s="143"/>
      <c r="AW111" s="143"/>
      <c r="AX111" s="149"/>
      <c r="AY111" s="143"/>
      <c r="AZ111" s="150"/>
      <c r="BA111" s="142"/>
      <c r="BB111" s="143"/>
      <c r="BC111" s="143"/>
      <c r="BD111" s="143"/>
      <c r="BE111" s="150"/>
      <c r="BF111" s="142"/>
      <c r="BG111" s="143"/>
      <c r="BH111" s="143"/>
      <c r="BI111" s="143"/>
      <c r="BJ111" s="150"/>
      <c r="BK111" s="143"/>
      <c r="BL111" s="143"/>
      <c r="BM111" s="143"/>
      <c r="BN111" s="143"/>
      <c r="BO111" s="150"/>
      <c r="BP111" s="142"/>
      <c r="BQ111" s="143"/>
      <c r="BR111" s="143"/>
      <c r="BS111" s="143"/>
      <c r="BT111" s="143"/>
      <c r="BV111" s="103"/>
      <c r="BW111" s="162"/>
      <c r="BX111" s="161"/>
      <c r="BY111" s="143"/>
      <c r="BZ111" s="143"/>
      <c r="CA111" s="143"/>
      <c r="CB111" s="150"/>
      <c r="CC111" s="161"/>
      <c r="CD111" s="143"/>
      <c r="CE111" s="143"/>
      <c r="CF111" s="143"/>
      <c r="CG111" s="150"/>
      <c r="CH111" s="149"/>
      <c r="CI111" s="149"/>
      <c r="CJ111" s="149"/>
      <c r="CK111" s="149"/>
      <c r="CL111" s="163"/>
      <c r="CM111" s="142"/>
      <c r="CN111" s="143"/>
      <c r="CO111" s="143"/>
      <c r="CP111" s="143"/>
      <c r="CQ111" s="150"/>
      <c r="CR111" s="142"/>
      <c r="CS111" s="143"/>
      <c r="CT111" s="143"/>
      <c r="CU111" s="143"/>
      <c r="CV111" s="143"/>
      <c r="CX111" s="103">
        <v>44862</v>
      </c>
      <c r="CY111" s="68">
        <v>17.5</v>
      </c>
      <c r="CZ111" s="68">
        <v>16</v>
      </c>
      <c r="DA111" s="126">
        <f t="shared" si="240"/>
        <v>1.5</v>
      </c>
      <c r="DC111" s="103">
        <v>44862</v>
      </c>
      <c r="DD111" s="127">
        <f t="shared" si="250"/>
        <v>0.40000000000000213</v>
      </c>
      <c r="DE111" s="127">
        <f t="shared" si="251"/>
        <v>1.8000000000000007</v>
      </c>
      <c r="DF111" s="127">
        <f t="shared" si="252"/>
        <v>-0.39999999999999858</v>
      </c>
      <c r="DG111" s="127">
        <f t="shared" si="253"/>
        <v>-0.19999999999999929</v>
      </c>
      <c r="DH111" s="127">
        <f t="shared" si="254"/>
        <v>-0.19999999999999929</v>
      </c>
      <c r="DI111" s="127">
        <f t="shared" si="255"/>
        <v>0.40000000000000213</v>
      </c>
      <c r="DJ111" s="127">
        <f t="shared" si="256"/>
        <v>-0.39999999999999858</v>
      </c>
      <c r="DK111" s="127">
        <f t="shared" si="257"/>
        <v>-0.39999999999999858</v>
      </c>
      <c r="DL111" s="127">
        <f t="shared" si="258"/>
        <v>0</v>
      </c>
      <c r="DM111" s="127">
        <f t="shared" si="259"/>
        <v>-0.29999999999999716</v>
      </c>
      <c r="DN111" s="127">
        <f t="shared" si="260"/>
        <v>-0.80000000000000071</v>
      </c>
      <c r="DO111" s="127">
        <f t="shared" si="261"/>
        <v>0</v>
      </c>
      <c r="DP111" s="127">
        <f t="shared" si="262"/>
        <v>-0.60000000000000142</v>
      </c>
      <c r="DQ111" s="127">
        <f t="shared" si="263"/>
        <v>-0.60000000000000142</v>
      </c>
      <c r="DR111" s="127">
        <f t="shared" si="264"/>
        <v>0</v>
      </c>
      <c r="DS111" s="127">
        <f t="shared" si="265"/>
        <v>-0.19999999999999929</v>
      </c>
      <c r="DU111" s="103">
        <v>44865</v>
      </c>
      <c r="DV111" s="68">
        <v>13.3</v>
      </c>
      <c r="DW111" s="133">
        <v>13.5</v>
      </c>
      <c r="DX111" s="134">
        <f t="shared" si="289"/>
        <v>-0.19999999999999929</v>
      </c>
      <c r="DY111" s="68">
        <v>13.3</v>
      </c>
      <c r="DZ111" s="133">
        <v>13.7</v>
      </c>
      <c r="EA111" s="134">
        <f t="shared" si="310"/>
        <v>-0.39999999999999858</v>
      </c>
      <c r="EB111" s="68">
        <v>13.1</v>
      </c>
      <c r="EC111" s="133">
        <v>13.75</v>
      </c>
      <c r="ED111" s="134">
        <f t="shared" si="311"/>
        <v>-0.65000000000000036</v>
      </c>
      <c r="EE111" s="68">
        <v>13.1</v>
      </c>
      <c r="EF111" s="133">
        <v>13.4</v>
      </c>
      <c r="EG111" s="134">
        <f t="shared" si="312"/>
        <v>-0.30000000000000071</v>
      </c>
      <c r="EH111" s="68">
        <v>13.3</v>
      </c>
      <c r="EI111" s="133">
        <v>13.85</v>
      </c>
      <c r="EJ111" s="134">
        <f t="shared" si="313"/>
        <v>-0.54999999999999893</v>
      </c>
      <c r="EK111" s="68">
        <v>13.2</v>
      </c>
      <c r="EL111" s="133">
        <v>13.85</v>
      </c>
      <c r="EM111" s="134">
        <f t="shared" si="314"/>
        <v>-0.65000000000000036</v>
      </c>
      <c r="EN111" s="68">
        <v>12.8</v>
      </c>
      <c r="EO111" s="133">
        <v>13.5</v>
      </c>
      <c r="EP111" s="134">
        <f t="shared" si="315"/>
        <v>-0.69999999999999929</v>
      </c>
      <c r="EQ111" s="68">
        <v>12.9</v>
      </c>
      <c r="ER111" s="133">
        <v>13.6</v>
      </c>
      <c r="ES111" s="134">
        <f t="shared" si="316"/>
        <v>-0.69999999999999929</v>
      </c>
      <c r="ET111" s="68">
        <v>12.8</v>
      </c>
      <c r="EU111" s="133">
        <v>13.5</v>
      </c>
      <c r="EV111" s="134">
        <f t="shared" si="317"/>
        <v>-0.69999999999999929</v>
      </c>
      <c r="EW111" s="68">
        <v>13.3</v>
      </c>
      <c r="EX111" s="133">
        <v>13.65</v>
      </c>
      <c r="EY111" s="134">
        <f t="shared" si="318"/>
        <v>-0.34999999999999964</v>
      </c>
    </row>
    <row r="112" spans="1:155" ht="19.75" customHeight="1" x14ac:dyDescent="0.35">
      <c r="E112" s="96"/>
      <c r="J112" s="103">
        <v>44861</v>
      </c>
      <c r="K112" s="101">
        <f t="shared" si="242"/>
        <v>27.054838709677423</v>
      </c>
      <c r="L112" s="102">
        <v>27</v>
      </c>
      <c r="M112" s="100">
        <v>28</v>
      </c>
      <c r="N112" s="100">
        <v>27</v>
      </c>
      <c r="O112" s="100">
        <v>27.2</v>
      </c>
      <c r="P112" s="100">
        <v>28.2</v>
      </c>
      <c r="Q112" s="105">
        <v>28.8</v>
      </c>
      <c r="R112" s="102">
        <v>27.3</v>
      </c>
      <c r="S112" s="100">
        <v>27</v>
      </c>
      <c r="T112" s="100">
        <v>27.4</v>
      </c>
      <c r="U112" s="100">
        <v>28.6</v>
      </c>
      <c r="V112" s="100">
        <v>27.5</v>
      </c>
      <c r="W112" s="56">
        <v>27.6</v>
      </c>
      <c r="X112" s="106">
        <v>26.6</v>
      </c>
      <c r="Y112" s="100">
        <v>27</v>
      </c>
      <c r="Z112" s="100">
        <v>27</v>
      </c>
      <c r="AA112" s="100">
        <v>26.8</v>
      </c>
      <c r="AB112" s="105">
        <v>26.8</v>
      </c>
      <c r="AC112" s="102">
        <v>27.2</v>
      </c>
      <c r="AD112" s="102">
        <v>27.2</v>
      </c>
      <c r="AE112" s="100">
        <v>27</v>
      </c>
      <c r="AF112" s="102">
        <v>27.2</v>
      </c>
      <c r="AG112" s="100">
        <v>26.4</v>
      </c>
      <c r="AH112" s="100">
        <v>26.4</v>
      </c>
      <c r="AI112" s="100">
        <v>26.4</v>
      </c>
      <c r="AJ112" s="105">
        <v>26.4</v>
      </c>
      <c r="AK112" s="102">
        <v>26.6</v>
      </c>
      <c r="AL112" s="100">
        <v>26.6</v>
      </c>
      <c r="AM112" s="100">
        <v>26.6</v>
      </c>
      <c r="AN112" s="100">
        <v>26.3</v>
      </c>
      <c r="AO112" s="100">
        <v>26.6</v>
      </c>
      <c r="AP112" s="100">
        <v>26</v>
      </c>
      <c r="AQ112" s="110">
        <f t="shared" si="299"/>
        <v>0.25</v>
      </c>
      <c r="AS112" s="103"/>
      <c r="AT112" s="112"/>
      <c r="AU112" s="142"/>
      <c r="AV112" s="143"/>
      <c r="AW112" s="143"/>
      <c r="AX112" s="149"/>
      <c r="AY112" s="143"/>
      <c r="AZ112" s="150"/>
      <c r="BA112" s="142"/>
      <c r="BB112" s="143"/>
      <c r="BC112" s="143"/>
      <c r="BD112" s="143"/>
      <c r="BE112" s="150"/>
      <c r="BF112" s="142"/>
      <c r="BG112" s="143"/>
      <c r="BH112" s="143"/>
      <c r="BI112" s="143"/>
      <c r="BJ112" s="150"/>
      <c r="BK112" s="143"/>
      <c r="BL112" s="143"/>
      <c r="BM112" s="143"/>
      <c r="BN112" s="143"/>
      <c r="BO112" s="150"/>
      <c r="BP112" s="142"/>
      <c r="BQ112" s="143"/>
      <c r="BR112" s="143"/>
      <c r="BS112" s="143"/>
      <c r="BT112" s="143"/>
      <c r="BV112" s="103"/>
      <c r="BW112" s="162"/>
      <c r="BX112" s="161"/>
      <c r="BY112" s="143"/>
      <c r="BZ112" s="143"/>
      <c r="CA112" s="143"/>
      <c r="CB112" s="150"/>
      <c r="CC112" s="161"/>
      <c r="CD112" s="143"/>
      <c r="CE112" s="143"/>
      <c r="CF112" s="143"/>
      <c r="CG112" s="150"/>
      <c r="CH112" s="149"/>
      <c r="CI112" s="149"/>
      <c r="CJ112" s="149"/>
      <c r="CK112" s="149"/>
      <c r="CL112" s="163"/>
      <c r="CM112" s="142"/>
      <c r="CN112" s="143"/>
      <c r="CO112" s="143"/>
      <c r="CP112" s="143"/>
      <c r="CQ112" s="150"/>
      <c r="CR112" s="142"/>
      <c r="CS112" s="143"/>
      <c r="CT112" s="143"/>
      <c r="CU112" s="143"/>
      <c r="CV112" s="143"/>
      <c r="CX112" s="103">
        <v>44861</v>
      </c>
      <c r="CY112" s="68">
        <v>18</v>
      </c>
      <c r="CZ112" s="68">
        <v>15.5</v>
      </c>
      <c r="DA112" s="126">
        <f t="shared" si="240"/>
        <v>2.5</v>
      </c>
      <c r="DC112" s="103">
        <v>44861</v>
      </c>
      <c r="DD112" s="127">
        <f t="shared" si="250"/>
        <v>0.5</v>
      </c>
      <c r="DE112" s="127">
        <f t="shared" si="251"/>
        <v>1.6000000000000014</v>
      </c>
      <c r="DF112" s="127">
        <f t="shared" si="252"/>
        <v>-0.69999999999999929</v>
      </c>
      <c r="DG112" s="127">
        <f t="shared" si="253"/>
        <v>-0.39999999999999858</v>
      </c>
      <c r="DH112" s="127">
        <f t="shared" si="254"/>
        <v>-0.39999999999999858</v>
      </c>
      <c r="DI112" s="127">
        <f t="shared" si="255"/>
        <v>0.30000000000000071</v>
      </c>
      <c r="DJ112" s="127">
        <f t="shared" si="256"/>
        <v>-0.60000000000000142</v>
      </c>
      <c r="DK112" s="127">
        <f t="shared" si="257"/>
        <v>-0.60000000000000142</v>
      </c>
      <c r="DL112" s="127">
        <f t="shared" si="258"/>
        <v>0</v>
      </c>
      <c r="DM112" s="127">
        <f t="shared" si="259"/>
        <v>-0.39999999999999858</v>
      </c>
      <c r="DN112" s="127">
        <f t="shared" si="260"/>
        <v>-1</v>
      </c>
      <c r="DO112" s="127">
        <f t="shared" si="261"/>
        <v>-9.9999999999997868E-2</v>
      </c>
      <c r="DP112" s="127">
        <f t="shared" si="262"/>
        <v>-0.89999999999999858</v>
      </c>
      <c r="DQ112" s="127">
        <f t="shared" si="263"/>
        <v>-0.69999999999999929</v>
      </c>
      <c r="DR112" s="127">
        <f t="shared" si="264"/>
        <v>0</v>
      </c>
      <c r="DS112" s="127">
        <f t="shared" si="265"/>
        <v>-0.39999999999999858</v>
      </c>
      <c r="DU112" s="103">
        <v>44864</v>
      </c>
      <c r="DV112" s="68">
        <v>12.9</v>
      </c>
      <c r="DW112" s="133">
        <v>13.05</v>
      </c>
      <c r="DX112" s="134">
        <f t="shared" si="289"/>
        <v>-0.15000000000000036</v>
      </c>
      <c r="DY112" s="68">
        <v>13</v>
      </c>
      <c r="DZ112" s="133">
        <v>13.3</v>
      </c>
      <c r="EA112" s="134">
        <f t="shared" ref="EA112:EA120" si="319">DY112-DZ112</f>
        <v>-0.30000000000000071</v>
      </c>
      <c r="EB112" s="68">
        <v>12.8</v>
      </c>
      <c r="EC112" s="133">
        <v>13.3</v>
      </c>
      <c r="ED112" s="134">
        <f t="shared" ref="ED112:ED118" si="320">EB112-EC112</f>
        <v>-0.5</v>
      </c>
      <c r="EE112" s="68">
        <v>12.75</v>
      </c>
      <c r="EF112" s="133">
        <v>13.15</v>
      </c>
      <c r="EG112" s="134">
        <f t="shared" ref="EG112:EG118" si="321">EE112-EF112</f>
        <v>-0.40000000000000036</v>
      </c>
      <c r="EH112" s="68">
        <v>13</v>
      </c>
      <c r="EI112" s="133">
        <v>13.3</v>
      </c>
      <c r="EJ112" s="134">
        <f t="shared" ref="EJ112:EJ118" si="322">EH112-EI112</f>
        <v>-0.30000000000000071</v>
      </c>
      <c r="EK112" s="68">
        <v>12.8</v>
      </c>
      <c r="EL112" s="133">
        <v>13.3</v>
      </c>
      <c r="EM112" s="134">
        <f t="shared" ref="EM112:EM118" si="323">EK112-EL112</f>
        <v>-0.5</v>
      </c>
      <c r="EN112" s="68">
        <v>12.6</v>
      </c>
      <c r="EO112" s="133">
        <v>13.4</v>
      </c>
      <c r="EP112" s="134">
        <f t="shared" ref="EP112:EP118" si="324">EN112-EO112</f>
        <v>-0.80000000000000071</v>
      </c>
      <c r="EQ112" s="68">
        <v>12.7</v>
      </c>
      <c r="ER112" s="133">
        <v>13.5</v>
      </c>
      <c r="ES112" s="134">
        <f t="shared" ref="ES112:ES118" si="325">EQ112-ER112</f>
        <v>-0.80000000000000071</v>
      </c>
      <c r="ET112" s="68">
        <v>12.6</v>
      </c>
      <c r="EU112" s="133">
        <v>13.4</v>
      </c>
      <c r="EV112" s="134">
        <f t="shared" ref="EV112:EV118" si="326">ET112-EU112</f>
        <v>-0.80000000000000071</v>
      </c>
      <c r="EW112" s="68">
        <v>12.8</v>
      </c>
      <c r="EX112" s="133">
        <v>13.05</v>
      </c>
      <c r="EY112" s="134">
        <f t="shared" si="318"/>
        <v>-0.25</v>
      </c>
    </row>
    <row r="113" spans="1:155" ht="19.75" customHeight="1" x14ac:dyDescent="0.35">
      <c r="E113" s="96"/>
      <c r="J113" s="103">
        <v>44860</v>
      </c>
      <c r="K113" s="101">
        <f t="shared" si="242"/>
        <v>27.093548387096785</v>
      </c>
      <c r="L113" s="102">
        <v>27.4</v>
      </c>
      <c r="M113" s="100">
        <v>28</v>
      </c>
      <c r="N113" s="100">
        <v>27</v>
      </c>
      <c r="O113" s="100">
        <v>27.4</v>
      </c>
      <c r="P113" s="100">
        <v>28.6</v>
      </c>
      <c r="Q113" s="105">
        <v>29.2</v>
      </c>
      <c r="R113" s="102">
        <v>27.2</v>
      </c>
      <c r="S113" s="100">
        <v>27.2</v>
      </c>
      <c r="T113" s="100">
        <v>27.4</v>
      </c>
      <c r="U113" s="100">
        <v>28.8</v>
      </c>
      <c r="V113" s="100">
        <v>27.6</v>
      </c>
      <c r="W113" s="56">
        <v>27.6</v>
      </c>
      <c r="X113" s="106">
        <v>26.6</v>
      </c>
      <c r="Y113" s="100">
        <v>27</v>
      </c>
      <c r="Z113" s="100">
        <v>27</v>
      </c>
      <c r="AA113" s="100">
        <v>26.8</v>
      </c>
      <c r="AB113" s="105">
        <v>26.8</v>
      </c>
      <c r="AC113" s="102">
        <v>27.2</v>
      </c>
      <c r="AD113" s="102">
        <v>27.2</v>
      </c>
      <c r="AE113" s="100">
        <v>27</v>
      </c>
      <c r="AF113" s="102">
        <v>27.2</v>
      </c>
      <c r="AG113" s="100">
        <v>26.2</v>
      </c>
      <c r="AH113" s="100">
        <v>26.4</v>
      </c>
      <c r="AI113" s="100">
        <v>26.2</v>
      </c>
      <c r="AJ113" s="105">
        <v>26.2</v>
      </c>
      <c r="AK113" s="102">
        <v>26.6</v>
      </c>
      <c r="AL113" s="100">
        <v>26.6</v>
      </c>
      <c r="AM113" s="100">
        <v>26.6</v>
      </c>
      <c r="AN113" s="100">
        <v>26.3</v>
      </c>
      <c r="AO113" s="100">
        <v>26.6</v>
      </c>
      <c r="AP113" s="100">
        <v>26</v>
      </c>
      <c r="AQ113" s="110">
        <f t="shared" si="299"/>
        <v>0.40000000000000213</v>
      </c>
      <c r="AS113" s="103"/>
      <c r="AT113" s="112"/>
      <c r="AU113" s="142"/>
      <c r="AV113" s="143"/>
      <c r="AW113" s="143"/>
      <c r="AX113" s="149"/>
      <c r="AY113" s="143"/>
      <c r="AZ113" s="150"/>
      <c r="BA113" s="142"/>
      <c r="BB113" s="143"/>
      <c r="BC113" s="143"/>
      <c r="BD113" s="143"/>
      <c r="BE113" s="150"/>
      <c r="BF113" s="142"/>
      <c r="BG113" s="143"/>
      <c r="BH113" s="143"/>
      <c r="BI113" s="143"/>
      <c r="BJ113" s="150"/>
      <c r="BK113" s="143"/>
      <c r="BL113" s="143"/>
      <c r="BM113" s="143"/>
      <c r="BN113" s="143"/>
      <c r="BO113" s="150"/>
      <c r="BP113" s="142"/>
      <c r="BQ113" s="143"/>
      <c r="BR113" s="143"/>
      <c r="BS113" s="143"/>
      <c r="BT113" s="143"/>
      <c r="BV113" s="103"/>
      <c r="BW113" s="162"/>
      <c r="BX113" s="161"/>
      <c r="BY113" s="143"/>
      <c r="BZ113" s="143"/>
      <c r="CA113" s="143"/>
      <c r="CB113" s="150"/>
      <c r="CC113" s="161"/>
      <c r="CD113" s="143"/>
      <c r="CE113" s="143"/>
      <c r="CF113" s="143"/>
      <c r="CG113" s="150"/>
      <c r="CH113" s="149"/>
      <c r="CI113" s="149"/>
      <c r="CJ113" s="149"/>
      <c r="CK113" s="149"/>
      <c r="CL113" s="163"/>
      <c r="CM113" s="142"/>
      <c r="CN113" s="143"/>
      <c r="CO113" s="143"/>
      <c r="CP113" s="143"/>
      <c r="CQ113" s="150"/>
      <c r="CR113" s="142"/>
      <c r="CS113" s="143"/>
      <c r="CT113" s="143"/>
      <c r="CU113" s="143"/>
      <c r="CV113" s="143"/>
      <c r="CX113" s="103">
        <v>44860</v>
      </c>
      <c r="CY113" s="68">
        <v>18</v>
      </c>
      <c r="CZ113" s="68">
        <v>16</v>
      </c>
      <c r="DA113" s="126">
        <f t="shared" si="240"/>
        <v>2</v>
      </c>
      <c r="DC113" s="103">
        <v>44860</v>
      </c>
      <c r="DD113" s="127">
        <f t="shared" si="250"/>
        <v>0.40000000000000213</v>
      </c>
      <c r="DE113" s="127">
        <f t="shared" si="251"/>
        <v>1.6000000000000014</v>
      </c>
      <c r="DF113" s="127">
        <f t="shared" si="252"/>
        <v>-0.89999999999999858</v>
      </c>
      <c r="DG113" s="127">
        <f t="shared" si="253"/>
        <v>-0.59999999999999787</v>
      </c>
      <c r="DH113" s="127">
        <f t="shared" si="254"/>
        <v>-0.59999999999999787</v>
      </c>
      <c r="DI113" s="127">
        <f t="shared" si="255"/>
        <v>0</v>
      </c>
      <c r="DJ113" s="127">
        <f t="shared" si="256"/>
        <v>-0.80000000000000071</v>
      </c>
      <c r="DK113" s="127">
        <f t="shared" si="257"/>
        <v>-1</v>
      </c>
      <c r="DL113" s="127">
        <f t="shared" si="258"/>
        <v>-0.19999999999999929</v>
      </c>
      <c r="DM113" s="127">
        <f t="shared" si="259"/>
        <v>-0.59999999999999787</v>
      </c>
      <c r="DN113" s="127">
        <f t="shared" si="260"/>
        <v>-0.89999999999999858</v>
      </c>
      <c r="DO113" s="127">
        <f t="shared" si="261"/>
        <v>-9.9999999999997868E-2</v>
      </c>
      <c r="DP113" s="127">
        <f t="shared" si="262"/>
        <v>-1</v>
      </c>
      <c r="DQ113" s="127">
        <f t="shared" si="263"/>
        <v>-0.59999999999999787</v>
      </c>
      <c r="DR113" s="127">
        <f t="shared" si="264"/>
        <v>0</v>
      </c>
      <c r="DS113" s="127">
        <f t="shared" si="265"/>
        <v>-0.59999999999999787</v>
      </c>
      <c r="DU113" s="103">
        <v>44863</v>
      </c>
      <c r="DV113" s="68">
        <v>13</v>
      </c>
      <c r="DW113" s="133">
        <v>13.2</v>
      </c>
      <c r="DX113" s="134">
        <f t="shared" si="289"/>
        <v>-0.19999999999999929</v>
      </c>
      <c r="DY113" s="68">
        <v>12.7</v>
      </c>
      <c r="DZ113" s="133">
        <v>12.95</v>
      </c>
      <c r="EA113" s="134">
        <f t="shared" si="319"/>
        <v>-0.25</v>
      </c>
      <c r="EB113" s="68">
        <v>13</v>
      </c>
      <c r="EC113" s="133">
        <v>13.5</v>
      </c>
      <c r="ED113" s="134">
        <f t="shared" si="320"/>
        <v>-0.5</v>
      </c>
      <c r="EE113" s="68">
        <v>12.75</v>
      </c>
      <c r="EF113" s="133">
        <v>13.25</v>
      </c>
      <c r="EG113" s="134">
        <f t="shared" si="321"/>
        <v>-0.5</v>
      </c>
      <c r="EH113" s="68">
        <v>12.8</v>
      </c>
      <c r="EI113" s="133">
        <v>13.1</v>
      </c>
      <c r="EJ113" s="134">
        <f t="shared" si="322"/>
        <v>-0.29999999999999893</v>
      </c>
      <c r="EK113" s="68">
        <v>13</v>
      </c>
      <c r="EL113" s="133">
        <v>13.5</v>
      </c>
      <c r="EM113" s="134">
        <f t="shared" si="323"/>
        <v>-0.5</v>
      </c>
      <c r="EN113" s="68">
        <v>12.6</v>
      </c>
      <c r="EO113" s="133">
        <v>12.7</v>
      </c>
      <c r="EP113" s="134">
        <f t="shared" si="324"/>
        <v>-9.9999999999999645E-2</v>
      </c>
      <c r="EQ113" s="68">
        <v>12.7</v>
      </c>
      <c r="ER113" s="133">
        <v>12.9</v>
      </c>
      <c r="ES113" s="134">
        <f t="shared" si="325"/>
        <v>-0.20000000000000107</v>
      </c>
      <c r="ET113" s="68">
        <v>12.6</v>
      </c>
      <c r="EU113" s="133">
        <v>12.7</v>
      </c>
      <c r="EV113" s="134">
        <f t="shared" si="326"/>
        <v>-9.9999999999999645E-2</v>
      </c>
      <c r="EW113" s="68">
        <v>12.9</v>
      </c>
      <c r="EX113" s="133">
        <v>13.1</v>
      </c>
      <c r="EY113" s="134">
        <f t="shared" si="318"/>
        <v>-0.19999999999999929</v>
      </c>
    </row>
    <row r="114" spans="1:155" ht="19.75" customHeight="1" x14ac:dyDescent="0.35">
      <c r="E114" s="96"/>
      <c r="J114" s="103">
        <v>44859</v>
      </c>
      <c r="K114" s="101">
        <f t="shared" si="242"/>
        <v>27.148387096774197</v>
      </c>
      <c r="L114" s="102">
        <v>27.4</v>
      </c>
      <c r="M114" s="100">
        <v>28</v>
      </c>
      <c r="N114" s="100">
        <v>27</v>
      </c>
      <c r="O114" s="100">
        <v>27.8</v>
      </c>
      <c r="P114" s="100">
        <v>29</v>
      </c>
      <c r="Q114" s="105">
        <v>29.2</v>
      </c>
      <c r="R114" s="102">
        <v>27.2</v>
      </c>
      <c r="S114" s="100">
        <v>27.2</v>
      </c>
      <c r="T114" s="100">
        <v>27.2</v>
      </c>
      <c r="U114" s="100">
        <v>28.8</v>
      </c>
      <c r="V114" s="100">
        <v>27.2</v>
      </c>
      <c r="W114" s="56">
        <v>27.2</v>
      </c>
      <c r="X114" s="106">
        <v>26.6</v>
      </c>
      <c r="Y114" s="100">
        <v>27</v>
      </c>
      <c r="Z114" s="100">
        <v>27</v>
      </c>
      <c r="AA114" s="100">
        <v>26.8</v>
      </c>
      <c r="AB114" s="105">
        <v>26.8</v>
      </c>
      <c r="AC114" s="102">
        <v>27.2</v>
      </c>
      <c r="AD114" s="102">
        <v>27.2</v>
      </c>
      <c r="AE114" s="100">
        <v>27</v>
      </c>
      <c r="AF114" s="102">
        <v>27.2</v>
      </c>
      <c r="AG114" s="100">
        <v>26.2</v>
      </c>
      <c r="AH114" s="100">
        <v>26.4</v>
      </c>
      <c r="AI114" s="100">
        <v>26.2</v>
      </c>
      <c r="AJ114" s="105">
        <v>26.2</v>
      </c>
      <c r="AK114" s="102">
        <v>26.6</v>
      </c>
      <c r="AL114" s="100">
        <v>27.2</v>
      </c>
      <c r="AM114" s="100">
        <v>26.8</v>
      </c>
      <c r="AN114" s="100">
        <v>26.6</v>
      </c>
      <c r="AO114" s="100">
        <v>27</v>
      </c>
      <c r="AP114" s="100">
        <v>26.4</v>
      </c>
      <c r="AQ114" s="110">
        <f t="shared" si="299"/>
        <v>0.90000000000000213</v>
      </c>
      <c r="AS114" s="103"/>
      <c r="AT114" s="112"/>
      <c r="AU114" s="142"/>
      <c r="AV114" s="143"/>
      <c r="AW114" s="143"/>
      <c r="AX114" s="149"/>
      <c r="AY114" s="143"/>
      <c r="AZ114" s="150"/>
      <c r="BA114" s="142"/>
      <c r="BB114" s="143"/>
      <c r="BC114" s="143"/>
      <c r="BD114" s="143"/>
      <c r="BE114" s="150"/>
      <c r="BF114" s="142"/>
      <c r="BG114" s="143"/>
      <c r="BH114" s="143"/>
      <c r="BI114" s="143"/>
      <c r="BJ114" s="150"/>
      <c r="BK114" s="143"/>
      <c r="BL114" s="143"/>
      <c r="BM114" s="143"/>
      <c r="BN114" s="143"/>
      <c r="BO114" s="150"/>
      <c r="BP114" s="142"/>
      <c r="BQ114" s="143"/>
      <c r="BR114" s="143"/>
      <c r="BS114" s="143"/>
      <c r="BT114" s="143"/>
      <c r="BV114" s="103"/>
      <c r="BW114" s="162"/>
      <c r="BX114" s="161"/>
      <c r="BY114" s="143"/>
      <c r="BZ114" s="143"/>
      <c r="CA114" s="143"/>
      <c r="CB114" s="150"/>
      <c r="CC114" s="161"/>
      <c r="CD114" s="143"/>
      <c r="CE114" s="143"/>
      <c r="CF114" s="143"/>
      <c r="CG114" s="150"/>
      <c r="CH114" s="149"/>
      <c r="CI114" s="149"/>
      <c r="CJ114" s="149"/>
      <c r="CK114" s="149"/>
      <c r="CL114" s="163"/>
      <c r="CM114" s="142"/>
      <c r="CN114" s="143"/>
      <c r="CO114" s="143"/>
      <c r="CP114" s="143"/>
      <c r="CQ114" s="150"/>
      <c r="CR114" s="142"/>
      <c r="CS114" s="143"/>
      <c r="CT114" s="143"/>
      <c r="CU114" s="143"/>
      <c r="CV114" s="143"/>
      <c r="CX114" s="103">
        <v>44859</v>
      </c>
      <c r="CY114" s="68">
        <v>18</v>
      </c>
      <c r="CZ114" s="68">
        <v>16</v>
      </c>
      <c r="DA114" s="126">
        <f t="shared" si="240"/>
        <v>2</v>
      </c>
      <c r="DC114" s="103">
        <v>44859</v>
      </c>
      <c r="DD114" s="127">
        <f t="shared" si="250"/>
        <v>0</v>
      </c>
      <c r="DE114" s="127">
        <f t="shared" si="251"/>
        <v>1.6000000000000014</v>
      </c>
      <c r="DF114" s="127">
        <f t="shared" si="252"/>
        <v>-0.59999999999999787</v>
      </c>
      <c r="DG114" s="127">
        <f t="shared" si="253"/>
        <v>-0.39999999999999858</v>
      </c>
      <c r="DH114" s="127">
        <f t="shared" si="254"/>
        <v>0</v>
      </c>
      <c r="DI114" s="127">
        <f t="shared" si="255"/>
        <v>0</v>
      </c>
      <c r="DJ114" s="127">
        <f t="shared" si="256"/>
        <v>-0.80000000000000071</v>
      </c>
      <c r="DK114" s="127">
        <f t="shared" si="257"/>
        <v>-1</v>
      </c>
      <c r="DL114" s="127">
        <f t="shared" si="258"/>
        <v>-0.19999999999999929</v>
      </c>
      <c r="DM114" s="127">
        <f t="shared" si="259"/>
        <v>-0.59999999999999787</v>
      </c>
      <c r="DN114" s="127">
        <f t="shared" si="260"/>
        <v>-0.59999999999999787</v>
      </c>
      <c r="DO114" s="127">
        <f t="shared" si="261"/>
        <v>0.20000000000000284</v>
      </c>
      <c r="DP114" s="127">
        <f t="shared" si="262"/>
        <v>0</v>
      </c>
      <c r="DQ114" s="127">
        <f t="shared" si="263"/>
        <v>0</v>
      </c>
      <c r="DR114" s="127">
        <f t="shared" si="264"/>
        <v>-0.59999999999999787</v>
      </c>
      <c r="DS114" s="127">
        <f t="shared" si="265"/>
        <v>-0.59999999999999787</v>
      </c>
      <c r="DU114" s="103">
        <v>44862</v>
      </c>
      <c r="DV114" s="68">
        <v>13.4</v>
      </c>
      <c r="DW114" s="133">
        <v>13.6</v>
      </c>
      <c r="DX114" s="134">
        <f t="shared" si="289"/>
        <v>-0.19999999999999929</v>
      </c>
      <c r="DY114" s="68">
        <v>13.2</v>
      </c>
      <c r="DZ114" s="133">
        <v>13.6</v>
      </c>
      <c r="EA114" s="134">
        <f t="shared" si="319"/>
        <v>-0.40000000000000036</v>
      </c>
      <c r="EB114" s="68">
        <v>13.3</v>
      </c>
      <c r="EC114" s="133">
        <v>13.7</v>
      </c>
      <c r="ED114" s="134">
        <f t="shared" si="320"/>
        <v>-0.39999999999999858</v>
      </c>
      <c r="EE114" s="68">
        <v>13.05</v>
      </c>
      <c r="EF114" s="133">
        <v>13.15</v>
      </c>
      <c r="EG114" s="134">
        <f t="shared" si="321"/>
        <v>-9.9999999999999645E-2</v>
      </c>
      <c r="EH114" s="68">
        <v>13.1</v>
      </c>
      <c r="EI114" s="133">
        <v>13.4</v>
      </c>
      <c r="EJ114" s="134">
        <f t="shared" si="322"/>
        <v>-0.30000000000000071</v>
      </c>
      <c r="EK114" s="68">
        <v>13.2</v>
      </c>
      <c r="EL114" s="133">
        <v>13.6</v>
      </c>
      <c r="EM114" s="134">
        <f t="shared" si="323"/>
        <v>-0.40000000000000036</v>
      </c>
      <c r="EN114" s="68">
        <v>13</v>
      </c>
      <c r="EO114" s="133">
        <v>13.1</v>
      </c>
      <c r="EP114" s="134">
        <f t="shared" si="324"/>
        <v>-9.9999999999999645E-2</v>
      </c>
      <c r="EQ114" s="68">
        <v>13</v>
      </c>
      <c r="ER114" s="133">
        <v>13.2</v>
      </c>
      <c r="ES114" s="134">
        <f t="shared" si="325"/>
        <v>-0.19999999999999929</v>
      </c>
      <c r="ET114" s="68">
        <v>13</v>
      </c>
      <c r="EU114" s="133">
        <v>13.2</v>
      </c>
      <c r="EV114" s="134">
        <f t="shared" si="326"/>
        <v>-0.19999999999999929</v>
      </c>
      <c r="EW114" s="68">
        <v>13.4</v>
      </c>
      <c r="EX114" s="133">
        <v>13.7</v>
      </c>
      <c r="EY114" s="134">
        <f t="shared" ref="EY114:EY120" si="327">EW114-EX114</f>
        <v>-0.29999999999999893</v>
      </c>
    </row>
    <row r="115" spans="1:155" ht="19.75" customHeight="1" x14ac:dyDescent="0.35">
      <c r="E115" s="96"/>
      <c r="J115" s="103">
        <v>44858</v>
      </c>
      <c r="K115" s="101">
        <f t="shared" si="242"/>
        <v>27.64193548387097</v>
      </c>
      <c r="L115" s="102">
        <v>27.8</v>
      </c>
      <c r="M115" s="100">
        <v>28.6</v>
      </c>
      <c r="N115" s="100">
        <v>27.6</v>
      </c>
      <c r="O115" s="100">
        <v>28.5</v>
      </c>
      <c r="P115" s="100">
        <v>29.6</v>
      </c>
      <c r="Q115" s="105">
        <v>29.6</v>
      </c>
      <c r="R115" s="102">
        <v>27.6</v>
      </c>
      <c r="S115" s="100">
        <v>27.6</v>
      </c>
      <c r="T115" s="100">
        <v>28</v>
      </c>
      <c r="U115" s="100">
        <v>28.8</v>
      </c>
      <c r="V115" s="100">
        <v>27.8</v>
      </c>
      <c r="W115" s="56">
        <v>27.8</v>
      </c>
      <c r="X115" s="106">
        <v>27.2</v>
      </c>
      <c r="Y115" s="100">
        <v>27.6</v>
      </c>
      <c r="Z115" s="100">
        <v>27.6</v>
      </c>
      <c r="AA115" s="100">
        <v>27.4</v>
      </c>
      <c r="AB115" s="105">
        <v>27.4</v>
      </c>
      <c r="AC115" s="102">
        <v>27.6</v>
      </c>
      <c r="AD115" s="102">
        <v>27.6</v>
      </c>
      <c r="AE115" s="100">
        <v>27.6</v>
      </c>
      <c r="AF115" s="102">
        <v>27.6</v>
      </c>
      <c r="AG115" s="100">
        <v>26.6</v>
      </c>
      <c r="AH115" s="100">
        <v>26.8</v>
      </c>
      <c r="AI115" s="100">
        <v>26.6</v>
      </c>
      <c r="AJ115" s="105">
        <v>26.6</v>
      </c>
      <c r="AK115" s="102">
        <v>27.4</v>
      </c>
      <c r="AL115" s="100">
        <v>27.4</v>
      </c>
      <c r="AM115" s="100">
        <v>27.2</v>
      </c>
      <c r="AN115" s="100">
        <v>27</v>
      </c>
      <c r="AO115" s="100">
        <v>27.4</v>
      </c>
      <c r="AP115" s="100">
        <v>27</v>
      </c>
      <c r="AQ115" s="110">
        <f t="shared" si="299"/>
        <v>0.89999999999999858</v>
      </c>
      <c r="AS115" s="103"/>
      <c r="AT115" s="112"/>
      <c r="AU115" s="142"/>
      <c r="AV115" s="143"/>
      <c r="AW115" s="143"/>
      <c r="AX115" s="149"/>
      <c r="AY115" s="143"/>
      <c r="AZ115" s="150"/>
      <c r="BA115" s="142"/>
      <c r="BB115" s="143"/>
      <c r="BC115" s="143"/>
      <c r="BD115" s="143"/>
      <c r="BE115" s="150"/>
      <c r="BF115" s="142"/>
      <c r="BG115" s="143"/>
      <c r="BH115" s="143"/>
      <c r="BI115" s="143"/>
      <c r="BJ115" s="150"/>
      <c r="BK115" s="143"/>
      <c r="BL115" s="143"/>
      <c r="BM115" s="143"/>
      <c r="BN115" s="143"/>
      <c r="BO115" s="150"/>
      <c r="BP115" s="142"/>
      <c r="BQ115" s="143"/>
      <c r="BR115" s="143"/>
      <c r="BS115" s="143"/>
      <c r="BT115" s="143"/>
      <c r="BV115" s="103"/>
      <c r="BW115" s="162"/>
      <c r="BX115" s="161"/>
      <c r="BY115" s="143"/>
      <c r="BZ115" s="143"/>
      <c r="CA115" s="143"/>
      <c r="CB115" s="150"/>
      <c r="CC115" s="161"/>
      <c r="CD115" s="143"/>
      <c r="CE115" s="143"/>
      <c r="CF115" s="143"/>
      <c r="CG115" s="150"/>
      <c r="CH115" s="149"/>
      <c r="CI115" s="149"/>
      <c r="CJ115" s="149"/>
      <c r="CK115" s="149"/>
      <c r="CL115" s="163"/>
      <c r="CM115" s="142"/>
      <c r="CN115" s="143"/>
      <c r="CO115" s="143"/>
      <c r="CP115" s="143"/>
      <c r="CQ115" s="150"/>
      <c r="CR115" s="142"/>
      <c r="CS115" s="143"/>
      <c r="CT115" s="143"/>
      <c r="CU115" s="143"/>
      <c r="CV115" s="143"/>
      <c r="CX115" s="103">
        <v>44858</v>
      </c>
      <c r="CY115" s="68">
        <v>18.149999999999999</v>
      </c>
      <c r="CZ115" s="68">
        <v>16.5</v>
      </c>
      <c r="DA115" s="126">
        <f t="shared" si="240"/>
        <v>1.6499999999999986</v>
      </c>
      <c r="DC115" s="103">
        <v>44858</v>
      </c>
      <c r="DD115" s="127">
        <f t="shared" si="250"/>
        <v>0.19999999999999929</v>
      </c>
      <c r="DE115" s="127">
        <f t="shared" si="251"/>
        <v>1.1999999999999993</v>
      </c>
      <c r="DF115" s="127">
        <f t="shared" si="252"/>
        <v>-0.60000000000000142</v>
      </c>
      <c r="DG115" s="127">
        <f t="shared" si="253"/>
        <v>-0.40000000000000213</v>
      </c>
      <c r="DH115" s="127">
        <f t="shared" si="254"/>
        <v>-0.20000000000000284</v>
      </c>
      <c r="DI115" s="127">
        <f t="shared" si="255"/>
        <v>0</v>
      </c>
      <c r="DJ115" s="127">
        <f t="shared" si="256"/>
        <v>-0.80000000000000071</v>
      </c>
      <c r="DK115" s="127">
        <f t="shared" si="257"/>
        <v>-1</v>
      </c>
      <c r="DL115" s="127">
        <f t="shared" si="258"/>
        <v>0</v>
      </c>
      <c r="DM115" s="127">
        <f t="shared" si="259"/>
        <v>-0.20000000000000284</v>
      </c>
      <c r="DN115" s="127">
        <f t="shared" si="260"/>
        <v>-0.60000000000000142</v>
      </c>
      <c r="DO115" s="127">
        <f t="shared" si="261"/>
        <v>0.19999999999999929</v>
      </c>
      <c r="DP115" s="127">
        <f t="shared" si="262"/>
        <v>-0.40000000000000213</v>
      </c>
      <c r="DQ115" s="127">
        <f t="shared" si="263"/>
        <v>-0.20000000000000284</v>
      </c>
      <c r="DR115" s="127">
        <f t="shared" si="264"/>
        <v>-0.19999999999999929</v>
      </c>
      <c r="DS115" s="127">
        <f t="shared" si="265"/>
        <v>-0.40000000000000213</v>
      </c>
      <c r="DU115" s="103">
        <v>44861</v>
      </c>
      <c r="DV115" s="68">
        <v>13.65</v>
      </c>
      <c r="DW115" s="133">
        <v>13.9</v>
      </c>
      <c r="DX115" s="134">
        <f t="shared" si="289"/>
        <v>-0.25</v>
      </c>
      <c r="DY115" s="68">
        <v>13.5</v>
      </c>
      <c r="DZ115" s="133">
        <v>13.9</v>
      </c>
      <c r="EA115" s="134">
        <f t="shared" si="319"/>
        <v>-0.40000000000000036</v>
      </c>
      <c r="EB115" s="68">
        <v>13.5</v>
      </c>
      <c r="EC115" s="133">
        <v>14</v>
      </c>
      <c r="ED115" s="134">
        <f t="shared" si="320"/>
        <v>-0.5</v>
      </c>
      <c r="EE115" s="68">
        <v>13.3</v>
      </c>
      <c r="EF115" s="133">
        <v>13.8</v>
      </c>
      <c r="EG115" s="134">
        <f t="shared" si="321"/>
        <v>-0.5</v>
      </c>
      <c r="EH115" s="68">
        <v>13.3</v>
      </c>
      <c r="EI115" s="133">
        <v>13.8</v>
      </c>
      <c r="EJ115" s="134">
        <f t="shared" si="322"/>
        <v>-0.5</v>
      </c>
      <c r="EK115" s="68">
        <v>13.5</v>
      </c>
      <c r="EL115" s="133">
        <v>14</v>
      </c>
      <c r="EM115" s="134">
        <f t="shared" si="323"/>
        <v>-0.5</v>
      </c>
      <c r="EN115" s="68">
        <v>13.2</v>
      </c>
      <c r="EO115" s="133">
        <v>13.3</v>
      </c>
      <c r="EP115" s="134">
        <f t="shared" si="324"/>
        <v>-0.10000000000000142</v>
      </c>
      <c r="EQ115" s="68">
        <v>13.2</v>
      </c>
      <c r="ER115" s="133">
        <v>13.4</v>
      </c>
      <c r="ES115" s="134">
        <f t="shared" si="325"/>
        <v>-0.20000000000000107</v>
      </c>
      <c r="ET115" s="68">
        <v>13.2</v>
      </c>
      <c r="EU115" s="133">
        <v>13.4</v>
      </c>
      <c r="EV115" s="134">
        <f t="shared" si="326"/>
        <v>-0.20000000000000107</v>
      </c>
      <c r="EW115" s="68">
        <v>13.75</v>
      </c>
      <c r="EX115" s="133">
        <v>14.1</v>
      </c>
      <c r="EY115" s="134">
        <f t="shared" si="327"/>
        <v>-0.34999999999999964</v>
      </c>
    </row>
    <row r="116" spans="1:155" ht="19.75" customHeight="1" x14ac:dyDescent="0.35">
      <c r="E116" s="96"/>
      <c r="J116" s="103">
        <v>44857</v>
      </c>
      <c r="K116" s="101">
        <f t="shared" si="242"/>
        <v>27.980645161290322</v>
      </c>
      <c r="L116" s="102">
        <v>28.4</v>
      </c>
      <c r="M116" s="100">
        <v>29</v>
      </c>
      <c r="N116" s="100">
        <v>28</v>
      </c>
      <c r="O116" s="100">
        <v>28.6</v>
      </c>
      <c r="P116" s="100">
        <v>29.8</v>
      </c>
      <c r="Q116" s="105">
        <v>29.6</v>
      </c>
      <c r="R116" s="102">
        <v>27.6</v>
      </c>
      <c r="S116" s="100">
        <v>28.2</v>
      </c>
      <c r="T116" s="100">
        <v>28.2</v>
      </c>
      <c r="U116" s="100">
        <v>29</v>
      </c>
      <c r="V116" s="100">
        <v>28.4</v>
      </c>
      <c r="W116" s="56">
        <v>28.4</v>
      </c>
      <c r="X116" s="106">
        <v>27.2</v>
      </c>
      <c r="Y116" s="100">
        <v>27.6</v>
      </c>
      <c r="Z116" s="100">
        <v>27.8</v>
      </c>
      <c r="AA116" s="100">
        <v>27.8</v>
      </c>
      <c r="AB116" s="105">
        <v>27.8</v>
      </c>
      <c r="AC116" s="102">
        <v>28.2</v>
      </c>
      <c r="AD116" s="102">
        <v>28.2</v>
      </c>
      <c r="AE116" s="100">
        <v>27.6</v>
      </c>
      <c r="AF116" s="102">
        <v>28.2</v>
      </c>
      <c r="AG116" s="100">
        <v>27</v>
      </c>
      <c r="AH116" s="100">
        <v>27.2</v>
      </c>
      <c r="AI116" s="100">
        <v>27.2</v>
      </c>
      <c r="AJ116" s="105">
        <v>27.2</v>
      </c>
      <c r="AK116" s="102">
        <v>27.8</v>
      </c>
      <c r="AL116" s="100">
        <v>27.8</v>
      </c>
      <c r="AM116" s="100">
        <v>27.4</v>
      </c>
      <c r="AN116" s="100">
        <v>27</v>
      </c>
      <c r="AO116" s="100">
        <v>27.8</v>
      </c>
      <c r="AP116" s="100">
        <v>27.4</v>
      </c>
      <c r="AQ116" s="110">
        <f t="shared" si="299"/>
        <v>0.90000000000000213</v>
      </c>
      <c r="AS116" s="103"/>
      <c r="AT116" s="112"/>
      <c r="AU116" s="142"/>
      <c r="AV116" s="143"/>
      <c r="AW116" s="143"/>
      <c r="AX116" s="149"/>
      <c r="AY116" s="143"/>
      <c r="AZ116" s="150"/>
      <c r="BA116" s="142"/>
      <c r="BB116" s="143"/>
      <c r="BC116" s="143"/>
      <c r="BD116" s="143"/>
      <c r="BE116" s="150"/>
      <c r="BF116" s="142"/>
      <c r="BG116" s="143"/>
      <c r="BH116" s="143"/>
      <c r="BI116" s="143"/>
      <c r="BJ116" s="150"/>
      <c r="BK116" s="143"/>
      <c r="BL116" s="143"/>
      <c r="BM116" s="143"/>
      <c r="BN116" s="143"/>
      <c r="BO116" s="150"/>
      <c r="BP116" s="142"/>
      <c r="BQ116" s="143"/>
      <c r="BR116" s="143"/>
      <c r="BS116" s="143"/>
      <c r="BT116" s="143"/>
      <c r="BV116" s="103"/>
      <c r="BW116" s="162"/>
      <c r="BX116" s="161"/>
      <c r="BY116" s="143"/>
      <c r="BZ116" s="143"/>
      <c r="CA116" s="143"/>
      <c r="CB116" s="150"/>
      <c r="CC116" s="161"/>
      <c r="CD116" s="143"/>
      <c r="CE116" s="143"/>
      <c r="CF116" s="143"/>
      <c r="CG116" s="150"/>
      <c r="CH116" s="149"/>
      <c r="CI116" s="149"/>
      <c r="CJ116" s="149"/>
      <c r="CK116" s="149"/>
      <c r="CL116" s="163"/>
      <c r="CM116" s="142"/>
      <c r="CN116" s="143"/>
      <c r="CO116" s="143"/>
      <c r="CP116" s="143"/>
      <c r="CQ116" s="150"/>
      <c r="CR116" s="142"/>
      <c r="CS116" s="143"/>
      <c r="CT116" s="143"/>
      <c r="CU116" s="143"/>
      <c r="CV116" s="143"/>
      <c r="CX116" s="103">
        <v>44857</v>
      </c>
      <c r="CY116" s="68">
        <v>18</v>
      </c>
      <c r="CZ116" s="68">
        <v>16.5</v>
      </c>
      <c r="DA116" s="126">
        <f t="shared" si="240"/>
        <v>1.5</v>
      </c>
      <c r="DC116" s="103">
        <v>44857</v>
      </c>
      <c r="DD116" s="127">
        <f t="shared" si="250"/>
        <v>0.19999999999999929</v>
      </c>
      <c r="DE116" s="127">
        <f t="shared" si="251"/>
        <v>0.80000000000000071</v>
      </c>
      <c r="DF116" s="127">
        <f t="shared" si="252"/>
        <v>-1.1999999999999993</v>
      </c>
      <c r="DG116" s="127">
        <f t="shared" si="253"/>
        <v>-0.80000000000000071</v>
      </c>
      <c r="DH116" s="127">
        <f t="shared" si="254"/>
        <v>-0.39999999999999858</v>
      </c>
      <c r="DI116" s="127">
        <f t="shared" si="255"/>
        <v>-0.59999999999999787</v>
      </c>
      <c r="DJ116" s="127">
        <f t="shared" si="256"/>
        <v>-1</v>
      </c>
      <c r="DK116" s="127">
        <f t="shared" si="257"/>
        <v>-1</v>
      </c>
      <c r="DL116" s="127">
        <f t="shared" si="258"/>
        <v>-0.19999999999999929</v>
      </c>
      <c r="DM116" s="127">
        <f t="shared" si="259"/>
        <v>-0.39999999999999858</v>
      </c>
      <c r="DN116" s="127">
        <f t="shared" si="260"/>
        <v>-0.60000000000000142</v>
      </c>
      <c r="DO116" s="127">
        <f t="shared" si="261"/>
        <v>-0.19999999999999929</v>
      </c>
      <c r="DP116" s="127">
        <f t="shared" si="262"/>
        <v>-0.59999999999999787</v>
      </c>
      <c r="DQ116" s="127">
        <f t="shared" si="263"/>
        <v>0.19999999999999929</v>
      </c>
      <c r="DR116" s="127">
        <f t="shared" si="264"/>
        <v>-0.60000000000000142</v>
      </c>
      <c r="DS116" s="127">
        <f t="shared" si="265"/>
        <v>-1</v>
      </c>
      <c r="DU116" s="103">
        <v>44860</v>
      </c>
      <c r="DV116" s="68">
        <v>13.6</v>
      </c>
      <c r="DW116" s="133">
        <v>13.95</v>
      </c>
      <c r="DX116" s="134">
        <f t="shared" si="289"/>
        <v>-0.34999999999999964</v>
      </c>
      <c r="DY116" s="68">
        <v>13.6</v>
      </c>
      <c r="DZ116" s="133">
        <v>14</v>
      </c>
      <c r="EA116" s="134">
        <f t="shared" si="319"/>
        <v>-0.40000000000000036</v>
      </c>
      <c r="EB116" s="68">
        <v>13.7</v>
      </c>
      <c r="EC116" s="133">
        <v>14.15</v>
      </c>
      <c r="ED116" s="134">
        <f t="shared" si="320"/>
        <v>-0.45000000000000107</v>
      </c>
      <c r="EE116" s="68">
        <v>13.3</v>
      </c>
      <c r="EF116" s="133">
        <v>13.9</v>
      </c>
      <c r="EG116" s="134">
        <f t="shared" si="321"/>
        <v>-0.59999999999999964</v>
      </c>
      <c r="EH116" s="68">
        <v>13.3</v>
      </c>
      <c r="EI116" s="133">
        <v>14.1</v>
      </c>
      <c r="EJ116" s="134">
        <f t="shared" si="322"/>
        <v>-0.79999999999999893</v>
      </c>
      <c r="EK116" s="68">
        <v>13.5</v>
      </c>
      <c r="EL116" s="133">
        <v>13.95</v>
      </c>
      <c r="EM116" s="134">
        <f t="shared" si="323"/>
        <v>-0.44999999999999929</v>
      </c>
      <c r="EN116" s="68">
        <v>13.1</v>
      </c>
      <c r="EO116" s="133">
        <v>13.4</v>
      </c>
      <c r="EP116" s="134">
        <f t="shared" si="324"/>
        <v>-0.30000000000000071</v>
      </c>
      <c r="EQ116" s="68">
        <v>13.2</v>
      </c>
      <c r="ER116" s="133">
        <v>13.5</v>
      </c>
      <c r="ES116" s="134">
        <f t="shared" si="325"/>
        <v>-0.30000000000000071</v>
      </c>
      <c r="ET116" s="68">
        <v>13.1</v>
      </c>
      <c r="EU116" s="133">
        <v>13.4</v>
      </c>
      <c r="EV116" s="134">
        <f t="shared" si="326"/>
        <v>-0.30000000000000071</v>
      </c>
      <c r="EW116" s="68">
        <v>13.8</v>
      </c>
      <c r="EX116" s="133">
        <v>14.15</v>
      </c>
      <c r="EY116" s="134">
        <f t="shared" si="327"/>
        <v>-0.34999999999999964</v>
      </c>
    </row>
    <row r="117" spans="1:155" ht="19.75" customHeight="1" x14ac:dyDescent="0.35">
      <c r="E117" s="96"/>
      <c r="J117" s="103">
        <v>44856</v>
      </c>
      <c r="K117" s="101">
        <f t="shared" si="242"/>
        <v>28.006451612903227</v>
      </c>
      <c r="L117" s="102">
        <v>28.4</v>
      </c>
      <c r="M117" s="100">
        <v>29</v>
      </c>
      <c r="N117" s="100">
        <v>28</v>
      </c>
      <c r="O117" s="100">
        <v>28.6</v>
      </c>
      <c r="P117" s="100">
        <v>29.8</v>
      </c>
      <c r="Q117" s="105">
        <v>29.6</v>
      </c>
      <c r="R117" s="102">
        <v>28</v>
      </c>
      <c r="S117" s="100">
        <v>28.4</v>
      </c>
      <c r="T117" s="100">
        <v>28.2</v>
      </c>
      <c r="U117" s="100">
        <v>29</v>
      </c>
      <c r="V117" s="100">
        <v>28.6</v>
      </c>
      <c r="W117" s="56">
        <v>28.6</v>
      </c>
      <c r="X117" s="106">
        <v>27.2</v>
      </c>
      <c r="Y117" s="100">
        <v>27.6</v>
      </c>
      <c r="Z117" s="100">
        <v>27.8</v>
      </c>
      <c r="AA117" s="100">
        <v>27.8</v>
      </c>
      <c r="AB117" s="105">
        <v>27.8</v>
      </c>
      <c r="AC117" s="102">
        <v>28.2</v>
      </c>
      <c r="AD117" s="102">
        <v>28.2</v>
      </c>
      <c r="AE117" s="100">
        <v>27.6</v>
      </c>
      <c r="AF117" s="102">
        <v>28.2</v>
      </c>
      <c r="AG117" s="100">
        <v>27</v>
      </c>
      <c r="AH117" s="100">
        <v>27.4</v>
      </c>
      <c r="AI117" s="100">
        <v>27.2</v>
      </c>
      <c r="AJ117" s="105">
        <v>27.2</v>
      </c>
      <c r="AK117" s="102">
        <v>27.4</v>
      </c>
      <c r="AL117" s="100">
        <v>27.8</v>
      </c>
      <c r="AM117" s="100">
        <v>27.4</v>
      </c>
      <c r="AN117" s="100">
        <v>27</v>
      </c>
      <c r="AO117" s="100">
        <v>27.8</v>
      </c>
      <c r="AP117" s="100">
        <v>27.4</v>
      </c>
      <c r="AQ117" s="110">
        <f t="shared" si="299"/>
        <v>0.60000000000000142</v>
      </c>
      <c r="AS117" s="103"/>
      <c r="AT117" s="112"/>
      <c r="AU117" s="142"/>
      <c r="AV117" s="143"/>
      <c r="AW117" s="143"/>
      <c r="AX117" s="149"/>
      <c r="AY117" s="143"/>
      <c r="AZ117" s="150"/>
      <c r="BA117" s="142"/>
      <c r="BB117" s="143"/>
      <c r="BC117" s="143"/>
      <c r="BD117" s="143"/>
      <c r="BE117" s="150"/>
      <c r="BF117" s="142"/>
      <c r="BG117" s="143"/>
      <c r="BH117" s="143"/>
      <c r="BI117" s="143"/>
      <c r="BJ117" s="150"/>
      <c r="BK117" s="143"/>
      <c r="BL117" s="143"/>
      <c r="BM117" s="143"/>
      <c r="BN117" s="143"/>
      <c r="BO117" s="150"/>
      <c r="BP117" s="142"/>
      <c r="BQ117" s="143"/>
      <c r="BR117" s="143"/>
      <c r="BS117" s="143"/>
      <c r="BT117" s="143"/>
      <c r="BV117" s="103"/>
      <c r="BW117" s="162"/>
      <c r="BX117" s="161"/>
      <c r="BY117" s="143"/>
      <c r="BZ117" s="143"/>
      <c r="CA117" s="143"/>
      <c r="CB117" s="150"/>
      <c r="CC117" s="161"/>
      <c r="CD117" s="143"/>
      <c r="CE117" s="143"/>
      <c r="CF117" s="143"/>
      <c r="CG117" s="150"/>
      <c r="CH117" s="149"/>
      <c r="CI117" s="149"/>
      <c r="CJ117" s="149"/>
      <c r="CK117" s="149"/>
      <c r="CL117" s="163"/>
      <c r="CM117" s="142"/>
      <c r="CN117" s="143"/>
      <c r="CO117" s="143"/>
      <c r="CP117" s="143"/>
      <c r="CQ117" s="150"/>
      <c r="CR117" s="142"/>
      <c r="CS117" s="143"/>
      <c r="CT117" s="143"/>
      <c r="CU117" s="143"/>
      <c r="CV117" s="143"/>
      <c r="CX117" s="103">
        <v>44856</v>
      </c>
      <c r="CY117" s="68">
        <v>18.25</v>
      </c>
      <c r="CZ117" s="68">
        <v>16</v>
      </c>
      <c r="DA117" s="126">
        <f t="shared" si="240"/>
        <v>2.25</v>
      </c>
      <c r="DC117" s="103">
        <v>44856</v>
      </c>
      <c r="DD117" s="127">
        <f t="shared" si="250"/>
        <v>0.20000000000000284</v>
      </c>
      <c r="DE117" s="127">
        <f t="shared" si="251"/>
        <v>0.60000000000000142</v>
      </c>
      <c r="DF117" s="127">
        <f t="shared" si="252"/>
        <v>-1.3999999999999986</v>
      </c>
      <c r="DG117" s="127">
        <f t="shared" si="253"/>
        <v>-1</v>
      </c>
      <c r="DH117" s="127">
        <f t="shared" si="254"/>
        <v>-0.59999999999999787</v>
      </c>
      <c r="DI117" s="127">
        <f t="shared" si="255"/>
        <v>-0.39999999999999858</v>
      </c>
      <c r="DJ117" s="127">
        <f t="shared" si="256"/>
        <v>-1</v>
      </c>
      <c r="DK117" s="127">
        <f t="shared" si="257"/>
        <v>-1.1999999999999993</v>
      </c>
      <c r="DL117" s="127">
        <f t="shared" si="258"/>
        <v>-0.39999999999999858</v>
      </c>
      <c r="DM117" s="127">
        <f t="shared" si="259"/>
        <v>-1</v>
      </c>
      <c r="DN117" s="127">
        <f t="shared" si="260"/>
        <v>-1</v>
      </c>
      <c r="DO117" s="127">
        <f t="shared" si="261"/>
        <v>-0.39999999999999858</v>
      </c>
      <c r="DP117" s="127">
        <f t="shared" si="262"/>
        <v>-0.80000000000000071</v>
      </c>
      <c r="DQ117" s="127">
        <f t="shared" si="263"/>
        <v>-0.19999999999999929</v>
      </c>
      <c r="DR117" s="127">
        <f t="shared" si="264"/>
        <v>-0.60000000000000142</v>
      </c>
      <c r="DS117" s="127">
        <f t="shared" si="265"/>
        <v>-1.1999999999999993</v>
      </c>
      <c r="DU117" s="103">
        <v>44859</v>
      </c>
      <c r="DV117" s="68">
        <v>13.6</v>
      </c>
      <c r="DW117" s="133">
        <v>14.05</v>
      </c>
      <c r="DX117" s="134">
        <f t="shared" si="289"/>
        <v>-0.45000000000000107</v>
      </c>
      <c r="DY117" s="68">
        <v>13.6</v>
      </c>
      <c r="DZ117" s="133">
        <v>14</v>
      </c>
      <c r="EA117" s="134">
        <f t="shared" si="319"/>
        <v>-0.40000000000000036</v>
      </c>
      <c r="EB117" s="68">
        <v>13.7</v>
      </c>
      <c r="EC117" s="133">
        <v>14.1</v>
      </c>
      <c r="ED117" s="134">
        <f t="shared" si="320"/>
        <v>-0.40000000000000036</v>
      </c>
      <c r="EE117" s="68">
        <v>13.3</v>
      </c>
      <c r="EF117" s="133">
        <v>13.95</v>
      </c>
      <c r="EG117" s="134">
        <f t="shared" si="321"/>
        <v>-0.64999999999999858</v>
      </c>
      <c r="EH117" s="68">
        <v>13.6</v>
      </c>
      <c r="EI117" s="133">
        <v>14.2</v>
      </c>
      <c r="EJ117" s="134">
        <f t="shared" si="322"/>
        <v>-0.59999999999999964</v>
      </c>
      <c r="EK117" s="68">
        <v>13.5</v>
      </c>
      <c r="EL117" s="133">
        <v>13.95</v>
      </c>
      <c r="EM117" s="134">
        <f t="shared" si="323"/>
        <v>-0.44999999999999929</v>
      </c>
      <c r="EN117" s="68">
        <v>13.1</v>
      </c>
      <c r="EO117" s="133">
        <v>13.5</v>
      </c>
      <c r="EP117" s="134">
        <f t="shared" si="324"/>
        <v>-0.40000000000000036</v>
      </c>
      <c r="EQ117" s="68">
        <v>13.2</v>
      </c>
      <c r="ER117" s="133">
        <v>13.6</v>
      </c>
      <c r="ES117" s="134">
        <f t="shared" si="325"/>
        <v>-0.40000000000000036</v>
      </c>
      <c r="ET117" s="68">
        <v>13.1</v>
      </c>
      <c r="EU117" s="133">
        <v>13.5</v>
      </c>
      <c r="EV117" s="134">
        <f t="shared" si="326"/>
        <v>-0.40000000000000036</v>
      </c>
      <c r="EW117" s="68">
        <v>13.6</v>
      </c>
      <c r="EX117" s="133">
        <v>14.05</v>
      </c>
      <c r="EY117" s="134">
        <f t="shared" si="327"/>
        <v>-0.45000000000000107</v>
      </c>
    </row>
    <row r="118" spans="1:155" ht="19.75" customHeight="1" x14ac:dyDescent="0.35">
      <c r="E118" s="96"/>
      <c r="J118" s="103">
        <v>44855</v>
      </c>
      <c r="K118" s="101">
        <f t="shared" si="242"/>
        <v>27.806451612903221</v>
      </c>
      <c r="L118" s="102">
        <v>28.4</v>
      </c>
      <c r="M118" s="100">
        <v>29</v>
      </c>
      <c r="N118" s="100">
        <v>28</v>
      </c>
      <c r="O118" s="100">
        <v>28.6</v>
      </c>
      <c r="P118" s="100">
        <v>29.8</v>
      </c>
      <c r="Q118" s="105">
        <v>29.6</v>
      </c>
      <c r="R118" s="102">
        <v>27.6</v>
      </c>
      <c r="S118" s="100">
        <v>27.4</v>
      </c>
      <c r="T118" s="100">
        <v>27.8</v>
      </c>
      <c r="U118" s="100">
        <v>29</v>
      </c>
      <c r="V118" s="100">
        <v>28</v>
      </c>
      <c r="W118" s="56">
        <v>28</v>
      </c>
      <c r="X118" s="106">
        <v>27.2</v>
      </c>
      <c r="Y118" s="100">
        <v>27.6</v>
      </c>
      <c r="Z118" s="100">
        <v>27.8</v>
      </c>
      <c r="AA118" s="100">
        <v>27.8</v>
      </c>
      <c r="AB118" s="105">
        <v>27.8</v>
      </c>
      <c r="AC118" s="102">
        <v>27.6</v>
      </c>
      <c r="AD118" s="102">
        <v>27.6</v>
      </c>
      <c r="AE118" s="100">
        <v>27.6</v>
      </c>
      <c r="AF118" s="102">
        <v>27.6</v>
      </c>
      <c r="AG118" s="100">
        <v>27</v>
      </c>
      <c r="AH118" s="100">
        <v>27</v>
      </c>
      <c r="AI118" s="100">
        <v>26.6</v>
      </c>
      <c r="AJ118" s="105">
        <v>26.8</v>
      </c>
      <c r="AK118" s="102">
        <v>27.4</v>
      </c>
      <c r="AL118" s="100">
        <v>27.8</v>
      </c>
      <c r="AM118" s="100">
        <v>27.4</v>
      </c>
      <c r="AN118" s="100">
        <v>27</v>
      </c>
      <c r="AO118" s="100">
        <v>27.8</v>
      </c>
      <c r="AP118" s="100">
        <v>27.4</v>
      </c>
      <c r="AQ118" s="110">
        <f t="shared" si="299"/>
        <v>1.3000000000000007</v>
      </c>
      <c r="AS118" s="103"/>
      <c r="AT118" s="112"/>
      <c r="AU118" s="142"/>
      <c r="AV118" s="143"/>
      <c r="AW118" s="143"/>
      <c r="AX118" s="149"/>
      <c r="AY118" s="143"/>
      <c r="AZ118" s="150"/>
      <c r="BA118" s="142"/>
      <c r="BB118" s="143"/>
      <c r="BC118" s="143"/>
      <c r="BD118" s="143"/>
      <c r="BE118" s="150"/>
      <c r="BF118" s="142"/>
      <c r="BG118" s="143"/>
      <c r="BH118" s="143"/>
      <c r="BI118" s="143"/>
      <c r="BJ118" s="150"/>
      <c r="BK118" s="143"/>
      <c r="BL118" s="143"/>
      <c r="BM118" s="143"/>
      <c r="BN118" s="143"/>
      <c r="BO118" s="150"/>
      <c r="BP118" s="142"/>
      <c r="BQ118" s="143"/>
      <c r="BR118" s="143"/>
      <c r="BS118" s="143"/>
      <c r="BT118" s="143"/>
      <c r="BV118" s="103"/>
      <c r="BW118" s="162"/>
      <c r="BX118" s="161"/>
      <c r="BY118" s="143"/>
      <c r="BZ118" s="143"/>
      <c r="CA118" s="143"/>
      <c r="CB118" s="150"/>
      <c r="CC118" s="161"/>
      <c r="CD118" s="143"/>
      <c r="CE118" s="143"/>
      <c r="CF118" s="143"/>
      <c r="CG118" s="150"/>
      <c r="CH118" s="149"/>
      <c r="CI118" s="149"/>
      <c r="CJ118" s="149"/>
      <c r="CK118" s="149"/>
      <c r="CL118" s="163"/>
      <c r="CM118" s="142"/>
      <c r="CN118" s="143"/>
      <c r="CO118" s="143"/>
      <c r="CP118" s="143"/>
      <c r="CQ118" s="150"/>
      <c r="CR118" s="142"/>
      <c r="CS118" s="143"/>
      <c r="CT118" s="143"/>
      <c r="CU118" s="143"/>
      <c r="CV118" s="143"/>
      <c r="CX118" s="103">
        <v>44855</v>
      </c>
      <c r="CY118" s="68">
        <v>18.25</v>
      </c>
      <c r="CZ118" s="68">
        <v>15.75</v>
      </c>
      <c r="DA118" s="126">
        <f t="shared" si="240"/>
        <v>2.5</v>
      </c>
      <c r="DC118" s="103">
        <v>44855</v>
      </c>
      <c r="DD118" s="127">
        <f t="shared" si="250"/>
        <v>0.60000000000000142</v>
      </c>
      <c r="DE118" s="127">
        <f t="shared" si="251"/>
        <v>1.6000000000000014</v>
      </c>
      <c r="DF118" s="127">
        <f t="shared" si="252"/>
        <v>-0.39999999999999858</v>
      </c>
      <c r="DG118" s="127">
        <f t="shared" si="253"/>
        <v>0</v>
      </c>
      <c r="DH118" s="127">
        <f t="shared" si="254"/>
        <v>0.40000000000000213</v>
      </c>
      <c r="DI118" s="127">
        <f t="shared" si="255"/>
        <v>0.20000000000000284</v>
      </c>
      <c r="DJ118" s="127">
        <f t="shared" si="256"/>
        <v>-0.39999999999999858</v>
      </c>
      <c r="DK118" s="127">
        <f t="shared" si="257"/>
        <v>-0.79999999999999716</v>
      </c>
      <c r="DL118" s="127">
        <f t="shared" si="258"/>
        <v>0.60000000000000142</v>
      </c>
      <c r="DM118" s="127">
        <f t="shared" si="259"/>
        <v>0</v>
      </c>
      <c r="DN118" s="127">
        <f t="shared" si="260"/>
        <v>-0.60000000000000142</v>
      </c>
      <c r="DO118" s="127">
        <f t="shared" si="261"/>
        <v>0</v>
      </c>
      <c r="DP118" s="127">
        <f t="shared" si="262"/>
        <v>-0.19999999999999929</v>
      </c>
      <c r="DQ118" s="127">
        <f t="shared" si="263"/>
        <v>0.19999999999999929</v>
      </c>
      <c r="DR118" s="127">
        <f t="shared" si="264"/>
        <v>-0.60000000000000142</v>
      </c>
      <c r="DS118" s="127">
        <f t="shared" si="265"/>
        <v>-0.19999999999999929</v>
      </c>
      <c r="DU118" s="103">
        <v>44858</v>
      </c>
      <c r="DV118" s="68">
        <v>13.8</v>
      </c>
      <c r="DW118" s="133">
        <v>14.05</v>
      </c>
      <c r="DX118" s="134">
        <f t="shared" si="289"/>
        <v>-0.25</v>
      </c>
      <c r="DY118" s="68">
        <v>13.8</v>
      </c>
      <c r="DZ118" s="133">
        <v>14.2</v>
      </c>
      <c r="EA118" s="134">
        <f t="shared" si="319"/>
        <v>-0.39999999999999858</v>
      </c>
      <c r="EB118" s="68">
        <v>13.9</v>
      </c>
      <c r="EC118" s="133">
        <v>14.25</v>
      </c>
      <c r="ED118" s="134">
        <f t="shared" si="320"/>
        <v>-0.34999999999999964</v>
      </c>
      <c r="EE118" s="68">
        <v>13.7</v>
      </c>
      <c r="EF118" s="133">
        <v>14.05</v>
      </c>
      <c r="EG118" s="134">
        <f t="shared" si="321"/>
        <v>-0.35000000000000142</v>
      </c>
      <c r="EH118" s="68">
        <v>13.7</v>
      </c>
      <c r="EI118" s="133">
        <v>14.1</v>
      </c>
      <c r="EJ118" s="134">
        <f t="shared" si="322"/>
        <v>-0.40000000000000036</v>
      </c>
      <c r="EK118" s="68">
        <v>13.8</v>
      </c>
      <c r="EL118" s="133">
        <v>14.15</v>
      </c>
      <c r="EM118" s="134">
        <f t="shared" si="323"/>
        <v>-0.34999999999999964</v>
      </c>
      <c r="EN118" s="68">
        <v>13.3</v>
      </c>
      <c r="EO118" s="133">
        <v>13.7</v>
      </c>
      <c r="EP118" s="134">
        <f t="shared" si="324"/>
        <v>-0.39999999999999858</v>
      </c>
      <c r="EQ118" s="68">
        <v>13.4</v>
      </c>
      <c r="ER118" s="133">
        <v>13.9</v>
      </c>
      <c r="ES118" s="134">
        <f t="shared" si="325"/>
        <v>-0.5</v>
      </c>
      <c r="ET118" s="68">
        <v>13.3</v>
      </c>
      <c r="EU118" s="133">
        <v>13.8</v>
      </c>
      <c r="EV118" s="134">
        <f t="shared" si="326"/>
        <v>-0.5</v>
      </c>
      <c r="EW118" s="68">
        <v>13.9</v>
      </c>
      <c r="EX118" s="133">
        <v>14.25</v>
      </c>
      <c r="EY118" s="134">
        <f t="shared" si="327"/>
        <v>-0.34999999999999964</v>
      </c>
    </row>
    <row r="119" spans="1:155" ht="19.75" customHeight="1" x14ac:dyDescent="0.35">
      <c r="E119" s="96"/>
      <c r="J119" s="103">
        <v>44854</v>
      </c>
      <c r="K119" s="101">
        <f t="shared" si="242"/>
        <v>28.270967741935479</v>
      </c>
      <c r="L119" s="102">
        <v>28.8</v>
      </c>
      <c r="M119" s="100">
        <v>29.2</v>
      </c>
      <c r="N119" s="100">
        <v>28.8</v>
      </c>
      <c r="O119" s="100">
        <v>28.6</v>
      </c>
      <c r="P119" s="100">
        <v>29.8</v>
      </c>
      <c r="Q119" s="105">
        <v>29.6</v>
      </c>
      <c r="R119" s="102">
        <v>28.4</v>
      </c>
      <c r="S119" s="100">
        <v>28</v>
      </c>
      <c r="T119" s="100">
        <v>28.6</v>
      </c>
      <c r="U119" s="100">
        <v>29</v>
      </c>
      <c r="V119" s="100">
        <v>29</v>
      </c>
      <c r="W119" s="56">
        <v>29</v>
      </c>
      <c r="X119" s="106">
        <v>27.8</v>
      </c>
      <c r="Y119" s="100">
        <v>28.2</v>
      </c>
      <c r="Z119" s="100">
        <v>28.2</v>
      </c>
      <c r="AA119" s="100">
        <v>28.2</v>
      </c>
      <c r="AB119" s="105">
        <v>28.4</v>
      </c>
      <c r="AC119" s="102">
        <v>28</v>
      </c>
      <c r="AD119" s="102">
        <v>28</v>
      </c>
      <c r="AE119" s="100">
        <v>28</v>
      </c>
      <c r="AF119" s="102">
        <v>28</v>
      </c>
      <c r="AG119" s="100">
        <v>27.4</v>
      </c>
      <c r="AH119" s="100">
        <v>27.4</v>
      </c>
      <c r="AI119" s="100">
        <v>27.2</v>
      </c>
      <c r="AJ119" s="105">
        <v>27.4</v>
      </c>
      <c r="AK119" s="102">
        <v>28.2</v>
      </c>
      <c r="AL119" s="100">
        <v>28.4</v>
      </c>
      <c r="AM119" s="100">
        <v>27.8</v>
      </c>
      <c r="AN119" s="100">
        <v>27.2</v>
      </c>
      <c r="AO119" s="100">
        <v>28.4</v>
      </c>
      <c r="AP119" s="100">
        <v>27.4</v>
      </c>
      <c r="AQ119" s="110">
        <f t="shared" si="299"/>
        <v>0.90000000000000213</v>
      </c>
      <c r="AS119" s="103"/>
      <c r="AT119" s="112"/>
      <c r="AU119" s="142"/>
      <c r="AV119" s="143"/>
      <c r="AW119" s="143"/>
      <c r="AX119" s="149"/>
      <c r="AY119" s="143"/>
      <c r="AZ119" s="150"/>
      <c r="BA119" s="142"/>
      <c r="BB119" s="143"/>
      <c r="BC119" s="143"/>
      <c r="BD119" s="143"/>
      <c r="BE119" s="150"/>
      <c r="BF119" s="142"/>
      <c r="BG119" s="143"/>
      <c r="BH119" s="143"/>
      <c r="BI119" s="143"/>
      <c r="BJ119" s="150"/>
      <c r="BK119" s="143"/>
      <c r="BL119" s="143"/>
      <c r="BM119" s="143"/>
      <c r="BN119" s="143"/>
      <c r="BO119" s="150"/>
      <c r="BP119" s="142"/>
      <c r="BQ119" s="143"/>
      <c r="BR119" s="143"/>
      <c r="BS119" s="143"/>
      <c r="BT119" s="143"/>
      <c r="BV119" s="103"/>
      <c r="BW119" s="162"/>
      <c r="BX119" s="161"/>
      <c r="BY119" s="143"/>
      <c r="BZ119" s="143"/>
      <c r="CA119" s="143"/>
      <c r="CB119" s="150"/>
      <c r="CC119" s="161"/>
      <c r="CD119" s="143"/>
      <c r="CE119" s="143"/>
      <c r="CF119" s="143"/>
      <c r="CG119" s="150"/>
      <c r="CH119" s="149"/>
      <c r="CI119" s="149"/>
      <c r="CJ119" s="149"/>
      <c r="CK119" s="149"/>
      <c r="CL119" s="163"/>
      <c r="CM119" s="142"/>
      <c r="CN119" s="143"/>
      <c r="CO119" s="143"/>
      <c r="CP119" s="143"/>
      <c r="CQ119" s="150"/>
      <c r="CR119" s="142"/>
      <c r="CS119" s="143"/>
      <c r="CT119" s="143"/>
      <c r="CU119" s="143"/>
      <c r="CV119" s="143"/>
      <c r="CX119" s="103">
        <v>44854</v>
      </c>
      <c r="CY119" s="68">
        <v>18.5</v>
      </c>
      <c r="CZ119" s="68">
        <v>16.2</v>
      </c>
      <c r="DA119" s="126">
        <f t="shared" si="240"/>
        <v>2.3000000000000007</v>
      </c>
      <c r="DC119" s="103">
        <v>44854</v>
      </c>
      <c r="DD119" s="127">
        <f t="shared" si="250"/>
        <v>1</v>
      </c>
      <c r="DE119" s="127">
        <f t="shared" si="251"/>
        <v>1</v>
      </c>
      <c r="DF119" s="127">
        <f t="shared" si="252"/>
        <v>-0.80000000000000071</v>
      </c>
      <c r="DG119" s="127">
        <f t="shared" si="253"/>
        <v>-0.19999999999999929</v>
      </c>
      <c r="DH119" s="127">
        <f t="shared" si="254"/>
        <v>0.39999999999999858</v>
      </c>
      <c r="DI119" s="127">
        <f t="shared" si="255"/>
        <v>0.39999999999999858</v>
      </c>
      <c r="DJ119" s="127">
        <f t="shared" si="256"/>
        <v>-0.60000000000000142</v>
      </c>
      <c r="DK119" s="127">
        <f t="shared" si="257"/>
        <v>-0.80000000000000071</v>
      </c>
      <c r="DL119" s="127">
        <f t="shared" si="258"/>
        <v>0.80000000000000071</v>
      </c>
      <c r="DM119" s="127">
        <f t="shared" si="259"/>
        <v>0.19999999999999929</v>
      </c>
      <c r="DN119" s="127">
        <f t="shared" si="260"/>
        <v>-1.1999999999999993</v>
      </c>
      <c r="DO119" s="127">
        <f t="shared" si="261"/>
        <v>-0.19999999999999929</v>
      </c>
      <c r="DP119" s="127">
        <f t="shared" si="262"/>
        <v>-0.60000000000000142</v>
      </c>
      <c r="DQ119" s="127">
        <f t="shared" si="263"/>
        <v>0</v>
      </c>
      <c r="DR119" s="127">
        <f t="shared" si="264"/>
        <v>-0.59999999999999787</v>
      </c>
      <c r="DS119" s="127">
        <f t="shared" si="265"/>
        <v>-0.19999999999999929</v>
      </c>
      <c r="DU119" s="103">
        <v>44857</v>
      </c>
      <c r="DV119" s="68">
        <v>13.8</v>
      </c>
      <c r="DW119" s="133">
        <v>14.2</v>
      </c>
      <c r="DX119" s="134">
        <f t="shared" si="289"/>
        <v>-0.39999999999999858</v>
      </c>
      <c r="DY119" s="68">
        <v>14.1</v>
      </c>
      <c r="DZ119" s="133">
        <v>14.65</v>
      </c>
      <c r="EA119" s="134">
        <f t="shared" si="319"/>
        <v>-0.55000000000000071</v>
      </c>
      <c r="EB119" s="68">
        <v>14.2</v>
      </c>
      <c r="EC119" s="133">
        <v>14.9</v>
      </c>
      <c r="ED119" s="134">
        <f t="shared" ref="ED119:ED126" si="328">EB119-EC119</f>
        <v>-0.70000000000000107</v>
      </c>
      <c r="EE119" s="68">
        <v>13.9</v>
      </c>
      <c r="EF119" s="133">
        <v>14.4</v>
      </c>
      <c r="EG119" s="134">
        <f t="shared" ref="EG119:EG126" si="329">EE119-EF119</f>
        <v>-0.5</v>
      </c>
      <c r="EH119" s="68">
        <v>13.9</v>
      </c>
      <c r="EI119" s="133">
        <v>14.4</v>
      </c>
      <c r="EJ119" s="134">
        <f t="shared" ref="EJ119:EJ126" si="330">EH119-EI119</f>
        <v>-0.5</v>
      </c>
      <c r="EK119" s="68">
        <v>14</v>
      </c>
      <c r="EL119" s="133">
        <v>14.6</v>
      </c>
      <c r="EM119" s="134">
        <f t="shared" ref="EM119:EM126" si="331">EK119-EL119</f>
        <v>-0.59999999999999964</v>
      </c>
      <c r="EN119" s="68">
        <v>13.6</v>
      </c>
      <c r="EO119" s="133">
        <v>13.9</v>
      </c>
      <c r="EP119" s="134">
        <f t="shared" ref="EP119:EP126" si="332">EN119-EO119</f>
        <v>-0.30000000000000071</v>
      </c>
      <c r="EQ119" s="68">
        <v>13.6</v>
      </c>
      <c r="ER119" s="133">
        <v>14.1</v>
      </c>
      <c r="ES119" s="134">
        <f t="shared" ref="ES119:ES126" si="333">EQ119-ER119</f>
        <v>-0.5</v>
      </c>
      <c r="ET119" s="68">
        <v>13.6</v>
      </c>
      <c r="EU119" s="133">
        <v>14.1</v>
      </c>
      <c r="EV119" s="134">
        <f t="shared" ref="EV119:EV126" si="334">ET119-EU119</f>
        <v>-0.5</v>
      </c>
      <c r="EW119" s="68">
        <v>14.2</v>
      </c>
      <c r="EX119" s="133">
        <v>14.7</v>
      </c>
      <c r="EY119" s="134">
        <f t="shared" si="327"/>
        <v>-0.5</v>
      </c>
    </row>
    <row r="120" spans="1:155" ht="19.75" customHeight="1" x14ac:dyDescent="0.35">
      <c r="E120" s="96"/>
      <c r="J120" s="103">
        <v>44853</v>
      </c>
      <c r="K120" s="101">
        <f t="shared" si="242"/>
        <v>28.49677419354839</v>
      </c>
      <c r="L120" s="102">
        <v>28.8</v>
      </c>
      <c r="M120" s="100">
        <v>29.4</v>
      </c>
      <c r="N120" s="100">
        <v>28.8</v>
      </c>
      <c r="O120" s="100">
        <v>28.8</v>
      </c>
      <c r="P120" s="100">
        <v>29.4</v>
      </c>
      <c r="Q120" s="105">
        <v>29.6</v>
      </c>
      <c r="R120" s="102">
        <v>28.8</v>
      </c>
      <c r="S120" s="100">
        <v>28.6</v>
      </c>
      <c r="T120" s="100">
        <v>28.6</v>
      </c>
      <c r="U120" s="100">
        <v>29</v>
      </c>
      <c r="V120" s="100">
        <v>29</v>
      </c>
      <c r="W120" s="56">
        <v>29</v>
      </c>
      <c r="X120" s="106">
        <v>27.8</v>
      </c>
      <c r="Y120" s="100">
        <v>28.6</v>
      </c>
      <c r="Z120" s="100">
        <v>28.6</v>
      </c>
      <c r="AA120" s="100">
        <v>28.6</v>
      </c>
      <c r="AB120" s="105">
        <v>28.4</v>
      </c>
      <c r="AC120" s="102">
        <v>28.4</v>
      </c>
      <c r="AD120" s="102">
        <v>28.4</v>
      </c>
      <c r="AE120" s="100">
        <v>28.2</v>
      </c>
      <c r="AF120" s="102">
        <v>28.4</v>
      </c>
      <c r="AG120" s="100">
        <v>28</v>
      </c>
      <c r="AH120" s="100">
        <v>28</v>
      </c>
      <c r="AI120" s="100">
        <v>27.6</v>
      </c>
      <c r="AJ120" s="105">
        <v>27.8</v>
      </c>
      <c r="AK120" s="102">
        <v>28.4</v>
      </c>
      <c r="AL120" s="100">
        <v>28.6</v>
      </c>
      <c r="AM120" s="100">
        <v>28.2</v>
      </c>
      <c r="AN120" s="100">
        <v>27.6</v>
      </c>
      <c r="AO120" s="100">
        <v>28.6</v>
      </c>
      <c r="AP120" s="100">
        <v>27.4</v>
      </c>
      <c r="AQ120" s="110">
        <f t="shared" si="299"/>
        <v>0.29999999999999716</v>
      </c>
      <c r="AS120" s="103"/>
      <c r="AT120" s="112"/>
      <c r="AU120" s="142"/>
      <c r="AV120" s="143"/>
      <c r="AW120" s="143"/>
      <c r="AX120" s="149"/>
      <c r="AY120" s="143"/>
      <c r="AZ120" s="150"/>
      <c r="BA120" s="142"/>
      <c r="BB120" s="143"/>
      <c r="BC120" s="143"/>
      <c r="BD120" s="143"/>
      <c r="BE120" s="150"/>
      <c r="BF120" s="142"/>
      <c r="BG120" s="143"/>
      <c r="BH120" s="143"/>
      <c r="BI120" s="143"/>
      <c r="BJ120" s="150"/>
      <c r="BK120" s="143"/>
      <c r="BL120" s="143"/>
      <c r="BM120" s="143"/>
      <c r="BN120" s="143"/>
      <c r="BO120" s="150"/>
      <c r="BP120" s="142"/>
      <c r="BQ120" s="143"/>
      <c r="BR120" s="143"/>
      <c r="BS120" s="143"/>
      <c r="BT120" s="143"/>
      <c r="BV120" s="103"/>
      <c r="BW120" s="162"/>
      <c r="BX120" s="161"/>
      <c r="BY120" s="143"/>
      <c r="BZ120" s="143"/>
      <c r="CA120" s="143"/>
      <c r="CB120" s="150"/>
      <c r="CC120" s="161"/>
      <c r="CD120" s="143"/>
      <c r="CE120" s="143"/>
      <c r="CF120" s="143"/>
      <c r="CG120" s="150"/>
      <c r="CH120" s="149"/>
      <c r="CI120" s="149"/>
      <c r="CJ120" s="149"/>
      <c r="CK120" s="149"/>
      <c r="CL120" s="163"/>
      <c r="CM120" s="142"/>
      <c r="CN120" s="143"/>
      <c r="CO120" s="143"/>
      <c r="CP120" s="143"/>
      <c r="CQ120" s="150"/>
      <c r="CR120" s="142"/>
      <c r="CS120" s="143"/>
      <c r="CT120" s="143"/>
      <c r="CU120" s="143"/>
      <c r="CV120" s="143"/>
      <c r="CX120" s="103">
        <v>44853</v>
      </c>
      <c r="CY120" s="68">
        <v>18.25</v>
      </c>
      <c r="CZ120" s="68">
        <v>15.9</v>
      </c>
      <c r="DA120" s="126">
        <f t="shared" si="240"/>
        <v>2.3499999999999996</v>
      </c>
      <c r="DC120" s="103">
        <v>44853</v>
      </c>
      <c r="DD120" s="127">
        <f t="shared" si="250"/>
        <v>0.39999999999999858</v>
      </c>
      <c r="DE120" s="127">
        <f t="shared" si="251"/>
        <v>0.39999999999999858</v>
      </c>
      <c r="DF120" s="127">
        <f t="shared" si="252"/>
        <v>-1</v>
      </c>
      <c r="DG120" s="127">
        <f t="shared" si="253"/>
        <v>-0.40000000000000213</v>
      </c>
      <c r="DH120" s="127">
        <f t="shared" si="254"/>
        <v>0</v>
      </c>
      <c r="DI120" s="127">
        <f t="shared" si="255"/>
        <v>0.19999999999999929</v>
      </c>
      <c r="DJ120" s="127">
        <f t="shared" si="256"/>
        <v>-0.60000000000000142</v>
      </c>
      <c r="DK120" s="127">
        <f t="shared" si="257"/>
        <v>-1</v>
      </c>
      <c r="DL120" s="127">
        <f t="shared" si="258"/>
        <v>0.19999999999999929</v>
      </c>
      <c r="DM120" s="127">
        <f t="shared" si="259"/>
        <v>-0.20000000000000284</v>
      </c>
      <c r="DN120" s="127">
        <f t="shared" si="260"/>
        <v>-1.1999999999999993</v>
      </c>
      <c r="DO120" s="127">
        <f t="shared" si="261"/>
        <v>-0.39999999999999858</v>
      </c>
      <c r="DP120" s="127">
        <f t="shared" si="262"/>
        <v>-0.39999999999999858</v>
      </c>
      <c r="DQ120" s="127">
        <f t="shared" si="263"/>
        <v>-0.19999999999999929</v>
      </c>
      <c r="DR120" s="127">
        <f t="shared" si="264"/>
        <v>-0.80000000000000071</v>
      </c>
      <c r="DS120" s="127">
        <f t="shared" si="265"/>
        <v>-0.80000000000000071</v>
      </c>
      <c r="DU120" s="103">
        <v>44856</v>
      </c>
      <c r="DV120" s="68">
        <v>14</v>
      </c>
      <c r="DW120" s="133">
        <v>14.3</v>
      </c>
      <c r="DX120" s="134">
        <f t="shared" si="289"/>
        <v>-0.30000000000000071</v>
      </c>
      <c r="DY120" s="68">
        <v>14.2</v>
      </c>
      <c r="DZ120" s="133">
        <v>14.65</v>
      </c>
      <c r="EA120" s="134">
        <f t="shared" si="319"/>
        <v>-0.45000000000000107</v>
      </c>
      <c r="EB120" s="68">
        <v>14.2</v>
      </c>
      <c r="EC120" s="133">
        <v>14.8</v>
      </c>
      <c r="ED120" s="134">
        <f t="shared" si="328"/>
        <v>-0.60000000000000142</v>
      </c>
      <c r="EE120" s="68">
        <v>13.7</v>
      </c>
      <c r="EF120" s="133">
        <v>14.15</v>
      </c>
      <c r="EG120" s="134">
        <f t="shared" si="329"/>
        <v>-0.45000000000000107</v>
      </c>
      <c r="EH120" s="68">
        <v>13.9</v>
      </c>
      <c r="EI120" s="133">
        <v>14.3</v>
      </c>
      <c r="EJ120" s="134">
        <f t="shared" si="330"/>
        <v>-0.40000000000000036</v>
      </c>
      <c r="EK120" s="68">
        <v>14</v>
      </c>
      <c r="EL120" s="133">
        <v>14.6</v>
      </c>
      <c r="EM120" s="134">
        <f t="shared" si="331"/>
        <v>-0.59999999999999964</v>
      </c>
      <c r="EN120" s="68">
        <v>13.6</v>
      </c>
      <c r="EO120" s="133">
        <v>14</v>
      </c>
      <c r="EP120" s="134">
        <f t="shared" si="332"/>
        <v>-0.40000000000000036</v>
      </c>
      <c r="EQ120" s="68">
        <v>13.7</v>
      </c>
      <c r="ER120" s="133">
        <v>14.2</v>
      </c>
      <c r="ES120" s="134">
        <f t="shared" si="333"/>
        <v>-0.5</v>
      </c>
      <c r="ET120" s="68">
        <v>13.6</v>
      </c>
      <c r="EU120" s="133">
        <v>14.2</v>
      </c>
      <c r="EV120" s="134">
        <f t="shared" si="334"/>
        <v>-0.59999999999999964</v>
      </c>
      <c r="EW120" s="68">
        <v>14.3</v>
      </c>
      <c r="EX120" s="133">
        <v>14.7</v>
      </c>
      <c r="EY120" s="134">
        <f t="shared" si="327"/>
        <v>-0.39999999999999858</v>
      </c>
    </row>
    <row r="121" spans="1:155" ht="19.75" customHeight="1" x14ac:dyDescent="0.35">
      <c r="E121" s="96"/>
      <c r="J121" s="103">
        <v>44852</v>
      </c>
      <c r="K121" s="101">
        <f t="shared" si="242"/>
        <v>27.78709677419355</v>
      </c>
      <c r="L121" s="102">
        <v>28.2</v>
      </c>
      <c r="M121" s="100">
        <v>28.6</v>
      </c>
      <c r="N121" s="100">
        <v>28.6</v>
      </c>
      <c r="O121" s="100">
        <v>28.2</v>
      </c>
      <c r="P121" s="100">
        <v>29</v>
      </c>
      <c r="Q121" s="105">
        <v>29.2</v>
      </c>
      <c r="R121" s="102">
        <v>28</v>
      </c>
      <c r="S121" s="100">
        <v>28</v>
      </c>
      <c r="T121" s="100">
        <v>27.8</v>
      </c>
      <c r="U121" s="100">
        <v>28.2</v>
      </c>
      <c r="V121" s="100">
        <v>28</v>
      </c>
      <c r="W121" s="56">
        <v>28</v>
      </c>
      <c r="X121" s="106">
        <v>27</v>
      </c>
      <c r="Y121" s="100">
        <v>28</v>
      </c>
      <c r="Z121" s="100">
        <v>27.8</v>
      </c>
      <c r="AA121" s="100">
        <v>27.8</v>
      </c>
      <c r="AB121" s="105">
        <v>27.8</v>
      </c>
      <c r="AC121" s="102">
        <v>27.6</v>
      </c>
      <c r="AD121" s="102">
        <v>27.6</v>
      </c>
      <c r="AE121" s="100">
        <v>27.6</v>
      </c>
      <c r="AF121" s="102">
        <v>27.4</v>
      </c>
      <c r="AG121" s="100">
        <v>27.2</v>
      </c>
      <c r="AH121" s="100">
        <v>27.2</v>
      </c>
      <c r="AI121" s="100">
        <v>26.8</v>
      </c>
      <c r="AJ121" s="105">
        <v>27</v>
      </c>
      <c r="AK121" s="102">
        <v>27.6</v>
      </c>
      <c r="AL121" s="100">
        <v>28</v>
      </c>
      <c r="AM121" s="100">
        <v>27.4</v>
      </c>
      <c r="AN121" s="100">
        <v>27.2</v>
      </c>
      <c r="AO121" s="100">
        <v>27.8</v>
      </c>
      <c r="AP121" s="100">
        <v>26.8</v>
      </c>
      <c r="AQ121" s="110">
        <f t="shared" si="299"/>
        <v>0.5</v>
      </c>
      <c r="AS121" s="103"/>
      <c r="AT121" s="112"/>
      <c r="AU121" s="142"/>
      <c r="AV121" s="143"/>
      <c r="AW121" s="143"/>
      <c r="AX121" s="149"/>
      <c r="AY121" s="143"/>
      <c r="AZ121" s="150"/>
      <c r="BA121" s="142"/>
      <c r="BB121" s="143"/>
      <c r="BC121" s="143"/>
      <c r="BD121" s="143"/>
      <c r="BE121" s="150"/>
      <c r="BF121" s="142"/>
      <c r="BG121" s="143"/>
      <c r="BH121" s="143"/>
      <c r="BI121" s="143"/>
      <c r="BJ121" s="150"/>
      <c r="BK121" s="143"/>
      <c r="BL121" s="143"/>
      <c r="BM121" s="143"/>
      <c r="BN121" s="143"/>
      <c r="BO121" s="150"/>
      <c r="BP121" s="142"/>
      <c r="BQ121" s="143"/>
      <c r="BR121" s="143"/>
      <c r="BS121" s="143"/>
      <c r="BT121" s="143"/>
      <c r="BV121" s="103"/>
      <c r="BW121" s="162"/>
      <c r="BX121" s="161"/>
      <c r="BY121" s="143"/>
      <c r="BZ121" s="143"/>
      <c r="CA121" s="143"/>
      <c r="CB121" s="150"/>
      <c r="CC121" s="161"/>
      <c r="CD121" s="143"/>
      <c r="CE121" s="143"/>
      <c r="CF121" s="143"/>
      <c r="CG121" s="150"/>
      <c r="CH121" s="149"/>
      <c r="CI121" s="149"/>
      <c r="CJ121" s="149"/>
      <c r="CK121" s="149"/>
      <c r="CL121" s="163"/>
      <c r="CM121" s="142"/>
      <c r="CN121" s="143"/>
      <c r="CO121" s="143"/>
      <c r="CP121" s="143"/>
      <c r="CQ121" s="150"/>
      <c r="CR121" s="142"/>
      <c r="CS121" s="143"/>
      <c r="CT121" s="143"/>
      <c r="CU121" s="143"/>
      <c r="CV121" s="143"/>
      <c r="CX121" s="103">
        <v>44852</v>
      </c>
      <c r="CY121" s="68">
        <v>18.25</v>
      </c>
      <c r="CZ121" s="68">
        <v>16</v>
      </c>
      <c r="DA121" s="126">
        <f t="shared" si="240"/>
        <v>2.25</v>
      </c>
      <c r="DC121" s="103">
        <v>44852</v>
      </c>
      <c r="DD121" s="127">
        <f t="shared" si="250"/>
        <v>0</v>
      </c>
      <c r="DE121" s="127">
        <f t="shared" si="251"/>
        <v>0.19999999999999929</v>
      </c>
      <c r="DF121" s="127">
        <f t="shared" si="252"/>
        <v>-0.80000000000000071</v>
      </c>
      <c r="DG121" s="127">
        <f t="shared" si="253"/>
        <v>-0.60000000000000142</v>
      </c>
      <c r="DH121" s="127">
        <f t="shared" si="254"/>
        <v>0</v>
      </c>
      <c r="DI121" s="127">
        <f t="shared" si="255"/>
        <v>0</v>
      </c>
      <c r="DJ121" s="127">
        <f t="shared" si="256"/>
        <v>-0.80000000000000071</v>
      </c>
      <c r="DK121" s="127">
        <f t="shared" si="257"/>
        <v>-1.1999999999999993</v>
      </c>
      <c r="DL121" s="127">
        <f t="shared" si="258"/>
        <v>0.60000000000000142</v>
      </c>
      <c r="DM121" s="127">
        <f t="shared" si="259"/>
        <v>-0.39999999999999858</v>
      </c>
      <c r="DN121" s="127">
        <f t="shared" si="260"/>
        <v>-0.80000000000000071</v>
      </c>
      <c r="DO121" s="127">
        <f t="shared" si="261"/>
        <v>0</v>
      </c>
      <c r="DP121" s="127">
        <f t="shared" si="262"/>
        <v>0</v>
      </c>
      <c r="DQ121" s="127">
        <f t="shared" si="263"/>
        <v>0</v>
      </c>
      <c r="DR121" s="127">
        <f t="shared" si="264"/>
        <v>-1</v>
      </c>
      <c r="DS121" s="127">
        <f t="shared" si="265"/>
        <v>-1</v>
      </c>
      <c r="DU121" s="103">
        <v>44855</v>
      </c>
      <c r="DV121" s="68">
        <v>13.8</v>
      </c>
      <c r="DW121" s="133">
        <v>14.2</v>
      </c>
      <c r="DX121" s="134">
        <f t="shared" si="289"/>
        <v>-0.39999999999999858</v>
      </c>
      <c r="DY121" s="68">
        <v>13.7</v>
      </c>
      <c r="DZ121" s="133">
        <v>14.25</v>
      </c>
      <c r="EA121" s="134">
        <f t="shared" ref="EA121:EA135" si="335">DY121-DZ121</f>
        <v>-0.55000000000000071</v>
      </c>
      <c r="EB121" s="68">
        <v>14.2</v>
      </c>
      <c r="EC121" s="133">
        <v>15</v>
      </c>
      <c r="ED121" s="134">
        <f t="shared" si="328"/>
        <v>-0.80000000000000071</v>
      </c>
      <c r="EE121" s="68">
        <v>13.7</v>
      </c>
      <c r="EF121" s="133">
        <v>14.2</v>
      </c>
      <c r="EG121" s="134">
        <f t="shared" si="329"/>
        <v>-0.5</v>
      </c>
      <c r="EH121" s="68">
        <v>13.9</v>
      </c>
      <c r="EI121" s="133">
        <v>14.3</v>
      </c>
      <c r="EJ121" s="134">
        <f t="shared" si="330"/>
        <v>-0.40000000000000036</v>
      </c>
      <c r="EK121" s="68">
        <v>14</v>
      </c>
      <c r="EL121" s="133">
        <v>14.8</v>
      </c>
      <c r="EM121" s="134">
        <f t="shared" si="331"/>
        <v>-0.80000000000000071</v>
      </c>
      <c r="EN121" s="68">
        <v>13.3</v>
      </c>
      <c r="EO121" s="133">
        <v>13.7</v>
      </c>
      <c r="EP121" s="134">
        <f t="shared" si="332"/>
        <v>-0.39999999999999858</v>
      </c>
      <c r="EQ121" s="68">
        <v>13.5</v>
      </c>
      <c r="ER121" s="133">
        <v>13.8</v>
      </c>
      <c r="ES121" s="134">
        <f t="shared" si="333"/>
        <v>-0.30000000000000071</v>
      </c>
      <c r="ET121" s="68">
        <v>13.4</v>
      </c>
      <c r="EU121" s="133">
        <v>13.7</v>
      </c>
      <c r="EV121" s="134">
        <f t="shared" si="334"/>
        <v>-0.29999999999999893</v>
      </c>
      <c r="EW121" s="68">
        <v>14</v>
      </c>
      <c r="EX121" s="133">
        <v>14.5</v>
      </c>
      <c r="EY121" s="134">
        <f t="shared" ref="EY121:EY127" si="336">EW121-EX121</f>
        <v>-0.5</v>
      </c>
    </row>
    <row r="122" spans="1:155" ht="19.75" customHeight="1" x14ac:dyDescent="0.35">
      <c r="E122" s="96"/>
      <c r="J122" s="103">
        <v>44851</v>
      </c>
      <c r="K122" s="101">
        <f t="shared" si="242"/>
        <v>27.380645161290328</v>
      </c>
      <c r="L122" s="102">
        <v>27.8</v>
      </c>
      <c r="M122" s="100">
        <v>28.4</v>
      </c>
      <c r="N122" s="100">
        <v>27.8</v>
      </c>
      <c r="O122" s="100">
        <v>28.2</v>
      </c>
      <c r="P122" s="100">
        <v>28.8</v>
      </c>
      <c r="Q122" s="105">
        <v>29</v>
      </c>
      <c r="R122" s="102">
        <v>27.2</v>
      </c>
      <c r="S122" s="100">
        <v>26.8</v>
      </c>
      <c r="T122" s="100">
        <v>27</v>
      </c>
      <c r="U122" s="100">
        <v>28</v>
      </c>
      <c r="V122" s="100">
        <v>27.6</v>
      </c>
      <c r="W122" s="56">
        <v>27.6</v>
      </c>
      <c r="X122" s="106">
        <v>26.8</v>
      </c>
      <c r="Y122" s="100">
        <v>27.8</v>
      </c>
      <c r="Z122" s="100">
        <v>27.6</v>
      </c>
      <c r="AA122" s="100">
        <v>27.6</v>
      </c>
      <c r="AB122" s="105">
        <v>27.6</v>
      </c>
      <c r="AC122" s="102">
        <v>27.2</v>
      </c>
      <c r="AD122" s="102">
        <v>27.2</v>
      </c>
      <c r="AE122" s="100">
        <v>27</v>
      </c>
      <c r="AF122" s="102">
        <v>27.2</v>
      </c>
      <c r="AG122" s="100">
        <v>26.8</v>
      </c>
      <c r="AH122" s="100">
        <v>27</v>
      </c>
      <c r="AI122" s="100">
        <v>26.4</v>
      </c>
      <c r="AJ122" s="105">
        <v>26.6</v>
      </c>
      <c r="AK122" s="102">
        <v>27</v>
      </c>
      <c r="AL122" s="100">
        <v>27.6</v>
      </c>
      <c r="AM122" s="100">
        <v>27</v>
      </c>
      <c r="AN122" s="100">
        <v>26.6</v>
      </c>
      <c r="AO122" s="100">
        <v>27.2</v>
      </c>
      <c r="AP122" s="100">
        <v>26.4</v>
      </c>
      <c r="AQ122" s="110">
        <f t="shared" si="299"/>
        <v>1.2000000000000028</v>
      </c>
      <c r="AS122" s="103"/>
      <c r="AT122" s="112"/>
      <c r="AU122" s="142"/>
      <c r="AV122" s="143"/>
      <c r="AW122" s="143"/>
      <c r="AX122" s="149"/>
      <c r="AY122" s="143"/>
      <c r="AZ122" s="150"/>
      <c r="BA122" s="142"/>
      <c r="BB122" s="143"/>
      <c r="BC122" s="143"/>
      <c r="BD122" s="143"/>
      <c r="BE122" s="150"/>
      <c r="BF122" s="142"/>
      <c r="BG122" s="143"/>
      <c r="BH122" s="143"/>
      <c r="BI122" s="143"/>
      <c r="BJ122" s="150"/>
      <c r="BK122" s="143"/>
      <c r="BL122" s="143"/>
      <c r="BM122" s="143"/>
      <c r="BN122" s="143"/>
      <c r="BO122" s="150"/>
      <c r="BP122" s="142"/>
      <c r="BQ122" s="143"/>
      <c r="BR122" s="143"/>
      <c r="BS122" s="143"/>
      <c r="BT122" s="143"/>
      <c r="BV122" s="103"/>
      <c r="BW122" s="162"/>
      <c r="BX122" s="161"/>
      <c r="BY122" s="143"/>
      <c r="BZ122" s="143"/>
      <c r="CA122" s="143"/>
      <c r="CB122" s="150"/>
      <c r="CC122" s="161"/>
      <c r="CD122" s="143"/>
      <c r="CE122" s="143"/>
      <c r="CF122" s="143"/>
      <c r="CG122" s="150"/>
      <c r="CH122" s="149"/>
      <c r="CI122" s="149"/>
      <c r="CJ122" s="149"/>
      <c r="CK122" s="149"/>
      <c r="CL122" s="163"/>
      <c r="CM122" s="142"/>
      <c r="CN122" s="143"/>
      <c r="CO122" s="143"/>
      <c r="CP122" s="143"/>
      <c r="CQ122" s="150"/>
      <c r="CR122" s="142"/>
      <c r="CS122" s="143"/>
      <c r="CT122" s="143"/>
      <c r="CU122" s="143"/>
      <c r="CV122" s="143"/>
      <c r="CX122" s="103">
        <v>44851</v>
      </c>
      <c r="CY122" s="68">
        <v>18.5</v>
      </c>
      <c r="CZ122" s="68">
        <v>16</v>
      </c>
      <c r="DA122" s="126">
        <f t="shared" si="240"/>
        <v>2.5</v>
      </c>
      <c r="DC122" s="103">
        <v>44851</v>
      </c>
      <c r="DD122" s="127">
        <f t="shared" si="250"/>
        <v>0.80000000000000071</v>
      </c>
      <c r="DE122" s="127">
        <f t="shared" si="251"/>
        <v>1.1999999999999993</v>
      </c>
      <c r="DF122" s="127">
        <f t="shared" si="252"/>
        <v>-0.19999999999999929</v>
      </c>
      <c r="DG122" s="127">
        <f t="shared" si="253"/>
        <v>0.19999999999999929</v>
      </c>
      <c r="DH122" s="127">
        <f t="shared" si="254"/>
        <v>0.80000000000000071</v>
      </c>
      <c r="DI122" s="127">
        <f t="shared" si="255"/>
        <v>0.39999999999999858</v>
      </c>
      <c r="DJ122" s="127">
        <f t="shared" si="256"/>
        <v>0.19999999999999929</v>
      </c>
      <c r="DK122" s="127">
        <f t="shared" si="257"/>
        <v>-0.40000000000000213</v>
      </c>
      <c r="DL122" s="127">
        <f t="shared" si="258"/>
        <v>1</v>
      </c>
      <c r="DM122" s="127">
        <f t="shared" si="259"/>
        <v>0.19999999999999929</v>
      </c>
      <c r="DN122" s="127">
        <f t="shared" si="260"/>
        <v>-0.59999999999999787</v>
      </c>
      <c r="DO122" s="127">
        <f t="shared" si="261"/>
        <v>-0.39999999999999858</v>
      </c>
      <c r="DP122" s="127">
        <f t="shared" si="262"/>
        <v>0</v>
      </c>
      <c r="DQ122" s="127">
        <f t="shared" si="263"/>
        <v>0.40000000000000213</v>
      </c>
      <c r="DR122" s="127">
        <f t="shared" si="264"/>
        <v>-0.80000000000000071</v>
      </c>
      <c r="DS122" s="127">
        <f t="shared" si="265"/>
        <v>0</v>
      </c>
      <c r="DU122" s="103">
        <v>44854</v>
      </c>
      <c r="DV122" s="68">
        <v>14.2</v>
      </c>
      <c r="DW122" s="133">
        <v>14.6</v>
      </c>
      <c r="DX122" s="134">
        <f t="shared" si="289"/>
        <v>-0.40000000000000036</v>
      </c>
      <c r="DY122" s="68">
        <v>14</v>
      </c>
      <c r="DZ122" s="133">
        <v>14.55</v>
      </c>
      <c r="EA122" s="134">
        <f t="shared" si="335"/>
        <v>-0.55000000000000071</v>
      </c>
      <c r="EB122" s="68">
        <v>14.4</v>
      </c>
      <c r="EC122" s="133">
        <v>15.1</v>
      </c>
      <c r="ED122" s="134">
        <f t="shared" si="328"/>
        <v>-0.69999999999999929</v>
      </c>
      <c r="EE122" s="68">
        <v>14.1</v>
      </c>
      <c r="EF122" s="133">
        <v>14.6</v>
      </c>
      <c r="EG122" s="134">
        <f t="shared" si="329"/>
        <v>-0.5</v>
      </c>
      <c r="EH122" s="68">
        <v>14.2</v>
      </c>
      <c r="EI122" s="133">
        <v>14.7</v>
      </c>
      <c r="EJ122" s="134">
        <f t="shared" si="330"/>
        <v>-0.5</v>
      </c>
      <c r="EK122" s="68">
        <v>14.4</v>
      </c>
      <c r="EL122" s="133">
        <v>15</v>
      </c>
      <c r="EM122" s="134">
        <f t="shared" si="331"/>
        <v>-0.59999999999999964</v>
      </c>
      <c r="EN122" s="68">
        <v>13.6</v>
      </c>
      <c r="EO122" s="133">
        <v>13.9</v>
      </c>
      <c r="EP122" s="134">
        <f t="shared" si="332"/>
        <v>-0.30000000000000071</v>
      </c>
      <c r="EQ122" s="68">
        <v>13.7</v>
      </c>
      <c r="ER122" s="133">
        <v>13.9</v>
      </c>
      <c r="ES122" s="134">
        <f t="shared" si="333"/>
        <v>-0.20000000000000107</v>
      </c>
      <c r="ET122" s="68">
        <v>13.7</v>
      </c>
      <c r="EU122" s="133">
        <v>13.9</v>
      </c>
      <c r="EV122" s="134">
        <f t="shared" si="334"/>
        <v>-0.20000000000000107</v>
      </c>
      <c r="EW122" s="68">
        <v>14.5</v>
      </c>
      <c r="EX122" s="133">
        <v>15</v>
      </c>
      <c r="EY122" s="134">
        <f t="shared" si="336"/>
        <v>-0.5</v>
      </c>
    </row>
    <row r="123" spans="1:155" ht="19.75" customHeight="1" x14ac:dyDescent="0.35">
      <c r="E123" s="96"/>
      <c r="J123" s="103">
        <v>44850</v>
      </c>
      <c r="K123" s="101">
        <f t="shared" si="242"/>
        <v>27.72258064516129</v>
      </c>
      <c r="L123" s="102">
        <v>28</v>
      </c>
      <c r="M123" s="100">
        <v>28.6</v>
      </c>
      <c r="N123" s="100">
        <v>28</v>
      </c>
      <c r="O123" s="100">
        <v>28.4</v>
      </c>
      <c r="P123" s="100">
        <v>29</v>
      </c>
      <c r="Q123" s="105">
        <v>29</v>
      </c>
      <c r="R123" s="102">
        <v>27.6</v>
      </c>
      <c r="S123" s="100">
        <v>27</v>
      </c>
      <c r="T123" s="100">
        <v>27.4</v>
      </c>
      <c r="U123" s="100">
        <v>28.2</v>
      </c>
      <c r="V123" s="100">
        <v>28</v>
      </c>
      <c r="W123" s="56">
        <v>28</v>
      </c>
      <c r="X123" s="106">
        <v>27.2</v>
      </c>
      <c r="Y123" s="100">
        <v>28</v>
      </c>
      <c r="Z123" s="100">
        <v>27.8</v>
      </c>
      <c r="AA123" s="100">
        <v>27.8</v>
      </c>
      <c r="AB123" s="105">
        <v>27.8</v>
      </c>
      <c r="AC123" s="102">
        <v>27.8</v>
      </c>
      <c r="AD123" s="102">
        <v>27.8</v>
      </c>
      <c r="AE123" s="100">
        <v>27.2</v>
      </c>
      <c r="AF123" s="102">
        <v>27.8</v>
      </c>
      <c r="AG123" s="100">
        <v>27.4</v>
      </c>
      <c r="AH123" s="100">
        <v>27.6</v>
      </c>
      <c r="AI123" s="100">
        <v>27.2</v>
      </c>
      <c r="AJ123" s="105">
        <v>27.4</v>
      </c>
      <c r="AK123" s="102">
        <v>27.6</v>
      </c>
      <c r="AL123" s="100">
        <v>27.8</v>
      </c>
      <c r="AM123" s="100">
        <v>27.2</v>
      </c>
      <c r="AN123" s="100">
        <v>26.8</v>
      </c>
      <c r="AO123" s="100">
        <v>27.4</v>
      </c>
      <c r="AP123" s="100">
        <v>26.6</v>
      </c>
      <c r="AQ123" s="110">
        <f t="shared" si="299"/>
        <v>1.0999999999999979</v>
      </c>
      <c r="AS123" s="103"/>
      <c r="AT123" s="112"/>
      <c r="AU123" s="142"/>
      <c r="AV123" s="143"/>
      <c r="AW123" s="143"/>
      <c r="AX123" s="149"/>
      <c r="AY123" s="143"/>
      <c r="AZ123" s="150"/>
      <c r="BA123" s="142"/>
      <c r="BB123" s="143"/>
      <c r="BC123" s="143"/>
      <c r="BD123" s="143"/>
      <c r="BE123" s="150"/>
      <c r="BF123" s="142"/>
      <c r="BG123" s="143"/>
      <c r="BH123" s="143"/>
      <c r="BI123" s="143"/>
      <c r="BJ123" s="150"/>
      <c r="BK123" s="143"/>
      <c r="BL123" s="143"/>
      <c r="BM123" s="143"/>
      <c r="BN123" s="143"/>
      <c r="BO123" s="150"/>
      <c r="BP123" s="142"/>
      <c r="BQ123" s="143"/>
      <c r="BR123" s="143"/>
      <c r="BS123" s="143"/>
      <c r="BT123" s="143"/>
      <c r="BV123" s="103"/>
      <c r="BW123" s="162"/>
      <c r="BX123" s="161"/>
      <c r="BY123" s="143"/>
      <c r="BZ123" s="143"/>
      <c r="CA123" s="143"/>
      <c r="CB123" s="150"/>
      <c r="CC123" s="161"/>
      <c r="CD123" s="143"/>
      <c r="CE123" s="143"/>
      <c r="CF123" s="143"/>
      <c r="CG123" s="150"/>
      <c r="CH123" s="149"/>
      <c r="CI123" s="149"/>
      <c r="CJ123" s="149"/>
      <c r="CK123" s="149"/>
      <c r="CL123" s="163"/>
      <c r="CM123" s="142"/>
      <c r="CN123" s="143"/>
      <c r="CO123" s="143"/>
      <c r="CP123" s="143"/>
      <c r="CQ123" s="150"/>
      <c r="CR123" s="142"/>
      <c r="CS123" s="143"/>
      <c r="CT123" s="143"/>
      <c r="CU123" s="143"/>
      <c r="CV123" s="143"/>
      <c r="CX123" s="103">
        <v>44850</v>
      </c>
      <c r="CY123" s="68">
        <v>18.75</v>
      </c>
      <c r="CZ123" s="68">
        <v>16.5</v>
      </c>
      <c r="DA123" s="126">
        <f t="shared" si="240"/>
        <v>2.25</v>
      </c>
      <c r="DC123" s="103">
        <v>44850</v>
      </c>
      <c r="DD123" s="127">
        <f t="shared" si="250"/>
        <v>1</v>
      </c>
      <c r="DE123" s="127">
        <f t="shared" si="251"/>
        <v>1.1999999999999993</v>
      </c>
      <c r="DF123" s="127">
        <f t="shared" si="252"/>
        <v>-0.19999999999999929</v>
      </c>
      <c r="DG123" s="127">
        <f t="shared" si="253"/>
        <v>0.19999999999999929</v>
      </c>
      <c r="DH123" s="127">
        <f t="shared" si="254"/>
        <v>0.80000000000000071</v>
      </c>
      <c r="DI123" s="127">
        <f t="shared" si="255"/>
        <v>0.60000000000000142</v>
      </c>
      <c r="DJ123" s="127">
        <f t="shared" si="256"/>
        <v>0.60000000000000142</v>
      </c>
      <c r="DK123" s="127">
        <f t="shared" si="257"/>
        <v>0.19999999999999929</v>
      </c>
      <c r="DL123" s="127">
        <f t="shared" si="258"/>
        <v>1</v>
      </c>
      <c r="DM123" s="127">
        <f t="shared" si="259"/>
        <v>0.60000000000000142</v>
      </c>
      <c r="DN123" s="127">
        <f t="shared" si="260"/>
        <v>-0.80000000000000071</v>
      </c>
      <c r="DO123" s="127">
        <f t="shared" si="261"/>
        <v>-0.80000000000000071</v>
      </c>
      <c r="DP123" s="127">
        <f t="shared" si="262"/>
        <v>-0.19999999999999929</v>
      </c>
      <c r="DQ123" s="127">
        <f t="shared" si="263"/>
        <v>0.19999999999999929</v>
      </c>
      <c r="DR123" s="127">
        <f t="shared" si="264"/>
        <v>-0.60000000000000142</v>
      </c>
      <c r="DS123" s="127">
        <f t="shared" si="265"/>
        <v>0.19999999999999929</v>
      </c>
      <c r="DU123" s="103">
        <v>44853</v>
      </c>
      <c r="DV123" s="68">
        <v>14.4</v>
      </c>
      <c r="DW123" s="133">
        <v>14.7</v>
      </c>
      <c r="DX123" s="134">
        <f t="shared" si="289"/>
        <v>-0.29999999999999893</v>
      </c>
      <c r="DY123" s="68">
        <v>14.3</v>
      </c>
      <c r="DZ123" s="133">
        <v>14.7</v>
      </c>
      <c r="EA123" s="134">
        <f t="shared" si="335"/>
        <v>-0.39999999999999858</v>
      </c>
      <c r="EB123" s="68">
        <v>14.4</v>
      </c>
      <c r="EC123" s="133">
        <v>15</v>
      </c>
      <c r="ED123" s="134">
        <f t="shared" si="328"/>
        <v>-0.59999999999999964</v>
      </c>
      <c r="EE123" s="68">
        <v>14.2</v>
      </c>
      <c r="EF123" s="133">
        <v>14.5</v>
      </c>
      <c r="EG123" s="134">
        <f t="shared" si="329"/>
        <v>-0.30000000000000071</v>
      </c>
      <c r="EH123" s="68">
        <v>14.3</v>
      </c>
      <c r="EI123" s="133">
        <v>14.8</v>
      </c>
      <c r="EJ123" s="134">
        <f t="shared" si="330"/>
        <v>-0.5</v>
      </c>
      <c r="EK123" s="68">
        <v>14.4</v>
      </c>
      <c r="EL123" s="133">
        <v>14.75</v>
      </c>
      <c r="EM123" s="134">
        <f t="shared" si="331"/>
        <v>-0.34999999999999964</v>
      </c>
      <c r="EN123" s="68">
        <v>13.8</v>
      </c>
      <c r="EO123" s="133">
        <v>14.3</v>
      </c>
      <c r="EP123" s="134">
        <f t="shared" si="332"/>
        <v>-0.5</v>
      </c>
      <c r="EQ123" s="68">
        <v>14</v>
      </c>
      <c r="ER123" s="133">
        <v>14.4</v>
      </c>
      <c r="ES123" s="134">
        <f t="shared" si="333"/>
        <v>-0.40000000000000036</v>
      </c>
      <c r="ET123" s="68">
        <v>13.9</v>
      </c>
      <c r="EU123" s="133">
        <v>14.2</v>
      </c>
      <c r="EV123" s="134">
        <f t="shared" si="334"/>
        <v>-0.29999999999999893</v>
      </c>
      <c r="EW123" s="68">
        <v>14.5</v>
      </c>
      <c r="EX123" s="133">
        <v>14.85</v>
      </c>
      <c r="EY123" s="134">
        <f t="shared" si="336"/>
        <v>-0.34999999999999964</v>
      </c>
    </row>
    <row r="124" spans="1:155" ht="19.75" customHeight="1" x14ac:dyDescent="0.35">
      <c r="E124" s="96"/>
      <c r="J124" s="103">
        <v>44849</v>
      </c>
      <c r="K124" s="101">
        <f t="shared" si="242"/>
        <v>28.138709677419357</v>
      </c>
      <c r="L124" s="102">
        <v>28.2</v>
      </c>
      <c r="M124" s="100">
        <v>29.2</v>
      </c>
      <c r="N124" s="100">
        <v>28.4</v>
      </c>
      <c r="O124" s="100">
        <v>28.5</v>
      </c>
      <c r="P124" s="100">
        <v>29.2</v>
      </c>
      <c r="Q124" s="105">
        <v>29</v>
      </c>
      <c r="R124" s="102">
        <v>28.6</v>
      </c>
      <c r="S124" s="100">
        <v>28.2</v>
      </c>
      <c r="T124" s="100">
        <v>28</v>
      </c>
      <c r="U124" s="100">
        <v>28.6</v>
      </c>
      <c r="V124" s="100">
        <v>29</v>
      </c>
      <c r="W124" s="56">
        <v>29</v>
      </c>
      <c r="X124" s="106">
        <v>27.5</v>
      </c>
      <c r="Y124" s="100">
        <v>28.3</v>
      </c>
      <c r="Z124" s="100">
        <v>28.1</v>
      </c>
      <c r="AA124" s="100">
        <v>28.2</v>
      </c>
      <c r="AB124" s="105">
        <v>28</v>
      </c>
      <c r="AC124" s="102">
        <v>28.2</v>
      </c>
      <c r="AD124" s="102">
        <v>28.2</v>
      </c>
      <c r="AE124" s="100">
        <v>27.6</v>
      </c>
      <c r="AF124" s="102">
        <v>28.2</v>
      </c>
      <c r="AG124" s="100">
        <v>27.8</v>
      </c>
      <c r="AH124" s="100">
        <v>27.8</v>
      </c>
      <c r="AI124" s="100">
        <v>27.6</v>
      </c>
      <c r="AJ124" s="105">
        <v>27.6</v>
      </c>
      <c r="AK124" s="102">
        <v>28.2</v>
      </c>
      <c r="AL124" s="100">
        <v>28</v>
      </c>
      <c r="AM124" s="100">
        <v>27.4</v>
      </c>
      <c r="AN124" s="100">
        <v>27.1</v>
      </c>
      <c r="AO124" s="100">
        <v>27.8</v>
      </c>
      <c r="AP124" s="100">
        <v>26.8</v>
      </c>
      <c r="AQ124" s="110">
        <f t="shared" si="299"/>
        <v>0.20000000000000284</v>
      </c>
      <c r="AS124" s="103"/>
      <c r="AT124" s="112"/>
      <c r="AU124" s="142"/>
      <c r="AV124" s="143"/>
      <c r="AW124" s="143"/>
      <c r="AX124" s="149"/>
      <c r="AY124" s="143"/>
      <c r="AZ124" s="150"/>
      <c r="BA124" s="142"/>
      <c r="BB124" s="143"/>
      <c r="BC124" s="143"/>
      <c r="BD124" s="143"/>
      <c r="BE124" s="150"/>
      <c r="BF124" s="142"/>
      <c r="BG124" s="143"/>
      <c r="BH124" s="143"/>
      <c r="BI124" s="143"/>
      <c r="BJ124" s="150"/>
      <c r="BK124" s="143"/>
      <c r="BL124" s="143"/>
      <c r="BM124" s="143"/>
      <c r="BN124" s="143"/>
      <c r="BO124" s="150"/>
      <c r="BP124" s="142"/>
      <c r="BQ124" s="143"/>
      <c r="BR124" s="143"/>
      <c r="BS124" s="143"/>
      <c r="BT124" s="143"/>
      <c r="BV124" s="103"/>
      <c r="BW124" s="162"/>
      <c r="BX124" s="161"/>
      <c r="BY124" s="143"/>
      <c r="BZ124" s="143"/>
      <c r="CA124" s="143"/>
      <c r="CB124" s="150"/>
      <c r="CC124" s="161"/>
      <c r="CD124" s="143"/>
      <c r="CE124" s="143"/>
      <c r="CF124" s="143"/>
      <c r="CG124" s="150"/>
      <c r="CH124" s="149"/>
      <c r="CI124" s="149"/>
      <c r="CJ124" s="149"/>
      <c r="CK124" s="149"/>
      <c r="CL124" s="163"/>
      <c r="CM124" s="142"/>
      <c r="CN124" s="143"/>
      <c r="CO124" s="143"/>
      <c r="CP124" s="143"/>
      <c r="CQ124" s="150"/>
      <c r="CR124" s="142"/>
      <c r="CS124" s="143"/>
      <c r="CT124" s="143"/>
      <c r="CU124" s="143"/>
      <c r="CV124" s="143"/>
      <c r="CX124" s="103">
        <v>44849</v>
      </c>
      <c r="CY124" s="68">
        <v>18.75</v>
      </c>
      <c r="CZ124" s="68">
        <v>17</v>
      </c>
      <c r="DA124" s="126">
        <f t="shared" ref="DA124:DA187" si="337">CY124-CZ124</f>
        <v>1.75</v>
      </c>
      <c r="DC124" s="103">
        <v>44849</v>
      </c>
      <c r="DD124" s="127">
        <f t="shared" si="250"/>
        <v>0.80000000000000071</v>
      </c>
      <c r="DE124" s="127">
        <f t="shared" si="251"/>
        <v>0.40000000000000213</v>
      </c>
      <c r="DF124" s="127">
        <f t="shared" si="252"/>
        <v>-1.0999999999999979</v>
      </c>
      <c r="DG124" s="127">
        <f t="shared" si="253"/>
        <v>-0.80000000000000071</v>
      </c>
      <c r="DH124" s="127">
        <f t="shared" si="254"/>
        <v>-0.19999999999999929</v>
      </c>
      <c r="DI124" s="127">
        <f t="shared" si="255"/>
        <v>0.40000000000000213</v>
      </c>
      <c r="DJ124" s="127">
        <f t="shared" si="256"/>
        <v>-0.39999999999999858</v>
      </c>
      <c r="DK124" s="127">
        <f t="shared" si="257"/>
        <v>-0.59999999999999787</v>
      </c>
      <c r="DL124" s="127">
        <f t="shared" si="258"/>
        <v>0.19999999999999929</v>
      </c>
      <c r="DM124" s="127">
        <f t="shared" si="259"/>
        <v>0</v>
      </c>
      <c r="DN124" s="127">
        <f t="shared" si="260"/>
        <v>-1.5</v>
      </c>
      <c r="DO124" s="127">
        <f t="shared" si="261"/>
        <v>-0.69999999999999929</v>
      </c>
      <c r="DP124" s="127">
        <f t="shared" si="262"/>
        <v>-1</v>
      </c>
      <c r="DQ124" s="127">
        <f t="shared" si="263"/>
        <v>-0.60000000000000142</v>
      </c>
      <c r="DR124" s="127">
        <f t="shared" si="264"/>
        <v>-0.5</v>
      </c>
      <c r="DS124" s="127">
        <f t="shared" si="265"/>
        <v>-0.69999999999999929</v>
      </c>
      <c r="DU124" s="103">
        <v>44852</v>
      </c>
      <c r="DV124" s="68">
        <v>14</v>
      </c>
      <c r="DW124" s="133">
        <v>14.25</v>
      </c>
      <c r="DX124" s="134">
        <f t="shared" si="289"/>
        <v>-0.25</v>
      </c>
      <c r="DY124" s="68">
        <v>14</v>
      </c>
      <c r="DZ124" s="133">
        <v>14.3</v>
      </c>
      <c r="EA124" s="134">
        <f t="shared" si="335"/>
        <v>-0.30000000000000071</v>
      </c>
      <c r="EB124" s="68">
        <v>14.1</v>
      </c>
      <c r="EC124" s="133">
        <v>14.7</v>
      </c>
      <c r="ED124" s="134">
        <f t="shared" si="328"/>
        <v>-0.59999999999999964</v>
      </c>
      <c r="EE124" s="68">
        <v>13.8</v>
      </c>
      <c r="EF124" s="133">
        <v>14.25</v>
      </c>
      <c r="EG124" s="134">
        <f t="shared" si="329"/>
        <v>-0.44999999999999929</v>
      </c>
      <c r="EH124" s="68">
        <v>14</v>
      </c>
      <c r="EI124" s="133">
        <v>14.7</v>
      </c>
      <c r="EJ124" s="134">
        <f t="shared" si="330"/>
        <v>-0.69999999999999929</v>
      </c>
      <c r="EK124" s="68">
        <v>14.3</v>
      </c>
      <c r="EL124" s="133">
        <v>14.6</v>
      </c>
      <c r="EM124" s="134">
        <f t="shared" si="331"/>
        <v>-0.29999999999999893</v>
      </c>
      <c r="EN124" s="68">
        <v>13.4</v>
      </c>
      <c r="EO124" s="133">
        <v>14.1</v>
      </c>
      <c r="EP124" s="134">
        <f t="shared" si="332"/>
        <v>-0.69999999999999929</v>
      </c>
      <c r="EQ124" s="68">
        <v>13.6</v>
      </c>
      <c r="ER124" s="133">
        <v>14.2</v>
      </c>
      <c r="ES124" s="134">
        <f t="shared" si="333"/>
        <v>-0.59999999999999964</v>
      </c>
      <c r="ET124" s="68">
        <v>13.5</v>
      </c>
      <c r="EU124" s="133">
        <v>14.1</v>
      </c>
      <c r="EV124" s="134">
        <f t="shared" si="334"/>
        <v>-0.59999999999999964</v>
      </c>
      <c r="EW124" s="68">
        <v>14</v>
      </c>
      <c r="EX124" s="133">
        <v>14.15</v>
      </c>
      <c r="EY124" s="134">
        <f t="shared" si="336"/>
        <v>-0.15000000000000036</v>
      </c>
    </row>
    <row r="125" spans="1:155" ht="19.75" customHeight="1" x14ac:dyDescent="0.35">
      <c r="A125" s="40"/>
      <c r="B125" s="40"/>
      <c r="C125" s="40"/>
      <c r="D125" s="40"/>
      <c r="E125" s="95"/>
      <c r="F125" s="40"/>
      <c r="G125" s="40"/>
      <c r="H125" s="40"/>
      <c r="J125" s="103">
        <v>44848</v>
      </c>
      <c r="K125" s="101">
        <f t="shared" si="242"/>
        <v>28.2</v>
      </c>
      <c r="L125" s="102">
        <v>28.2</v>
      </c>
      <c r="M125" s="100">
        <v>29.2</v>
      </c>
      <c r="N125" s="100">
        <v>28.4</v>
      </c>
      <c r="O125" s="100">
        <v>28.5</v>
      </c>
      <c r="P125" s="100">
        <v>29.2</v>
      </c>
      <c r="Q125" s="105">
        <v>29</v>
      </c>
      <c r="R125" s="102">
        <v>28.8</v>
      </c>
      <c r="S125" s="100">
        <v>28.4</v>
      </c>
      <c r="T125" s="100">
        <v>28.2</v>
      </c>
      <c r="U125" s="100">
        <v>28.9</v>
      </c>
      <c r="V125" s="100">
        <v>29.2</v>
      </c>
      <c r="W125" s="56">
        <v>29.2</v>
      </c>
      <c r="X125" s="106">
        <v>27.5</v>
      </c>
      <c r="Y125" s="100">
        <v>28.3</v>
      </c>
      <c r="Z125" s="100">
        <v>28.1</v>
      </c>
      <c r="AA125" s="100">
        <v>28.2</v>
      </c>
      <c r="AB125" s="105">
        <v>28</v>
      </c>
      <c r="AC125" s="102">
        <v>28.4</v>
      </c>
      <c r="AD125" s="102">
        <v>28.4</v>
      </c>
      <c r="AE125" s="100">
        <v>27.6</v>
      </c>
      <c r="AF125" s="102">
        <v>28.4</v>
      </c>
      <c r="AG125" s="100">
        <v>27.8</v>
      </c>
      <c r="AH125" s="100">
        <v>27.8</v>
      </c>
      <c r="AI125" s="100">
        <v>27.6</v>
      </c>
      <c r="AJ125" s="105">
        <v>27.6</v>
      </c>
      <c r="AK125" s="102">
        <v>28.2</v>
      </c>
      <c r="AL125" s="100">
        <v>28</v>
      </c>
      <c r="AM125" s="100">
        <v>27.4</v>
      </c>
      <c r="AN125" s="100">
        <v>27.1</v>
      </c>
      <c r="AO125" s="100">
        <v>27.8</v>
      </c>
      <c r="AP125" s="100">
        <v>26.8</v>
      </c>
      <c r="AQ125" s="110">
        <f t="shared" si="299"/>
        <v>0</v>
      </c>
      <c r="AS125" s="103"/>
      <c r="AT125" s="112"/>
      <c r="AU125" s="142"/>
      <c r="AV125" s="143"/>
      <c r="AW125" s="143"/>
      <c r="AX125" s="149"/>
      <c r="AY125" s="143"/>
      <c r="AZ125" s="150"/>
      <c r="BA125" s="142"/>
      <c r="BB125" s="143"/>
      <c r="BC125" s="143"/>
      <c r="BD125" s="143"/>
      <c r="BE125" s="150"/>
      <c r="BF125" s="142"/>
      <c r="BG125" s="143"/>
      <c r="BH125" s="143"/>
      <c r="BI125" s="143"/>
      <c r="BJ125" s="150"/>
      <c r="BK125" s="143"/>
      <c r="BL125" s="143"/>
      <c r="BM125" s="143"/>
      <c r="BN125" s="143"/>
      <c r="BO125" s="150"/>
      <c r="BP125" s="142"/>
      <c r="BQ125" s="143"/>
      <c r="BR125" s="143"/>
      <c r="BS125" s="143"/>
      <c r="BT125" s="143"/>
      <c r="BV125" s="103"/>
      <c r="BW125" s="162"/>
      <c r="BX125" s="161"/>
      <c r="BY125" s="143"/>
      <c r="BZ125" s="143"/>
      <c r="CA125" s="143"/>
      <c r="CB125" s="150"/>
      <c r="CC125" s="161"/>
      <c r="CD125" s="143"/>
      <c r="CE125" s="143"/>
      <c r="CF125" s="143"/>
      <c r="CG125" s="150"/>
      <c r="CH125" s="149"/>
      <c r="CI125" s="149"/>
      <c r="CJ125" s="149"/>
      <c r="CK125" s="149"/>
      <c r="CL125" s="163"/>
      <c r="CM125" s="142"/>
      <c r="CN125" s="143"/>
      <c r="CO125" s="143"/>
      <c r="CP125" s="143"/>
      <c r="CQ125" s="150"/>
      <c r="CR125" s="142"/>
      <c r="CS125" s="143"/>
      <c r="CT125" s="143"/>
      <c r="CU125" s="143"/>
      <c r="CV125" s="143"/>
      <c r="CX125" s="103">
        <v>44848</v>
      </c>
      <c r="CY125" s="68">
        <v>19</v>
      </c>
      <c r="CZ125" s="68">
        <v>17.5</v>
      </c>
      <c r="DA125" s="126">
        <f t="shared" si="337"/>
        <v>1.5</v>
      </c>
      <c r="DC125" s="103">
        <v>44848</v>
      </c>
      <c r="DD125" s="127">
        <f t="shared" si="250"/>
        <v>0.80000000000000071</v>
      </c>
      <c r="DE125" s="127">
        <f t="shared" si="251"/>
        <v>0.5</v>
      </c>
      <c r="DF125" s="127">
        <f t="shared" si="252"/>
        <v>-1.2999999999999972</v>
      </c>
      <c r="DG125" s="127">
        <f t="shared" si="253"/>
        <v>-1</v>
      </c>
      <c r="DH125" s="127">
        <f t="shared" si="254"/>
        <v>-0.39999999999999858</v>
      </c>
      <c r="DI125" s="127">
        <f t="shared" si="255"/>
        <v>0.40000000000000213</v>
      </c>
      <c r="DJ125" s="127">
        <f t="shared" si="256"/>
        <v>-0.59999999999999787</v>
      </c>
      <c r="DK125" s="127">
        <f t="shared" si="257"/>
        <v>-0.79999999999999716</v>
      </c>
      <c r="DL125" s="127">
        <f t="shared" si="258"/>
        <v>0</v>
      </c>
      <c r="DM125" s="127">
        <f t="shared" si="259"/>
        <v>-0.19999999999999929</v>
      </c>
      <c r="DN125" s="127">
        <f t="shared" si="260"/>
        <v>-1.6999999999999993</v>
      </c>
      <c r="DO125" s="127">
        <f t="shared" si="261"/>
        <v>-0.69999999999999929</v>
      </c>
      <c r="DP125" s="127">
        <f t="shared" si="262"/>
        <v>-1.1999999999999993</v>
      </c>
      <c r="DQ125" s="127">
        <f t="shared" si="263"/>
        <v>-0.80000000000000071</v>
      </c>
      <c r="DR125" s="127">
        <f t="shared" si="264"/>
        <v>-0.5</v>
      </c>
      <c r="DS125" s="127">
        <f t="shared" si="265"/>
        <v>-0.89999999999999858</v>
      </c>
      <c r="DU125" s="103">
        <v>44851</v>
      </c>
      <c r="DV125" s="68">
        <v>13.6</v>
      </c>
      <c r="DW125" s="133">
        <v>14</v>
      </c>
      <c r="DX125" s="134">
        <f t="shared" si="289"/>
        <v>-0.40000000000000036</v>
      </c>
      <c r="DY125" s="68">
        <v>13.4</v>
      </c>
      <c r="DZ125" s="133">
        <v>13.95</v>
      </c>
      <c r="EA125" s="134">
        <f t="shared" si="335"/>
        <v>-0.54999999999999893</v>
      </c>
      <c r="EB125" s="68">
        <v>13.9</v>
      </c>
      <c r="EC125" s="133">
        <v>14.8</v>
      </c>
      <c r="ED125" s="134">
        <f t="shared" si="328"/>
        <v>-0.90000000000000036</v>
      </c>
      <c r="EE125" s="68">
        <v>13.5</v>
      </c>
      <c r="EF125" s="133">
        <v>13.95</v>
      </c>
      <c r="EG125" s="134">
        <f t="shared" si="329"/>
        <v>-0.44999999999999929</v>
      </c>
      <c r="EH125" s="68">
        <v>13.8</v>
      </c>
      <c r="EI125" s="133">
        <v>14.5</v>
      </c>
      <c r="EJ125" s="134">
        <f t="shared" si="330"/>
        <v>-0.69999999999999929</v>
      </c>
      <c r="EK125" s="68">
        <v>13.9</v>
      </c>
      <c r="EL125" s="133">
        <v>14.85</v>
      </c>
      <c r="EM125" s="134">
        <f t="shared" si="331"/>
        <v>-0.94999999999999929</v>
      </c>
      <c r="EN125" s="68">
        <v>13.2</v>
      </c>
      <c r="EO125" s="133">
        <v>13.9</v>
      </c>
      <c r="EP125" s="134">
        <f t="shared" si="332"/>
        <v>-0.70000000000000107</v>
      </c>
      <c r="EQ125" s="68">
        <v>13.5</v>
      </c>
      <c r="ER125" s="133">
        <v>14.1</v>
      </c>
      <c r="ES125" s="134">
        <f t="shared" si="333"/>
        <v>-0.59999999999999964</v>
      </c>
      <c r="ET125" s="68">
        <v>13.3</v>
      </c>
      <c r="EU125" s="133">
        <v>14</v>
      </c>
      <c r="EV125" s="134">
        <f t="shared" si="334"/>
        <v>-0.69999999999999929</v>
      </c>
      <c r="EW125" s="68">
        <v>13.8</v>
      </c>
      <c r="EX125" s="133">
        <v>14.3</v>
      </c>
      <c r="EY125" s="134">
        <f t="shared" si="336"/>
        <v>-0.5</v>
      </c>
    </row>
    <row r="126" spans="1:155" ht="19.75" customHeight="1" x14ac:dyDescent="0.35">
      <c r="E126" s="96"/>
      <c r="J126" s="103">
        <v>44847</v>
      </c>
      <c r="K126" s="101">
        <f t="shared" si="242"/>
        <v>27.806451612903235</v>
      </c>
      <c r="L126" s="102">
        <v>27.6</v>
      </c>
      <c r="M126" s="100">
        <v>28.8</v>
      </c>
      <c r="N126" s="100">
        <v>27.8</v>
      </c>
      <c r="O126" s="100">
        <v>27.8</v>
      </c>
      <c r="P126" s="100">
        <v>28.2</v>
      </c>
      <c r="Q126" s="105">
        <v>28</v>
      </c>
      <c r="R126" s="102">
        <v>28.4</v>
      </c>
      <c r="S126" s="100">
        <v>28</v>
      </c>
      <c r="T126" s="100">
        <v>27.8</v>
      </c>
      <c r="U126" s="100">
        <v>28.6</v>
      </c>
      <c r="V126" s="100">
        <v>28.6</v>
      </c>
      <c r="W126" s="56">
        <v>28.6</v>
      </c>
      <c r="X126" s="106">
        <v>27</v>
      </c>
      <c r="Y126" s="100">
        <v>28</v>
      </c>
      <c r="Z126" s="100">
        <v>27.8</v>
      </c>
      <c r="AA126" s="100">
        <v>28</v>
      </c>
      <c r="AB126" s="105">
        <v>27.6</v>
      </c>
      <c r="AC126" s="102">
        <v>28.4</v>
      </c>
      <c r="AD126" s="102">
        <v>28.4</v>
      </c>
      <c r="AE126" s="100">
        <v>27.6</v>
      </c>
      <c r="AF126" s="102">
        <v>28.4</v>
      </c>
      <c r="AG126" s="100">
        <v>27.4</v>
      </c>
      <c r="AH126" s="100">
        <v>27.4</v>
      </c>
      <c r="AI126" s="100">
        <v>27.2</v>
      </c>
      <c r="AJ126" s="105">
        <v>27.2</v>
      </c>
      <c r="AK126" s="102">
        <v>27.8</v>
      </c>
      <c r="AL126" s="100">
        <v>27.6</v>
      </c>
      <c r="AM126" s="100">
        <v>27.2</v>
      </c>
      <c r="AN126" s="100">
        <v>27</v>
      </c>
      <c r="AO126" s="100">
        <v>27.6</v>
      </c>
      <c r="AP126" s="100">
        <v>26.2</v>
      </c>
      <c r="AQ126" s="110">
        <f t="shared" si="299"/>
        <v>-0.30000000000000071</v>
      </c>
      <c r="AS126" s="103"/>
      <c r="AT126" s="112"/>
      <c r="AU126" s="142"/>
      <c r="AV126" s="143"/>
      <c r="AW126" s="143"/>
      <c r="AX126" s="149"/>
      <c r="AY126" s="143"/>
      <c r="AZ126" s="150"/>
      <c r="BA126" s="142"/>
      <c r="BB126" s="143"/>
      <c r="BC126" s="143"/>
      <c r="BD126" s="143"/>
      <c r="BE126" s="150"/>
      <c r="BF126" s="142"/>
      <c r="BG126" s="143"/>
      <c r="BH126" s="143"/>
      <c r="BI126" s="143"/>
      <c r="BJ126" s="150"/>
      <c r="BK126" s="143"/>
      <c r="BL126" s="143"/>
      <c r="BM126" s="143"/>
      <c r="BN126" s="143"/>
      <c r="BO126" s="150"/>
      <c r="BP126" s="142"/>
      <c r="BQ126" s="143"/>
      <c r="BR126" s="143"/>
      <c r="BS126" s="143"/>
      <c r="BT126" s="143"/>
      <c r="BV126" s="103"/>
      <c r="BW126" s="162"/>
      <c r="BX126" s="161"/>
      <c r="BY126" s="143"/>
      <c r="BZ126" s="143"/>
      <c r="CA126" s="143"/>
      <c r="CB126" s="150"/>
      <c r="CC126" s="161"/>
      <c r="CD126" s="143"/>
      <c r="CE126" s="143"/>
      <c r="CF126" s="143"/>
      <c r="CG126" s="150"/>
      <c r="CH126" s="149"/>
      <c r="CI126" s="149"/>
      <c r="CJ126" s="149"/>
      <c r="CK126" s="149"/>
      <c r="CL126" s="163"/>
      <c r="CM126" s="142"/>
      <c r="CN126" s="143"/>
      <c r="CO126" s="143"/>
      <c r="CP126" s="143"/>
      <c r="CQ126" s="150"/>
      <c r="CR126" s="142"/>
      <c r="CS126" s="143"/>
      <c r="CT126" s="143"/>
      <c r="CU126" s="143"/>
      <c r="CV126" s="143"/>
      <c r="CX126" s="103">
        <v>44847</v>
      </c>
      <c r="CY126" s="68">
        <v>18</v>
      </c>
      <c r="CZ126" s="68">
        <v>16.5</v>
      </c>
      <c r="DA126" s="126">
        <f t="shared" si="337"/>
        <v>1.5</v>
      </c>
      <c r="DC126" s="103">
        <v>44847</v>
      </c>
      <c r="DD126" s="127">
        <f t="shared" si="250"/>
        <v>0.60000000000000142</v>
      </c>
      <c r="DE126" s="127">
        <f t="shared" si="251"/>
        <v>0.60000000000000142</v>
      </c>
      <c r="DF126" s="127">
        <f t="shared" si="252"/>
        <v>-1</v>
      </c>
      <c r="DG126" s="127">
        <f t="shared" si="253"/>
        <v>-0.80000000000000071</v>
      </c>
      <c r="DH126" s="127">
        <f t="shared" si="254"/>
        <v>-0.39999999999999858</v>
      </c>
      <c r="DI126" s="127">
        <f t="shared" si="255"/>
        <v>0.39999999999999858</v>
      </c>
      <c r="DJ126" s="127">
        <f t="shared" si="256"/>
        <v>-0.60000000000000142</v>
      </c>
      <c r="DK126" s="127">
        <f t="shared" si="257"/>
        <v>-0.80000000000000071</v>
      </c>
      <c r="DL126" s="127">
        <f t="shared" si="258"/>
        <v>-0.19999999999999929</v>
      </c>
      <c r="DM126" s="127">
        <f t="shared" si="259"/>
        <v>-0.19999999999999929</v>
      </c>
      <c r="DN126" s="127">
        <f t="shared" si="260"/>
        <v>-1.3999999999999986</v>
      </c>
      <c r="DO126" s="127">
        <f t="shared" si="261"/>
        <v>-0.39999999999999858</v>
      </c>
      <c r="DP126" s="127">
        <f t="shared" si="262"/>
        <v>-1</v>
      </c>
      <c r="DQ126" s="127">
        <f t="shared" si="263"/>
        <v>-0.79999999999999716</v>
      </c>
      <c r="DR126" s="127">
        <f t="shared" si="264"/>
        <v>-0.60000000000000142</v>
      </c>
      <c r="DS126" s="127">
        <f t="shared" si="265"/>
        <v>-1</v>
      </c>
      <c r="DU126" s="103">
        <v>44850</v>
      </c>
      <c r="DV126" s="68">
        <v>13.8</v>
      </c>
      <c r="DW126" s="133">
        <v>14.2</v>
      </c>
      <c r="DX126" s="134">
        <f t="shared" si="289"/>
        <v>-0.39999999999999858</v>
      </c>
      <c r="DY126" s="68">
        <v>13.5</v>
      </c>
      <c r="DZ126" s="133">
        <v>14.05</v>
      </c>
      <c r="EA126" s="134">
        <f t="shared" si="335"/>
        <v>-0.55000000000000071</v>
      </c>
      <c r="EB126" s="68">
        <v>14</v>
      </c>
      <c r="EC126" s="133">
        <v>14.9</v>
      </c>
      <c r="ED126" s="134">
        <f t="shared" si="328"/>
        <v>-0.90000000000000036</v>
      </c>
      <c r="EE126" s="68">
        <v>13.8</v>
      </c>
      <c r="EF126" s="133">
        <v>14.3</v>
      </c>
      <c r="EG126" s="134">
        <f t="shared" si="329"/>
        <v>-0.5</v>
      </c>
      <c r="EH126" s="68">
        <v>13.9</v>
      </c>
      <c r="EI126" s="133">
        <v>14.55</v>
      </c>
      <c r="EJ126" s="134">
        <f t="shared" si="330"/>
        <v>-0.65000000000000036</v>
      </c>
      <c r="EK126" s="68">
        <v>14</v>
      </c>
      <c r="EL126" s="133">
        <v>14.95</v>
      </c>
      <c r="EM126" s="134">
        <f t="shared" si="331"/>
        <v>-0.94999999999999929</v>
      </c>
      <c r="EN126" s="68">
        <v>13.6</v>
      </c>
      <c r="EO126" s="133">
        <v>14.2</v>
      </c>
      <c r="EP126" s="134">
        <f t="shared" si="332"/>
        <v>-0.59999999999999964</v>
      </c>
      <c r="EQ126" s="68">
        <v>13.8</v>
      </c>
      <c r="ER126" s="133">
        <v>14.4</v>
      </c>
      <c r="ES126" s="134">
        <f t="shared" si="333"/>
        <v>-0.59999999999999964</v>
      </c>
      <c r="ET126" s="68">
        <v>13.7</v>
      </c>
      <c r="EU126" s="133">
        <v>14.3</v>
      </c>
      <c r="EV126" s="134">
        <f t="shared" si="334"/>
        <v>-0.60000000000000142</v>
      </c>
      <c r="EW126" s="68">
        <v>14</v>
      </c>
      <c r="EX126" s="133">
        <v>14.5</v>
      </c>
      <c r="EY126" s="134">
        <f t="shared" si="336"/>
        <v>-0.5</v>
      </c>
    </row>
    <row r="127" spans="1:155" ht="19.75" customHeight="1" x14ac:dyDescent="0.35">
      <c r="E127" s="96"/>
      <c r="J127" s="103">
        <v>44846</v>
      </c>
      <c r="K127" s="101">
        <f t="shared" si="242"/>
        <v>26.929032258064517</v>
      </c>
      <c r="L127" s="102">
        <v>27.4</v>
      </c>
      <c r="M127" s="100">
        <v>27.6</v>
      </c>
      <c r="N127" s="100">
        <v>27</v>
      </c>
      <c r="O127" s="100">
        <v>27.4</v>
      </c>
      <c r="P127" s="100">
        <v>28</v>
      </c>
      <c r="Q127" s="105">
        <v>27.4</v>
      </c>
      <c r="R127" s="102">
        <v>27.2</v>
      </c>
      <c r="S127" s="100">
        <v>26.8</v>
      </c>
      <c r="T127" s="100">
        <v>27.4</v>
      </c>
      <c r="U127" s="100">
        <v>26.8</v>
      </c>
      <c r="V127" s="100">
        <v>27.6</v>
      </c>
      <c r="W127" s="56">
        <v>27.6</v>
      </c>
      <c r="X127" s="106">
        <v>25.8</v>
      </c>
      <c r="Y127" s="100">
        <v>26.8</v>
      </c>
      <c r="Z127" s="100">
        <v>26.6</v>
      </c>
      <c r="AA127" s="100">
        <v>26.6</v>
      </c>
      <c r="AB127" s="105">
        <v>26.4</v>
      </c>
      <c r="AC127" s="102">
        <v>27.4</v>
      </c>
      <c r="AD127" s="102">
        <v>27.4</v>
      </c>
      <c r="AE127" s="100">
        <v>26.6</v>
      </c>
      <c r="AF127" s="102">
        <v>27.4</v>
      </c>
      <c r="AG127" s="100">
        <v>26.4</v>
      </c>
      <c r="AH127" s="100">
        <v>26.6</v>
      </c>
      <c r="AI127" s="100">
        <v>26.2</v>
      </c>
      <c r="AJ127" s="105">
        <v>26.2</v>
      </c>
      <c r="AK127" s="102">
        <v>26.8</v>
      </c>
      <c r="AL127" s="100">
        <v>27.4</v>
      </c>
      <c r="AM127" s="100">
        <v>26.8</v>
      </c>
      <c r="AN127" s="100">
        <v>26.6</v>
      </c>
      <c r="AO127" s="100">
        <v>27.4</v>
      </c>
      <c r="AP127" s="100">
        <v>25.2</v>
      </c>
      <c r="AQ127" s="110">
        <f t="shared" si="299"/>
        <v>0.69999999999999929</v>
      </c>
      <c r="AS127" s="103"/>
      <c r="AT127" s="112"/>
      <c r="AU127" s="142"/>
      <c r="AV127" s="143"/>
      <c r="AW127" s="143"/>
      <c r="AX127" s="149"/>
      <c r="AY127" s="143"/>
      <c r="AZ127" s="150"/>
      <c r="BA127" s="142"/>
      <c r="BB127" s="143"/>
      <c r="BC127" s="143"/>
      <c r="BD127" s="143"/>
      <c r="BE127" s="150"/>
      <c r="BF127" s="142"/>
      <c r="BG127" s="143"/>
      <c r="BH127" s="143"/>
      <c r="BI127" s="143"/>
      <c r="BJ127" s="150"/>
      <c r="BK127" s="143"/>
      <c r="BL127" s="143"/>
      <c r="BM127" s="143"/>
      <c r="BN127" s="143"/>
      <c r="BO127" s="150"/>
      <c r="BP127" s="142"/>
      <c r="BQ127" s="143"/>
      <c r="BR127" s="143"/>
      <c r="BS127" s="143"/>
      <c r="BT127" s="143"/>
      <c r="BV127" s="103"/>
      <c r="BW127" s="162"/>
      <c r="BX127" s="161"/>
      <c r="BY127" s="143"/>
      <c r="BZ127" s="143"/>
      <c r="CA127" s="143"/>
      <c r="CB127" s="150"/>
      <c r="CC127" s="161"/>
      <c r="CD127" s="143"/>
      <c r="CE127" s="143"/>
      <c r="CF127" s="143"/>
      <c r="CG127" s="150"/>
      <c r="CH127" s="149"/>
      <c r="CI127" s="149"/>
      <c r="CJ127" s="149"/>
      <c r="CK127" s="149"/>
      <c r="CL127" s="163"/>
      <c r="CM127" s="142"/>
      <c r="CN127" s="143"/>
      <c r="CO127" s="143"/>
      <c r="CP127" s="143"/>
      <c r="CQ127" s="150"/>
      <c r="CR127" s="142"/>
      <c r="CS127" s="143"/>
      <c r="CT127" s="143"/>
      <c r="CU127" s="143"/>
      <c r="CV127" s="143"/>
      <c r="CX127" s="103">
        <v>44846</v>
      </c>
      <c r="CY127" s="68">
        <v>17.5</v>
      </c>
      <c r="CZ127" s="68">
        <v>16.350000000000001</v>
      </c>
      <c r="DA127" s="126">
        <f t="shared" si="337"/>
        <v>1.1499999999999986</v>
      </c>
      <c r="DC127" s="103">
        <v>44846</v>
      </c>
      <c r="DD127" s="127">
        <f t="shared" si="250"/>
        <v>0.80000000000000071</v>
      </c>
      <c r="DE127" s="127">
        <f t="shared" si="251"/>
        <v>0</v>
      </c>
      <c r="DF127" s="127">
        <f t="shared" si="252"/>
        <v>-0.19999999999999929</v>
      </c>
      <c r="DG127" s="127">
        <f t="shared" si="253"/>
        <v>0</v>
      </c>
      <c r="DH127" s="127">
        <f t="shared" si="254"/>
        <v>0.59999999999999787</v>
      </c>
      <c r="DI127" s="127">
        <f t="shared" si="255"/>
        <v>0.39999999999999858</v>
      </c>
      <c r="DJ127" s="127">
        <f t="shared" si="256"/>
        <v>-0.19999999999999929</v>
      </c>
      <c r="DK127" s="127">
        <f t="shared" si="257"/>
        <v>-0.60000000000000142</v>
      </c>
      <c r="DL127" s="127">
        <f t="shared" si="258"/>
        <v>0.19999999999999929</v>
      </c>
      <c r="DM127" s="127">
        <f t="shared" si="259"/>
        <v>0</v>
      </c>
      <c r="DN127" s="127">
        <f t="shared" si="260"/>
        <v>-0.59999999999999787</v>
      </c>
      <c r="DO127" s="127">
        <f t="shared" si="261"/>
        <v>0</v>
      </c>
      <c r="DP127" s="127">
        <f t="shared" si="262"/>
        <v>-0.20000000000000284</v>
      </c>
      <c r="DQ127" s="127">
        <f t="shared" si="263"/>
        <v>0.19999999999999929</v>
      </c>
      <c r="DR127" s="127">
        <f t="shared" si="264"/>
        <v>-1.5999999999999979</v>
      </c>
      <c r="DS127" s="127">
        <f t="shared" si="265"/>
        <v>-1</v>
      </c>
      <c r="DU127" s="103">
        <v>44849</v>
      </c>
      <c r="DV127" s="68">
        <v>14.3</v>
      </c>
      <c r="DW127" s="133">
        <v>14.95</v>
      </c>
      <c r="DX127" s="134">
        <f t="shared" si="289"/>
        <v>-0.64999999999999858</v>
      </c>
      <c r="DY127" s="68">
        <v>14.1</v>
      </c>
      <c r="DZ127" s="133">
        <v>15</v>
      </c>
      <c r="EA127" s="134">
        <f t="shared" si="335"/>
        <v>-0.90000000000000036</v>
      </c>
      <c r="EB127" s="68">
        <v>14.1</v>
      </c>
      <c r="EC127" s="133">
        <v>14.7</v>
      </c>
      <c r="ED127" s="134">
        <f t="shared" ref="ED127:ED135" si="338">EB127-EC127</f>
        <v>-0.59999999999999964</v>
      </c>
      <c r="EE127" s="68">
        <v>14.1</v>
      </c>
      <c r="EF127" s="133">
        <v>14.4</v>
      </c>
      <c r="EG127" s="134">
        <f t="shared" ref="EG127:EG135" si="339">EE127-EF127</f>
        <v>-0.30000000000000071</v>
      </c>
      <c r="EH127" s="68">
        <v>14</v>
      </c>
      <c r="EI127" s="133">
        <v>14.7</v>
      </c>
      <c r="EJ127" s="134">
        <f t="shared" ref="EJ127:EJ135" si="340">EH127-EI127</f>
        <v>-0.69999999999999929</v>
      </c>
      <c r="EK127" s="68">
        <v>14.2</v>
      </c>
      <c r="EL127" s="133">
        <v>14.85</v>
      </c>
      <c r="EM127" s="134">
        <f t="shared" ref="EM127:EM135" si="341">EK127-EL127</f>
        <v>-0.65000000000000036</v>
      </c>
      <c r="EN127" s="68">
        <v>13.8</v>
      </c>
      <c r="EO127" s="133">
        <v>14.3</v>
      </c>
      <c r="EP127" s="134">
        <f t="shared" ref="EP127:EP135" si="342">EN127-EO127</f>
        <v>-0.5</v>
      </c>
      <c r="EQ127" s="68">
        <v>13.9</v>
      </c>
      <c r="ER127" s="133">
        <v>14.4</v>
      </c>
      <c r="ES127" s="134">
        <f t="shared" ref="ES127:ES135" si="343">EQ127-ER127</f>
        <v>-0.5</v>
      </c>
      <c r="ET127" s="68">
        <v>13.8</v>
      </c>
      <c r="EU127" s="133">
        <v>14.3</v>
      </c>
      <c r="EV127" s="134">
        <f t="shared" ref="EV127:EV135" si="344">ET127-EU127</f>
        <v>-0.5</v>
      </c>
      <c r="EW127" s="68">
        <v>14.5</v>
      </c>
      <c r="EX127" s="133">
        <v>15.35</v>
      </c>
      <c r="EY127" s="134">
        <f t="shared" si="336"/>
        <v>-0.84999999999999964</v>
      </c>
    </row>
    <row r="128" spans="1:155" ht="19.75" customHeight="1" x14ac:dyDescent="0.35">
      <c r="E128" s="96"/>
      <c r="J128" s="103">
        <v>44845</v>
      </c>
      <c r="K128" s="101">
        <f t="shared" si="242"/>
        <v>26.274193548387096</v>
      </c>
      <c r="L128" s="102">
        <v>26.6</v>
      </c>
      <c r="M128" s="100">
        <v>26.8</v>
      </c>
      <c r="N128" s="100">
        <v>26.2</v>
      </c>
      <c r="O128" s="100">
        <v>27</v>
      </c>
      <c r="P128" s="100">
        <v>27.6</v>
      </c>
      <c r="Q128" s="105">
        <v>26.8</v>
      </c>
      <c r="R128" s="102">
        <v>26.3</v>
      </c>
      <c r="S128" s="100">
        <v>26.4</v>
      </c>
      <c r="T128" s="100">
        <v>26.4</v>
      </c>
      <c r="U128" s="100">
        <v>26.2</v>
      </c>
      <c r="V128" s="100">
        <v>26.6</v>
      </c>
      <c r="W128" s="56">
        <v>26.6</v>
      </c>
      <c r="X128" s="106">
        <v>25.2</v>
      </c>
      <c r="Y128" s="100">
        <v>26.4</v>
      </c>
      <c r="Z128" s="100">
        <v>26.2</v>
      </c>
      <c r="AA128" s="100">
        <v>26</v>
      </c>
      <c r="AB128" s="105">
        <v>26</v>
      </c>
      <c r="AC128" s="102">
        <v>26.4</v>
      </c>
      <c r="AD128" s="102">
        <v>26.4</v>
      </c>
      <c r="AE128" s="100">
        <v>26</v>
      </c>
      <c r="AF128" s="102">
        <v>26.4</v>
      </c>
      <c r="AG128" s="100">
        <v>26</v>
      </c>
      <c r="AH128" s="100">
        <v>26</v>
      </c>
      <c r="AI128" s="100">
        <v>25.6</v>
      </c>
      <c r="AJ128" s="105">
        <v>25.6</v>
      </c>
      <c r="AK128" s="102">
        <v>26.2</v>
      </c>
      <c r="AL128" s="100">
        <v>26.8</v>
      </c>
      <c r="AM128" s="100">
        <v>26.4</v>
      </c>
      <c r="AN128" s="100">
        <v>26</v>
      </c>
      <c r="AO128" s="100">
        <v>26.8</v>
      </c>
      <c r="AP128" s="100">
        <v>24.6</v>
      </c>
      <c r="AQ128" s="110">
        <f t="shared" si="299"/>
        <v>0.85000000000000142</v>
      </c>
      <c r="AS128" s="103"/>
      <c r="AT128" s="112"/>
      <c r="AU128" s="142"/>
      <c r="AV128" s="143"/>
      <c r="AW128" s="143"/>
      <c r="AX128" s="149"/>
      <c r="AY128" s="143"/>
      <c r="AZ128" s="150"/>
      <c r="BA128" s="142"/>
      <c r="BB128" s="143"/>
      <c r="BC128" s="143"/>
      <c r="BD128" s="143"/>
      <c r="BE128" s="150"/>
      <c r="BF128" s="142"/>
      <c r="BG128" s="143"/>
      <c r="BH128" s="143"/>
      <c r="BI128" s="143"/>
      <c r="BJ128" s="150"/>
      <c r="BK128" s="143"/>
      <c r="BL128" s="143"/>
      <c r="BM128" s="143"/>
      <c r="BN128" s="143"/>
      <c r="BO128" s="150"/>
      <c r="BP128" s="142"/>
      <c r="BQ128" s="143"/>
      <c r="BR128" s="143"/>
      <c r="BS128" s="143"/>
      <c r="BT128" s="143"/>
      <c r="BV128" s="103"/>
      <c r="BW128" s="162"/>
      <c r="BX128" s="161"/>
      <c r="BY128" s="143"/>
      <c r="BZ128" s="143"/>
      <c r="CA128" s="143"/>
      <c r="CB128" s="150"/>
      <c r="CC128" s="161"/>
      <c r="CD128" s="143"/>
      <c r="CE128" s="143"/>
      <c r="CF128" s="143"/>
      <c r="CG128" s="150"/>
      <c r="CH128" s="149"/>
      <c r="CI128" s="149"/>
      <c r="CJ128" s="149"/>
      <c r="CK128" s="149"/>
      <c r="CL128" s="163"/>
      <c r="CM128" s="142"/>
      <c r="CN128" s="143"/>
      <c r="CO128" s="143"/>
      <c r="CP128" s="143"/>
      <c r="CQ128" s="150"/>
      <c r="CR128" s="142"/>
      <c r="CS128" s="143"/>
      <c r="CT128" s="143"/>
      <c r="CU128" s="143"/>
      <c r="CV128" s="143"/>
      <c r="CX128" s="103">
        <v>44845</v>
      </c>
      <c r="CY128" s="68">
        <v>17.5</v>
      </c>
      <c r="CZ128" s="68">
        <v>16.25</v>
      </c>
      <c r="DA128" s="126">
        <f t="shared" si="337"/>
        <v>1.25</v>
      </c>
      <c r="DC128" s="103">
        <v>44845</v>
      </c>
      <c r="DD128" s="127">
        <f t="shared" si="250"/>
        <v>0.20000000000000284</v>
      </c>
      <c r="DE128" s="127">
        <f t="shared" si="251"/>
        <v>-0.19999999999999929</v>
      </c>
      <c r="DF128" s="127">
        <f t="shared" si="252"/>
        <v>-0.39999999999999858</v>
      </c>
      <c r="DG128" s="127">
        <f t="shared" si="253"/>
        <v>0</v>
      </c>
      <c r="DH128" s="127">
        <f t="shared" si="254"/>
        <v>0.40000000000000213</v>
      </c>
      <c r="DI128" s="127">
        <f t="shared" si="255"/>
        <v>-9.9999999999997868E-2</v>
      </c>
      <c r="DJ128" s="127">
        <f t="shared" si="256"/>
        <v>-0.39999999999999858</v>
      </c>
      <c r="DK128" s="127">
        <f t="shared" si="257"/>
        <v>-0.79999999999999716</v>
      </c>
      <c r="DL128" s="127">
        <f t="shared" si="258"/>
        <v>-0.19999999999999929</v>
      </c>
      <c r="DM128" s="127">
        <f t="shared" si="259"/>
        <v>-0.19999999999999929</v>
      </c>
      <c r="DN128" s="127">
        <f t="shared" si="260"/>
        <v>-0.30000000000000071</v>
      </c>
      <c r="DO128" s="127">
        <f t="shared" si="261"/>
        <v>0</v>
      </c>
      <c r="DP128" s="127">
        <f t="shared" si="262"/>
        <v>0.19999999999999929</v>
      </c>
      <c r="DQ128" s="127">
        <f t="shared" si="263"/>
        <v>0.5</v>
      </c>
      <c r="DR128" s="127">
        <f t="shared" si="264"/>
        <v>-1.6000000000000014</v>
      </c>
      <c r="DS128" s="127">
        <f t="shared" si="265"/>
        <v>-1.1999999999999993</v>
      </c>
      <c r="DU128" s="103">
        <v>44848</v>
      </c>
      <c r="DV128" s="68">
        <v>14.4</v>
      </c>
      <c r="DW128" s="133">
        <v>15.05</v>
      </c>
      <c r="DX128" s="134">
        <f t="shared" si="289"/>
        <v>-0.65000000000000036</v>
      </c>
      <c r="DY128" s="68">
        <v>14.2</v>
      </c>
      <c r="DZ128" s="133">
        <v>15</v>
      </c>
      <c r="EA128" s="134">
        <f t="shared" si="335"/>
        <v>-0.80000000000000071</v>
      </c>
      <c r="EB128" s="68">
        <v>14.1</v>
      </c>
      <c r="EC128" s="133">
        <v>14.6</v>
      </c>
      <c r="ED128" s="134">
        <f t="shared" si="338"/>
        <v>-0.5</v>
      </c>
      <c r="EE128" s="68">
        <v>14.1</v>
      </c>
      <c r="EF128" s="133">
        <v>14.6</v>
      </c>
      <c r="EG128" s="134">
        <f t="shared" si="339"/>
        <v>-0.5</v>
      </c>
      <c r="EH128" s="68">
        <v>14</v>
      </c>
      <c r="EI128" s="133">
        <v>14.6</v>
      </c>
      <c r="EJ128" s="134">
        <f t="shared" si="340"/>
        <v>-0.59999999999999964</v>
      </c>
      <c r="EK128" s="68">
        <v>14.2</v>
      </c>
      <c r="EL128" s="133">
        <v>14.7</v>
      </c>
      <c r="EM128" s="134">
        <f t="shared" si="341"/>
        <v>-0.5</v>
      </c>
      <c r="EN128" s="68">
        <v>13.8</v>
      </c>
      <c r="EO128" s="133">
        <v>14.3</v>
      </c>
      <c r="EP128" s="134">
        <f t="shared" si="342"/>
        <v>-0.5</v>
      </c>
      <c r="EQ128" s="68">
        <v>13.9</v>
      </c>
      <c r="ER128" s="133">
        <v>14.4</v>
      </c>
      <c r="ES128" s="134">
        <f t="shared" si="343"/>
        <v>-0.5</v>
      </c>
      <c r="ET128" s="68">
        <v>13.8</v>
      </c>
      <c r="EU128" s="133">
        <v>14.3</v>
      </c>
      <c r="EV128" s="134">
        <f t="shared" si="344"/>
        <v>-0.5</v>
      </c>
      <c r="EW128" s="68">
        <v>14.6</v>
      </c>
      <c r="EX128" s="133">
        <v>15.45</v>
      </c>
      <c r="EY128" s="134">
        <f t="shared" ref="EY128:EY135" si="345">EW128-EX128</f>
        <v>-0.84999999999999964</v>
      </c>
    </row>
    <row r="129" spans="1:155" ht="19.75" customHeight="1" x14ac:dyDescent="0.35">
      <c r="E129" s="96"/>
      <c r="J129" s="103">
        <v>44844</v>
      </c>
      <c r="K129" s="101">
        <f t="shared" ref="K129:K192" si="346">AVERAGE(L129:AP129)</f>
        <v>26.235483870967737</v>
      </c>
      <c r="L129" s="102">
        <v>26.6</v>
      </c>
      <c r="M129" s="100">
        <v>26.8</v>
      </c>
      <c r="N129" s="100">
        <v>26.2</v>
      </c>
      <c r="O129" s="100">
        <v>27</v>
      </c>
      <c r="P129" s="100">
        <v>27.6</v>
      </c>
      <c r="Q129" s="105">
        <v>26.8</v>
      </c>
      <c r="R129" s="102">
        <v>26.3</v>
      </c>
      <c r="S129" s="100">
        <v>26.2</v>
      </c>
      <c r="T129" s="100">
        <v>26.2</v>
      </c>
      <c r="U129" s="100">
        <v>26.2</v>
      </c>
      <c r="V129" s="100">
        <v>26.2</v>
      </c>
      <c r="W129" s="56">
        <v>26.2</v>
      </c>
      <c r="X129" s="106">
        <v>25.2</v>
      </c>
      <c r="Y129" s="100">
        <v>26.4</v>
      </c>
      <c r="Z129" s="100">
        <v>26.2</v>
      </c>
      <c r="AA129" s="100">
        <v>26</v>
      </c>
      <c r="AB129" s="105">
        <v>26</v>
      </c>
      <c r="AC129" s="102">
        <v>26.4</v>
      </c>
      <c r="AD129" s="102">
        <v>26.4</v>
      </c>
      <c r="AE129" s="100">
        <v>26</v>
      </c>
      <c r="AF129" s="102">
        <v>26.4</v>
      </c>
      <c r="AG129" s="100">
        <v>26</v>
      </c>
      <c r="AH129" s="100">
        <v>26</v>
      </c>
      <c r="AI129" s="100">
        <v>25.6</v>
      </c>
      <c r="AJ129" s="105">
        <v>25.6</v>
      </c>
      <c r="AK129" s="102">
        <v>26.2</v>
      </c>
      <c r="AL129" s="100">
        <v>26.8</v>
      </c>
      <c r="AM129" s="100">
        <v>26.4</v>
      </c>
      <c r="AN129" s="100">
        <v>26</v>
      </c>
      <c r="AO129" s="100">
        <v>26.8</v>
      </c>
      <c r="AP129" s="100">
        <v>24.6</v>
      </c>
      <c r="AQ129" s="110">
        <f t="shared" si="299"/>
        <v>0.95000000000000284</v>
      </c>
      <c r="AS129" s="103"/>
      <c r="AT129" s="112"/>
      <c r="AU129" s="142"/>
      <c r="AV129" s="143"/>
      <c r="AW129" s="143"/>
      <c r="AX129" s="149"/>
      <c r="AY129" s="143"/>
      <c r="AZ129" s="150"/>
      <c r="BA129" s="142"/>
      <c r="BB129" s="143"/>
      <c r="BC129" s="143"/>
      <c r="BD129" s="143"/>
      <c r="BE129" s="150"/>
      <c r="BF129" s="142"/>
      <c r="BG129" s="143"/>
      <c r="BH129" s="143"/>
      <c r="BI129" s="143"/>
      <c r="BJ129" s="150"/>
      <c r="BK129" s="143"/>
      <c r="BL129" s="143"/>
      <c r="BM129" s="143"/>
      <c r="BN129" s="143"/>
      <c r="BO129" s="150"/>
      <c r="BP129" s="142"/>
      <c r="BQ129" s="143"/>
      <c r="BR129" s="143"/>
      <c r="BS129" s="143"/>
      <c r="BT129" s="143"/>
      <c r="BV129" s="103"/>
      <c r="BW129" s="162"/>
      <c r="BX129" s="161"/>
      <c r="BY129" s="143"/>
      <c r="BZ129" s="143"/>
      <c r="CA129" s="143"/>
      <c r="CB129" s="150"/>
      <c r="CC129" s="161"/>
      <c r="CD129" s="143"/>
      <c r="CE129" s="143"/>
      <c r="CF129" s="143"/>
      <c r="CG129" s="150"/>
      <c r="CH129" s="149"/>
      <c r="CI129" s="149"/>
      <c r="CJ129" s="149"/>
      <c r="CK129" s="149"/>
      <c r="CL129" s="163"/>
      <c r="CM129" s="142"/>
      <c r="CN129" s="143"/>
      <c r="CO129" s="143"/>
      <c r="CP129" s="143"/>
      <c r="CQ129" s="150"/>
      <c r="CR129" s="142"/>
      <c r="CS129" s="143"/>
      <c r="CT129" s="143"/>
      <c r="CU129" s="143"/>
      <c r="CV129" s="143"/>
      <c r="CX129" s="103">
        <v>44844</v>
      </c>
      <c r="CY129" s="68">
        <v>17.5</v>
      </c>
      <c r="CZ129" s="68">
        <v>15</v>
      </c>
      <c r="DA129" s="126">
        <f t="shared" si="337"/>
        <v>2.5</v>
      </c>
      <c r="DC129" s="103">
        <v>44844</v>
      </c>
      <c r="DD129" s="127">
        <f t="shared" si="250"/>
        <v>0</v>
      </c>
      <c r="DE129" s="127">
        <f t="shared" si="251"/>
        <v>0</v>
      </c>
      <c r="DF129" s="127">
        <f t="shared" si="252"/>
        <v>-0.19999999999999929</v>
      </c>
      <c r="DG129" s="127">
        <f t="shared" si="253"/>
        <v>0.19999999999999929</v>
      </c>
      <c r="DH129" s="127">
        <f t="shared" si="254"/>
        <v>0.60000000000000142</v>
      </c>
      <c r="DI129" s="127">
        <f t="shared" si="255"/>
        <v>0.10000000000000142</v>
      </c>
      <c r="DJ129" s="127">
        <f t="shared" si="256"/>
        <v>-0.19999999999999929</v>
      </c>
      <c r="DK129" s="127">
        <f t="shared" si="257"/>
        <v>-0.59999999999999787</v>
      </c>
      <c r="DL129" s="127">
        <f t="shared" si="258"/>
        <v>0</v>
      </c>
      <c r="DM129" s="127">
        <f t="shared" si="259"/>
        <v>0</v>
      </c>
      <c r="DN129" s="127">
        <f t="shared" si="260"/>
        <v>-0.30000000000000071</v>
      </c>
      <c r="DO129" s="127">
        <f t="shared" si="261"/>
        <v>0</v>
      </c>
      <c r="DP129" s="127">
        <f t="shared" si="262"/>
        <v>0.60000000000000142</v>
      </c>
      <c r="DQ129" s="127">
        <f t="shared" si="263"/>
        <v>0.5</v>
      </c>
      <c r="DR129" s="127">
        <f t="shared" si="264"/>
        <v>-1.6000000000000014</v>
      </c>
      <c r="DS129" s="127">
        <f t="shared" si="265"/>
        <v>-1</v>
      </c>
      <c r="DU129" s="103">
        <v>44847</v>
      </c>
      <c r="DV129" s="68">
        <v>14.2</v>
      </c>
      <c r="DW129" s="133">
        <v>14.85</v>
      </c>
      <c r="DX129" s="134">
        <f t="shared" si="289"/>
        <v>-0.65000000000000036</v>
      </c>
      <c r="DY129" s="68">
        <v>14</v>
      </c>
      <c r="DZ129" s="133">
        <v>14.3</v>
      </c>
      <c r="EA129" s="134">
        <f t="shared" si="335"/>
        <v>-0.30000000000000071</v>
      </c>
      <c r="EB129" s="68">
        <v>13.8</v>
      </c>
      <c r="EC129" s="133">
        <v>14.6</v>
      </c>
      <c r="ED129" s="134">
        <f t="shared" si="338"/>
        <v>-0.79999999999999893</v>
      </c>
      <c r="EE129" s="68">
        <v>13.9</v>
      </c>
      <c r="EF129" s="133">
        <v>14.5</v>
      </c>
      <c r="EG129" s="134">
        <f t="shared" si="339"/>
        <v>-0.59999999999999964</v>
      </c>
      <c r="EH129" s="68">
        <v>13.8</v>
      </c>
      <c r="EI129" s="133">
        <v>14.6</v>
      </c>
      <c r="EJ129" s="134">
        <f t="shared" si="340"/>
        <v>-0.79999999999999893</v>
      </c>
      <c r="EK129" s="68">
        <v>13.9</v>
      </c>
      <c r="EL129" s="133">
        <v>14.8</v>
      </c>
      <c r="EM129" s="134">
        <f t="shared" si="341"/>
        <v>-0.90000000000000036</v>
      </c>
      <c r="EN129" s="68">
        <v>13.6</v>
      </c>
      <c r="EO129" s="133">
        <v>14.2</v>
      </c>
      <c r="EP129" s="134">
        <f t="shared" si="342"/>
        <v>-0.59999999999999964</v>
      </c>
      <c r="EQ129" s="68">
        <v>13.7</v>
      </c>
      <c r="ER129" s="133">
        <v>14.4</v>
      </c>
      <c r="ES129" s="134">
        <f t="shared" si="343"/>
        <v>-0.70000000000000107</v>
      </c>
      <c r="ET129" s="68">
        <v>13.6</v>
      </c>
      <c r="EU129" s="133">
        <v>14.3</v>
      </c>
      <c r="EV129" s="134">
        <f t="shared" si="344"/>
        <v>-0.70000000000000107</v>
      </c>
      <c r="EW129" s="68">
        <v>14.3</v>
      </c>
      <c r="EX129" s="133">
        <v>15.05</v>
      </c>
      <c r="EY129" s="134">
        <f t="shared" si="345"/>
        <v>-0.75</v>
      </c>
    </row>
    <row r="130" spans="1:155" ht="19.75" customHeight="1" x14ac:dyDescent="0.35">
      <c r="E130" s="96"/>
      <c r="J130" s="103">
        <v>44843</v>
      </c>
      <c r="K130" s="101">
        <f t="shared" si="346"/>
        <v>26.206451612903226</v>
      </c>
      <c r="L130" s="102">
        <v>26.6</v>
      </c>
      <c r="M130" s="100">
        <v>26.8</v>
      </c>
      <c r="N130" s="100">
        <v>26.2</v>
      </c>
      <c r="O130" s="100">
        <v>27</v>
      </c>
      <c r="P130" s="100">
        <v>27.6</v>
      </c>
      <c r="Q130" s="105">
        <v>26.8</v>
      </c>
      <c r="R130" s="102">
        <v>26.2</v>
      </c>
      <c r="S130" s="100">
        <v>26.2</v>
      </c>
      <c r="T130" s="100">
        <v>26.2</v>
      </c>
      <c r="U130" s="100">
        <v>26.2</v>
      </c>
      <c r="V130" s="100">
        <v>26.2</v>
      </c>
      <c r="W130" s="56">
        <v>26.2</v>
      </c>
      <c r="X130" s="106">
        <v>25.2</v>
      </c>
      <c r="Y130" s="100">
        <v>26.4</v>
      </c>
      <c r="Z130" s="100">
        <v>26.2</v>
      </c>
      <c r="AA130" s="100">
        <v>26</v>
      </c>
      <c r="AB130" s="105">
        <v>26</v>
      </c>
      <c r="AC130" s="102">
        <v>26.2</v>
      </c>
      <c r="AD130" s="102">
        <v>26.2</v>
      </c>
      <c r="AE130" s="100">
        <v>26</v>
      </c>
      <c r="AF130" s="102">
        <v>26.2</v>
      </c>
      <c r="AG130" s="100">
        <v>26</v>
      </c>
      <c r="AH130" s="100">
        <v>26</v>
      </c>
      <c r="AI130" s="100">
        <v>25.6</v>
      </c>
      <c r="AJ130" s="105">
        <v>25.6</v>
      </c>
      <c r="AK130" s="102">
        <v>26.2</v>
      </c>
      <c r="AL130" s="100">
        <v>26.8</v>
      </c>
      <c r="AM130" s="100">
        <v>26.2</v>
      </c>
      <c r="AN130" s="100">
        <v>26</v>
      </c>
      <c r="AO130" s="100">
        <v>26.8</v>
      </c>
      <c r="AP130" s="100">
        <v>24.6</v>
      </c>
      <c r="AQ130" s="110">
        <f t="shared" si="299"/>
        <v>1.0000000000000036</v>
      </c>
      <c r="AS130" s="103"/>
      <c r="AT130" s="112"/>
      <c r="AU130" s="142"/>
      <c r="AV130" s="143"/>
      <c r="AW130" s="143"/>
      <c r="AX130" s="149"/>
      <c r="AY130" s="143"/>
      <c r="AZ130" s="150"/>
      <c r="BA130" s="142"/>
      <c r="BB130" s="143"/>
      <c r="BC130" s="143"/>
      <c r="BD130" s="143"/>
      <c r="BE130" s="150"/>
      <c r="BF130" s="142"/>
      <c r="BG130" s="143"/>
      <c r="BH130" s="143"/>
      <c r="BI130" s="143"/>
      <c r="BJ130" s="150"/>
      <c r="BK130" s="143"/>
      <c r="BL130" s="143"/>
      <c r="BM130" s="143"/>
      <c r="BN130" s="143"/>
      <c r="BO130" s="150"/>
      <c r="BP130" s="142"/>
      <c r="BQ130" s="143"/>
      <c r="BR130" s="143"/>
      <c r="BS130" s="143"/>
      <c r="BT130" s="143"/>
      <c r="BV130" s="103"/>
      <c r="BW130" s="162"/>
      <c r="BX130" s="161"/>
      <c r="BY130" s="143"/>
      <c r="BZ130" s="143"/>
      <c r="CA130" s="143"/>
      <c r="CB130" s="150"/>
      <c r="CC130" s="161"/>
      <c r="CD130" s="143"/>
      <c r="CE130" s="143"/>
      <c r="CF130" s="143"/>
      <c r="CG130" s="150"/>
      <c r="CH130" s="149"/>
      <c r="CI130" s="149"/>
      <c r="CJ130" s="149"/>
      <c r="CK130" s="149"/>
      <c r="CL130" s="163"/>
      <c r="CM130" s="142"/>
      <c r="CN130" s="143"/>
      <c r="CO130" s="143"/>
      <c r="CP130" s="143"/>
      <c r="CQ130" s="150"/>
      <c r="CR130" s="142"/>
      <c r="CS130" s="143"/>
      <c r="CT130" s="143"/>
      <c r="CU130" s="143"/>
      <c r="CV130" s="143"/>
      <c r="CX130" s="103">
        <v>44843</v>
      </c>
      <c r="CY130" s="68">
        <v>17.25</v>
      </c>
      <c r="CZ130" s="68">
        <v>15</v>
      </c>
      <c r="DA130" s="126">
        <f t="shared" si="337"/>
        <v>2.25</v>
      </c>
      <c r="DC130" s="103">
        <v>44843</v>
      </c>
      <c r="DD130" s="127">
        <f t="shared" si="250"/>
        <v>0</v>
      </c>
      <c r="DE130" s="127">
        <f t="shared" si="251"/>
        <v>0</v>
      </c>
      <c r="DF130" s="127">
        <f t="shared" si="252"/>
        <v>-0.19999999999999929</v>
      </c>
      <c r="DG130" s="127">
        <f t="shared" si="253"/>
        <v>0</v>
      </c>
      <c r="DH130" s="127">
        <f t="shared" si="254"/>
        <v>0.60000000000000142</v>
      </c>
      <c r="DI130" s="127">
        <f t="shared" si="255"/>
        <v>0</v>
      </c>
      <c r="DJ130" s="127">
        <f t="shared" si="256"/>
        <v>-0.19999999999999929</v>
      </c>
      <c r="DK130" s="127">
        <f t="shared" si="257"/>
        <v>-0.59999999999999787</v>
      </c>
      <c r="DL130" s="127">
        <f t="shared" si="258"/>
        <v>0</v>
      </c>
      <c r="DM130" s="127">
        <f t="shared" si="259"/>
        <v>0</v>
      </c>
      <c r="DN130" s="127">
        <f t="shared" si="260"/>
        <v>-0.19999999999999929</v>
      </c>
      <c r="DO130" s="127">
        <f t="shared" si="261"/>
        <v>0</v>
      </c>
      <c r="DP130" s="127">
        <f t="shared" si="262"/>
        <v>0.60000000000000142</v>
      </c>
      <c r="DQ130" s="127">
        <f t="shared" si="263"/>
        <v>0.60000000000000142</v>
      </c>
      <c r="DR130" s="127">
        <f t="shared" si="264"/>
        <v>-1.6000000000000014</v>
      </c>
      <c r="DS130" s="127">
        <f t="shared" si="265"/>
        <v>-1</v>
      </c>
      <c r="DU130" s="103">
        <v>44846</v>
      </c>
      <c r="DV130" s="68">
        <v>13.6</v>
      </c>
      <c r="DW130" s="133">
        <v>14.2</v>
      </c>
      <c r="DX130" s="134">
        <f t="shared" si="289"/>
        <v>-0.59999999999999964</v>
      </c>
      <c r="DY130" s="68">
        <v>13.4</v>
      </c>
      <c r="DZ130" s="133">
        <v>14.05</v>
      </c>
      <c r="EA130" s="134">
        <f t="shared" si="335"/>
        <v>-0.65000000000000036</v>
      </c>
      <c r="EB130" s="68">
        <v>13.7</v>
      </c>
      <c r="EC130" s="133">
        <v>14.75</v>
      </c>
      <c r="ED130" s="134">
        <f t="shared" si="338"/>
        <v>-1.0500000000000007</v>
      </c>
      <c r="EE130" s="68">
        <v>13.4</v>
      </c>
      <c r="EF130" s="133">
        <v>14.2</v>
      </c>
      <c r="EG130" s="134">
        <f t="shared" si="339"/>
        <v>-0.79999999999999893</v>
      </c>
      <c r="EH130" s="68">
        <v>13.7</v>
      </c>
      <c r="EI130" s="133">
        <v>14.45</v>
      </c>
      <c r="EJ130" s="134">
        <f t="shared" si="340"/>
        <v>-0.75</v>
      </c>
      <c r="EK130" s="68">
        <v>13.5</v>
      </c>
      <c r="EL130" s="133">
        <v>14.5</v>
      </c>
      <c r="EM130" s="134">
        <f t="shared" si="341"/>
        <v>-1</v>
      </c>
      <c r="EN130" s="68">
        <v>13.1</v>
      </c>
      <c r="EO130" s="133">
        <v>13.6</v>
      </c>
      <c r="EP130" s="134">
        <f t="shared" si="342"/>
        <v>-0.5</v>
      </c>
      <c r="EQ130" s="68">
        <v>13.3</v>
      </c>
      <c r="ER130" s="133">
        <v>14.1</v>
      </c>
      <c r="ES130" s="134">
        <f t="shared" si="343"/>
        <v>-0.79999999999999893</v>
      </c>
      <c r="ET130" s="68">
        <v>13.1</v>
      </c>
      <c r="EU130" s="133">
        <v>13.9</v>
      </c>
      <c r="EV130" s="134">
        <f t="shared" si="344"/>
        <v>-0.80000000000000071</v>
      </c>
      <c r="EW130" s="68">
        <v>13.8</v>
      </c>
      <c r="EX130" s="133">
        <v>14.5</v>
      </c>
      <c r="EY130" s="134">
        <f t="shared" si="345"/>
        <v>-0.69999999999999929</v>
      </c>
    </row>
    <row r="131" spans="1:155" ht="19.75" customHeight="1" x14ac:dyDescent="0.35">
      <c r="E131" s="96"/>
      <c r="J131" s="103">
        <v>44842</v>
      </c>
      <c r="K131" s="101">
        <f t="shared" si="346"/>
        <v>26.174193548387095</v>
      </c>
      <c r="L131" s="102">
        <v>26.6</v>
      </c>
      <c r="M131" s="100">
        <v>26.8</v>
      </c>
      <c r="N131" s="100">
        <v>26</v>
      </c>
      <c r="O131" s="100">
        <v>27</v>
      </c>
      <c r="P131" s="100">
        <v>27.6</v>
      </c>
      <c r="Q131" s="105">
        <v>26.8</v>
      </c>
      <c r="R131" s="102">
        <v>26.2</v>
      </c>
      <c r="S131" s="100">
        <v>26</v>
      </c>
      <c r="T131" s="100">
        <v>26.2</v>
      </c>
      <c r="U131" s="100">
        <v>26.2</v>
      </c>
      <c r="V131" s="100">
        <v>26.2</v>
      </c>
      <c r="W131" s="56">
        <v>26.2</v>
      </c>
      <c r="X131" s="106">
        <v>25.2</v>
      </c>
      <c r="Y131" s="100">
        <v>26.4</v>
      </c>
      <c r="Z131" s="100">
        <v>26.2</v>
      </c>
      <c r="AA131" s="100">
        <v>26</v>
      </c>
      <c r="AB131" s="105">
        <v>26</v>
      </c>
      <c r="AC131" s="102">
        <v>26.2</v>
      </c>
      <c r="AD131" s="102">
        <v>26.2</v>
      </c>
      <c r="AE131" s="100">
        <v>26</v>
      </c>
      <c r="AF131" s="102">
        <v>26.2</v>
      </c>
      <c r="AG131" s="100">
        <v>26</v>
      </c>
      <c r="AH131" s="100">
        <v>26</v>
      </c>
      <c r="AI131" s="100">
        <v>25.2</v>
      </c>
      <c r="AJ131" s="105">
        <v>25.6</v>
      </c>
      <c r="AK131" s="102">
        <v>26</v>
      </c>
      <c r="AL131" s="100">
        <v>26.8</v>
      </c>
      <c r="AM131" s="100">
        <v>26.2</v>
      </c>
      <c r="AN131" s="100">
        <v>26</v>
      </c>
      <c r="AO131" s="100">
        <v>26.8</v>
      </c>
      <c r="AP131" s="100">
        <v>24.6</v>
      </c>
      <c r="AQ131" s="110">
        <f t="shared" si="299"/>
        <v>1.1000000000000014</v>
      </c>
      <c r="AS131" s="103"/>
      <c r="AT131" s="112"/>
      <c r="AU131" s="142"/>
      <c r="AV131" s="143"/>
      <c r="AW131" s="143"/>
      <c r="AX131" s="149"/>
      <c r="AY131" s="143"/>
      <c r="AZ131" s="150"/>
      <c r="BA131" s="142"/>
      <c r="BB131" s="143"/>
      <c r="BC131" s="143"/>
      <c r="BD131" s="143"/>
      <c r="BE131" s="150"/>
      <c r="BF131" s="142"/>
      <c r="BG131" s="143"/>
      <c r="BH131" s="143"/>
      <c r="BI131" s="143"/>
      <c r="BJ131" s="150"/>
      <c r="BK131" s="143"/>
      <c r="BL131" s="143"/>
      <c r="BM131" s="143"/>
      <c r="BN131" s="143"/>
      <c r="BO131" s="150"/>
      <c r="BP131" s="142"/>
      <c r="BQ131" s="143"/>
      <c r="BR131" s="143"/>
      <c r="BS131" s="143"/>
      <c r="BT131" s="143"/>
      <c r="BV131" s="103"/>
      <c r="BW131" s="162"/>
      <c r="BX131" s="161"/>
      <c r="BY131" s="143"/>
      <c r="BZ131" s="143"/>
      <c r="CA131" s="143"/>
      <c r="CB131" s="150"/>
      <c r="CC131" s="161"/>
      <c r="CD131" s="143"/>
      <c r="CE131" s="143"/>
      <c r="CF131" s="143"/>
      <c r="CG131" s="150"/>
      <c r="CH131" s="149"/>
      <c r="CI131" s="149"/>
      <c r="CJ131" s="149"/>
      <c r="CK131" s="149"/>
      <c r="CL131" s="163"/>
      <c r="CM131" s="142"/>
      <c r="CN131" s="143"/>
      <c r="CO131" s="143"/>
      <c r="CP131" s="143"/>
      <c r="CQ131" s="150"/>
      <c r="CR131" s="142"/>
      <c r="CS131" s="143"/>
      <c r="CT131" s="143"/>
      <c r="CU131" s="143"/>
      <c r="CV131" s="143"/>
      <c r="CX131" s="103">
        <v>44842</v>
      </c>
      <c r="CY131" s="68">
        <v>17.5</v>
      </c>
      <c r="CZ131" s="68">
        <v>15</v>
      </c>
      <c r="DA131" s="126">
        <f t="shared" si="337"/>
        <v>2.5</v>
      </c>
      <c r="DC131" s="103">
        <v>44842</v>
      </c>
      <c r="DD131" s="127">
        <f t="shared" si="250"/>
        <v>0.19999999999999929</v>
      </c>
      <c r="DE131" s="127">
        <f t="shared" si="251"/>
        <v>0.19999999999999929</v>
      </c>
      <c r="DF131" s="127">
        <f t="shared" si="252"/>
        <v>0</v>
      </c>
      <c r="DG131" s="127">
        <f t="shared" si="253"/>
        <v>0.19999999999999929</v>
      </c>
      <c r="DH131" s="127">
        <f t="shared" si="254"/>
        <v>0.80000000000000071</v>
      </c>
      <c r="DI131" s="127">
        <f t="shared" si="255"/>
        <v>0.19999999999999929</v>
      </c>
      <c r="DJ131" s="127">
        <f t="shared" si="256"/>
        <v>0</v>
      </c>
      <c r="DK131" s="127">
        <f t="shared" si="257"/>
        <v>-0.80000000000000071</v>
      </c>
      <c r="DL131" s="127">
        <f t="shared" si="258"/>
        <v>0</v>
      </c>
      <c r="DM131" s="127">
        <f t="shared" si="259"/>
        <v>0</v>
      </c>
      <c r="DN131" s="127">
        <f t="shared" si="260"/>
        <v>-0.19999999999999929</v>
      </c>
      <c r="DO131" s="127">
        <f t="shared" si="261"/>
        <v>0</v>
      </c>
      <c r="DP131" s="127">
        <f t="shared" si="262"/>
        <v>0.60000000000000142</v>
      </c>
      <c r="DQ131" s="127">
        <f t="shared" si="263"/>
        <v>0.60000000000000142</v>
      </c>
      <c r="DR131" s="127">
        <f t="shared" si="264"/>
        <v>-1.6000000000000014</v>
      </c>
      <c r="DS131" s="127">
        <f t="shared" si="265"/>
        <v>-0.80000000000000071</v>
      </c>
      <c r="DU131" s="103">
        <v>44845</v>
      </c>
      <c r="DV131" s="68">
        <v>13.15</v>
      </c>
      <c r="DW131" s="133">
        <v>13.8</v>
      </c>
      <c r="DX131" s="134">
        <f t="shared" si="289"/>
        <v>-0.65000000000000036</v>
      </c>
      <c r="DY131" s="68">
        <v>13.2</v>
      </c>
      <c r="DZ131" s="133">
        <v>14.1</v>
      </c>
      <c r="EA131" s="134">
        <f t="shared" si="335"/>
        <v>-0.90000000000000036</v>
      </c>
      <c r="EB131" s="68">
        <v>13.3</v>
      </c>
      <c r="EC131" s="133">
        <v>14.45</v>
      </c>
      <c r="ED131" s="134">
        <f t="shared" si="338"/>
        <v>-1.1499999999999986</v>
      </c>
      <c r="EE131" s="68">
        <v>13.1</v>
      </c>
      <c r="EF131" s="133">
        <v>14</v>
      </c>
      <c r="EG131" s="134">
        <f t="shared" si="339"/>
        <v>-0.90000000000000036</v>
      </c>
      <c r="EH131" s="68">
        <v>13.4</v>
      </c>
      <c r="EI131" s="133">
        <v>14.2</v>
      </c>
      <c r="EJ131" s="134">
        <f t="shared" si="340"/>
        <v>-0.79999999999999893</v>
      </c>
      <c r="EK131" s="68">
        <v>13.1</v>
      </c>
      <c r="EL131" s="133">
        <v>14.25</v>
      </c>
      <c r="EM131" s="134">
        <f t="shared" si="341"/>
        <v>-1.1500000000000004</v>
      </c>
      <c r="EN131" s="68">
        <v>12.8</v>
      </c>
      <c r="EO131" s="133">
        <v>13.4</v>
      </c>
      <c r="EP131" s="134">
        <f t="shared" si="342"/>
        <v>-0.59999999999999964</v>
      </c>
      <c r="EQ131" s="68">
        <v>13</v>
      </c>
      <c r="ER131" s="133">
        <v>13.9</v>
      </c>
      <c r="ES131" s="134">
        <f t="shared" si="343"/>
        <v>-0.90000000000000036</v>
      </c>
      <c r="ET131" s="68">
        <v>12.8</v>
      </c>
      <c r="EU131" s="133">
        <v>13.7</v>
      </c>
      <c r="EV131" s="134">
        <f t="shared" si="344"/>
        <v>-0.89999999999999858</v>
      </c>
      <c r="EW131" s="68">
        <v>13.3</v>
      </c>
      <c r="EX131" s="133">
        <v>14.15</v>
      </c>
      <c r="EY131" s="134">
        <f t="shared" si="345"/>
        <v>-0.84999999999999964</v>
      </c>
    </row>
    <row r="132" spans="1:155" ht="19.75" customHeight="1" x14ac:dyDescent="0.35">
      <c r="E132" s="96"/>
      <c r="J132" s="103">
        <v>44841</v>
      </c>
      <c r="K132" s="101">
        <f t="shared" si="346"/>
        <v>26.032258064516135</v>
      </c>
      <c r="L132" s="102">
        <v>26.4</v>
      </c>
      <c r="M132" s="100">
        <v>26.6</v>
      </c>
      <c r="N132" s="100">
        <v>26</v>
      </c>
      <c r="O132" s="100">
        <v>26.6</v>
      </c>
      <c r="P132" s="100">
        <v>27.4</v>
      </c>
      <c r="Q132" s="105">
        <v>26.4</v>
      </c>
      <c r="R132" s="102">
        <v>26.2</v>
      </c>
      <c r="S132" s="100">
        <v>26</v>
      </c>
      <c r="T132" s="100">
        <v>26.2</v>
      </c>
      <c r="U132" s="100">
        <v>26.2</v>
      </c>
      <c r="V132" s="100">
        <v>26.2</v>
      </c>
      <c r="W132" s="56">
        <v>26.2</v>
      </c>
      <c r="X132" s="106">
        <v>24.8</v>
      </c>
      <c r="Y132" s="100">
        <v>26</v>
      </c>
      <c r="Z132" s="100">
        <v>25.6</v>
      </c>
      <c r="AA132" s="100">
        <v>25.4</v>
      </c>
      <c r="AB132" s="105">
        <v>25.6</v>
      </c>
      <c r="AC132" s="102">
        <v>26.2</v>
      </c>
      <c r="AD132" s="102">
        <v>26.2</v>
      </c>
      <c r="AE132" s="100">
        <v>26</v>
      </c>
      <c r="AF132" s="102">
        <v>26.2</v>
      </c>
      <c r="AG132" s="100">
        <v>26</v>
      </c>
      <c r="AH132" s="100">
        <v>26</v>
      </c>
      <c r="AI132" s="100">
        <v>25.2</v>
      </c>
      <c r="AJ132" s="105">
        <v>25.6</v>
      </c>
      <c r="AK132" s="102">
        <v>26</v>
      </c>
      <c r="AL132" s="100">
        <v>26.6</v>
      </c>
      <c r="AM132" s="100">
        <v>26.2</v>
      </c>
      <c r="AN132" s="100">
        <v>26</v>
      </c>
      <c r="AO132" s="100">
        <v>26.4</v>
      </c>
      <c r="AP132" s="100">
        <v>24.6</v>
      </c>
      <c r="AQ132" s="110">
        <f t="shared" si="299"/>
        <v>0.89999999999999858</v>
      </c>
      <c r="AS132" s="103"/>
      <c r="AT132" s="112"/>
      <c r="AU132" s="142"/>
      <c r="AV132" s="143"/>
      <c r="AW132" s="143"/>
      <c r="AX132" s="149"/>
      <c r="AY132" s="143"/>
      <c r="AZ132" s="150"/>
      <c r="BA132" s="142"/>
      <c r="BB132" s="143"/>
      <c r="BC132" s="143"/>
      <c r="BD132" s="143"/>
      <c r="BE132" s="150"/>
      <c r="BF132" s="142"/>
      <c r="BG132" s="143"/>
      <c r="BH132" s="143"/>
      <c r="BI132" s="143"/>
      <c r="BJ132" s="150"/>
      <c r="BK132" s="143"/>
      <c r="BL132" s="143"/>
      <c r="BM132" s="143"/>
      <c r="BN132" s="143"/>
      <c r="BO132" s="150"/>
      <c r="BP132" s="142"/>
      <c r="BQ132" s="143"/>
      <c r="BR132" s="143"/>
      <c r="BS132" s="143"/>
      <c r="BT132" s="143"/>
      <c r="BV132" s="103"/>
      <c r="BW132" s="162"/>
      <c r="BX132" s="161"/>
      <c r="BY132" s="143"/>
      <c r="BZ132" s="143"/>
      <c r="CA132" s="143"/>
      <c r="CB132" s="150"/>
      <c r="CC132" s="161"/>
      <c r="CD132" s="143"/>
      <c r="CE132" s="143"/>
      <c r="CF132" s="143"/>
      <c r="CG132" s="150"/>
      <c r="CH132" s="149"/>
      <c r="CI132" s="149"/>
      <c r="CJ132" s="149"/>
      <c r="CK132" s="149"/>
      <c r="CL132" s="163"/>
      <c r="CM132" s="142"/>
      <c r="CN132" s="143"/>
      <c r="CO132" s="143"/>
      <c r="CP132" s="143"/>
      <c r="CQ132" s="150"/>
      <c r="CR132" s="142"/>
      <c r="CS132" s="143"/>
      <c r="CT132" s="143"/>
      <c r="CU132" s="143"/>
      <c r="CV132" s="143"/>
      <c r="CX132" s="103">
        <v>44841</v>
      </c>
      <c r="CY132" s="68">
        <v>17.25</v>
      </c>
      <c r="CZ132" s="68">
        <v>16</v>
      </c>
      <c r="DA132" s="126">
        <f t="shared" si="337"/>
        <v>1.25</v>
      </c>
      <c r="DC132" s="103">
        <v>44841</v>
      </c>
      <c r="DD132" s="127">
        <f t="shared" si="250"/>
        <v>0.19999999999999929</v>
      </c>
      <c r="DE132" s="127">
        <f t="shared" si="251"/>
        <v>0.19999999999999929</v>
      </c>
      <c r="DF132" s="127">
        <f t="shared" si="252"/>
        <v>0</v>
      </c>
      <c r="DG132" s="127">
        <f t="shared" si="253"/>
        <v>0.19999999999999929</v>
      </c>
      <c r="DH132" s="127">
        <f t="shared" si="254"/>
        <v>0.60000000000000142</v>
      </c>
      <c r="DI132" s="127">
        <f t="shared" si="255"/>
        <v>0.19999999999999929</v>
      </c>
      <c r="DJ132" s="127">
        <f t="shared" si="256"/>
        <v>0</v>
      </c>
      <c r="DK132" s="127">
        <f t="shared" si="257"/>
        <v>-0.80000000000000071</v>
      </c>
      <c r="DL132" s="127">
        <f t="shared" si="258"/>
        <v>0</v>
      </c>
      <c r="DM132" s="127">
        <f t="shared" si="259"/>
        <v>0</v>
      </c>
      <c r="DN132" s="127">
        <f t="shared" si="260"/>
        <v>-0.19999999999999929</v>
      </c>
      <c r="DO132" s="127">
        <f t="shared" si="261"/>
        <v>0</v>
      </c>
      <c r="DP132" s="127">
        <f t="shared" si="262"/>
        <v>0.40000000000000213</v>
      </c>
      <c r="DQ132" s="127">
        <f t="shared" si="263"/>
        <v>0.40000000000000213</v>
      </c>
      <c r="DR132" s="127">
        <f t="shared" si="264"/>
        <v>-1.8000000000000007</v>
      </c>
      <c r="DS132" s="127">
        <f t="shared" si="265"/>
        <v>-1.1999999999999993</v>
      </c>
      <c r="DU132" s="103">
        <v>44844</v>
      </c>
      <c r="DV132" s="68">
        <v>13.15</v>
      </c>
      <c r="DW132" s="133">
        <v>13.5</v>
      </c>
      <c r="DX132" s="134">
        <f t="shared" si="289"/>
        <v>-0.34999999999999964</v>
      </c>
      <c r="DY132" s="68">
        <v>13.1</v>
      </c>
      <c r="DZ132" s="133">
        <v>13.6</v>
      </c>
      <c r="EA132" s="134">
        <f t="shared" si="335"/>
        <v>-0.5</v>
      </c>
      <c r="EB132" s="68">
        <v>13.3</v>
      </c>
      <c r="EC132" s="133">
        <v>14</v>
      </c>
      <c r="ED132" s="134">
        <f t="shared" si="338"/>
        <v>-0.69999999999999929</v>
      </c>
      <c r="EE132" s="68">
        <v>13.1</v>
      </c>
      <c r="EF132" s="133">
        <v>13.8</v>
      </c>
      <c r="EG132" s="134">
        <f t="shared" si="339"/>
        <v>-0.70000000000000107</v>
      </c>
      <c r="EH132" s="68">
        <v>13.4</v>
      </c>
      <c r="EI132" s="133">
        <v>14.2</v>
      </c>
      <c r="EJ132" s="134">
        <f t="shared" si="340"/>
        <v>-0.79999999999999893</v>
      </c>
      <c r="EK132" s="68">
        <v>13.1</v>
      </c>
      <c r="EL132" s="133">
        <v>13.8</v>
      </c>
      <c r="EM132" s="134">
        <f t="shared" si="341"/>
        <v>-0.70000000000000107</v>
      </c>
      <c r="EN132" s="68">
        <v>12.8</v>
      </c>
      <c r="EO132" s="133">
        <v>13.5</v>
      </c>
      <c r="EP132" s="134">
        <f t="shared" si="342"/>
        <v>-0.69999999999999929</v>
      </c>
      <c r="EQ132" s="68">
        <v>13</v>
      </c>
      <c r="ER132" s="133">
        <v>13.9</v>
      </c>
      <c r="ES132" s="134">
        <f t="shared" si="343"/>
        <v>-0.90000000000000036</v>
      </c>
      <c r="ET132" s="68">
        <v>12.8</v>
      </c>
      <c r="EU132" s="133">
        <v>13.6</v>
      </c>
      <c r="EV132" s="134">
        <f t="shared" si="344"/>
        <v>-0.79999999999999893</v>
      </c>
      <c r="EW132" s="68">
        <v>13.1</v>
      </c>
      <c r="EX132" s="133">
        <v>13.6</v>
      </c>
      <c r="EY132" s="134">
        <f t="shared" si="345"/>
        <v>-0.5</v>
      </c>
    </row>
    <row r="133" spans="1:155" ht="19.75" customHeight="1" x14ac:dyDescent="0.35">
      <c r="E133" s="96"/>
      <c r="J133" s="103">
        <v>44840</v>
      </c>
      <c r="K133" s="101">
        <f t="shared" si="346"/>
        <v>25.470967741935493</v>
      </c>
      <c r="L133" s="102">
        <v>26</v>
      </c>
      <c r="M133" s="100">
        <v>26</v>
      </c>
      <c r="N133" s="100">
        <v>25.6</v>
      </c>
      <c r="O133" s="100">
        <v>26</v>
      </c>
      <c r="P133" s="100">
        <v>26.8</v>
      </c>
      <c r="Q133" s="105">
        <v>26</v>
      </c>
      <c r="R133" s="102">
        <v>25.6</v>
      </c>
      <c r="S133" s="100">
        <v>25.6</v>
      </c>
      <c r="T133" s="100">
        <v>25.6</v>
      </c>
      <c r="U133" s="100">
        <v>25.4</v>
      </c>
      <c r="V133" s="100">
        <v>25.6</v>
      </c>
      <c r="W133" s="56">
        <v>25.6</v>
      </c>
      <c r="X133" s="106">
        <v>24</v>
      </c>
      <c r="Y133" s="100">
        <v>25.6</v>
      </c>
      <c r="Z133" s="100">
        <v>24.8</v>
      </c>
      <c r="AA133" s="100">
        <v>24.8</v>
      </c>
      <c r="AB133" s="105">
        <v>25</v>
      </c>
      <c r="AC133" s="102">
        <v>25.8</v>
      </c>
      <c r="AD133" s="102">
        <v>25.8</v>
      </c>
      <c r="AE133" s="100">
        <v>25.4</v>
      </c>
      <c r="AF133" s="102">
        <v>25.8</v>
      </c>
      <c r="AG133" s="100">
        <v>25.2</v>
      </c>
      <c r="AH133" s="100">
        <v>25.2</v>
      </c>
      <c r="AI133" s="100">
        <v>24.4</v>
      </c>
      <c r="AJ133" s="105">
        <v>25</v>
      </c>
      <c r="AK133" s="102">
        <v>25.6</v>
      </c>
      <c r="AL133" s="100">
        <v>26.2</v>
      </c>
      <c r="AM133" s="100">
        <v>25.8</v>
      </c>
      <c r="AN133" s="100">
        <v>25.2</v>
      </c>
      <c r="AO133" s="100">
        <v>26.2</v>
      </c>
      <c r="AP133" s="100">
        <v>24</v>
      </c>
      <c r="AQ133" s="110">
        <f t="shared" si="299"/>
        <v>0.89999999999999858</v>
      </c>
      <c r="AS133" s="103"/>
      <c r="AT133" s="112"/>
      <c r="AU133" s="142"/>
      <c r="AV133" s="143"/>
      <c r="AW133" s="143"/>
      <c r="AX133" s="149"/>
      <c r="AY133" s="143"/>
      <c r="AZ133" s="150"/>
      <c r="BA133" s="142"/>
      <c r="BB133" s="143"/>
      <c r="BC133" s="143"/>
      <c r="BD133" s="143"/>
      <c r="BE133" s="150"/>
      <c r="BF133" s="142"/>
      <c r="BG133" s="143"/>
      <c r="BH133" s="143"/>
      <c r="BI133" s="143"/>
      <c r="BJ133" s="150"/>
      <c r="BK133" s="143"/>
      <c r="BL133" s="143"/>
      <c r="BM133" s="143"/>
      <c r="BN133" s="143"/>
      <c r="BO133" s="150"/>
      <c r="BP133" s="142"/>
      <c r="BQ133" s="143"/>
      <c r="BR133" s="143"/>
      <c r="BS133" s="143"/>
      <c r="BT133" s="143"/>
      <c r="BV133" s="103"/>
      <c r="BW133" s="162"/>
      <c r="BX133" s="161"/>
      <c r="BY133" s="143"/>
      <c r="BZ133" s="143"/>
      <c r="CA133" s="143"/>
      <c r="CB133" s="150"/>
      <c r="CC133" s="161"/>
      <c r="CD133" s="143"/>
      <c r="CE133" s="143"/>
      <c r="CF133" s="143"/>
      <c r="CG133" s="150"/>
      <c r="CH133" s="149"/>
      <c r="CI133" s="149"/>
      <c r="CJ133" s="149"/>
      <c r="CK133" s="149"/>
      <c r="CL133" s="163"/>
      <c r="CM133" s="142"/>
      <c r="CN133" s="143"/>
      <c r="CO133" s="143"/>
      <c r="CP133" s="143"/>
      <c r="CQ133" s="150"/>
      <c r="CR133" s="142"/>
      <c r="CS133" s="143"/>
      <c r="CT133" s="143"/>
      <c r="CU133" s="143"/>
      <c r="CV133" s="143"/>
      <c r="CX133" s="103">
        <v>44840</v>
      </c>
      <c r="CY133" s="68">
        <v>16.5</v>
      </c>
      <c r="CZ133" s="68">
        <v>14.75</v>
      </c>
      <c r="DA133" s="126">
        <f t="shared" si="337"/>
        <v>1.75</v>
      </c>
      <c r="DC133" s="103">
        <v>44840</v>
      </c>
      <c r="DD133" s="127">
        <f t="shared" ref="DD133:DD196" si="347">V133-S133</f>
        <v>0</v>
      </c>
      <c r="DE133" s="127">
        <f t="shared" ref="DE133:DE196" si="348">U133-S133</f>
        <v>-0.20000000000000284</v>
      </c>
      <c r="DF133" s="127">
        <f t="shared" ref="DF133:DF196" si="349">AN133-S133</f>
        <v>-0.40000000000000213</v>
      </c>
      <c r="DG133" s="127">
        <f t="shared" ref="DG133:DG196" si="350">AM133-S133</f>
        <v>0.19999999999999929</v>
      </c>
      <c r="DH133" s="127">
        <f t="shared" ref="DH133:DH196" si="351">AL133-S133</f>
        <v>0.59999999999999787</v>
      </c>
      <c r="DI133" s="127">
        <f t="shared" ref="DI133:DI196" si="352">R133-S133</f>
        <v>0</v>
      </c>
      <c r="DJ133" s="127">
        <f t="shared" ref="DJ133:DJ196" si="353">AH133-S133</f>
        <v>-0.40000000000000213</v>
      </c>
      <c r="DK133" s="127">
        <f t="shared" ref="DK133:DK196" si="354">AI133-S133</f>
        <v>-1.2000000000000028</v>
      </c>
      <c r="DL133" s="127">
        <f t="shared" ref="DL133:DL196" si="355">N133-S133</f>
        <v>0</v>
      </c>
      <c r="DM133" s="127">
        <f t="shared" ref="DM133:DM196" si="356">AK133-S133</f>
        <v>0</v>
      </c>
      <c r="DN133" s="127">
        <f t="shared" ref="DN133:DN196" si="357">AN133-R133</f>
        <v>-0.40000000000000213</v>
      </c>
      <c r="DO133" s="127">
        <f t="shared" ref="DO133:DO196" si="358">AN133-AH133</f>
        <v>0</v>
      </c>
      <c r="DP133" s="127">
        <f t="shared" ref="DP133:DP196" si="359">AL133-V133</f>
        <v>0.59999999999999787</v>
      </c>
      <c r="DQ133" s="127">
        <f t="shared" ref="DQ133:DQ196" si="360">AL133-R133</f>
        <v>0.59999999999999787</v>
      </c>
      <c r="DR133" s="127">
        <f t="shared" ref="DR133:DR196" si="361">X133-AL133</f>
        <v>-2.1999999999999993</v>
      </c>
      <c r="DS133" s="127">
        <f t="shared" ref="DS133:DS196" si="362">X133-S133</f>
        <v>-1.6000000000000014</v>
      </c>
      <c r="DU133" s="103">
        <v>44843</v>
      </c>
      <c r="DV133" s="68">
        <v>13.1</v>
      </c>
      <c r="DW133" s="133">
        <v>13.5</v>
      </c>
      <c r="DX133" s="134">
        <f t="shared" si="289"/>
        <v>-0.40000000000000036</v>
      </c>
      <c r="DY133" s="68">
        <v>13.1</v>
      </c>
      <c r="DZ133" s="133">
        <v>13.65</v>
      </c>
      <c r="EA133" s="134">
        <f t="shared" si="335"/>
        <v>-0.55000000000000071</v>
      </c>
      <c r="EB133" s="68">
        <v>13.3</v>
      </c>
      <c r="EC133" s="133">
        <v>14.05</v>
      </c>
      <c r="ED133" s="134">
        <f t="shared" si="338"/>
        <v>-0.75</v>
      </c>
      <c r="EE133" s="68">
        <v>13.1</v>
      </c>
      <c r="EF133" s="133">
        <v>13.8</v>
      </c>
      <c r="EG133" s="134">
        <f t="shared" si="339"/>
        <v>-0.70000000000000107</v>
      </c>
      <c r="EH133" s="68">
        <v>13.4</v>
      </c>
      <c r="EI133" s="133">
        <v>14.2</v>
      </c>
      <c r="EJ133" s="134">
        <f t="shared" si="340"/>
        <v>-0.79999999999999893</v>
      </c>
      <c r="EK133" s="68">
        <v>13.1</v>
      </c>
      <c r="EL133" s="133">
        <v>13.75</v>
      </c>
      <c r="EM133" s="134">
        <f t="shared" si="341"/>
        <v>-0.65000000000000036</v>
      </c>
      <c r="EN133" s="68">
        <v>12.8</v>
      </c>
      <c r="EO133" s="133">
        <v>13.4</v>
      </c>
      <c r="EP133" s="134">
        <f t="shared" si="342"/>
        <v>-0.59999999999999964</v>
      </c>
      <c r="EQ133" s="68">
        <v>13</v>
      </c>
      <c r="ER133" s="133">
        <v>13.8</v>
      </c>
      <c r="ES133" s="134">
        <f t="shared" si="343"/>
        <v>-0.80000000000000071</v>
      </c>
      <c r="ET133" s="68">
        <v>12.8</v>
      </c>
      <c r="EU133" s="133">
        <v>13.6</v>
      </c>
      <c r="EV133" s="134">
        <f t="shared" si="344"/>
        <v>-0.79999999999999893</v>
      </c>
      <c r="EW133" s="68">
        <v>13.1</v>
      </c>
      <c r="EX133" s="133">
        <v>13.7</v>
      </c>
      <c r="EY133" s="134">
        <f t="shared" si="345"/>
        <v>-0.59999999999999964</v>
      </c>
    </row>
    <row r="134" spans="1:155" ht="19.75" customHeight="1" x14ac:dyDescent="0.35">
      <c r="E134" s="96"/>
      <c r="J134" s="103">
        <v>44839</v>
      </c>
      <c r="K134" s="101">
        <f t="shared" si="346"/>
        <v>25.251612903225798</v>
      </c>
      <c r="L134" s="102">
        <v>25.6</v>
      </c>
      <c r="M134" s="100">
        <v>25.4</v>
      </c>
      <c r="N134" s="100">
        <v>25.6</v>
      </c>
      <c r="O134" s="100">
        <v>26</v>
      </c>
      <c r="P134" s="100">
        <v>26.8</v>
      </c>
      <c r="Q134" s="105">
        <v>26</v>
      </c>
      <c r="R134" s="102">
        <v>25.4</v>
      </c>
      <c r="S134" s="100">
        <v>25.6</v>
      </c>
      <c r="T134" s="100">
        <v>25.2</v>
      </c>
      <c r="U134" s="100">
        <v>25.4</v>
      </c>
      <c r="V134" s="100">
        <v>25.4</v>
      </c>
      <c r="W134" s="56">
        <v>25.4</v>
      </c>
      <c r="X134" s="106">
        <v>24</v>
      </c>
      <c r="Y134" s="100">
        <v>25.2</v>
      </c>
      <c r="Z134" s="100">
        <v>24.8</v>
      </c>
      <c r="AA134" s="100">
        <v>24.8</v>
      </c>
      <c r="AB134" s="105">
        <v>25</v>
      </c>
      <c r="AC134" s="102">
        <v>25.4</v>
      </c>
      <c r="AD134" s="102">
        <v>25.4</v>
      </c>
      <c r="AE134" s="100">
        <v>25.4</v>
      </c>
      <c r="AF134" s="102">
        <v>25.4</v>
      </c>
      <c r="AG134" s="100">
        <v>24.8</v>
      </c>
      <c r="AH134" s="100">
        <v>24.8</v>
      </c>
      <c r="AI134" s="100">
        <v>24.4</v>
      </c>
      <c r="AJ134" s="105">
        <v>24.4</v>
      </c>
      <c r="AK134" s="102">
        <v>25.6</v>
      </c>
      <c r="AL134" s="100">
        <v>26</v>
      </c>
      <c r="AM134" s="100">
        <v>25.4</v>
      </c>
      <c r="AN134" s="100">
        <v>24.8</v>
      </c>
      <c r="AO134" s="100">
        <v>25.8</v>
      </c>
      <c r="AP134" s="100">
        <v>23.6</v>
      </c>
      <c r="AQ134" s="110">
        <f t="shared" si="299"/>
        <v>0.89999999999999858</v>
      </c>
      <c r="AS134" s="103"/>
      <c r="AT134" s="112"/>
      <c r="AU134" s="142"/>
      <c r="AV134" s="143"/>
      <c r="AW134" s="143"/>
      <c r="AX134" s="149"/>
      <c r="AY134" s="143"/>
      <c r="AZ134" s="150"/>
      <c r="BA134" s="142"/>
      <c r="BB134" s="143"/>
      <c r="BC134" s="143"/>
      <c r="BD134" s="143"/>
      <c r="BE134" s="150"/>
      <c r="BF134" s="142"/>
      <c r="BG134" s="143"/>
      <c r="BH134" s="143"/>
      <c r="BI134" s="143"/>
      <c r="BJ134" s="150"/>
      <c r="BK134" s="143"/>
      <c r="BL134" s="143"/>
      <c r="BM134" s="143"/>
      <c r="BN134" s="143"/>
      <c r="BO134" s="150"/>
      <c r="BP134" s="142"/>
      <c r="BQ134" s="143"/>
      <c r="BR134" s="143"/>
      <c r="BS134" s="143"/>
      <c r="BT134" s="143"/>
      <c r="BV134" s="103"/>
      <c r="BW134" s="162"/>
      <c r="BX134" s="161"/>
      <c r="BY134" s="143"/>
      <c r="BZ134" s="143"/>
      <c r="CA134" s="143"/>
      <c r="CB134" s="150"/>
      <c r="CC134" s="161"/>
      <c r="CD134" s="143"/>
      <c r="CE134" s="143"/>
      <c r="CF134" s="143"/>
      <c r="CG134" s="150"/>
      <c r="CH134" s="149"/>
      <c r="CI134" s="149"/>
      <c r="CJ134" s="149"/>
      <c r="CK134" s="149"/>
      <c r="CL134" s="163"/>
      <c r="CM134" s="142"/>
      <c r="CN134" s="143"/>
      <c r="CO134" s="143"/>
      <c r="CP134" s="143"/>
      <c r="CQ134" s="150"/>
      <c r="CR134" s="142"/>
      <c r="CS134" s="143"/>
      <c r="CT134" s="143"/>
      <c r="CU134" s="143"/>
      <c r="CV134" s="143"/>
      <c r="CX134" s="103">
        <v>44839</v>
      </c>
      <c r="CY134" s="68">
        <v>16.25</v>
      </c>
      <c r="CZ134" s="68">
        <v>14.25</v>
      </c>
      <c r="DA134" s="126">
        <f t="shared" si="337"/>
        <v>2</v>
      </c>
      <c r="DC134" s="103">
        <v>44839</v>
      </c>
      <c r="DD134" s="127">
        <f t="shared" si="347"/>
        <v>-0.20000000000000284</v>
      </c>
      <c r="DE134" s="127">
        <f t="shared" si="348"/>
        <v>-0.20000000000000284</v>
      </c>
      <c r="DF134" s="127">
        <f t="shared" si="349"/>
        <v>-0.80000000000000071</v>
      </c>
      <c r="DG134" s="127">
        <f t="shared" si="350"/>
        <v>-0.20000000000000284</v>
      </c>
      <c r="DH134" s="127">
        <f t="shared" si="351"/>
        <v>0.39999999999999858</v>
      </c>
      <c r="DI134" s="127">
        <f t="shared" si="352"/>
        <v>-0.20000000000000284</v>
      </c>
      <c r="DJ134" s="127">
        <f t="shared" si="353"/>
        <v>-0.80000000000000071</v>
      </c>
      <c r="DK134" s="127">
        <f t="shared" si="354"/>
        <v>-1.2000000000000028</v>
      </c>
      <c r="DL134" s="127">
        <f t="shared" si="355"/>
        <v>0</v>
      </c>
      <c r="DM134" s="127">
        <f t="shared" si="356"/>
        <v>0</v>
      </c>
      <c r="DN134" s="127">
        <f t="shared" si="357"/>
        <v>-0.59999999999999787</v>
      </c>
      <c r="DO134" s="127">
        <f t="shared" si="358"/>
        <v>0</v>
      </c>
      <c r="DP134" s="127">
        <f t="shared" si="359"/>
        <v>0.60000000000000142</v>
      </c>
      <c r="DQ134" s="127">
        <f t="shared" si="360"/>
        <v>0.60000000000000142</v>
      </c>
      <c r="DR134" s="127">
        <f t="shared" si="361"/>
        <v>-2</v>
      </c>
      <c r="DS134" s="127">
        <f t="shared" si="362"/>
        <v>-1.6000000000000014</v>
      </c>
      <c r="DU134" s="103">
        <v>44842</v>
      </c>
      <c r="DV134" s="68">
        <v>13.1</v>
      </c>
      <c r="DW134" s="133">
        <v>13.45</v>
      </c>
      <c r="DX134" s="134">
        <f t="shared" si="289"/>
        <v>-0.34999999999999964</v>
      </c>
      <c r="DY134" s="68">
        <v>13</v>
      </c>
      <c r="DZ134" s="133">
        <v>13.6</v>
      </c>
      <c r="EA134" s="134">
        <f t="shared" si="335"/>
        <v>-0.59999999999999964</v>
      </c>
      <c r="EB134" s="68">
        <v>13.3</v>
      </c>
      <c r="EC134" s="133">
        <v>14.05</v>
      </c>
      <c r="ED134" s="134">
        <f t="shared" si="338"/>
        <v>-0.75</v>
      </c>
      <c r="EE134" s="68">
        <v>13</v>
      </c>
      <c r="EF134" s="133">
        <v>13.65</v>
      </c>
      <c r="EG134" s="134">
        <f t="shared" si="339"/>
        <v>-0.65000000000000036</v>
      </c>
      <c r="EH134" s="68">
        <v>13.4</v>
      </c>
      <c r="EI134" s="133">
        <v>13.95</v>
      </c>
      <c r="EJ134" s="134">
        <f t="shared" si="340"/>
        <v>-0.54999999999999893</v>
      </c>
      <c r="EK134" s="68">
        <v>13</v>
      </c>
      <c r="EL134" s="133">
        <v>13.75</v>
      </c>
      <c r="EM134" s="134">
        <f t="shared" si="341"/>
        <v>-0.75</v>
      </c>
      <c r="EN134" s="68">
        <v>12.6</v>
      </c>
      <c r="EO134" s="133">
        <v>13.2</v>
      </c>
      <c r="EP134" s="134">
        <f t="shared" si="342"/>
        <v>-0.59999999999999964</v>
      </c>
      <c r="EQ134" s="68">
        <v>13</v>
      </c>
      <c r="ER134" s="133">
        <v>13.7</v>
      </c>
      <c r="ES134" s="134">
        <f t="shared" si="343"/>
        <v>-0.69999999999999929</v>
      </c>
      <c r="ET134" s="68">
        <v>12.8</v>
      </c>
      <c r="EU134" s="133">
        <v>13.5</v>
      </c>
      <c r="EV134" s="134">
        <f t="shared" si="344"/>
        <v>-0.69999999999999929</v>
      </c>
      <c r="EW134" s="68">
        <v>13.1</v>
      </c>
      <c r="EX134" s="133">
        <v>13.7</v>
      </c>
      <c r="EY134" s="134">
        <f t="shared" si="345"/>
        <v>-0.59999999999999964</v>
      </c>
    </row>
    <row r="135" spans="1:155" ht="19.75" customHeight="1" x14ac:dyDescent="0.35">
      <c r="E135" s="96"/>
      <c r="J135" s="103">
        <v>44838</v>
      </c>
      <c r="K135" s="101">
        <f t="shared" si="346"/>
        <v>24.883870967741942</v>
      </c>
      <c r="L135" s="102">
        <v>25.2</v>
      </c>
      <c r="M135" s="100">
        <v>25</v>
      </c>
      <c r="N135" s="100">
        <v>25.2</v>
      </c>
      <c r="O135" s="100">
        <v>25.8</v>
      </c>
      <c r="P135" s="100">
        <v>26.4</v>
      </c>
      <c r="Q135" s="105">
        <v>25.8</v>
      </c>
      <c r="R135" s="102">
        <v>25.2</v>
      </c>
      <c r="S135" s="100">
        <v>25.2</v>
      </c>
      <c r="T135" s="100">
        <v>25</v>
      </c>
      <c r="U135" s="100">
        <v>24.8</v>
      </c>
      <c r="V135" s="100">
        <v>25.2</v>
      </c>
      <c r="W135" s="56">
        <v>25.2</v>
      </c>
      <c r="X135" s="106">
        <v>23.6</v>
      </c>
      <c r="Y135" s="100">
        <v>25</v>
      </c>
      <c r="Z135" s="100">
        <v>24.6</v>
      </c>
      <c r="AA135" s="100">
        <v>24.6</v>
      </c>
      <c r="AB135" s="105">
        <v>24.8</v>
      </c>
      <c r="AC135" s="102">
        <v>25</v>
      </c>
      <c r="AD135" s="102">
        <v>25</v>
      </c>
      <c r="AE135" s="100">
        <v>25</v>
      </c>
      <c r="AF135" s="102">
        <v>25</v>
      </c>
      <c r="AG135" s="100">
        <v>24.2</v>
      </c>
      <c r="AH135" s="100">
        <v>24.2</v>
      </c>
      <c r="AI135" s="100">
        <v>23.8</v>
      </c>
      <c r="AJ135" s="105">
        <v>24</v>
      </c>
      <c r="AK135" s="102">
        <v>25.2</v>
      </c>
      <c r="AL135" s="100">
        <v>25.6</v>
      </c>
      <c r="AM135" s="100">
        <v>24.8</v>
      </c>
      <c r="AN135" s="100">
        <v>24.4</v>
      </c>
      <c r="AO135" s="100">
        <v>25.4</v>
      </c>
      <c r="AP135" s="100">
        <v>23.2</v>
      </c>
      <c r="AQ135" s="110">
        <f t="shared" si="299"/>
        <v>0.80000000000000071</v>
      </c>
      <c r="AS135" s="103"/>
      <c r="AT135" s="112"/>
      <c r="AU135" s="142"/>
      <c r="AV135" s="143"/>
      <c r="AW135" s="143"/>
      <c r="AX135" s="149"/>
      <c r="AY135" s="143"/>
      <c r="AZ135" s="150"/>
      <c r="BA135" s="142"/>
      <c r="BB135" s="143"/>
      <c r="BC135" s="143"/>
      <c r="BD135" s="143"/>
      <c r="BE135" s="150"/>
      <c r="BF135" s="142"/>
      <c r="BG135" s="143"/>
      <c r="BH135" s="143"/>
      <c r="BI135" s="143"/>
      <c r="BJ135" s="150"/>
      <c r="BK135" s="143"/>
      <c r="BL135" s="143"/>
      <c r="BM135" s="143"/>
      <c r="BN135" s="143"/>
      <c r="BO135" s="150"/>
      <c r="BP135" s="142"/>
      <c r="BQ135" s="143"/>
      <c r="BR135" s="143"/>
      <c r="BS135" s="143"/>
      <c r="BT135" s="143"/>
      <c r="BV135" s="103"/>
      <c r="BW135" s="162"/>
      <c r="BX135" s="161"/>
      <c r="BY135" s="143"/>
      <c r="BZ135" s="143"/>
      <c r="CA135" s="143"/>
      <c r="CB135" s="150"/>
      <c r="CC135" s="161"/>
      <c r="CD135" s="143"/>
      <c r="CE135" s="143"/>
      <c r="CF135" s="143"/>
      <c r="CG135" s="150"/>
      <c r="CH135" s="149"/>
      <c r="CI135" s="149"/>
      <c r="CJ135" s="149"/>
      <c r="CK135" s="149"/>
      <c r="CL135" s="163"/>
      <c r="CM135" s="142"/>
      <c r="CN135" s="143"/>
      <c r="CO135" s="143"/>
      <c r="CP135" s="143"/>
      <c r="CQ135" s="150"/>
      <c r="CR135" s="142"/>
      <c r="CS135" s="143"/>
      <c r="CT135" s="143"/>
      <c r="CU135" s="143"/>
      <c r="CV135" s="143"/>
      <c r="CX135" s="103">
        <v>44838</v>
      </c>
      <c r="CY135" s="68">
        <v>16.25</v>
      </c>
      <c r="CZ135" s="68">
        <v>15.25</v>
      </c>
      <c r="DA135" s="126">
        <f t="shared" si="337"/>
        <v>1</v>
      </c>
      <c r="DC135" s="103">
        <v>44838</v>
      </c>
      <c r="DD135" s="127">
        <f t="shared" si="347"/>
        <v>0</v>
      </c>
      <c r="DE135" s="127">
        <f t="shared" si="348"/>
        <v>-0.39999999999999858</v>
      </c>
      <c r="DF135" s="127">
        <f t="shared" si="349"/>
        <v>-0.80000000000000071</v>
      </c>
      <c r="DG135" s="127">
        <f t="shared" si="350"/>
        <v>-0.39999999999999858</v>
      </c>
      <c r="DH135" s="127">
        <f t="shared" si="351"/>
        <v>0.40000000000000213</v>
      </c>
      <c r="DI135" s="127">
        <f t="shared" si="352"/>
        <v>0</v>
      </c>
      <c r="DJ135" s="127">
        <f t="shared" si="353"/>
        <v>-1</v>
      </c>
      <c r="DK135" s="127">
        <f t="shared" si="354"/>
        <v>-1.3999999999999986</v>
      </c>
      <c r="DL135" s="127">
        <f t="shared" si="355"/>
        <v>0</v>
      </c>
      <c r="DM135" s="127">
        <f t="shared" si="356"/>
        <v>0</v>
      </c>
      <c r="DN135" s="127">
        <f t="shared" si="357"/>
        <v>-0.80000000000000071</v>
      </c>
      <c r="DO135" s="127">
        <f t="shared" si="358"/>
        <v>0.19999999999999929</v>
      </c>
      <c r="DP135" s="127">
        <f t="shared" si="359"/>
        <v>0.40000000000000213</v>
      </c>
      <c r="DQ135" s="127">
        <f t="shared" si="360"/>
        <v>0.40000000000000213</v>
      </c>
      <c r="DR135" s="127">
        <f t="shared" si="361"/>
        <v>-2</v>
      </c>
      <c r="DS135" s="127">
        <f t="shared" si="362"/>
        <v>-1.5999999999999979</v>
      </c>
      <c r="DU135" s="103">
        <v>44841</v>
      </c>
      <c r="DV135" s="68">
        <v>13.1</v>
      </c>
      <c r="DW135" s="133">
        <v>13.45</v>
      </c>
      <c r="DX135" s="134">
        <f t="shared" si="289"/>
        <v>-0.34999999999999964</v>
      </c>
      <c r="DY135" s="68">
        <v>13</v>
      </c>
      <c r="DZ135" s="133">
        <v>13.6</v>
      </c>
      <c r="EA135" s="134">
        <f t="shared" si="335"/>
        <v>-0.59999999999999964</v>
      </c>
      <c r="EB135" s="68">
        <v>13.2</v>
      </c>
      <c r="EC135" s="133">
        <v>13.95</v>
      </c>
      <c r="ED135" s="134">
        <f t="shared" si="338"/>
        <v>-0.75</v>
      </c>
      <c r="EE135" s="68">
        <v>13</v>
      </c>
      <c r="EF135" s="133">
        <v>13.6</v>
      </c>
      <c r="EG135" s="134">
        <f t="shared" si="339"/>
        <v>-0.59999999999999964</v>
      </c>
      <c r="EH135" s="68">
        <v>13.3</v>
      </c>
      <c r="EI135" s="133">
        <v>13.8</v>
      </c>
      <c r="EJ135" s="134">
        <f t="shared" si="340"/>
        <v>-0.5</v>
      </c>
      <c r="EK135" s="68">
        <v>13</v>
      </c>
      <c r="EL135" s="133">
        <v>13.75</v>
      </c>
      <c r="EM135" s="134">
        <f t="shared" si="341"/>
        <v>-0.75</v>
      </c>
      <c r="EN135" s="68">
        <v>12.6</v>
      </c>
      <c r="EO135" s="133">
        <v>13.2</v>
      </c>
      <c r="EP135" s="134">
        <f t="shared" si="342"/>
        <v>-0.59999999999999964</v>
      </c>
      <c r="EQ135" s="68">
        <v>13</v>
      </c>
      <c r="ER135" s="133">
        <v>13.7</v>
      </c>
      <c r="ES135" s="134">
        <f t="shared" si="343"/>
        <v>-0.69999999999999929</v>
      </c>
      <c r="ET135" s="68">
        <v>12.8</v>
      </c>
      <c r="EU135" s="133">
        <v>13.5</v>
      </c>
      <c r="EV135" s="134">
        <f t="shared" si="344"/>
        <v>-0.69999999999999929</v>
      </c>
      <c r="EW135" s="68">
        <v>13.1</v>
      </c>
      <c r="EX135" s="133">
        <v>13.7</v>
      </c>
      <c r="EY135" s="134">
        <f t="shared" si="345"/>
        <v>-0.59999999999999964</v>
      </c>
    </row>
    <row r="136" spans="1:155" ht="19.75" customHeight="1" x14ac:dyDescent="0.35">
      <c r="E136" s="96"/>
      <c r="J136" s="103">
        <v>44837</v>
      </c>
      <c r="K136" s="101">
        <f t="shared" si="346"/>
        <v>24.658064516129038</v>
      </c>
      <c r="L136" s="102">
        <v>25</v>
      </c>
      <c r="M136" s="100">
        <v>24.8</v>
      </c>
      <c r="N136" s="100">
        <v>24.8</v>
      </c>
      <c r="O136" s="100">
        <v>25.4</v>
      </c>
      <c r="P136" s="100">
        <v>26.4</v>
      </c>
      <c r="Q136" s="105">
        <v>25.8</v>
      </c>
      <c r="R136" s="102">
        <v>24.6</v>
      </c>
      <c r="S136" s="100">
        <v>24.8</v>
      </c>
      <c r="T136" s="100">
        <v>24.8</v>
      </c>
      <c r="U136" s="100">
        <v>24.8</v>
      </c>
      <c r="V136" s="100">
        <v>25</v>
      </c>
      <c r="W136" s="56">
        <v>25</v>
      </c>
      <c r="X136" s="106">
        <v>23.2</v>
      </c>
      <c r="Y136" s="100">
        <v>24.8</v>
      </c>
      <c r="Z136" s="100">
        <v>24.4</v>
      </c>
      <c r="AA136" s="100">
        <v>24.4</v>
      </c>
      <c r="AB136" s="105">
        <v>24.4</v>
      </c>
      <c r="AC136" s="102">
        <v>24.8</v>
      </c>
      <c r="AD136" s="102">
        <v>24.8</v>
      </c>
      <c r="AE136" s="100">
        <v>24.8</v>
      </c>
      <c r="AF136" s="102">
        <v>24.8</v>
      </c>
      <c r="AG136" s="100">
        <v>24</v>
      </c>
      <c r="AH136" s="100">
        <v>24.2</v>
      </c>
      <c r="AI136" s="100">
        <v>23.8</v>
      </c>
      <c r="AJ136" s="105">
        <v>24</v>
      </c>
      <c r="AK136" s="102">
        <v>24.6</v>
      </c>
      <c r="AL136" s="100">
        <v>25.2</v>
      </c>
      <c r="AM136" s="100">
        <v>24.4</v>
      </c>
      <c r="AN136" s="100">
        <v>24.2</v>
      </c>
      <c r="AO136" s="100">
        <v>25.2</v>
      </c>
      <c r="AP136" s="100">
        <v>23.2</v>
      </c>
      <c r="AQ136" s="110">
        <f t="shared" si="299"/>
        <v>1.0999999999999943</v>
      </c>
      <c r="AS136" s="103"/>
      <c r="AT136" s="112"/>
      <c r="AU136" s="142"/>
      <c r="AV136" s="143"/>
      <c r="AW136" s="143"/>
      <c r="AX136" s="149"/>
      <c r="AY136" s="143"/>
      <c r="AZ136" s="150"/>
      <c r="BA136" s="142"/>
      <c r="BB136" s="143"/>
      <c r="BC136" s="143"/>
      <c r="BD136" s="143"/>
      <c r="BE136" s="150"/>
      <c r="BF136" s="142"/>
      <c r="BG136" s="143"/>
      <c r="BH136" s="143"/>
      <c r="BI136" s="143"/>
      <c r="BJ136" s="150"/>
      <c r="BK136" s="143"/>
      <c r="BL136" s="143"/>
      <c r="BM136" s="143"/>
      <c r="BN136" s="143"/>
      <c r="BO136" s="150"/>
      <c r="BP136" s="142"/>
      <c r="BQ136" s="143"/>
      <c r="BR136" s="143"/>
      <c r="BS136" s="143"/>
      <c r="BT136" s="143"/>
      <c r="BV136" s="103"/>
      <c r="BW136" s="162"/>
      <c r="BX136" s="161"/>
      <c r="BY136" s="143"/>
      <c r="BZ136" s="143"/>
      <c r="CA136" s="143"/>
      <c r="CB136" s="150"/>
      <c r="CC136" s="161"/>
      <c r="CD136" s="143"/>
      <c r="CE136" s="143"/>
      <c r="CF136" s="143"/>
      <c r="CG136" s="150"/>
      <c r="CH136" s="149"/>
      <c r="CI136" s="149"/>
      <c r="CJ136" s="149"/>
      <c r="CK136" s="149"/>
      <c r="CL136" s="163"/>
      <c r="CM136" s="142"/>
      <c r="CN136" s="143"/>
      <c r="CO136" s="143"/>
      <c r="CP136" s="143"/>
      <c r="CQ136" s="150"/>
      <c r="CR136" s="142"/>
      <c r="CS136" s="143"/>
      <c r="CT136" s="143"/>
      <c r="CU136" s="143"/>
      <c r="CV136" s="143"/>
      <c r="CX136" s="103">
        <v>44837</v>
      </c>
      <c r="CY136" s="68">
        <v>16</v>
      </c>
      <c r="CZ136" s="68">
        <v>14</v>
      </c>
      <c r="DA136" s="126">
        <f t="shared" si="337"/>
        <v>2</v>
      </c>
      <c r="DC136" s="103">
        <v>44837</v>
      </c>
      <c r="DD136" s="127">
        <f t="shared" si="347"/>
        <v>0.19999999999999929</v>
      </c>
      <c r="DE136" s="127">
        <f t="shared" si="348"/>
        <v>0</v>
      </c>
      <c r="DF136" s="127">
        <f t="shared" si="349"/>
        <v>-0.60000000000000142</v>
      </c>
      <c r="DG136" s="127">
        <f t="shared" si="350"/>
        <v>-0.40000000000000213</v>
      </c>
      <c r="DH136" s="127">
        <f t="shared" si="351"/>
        <v>0.39999999999999858</v>
      </c>
      <c r="DI136" s="127">
        <f t="shared" si="352"/>
        <v>-0.19999999999999929</v>
      </c>
      <c r="DJ136" s="127">
        <f t="shared" si="353"/>
        <v>-0.60000000000000142</v>
      </c>
      <c r="DK136" s="127">
        <f t="shared" si="354"/>
        <v>-1</v>
      </c>
      <c r="DL136" s="127">
        <f t="shared" si="355"/>
        <v>0</v>
      </c>
      <c r="DM136" s="127">
        <f t="shared" si="356"/>
        <v>-0.19999999999999929</v>
      </c>
      <c r="DN136" s="127">
        <f t="shared" si="357"/>
        <v>-0.40000000000000213</v>
      </c>
      <c r="DO136" s="127">
        <f t="shared" si="358"/>
        <v>0</v>
      </c>
      <c r="DP136" s="127">
        <f t="shared" si="359"/>
        <v>0.19999999999999929</v>
      </c>
      <c r="DQ136" s="127">
        <f t="shared" si="360"/>
        <v>0.59999999999999787</v>
      </c>
      <c r="DR136" s="127">
        <f t="shared" si="361"/>
        <v>-2</v>
      </c>
      <c r="DS136" s="127">
        <f t="shared" si="362"/>
        <v>-1.6000000000000014</v>
      </c>
      <c r="DU136" s="103">
        <v>44840</v>
      </c>
      <c r="DV136" s="68">
        <v>12.8</v>
      </c>
      <c r="DW136" s="133">
        <v>13.1</v>
      </c>
      <c r="DX136" s="134">
        <f t="shared" si="289"/>
        <v>-0.29999999999999893</v>
      </c>
      <c r="DY136" s="68">
        <v>12.8</v>
      </c>
      <c r="DZ136" s="133">
        <v>13.25</v>
      </c>
      <c r="EA136" s="134">
        <f t="shared" ref="EA136:EA147" si="363">DY136-DZ136</f>
        <v>-0.44999999999999929</v>
      </c>
      <c r="EB136" s="68">
        <v>13</v>
      </c>
      <c r="EC136" s="133">
        <v>13.55</v>
      </c>
      <c r="ED136" s="134">
        <f t="shared" ref="ED136:ED147" si="364">EB136-EC136</f>
        <v>-0.55000000000000071</v>
      </c>
      <c r="EE136" s="68">
        <v>12.8</v>
      </c>
      <c r="EF136" s="133">
        <v>13.3</v>
      </c>
      <c r="EG136" s="134">
        <f t="shared" ref="EG136:EG147" si="365">EE136-EF136</f>
        <v>-0.5</v>
      </c>
      <c r="EH136" s="68">
        <v>13.1</v>
      </c>
      <c r="EI136" s="133">
        <v>13.5</v>
      </c>
      <c r="EJ136" s="134">
        <f t="shared" ref="EJ136:EJ147" si="366">EH136-EI136</f>
        <v>-0.40000000000000036</v>
      </c>
      <c r="EK136" s="68">
        <v>12.8</v>
      </c>
      <c r="EL136" s="133">
        <v>13.35</v>
      </c>
      <c r="EM136" s="134">
        <f t="shared" ref="EM136:EM147" si="367">EK136-EL136</f>
        <v>-0.54999999999999893</v>
      </c>
      <c r="EN136" s="68">
        <v>12.2</v>
      </c>
      <c r="EO136" s="133">
        <v>12.8</v>
      </c>
      <c r="EP136" s="134">
        <f t="shared" ref="EP136:EP147" si="368">EN136-EO136</f>
        <v>-0.60000000000000142</v>
      </c>
      <c r="EQ136" s="68">
        <v>12.6</v>
      </c>
      <c r="ER136" s="133">
        <v>13.2</v>
      </c>
      <c r="ES136" s="134">
        <f t="shared" ref="ES136:ES147" si="369">EQ136-ER136</f>
        <v>-0.59999999999999964</v>
      </c>
      <c r="ET136" s="68">
        <v>12.5</v>
      </c>
      <c r="EU136" s="133">
        <v>13</v>
      </c>
      <c r="EV136" s="134">
        <f t="shared" ref="EV136:EV147" si="370">ET136-EU136</f>
        <v>-0.5</v>
      </c>
      <c r="EW136" s="68">
        <v>12.8</v>
      </c>
      <c r="EX136" s="133">
        <v>13.25</v>
      </c>
      <c r="EY136" s="134">
        <f t="shared" ref="EY136:EY141" si="371">EW136-EX136</f>
        <v>-0.44999999999999929</v>
      </c>
    </row>
    <row r="137" spans="1:155" ht="19.75" customHeight="1" x14ac:dyDescent="0.35">
      <c r="E137" s="96"/>
      <c r="J137" s="103">
        <v>44836</v>
      </c>
      <c r="K137" s="101">
        <f t="shared" si="346"/>
        <v>24.483870967741939</v>
      </c>
      <c r="L137" s="102">
        <v>25</v>
      </c>
      <c r="M137" s="100">
        <v>24.8</v>
      </c>
      <c r="N137" s="100">
        <v>24.8</v>
      </c>
      <c r="O137" s="100">
        <v>25</v>
      </c>
      <c r="P137" s="100">
        <v>25.8</v>
      </c>
      <c r="Q137" s="105">
        <v>25.4</v>
      </c>
      <c r="R137" s="102">
        <v>24.6</v>
      </c>
      <c r="S137" s="100">
        <v>24.6</v>
      </c>
      <c r="T137" s="100">
        <v>24.4</v>
      </c>
      <c r="U137" s="100">
        <v>24.6</v>
      </c>
      <c r="V137" s="100">
        <v>24.8</v>
      </c>
      <c r="W137" s="56">
        <v>24.8</v>
      </c>
      <c r="X137" s="106">
        <v>23</v>
      </c>
      <c r="Y137" s="100">
        <v>24.4</v>
      </c>
      <c r="Z137" s="100">
        <v>24</v>
      </c>
      <c r="AA137" s="100">
        <v>24</v>
      </c>
      <c r="AB137" s="105">
        <v>24</v>
      </c>
      <c r="AC137" s="102">
        <v>24.6</v>
      </c>
      <c r="AD137" s="102">
        <v>24.6</v>
      </c>
      <c r="AE137" s="100">
        <v>24.4</v>
      </c>
      <c r="AF137" s="102">
        <v>24.6</v>
      </c>
      <c r="AG137" s="100">
        <v>24</v>
      </c>
      <c r="AH137" s="100">
        <v>24.2</v>
      </c>
      <c r="AI137" s="100">
        <v>23.8</v>
      </c>
      <c r="AJ137" s="105">
        <v>24</v>
      </c>
      <c r="AK137" s="102">
        <v>24.6</v>
      </c>
      <c r="AL137" s="100">
        <v>25.2</v>
      </c>
      <c r="AM137" s="100">
        <v>24.4</v>
      </c>
      <c r="AN137" s="100">
        <v>24.2</v>
      </c>
      <c r="AO137" s="100">
        <v>25.2</v>
      </c>
      <c r="AP137" s="100">
        <v>23.2</v>
      </c>
      <c r="AQ137" s="110">
        <f t="shared" si="299"/>
        <v>0.89999999999999858</v>
      </c>
      <c r="AS137" s="103"/>
      <c r="AT137" s="112"/>
      <c r="AU137" s="142"/>
      <c r="AV137" s="143"/>
      <c r="AW137" s="143"/>
      <c r="AX137" s="149"/>
      <c r="AY137" s="143"/>
      <c r="AZ137" s="150"/>
      <c r="BA137" s="142"/>
      <c r="BB137" s="143"/>
      <c r="BC137" s="143"/>
      <c r="BD137" s="143"/>
      <c r="BE137" s="150"/>
      <c r="BF137" s="142"/>
      <c r="BG137" s="143"/>
      <c r="BH137" s="143"/>
      <c r="BI137" s="143"/>
      <c r="BJ137" s="150"/>
      <c r="BK137" s="143"/>
      <c r="BL137" s="143"/>
      <c r="BM137" s="143"/>
      <c r="BN137" s="143"/>
      <c r="BO137" s="150"/>
      <c r="BP137" s="142"/>
      <c r="BQ137" s="143"/>
      <c r="BR137" s="143"/>
      <c r="BS137" s="143"/>
      <c r="BT137" s="143"/>
      <c r="BV137" s="103"/>
      <c r="BW137" s="162"/>
      <c r="BX137" s="161"/>
      <c r="BY137" s="143"/>
      <c r="BZ137" s="143"/>
      <c r="CA137" s="143"/>
      <c r="CB137" s="150"/>
      <c r="CC137" s="161"/>
      <c r="CD137" s="143"/>
      <c r="CE137" s="143"/>
      <c r="CF137" s="143"/>
      <c r="CG137" s="150"/>
      <c r="CH137" s="149"/>
      <c r="CI137" s="149"/>
      <c r="CJ137" s="149"/>
      <c r="CK137" s="149"/>
      <c r="CL137" s="163"/>
      <c r="CM137" s="142"/>
      <c r="CN137" s="143"/>
      <c r="CO137" s="143"/>
      <c r="CP137" s="143"/>
      <c r="CQ137" s="150"/>
      <c r="CR137" s="142"/>
      <c r="CS137" s="143"/>
      <c r="CT137" s="143"/>
      <c r="CU137" s="143"/>
      <c r="CV137" s="143"/>
      <c r="CX137" s="103">
        <v>44836</v>
      </c>
      <c r="CY137" s="68">
        <v>16</v>
      </c>
      <c r="CZ137" s="68">
        <v>14.25</v>
      </c>
      <c r="DA137" s="126">
        <f t="shared" si="337"/>
        <v>1.75</v>
      </c>
      <c r="DC137" s="103">
        <v>44836</v>
      </c>
      <c r="DD137" s="127">
        <f t="shared" si="347"/>
        <v>0.19999999999999929</v>
      </c>
      <c r="DE137" s="127">
        <f t="shared" si="348"/>
        <v>0</v>
      </c>
      <c r="DF137" s="127">
        <f t="shared" si="349"/>
        <v>-0.40000000000000213</v>
      </c>
      <c r="DG137" s="127">
        <f t="shared" si="350"/>
        <v>-0.20000000000000284</v>
      </c>
      <c r="DH137" s="127">
        <f t="shared" si="351"/>
        <v>0.59999999999999787</v>
      </c>
      <c r="DI137" s="127">
        <f t="shared" si="352"/>
        <v>0</v>
      </c>
      <c r="DJ137" s="127">
        <f t="shared" si="353"/>
        <v>-0.40000000000000213</v>
      </c>
      <c r="DK137" s="127">
        <f t="shared" si="354"/>
        <v>-0.80000000000000071</v>
      </c>
      <c r="DL137" s="127">
        <f t="shared" si="355"/>
        <v>0.19999999999999929</v>
      </c>
      <c r="DM137" s="127">
        <f t="shared" si="356"/>
        <v>0</v>
      </c>
      <c r="DN137" s="127">
        <f t="shared" si="357"/>
        <v>-0.40000000000000213</v>
      </c>
      <c r="DO137" s="127">
        <f t="shared" si="358"/>
        <v>0</v>
      </c>
      <c r="DP137" s="127">
        <f t="shared" si="359"/>
        <v>0.39999999999999858</v>
      </c>
      <c r="DQ137" s="127">
        <f t="shared" si="360"/>
        <v>0.59999999999999787</v>
      </c>
      <c r="DR137" s="127">
        <f t="shared" si="361"/>
        <v>-2.1999999999999993</v>
      </c>
      <c r="DS137" s="127">
        <f t="shared" si="362"/>
        <v>-1.6000000000000014</v>
      </c>
      <c r="DU137" s="103">
        <v>44839</v>
      </c>
      <c r="DV137" s="68">
        <v>12.7</v>
      </c>
      <c r="DW137" s="133">
        <v>12.75</v>
      </c>
      <c r="DX137" s="134">
        <f t="shared" si="289"/>
        <v>-5.0000000000000711E-2</v>
      </c>
      <c r="DY137" s="68">
        <v>12.8</v>
      </c>
      <c r="DZ137" s="133">
        <v>13.1</v>
      </c>
      <c r="EA137" s="134">
        <f t="shared" si="363"/>
        <v>-0.29999999999999893</v>
      </c>
      <c r="EB137" s="68">
        <v>12.8</v>
      </c>
      <c r="EC137" s="133">
        <v>13.5</v>
      </c>
      <c r="ED137" s="134">
        <f t="shared" si="364"/>
        <v>-0.69999999999999929</v>
      </c>
      <c r="EE137" s="68">
        <v>12.8</v>
      </c>
      <c r="EF137" s="133">
        <v>13.4</v>
      </c>
      <c r="EG137" s="134">
        <f t="shared" si="365"/>
        <v>-0.59999999999999964</v>
      </c>
      <c r="EH137" s="68">
        <v>13</v>
      </c>
      <c r="EI137" s="133">
        <v>13.3</v>
      </c>
      <c r="EJ137" s="134">
        <f t="shared" si="366"/>
        <v>-0.30000000000000071</v>
      </c>
      <c r="EK137" s="68">
        <v>12.8</v>
      </c>
      <c r="EL137" s="133">
        <v>13.5</v>
      </c>
      <c r="EM137" s="134">
        <f t="shared" si="367"/>
        <v>-0.69999999999999929</v>
      </c>
      <c r="EN137" s="68">
        <v>12.2</v>
      </c>
      <c r="EO137" s="133">
        <v>12.8</v>
      </c>
      <c r="EP137" s="134">
        <f t="shared" si="368"/>
        <v>-0.60000000000000142</v>
      </c>
      <c r="EQ137" s="68">
        <v>12.4</v>
      </c>
      <c r="ER137" s="133">
        <v>12.9</v>
      </c>
      <c r="ES137" s="134">
        <f t="shared" si="369"/>
        <v>-0.5</v>
      </c>
      <c r="ET137" s="68">
        <v>12.2</v>
      </c>
      <c r="EU137" s="133">
        <v>12.7</v>
      </c>
      <c r="EV137" s="134">
        <f t="shared" si="370"/>
        <v>-0.5</v>
      </c>
      <c r="EW137" s="68">
        <v>12.7</v>
      </c>
      <c r="EX137" s="133">
        <v>12.95</v>
      </c>
      <c r="EY137" s="134">
        <f t="shared" si="371"/>
        <v>-0.25</v>
      </c>
    </row>
    <row r="138" spans="1:155" ht="19.75" customHeight="1" x14ac:dyDescent="0.35">
      <c r="A138" s="29"/>
      <c r="B138" s="29"/>
      <c r="C138" s="29"/>
      <c r="D138" s="29"/>
      <c r="E138" s="138"/>
      <c r="F138" s="29"/>
      <c r="G138" s="29"/>
      <c r="H138" s="29"/>
      <c r="J138" s="103">
        <v>44835</v>
      </c>
      <c r="K138" s="101">
        <f t="shared" si="346"/>
        <v>24.367741935483874</v>
      </c>
      <c r="L138" s="102">
        <v>25</v>
      </c>
      <c r="M138" s="100">
        <v>24.8</v>
      </c>
      <c r="N138" s="100">
        <v>24.8</v>
      </c>
      <c r="O138" s="100">
        <v>25</v>
      </c>
      <c r="P138" s="100">
        <v>25.8</v>
      </c>
      <c r="Q138" s="105">
        <v>25.4</v>
      </c>
      <c r="R138" s="102">
        <v>24.2</v>
      </c>
      <c r="S138" s="100">
        <v>24.4</v>
      </c>
      <c r="T138" s="100">
        <v>24.2</v>
      </c>
      <c r="U138" s="100">
        <v>24.6</v>
      </c>
      <c r="V138" s="100">
        <v>24.8</v>
      </c>
      <c r="W138" s="56">
        <v>24.8</v>
      </c>
      <c r="X138" s="106">
        <v>22.8</v>
      </c>
      <c r="Y138" s="100">
        <v>24.2</v>
      </c>
      <c r="Z138" s="100">
        <v>23.8</v>
      </c>
      <c r="AA138" s="100">
        <v>23.8</v>
      </c>
      <c r="AB138" s="105">
        <v>23.6</v>
      </c>
      <c r="AC138" s="102">
        <v>24.4</v>
      </c>
      <c r="AD138" s="102">
        <v>24.4</v>
      </c>
      <c r="AE138" s="100">
        <v>24.2</v>
      </c>
      <c r="AF138" s="102">
        <v>24.4</v>
      </c>
      <c r="AG138" s="100">
        <v>24</v>
      </c>
      <c r="AH138" s="100">
        <v>24.2</v>
      </c>
      <c r="AI138" s="100">
        <v>23.8</v>
      </c>
      <c r="AJ138" s="105">
        <v>24</v>
      </c>
      <c r="AK138" s="102">
        <v>24.6</v>
      </c>
      <c r="AL138" s="100">
        <v>25</v>
      </c>
      <c r="AM138" s="100">
        <v>24.2</v>
      </c>
      <c r="AN138" s="100">
        <v>24</v>
      </c>
      <c r="AO138" s="100">
        <v>25</v>
      </c>
      <c r="AP138" s="100">
        <v>23.2</v>
      </c>
      <c r="AQ138" s="110">
        <f t="shared" si="299"/>
        <v>1.1000000000000014</v>
      </c>
      <c r="AS138" s="103"/>
      <c r="AT138" s="112"/>
      <c r="AU138" s="142"/>
      <c r="AV138" s="143"/>
      <c r="AW138" s="143"/>
      <c r="AX138" s="149"/>
      <c r="AY138" s="143"/>
      <c r="AZ138" s="150"/>
      <c r="BA138" s="142"/>
      <c r="BB138" s="143"/>
      <c r="BC138" s="143"/>
      <c r="BD138" s="143"/>
      <c r="BE138" s="150"/>
      <c r="BF138" s="142"/>
      <c r="BG138" s="143"/>
      <c r="BH138" s="143"/>
      <c r="BI138" s="143"/>
      <c r="BJ138" s="150"/>
      <c r="BK138" s="143"/>
      <c r="BL138" s="143"/>
      <c r="BM138" s="143"/>
      <c r="BN138" s="143"/>
      <c r="BO138" s="150"/>
      <c r="BP138" s="142"/>
      <c r="BQ138" s="143"/>
      <c r="BR138" s="143"/>
      <c r="BS138" s="143"/>
      <c r="BT138" s="143"/>
      <c r="BV138" s="103"/>
      <c r="BW138" s="162"/>
      <c r="BX138" s="161"/>
      <c r="BY138" s="143"/>
      <c r="BZ138" s="143"/>
      <c r="CA138" s="143"/>
      <c r="CB138" s="150"/>
      <c r="CC138" s="161"/>
      <c r="CD138" s="143"/>
      <c r="CE138" s="143"/>
      <c r="CF138" s="143"/>
      <c r="CG138" s="150"/>
      <c r="CH138" s="149"/>
      <c r="CI138" s="149"/>
      <c r="CJ138" s="149"/>
      <c r="CK138" s="149"/>
      <c r="CL138" s="163"/>
      <c r="CM138" s="142"/>
      <c r="CN138" s="143"/>
      <c r="CO138" s="143"/>
      <c r="CP138" s="143"/>
      <c r="CQ138" s="150"/>
      <c r="CR138" s="142"/>
      <c r="CS138" s="143"/>
      <c r="CT138" s="143"/>
      <c r="CU138" s="143"/>
      <c r="CV138" s="143"/>
      <c r="CX138" s="103">
        <v>44835</v>
      </c>
      <c r="CY138" s="68">
        <v>16</v>
      </c>
      <c r="CZ138" s="68">
        <v>14.5</v>
      </c>
      <c r="DA138" s="126">
        <f t="shared" si="337"/>
        <v>1.5</v>
      </c>
      <c r="DC138" s="103">
        <v>44835</v>
      </c>
      <c r="DD138" s="127">
        <f t="shared" si="347"/>
        <v>0.40000000000000213</v>
      </c>
      <c r="DE138" s="127">
        <f t="shared" si="348"/>
        <v>0.20000000000000284</v>
      </c>
      <c r="DF138" s="127">
        <f t="shared" si="349"/>
        <v>-0.39999999999999858</v>
      </c>
      <c r="DG138" s="127">
        <f t="shared" si="350"/>
        <v>-0.19999999999999929</v>
      </c>
      <c r="DH138" s="127">
        <f t="shared" si="351"/>
        <v>0.60000000000000142</v>
      </c>
      <c r="DI138" s="127">
        <f t="shared" si="352"/>
        <v>-0.19999999999999929</v>
      </c>
      <c r="DJ138" s="127">
        <f t="shared" si="353"/>
        <v>-0.19999999999999929</v>
      </c>
      <c r="DK138" s="127">
        <f t="shared" si="354"/>
        <v>-0.59999999999999787</v>
      </c>
      <c r="DL138" s="127">
        <f t="shared" si="355"/>
        <v>0.40000000000000213</v>
      </c>
      <c r="DM138" s="127">
        <f t="shared" si="356"/>
        <v>0.20000000000000284</v>
      </c>
      <c r="DN138" s="127">
        <f t="shared" si="357"/>
        <v>-0.19999999999999929</v>
      </c>
      <c r="DO138" s="127">
        <f t="shared" si="358"/>
        <v>-0.19999999999999929</v>
      </c>
      <c r="DP138" s="127">
        <f t="shared" si="359"/>
        <v>0.19999999999999929</v>
      </c>
      <c r="DQ138" s="127">
        <f t="shared" si="360"/>
        <v>0.80000000000000071</v>
      </c>
      <c r="DR138" s="127">
        <f t="shared" si="361"/>
        <v>-2.1999999999999993</v>
      </c>
      <c r="DS138" s="127">
        <f t="shared" si="362"/>
        <v>-1.5999999999999979</v>
      </c>
      <c r="DU138" s="103">
        <v>44838</v>
      </c>
      <c r="DV138" s="68">
        <v>12.6</v>
      </c>
      <c r="DW138" s="133">
        <v>12.75</v>
      </c>
      <c r="DX138" s="134">
        <f t="shared" si="289"/>
        <v>-0.15000000000000036</v>
      </c>
      <c r="DY138" s="68">
        <v>12.6</v>
      </c>
      <c r="DZ138" s="133">
        <v>13</v>
      </c>
      <c r="EA138" s="134">
        <f t="shared" si="363"/>
        <v>-0.40000000000000036</v>
      </c>
      <c r="EB138" s="68">
        <v>12.6</v>
      </c>
      <c r="EC138" s="133">
        <v>13.45</v>
      </c>
      <c r="ED138" s="134">
        <f t="shared" si="364"/>
        <v>-0.84999999999999964</v>
      </c>
      <c r="EE138" s="68">
        <v>12.6</v>
      </c>
      <c r="EF138" s="133">
        <v>13.2</v>
      </c>
      <c r="EG138" s="134">
        <f t="shared" si="365"/>
        <v>-0.59999999999999964</v>
      </c>
      <c r="EH138" s="68">
        <v>12.8</v>
      </c>
      <c r="EI138" s="133">
        <v>13.1</v>
      </c>
      <c r="EJ138" s="134">
        <f t="shared" si="366"/>
        <v>-0.29999999999999893</v>
      </c>
      <c r="EK138" s="68">
        <v>12.6</v>
      </c>
      <c r="EL138" s="133">
        <v>13.45</v>
      </c>
      <c r="EM138" s="134">
        <f t="shared" si="367"/>
        <v>-0.84999999999999964</v>
      </c>
      <c r="EN138" s="68">
        <v>11.9</v>
      </c>
      <c r="EO138" s="133">
        <v>12.5</v>
      </c>
      <c r="EP138" s="134">
        <f t="shared" si="368"/>
        <v>-0.59999999999999964</v>
      </c>
      <c r="EQ138" s="68">
        <v>12.1</v>
      </c>
      <c r="ER138" s="133">
        <v>12.7</v>
      </c>
      <c r="ES138" s="134">
        <f t="shared" si="369"/>
        <v>-0.59999999999999964</v>
      </c>
      <c r="ET138" s="68">
        <v>12</v>
      </c>
      <c r="EU138" s="133">
        <v>12.5</v>
      </c>
      <c r="EV138" s="134">
        <f t="shared" si="370"/>
        <v>-0.5</v>
      </c>
      <c r="EW138" s="68">
        <v>12.6</v>
      </c>
      <c r="EX138" s="133">
        <v>12.95</v>
      </c>
      <c r="EY138" s="134">
        <f t="shared" si="371"/>
        <v>-0.34999999999999964</v>
      </c>
    </row>
    <row r="139" spans="1:155" ht="19.75" customHeight="1" x14ac:dyDescent="0.35">
      <c r="E139" s="96"/>
      <c r="J139" s="103">
        <v>44834</v>
      </c>
      <c r="K139" s="101">
        <f t="shared" si="346"/>
        <v>24.116129032258065</v>
      </c>
      <c r="L139" s="102">
        <v>24.6</v>
      </c>
      <c r="M139" s="100">
        <v>24.4</v>
      </c>
      <c r="N139" s="100">
        <v>24.2</v>
      </c>
      <c r="O139" s="100">
        <v>24.4</v>
      </c>
      <c r="P139" s="100">
        <v>25.2</v>
      </c>
      <c r="Q139" s="105">
        <v>25</v>
      </c>
      <c r="R139" s="102">
        <v>24.2</v>
      </c>
      <c r="S139" s="100">
        <v>24.4</v>
      </c>
      <c r="T139" s="100">
        <v>24.2</v>
      </c>
      <c r="U139" s="100">
        <v>24.2</v>
      </c>
      <c r="V139" s="100">
        <v>24.4</v>
      </c>
      <c r="W139" s="56">
        <v>24.4</v>
      </c>
      <c r="X139" s="106">
        <v>22.6</v>
      </c>
      <c r="Y139" s="100">
        <v>24</v>
      </c>
      <c r="Z139" s="100">
        <v>23.6</v>
      </c>
      <c r="AA139" s="100">
        <v>23.6</v>
      </c>
      <c r="AB139" s="105">
        <v>23.6</v>
      </c>
      <c r="AC139" s="102">
        <v>24.4</v>
      </c>
      <c r="AD139" s="102">
        <v>24.4</v>
      </c>
      <c r="AE139" s="100">
        <v>24</v>
      </c>
      <c r="AF139" s="102">
        <v>24.4</v>
      </c>
      <c r="AG139" s="100">
        <v>24</v>
      </c>
      <c r="AH139" s="100">
        <v>24</v>
      </c>
      <c r="AI139" s="100">
        <v>23.6</v>
      </c>
      <c r="AJ139" s="105">
        <v>24</v>
      </c>
      <c r="AK139" s="102">
        <v>24</v>
      </c>
      <c r="AL139" s="100">
        <v>24.6</v>
      </c>
      <c r="AM139" s="100">
        <v>24</v>
      </c>
      <c r="AN139" s="100">
        <v>23.8</v>
      </c>
      <c r="AO139" s="100">
        <v>24.6</v>
      </c>
      <c r="AP139" s="100">
        <v>22.8</v>
      </c>
      <c r="AQ139" s="110">
        <f t="shared" si="299"/>
        <v>0.60000000000000142</v>
      </c>
      <c r="AS139" s="103"/>
      <c r="AT139" s="112"/>
      <c r="AU139" s="142"/>
      <c r="AV139" s="143"/>
      <c r="AW139" s="143"/>
      <c r="AX139" s="149"/>
      <c r="AY139" s="143"/>
      <c r="AZ139" s="150"/>
      <c r="BA139" s="142"/>
      <c r="BB139" s="143"/>
      <c r="BC139" s="143"/>
      <c r="BD139" s="143"/>
      <c r="BE139" s="150"/>
      <c r="BF139" s="142"/>
      <c r="BG139" s="143"/>
      <c r="BH139" s="143"/>
      <c r="BI139" s="143"/>
      <c r="BJ139" s="150"/>
      <c r="BK139" s="143"/>
      <c r="BL139" s="143"/>
      <c r="BM139" s="143"/>
      <c r="BN139" s="143"/>
      <c r="BO139" s="150"/>
      <c r="BP139" s="142"/>
      <c r="BQ139" s="143"/>
      <c r="BR139" s="143"/>
      <c r="BS139" s="143"/>
      <c r="BT139" s="143"/>
      <c r="BV139" s="103"/>
      <c r="BW139" s="162"/>
      <c r="BX139" s="161"/>
      <c r="BY139" s="143"/>
      <c r="BZ139" s="143"/>
      <c r="CA139" s="143"/>
      <c r="CB139" s="150"/>
      <c r="CC139" s="161"/>
      <c r="CD139" s="143"/>
      <c r="CE139" s="143"/>
      <c r="CF139" s="143"/>
      <c r="CG139" s="150"/>
      <c r="CH139" s="149"/>
      <c r="CI139" s="149"/>
      <c r="CJ139" s="149"/>
      <c r="CK139" s="149"/>
      <c r="CL139" s="163"/>
      <c r="CM139" s="142"/>
      <c r="CN139" s="143"/>
      <c r="CO139" s="143"/>
      <c r="CP139" s="143"/>
      <c r="CQ139" s="150"/>
      <c r="CR139" s="142"/>
      <c r="CS139" s="143"/>
      <c r="CT139" s="143"/>
      <c r="CU139" s="143"/>
      <c r="CV139" s="143"/>
      <c r="CX139" s="103">
        <v>44834</v>
      </c>
      <c r="CY139" s="68">
        <v>15.75</v>
      </c>
      <c r="CZ139" s="68">
        <v>14.25</v>
      </c>
      <c r="DA139" s="126">
        <f t="shared" si="337"/>
        <v>1.5</v>
      </c>
      <c r="DC139" s="103">
        <v>44834</v>
      </c>
      <c r="DD139" s="127">
        <f t="shared" si="347"/>
        <v>0</v>
      </c>
      <c r="DE139" s="127">
        <f t="shared" si="348"/>
        <v>-0.19999999999999929</v>
      </c>
      <c r="DF139" s="127">
        <f t="shared" si="349"/>
        <v>-0.59999999999999787</v>
      </c>
      <c r="DG139" s="127">
        <f t="shared" si="350"/>
        <v>-0.39999999999999858</v>
      </c>
      <c r="DH139" s="127">
        <f t="shared" si="351"/>
        <v>0.20000000000000284</v>
      </c>
      <c r="DI139" s="127">
        <f t="shared" si="352"/>
        <v>-0.19999999999999929</v>
      </c>
      <c r="DJ139" s="127">
        <f t="shared" si="353"/>
        <v>-0.39999999999999858</v>
      </c>
      <c r="DK139" s="127">
        <f t="shared" si="354"/>
        <v>-0.79999999999999716</v>
      </c>
      <c r="DL139" s="127">
        <f t="shared" si="355"/>
        <v>-0.19999999999999929</v>
      </c>
      <c r="DM139" s="127">
        <f t="shared" si="356"/>
        <v>-0.39999999999999858</v>
      </c>
      <c r="DN139" s="127">
        <f t="shared" si="357"/>
        <v>-0.39999999999999858</v>
      </c>
      <c r="DO139" s="127">
        <f t="shared" si="358"/>
        <v>-0.19999999999999929</v>
      </c>
      <c r="DP139" s="127">
        <f t="shared" si="359"/>
        <v>0.20000000000000284</v>
      </c>
      <c r="DQ139" s="127">
        <f t="shared" si="360"/>
        <v>0.40000000000000213</v>
      </c>
      <c r="DR139" s="127">
        <f t="shared" si="361"/>
        <v>-2</v>
      </c>
      <c r="DS139" s="127">
        <f t="shared" si="362"/>
        <v>-1.7999999999999972</v>
      </c>
      <c r="DU139" s="103">
        <v>44837</v>
      </c>
      <c r="DV139" s="68">
        <v>12.3</v>
      </c>
      <c r="DW139" s="133">
        <v>12.45</v>
      </c>
      <c r="DX139" s="134">
        <f t="shared" si="289"/>
        <v>-0.14999999999999858</v>
      </c>
      <c r="DY139" s="68">
        <v>12.4</v>
      </c>
      <c r="DZ139" s="133">
        <v>13.1</v>
      </c>
      <c r="EA139" s="134">
        <f t="shared" si="363"/>
        <v>-0.69999999999999929</v>
      </c>
      <c r="EB139" s="68">
        <v>12.5</v>
      </c>
      <c r="EC139" s="133">
        <v>13.35</v>
      </c>
      <c r="ED139" s="134">
        <f t="shared" si="364"/>
        <v>-0.84999999999999964</v>
      </c>
      <c r="EE139" s="68">
        <v>12.3</v>
      </c>
      <c r="EF139" s="133">
        <v>12.6</v>
      </c>
      <c r="EG139" s="134">
        <f t="shared" si="365"/>
        <v>-0.29999999999999893</v>
      </c>
      <c r="EH139" s="68">
        <v>12.6</v>
      </c>
      <c r="EI139" s="133">
        <v>13</v>
      </c>
      <c r="EJ139" s="134">
        <f t="shared" si="366"/>
        <v>-0.40000000000000036</v>
      </c>
      <c r="EK139" s="68">
        <v>12.4</v>
      </c>
      <c r="EL139" s="133">
        <v>13.25</v>
      </c>
      <c r="EM139" s="134">
        <f t="shared" si="367"/>
        <v>-0.84999999999999964</v>
      </c>
      <c r="EN139" s="68">
        <v>11.9</v>
      </c>
      <c r="EO139" s="133">
        <v>12.4</v>
      </c>
      <c r="EP139" s="134">
        <f t="shared" si="368"/>
        <v>-0.5</v>
      </c>
      <c r="EQ139" s="68">
        <v>12.1</v>
      </c>
      <c r="ER139" s="133">
        <v>12.6</v>
      </c>
      <c r="ES139" s="134">
        <f t="shared" si="369"/>
        <v>-0.5</v>
      </c>
      <c r="ET139" s="68">
        <v>12</v>
      </c>
      <c r="EU139" s="133">
        <v>12.4</v>
      </c>
      <c r="EV139" s="134">
        <f t="shared" si="370"/>
        <v>-0.40000000000000036</v>
      </c>
      <c r="EW139" s="68">
        <v>12.5</v>
      </c>
      <c r="EX139" s="133">
        <v>12.85</v>
      </c>
      <c r="EY139" s="134">
        <f t="shared" si="371"/>
        <v>-0.34999999999999964</v>
      </c>
    </row>
    <row r="140" spans="1:155" ht="19.75" customHeight="1" x14ac:dyDescent="0.35">
      <c r="E140" s="96"/>
      <c r="J140" s="103">
        <v>44833</v>
      </c>
      <c r="K140" s="101">
        <f t="shared" si="346"/>
        <v>24.048387096774189</v>
      </c>
      <c r="L140" s="102">
        <v>24.4</v>
      </c>
      <c r="M140" s="100">
        <v>24.4</v>
      </c>
      <c r="N140" s="100">
        <v>24.2</v>
      </c>
      <c r="O140" s="100">
        <v>24.4</v>
      </c>
      <c r="P140" s="100">
        <v>25.2</v>
      </c>
      <c r="Q140" s="105">
        <v>25</v>
      </c>
      <c r="R140" s="102">
        <v>24.2</v>
      </c>
      <c r="S140" s="100">
        <v>24.4</v>
      </c>
      <c r="T140" s="100">
        <v>24.2</v>
      </c>
      <c r="U140" s="100">
        <v>24.2</v>
      </c>
      <c r="V140" s="100">
        <v>24.4</v>
      </c>
      <c r="W140" s="56">
        <v>24.2</v>
      </c>
      <c r="X140" s="106">
        <v>22.6</v>
      </c>
      <c r="Y140" s="100">
        <v>24</v>
      </c>
      <c r="Z140" s="100">
        <v>23.6</v>
      </c>
      <c r="AA140" s="100">
        <v>23.6</v>
      </c>
      <c r="AB140" s="105">
        <v>23.6</v>
      </c>
      <c r="AC140" s="102">
        <v>24.4</v>
      </c>
      <c r="AD140" s="102">
        <v>24.4</v>
      </c>
      <c r="AE140" s="100">
        <v>24</v>
      </c>
      <c r="AF140" s="102">
        <v>24.4</v>
      </c>
      <c r="AG140" s="100">
        <v>24</v>
      </c>
      <c r="AH140" s="100">
        <v>23.8</v>
      </c>
      <c r="AI140" s="100">
        <v>23.4</v>
      </c>
      <c r="AJ140" s="105">
        <v>23.6</v>
      </c>
      <c r="AK140" s="102">
        <v>24</v>
      </c>
      <c r="AL140" s="100">
        <v>24.4</v>
      </c>
      <c r="AM140" s="100">
        <v>23.9</v>
      </c>
      <c r="AN140" s="100">
        <v>23.6</v>
      </c>
      <c r="AO140" s="100">
        <v>24.2</v>
      </c>
      <c r="AP140" s="100">
        <v>22.8</v>
      </c>
      <c r="AQ140" s="110">
        <f t="shared" si="299"/>
        <v>0.5</v>
      </c>
      <c r="AS140" s="103"/>
      <c r="AT140" s="112"/>
      <c r="AU140" s="142"/>
      <c r="AV140" s="143"/>
      <c r="AW140" s="143"/>
      <c r="AX140" s="149"/>
      <c r="AY140" s="143"/>
      <c r="AZ140" s="150"/>
      <c r="BA140" s="142"/>
      <c r="BB140" s="143"/>
      <c r="BC140" s="143"/>
      <c r="BD140" s="143"/>
      <c r="BE140" s="150"/>
      <c r="BF140" s="142"/>
      <c r="BG140" s="143"/>
      <c r="BH140" s="143"/>
      <c r="BI140" s="143"/>
      <c r="BJ140" s="150"/>
      <c r="BK140" s="143"/>
      <c r="BL140" s="143"/>
      <c r="BM140" s="143"/>
      <c r="BN140" s="143"/>
      <c r="BO140" s="150"/>
      <c r="BP140" s="142"/>
      <c r="BQ140" s="143"/>
      <c r="BR140" s="143"/>
      <c r="BS140" s="143"/>
      <c r="BT140" s="143"/>
      <c r="BV140" s="103"/>
      <c r="BW140" s="162"/>
      <c r="BX140" s="161"/>
      <c r="BY140" s="143"/>
      <c r="BZ140" s="143"/>
      <c r="CA140" s="143"/>
      <c r="CB140" s="150"/>
      <c r="CC140" s="161"/>
      <c r="CD140" s="143"/>
      <c r="CE140" s="143"/>
      <c r="CF140" s="143"/>
      <c r="CG140" s="150"/>
      <c r="CH140" s="149"/>
      <c r="CI140" s="149"/>
      <c r="CJ140" s="149"/>
      <c r="CK140" s="149"/>
      <c r="CL140" s="163"/>
      <c r="CM140" s="142"/>
      <c r="CN140" s="143"/>
      <c r="CO140" s="143"/>
      <c r="CP140" s="143"/>
      <c r="CQ140" s="150"/>
      <c r="CR140" s="142"/>
      <c r="CS140" s="143"/>
      <c r="CT140" s="143"/>
      <c r="CU140" s="143"/>
      <c r="CV140" s="143"/>
      <c r="CX140" s="103">
        <v>44833</v>
      </c>
      <c r="CY140" s="68">
        <v>16</v>
      </c>
      <c r="CZ140" s="68">
        <v>14.3</v>
      </c>
      <c r="DA140" s="126">
        <f t="shared" si="337"/>
        <v>1.6999999999999993</v>
      </c>
      <c r="DC140" s="103">
        <v>44833</v>
      </c>
      <c r="DD140" s="127">
        <f t="shared" si="347"/>
        <v>0</v>
      </c>
      <c r="DE140" s="127">
        <f t="shared" si="348"/>
        <v>-0.19999999999999929</v>
      </c>
      <c r="DF140" s="127">
        <f t="shared" si="349"/>
        <v>-0.79999999999999716</v>
      </c>
      <c r="DG140" s="127">
        <f t="shared" si="350"/>
        <v>-0.5</v>
      </c>
      <c r="DH140" s="127">
        <f t="shared" si="351"/>
        <v>0</v>
      </c>
      <c r="DI140" s="127">
        <f t="shared" si="352"/>
        <v>-0.19999999999999929</v>
      </c>
      <c r="DJ140" s="127">
        <f t="shared" si="353"/>
        <v>-0.59999999999999787</v>
      </c>
      <c r="DK140" s="127">
        <f t="shared" si="354"/>
        <v>-1</v>
      </c>
      <c r="DL140" s="127">
        <f t="shared" si="355"/>
        <v>-0.19999999999999929</v>
      </c>
      <c r="DM140" s="127">
        <f t="shared" si="356"/>
        <v>-0.39999999999999858</v>
      </c>
      <c r="DN140" s="127">
        <f t="shared" si="357"/>
        <v>-0.59999999999999787</v>
      </c>
      <c r="DO140" s="127">
        <f t="shared" si="358"/>
        <v>-0.19999999999999929</v>
      </c>
      <c r="DP140" s="127">
        <f t="shared" si="359"/>
        <v>0</v>
      </c>
      <c r="DQ140" s="127">
        <f t="shared" si="360"/>
        <v>0.19999999999999929</v>
      </c>
      <c r="DR140" s="127">
        <f t="shared" si="361"/>
        <v>-1.7999999999999972</v>
      </c>
      <c r="DS140" s="127">
        <f t="shared" si="362"/>
        <v>-1.7999999999999972</v>
      </c>
      <c r="DU140" s="103">
        <v>44836</v>
      </c>
      <c r="DV140" s="68">
        <v>12.3</v>
      </c>
      <c r="DW140" s="133">
        <v>12.75</v>
      </c>
      <c r="DX140" s="134">
        <f t="shared" si="289"/>
        <v>-0.44999999999999929</v>
      </c>
      <c r="DY140" s="68">
        <v>12.3</v>
      </c>
      <c r="DZ140" s="133">
        <v>13</v>
      </c>
      <c r="EA140" s="134">
        <f t="shared" si="363"/>
        <v>-0.69999999999999929</v>
      </c>
      <c r="EB140" s="68">
        <v>12.5</v>
      </c>
      <c r="EC140" s="133">
        <v>13.65</v>
      </c>
      <c r="ED140" s="134">
        <f t="shared" si="364"/>
        <v>-1.1500000000000004</v>
      </c>
      <c r="EE140" s="68">
        <v>12.3</v>
      </c>
      <c r="EF140" s="133">
        <v>12.8</v>
      </c>
      <c r="EG140" s="134">
        <f t="shared" si="365"/>
        <v>-0.5</v>
      </c>
      <c r="EH140" s="68">
        <v>12.6</v>
      </c>
      <c r="EI140" s="133">
        <v>13.2</v>
      </c>
      <c r="EJ140" s="134">
        <f t="shared" si="366"/>
        <v>-0.59999999999999964</v>
      </c>
      <c r="EK140" s="68">
        <v>12.4</v>
      </c>
      <c r="EL140" s="133">
        <v>13.55</v>
      </c>
      <c r="EM140" s="134">
        <f t="shared" si="367"/>
        <v>-1.1500000000000004</v>
      </c>
      <c r="EN140" s="68">
        <v>11.9</v>
      </c>
      <c r="EO140" s="133">
        <v>12.4</v>
      </c>
      <c r="EP140" s="134">
        <f t="shared" si="368"/>
        <v>-0.5</v>
      </c>
      <c r="EQ140" s="68">
        <v>12.1</v>
      </c>
      <c r="ER140" s="133">
        <v>12.6</v>
      </c>
      <c r="ES140" s="134">
        <f t="shared" si="369"/>
        <v>-0.5</v>
      </c>
      <c r="ET140" s="68">
        <v>12</v>
      </c>
      <c r="EU140" s="133">
        <v>12.4</v>
      </c>
      <c r="EV140" s="134">
        <f t="shared" si="370"/>
        <v>-0.40000000000000036</v>
      </c>
      <c r="EW140" s="68">
        <v>12.4</v>
      </c>
      <c r="EX140" s="133">
        <v>12.9</v>
      </c>
      <c r="EY140" s="134">
        <f t="shared" si="371"/>
        <v>-0.5</v>
      </c>
    </row>
    <row r="141" spans="1:155" ht="19.75" customHeight="1" x14ac:dyDescent="0.35">
      <c r="E141" s="96"/>
      <c r="J141" s="103">
        <v>44832</v>
      </c>
      <c r="K141" s="101">
        <f t="shared" si="346"/>
        <v>23.977419354838709</v>
      </c>
      <c r="L141" s="102">
        <v>24.4</v>
      </c>
      <c r="M141" s="100">
        <v>24.4</v>
      </c>
      <c r="N141" s="100">
        <v>24.2</v>
      </c>
      <c r="O141" s="100">
        <v>24.4</v>
      </c>
      <c r="P141" s="100">
        <v>25.2</v>
      </c>
      <c r="Q141" s="105">
        <v>25</v>
      </c>
      <c r="R141" s="102">
        <v>24</v>
      </c>
      <c r="S141" s="100">
        <v>24.4</v>
      </c>
      <c r="T141" s="100">
        <v>24.2</v>
      </c>
      <c r="U141" s="100">
        <v>24.2</v>
      </c>
      <c r="V141" s="100">
        <v>24.2</v>
      </c>
      <c r="W141" s="56">
        <v>24.2</v>
      </c>
      <c r="X141" s="106">
        <v>22.6</v>
      </c>
      <c r="Y141" s="100">
        <v>24</v>
      </c>
      <c r="Z141" s="100">
        <v>23.6</v>
      </c>
      <c r="AA141" s="100">
        <v>23.6</v>
      </c>
      <c r="AB141" s="105">
        <v>23.6</v>
      </c>
      <c r="AC141" s="102">
        <v>24</v>
      </c>
      <c r="AD141" s="102">
        <v>24</v>
      </c>
      <c r="AE141" s="100">
        <v>24</v>
      </c>
      <c r="AF141" s="102">
        <v>24</v>
      </c>
      <c r="AG141" s="100">
        <v>24</v>
      </c>
      <c r="AH141" s="100">
        <v>23.6</v>
      </c>
      <c r="AI141" s="100">
        <v>23.4</v>
      </c>
      <c r="AJ141" s="105">
        <v>23.4</v>
      </c>
      <c r="AK141" s="102">
        <v>24</v>
      </c>
      <c r="AL141" s="100">
        <v>24.4</v>
      </c>
      <c r="AM141" s="100">
        <v>23.9</v>
      </c>
      <c r="AN141" s="100">
        <v>23.4</v>
      </c>
      <c r="AO141" s="100">
        <v>24.2</v>
      </c>
      <c r="AP141" s="100">
        <v>22.8</v>
      </c>
      <c r="AQ141" s="110">
        <f t="shared" si="299"/>
        <v>0.59999999999999787</v>
      </c>
      <c r="AS141" s="103"/>
      <c r="AT141" s="112"/>
      <c r="AU141" s="142"/>
      <c r="AV141" s="143"/>
      <c r="AW141" s="143"/>
      <c r="AX141" s="149"/>
      <c r="AY141" s="143"/>
      <c r="AZ141" s="150"/>
      <c r="BA141" s="142"/>
      <c r="BB141" s="143"/>
      <c r="BC141" s="143"/>
      <c r="BD141" s="143"/>
      <c r="BE141" s="150"/>
      <c r="BF141" s="142"/>
      <c r="BG141" s="143"/>
      <c r="BH141" s="143"/>
      <c r="BI141" s="143"/>
      <c r="BJ141" s="150"/>
      <c r="BK141" s="143"/>
      <c r="BL141" s="143"/>
      <c r="BM141" s="143"/>
      <c r="BN141" s="143"/>
      <c r="BO141" s="150"/>
      <c r="BP141" s="142"/>
      <c r="BQ141" s="143"/>
      <c r="BR141" s="143"/>
      <c r="BS141" s="143"/>
      <c r="BT141" s="143"/>
      <c r="BV141" s="103"/>
      <c r="BW141" s="162"/>
      <c r="BX141" s="161"/>
      <c r="BY141" s="143"/>
      <c r="BZ141" s="143"/>
      <c r="CA141" s="143"/>
      <c r="CB141" s="150"/>
      <c r="CC141" s="161"/>
      <c r="CD141" s="143"/>
      <c r="CE141" s="143"/>
      <c r="CF141" s="143"/>
      <c r="CG141" s="150"/>
      <c r="CH141" s="149"/>
      <c r="CI141" s="149"/>
      <c r="CJ141" s="149"/>
      <c r="CK141" s="149"/>
      <c r="CL141" s="163"/>
      <c r="CM141" s="142"/>
      <c r="CN141" s="143"/>
      <c r="CO141" s="143"/>
      <c r="CP141" s="143"/>
      <c r="CQ141" s="150"/>
      <c r="CR141" s="142"/>
      <c r="CS141" s="143"/>
      <c r="CT141" s="143"/>
      <c r="CU141" s="143"/>
      <c r="CV141" s="143"/>
      <c r="CX141" s="103">
        <v>44832</v>
      </c>
      <c r="CY141" s="68">
        <v>16</v>
      </c>
      <c r="CZ141" s="68">
        <v>14.75</v>
      </c>
      <c r="DA141" s="126">
        <f t="shared" si="337"/>
        <v>1.25</v>
      </c>
      <c r="DC141" s="103">
        <v>44832</v>
      </c>
      <c r="DD141" s="127">
        <f t="shared" si="347"/>
        <v>-0.19999999999999929</v>
      </c>
      <c r="DE141" s="127">
        <f t="shared" si="348"/>
        <v>-0.19999999999999929</v>
      </c>
      <c r="DF141" s="127">
        <f t="shared" si="349"/>
        <v>-1</v>
      </c>
      <c r="DG141" s="127">
        <f t="shared" si="350"/>
        <v>-0.5</v>
      </c>
      <c r="DH141" s="127">
        <f t="shared" si="351"/>
        <v>0</v>
      </c>
      <c r="DI141" s="127">
        <f t="shared" si="352"/>
        <v>-0.39999999999999858</v>
      </c>
      <c r="DJ141" s="127">
        <f t="shared" si="353"/>
        <v>-0.79999999999999716</v>
      </c>
      <c r="DK141" s="127">
        <f t="shared" si="354"/>
        <v>-1</v>
      </c>
      <c r="DL141" s="127">
        <f t="shared" si="355"/>
        <v>-0.19999999999999929</v>
      </c>
      <c r="DM141" s="127">
        <f t="shared" si="356"/>
        <v>-0.39999999999999858</v>
      </c>
      <c r="DN141" s="127">
        <f t="shared" si="357"/>
        <v>-0.60000000000000142</v>
      </c>
      <c r="DO141" s="127">
        <f t="shared" si="358"/>
        <v>-0.20000000000000284</v>
      </c>
      <c r="DP141" s="127">
        <f t="shared" si="359"/>
        <v>0.19999999999999929</v>
      </c>
      <c r="DQ141" s="127">
        <f t="shared" si="360"/>
        <v>0.39999999999999858</v>
      </c>
      <c r="DR141" s="127">
        <f t="shared" si="361"/>
        <v>-1.7999999999999972</v>
      </c>
      <c r="DS141" s="127">
        <f t="shared" si="362"/>
        <v>-1.7999999999999972</v>
      </c>
      <c r="DU141" s="103">
        <v>44835</v>
      </c>
      <c r="DV141" s="68">
        <v>12.1</v>
      </c>
      <c r="DW141" s="133">
        <v>12.5</v>
      </c>
      <c r="DX141" s="134">
        <f t="shared" si="289"/>
        <v>-0.40000000000000036</v>
      </c>
      <c r="DY141" s="68">
        <v>12.2</v>
      </c>
      <c r="DZ141" s="133">
        <v>12.8</v>
      </c>
      <c r="EA141" s="134">
        <f t="shared" si="363"/>
        <v>-0.60000000000000142</v>
      </c>
      <c r="EB141" s="68">
        <v>12.5</v>
      </c>
      <c r="EC141" s="133">
        <v>13.4</v>
      </c>
      <c r="ED141" s="134">
        <f t="shared" si="364"/>
        <v>-0.90000000000000036</v>
      </c>
      <c r="EE141" s="68">
        <v>12.3</v>
      </c>
      <c r="EF141" s="133">
        <v>12.8</v>
      </c>
      <c r="EG141" s="134">
        <f t="shared" si="365"/>
        <v>-0.5</v>
      </c>
      <c r="EH141" s="68">
        <v>12.5</v>
      </c>
      <c r="EI141" s="133">
        <v>12.8</v>
      </c>
      <c r="EJ141" s="134">
        <f t="shared" si="366"/>
        <v>-0.30000000000000071</v>
      </c>
      <c r="EK141" s="68">
        <v>12.4</v>
      </c>
      <c r="EL141" s="133">
        <v>13.3</v>
      </c>
      <c r="EM141" s="134">
        <f t="shared" si="367"/>
        <v>-0.90000000000000036</v>
      </c>
      <c r="EN141" s="68">
        <v>11.9</v>
      </c>
      <c r="EO141" s="133">
        <v>12.5</v>
      </c>
      <c r="EP141" s="134">
        <f t="shared" si="368"/>
        <v>-0.59999999999999964</v>
      </c>
      <c r="EQ141" s="68">
        <v>12.1</v>
      </c>
      <c r="ER141" s="133">
        <v>12.5</v>
      </c>
      <c r="ES141" s="134">
        <f t="shared" si="369"/>
        <v>-0.40000000000000036</v>
      </c>
      <c r="ET141" s="68">
        <v>12</v>
      </c>
      <c r="EU141" s="133">
        <v>12.5</v>
      </c>
      <c r="EV141" s="134">
        <f t="shared" si="370"/>
        <v>-0.5</v>
      </c>
      <c r="EW141" s="68">
        <v>12.4</v>
      </c>
      <c r="EX141" s="133">
        <v>13</v>
      </c>
      <c r="EY141" s="134">
        <f t="shared" si="371"/>
        <v>-0.59999999999999964</v>
      </c>
    </row>
    <row r="142" spans="1:155" ht="19.75" customHeight="1" x14ac:dyDescent="0.35">
      <c r="E142" s="96"/>
      <c r="J142" s="103">
        <v>44831</v>
      </c>
      <c r="K142" s="101">
        <f t="shared" si="346"/>
        <v>23.951612903225811</v>
      </c>
      <c r="L142" s="102">
        <v>24.4</v>
      </c>
      <c r="M142" s="100">
        <v>24.4</v>
      </c>
      <c r="N142" s="100">
        <v>24.2</v>
      </c>
      <c r="O142" s="100">
        <v>24.4</v>
      </c>
      <c r="P142" s="100">
        <v>25.2</v>
      </c>
      <c r="Q142" s="105">
        <v>25</v>
      </c>
      <c r="R142" s="102">
        <v>24</v>
      </c>
      <c r="S142" s="100">
        <v>24</v>
      </c>
      <c r="T142" s="100">
        <v>23.9</v>
      </c>
      <c r="U142" s="100">
        <v>24.2</v>
      </c>
      <c r="V142" s="100">
        <v>24</v>
      </c>
      <c r="W142" s="56">
        <v>24</v>
      </c>
      <c r="X142" s="106">
        <v>22.6</v>
      </c>
      <c r="Y142" s="100">
        <v>24</v>
      </c>
      <c r="Z142" s="100">
        <v>23.6</v>
      </c>
      <c r="AA142" s="100">
        <v>23.6</v>
      </c>
      <c r="AB142" s="105">
        <v>23.6</v>
      </c>
      <c r="AC142" s="102">
        <v>24</v>
      </c>
      <c r="AD142" s="102">
        <v>24</v>
      </c>
      <c r="AE142" s="100">
        <v>24</v>
      </c>
      <c r="AF142" s="102">
        <v>24</v>
      </c>
      <c r="AG142" s="100">
        <v>24</v>
      </c>
      <c r="AH142" s="100">
        <v>23.6</v>
      </c>
      <c r="AI142" s="100">
        <v>23.4</v>
      </c>
      <c r="AJ142" s="105">
        <v>23.4</v>
      </c>
      <c r="AK142" s="102">
        <v>24</v>
      </c>
      <c r="AL142" s="100">
        <v>24.4</v>
      </c>
      <c r="AM142" s="100">
        <v>24.2</v>
      </c>
      <c r="AN142" s="100">
        <v>23.4</v>
      </c>
      <c r="AO142" s="100">
        <v>24.2</v>
      </c>
      <c r="AP142" s="100">
        <v>22.8</v>
      </c>
      <c r="AQ142" s="110">
        <f t="shared" si="299"/>
        <v>0.79999999999999716</v>
      </c>
      <c r="AS142" s="103"/>
      <c r="AT142" s="112"/>
      <c r="AU142" s="142"/>
      <c r="AV142" s="143"/>
      <c r="AW142" s="143"/>
      <c r="AX142" s="149"/>
      <c r="AY142" s="143"/>
      <c r="AZ142" s="150"/>
      <c r="BA142" s="142"/>
      <c r="BB142" s="143"/>
      <c r="BC142" s="143"/>
      <c r="BD142" s="143"/>
      <c r="BE142" s="150"/>
      <c r="BF142" s="142"/>
      <c r="BG142" s="143"/>
      <c r="BH142" s="143"/>
      <c r="BI142" s="143"/>
      <c r="BJ142" s="150"/>
      <c r="BK142" s="143"/>
      <c r="BL142" s="143"/>
      <c r="BM142" s="143"/>
      <c r="BN142" s="143"/>
      <c r="BO142" s="150"/>
      <c r="BP142" s="142"/>
      <c r="BQ142" s="143"/>
      <c r="BR142" s="143"/>
      <c r="BS142" s="143"/>
      <c r="BT142" s="143"/>
      <c r="BV142" s="103"/>
      <c r="BW142" s="162"/>
      <c r="BX142" s="161"/>
      <c r="BY142" s="143"/>
      <c r="BZ142" s="143"/>
      <c r="CA142" s="143"/>
      <c r="CB142" s="150"/>
      <c r="CC142" s="161"/>
      <c r="CD142" s="143"/>
      <c r="CE142" s="143"/>
      <c r="CF142" s="143"/>
      <c r="CG142" s="150"/>
      <c r="CH142" s="149"/>
      <c r="CI142" s="149"/>
      <c r="CJ142" s="149"/>
      <c r="CK142" s="149"/>
      <c r="CL142" s="163"/>
      <c r="CM142" s="142"/>
      <c r="CN142" s="143"/>
      <c r="CO142" s="143"/>
      <c r="CP142" s="143"/>
      <c r="CQ142" s="150"/>
      <c r="CR142" s="142"/>
      <c r="CS142" s="143"/>
      <c r="CT142" s="143"/>
      <c r="CU142" s="143"/>
      <c r="CV142" s="143"/>
      <c r="CX142" s="103">
        <v>44831</v>
      </c>
      <c r="CY142" s="68">
        <v>15.75</v>
      </c>
      <c r="CZ142" s="68">
        <v>14.5</v>
      </c>
      <c r="DA142" s="126">
        <f t="shared" si="337"/>
        <v>1.25</v>
      </c>
      <c r="DC142" s="103">
        <v>44831</v>
      </c>
      <c r="DD142" s="127">
        <f t="shared" si="347"/>
        <v>0</v>
      </c>
      <c r="DE142" s="127">
        <f t="shared" si="348"/>
        <v>0.19999999999999929</v>
      </c>
      <c r="DF142" s="127">
        <f t="shared" si="349"/>
        <v>-0.60000000000000142</v>
      </c>
      <c r="DG142" s="127">
        <f t="shared" si="350"/>
        <v>0.19999999999999929</v>
      </c>
      <c r="DH142" s="127">
        <f t="shared" si="351"/>
        <v>0.39999999999999858</v>
      </c>
      <c r="DI142" s="127">
        <f t="shared" si="352"/>
        <v>0</v>
      </c>
      <c r="DJ142" s="127">
        <f t="shared" si="353"/>
        <v>-0.39999999999999858</v>
      </c>
      <c r="DK142" s="127">
        <f t="shared" si="354"/>
        <v>-0.60000000000000142</v>
      </c>
      <c r="DL142" s="127">
        <f t="shared" si="355"/>
        <v>0.19999999999999929</v>
      </c>
      <c r="DM142" s="127">
        <f t="shared" si="356"/>
        <v>0</v>
      </c>
      <c r="DN142" s="127">
        <f t="shared" si="357"/>
        <v>-0.60000000000000142</v>
      </c>
      <c r="DO142" s="127">
        <f t="shared" si="358"/>
        <v>-0.20000000000000284</v>
      </c>
      <c r="DP142" s="127">
        <f t="shared" si="359"/>
        <v>0.39999999999999858</v>
      </c>
      <c r="DQ142" s="127">
        <f t="shared" si="360"/>
        <v>0.39999999999999858</v>
      </c>
      <c r="DR142" s="127">
        <f t="shared" si="361"/>
        <v>-1.7999999999999972</v>
      </c>
      <c r="DS142" s="127">
        <f t="shared" si="362"/>
        <v>-1.3999999999999986</v>
      </c>
      <c r="DU142" s="103">
        <v>44834</v>
      </c>
      <c r="DV142" s="68">
        <v>12.1</v>
      </c>
      <c r="DW142" s="133">
        <v>12.45</v>
      </c>
      <c r="DX142" s="134">
        <f t="shared" si="289"/>
        <v>-0.34999999999999964</v>
      </c>
      <c r="DY142" s="68">
        <v>12.2</v>
      </c>
      <c r="DZ142" s="133">
        <v>12.7</v>
      </c>
      <c r="EA142" s="134">
        <f t="shared" si="363"/>
        <v>-0.5</v>
      </c>
      <c r="EB142" s="68">
        <v>12.3</v>
      </c>
      <c r="EC142" s="133">
        <v>12.8</v>
      </c>
      <c r="ED142" s="134">
        <f t="shared" si="364"/>
        <v>-0.5</v>
      </c>
      <c r="EE142" s="68">
        <v>12</v>
      </c>
      <c r="EF142" s="133">
        <v>12.1</v>
      </c>
      <c r="EG142" s="134">
        <f t="shared" si="365"/>
        <v>-9.9999999999999645E-2</v>
      </c>
      <c r="EH142" s="68">
        <v>12.3</v>
      </c>
      <c r="EI142" s="133">
        <v>12.6</v>
      </c>
      <c r="EJ142" s="134">
        <f t="shared" si="366"/>
        <v>-0.29999999999999893</v>
      </c>
      <c r="EK142" s="68">
        <v>12.1</v>
      </c>
      <c r="EL142" s="133">
        <v>12.6</v>
      </c>
      <c r="EM142" s="134">
        <f t="shared" si="367"/>
        <v>-0.5</v>
      </c>
      <c r="EN142" s="68">
        <v>11.8</v>
      </c>
      <c r="EO142" s="133">
        <v>12.4</v>
      </c>
      <c r="EP142" s="134">
        <f t="shared" si="368"/>
        <v>-0.59999999999999964</v>
      </c>
      <c r="EQ142" s="68">
        <v>12</v>
      </c>
      <c r="ER142" s="133">
        <v>12.4</v>
      </c>
      <c r="ES142" s="134">
        <f t="shared" si="369"/>
        <v>-0.40000000000000036</v>
      </c>
      <c r="ET142" s="68">
        <v>12</v>
      </c>
      <c r="EU142" s="133">
        <v>12.5</v>
      </c>
      <c r="EV142" s="134">
        <f t="shared" si="370"/>
        <v>-0.5</v>
      </c>
      <c r="EW142" s="68">
        <v>12.2</v>
      </c>
      <c r="EX142" s="133">
        <v>12.6</v>
      </c>
      <c r="EY142" s="134">
        <f t="shared" ref="EY142:EY148" si="372">EW142-EX142</f>
        <v>-0.40000000000000036</v>
      </c>
    </row>
    <row r="143" spans="1:155" ht="19.75" customHeight="1" x14ac:dyDescent="0.35">
      <c r="E143" s="96"/>
      <c r="J143" s="103">
        <v>44830</v>
      </c>
      <c r="K143" s="101">
        <f t="shared" si="346"/>
        <v>24.038709677419359</v>
      </c>
      <c r="L143" s="102">
        <v>24.8</v>
      </c>
      <c r="M143" s="100">
        <v>24.6</v>
      </c>
      <c r="N143" s="100">
        <v>24.6</v>
      </c>
      <c r="O143" s="100">
        <v>24.6</v>
      </c>
      <c r="P143" s="100">
        <v>25.4</v>
      </c>
      <c r="Q143" s="105">
        <v>25</v>
      </c>
      <c r="R143" s="102">
        <v>24</v>
      </c>
      <c r="S143" s="100">
        <v>24</v>
      </c>
      <c r="T143" s="100">
        <v>23.8</v>
      </c>
      <c r="U143" s="100">
        <v>24.2</v>
      </c>
      <c r="V143" s="100">
        <v>24</v>
      </c>
      <c r="W143" s="56">
        <v>24</v>
      </c>
      <c r="X143" s="106">
        <v>22.6</v>
      </c>
      <c r="Y143" s="100">
        <v>24.2</v>
      </c>
      <c r="Z143" s="100">
        <v>23.6</v>
      </c>
      <c r="AA143" s="100">
        <v>23.6</v>
      </c>
      <c r="AB143" s="105">
        <v>23.6</v>
      </c>
      <c r="AC143" s="102">
        <v>24.2</v>
      </c>
      <c r="AD143" s="102">
        <v>24.2</v>
      </c>
      <c r="AE143" s="100">
        <v>24</v>
      </c>
      <c r="AF143" s="102">
        <v>24.2</v>
      </c>
      <c r="AG143" s="100">
        <v>24</v>
      </c>
      <c r="AH143" s="100">
        <v>23.6</v>
      </c>
      <c r="AI143" s="100">
        <v>23.6</v>
      </c>
      <c r="AJ143" s="105">
        <v>23.6</v>
      </c>
      <c r="AK143" s="102">
        <v>24</v>
      </c>
      <c r="AL143" s="100">
        <v>24.6</v>
      </c>
      <c r="AM143" s="100">
        <v>24.2</v>
      </c>
      <c r="AN143" s="100">
        <v>23.4</v>
      </c>
      <c r="AO143" s="100">
        <v>24.2</v>
      </c>
      <c r="AP143" s="100">
        <v>22.8</v>
      </c>
      <c r="AQ143" s="110">
        <f t="shared" si="299"/>
        <v>1</v>
      </c>
      <c r="AS143" s="103"/>
      <c r="AT143" s="112"/>
      <c r="AU143" s="142"/>
      <c r="AV143" s="143"/>
      <c r="AW143" s="143"/>
      <c r="AX143" s="149"/>
      <c r="AY143" s="143"/>
      <c r="AZ143" s="150"/>
      <c r="BA143" s="142"/>
      <c r="BB143" s="143"/>
      <c r="BC143" s="143"/>
      <c r="BD143" s="143"/>
      <c r="BE143" s="150"/>
      <c r="BF143" s="142"/>
      <c r="BG143" s="143"/>
      <c r="BH143" s="143"/>
      <c r="BI143" s="143"/>
      <c r="BJ143" s="150"/>
      <c r="BK143" s="143"/>
      <c r="BL143" s="143"/>
      <c r="BM143" s="143"/>
      <c r="BN143" s="143"/>
      <c r="BO143" s="150"/>
      <c r="BP143" s="142"/>
      <c r="BQ143" s="143"/>
      <c r="BR143" s="143"/>
      <c r="BS143" s="143"/>
      <c r="BT143" s="143"/>
      <c r="BV143" s="103"/>
      <c r="BW143" s="162"/>
      <c r="BX143" s="161"/>
      <c r="BY143" s="143"/>
      <c r="BZ143" s="143"/>
      <c r="CA143" s="143"/>
      <c r="CB143" s="150"/>
      <c r="CC143" s="161"/>
      <c r="CD143" s="143"/>
      <c r="CE143" s="143"/>
      <c r="CF143" s="143"/>
      <c r="CG143" s="150"/>
      <c r="CH143" s="149"/>
      <c r="CI143" s="149"/>
      <c r="CJ143" s="149"/>
      <c r="CK143" s="149"/>
      <c r="CL143" s="163"/>
      <c r="CM143" s="142"/>
      <c r="CN143" s="143"/>
      <c r="CO143" s="143"/>
      <c r="CP143" s="143"/>
      <c r="CQ143" s="150"/>
      <c r="CR143" s="142"/>
      <c r="CS143" s="143"/>
      <c r="CT143" s="143"/>
      <c r="CU143" s="143"/>
      <c r="CV143" s="143"/>
      <c r="CX143" s="103">
        <v>44830</v>
      </c>
      <c r="CY143" s="68">
        <v>16</v>
      </c>
      <c r="CZ143" s="68">
        <v>14</v>
      </c>
      <c r="DA143" s="126">
        <f t="shared" si="337"/>
        <v>2</v>
      </c>
      <c r="DC143" s="103">
        <v>44830</v>
      </c>
      <c r="DD143" s="127">
        <f t="shared" si="347"/>
        <v>0</v>
      </c>
      <c r="DE143" s="127">
        <f t="shared" si="348"/>
        <v>0.19999999999999929</v>
      </c>
      <c r="DF143" s="127">
        <f t="shared" si="349"/>
        <v>-0.60000000000000142</v>
      </c>
      <c r="DG143" s="127">
        <f t="shared" si="350"/>
        <v>0.19999999999999929</v>
      </c>
      <c r="DH143" s="127">
        <f t="shared" si="351"/>
        <v>0.60000000000000142</v>
      </c>
      <c r="DI143" s="127">
        <f t="shared" si="352"/>
        <v>0</v>
      </c>
      <c r="DJ143" s="127">
        <f t="shared" si="353"/>
        <v>-0.39999999999999858</v>
      </c>
      <c r="DK143" s="127">
        <f t="shared" si="354"/>
        <v>-0.39999999999999858</v>
      </c>
      <c r="DL143" s="127">
        <f t="shared" si="355"/>
        <v>0.60000000000000142</v>
      </c>
      <c r="DM143" s="127">
        <f t="shared" si="356"/>
        <v>0</v>
      </c>
      <c r="DN143" s="127">
        <f t="shared" si="357"/>
        <v>-0.60000000000000142</v>
      </c>
      <c r="DO143" s="127">
        <f t="shared" si="358"/>
        <v>-0.20000000000000284</v>
      </c>
      <c r="DP143" s="127">
        <f t="shared" si="359"/>
        <v>0.60000000000000142</v>
      </c>
      <c r="DQ143" s="127">
        <f t="shared" si="360"/>
        <v>0.60000000000000142</v>
      </c>
      <c r="DR143" s="127">
        <f t="shared" si="361"/>
        <v>-2</v>
      </c>
      <c r="DS143" s="127">
        <f t="shared" si="362"/>
        <v>-1.3999999999999986</v>
      </c>
      <c r="DU143" s="103">
        <v>44833</v>
      </c>
      <c r="DV143" s="68">
        <v>12.1</v>
      </c>
      <c r="DW143" s="133">
        <v>12.6</v>
      </c>
      <c r="DX143" s="134">
        <f t="shared" si="289"/>
        <v>-0.5</v>
      </c>
      <c r="DY143" s="68">
        <v>12.2</v>
      </c>
      <c r="DZ143" s="133">
        <v>12.6</v>
      </c>
      <c r="EA143" s="134">
        <f t="shared" si="363"/>
        <v>-0.40000000000000036</v>
      </c>
      <c r="EB143" s="68">
        <v>12.2</v>
      </c>
      <c r="EC143" s="133">
        <v>12.6</v>
      </c>
      <c r="ED143" s="134">
        <f t="shared" si="364"/>
        <v>-0.40000000000000036</v>
      </c>
      <c r="EE143" s="68">
        <v>12</v>
      </c>
      <c r="EF143" s="133">
        <v>12.1</v>
      </c>
      <c r="EG143" s="134">
        <f t="shared" si="365"/>
        <v>-9.9999999999999645E-2</v>
      </c>
      <c r="EH143" s="68">
        <v>12.2</v>
      </c>
      <c r="EI143" s="133">
        <v>12.5</v>
      </c>
      <c r="EJ143" s="134">
        <f t="shared" si="366"/>
        <v>-0.30000000000000071</v>
      </c>
      <c r="EK143" s="68">
        <v>12.1</v>
      </c>
      <c r="EL143" s="133">
        <v>13.05</v>
      </c>
      <c r="EM143" s="134">
        <f t="shared" si="367"/>
        <v>-0.95000000000000107</v>
      </c>
      <c r="EN143" s="68">
        <v>11.7</v>
      </c>
      <c r="EO143" s="133">
        <v>12.3</v>
      </c>
      <c r="EP143" s="134">
        <f t="shared" si="368"/>
        <v>-0.60000000000000142</v>
      </c>
      <c r="EQ143" s="68">
        <v>11.9</v>
      </c>
      <c r="ER143" s="133">
        <v>12.3</v>
      </c>
      <c r="ES143" s="134">
        <f t="shared" si="369"/>
        <v>-0.40000000000000036</v>
      </c>
      <c r="ET143" s="68">
        <v>11.8</v>
      </c>
      <c r="EU143" s="133">
        <v>12.3</v>
      </c>
      <c r="EV143" s="134">
        <f t="shared" si="370"/>
        <v>-0.5</v>
      </c>
      <c r="EW143" s="68">
        <v>12.2</v>
      </c>
      <c r="EX143" s="133">
        <v>12.95</v>
      </c>
      <c r="EY143" s="134">
        <f t="shared" si="372"/>
        <v>-0.75</v>
      </c>
    </row>
    <row r="144" spans="1:155" ht="19.75" customHeight="1" x14ac:dyDescent="0.35">
      <c r="E144" s="96"/>
      <c r="J144" s="103">
        <v>44829</v>
      </c>
      <c r="K144" s="101">
        <f t="shared" si="346"/>
        <v>24.187096774193545</v>
      </c>
      <c r="L144" s="102">
        <v>24.8</v>
      </c>
      <c r="M144" s="100">
        <v>25</v>
      </c>
      <c r="N144" s="100">
        <v>24.6</v>
      </c>
      <c r="O144" s="100">
        <v>25</v>
      </c>
      <c r="P144" s="100">
        <v>25.8</v>
      </c>
      <c r="Q144" s="105">
        <v>25</v>
      </c>
      <c r="R144" s="102">
        <v>24.2</v>
      </c>
      <c r="S144" s="100">
        <v>24.2</v>
      </c>
      <c r="T144" s="100">
        <v>24.2</v>
      </c>
      <c r="U144" s="100">
        <v>24.6</v>
      </c>
      <c r="V144" s="100">
        <v>24.4</v>
      </c>
      <c r="W144" s="56">
        <v>24.4</v>
      </c>
      <c r="X144" s="106">
        <v>22.6</v>
      </c>
      <c r="Y144" s="100">
        <v>24.2</v>
      </c>
      <c r="Z144" s="100">
        <v>23.6</v>
      </c>
      <c r="AA144" s="100">
        <v>23.6</v>
      </c>
      <c r="AB144" s="105">
        <v>23.6</v>
      </c>
      <c r="AC144" s="102">
        <v>24.4</v>
      </c>
      <c r="AD144" s="102">
        <v>24.4</v>
      </c>
      <c r="AE144" s="100">
        <v>24</v>
      </c>
      <c r="AF144" s="102">
        <v>24.4</v>
      </c>
      <c r="AG144" s="100">
        <v>24</v>
      </c>
      <c r="AH144" s="100">
        <v>24</v>
      </c>
      <c r="AI144" s="100">
        <v>23.8</v>
      </c>
      <c r="AJ144" s="105">
        <v>23.8</v>
      </c>
      <c r="AK144" s="102">
        <v>24</v>
      </c>
      <c r="AL144" s="100">
        <v>24.6</v>
      </c>
      <c r="AM144" s="100">
        <v>24.2</v>
      </c>
      <c r="AN144" s="100">
        <v>23.4</v>
      </c>
      <c r="AO144" s="100">
        <v>24.2</v>
      </c>
      <c r="AP144" s="100">
        <v>22.8</v>
      </c>
      <c r="AQ144" s="110">
        <f t="shared" si="299"/>
        <v>1.0000000000000036</v>
      </c>
      <c r="AS144" s="103"/>
      <c r="AT144" s="112"/>
      <c r="AU144" s="142"/>
      <c r="AV144" s="143"/>
      <c r="AW144" s="143"/>
      <c r="AX144" s="149"/>
      <c r="AY144" s="143"/>
      <c r="AZ144" s="150"/>
      <c r="BA144" s="142"/>
      <c r="BB144" s="143"/>
      <c r="BC144" s="143"/>
      <c r="BD144" s="143"/>
      <c r="BE144" s="150"/>
      <c r="BF144" s="142"/>
      <c r="BG144" s="143"/>
      <c r="BH144" s="143"/>
      <c r="BI144" s="143"/>
      <c r="BJ144" s="150"/>
      <c r="BK144" s="143"/>
      <c r="BL144" s="143"/>
      <c r="BM144" s="143"/>
      <c r="BN144" s="143"/>
      <c r="BO144" s="150"/>
      <c r="BP144" s="142"/>
      <c r="BQ144" s="143"/>
      <c r="BR144" s="143"/>
      <c r="BS144" s="143"/>
      <c r="BT144" s="143"/>
      <c r="BV144" s="103"/>
      <c r="BW144" s="162"/>
      <c r="BX144" s="161"/>
      <c r="BY144" s="143"/>
      <c r="BZ144" s="143"/>
      <c r="CA144" s="143"/>
      <c r="CB144" s="150"/>
      <c r="CC144" s="161"/>
      <c r="CD144" s="143"/>
      <c r="CE144" s="143"/>
      <c r="CF144" s="143"/>
      <c r="CG144" s="150"/>
      <c r="CH144" s="149"/>
      <c r="CI144" s="149"/>
      <c r="CJ144" s="149"/>
      <c r="CK144" s="149"/>
      <c r="CL144" s="163"/>
      <c r="CM144" s="142"/>
      <c r="CN144" s="143"/>
      <c r="CO144" s="143"/>
      <c r="CP144" s="143"/>
      <c r="CQ144" s="150"/>
      <c r="CR144" s="142"/>
      <c r="CS144" s="143"/>
      <c r="CT144" s="143"/>
      <c r="CU144" s="143"/>
      <c r="CV144" s="143"/>
      <c r="CX144" s="103">
        <v>44829</v>
      </c>
      <c r="CY144" s="68">
        <v>16</v>
      </c>
      <c r="CZ144" s="68">
        <v>14</v>
      </c>
      <c r="DA144" s="126">
        <f t="shared" si="337"/>
        <v>2</v>
      </c>
      <c r="DC144" s="103">
        <v>44829</v>
      </c>
      <c r="DD144" s="127">
        <f t="shared" si="347"/>
        <v>0.19999999999999929</v>
      </c>
      <c r="DE144" s="127">
        <f t="shared" si="348"/>
        <v>0.40000000000000213</v>
      </c>
      <c r="DF144" s="127">
        <f t="shared" si="349"/>
        <v>-0.80000000000000071</v>
      </c>
      <c r="DG144" s="127">
        <f t="shared" si="350"/>
        <v>0</v>
      </c>
      <c r="DH144" s="127">
        <f t="shared" si="351"/>
        <v>0.40000000000000213</v>
      </c>
      <c r="DI144" s="127">
        <f t="shared" si="352"/>
        <v>0</v>
      </c>
      <c r="DJ144" s="127">
        <f t="shared" si="353"/>
        <v>-0.19999999999999929</v>
      </c>
      <c r="DK144" s="127">
        <f t="shared" si="354"/>
        <v>-0.39999999999999858</v>
      </c>
      <c r="DL144" s="127">
        <f t="shared" si="355"/>
        <v>0.40000000000000213</v>
      </c>
      <c r="DM144" s="127">
        <f t="shared" si="356"/>
        <v>-0.19999999999999929</v>
      </c>
      <c r="DN144" s="127">
        <f t="shared" si="357"/>
        <v>-0.80000000000000071</v>
      </c>
      <c r="DO144" s="127">
        <f t="shared" si="358"/>
        <v>-0.60000000000000142</v>
      </c>
      <c r="DP144" s="127">
        <f t="shared" si="359"/>
        <v>0.20000000000000284</v>
      </c>
      <c r="DQ144" s="127">
        <f t="shared" si="360"/>
        <v>0.40000000000000213</v>
      </c>
      <c r="DR144" s="127">
        <f t="shared" si="361"/>
        <v>-2</v>
      </c>
      <c r="DS144" s="127">
        <f t="shared" si="362"/>
        <v>-1.5999999999999979</v>
      </c>
      <c r="DU144" s="103">
        <v>44832</v>
      </c>
      <c r="DV144" s="68">
        <v>12</v>
      </c>
      <c r="DW144" s="133">
        <v>12.4</v>
      </c>
      <c r="DX144" s="134">
        <f t="shared" si="289"/>
        <v>-0.40000000000000036</v>
      </c>
      <c r="DY144" s="68">
        <v>12.2</v>
      </c>
      <c r="DZ144" s="133">
        <v>12.65</v>
      </c>
      <c r="EA144" s="134">
        <f t="shared" si="363"/>
        <v>-0.45000000000000107</v>
      </c>
      <c r="EB144" s="68">
        <v>12.2</v>
      </c>
      <c r="EC144" s="133">
        <v>13</v>
      </c>
      <c r="ED144" s="134">
        <f t="shared" si="364"/>
        <v>-0.80000000000000071</v>
      </c>
      <c r="EE144" s="68">
        <v>11.9</v>
      </c>
      <c r="EF144" s="133">
        <v>12.1</v>
      </c>
      <c r="EG144" s="134">
        <f t="shared" si="365"/>
        <v>-0.19999999999999929</v>
      </c>
      <c r="EH144" s="68">
        <v>12.2</v>
      </c>
      <c r="EI144" s="133">
        <v>12.5</v>
      </c>
      <c r="EJ144" s="134">
        <f t="shared" si="366"/>
        <v>-0.30000000000000071</v>
      </c>
      <c r="EK144" s="68">
        <v>12.1</v>
      </c>
      <c r="EL144" s="133">
        <v>12.9</v>
      </c>
      <c r="EM144" s="134">
        <f t="shared" si="367"/>
        <v>-0.80000000000000071</v>
      </c>
      <c r="EN144" s="68">
        <v>11.7</v>
      </c>
      <c r="EO144" s="133">
        <v>12.2</v>
      </c>
      <c r="EP144" s="134">
        <f t="shared" si="368"/>
        <v>-0.5</v>
      </c>
      <c r="EQ144" s="68">
        <v>11.8</v>
      </c>
      <c r="ER144" s="133">
        <v>12.2</v>
      </c>
      <c r="ES144" s="134">
        <f t="shared" si="369"/>
        <v>-0.39999999999999858</v>
      </c>
      <c r="ET144" s="68">
        <v>11.7</v>
      </c>
      <c r="EU144" s="133">
        <v>12.1</v>
      </c>
      <c r="EV144" s="134">
        <f t="shared" si="370"/>
        <v>-0.40000000000000036</v>
      </c>
      <c r="EW144" s="68">
        <v>12.1</v>
      </c>
      <c r="EX144" s="133">
        <v>12.5</v>
      </c>
      <c r="EY144" s="134">
        <f t="shared" si="372"/>
        <v>-0.40000000000000036</v>
      </c>
    </row>
    <row r="145" spans="1:155" ht="19.75" customHeight="1" x14ac:dyDescent="0.35">
      <c r="E145" s="96"/>
      <c r="J145" s="103">
        <v>44828</v>
      </c>
      <c r="K145" s="101">
        <f t="shared" si="346"/>
        <v>24.21290322580645</v>
      </c>
      <c r="L145" s="102">
        <v>24.8</v>
      </c>
      <c r="M145" s="100">
        <v>25</v>
      </c>
      <c r="N145" s="100">
        <v>24.6</v>
      </c>
      <c r="O145" s="100">
        <v>25</v>
      </c>
      <c r="P145" s="100">
        <v>25.8</v>
      </c>
      <c r="Q145" s="105">
        <v>25</v>
      </c>
      <c r="R145" s="102">
        <v>24.4</v>
      </c>
      <c r="S145" s="100">
        <v>24.4</v>
      </c>
      <c r="T145" s="100">
        <v>24.2</v>
      </c>
      <c r="U145" s="100">
        <v>24.6</v>
      </c>
      <c r="V145" s="100">
        <v>24.6</v>
      </c>
      <c r="W145" s="56">
        <v>24.6</v>
      </c>
      <c r="X145" s="106">
        <v>22.6</v>
      </c>
      <c r="Y145" s="100">
        <v>24.2</v>
      </c>
      <c r="Z145" s="100">
        <v>23.6</v>
      </c>
      <c r="AA145" s="100">
        <v>23.6</v>
      </c>
      <c r="AB145" s="105">
        <v>23.6</v>
      </c>
      <c r="AC145" s="102">
        <v>24.4</v>
      </c>
      <c r="AD145" s="102">
        <v>24.4</v>
      </c>
      <c r="AE145" s="100">
        <v>24</v>
      </c>
      <c r="AF145" s="102">
        <v>24.4</v>
      </c>
      <c r="AG145" s="100">
        <v>24</v>
      </c>
      <c r="AH145" s="100">
        <v>24</v>
      </c>
      <c r="AI145" s="100">
        <v>23.8</v>
      </c>
      <c r="AJ145" s="105">
        <v>23.8</v>
      </c>
      <c r="AK145" s="102">
        <v>24</v>
      </c>
      <c r="AL145" s="100">
        <v>24.6</v>
      </c>
      <c r="AM145" s="100">
        <v>24.2</v>
      </c>
      <c r="AN145" s="100">
        <v>23.4</v>
      </c>
      <c r="AO145" s="100">
        <v>24.2</v>
      </c>
      <c r="AP145" s="100">
        <v>22.8</v>
      </c>
      <c r="AQ145" s="110">
        <f t="shared" si="299"/>
        <v>0.80000000000000426</v>
      </c>
      <c r="AS145" s="103"/>
      <c r="AT145" s="112"/>
      <c r="AU145" s="142"/>
      <c r="AV145" s="143"/>
      <c r="AW145" s="143"/>
      <c r="AX145" s="149"/>
      <c r="AY145" s="143"/>
      <c r="AZ145" s="150"/>
      <c r="BA145" s="142"/>
      <c r="BB145" s="143"/>
      <c r="BC145" s="143"/>
      <c r="BD145" s="143"/>
      <c r="BE145" s="150"/>
      <c r="BF145" s="142"/>
      <c r="BG145" s="143"/>
      <c r="BH145" s="143"/>
      <c r="BI145" s="143"/>
      <c r="BJ145" s="150"/>
      <c r="BK145" s="143"/>
      <c r="BL145" s="143"/>
      <c r="BM145" s="143"/>
      <c r="BN145" s="143"/>
      <c r="BO145" s="150"/>
      <c r="BP145" s="142"/>
      <c r="BQ145" s="143"/>
      <c r="BR145" s="143"/>
      <c r="BS145" s="143"/>
      <c r="BT145" s="143"/>
      <c r="BV145" s="103"/>
      <c r="BW145" s="162"/>
      <c r="BX145" s="161"/>
      <c r="BY145" s="143"/>
      <c r="BZ145" s="143"/>
      <c r="CA145" s="143"/>
      <c r="CB145" s="150"/>
      <c r="CC145" s="161"/>
      <c r="CD145" s="143"/>
      <c r="CE145" s="143"/>
      <c r="CF145" s="143"/>
      <c r="CG145" s="150"/>
      <c r="CH145" s="149"/>
      <c r="CI145" s="149"/>
      <c r="CJ145" s="149"/>
      <c r="CK145" s="149"/>
      <c r="CL145" s="163"/>
      <c r="CM145" s="142"/>
      <c r="CN145" s="143"/>
      <c r="CO145" s="143"/>
      <c r="CP145" s="143"/>
      <c r="CQ145" s="150"/>
      <c r="CR145" s="142"/>
      <c r="CS145" s="143"/>
      <c r="CT145" s="143"/>
      <c r="CU145" s="143"/>
      <c r="CV145" s="143"/>
      <c r="CX145" s="103">
        <v>44828</v>
      </c>
      <c r="CY145" s="68">
        <v>15.75</v>
      </c>
      <c r="CZ145" s="68">
        <v>14.15</v>
      </c>
      <c r="DA145" s="126">
        <f t="shared" si="337"/>
        <v>1.5999999999999996</v>
      </c>
      <c r="DC145" s="103">
        <v>44828</v>
      </c>
      <c r="DD145" s="127">
        <f t="shared" si="347"/>
        <v>0.20000000000000284</v>
      </c>
      <c r="DE145" s="127">
        <f t="shared" si="348"/>
        <v>0.20000000000000284</v>
      </c>
      <c r="DF145" s="127">
        <f t="shared" si="349"/>
        <v>-1</v>
      </c>
      <c r="DG145" s="127">
        <f t="shared" si="350"/>
        <v>-0.19999999999999929</v>
      </c>
      <c r="DH145" s="127">
        <f t="shared" si="351"/>
        <v>0.20000000000000284</v>
      </c>
      <c r="DI145" s="127">
        <f t="shared" si="352"/>
        <v>0</v>
      </c>
      <c r="DJ145" s="127">
        <f t="shared" si="353"/>
        <v>-0.39999999999999858</v>
      </c>
      <c r="DK145" s="127">
        <f t="shared" si="354"/>
        <v>-0.59999999999999787</v>
      </c>
      <c r="DL145" s="127">
        <f t="shared" si="355"/>
        <v>0.20000000000000284</v>
      </c>
      <c r="DM145" s="127">
        <f t="shared" si="356"/>
        <v>-0.39999999999999858</v>
      </c>
      <c r="DN145" s="127">
        <f t="shared" si="357"/>
        <v>-1</v>
      </c>
      <c r="DO145" s="127">
        <f t="shared" si="358"/>
        <v>-0.60000000000000142</v>
      </c>
      <c r="DP145" s="127">
        <f t="shared" si="359"/>
        <v>0</v>
      </c>
      <c r="DQ145" s="127">
        <f t="shared" si="360"/>
        <v>0.20000000000000284</v>
      </c>
      <c r="DR145" s="127">
        <f t="shared" si="361"/>
        <v>-2</v>
      </c>
      <c r="DS145" s="127">
        <f t="shared" si="362"/>
        <v>-1.7999999999999972</v>
      </c>
      <c r="DU145" s="103">
        <v>44831</v>
      </c>
      <c r="DV145" s="68">
        <v>12</v>
      </c>
      <c r="DW145" s="133">
        <v>12.35</v>
      </c>
      <c r="DX145" s="134">
        <f t="shared" ref="DX145:DX208" si="373">DV145-DW145</f>
        <v>-0.34999999999999964</v>
      </c>
      <c r="DY145" s="68">
        <v>12</v>
      </c>
      <c r="DZ145" s="133">
        <v>12.4</v>
      </c>
      <c r="EA145" s="134">
        <f t="shared" si="363"/>
        <v>-0.40000000000000036</v>
      </c>
      <c r="EB145" s="68">
        <v>12.2</v>
      </c>
      <c r="EC145" s="133">
        <v>13</v>
      </c>
      <c r="ED145" s="134">
        <f t="shared" si="364"/>
        <v>-0.80000000000000071</v>
      </c>
      <c r="EE145" s="68">
        <v>11.9</v>
      </c>
      <c r="EF145" s="133">
        <v>12.1</v>
      </c>
      <c r="EG145" s="134">
        <f t="shared" si="365"/>
        <v>-0.19999999999999929</v>
      </c>
      <c r="EH145" s="68">
        <v>12.2</v>
      </c>
      <c r="EI145" s="133">
        <v>12.5</v>
      </c>
      <c r="EJ145" s="134">
        <f t="shared" si="366"/>
        <v>-0.30000000000000071</v>
      </c>
      <c r="EK145" s="68">
        <v>12.1</v>
      </c>
      <c r="EL145" s="133">
        <v>12.9</v>
      </c>
      <c r="EM145" s="134">
        <f t="shared" si="367"/>
        <v>-0.80000000000000071</v>
      </c>
      <c r="EN145" s="68">
        <v>11.7</v>
      </c>
      <c r="EO145" s="133">
        <v>12.1</v>
      </c>
      <c r="EP145" s="134">
        <f t="shared" si="368"/>
        <v>-0.40000000000000036</v>
      </c>
      <c r="EQ145" s="68">
        <v>11.8</v>
      </c>
      <c r="ER145" s="133">
        <v>12.1</v>
      </c>
      <c r="ES145" s="134">
        <f t="shared" si="369"/>
        <v>-0.29999999999999893</v>
      </c>
      <c r="ET145" s="68">
        <v>11.7</v>
      </c>
      <c r="EU145" s="133">
        <v>12</v>
      </c>
      <c r="EV145" s="134">
        <f t="shared" si="370"/>
        <v>-0.30000000000000071</v>
      </c>
      <c r="EW145" s="68">
        <v>12</v>
      </c>
      <c r="EX145" s="133">
        <v>12.6</v>
      </c>
      <c r="EY145" s="134">
        <f t="shared" si="372"/>
        <v>-0.59999999999999964</v>
      </c>
    </row>
    <row r="146" spans="1:155" ht="19.75" customHeight="1" x14ac:dyDescent="0.35">
      <c r="E146" s="96"/>
      <c r="J146" s="103">
        <v>44827</v>
      </c>
      <c r="K146" s="101">
        <f t="shared" si="346"/>
        <v>24.151612903225804</v>
      </c>
      <c r="L146" s="102">
        <v>24.6</v>
      </c>
      <c r="M146" s="100">
        <v>24.9</v>
      </c>
      <c r="N146" s="100">
        <v>24.4</v>
      </c>
      <c r="O146" s="100">
        <v>24.8</v>
      </c>
      <c r="P146" s="100">
        <v>25.6</v>
      </c>
      <c r="Q146" s="105">
        <v>25</v>
      </c>
      <c r="R146" s="102">
        <v>24.4</v>
      </c>
      <c r="S146" s="100">
        <v>24.4</v>
      </c>
      <c r="T146" s="100">
        <v>24.2</v>
      </c>
      <c r="U146" s="100">
        <v>24.4</v>
      </c>
      <c r="V146" s="100">
        <v>24.4</v>
      </c>
      <c r="W146" s="56">
        <v>24.4</v>
      </c>
      <c r="X146" s="106">
        <v>22.6</v>
      </c>
      <c r="Y146" s="100">
        <v>24.2</v>
      </c>
      <c r="Z146" s="100">
        <v>23.6</v>
      </c>
      <c r="AA146" s="100">
        <v>23.6</v>
      </c>
      <c r="AB146" s="105">
        <v>23.6</v>
      </c>
      <c r="AC146" s="102">
        <v>24.4</v>
      </c>
      <c r="AD146" s="102">
        <v>24.4</v>
      </c>
      <c r="AE146" s="100">
        <v>24</v>
      </c>
      <c r="AF146" s="102">
        <v>24.4</v>
      </c>
      <c r="AG146" s="100">
        <v>24</v>
      </c>
      <c r="AH146" s="100">
        <v>23.8</v>
      </c>
      <c r="AI146" s="100">
        <v>23.6</v>
      </c>
      <c r="AJ146" s="105">
        <v>23.8</v>
      </c>
      <c r="AK146" s="102">
        <v>24</v>
      </c>
      <c r="AL146" s="100">
        <v>24.6</v>
      </c>
      <c r="AM146" s="100">
        <v>24.2</v>
      </c>
      <c r="AN146" s="100">
        <v>23.4</v>
      </c>
      <c r="AO146" s="100">
        <v>24.2</v>
      </c>
      <c r="AP146" s="100">
        <v>22.8</v>
      </c>
      <c r="AQ146" s="110">
        <f t="shared" si="299"/>
        <v>0.70000000000000284</v>
      </c>
      <c r="AS146" s="103"/>
      <c r="AT146" s="112"/>
      <c r="AU146" s="142"/>
      <c r="AV146" s="143"/>
      <c r="AW146" s="143"/>
      <c r="AX146" s="149"/>
      <c r="AY146" s="143"/>
      <c r="AZ146" s="150"/>
      <c r="BA146" s="142"/>
      <c r="BB146" s="143"/>
      <c r="BC146" s="143"/>
      <c r="BD146" s="143"/>
      <c r="BE146" s="150"/>
      <c r="BF146" s="142"/>
      <c r="BG146" s="143"/>
      <c r="BH146" s="143"/>
      <c r="BI146" s="143"/>
      <c r="BJ146" s="150"/>
      <c r="BK146" s="143"/>
      <c r="BL146" s="143"/>
      <c r="BM146" s="143"/>
      <c r="BN146" s="143"/>
      <c r="BO146" s="150"/>
      <c r="BP146" s="142"/>
      <c r="BQ146" s="143"/>
      <c r="BR146" s="143"/>
      <c r="BS146" s="143"/>
      <c r="BT146" s="143"/>
      <c r="BV146" s="103"/>
      <c r="BW146" s="162"/>
      <c r="BX146" s="161"/>
      <c r="BY146" s="143"/>
      <c r="BZ146" s="143"/>
      <c r="CA146" s="143"/>
      <c r="CB146" s="150"/>
      <c r="CC146" s="161"/>
      <c r="CD146" s="143"/>
      <c r="CE146" s="143"/>
      <c r="CF146" s="143"/>
      <c r="CG146" s="150"/>
      <c r="CH146" s="149"/>
      <c r="CI146" s="149"/>
      <c r="CJ146" s="149"/>
      <c r="CK146" s="149"/>
      <c r="CL146" s="163"/>
      <c r="CM146" s="142"/>
      <c r="CN146" s="143"/>
      <c r="CO146" s="143"/>
      <c r="CP146" s="143"/>
      <c r="CQ146" s="150"/>
      <c r="CR146" s="142"/>
      <c r="CS146" s="143"/>
      <c r="CT146" s="143"/>
      <c r="CU146" s="143"/>
      <c r="CV146" s="143"/>
      <c r="CX146" s="103">
        <v>44827</v>
      </c>
      <c r="CY146" s="68">
        <v>15.75</v>
      </c>
      <c r="CZ146" s="68">
        <v>14.25</v>
      </c>
      <c r="DA146" s="126">
        <f t="shared" si="337"/>
        <v>1.5</v>
      </c>
      <c r="DC146" s="103">
        <v>44827</v>
      </c>
      <c r="DD146" s="127">
        <f t="shared" si="347"/>
        <v>0</v>
      </c>
      <c r="DE146" s="127">
        <f t="shared" si="348"/>
        <v>0</v>
      </c>
      <c r="DF146" s="127">
        <f t="shared" si="349"/>
        <v>-1</v>
      </c>
      <c r="DG146" s="127">
        <f t="shared" si="350"/>
        <v>-0.19999999999999929</v>
      </c>
      <c r="DH146" s="127">
        <f t="shared" si="351"/>
        <v>0.20000000000000284</v>
      </c>
      <c r="DI146" s="127">
        <f t="shared" si="352"/>
        <v>0</v>
      </c>
      <c r="DJ146" s="127">
        <f t="shared" si="353"/>
        <v>-0.59999999999999787</v>
      </c>
      <c r="DK146" s="127">
        <f t="shared" si="354"/>
        <v>-0.79999999999999716</v>
      </c>
      <c r="DL146" s="127">
        <f t="shared" si="355"/>
        <v>0</v>
      </c>
      <c r="DM146" s="127">
        <f t="shared" si="356"/>
        <v>-0.39999999999999858</v>
      </c>
      <c r="DN146" s="127">
        <f t="shared" si="357"/>
        <v>-1</v>
      </c>
      <c r="DO146" s="127">
        <f t="shared" si="358"/>
        <v>-0.40000000000000213</v>
      </c>
      <c r="DP146" s="127">
        <f t="shared" si="359"/>
        <v>0.20000000000000284</v>
      </c>
      <c r="DQ146" s="127">
        <f t="shared" si="360"/>
        <v>0.20000000000000284</v>
      </c>
      <c r="DR146" s="127">
        <f t="shared" si="361"/>
        <v>-2</v>
      </c>
      <c r="DS146" s="127">
        <f t="shared" si="362"/>
        <v>-1.7999999999999972</v>
      </c>
      <c r="DU146" s="103">
        <v>44830</v>
      </c>
      <c r="DV146" s="68">
        <v>12</v>
      </c>
      <c r="DW146" s="133">
        <v>12.4</v>
      </c>
      <c r="DX146" s="134">
        <f t="shared" si="373"/>
        <v>-0.40000000000000036</v>
      </c>
      <c r="DY146" s="68">
        <v>12</v>
      </c>
      <c r="DZ146" s="133">
        <v>12.45</v>
      </c>
      <c r="EA146" s="134">
        <f t="shared" si="363"/>
        <v>-0.44999999999999929</v>
      </c>
      <c r="EB146" s="68">
        <v>12.4</v>
      </c>
      <c r="EC146" s="133">
        <v>13.2</v>
      </c>
      <c r="ED146" s="134">
        <f t="shared" si="364"/>
        <v>-0.79999999999999893</v>
      </c>
      <c r="EE146" s="68">
        <v>12</v>
      </c>
      <c r="EF146" s="133">
        <v>12.3</v>
      </c>
      <c r="EG146" s="134">
        <f t="shared" si="365"/>
        <v>-0.30000000000000071</v>
      </c>
      <c r="EH146" s="68">
        <v>12.3</v>
      </c>
      <c r="EI146" s="133">
        <v>12.6</v>
      </c>
      <c r="EJ146" s="134">
        <f t="shared" si="366"/>
        <v>-0.29999999999999893</v>
      </c>
      <c r="EK146" s="68">
        <v>12.3</v>
      </c>
      <c r="EL146" s="133">
        <v>13.1</v>
      </c>
      <c r="EM146" s="134">
        <f t="shared" si="367"/>
        <v>-0.79999999999999893</v>
      </c>
      <c r="EN146" s="68">
        <v>11.8</v>
      </c>
      <c r="EO146" s="133">
        <v>11.9</v>
      </c>
      <c r="EP146" s="134">
        <f t="shared" si="368"/>
        <v>-9.9999999999999645E-2</v>
      </c>
      <c r="EQ146" s="68">
        <v>11.8</v>
      </c>
      <c r="ER146" s="133">
        <v>11.8</v>
      </c>
      <c r="ES146" s="134">
        <f t="shared" si="369"/>
        <v>0</v>
      </c>
      <c r="ET146" s="68">
        <v>11.8</v>
      </c>
      <c r="EU146" s="133">
        <v>11.9</v>
      </c>
      <c r="EV146" s="134">
        <f t="shared" si="370"/>
        <v>-9.9999999999999645E-2</v>
      </c>
      <c r="EW146" s="68">
        <v>12</v>
      </c>
      <c r="EX146" s="133">
        <v>12.65</v>
      </c>
      <c r="EY146" s="134">
        <f t="shared" si="372"/>
        <v>-0.65000000000000036</v>
      </c>
    </row>
    <row r="147" spans="1:155" ht="19.75" customHeight="1" x14ac:dyDescent="0.35">
      <c r="E147" s="96"/>
      <c r="J147" s="103">
        <v>44826</v>
      </c>
      <c r="K147" s="101">
        <f t="shared" si="346"/>
        <v>24.041935483870969</v>
      </c>
      <c r="L147" s="102">
        <v>24.6</v>
      </c>
      <c r="M147" s="100">
        <v>24.9</v>
      </c>
      <c r="N147" s="100">
        <v>24.4</v>
      </c>
      <c r="O147" s="100">
        <v>24.8</v>
      </c>
      <c r="P147" s="100">
        <v>25.6</v>
      </c>
      <c r="Q147" s="105">
        <v>25</v>
      </c>
      <c r="R147" s="102">
        <v>24.2</v>
      </c>
      <c r="S147" s="100">
        <v>24</v>
      </c>
      <c r="T147" s="100">
        <v>24.2</v>
      </c>
      <c r="U147" s="100">
        <v>24.2</v>
      </c>
      <c r="V147" s="100">
        <v>24.2</v>
      </c>
      <c r="W147" s="56">
        <v>24.2</v>
      </c>
      <c r="X147" s="106">
        <v>22.6</v>
      </c>
      <c r="Y147" s="100">
        <v>24.2</v>
      </c>
      <c r="Z147" s="100">
        <v>23.6</v>
      </c>
      <c r="AA147" s="100">
        <v>23.6</v>
      </c>
      <c r="AB147" s="105">
        <v>23.6</v>
      </c>
      <c r="AC147" s="102">
        <v>24.2</v>
      </c>
      <c r="AD147" s="102">
        <v>24.2</v>
      </c>
      <c r="AE147" s="100">
        <v>23.8</v>
      </c>
      <c r="AF147" s="102">
        <v>24.2</v>
      </c>
      <c r="AG147" s="100">
        <v>23.6</v>
      </c>
      <c r="AH147" s="100">
        <v>23.6</v>
      </c>
      <c r="AI147" s="100">
        <v>23.2</v>
      </c>
      <c r="AJ147" s="105">
        <v>23.6</v>
      </c>
      <c r="AK147" s="102">
        <v>23.8</v>
      </c>
      <c r="AL147" s="100">
        <v>24.6</v>
      </c>
      <c r="AM147" s="100">
        <v>24.2</v>
      </c>
      <c r="AN147" s="100">
        <v>23.4</v>
      </c>
      <c r="AO147" s="100">
        <v>24.2</v>
      </c>
      <c r="AP147" s="100">
        <v>22.8</v>
      </c>
      <c r="AQ147" s="110">
        <f t="shared" si="299"/>
        <v>1</v>
      </c>
      <c r="AS147" s="103"/>
      <c r="AT147" s="112"/>
      <c r="AU147" s="142"/>
      <c r="AV147" s="143"/>
      <c r="AW147" s="143"/>
      <c r="AX147" s="149"/>
      <c r="AY147" s="143"/>
      <c r="AZ147" s="150"/>
      <c r="BA147" s="142"/>
      <c r="BB147" s="143"/>
      <c r="BC147" s="143"/>
      <c r="BD147" s="143"/>
      <c r="BE147" s="150"/>
      <c r="BF147" s="142"/>
      <c r="BG147" s="143"/>
      <c r="BH147" s="143"/>
      <c r="BI147" s="143"/>
      <c r="BJ147" s="150"/>
      <c r="BK147" s="143"/>
      <c r="BL147" s="143"/>
      <c r="BM147" s="143"/>
      <c r="BN147" s="143"/>
      <c r="BO147" s="150"/>
      <c r="BP147" s="142"/>
      <c r="BQ147" s="143"/>
      <c r="BR147" s="143"/>
      <c r="BS147" s="143"/>
      <c r="BT147" s="143"/>
      <c r="BV147" s="103"/>
      <c r="BW147" s="162"/>
      <c r="BX147" s="161"/>
      <c r="BY147" s="143"/>
      <c r="BZ147" s="143"/>
      <c r="CA147" s="143"/>
      <c r="CB147" s="150"/>
      <c r="CC147" s="161"/>
      <c r="CD147" s="143"/>
      <c r="CE147" s="143"/>
      <c r="CF147" s="143"/>
      <c r="CG147" s="150"/>
      <c r="CH147" s="149"/>
      <c r="CI147" s="149"/>
      <c r="CJ147" s="149"/>
      <c r="CK147" s="149"/>
      <c r="CL147" s="163"/>
      <c r="CM147" s="142"/>
      <c r="CN147" s="143"/>
      <c r="CO147" s="143"/>
      <c r="CP147" s="143"/>
      <c r="CQ147" s="150"/>
      <c r="CR147" s="142"/>
      <c r="CS147" s="143"/>
      <c r="CT147" s="143"/>
      <c r="CU147" s="143"/>
      <c r="CV147" s="143"/>
      <c r="CX147" s="103">
        <v>44826</v>
      </c>
      <c r="CY147" s="68">
        <v>15.75</v>
      </c>
      <c r="CZ147" s="68">
        <v>14.4</v>
      </c>
      <c r="DA147" s="126">
        <f t="shared" si="337"/>
        <v>1.3499999999999996</v>
      </c>
      <c r="DC147" s="103">
        <v>44826</v>
      </c>
      <c r="DD147" s="127">
        <f t="shared" si="347"/>
        <v>0.19999999999999929</v>
      </c>
      <c r="DE147" s="127">
        <f t="shared" si="348"/>
        <v>0.19999999999999929</v>
      </c>
      <c r="DF147" s="127">
        <f t="shared" si="349"/>
        <v>-0.60000000000000142</v>
      </c>
      <c r="DG147" s="127">
        <f t="shared" si="350"/>
        <v>0.19999999999999929</v>
      </c>
      <c r="DH147" s="127">
        <f t="shared" si="351"/>
        <v>0.60000000000000142</v>
      </c>
      <c r="DI147" s="127">
        <f t="shared" si="352"/>
        <v>0.19999999999999929</v>
      </c>
      <c r="DJ147" s="127">
        <f t="shared" si="353"/>
        <v>-0.39999999999999858</v>
      </c>
      <c r="DK147" s="127">
        <f t="shared" si="354"/>
        <v>-0.80000000000000071</v>
      </c>
      <c r="DL147" s="127">
        <f t="shared" si="355"/>
        <v>0.39999999999999858</v>
      </c>
      <c r="DM147" s="127">
        <f t="shared" si="356"/>
        <v>-0.19999999999999929</v>
      </c>
      <c r="DN147" s="127">
        <f t="shared" si="357"/>
        <v>-0.80000000000000071</v>
      </c>
      <c r="DO147" s="127">
        <f t="shared" si="358"/>
        <v>-0.20000000000000284</v>
      </c>
      <c r="DP147" s="127">
        <f t="shared" si="359"/>
        <v>0.40000000000000213</v>
      </c>
      <c r="DQ147" s="127">
        <f t="shared" si="360"/>
        <v>0.40000000000000213</v>
      </c>
      <c r="DR147" s="127">
        <f t="shared" si="361"/>
        <v>-2</v>
      </c>
      <c r="DS147" s="127">
        <f t="shared" si="362"/>
        <v>-1.3999999999999986</v>
      </c>
      <c r="DU147" s="103">
        <v>44829</v>
      </c>
      <c r="DV147" s="68">
        <v>12.1</v>
      </c>
      <c r="DW147" s="133">
        <v>12.5</v>
      </c>
      <c r="DX147" s="134">
        <f t="shared" si="373"/>
        <v>-0.40000000000000036</v>
      </c>
      <c r="DY147" s="68">
        <v>12.1</v>
      </c>
      <c r="DZ147" s="133">
        <v>12.6</v>
      </c>
      <c r="EA147" s="134">
        <f t="shared" si="363"/>
        <v>-0.5</v>
      </c>
      <c r="EB147" s="68">
        <v>12.4</v>
      </c>
      <c r="EC147" s="133">
        <v>13.2</v>
      </c>
      <c r="ED147" s="134">
        <f t="shared" si="364"/>
        <v>-0.79999999999999893</v>
      </c>
      <c r="EE147" s="68">
        <v>12</v>
      </c>
      <c r="EF147" s="133">
        <v>12.25</v>
      </c>
      <c r="EG147" s="134">
        <f t="shared" si="365"/>
        <v>-0.25</v>
      </c>
      <c r="EH147" s="68">
        <v>12.3</v>
      </c>
      <c r="EI147" s="133">
        <v>12.6</v>
      </c>
      <c r="EJ147" s="134">
        <f t="shared" si="366"/>
        <v>-0.29999999999999893</v>
      </c>
      <c r="EK147" s="68">
        <v>12.3</v>
      </c>
      <c r="EL147" s="133">
        <v>13.1</v>
      </c>
      <c r="EM147" s="134">
        <f t="shared" si="367"/>
        <v>-0.79999999999999893</v>
      </c>
      <c r="EN147" s="68">
        <v>11.9</v>
      </c>
      <c r="EO147" s="133">
        <v>12</v>
      </c>
      <c r="EP147" s="134">
        <f t="shared" si="368"/>
        <v>-9.9999999999999645E-2</v>
      </c>
      <c r="EQ147" s="68">
        <v>12</v>
      </c>
      <c r="ER147" s="133">
        <v>12.1</v>
      </c>
      <c r="ES147" s="134">
        <f t="shared" si="369"/>
        <v>-9.9999999999999645E-2</v>
      </c>
      <c r="ET147" s="68">
        <v>11.9</v>
      </c>
      <c r="EU147" s="133">
        <v>12</v>
      </c>
      <c r="EV147" s="134">
        <f t="shared" si="370"/>
        <v>-9.9999999999999645E-2</v>
      </c>
      <c r="EW147" s="68">
        <v>12.2</v>
      </c>
      <c r="EX147" s="133">
        <v>12.7</v>
      </c>
      <c r="EY147" s="134">
        <f t="shared" si="372"/>
        <v>-0.5</v>
      </c>
    </row>
    <row r="148" spans="1:155" ht="19.75" customHeight="1" x14ac:dyDescent="0.35">
      <c r="E148" s="96"/>
      <c r="J148" s="103">
        <v>44825</v>
      </c>
      <c r="K148" s="101">
        <f t="shared" si="346"/>
        <v>23.780645161290323</v>
      </c>
      <c r="L148" s="102">
        <v>24.2</v>
      </c>
      <c r="M148" s="100">
        <v>24.9</v>
      </c>
      <c r="N148" s="100">
        <v>24.2</v>
      </c>
      <c r="O148" s="100">
        <v>24.8</v>
      </c>
      <c r="P148" s="100">
        <v>25.6</v>
      </c>
      <c r="Q148" s="105">
        <v>24.8</v>
      </c>
      <c r="R148" s="102">
        <v>24</v>
      </c>
      <c r="S148" s="100">
        <v>23.7</v>
      </c>
      <c r="T148" s="100">
        <v>23.8</v>
      </c>
      <c r="U148" s="100">
        <v>24</v>
      </c>
      <c r="V148" s="100">
        <v>23.8</v>
      </c>
      <c r="W148" s="56">
        <v>24</v>
      </c>
      <c r="X148" s="106">
        <v>22.6</v>
      </c>
      <c r="Y148" s="100">
        <v>23.8</v>
      </c>
      <c r="Z148" s="100">
        <v>23.2</v>
      </c>
      <c r="AA148" s="100">
        <v>23.2</v>
      </c>
      <c r="AB148" s="105">
        <v>23.2</v>
      </c>
      <c r="AC148" s="102">
        <v>24</v>
      </c>
      <c r="AD148" s="102">
        <v>24</v>
      </c>
      <c r="AE148" s="100">
        <v>23.4</v>
      </c>
      <c r="AF148" s="102">
        <v>24</v>
      </c>
      <c r="AG148" s="100">
        <v>23.2</v>
      </c>
      <c r="AH148" s="100">
        <v>23.4</v>
      </c>
      <c r="AI148" s="100">
        <v>22.8</v>
      </c>
      <c r="AJ148" s="105">
        <v>23.2</v>
      </c>
      <c r="AK148" s="102">
        <v>23.4</v>
      </c>
      <c r="AL148" s="100">
        <v>24.6</v>
      </c>
      <c r="AM148" s="100">
        <v>23.8</v>
      </c>
      <c r="AN148" s="100">
        <v>23.2</v>
      </c>
      <c r="AO148" s="100">
        <v>24.2</v>
      </c>
      <c r="AP148" s="100">
        <v>22.2</v>
      </c>
      <c r="AQ148" s="110">
        <f t="shared" si="299"/>
        <v>1.25</v>
      </c>
      <c r="AS148" s="103"/>
      <c r="AT148" s="112"/>
      <c r="AU148" s="142"/>
      <c r="AV148" s="143"/>
      <c r="AW148" s="143"/>
      <c r="AX148" s="149"/>
      <c r="AY148" s="143"/>
      <c r="AZ148" s="150"/>
      <c r="BA148" s="142"/>
      <c r="BB148" s="143"/>
      <c r="BC148" s="143"/>
      <c r="BD148" s="143"/>
      <c r="BE148" s="150"/>
      <c r="BF148" s="142"/>
      <c r="BG148" s="143"/>
      <c r="BH148" s="143"/>
      <c r="BI148" s="143"/>
      <c r="BJ148" s="150"/>
      <c r="BK148" s="143"/>
      <c r="BL148" s="143"/>
      <c r="BM148" s="143"/>
      <c r="BN148" s="143"/>
      <c r="BO148" s="150"/>
      <c r="BP148" s="142"/>
      <c r="BQ148" s="143"/>
      <c r="BR148" s="143"/>
      <c r="BS148" s="143"/>
      <c r="BT148" s="143"/>
      <c r="BV148" s="103"/>
      <c r="BW148" s="162"/>
      <c r="BX148" s="161"/>
      <c r="BY148" s="143"/>
      <c r="BZ148" s="143"/>
      <c r="CA148" s="143"/>
      <c r="CB148" s="150"/>
      <c r="CC148" s="161"/>
      <c r="CD148" s="143"/>
      <c r="CE148" s="143"/>
      <c r="CF148" s="143"/>
      <c r="CG148" s="150"/>
      <c r="CH148" s="149"/>
      <c r="CI148" s="149"/>
      <c r="CJ148" s="149"/>
      <c r="CK148" s="149"/>
      <c r="CL148" s="163"/>
      <c r="CM148" s="142"/>
      <c r="CN148" s="143"/>
      <c r="CO148" s="143"/>
      <c r="CP148" s="143"/>
      <c r="CQ148" s="150"/>
      <c r="CR148" s="142"/>
      <c r="CS148" s="143"/>
      <c r="CT148" s="143"/>
      <c r="CU148" s="143"/>
      <c r="CV148" s="143"/>
      <c r="CX148" s="103">
        <v>44825</v>
      </c>
      <c r="CY148" s="68">
        <v>15.5</v>
      </c>
      <c r="CZ148" s="68">
        <v>14.65</v>
      </c>
      <c r="DA148" s="126">
        <f t="shared" si="337"/>
        <v>0.84999999999999964</v>
      </c>
      <c r="DC148" s="103">
        <v>44825</v>
      </c>
      <c r="DD148" s="127">
        <f t="shared" si="347"/>
        <v>0.10000000000000142</v>
      </c>
      <c r="DE148" s="127">
        <f t="shared" si="348"/>
        <v>0.30000000000000071</v>
      </c>
      <c r="DF148" s="127">
        <f t="shared" si="349"/>
        <v>-0.5</v>
      </c>
      <c r="DG148" s="127">
        <f t="shared" si="350"/>
        <v>0.10000000000000142</v>
      </c>
      <c r="DH148" s="127">
        <f t="shared" si="351"/>
        <v>0.90000000000000213</v>
      </c>
      <c r="DI148" s="127">
        <f t="shared" si="352"/>
        <v>0.30000000000000071</v>
      </c>
      <c r="DJ148" s="127">
        <f t="shared" si="353"/>
        <v>-0.30000000000000071</v>
      </c>
      <c r="DK148" s="127">
        <f t="shared" si="354"/>
        <v>-0.89999999999999858</v>
      </c>
      <c r="DL148" s="127">
        <f t="shared" si="355"/>
        <v>0.5</v>
      </c>
      <c r="DM148" s="127">
        <f t="shared" si="356"/>
        <v>-0.30000000000000071</v>
      </c>
      <c r="DN148" s="127">
        <f t="shared" si="357"/>
        <v>-0.80000000000000071</v>
      </c>
      <c r="DO148" s="127">
        <f t="shared" si="358"/>
        <v>-0.19999999999999929</v>
      </c>
      <c r="DP148" s="127">
        <f t="shared" si="359"/>
        <v>0.80000000000000071</v>
      </c>
      <c r="DQ148" s="127">
        <f t="shared" si="360"/>
        <v>0.60000000000000142</v>
      </c>
      <c r="DR148" s="127">
        <f t="shared" si="361"/>
        <v>-2</v>
      </c>
      <c r="DS148" s="127">
        <f t="shared" si="362"/>
        <v>-1.0999999999999979</v>
      </c>
      <c r="DU148" s="103">
        <v>44828</v>
      </c>
      <c r="DV148" s="68">
        <v>12.2</v>
      </c>
      <c r="DW148" s="133">
        <v>12.5</v>
      </c>
      <c r="DX148" s="134">
        <f t="shared" si="373"/>
        <v>-0.30000000000000071</v>
      </c>
      <c r="DY148" s="68">
        <v>12.2</v>
      </c>
      <c r="DZ148" s="133">
        <v>12.55</v>
      </c>
      <c r="EA148" s="134">
        <f t="shared" ref="EA148:EA153" si="374">DY148-DZ148</f>
        <v>-0.35000000000000142</v>
      </c>
      <c r="EB148" s="68">
        <v>12.4</v>
      </c>
      <c r="EC148" s="133">
        <v>13</v>
      </c>
      <c r="ED148" s="134">
        <f t="shared" ref="ED148:ED153" si="375">EB148-EC148</f>
        <v>-0.59999999999999964</v>
      </c>
      <c r="EE148" s="68">
        <v>12</v>
      </c>
      <c r="EF148" s="133">
        <v>12.2</v>
      </c>
      <c r="EG148" s="134">
        <f t="shared" ref="EG148:EG153" si="376">EE148-EF148</f>
        <v>-0.19999999999999929</v>
      </c>
      <c r="EH148" s="68">
        <v>12.3</v>
      </c>
      <c r="EI148" s="133">
        <v>12.6</v>
      </c>
      <c r="EJ148" s="134">
        <f t="shared" ref="EJ148:EJ153" si="377">EH148-EI148</f>
        <v>-0.29999999999999893</v>
      </c>
      <c r="EK148" s="68">
        <v>12.3</v>
      </c>
      <c r="EL148" s="133">
        <v>13</v>
      </c>
      <c r="EM148" s="134">
        <f t="shared" ref="EM148:EM153" si="378">EK148-EL148</f>
        <v>-0.69999999999999929</v>
      </c>
      <c r="EN148" s="68">
        <v>11.9</v>
      </c>
      <c r="EO148" s="133">
        <v>12.1</v>
      </c>
      <c r="EP148" s="134">
        <f t="shared" ref="EP148:EP153" si="379">EN148-EO148</f>
        <v>-0.19999999999999929</v>
      </c>
      <c r="EQ148" s="68">
        <v>12</v>
      </c>
      <c r="ER148" s="133">
        <v>12.2</v>
      </c>
      <c r="ES148" s="134">
        <f t="shared" ref="ES148:ES153" si="380">EQ148-ER148</f>
        <v>-0.19999999999999929</v>
      </c>
      <c r="ET148" s="68">
        <v>11.9</v>
      </c>
      <c r="EU148" s="133">
        <v>12</v>
      </c>
      <c r="EV148" s="134">
        <f t="shared" ref="EV148:EV153" si="381">ET148-EU148</f>
        <v>-9.9999999999999645E-2</v>
      </c>
      <c r="EW148" s="68">
        <v>12.3</v>
      </c>
      <c r="EX148" s="133">
        <v>12.65</v>
      </c>
      <c r="EY148" s="134">
        <f t="shared" si="372"/>
        <v>-0.34999999999999964</v>
      </c>
    </row>
    <row r="149" spans="1:155" ht="19.75" customHeight="1" x14ac:dyDescent="0.35">
      <c r="E149" s="96"/>
      <c r="J149" s="103">
        <v>44824</v>
      </c>
      <c r="K149" s="101">
        <f t="shared" si="346"/>
        <v>23.690322580645166</v>
      </c>
      <c r="L149" s="102">
        <v>24</v>
      </c>
      <c r="M149" s="100">
        <v>24.7</v>
      </c>
      <c r="N149" s="100">
        <v>24</v>
      </c>
      <c r="O149" s="100">
        <v>24.6</v>
      </c>
      <c r="P149" s="100">
        <v>25.4</v>
      </c>
      <c r="Q149" s="105">
        <v>24.8</v>
      </c>
      <c r="R149" s="102">
        <v>23.6</v>
      </c>
      <c r="S149" s="100">
        <v>23.7</v>
      </c>
      <c r="T149" s="100">
        <v>23.8</v>
      </c>
      <c r="U149" s="100">
        <v>24</v>
      </c>
      <c r="V149" s="100">
        <v>23.8</v>
      </c>
      <c r="W149" s="56">
        <v>24</v>
      </c>
      <c r="X149" s="106">
        <v>22.6</v>
      </c>
      <c r="Y149" s="100">
        <v>23.4</v>
      </c>
      <c r="Z149" s="100">
        <v>23.2</v>
      </c>
      <c r="AA149" s="100">
        <v>23.2</v>
      </c>
      <c r="AB149" s="105">
        <v>23.2</v>
      </c>
      <c r="AC149" s="102">
        <v>23.8</v>
      </c>
      <c r="AD149" s="102">
        <v>23.8</v>
      </c>
      <c r="AE149" s="100">
        <v>23.4</v>
      </c>
      <c r="AF149" s="102">
        <v>23.8</v>
      </c>
      <c r="AG149" s="100">
        <v>23.2</v>
      </c>
      <c r="AH149" s="100">
        <v>23.2</v>
      </c>
      <c r="AI149" s="100">
        <v>22.8</v>
      </c>
      <c r="AJ149" s="105">
        <v>23</v>
      </c>
      <c r="AK149" s="102">
        <v>23.4</v>
      </c>
      <c r="AL149" s="100">
        <v>24.6</v>
      </c>
      <c r="AM149" s="100">
        <v>23.8</v>
      </c>
      <c r="AN149" s="100">
        <v>23.2</v>
      </c>
      <c r="AO149" s="100">
        <v>24.2</v>
      </c>
      <c r="AP149" s="100">
        <v>22.2</v>
      </c>
      <c r="AQ149" s="110">
        <f t="shared" si="299"/>
        <v>1.3500000000000014</v>
      </c>
      <c r="AS149" s="103"/>
      <c r="AT149" s="112"/>
      <c r="AU149" s="142"/>
      <c r="AV149" s="143"/>
      <c r="AW149" s="143"/>
      <c r="AX149" s="149"/>
      <c r="AY149" s="143"/>
      <c r="AZ149" s="150"/>
      <c r="BA149" s="142"/>
      <c r="BB149" s="143"/>
      <c r="BC149" s="143"/>
      <c r="BD149" s="143"/>
      <c r="BE149" s="150"/>
      <c r="BF149" s="142"/>
      <c r="BG149" s="143"/>
      <c r="BH149" s="143"/>
      <c r="BI149" s="143"/>
      <c r="BJ149" s="150"/>
      <c r="BK149" s="143"/>
      <c r="BL149" s="143"/>
      <c r="BM149" s="143"/>
      <c r="BN149" s="143"/>
      <c r="BO149" s="150"/>
      <c r="BP149" s="142"/>
      <c r="BQ149" s="143"/>
      <c r="BR149" s="143"/>
      <c r="BS149" s="143"/>
      <c r="BT149" s="143"/>
      <c r="BV149" s="103"/>
      <c r="BW149" s="162"/>
      <c r="BX149" s="161"/>
      <c r="BY149" s="143"/>
      <c r="BZ149" s="143"/>
      <c r="CA149" s="143"/>
      <c r="CB149" s="150"/>
      <c r="CC149" s="161"/>
      <c r="CD149" s="143"/>
      <c r="CE149" s="143"/>
      <c r="CF149" s="143"/>
      <c r="CG149" s="150"/>
      <c r="CH149" s="149"/>
      <c r="CI149" s="149"/>
      <c r="CJ149" s="149"/>
      <c r="CK149" s="149"/>
      <c r="CL149" s="163"/>
      <c r="CM149" s="142"/>
      <c r="CN149" s="143"/>
      <c r="CO149" s="143"/>
      <c r="CP149" s="143"/>
      <c r="CQ149" s="150"/>
      <c r="CR149" s="142"/>
      <c r="CS149" s="143"/>
      <c r="CT149" s="143"/>
      <c r="CU149" s="143"/>
      <c r="CV149" s="143"/>
      <c r="CX149" s="103">
        <v>44824</v>
      </c>
      <c r="CY149" s="68">
        <v>15.5</v>
      </c>
      <c r="CZ149" s="68">
        <v>14.3</v>
      </c>
      <c r="DA149" s="126">
        <f t="shared" si="337"/>
        <v>1.1999999999999993</v>
      </c>
      <c r="DC149" s="103">
        <v>44824</v>
      </c>
      <c r="DD149" s="127">
        <f t="shared" si="347"/>
        <v>0.10000000000000142</v>
      </c>
      <c r="DE149" s="127">
        <f t="shared" si="348"/>
        <v>0.30000000000000071</v>
      </c>
      <c r="DF149" s="127">
        <f t="shared" si="349"/>
        <v>-0.5</v>
      </c>
      <c r="DG149" s="127">
        <f t="shared" si="350"/>
        <v>0.10000000000000142</v>
      </c>
      <c r="DH149" s="127">
        <f t="shared" si="351"/>
        <v>0.90000000000000213</v>
      </c>
      <c r="DI149" s="127">
        <f t="shared" si="352"/>
        <v>-9.9999999999997868E-2</v>
      </c>
      <c r="DJ149" s="127">
        <f t="shared" si="353"/>
        <v>-0.5</v>
      </c>
      <c r="DK149" s="127">
        <f t="shared" si="354"/>
        <v>-0.89999999999999858</v>
      </c>
      <c r="DL149" s="127">
        <f t="shared" si="355"/>
        <v>0.30000000000000071</v>
      </c>
      <c r="DM149" s="127">
        <f t="shared" si="356"/>
        <v>-0.30000000000000071</v>
      </c>
      <c r="DN149" s="127">
        <f t="shared" si="357"/>
        <v>-0.40000000000000213</v>
      </c>
      <c r="DO149" s="127">
        <f t="shared" si="358"/>
        <v>0</v>
      </c>
      <c r="DP149" s="127">
        <f t="shared" si="359"/>
        <v>0.80000000000000071</v>
      </c>
      <c r="DQ149" s="127">
        <f t="shared" si="360"/>
        <v>1</v>
      </c>
      <c r="DR149" s="127">
        <f t="shared" si="361"/>
        <v>-2</v>
      </c>
      <c r="DS149" s="127">
        <f t="shared" si="362"/>
        <v>-1.0999999999999979</v>
      </c>
      <c r="DU149" s="103">
        <v>44827</v>
      </c>
      <c r="DV149" s="68">
        <v>12.2</v>
      </c>
      <c r="DW149" s="133">
        <v>12.5</v>
      </c>
      <c r="DX149" s="134">
        <f t="shared" si="373"/>
        <v>-0.30000000000000071</v>
      </c>
      <c r="DY149" s="68">
        <v>12.2</v>
      </c>
      <c r="DZ149" s="133">
        <v>12.55</v>
      </c>
      <c r="EA149" s="134">
        <f t="shared" si="374"/>
        <v>-0.35000000000000142</v>
      </c>
      <c r="EB149" s="68">
        <v>12.3</v>
      </c>
      <c r="EC149" s="133">
        <v>13</v>
      </c>
      <c r="ED149" s="134">
        <f t="shared" si="375"/>
        <v>-0.69999999999999929</v>
      </c>
      <c r="EE149" s="68">
        <v>12</v>
      </c>
      <c r="EF149" s="133">
        <v>12.25</v>
      </c>
      <c r="EG149" s="134">
        <f t="shared" si="376"/>
        <v>-0.25</v>
      </c>
      <c r="EH149" s="68">
        <v>12.3</v>
      </c>
      <c r="EI149" s="133">
        <v>12.6</v>
      </c>
      <c r="EJ149" s="134">
        <f t="shared" si="377"/>
        <v>-0.29999999999999893</v>
      </c>
      <c r="EK149" s="68">
        <v>12.2</v>
      </c>
      <c r="EL149" s="133">
        <v>12.9</v>
      </c>
      <c r="EM149" s="134">
        <f t="shared" si="378"/>
        <v>-0.70000000000000107</v>
      </c>
      <c r="EN149" s="68">
        <v>11.8</v>
      </c>
      <c r="EO149" s="133">
        <v>12</v>
      </c>
      <c r="EP149" s="134">
        <f t="shared" si="379"/>
        <v>-0.19999999999999929</v>
      </c>
      <c r="EQ149" s="68">
        <v>11.9</v>
      </c>
      <c r="ER149" s="133">
        <v>12.1</v>
      </c>
      <c r="ES149" s="134">
        <f t="shared" si="380"/>
        <v>-0.19999999999999929</v>
      </c>
      <c r="ET149" s="68">
        <v>11.9</v>
      </c>
      <c r="EU149" s="133">
        <v>12</v>
      </c>
      <c r="EV149" s="134">
        <f t="shared" si="381"/>
        <v>-9.9999999999999645E-2</v>
      </c>
      <c r="EW149" s="68">
        <v>12.2</v>
      </c>
      <c r="EX149" s="133">
        <v>12.65</v>
      </c>
      <c r="EY149" s="134">
        <f t="shared" ref="EY149:EY155" si="382">EW149-EX149</f>
        <v>-0.45000000000000107</v>
      </c>
    </row>
    <row r="150" spans="1:155" ht="19.75" customHeight="1" x14ac:dyDescent="0.35">
      <c r="E150" s="96"/>
      <c r="J150" s="103">
        <v>44823</v>
      </c>
      <c r="K150" s="101">
        <f t="shared" si="346"/>
        <v>23.690322580645166</v>
      </c>
      <c r="L150" s="102">
        <v>24</v>
      </c>
      <c r="M150" s="100">
        <v>24.7</v>
      </c>
      <c r="N150" s="100">
        <v>24</v>
      </c>
      <c r="O150" s="100">
        <v>24.6</v>
      </c>
      <c r="P150" s="100">
        <v>25.4</v>
      </c>
      <c r="Q150" s="105">
        <v>24.8</v>
      </c>
      <c r="R150" s="102">
        <v>23.6</v>
      </c>
      <c r="S150" s="100">
        <v>23.7</v>
      </c>
      <c r="T150" s="100">
        <v>23.8</v>
      </c>
      <c r="U150" s="100">
        <v>24</v>
      </c>
      <c r="V150" s="100">
        <v>23.8</v>
      </c>
      <c r="W150" s="56">
        <v>24</v>
      </c>
      <c r="X150" s="106">
        <v>22.6</v>
      </c>
      <c r="Y150" s="100">
        <v>23.4</v>
      </c>
      <c r="Z150" s="100">
        <v>23.2</v>
      </c>
      <c r="AA150" s="100">
        <v>23.2</v>
      </c>
      <c r="AB150" s="105">
        <v>23.2</v>
      </c>
      <c r="AC150" s="102">
        <v>23.8</v>
      </c>
      <c r="AD150" s="102">
        <v>23.8</v>
      </c>
      <c r="AE150" s="100">
        <v>23.4</v>
      </c>
      <c r="AF150" s="102">
        <v>23.8</v>
      </c>
      <c r="AG150" s="100">
        <v>23.2</v>
      </c>
      <c r="AH150" s="100">
        <v>23.2</v>
      </c>
      <c r="AI150" s="100">
        <v>22.8</v>
      </c>
      <c r="AJ150" s="105">
        <v>23</v>
      </c>
      <c r="AK150" s="102">
        <v>23.4</v>
      </c>
      <c r="AL150" s="100">
        <v>24.6</v>
      </c>
      <c r="AM150" s="100">
        <v>23.8</v>
      </c>
      <c r="AN150" s="100">
        <v>23.2</v>
      </c>
      <c r="AO150" s="100">
        <v>24.2</v>
      </c>
      <c r="AP150" s="100">
        <v>22.2</v>
      </c>
      <c r="AQ150" s="110">
        <f t="shared" si="299"/>
        <v>1.3500000000000014</v>
      </c>
      <c r="AS150" s="103"/>
      <c r="AT150" s="112"/>
      <c r="AU150" s="142"/>
      <c r="AV150" s="143"/>
      <c r="AW150" s="143"/>
      <c r="AX150" s="149"/>
      <c r="AY150" s="143"/>
      <c r="AZ150" s="150"/>
      <c r="BA150" s="142"/>
      <c r="BB150" s="143"/>
      <c r="BC150" s="143"/>
      <c r="BD150" s="143"/>
      <c r="BE150" s="150"/>
      <c r="BF150" s="142"/>
      <c r="BG150" s="143"/>
      <c r="BH150" s="143"/>
      <c r="BI150" s="143"/>
      <c r="BJ150" s="150"/>
      <c r="BK150" s="143"/>
      <c r="BL150" s="143"/>
      <c r="BM150" s="143"/>
      <c r="BN150" s="143"/>
      <c r="BO150" s="150"/>
      <c r="BP150" s="142"/>
      <c r="BQ150" s="143"/>
      <c r="BR150" s="143"/>
      <c r="BS150" s="143"/>
      <c r="BT150" s="143"/>
      <c r="BV150" s="103"/>
      <c r="BW150" s="162"/>
      <c r="BX150" s="161"/>
      <c r="BY150" s="143"/>
      <c r="BZ150" s="143"/>
      <c r="CA150" s="143"/>
      <c r="CB150" s="150"/>
      <c r="CC150" s="161"/>
      <c r="CD150" s="143"/>
      <c r="CE150" s="143"/>
      <c r="CF150" s="143"/>
      <c r="CG150" s="150"/>
      <c r="CH150" s="149"/>
      <c r="CI150" s="149"/>
      <c r="CJ150" s="149"/>
      <c r="CK150" s="149"/>
      <c r="CL150" s="163"/>
      <c r="CM150" s="142"/>
      <c r="CN150" s="143"/>
      <c r="CO150" s="143"/>
      <c r="CP150" s="143"/>
      <c r="CQ150" s="150"/>
      <c r="CR150" s="142"/>
      <c r="CS150" s="143"/>
      <c r="CT150" s="143"/>
      <c r="CU150" s="143"/>
      <c r="CV150" s="143"/>
      <c r="CX150" s="103">
        <v>44823</v>
      </c>
      <c r="CY150" s="68">
        <v>15.5</v>
      </c>
      <c r="CZ150" s="68">
        <v>14.5</v>
      </c>
      <c r="DA150" s="126">
        <f t="shared" si="337"/>
        <v>1</v>
      </c>
      <c r="DC150" s="103">
        <v>44823</v>
      </c>
      <c r="DD150" s="127">
        <f t="shared" si="347"/>
        <v>0.10000000000000142</v>
      </c>
      <c r="DE150" s="127">
        <f t="shared" si="348"/>
        <v>0.30000000000000071</v>
      </c>
      <c r="DF150" s="127">
        <f t="shared" si="349"/>
        <v>-0.5</v>
      </c>
      <c r="DG150" s="127">
        <f t="shared" si="350"/>
        <v>0.10000000000000142</v>
      </c>
      <c r="DH150" s="127">
        <f t="shared" si="351"/>
        <v>0.90000000000000213</v>
      </c>
      <c r="DI150" s="127">
        <f t="shared" si="352"/>
        <v>-9.9999999999997868E-2</v>
      </c>
      <c r="DJ150" s="127">
        <f t="shared" si="353"/>
        <v>-0.5</v>
      </c>
      <c r="DK150" s="127">
        <f t="shared" si="354"/>
        <v>-0.89999999999999858</v>
      </c>
      <c r="DL150" s="127">
        <f t="shared" si="355"/>
        <v>0.30000000000000071</v>
      </c>
      <c r="DM150" s="127">
        <f t="shared" si="356"/>
        <v>-0.30000000000000071</v>
      </c>
      <c r="DN150" s="127">
        <f t="shared" si="357"/>
        <v>-0.40000000000000213</v>
      </c>
      <c r="DO150" s="127">
        <f t="shared" si="358"/>
        <v>0</v>
      </c>
      <c r="DP150" s="127">
        <f t="shared" si="359"/>
        <v>0.80000000000000071</v>
      </c>
      <c r="DQ150" s="127">
        <f t="shared" si="360"/>
        <v>1</v>
      </c>
      <c r="DR150" s="127">
        <f t="shared" si="361"/>
        <v>-2</v>
      </c>
      <c r="DS150" s="127">
        <f t="shared" si="362"/>
        <v>-1.0999999999999979</v>
      </c>
      <c r="DU150" s="103">
        <v>44826</v>
      </c>
      <c r="DV150" s="68">
        <v>12.1</v>
      </c>
      <c r="DW150" s="133">
        <v>12.3</v>
      </c>
      <c r="DX150" s="134">
        <f t="shared" si="373"/>
        <v>-0.20000000000000107</v>
      </c>
      <c r="DY150" s="68">
        <v>12</v>
      </c>
      <c r="DZ150" s="133">
        <v>12.2</v>
      </c>
      <c r="EA150" s="134">
        <f t="shared" si="374"/>
        <v>-0.19999999999999929</v>
      </c>
      <c r="EB150" s="68">
        <v>12.3</v>
      </c>
      <c r="EC150" s="133">
        <v>12.6</v>
      </c>
      <c r="ED150" s="134">
        <f t="shared" si="375"/>
        <v>-0.29999999999999893</v>
      </c>
      <c r="EE150" s="68">
        <v>11.9</v>
      </c>
      <c r="EF150" s="133">
        <v>12.1</v>
      </c>
      <c r="EG150" s="134">
        <f t="shared" si="376"/>
        <v>-0.19999999999999929</v>
      </c>
      <c r="EH150" s="68">
        <v>12.3</v>
      </c>
      <c r="EI150" s="133">
        <v>12.5</v>
      </c>
      <c r="EJ150" s="134">
        <f t="shared" si="377"/>
        <v>-0.19999999999999929</v>
      </c>
      <c r="EK150" s="68">
        <v>12.2</v>
      </c>
      <c r="EL150" s="133">
        <v>12.5</v>
      </c>
      <c r="EM150" s="134">
        <f t="shared" si="378"/>
        <v>-0.30000000000000071</v>
      </c>
      <c r="EN150" s="68">
        <v>11.6</v>
      </c>
      <c r="EO150" s="133">
        <v>11.6</v>
      </c>
      <c r="EP150" s="134">
        <f t="shared" si="379"/>
        <v>0</v>
      </c>
      <c r="EQ150" s="68">
        <v>11.8</v>
      </c>
      <c r="ER150" s="133">
        <v>11.9</v>
      </c>
      <c r="ES150" s="134">
        <f t="shared" si="380"/>
        <v>-9.9999999999999645E-2</v>
      </c>
      <c r="ET150" s="68">
        <v>11.8</v>
      </c>
      <c r="EU150" s="133">
        <v>11.8</v>
      </c>
      <c r="EV150" s="134">
        <f t="shared" si="381"/>
        <v>0</v>
      </c>
      <c r="EW150" s="68">
        <v>12.1</v>
      </c>
      <c r="EX150" s="133">
        <v>12.3</v>
      </c>
      <c r="EY150" s="134">
        <f t="shared" si="382"/>
        <v>-0.20000000000000107</v>
      </c>
    </row>
    <row r="151" spans="1:155" ht="19.75" customHeight="1" x14ac:dyDescent="0.35">
      <c r="E151" s="96"/>
      <c r="J151" s="103">
        <v>44822</v>
      </c>
      <c r="K151" s="101">
        <f t="shared" si="346"/>
        <v>23.696774193548393</v>
      </c>
      <c r="L151" s="102">
        <v>24</v>
      </c>
      <c r="M151" s="100">
        <v>24.7</v>
      </c>
      <c r="N151" s="100">
        <v>24</v>
      </c>
      <c r="O151" s="100">
        <v>24.6</v>
      </c>
      <c r="P151" s="100">
        <v>25.4</v>
      </c>
      <c r="Q151" s="105">
        <v>24.8</v>
      </c>
      <c r="R151" s="102">
        <v>23.6</v>
      </c>
      <c r="S151" s="100">
        <v>23.7</v>
      </c>
      <c r="T151" s="100">
        <v>23.8</v>
      </c>
      <c r="U151" s="100">
        <v>24</v>
      </c>
      <c r="V151" s="100">
        <v>24</v>
      </c>
      <c r="W151" s="56">
        <v>24</v>
      </c>
      <c r="X151" s="106">
        <v>22.6</v>
      </c>
      <c r="Y151" s="100">
        <v>23.4</v>
      </c>
      <c r="Z151" s="100">
        <v>23.2</v>
      </c>
      <c r="AA151" s="100">
        <v>23.2</v>
      </c>
      <c r="AB151" s="105">
        <v>23.2</v>
      </c>
      <c r="AC151" s="102">
        <v>23.8</v>
      </c>
      <c r="AD151" s="102">
        <v>23.8</v>
      </c>
      <c r="AE151" s="100">
        <v>23.4</v>
      </c>
      <c r="AF151" s="102">
        <v>23.8</v>
      </c>
      <c r="AG151" s="100">
        <v>23.2</v>
      </c>
      <c r="AH151" s="100">
        <v>23.2</v>
      </c>
      <c r="AI151" s="100">
        <v>22.8</v>
      </c>
      <c r="AJ151" s="105">
        <v>23</v>
      </c>
      <c r="AK151" s="102">
        <v>23.4</v>
      </c>
      <c r="AL151" s="100">
        <v>24.6</v>
      </c>
      <c r="AM151" s="100">
        <v>23.8</v>
      </c>
      <c r="AN151" s="100">
        <v>23.2</v>
      </c>
      <c r="AO151" s="100">
        <v>24.2</v>
      </c>
      <c r="AP151" s="100">
        <v>22.2</v>
      </c>
      <c r="AQ151" s="110">
        <f t="shared" si="299"/>
        <v>1.3500000000000014</v>
      </c>
      <c r="AS151" s="103"/>
      <c r="AT151" s="112"/>
      <c r="AU151" s="142"/>
      <c r="AV151" s="143"/>
      <c r="AW151" s="143"/>
      <c r="AX151" s="149"/>
      <c r="AY151" s="143"/>
      <c r="AZ151" s="150"/>
      <c r="BA151" s="142"/>
      <c r="BB151" s="143"/>
      <c r="BC151" s="143"/>
      <c r="BD151" s="143"/>
      <c r="BE151" s="150"/>
      <c r="BF151" s="142"/>
      <c r="BG151" s="143"/>
      <c r="BH151" s="143"/>
      <c r="BI151" s="143"/>
      <c r="BJ151" s="150"/>
      <c r="BK151" s="143"/>
      <c r="BL151" s="143"/>
      <c r="BM151" s="143"/>
      <c r="BN151" s="143"/>
      <c r="BO151" s="150"/>
      <c r="BP151" s="142"/>
      <c r="BQ151" s="143"/>
      <c r="BR151" s="143"/>
      <c r="BS151" s="143"/>
      <c r="BT151" s="143"/>
      <c r="BV151" s="103"/>
      <c r="BW151" s="162"/>
      <c r="BX151" s="161"/>
      <c r="BY151" s="143"/>
      <c r="BZ151" s="143"/>
      <c r="CA151" s="143"/>
      <c r="CB151" s="150"/>
      <c r="CC151" s="161"/>
      <c r="CD151" s="143"/>
      <c r="CE151" s="143"/>
      <c r="CF151" s="143"/>
      <c r="CG151" s="150"/>
      <c r="CH151" s="149"/>
      <c r="CI151" s="149"/>
      <c r="CJ151" s="149"/>
      <c r="CK151" s="149"/>
      <c r="CL151" s="163"/>
      <c r="CM151" s="142"/>
      <c r="CN151" s="143"/>
      <c r="CO151" s="143"/>
      <c r="CP151" s="143"/>
      <c r="CQ151" s="150"/>
      <c r="CR151" s="142"/>
      <c r="CS151" s="143"/>
      <c r="CT151" s="143"/>
      <c r="CU151" s="143"/>
      <c r="CV151" s="143"/>
      <c r="CX151" s="103">
        <v>44822</v>
      </c>
      <c r="CY151" s="68">
        <v>15.25</v>
      </c>
      <c r="CZ151" s="68">
        <v>13.9</v>
      </c>
      <c r="DA151" s="126">
        <f t="shared" si="337"/>
        <v>1.3499999999999996</v>
      </c>
      <c r="DC151" s="103">
        <v>44822</v>
      </c>
      <c r="DD151" s="127">
        <f t="shared" si="347"/>
        <v>0.30000000000000071</v>
      </c>
      <c r="DE151" s="127">
        <f t="shared" si="348"/>
        <v>0.30000000000000071</v>
      </c>
      <c r="DF151" s="127">
        <f t="shared" si="349"/>
        <v>-0.5</v>
      </c>
      <c r="DG151" s="127">
        <f t="shared" si="350"/>
        <v>0.10000000000000142</v>
      </c>
      <c r="DH151" s="127">
        <f t="shared" si="351"/>
        <v>0.90000000000000213</v>
      </c>
      <c r="DI151" s="127">
        <f t="shared" si="352"/>
        <v>-9.9999999999997868E-2</v>
      </c>
      <c r="DJ151" s="127">
        <f t="shared" si="353"/>
        <v>-0.5</v>
      </c>
      <c r="DK151" s="127">
        <f t="shared" si="354"/>
        <v>-0.89999999999999858</v>
      </c>
      <c r="DL151" s="127">
        <f t="shared" si="355"/>
        <v>0.30000000000000071</v>
      </c>
      <c r="DM151" s="127">
        <f t="shared" si="356"/>
        <v>-0.30000000000000071</v>
      </c>
      <c r="DN151" s="127">
        <f t="shared" si="357"/>
        <v>-0.40000000000000213</v>
      </c>
      <c r="DO151" s="127">
        <f t="shared" si="358"/>
        <v>0</v>
      </c>
      <c r="DP151" s="127">
        <f t="shared" si="359"/>
        <v>0.60000000000000142</v>
      </c>
      <c r="DQ151" s="127">
        <f t="shared" si="360"/>
        <v>1</v>
      </c>
      <c r="DR151" s="127">
        <f t="shared" si="361"/>
        <v>-2</v>
      </c>
      <c r="DS151" s="127">
        <f t="shared" si="362"/>
        <v>-1.0999999999999979</v>
      </c>
      <c r="DU151" s="103">
        <v>44825</v>
      </c>
      <c r="DV151" s="68">
        <v>12</v>
      </c>
      <c r="DW151" s="133">
        <v>12.25</v>
      </c>
      <c r="DX151" s="134">
        <f t="shared" si="373"/>
        <v>-0.25</v>
      </c>
      <c r="DY151" s="68">
        <v>11.85</v>
      </c>
      <c r="DZ151" s="133">
        <v>12.25</v>
      </c>
      <c r="EA151" s="134">
        <f t="shared" si="374"/>
        <v>-0.40000000000000036</v>
      </c>
      <c r="EB151" s="68">
        <v>12.1</v>
      </c>
      <c r="EC151" s="133">
        <v>12.35</v>
      </c>
      <c r="ED151" s="134">
        <f t="shared" si="375"/>
        <v>-0.25</v>
      </c>
      <c r="EE151" s="68">
        <v>11.7</v>
      </c>
      <c r="EF151" s="133">
        <v>11.9</v>
      </c>
      <c r="EG151" s="134">
        <f t="shared" si="376"/>
        <v>-0.20000000000000107</v>
      </c>
      <c r="EH151" s="68">
        <v>12.3</v>
      </c>
      <c r="EI151" s="133">
        <v>12.5</v>
      </c>
      <c r="EJ151" s="134">
        <f t="shared" si="377"/>
        <v>-0.19999999999999929</v>
      </c>
      <c r="EK151" s="68">
        <v>12.1</v>
      </c>
      <c r="EL151" s="133">
        <v>12.1</v>
      </c>
      <c r="EM151" s="134">
        <f t="shared" si="378"/>
        <v>0</v>
      </c>
      <c r="EN151" s="68">
        <v>11.4</v>
      </c>
      <c r="EO151" s="133">
        <v>11.4</v>
      </c>
      <c r="EP151" s="134">
        <f t="shared" si="379"/>
        <v>0</v>
      </c>
      <c r="EQ151" s="68">
        <v>11.7</v>
      </c>
      <c r="ER151" s="133">
        <v>11.7</v>
      </c>
      <c r="ES151" s="134">
        <f t="shared" si="380"/>
        <v>0</v>
      </c>
      <c r="ET151" s="68">
        <v>11.6</v>
      </c>
      <c r="EU151" s="133">
        <v>11.6</v>
      </c>
      <c r="EV151" s="134">
        <f t="shared" si="381"/>
        <v>0</v>
      </c>
      <c r="EW151" s="68">
        <v>11.9</v>
      </c>
      <c r="EX151" s="133">
        <v>12.2</v>
      </c>
      <c r="EY151" s="134">
        <f t="shared" si="382"/>
        <v>-0.29999999999999893</v>
      </c>
    </row>
    <row r="152" spans="1:155" ht="19.75" customHeight="1" x14ac:dyDescent="0.35">
      <c r="A152" s="29"/>
      <c r="B152" s="29"/>
      <c r="C152" s="29"/>
      <c r="D152" s="29"/>
      <c r="E152" s="138"/>
      <c r="F152" s="29"/>
      <c r="G152" s="29"/>
      <c r="H152" s="29"/>
      <c r="J152" s="103">
        <v>44821</v>
      </c>
      <c r="K152" s="101">
        <f t="shared" si="346"/>
        <v>23.600000000000005</v>
      </c>
      <c r="L152" s="102">
        <v>24</v>
      </c>
      <c r="M152" s="100">
        <v>24.4</v>
      </c>
      <c r="N152" s="100">
        <v>23.4</v>
      </c>
      <c r="O152" s="100">
        <v>24.2</v>
      </c>
      <c r="P152" s="100">
        <v>25</v>
      </c>
      <c r="Q152" s="105">
        <v>24.8</v>
      </c>
      <c r="R152" s="102">
        <v>23.6</v>
      </c>
      <c r="S152" s="100">
        <v>24</v>
      </c>
      <c r="T152" s="100">
        <v>24</v>
      </c>
      <c r="U152" s="100">
        <v>24</v>
      </c>
      <c r="V152" s="100">
        <v>24</v>
      </c>
      <c r="W152" s="56">
        <v>24</v>
      </c>
      <c r="X152" s="106">
        <v>22.6</v>
      </c>
      <c r="Y152" s="100">
        <v>23.2</v>
      </c>
      <c r="Z152" s="100">
        <v>23.2</v>
      </c>
      <c r="AA152" s="100">
        <v>23</v>
      </c>
      <c r="AB152" s="105">
        <v>23.2</v>
      </c>
      <c r="AC152" s="102">
        <v>23.6</v>
      </c>
      <c r="AD152" s="102">
        <v>23.6</v>
      </c>
      <c r="AE152" s="100">
        <v>23.2</v>
      </c>
      <c r="AF152" s="102">
        <v>23.6</v>
      </c>
      <c r="AG152" s="100">
        <v>23</v>
      </c>
      <c r="AH152" s="100">
        <v>23</v>
      </c>
      <c r="AI152" s="100">
        <v>22.8</v>
      </c>
      <c r="AJ152" s="105">
        <v>22.8</v>
      </c>
      <c r="AK152" s="102">
        <v>23.2</v>
      </c>
      <c r="AL152" s="100">
        <v>24.6</v>
      </c>
      <c r="AM152" s="100">
        <v>24</v>
      </c>
      <c r="AN152" s="100">
        <v>23.2</v>
      </c>
      <c r="AO152" s="100">
        <v>24.2</v>
      </c>
      <c r="AP152" s="100">
        <v>22.2</v>
      </c>
      <c r="AQ152" s="110">
        <f t="shared" si="299"/>
        <v>1</v>
      </c>
      <c r="AS152" s="103"/>
      <c r="AT152" s="112"/>
      <c r="AU152" s="142"/>
      <c r="AV152" s="143"/>
      <c r="AW152" s="143"/>
      <c r="AX152" s="149"/>
      <c r="AY152" s="143"/>
      <c r="AZ152" s="150"/>
      <c r="BA152" s="142"/>
      <c r="BB152" s="143"/>
      <c r="BC152" s="143"/>
      <c r="BD152" s="143"/>
      <c r="BE152" s="150"/>
      <c r="BF152" s="142"/>
      <c r="BG152" s="143"/>
      <c r="BH152" s="143"/>
      <c r="BI152" s="143"/>
      <c r="BJ152" s="150"/>
      <c r="BK152" s="143"/>
      <c r="BL152" s="143"/>
      <c r="BM152" s="143"/>
      <c r="BN152" s="143"/>
      <c r="BO152" s="150"/>
      <c r="BP152" s="142"/>
      <c r="BQ152" s="143"/>
      <c r="BR152" s="143"/>
      <c r="BS152" s="143"/>
      <c r="BT152" s="143"/>
      <c r="BV152" s="103"/>
      <c r="BW152" s="162"/>
      <c r="BX152" s="161"/>
      <c r="BY152" s="143"/>
      <c r="BZ152" s="143"/>
      <c r="CA152" s="143"/>
      <c r="CB152" s="150"/>
      <c r="CC152" s="161"/>
      <c r="CD152" s="143"/>
      <c r="CE152" s="143"/>
      <c r="CF152" s="143"/>
      <c r="CG152" s="150"/>
      <c r="CH152" s="149"/>
      <c r="CI152" s="149"/>
      <c r="CJ152" s="149"/>
      <c r="CK152" s="149"/>
      <c r="CL152" s="163"/>
      <c r="CM152" s="142"/>
      <c r="CN152" s="143"/>
      <c r="CO152" s="143"/>
      <c r="CP152" s="143"/>
      <c r="CQ152" s="150"/>
      <c r="CR152" s="142"/>
      <c r="CS152" s="143"/>
      <c r="CT152" s="143"/>
      <c r="CU152" s="143"/>
      <c r="CV152" s="143"/>
      <c r="CX152" s="103">
        <v>44821</v>
      </c>
      <c r="CY152" s="68">
        <v>14.75</v>
      </c>
      <c r="CZ152" s="68">
        <v>13</v>
      </c>
      <c r="DA152" s="126">
        <f t="shared" si="337"/>
        <v>1.75</v>
      </c>
      <c r="DC152" s="103">
        <v>44821</v>
      </c>
      <c r="DD152" s="127">
        <f t="shared" si="347"/>
        <v>0</v>
      </c>
      <c r="DE152" s="127">
        <f t="shared" si="348"/>
        <v>0</v>
      </c>
      <c r="DF152" s="127">
        <f t="shared" si="349"/>
        <v>-0.80000000000000071</v>
      </c>
      <c r="DG152" s="127">
        <f t="shared" si="350"/>
        <v>0</v>
      </c>
      <c r="DH152" s="127">
        <f t="shared" si="351"/>
        <v>0.60000000000000142</v>
      </c>
      <c r="DI152" s="127">
        <f t="shared" si="352"/>
        <v>-0.39999999999999858</v>
      </c>
      <c r="DJ152" s="127">
        <f t="shared" si="353"/>
        <v>-1</v>
      </c>
      <c r="DK152" s="127">
        <f t="shared" si="354"/>
        <v>-1.1999999999999993</v>
      </c>
      <c r="DL152" s="127">
        <f t="shared" si="355"/>
        <v>-0.60000000000000142</v>
      </c>
      <c r="DM152" s="127">
        <f t="shared" si="356"/>
        <v>-0.80000000000000071</v>
      </c>
      <c r="DN152" s="127">
        <f t="shared" si="357"/>
        <v>-0.40000000000000213</v>
      </c>
      <c r="DO152" s="127">
        <f t="shared" si="358"/>
        <v>0.19999999999999929</v>
      </c>
      <c r="DP152" s="127">
        <f t="shared" si="359"/>
        <v>0.60000000000000142</v>
      </c>
      <c r="DQ152" s="127">
        <f t="shared" si="360"/>
        <v>1</v>
      </c>
      <c r="DR152" s="127">
        <f t="shared" si="361"/>
        <v>-2</v>
      </c>
      <c r="DS152" s="127">
        <f t="shared" si="362"/>
        <v>-1.3999999999999986</v>
      </c>
      <c r="DU152" s="103">
        <v>44824</v>
      </c>
      <c r="DV152" s="68">
        <v>11.8</v>
      </c>
      <c r="DW152" s="133">
        <v>12.05</v>
      </c>
      <c r="DX152" s="134">
        <f t="shared" si="373"/>
        <v>-0.25</v>
      </c>
      <c r="DY152" s="68">
        <v>11.85</v>
      </c>
      <c r="DZ152" s="133">
        <v>12.25</v>
      </c>
      <c r="EA152" s="134">
        <f t="shared" si="374"/>
        <v>-0.40000000000000036</v>
      </c>
      <c r="EB152" s="68">
        <v>12</v>
      </c>
      <c r="EC152" s="133">
        <v>12.5</v>
      </c>
      <c r="ED152" s="134">
        <f t="shared" si="375"/>
        <v>-0.5</v>
      </c>
      <c r="EE152" s="68">
        <v>11.7</v>
      </c>
      <c r="EF152" s="133">
        <v>11.9</v>
      </c>
      <c r="EG152" s="134">
        <f t="shared" si="376"/>
        <v>-0.20000000000000107</v>
      </c>
      <c r="EH152" s="68">
        <v>12.3</v>
      </c>
      <c r="EI152" s="133">
        <v>12.5</v>
      </c>
      <c r="EJ152" s="134">
        <f t="shared" si="377"/>
        <v>-0.19999999999999929</v>
      </c>
      <c r="EK152" s="68">
        <v>12</v>
      </c>
      <c r="EL152" s="133">
        <v>12.5</v>
      </c>
      <c r="EM152" s="134">
        <f t="shared" si="378"/>
        <v>-0.5</v>
      </c>
      <c r="EN152" s="68">
        <v>11.4</v>
      </c>
      <c r="EO152" s="133">
        <v>11.4</v>
      </c>
      <c r="EP152" s="134">
        <f t="shared" si="379"/>
        <v>0</v>
      </c>
      <c r="EQ152" s="68">
        <v>11.6</v>
      </c>
      <c r="ER152" s="133">
        <v>11.6</v>
      </c>
      <c r="ES152" s="134">
        <f t="shared" si="380"/>
        <v>0</v>
      </c>
      <c r="ET152" s="68">
        <v>11.5</v>
      </c>
      <c r="EU152" s="133">
        <v>11.5</v>
      </c>
      <c r="EV152" s="134">
        <f t="shared" si="381"/>
        <v>0</v>
      </c>
      <c r="EW152" s="68">
        <v>11.9</v>
      </c>
      <c r="EX152" s="133">
        <v>12.1</v>
      </c>
      <c r="EY152" s="134">
        <f t="shared" si="382"/>
        <v>-0.19999999999999929</v>
      </c>
    </row>
    <row r="153" spans="1:155" ht="19.75" customHeight="1" x14ac:dyDescent="0.35">
      <c r="E153" s="96"/>
      <c r="J153" s="103">
        <v>44820</v>
      </c>
      <c r="K153" s="101">
        <f t="shared" si="346"/>
        <v>23.367741935483867</v>
      </c>
      <c r="L153" s="102">
        <v>23.6</v>
      </c>
      <c r="M153" s="100">
        <v>24</v>
      </c>
      <c r="N153" s="100">
        <v>23.4</v>
      </c>
      <c r="O153" s="100">
        <v>24</v>
      </c>
      <c r="P153" s="100">
        <v>25</v>
      </c>
      <c r="Q153" s="105">
        <v>24.8</v>
      </c>
      <c r="R153" s="102">
        <v>23.4</v>
      </c>
      <c r="S153" s="100">
        <v>23.4</v>
      </c>
      <c r="T153" s="100">
        <v>23.4</v>
      </c>
      <c r="U153" s="100">
        <v>24</v>
      </c>
      <c r="V153" s="100">
        <v>23.8</v>
      </c>
      <c r="W153" s="56">
        <v>23.8</v>
      </c>
      <c r="X153" s="106">
        <v>22.6</v>
      </c>
      <c r="Y153" s="100">
        <v>23</v>
      </c>
      <c r="Z153" s="100">
        <v>23.2</v>
      </c>
      <c r="AA153" s="100">
        <v>23</v>
      </c>
      <c r="AB153" s="105">
        <v>23.2</v>
      </c>
      <c r="AC153" s="102">
        <v>23.4</v>
      </c>
      <c r="AD153" s="102">
        <v>23.4</v>
      </c>
      <c r="AE153" s="100">
        <v>23</v>
      </c>
      <c r="AF153" s="102">
        <v>23.4</v>
      </c>
      <c r="AG153" s="100">
        <v>22.6</v>
      </c>
      <c r="AH153" s="100">
        <v>22.6</v>
      </c>
      <c r="AI153" s="100">
        <v>22.6</v>
      </c>
      <c r="AJ153" s="105">
        <v>22.4</v>
      </c>
      <c r="AK153" s="102">
        <v>22.8</v>
      </c>
      <c r="AL153" s="100">
        <v>24.2</v>
      </c>
      <c r="AM153" s="100">
        <v>23.8</v>
      </c>
      <c r="AN153" s="100">
        <v>22.8</v>
      </c>
      <c r="AO153" s="100">
        <v>23.8</v>
      </c>
      <c r="AP153" s="100">
        <v>22</v>
      </c>
      <c r="AQ153" s="110">
        <f t="shared" si="299"/>
        <v>1.2000000000000028</v>
      </c>
      <c r="AS153" s="103"/>
      <c r="AT153" s="112"/>
      <c r="AU153" s="142"/>
      <c r="AV153" s="143"/>
      <c r="AW153" s="143"/>
      <c r="AX153" s="149"/>
      <c r="AY153" s="143"/>
      <c r="AZ153" s="150"/>
      <c r="BA153" s="142"/>
      <c r="BB153" s="143"/>
      <c r="BC153" s="143"/>
      <c r="BD153" s="143"/>
      <c r="BE153" s="150"/>
      <c r="BF153" s="142"/>
      <c r="BG153" s="143"/>
      <c r="BH153" s="143"/>
      <c r="BI153" s="143"/>
      <c r="BJ153" s="150"/>
      <c r="BK153" s="143"/>
      <c r="BL153" s="143"/>
      <c r="BM153" s="143"/>
      <c r="BN153" s="143"/>
      <c r="BO153" s="150"/>
      <c r="BP153" s="142"/>
      <c r="BQ153" s="143"/>
      <c r="BR153" s="143"/>
      <c r="BS153" s="143"/>
      <c r="BT153" s="143"/>
      <c r="BV153" s="103"/>
      <c r="BW153" s="162"/>
      <c r="BX153" s="161"/>
      <c r="BY153" s="143"/>
      <c r="BZ153" s="143"/>
      <c r="CA153" s="143"/>
      <c r="CB153" s="150"/>
      <c r="CC153" s="161"/>
      <c r="CD153" s="143"/>
      <c r="CE153" s="143"/>
      <c r="CF153" s="143"/>
      <c r="CG153" s="150"/>
      <c r="CH153" s="149"/>
      <c r="CI153" s="149"/>
      <c r="CJ153" s="149"/>
      <c r="CK153" s="149"/>
      <c r="CL153" s="163"/>
      <c r="CM153" s="142"/>
      <c r="CN153" s="143"/>
      <c r="CO153" s="143"/>
      <c r="CP153" s="143"/>
      <c r="CQ153" s="150"/>
      <c r="CR153" s="142"/>
      <c r="CS153" s="143"/>
      <c r="CT153" s="143"/>
      <c r="CU153" s="143"/>
      <c r="CV153" s="143"/>
      <c r="CX153" s="103">
        <v>44820</v>
      </c>
      <c r="CY153" s="68">
        <v>15</v>
      </c>
      <c r="CZ153" s="68">
        <v>13.4</v>
      </c>
      <c r="DA153" s="126">
        <f t="shared" si="337"/>
        <v>1.5999999999999996</v>
      </c>
      <c r="DC153" s="103">
        <v>44820</v>
      </c>
      <c r="DD153" s="127">
        <f t="shared" si="347"/>
        <v>0.40000000000000213</v>
      </c>
      <c r="DE153" s="127">
        <f t="shared" si="348"/>
        <v>0.60000000000000142</v>
      </c>
      <c r="DF153" s="127">
        <f t="shared" si="349"/>
        <v>-0.59999999999999787</v>
      </c>
      <c r="DG153" s="127">
        <f t="shared" si="350"/>
        <v>0.40000000000000213</v>
      </c>
      <c r="DH153" s="127">
        <f t="shared" si="351"/>
        <v>0.80000000000000071</v>
      </c>
      <c r="DI153" s="127">
        <f t="shared" si="352"/>
        <v>0</v>
      </c>
      <c r="DJ153" s="127">
        <f t="shared" si="353"/>
        <v>-0.79999999999999716</v>
      </c>
      <c r="DK153" s="127">
        <f t="shared" si="354"/>
        <v>-0.79999999999999716</v>
      </c>
      <c r="DL153" s="127">
        <f t="shared" si="355"/>
        <v>0</v>
      </c>
      <c r="DM153" s="127">
        <f t="shared" si="356"/>
        <v>-0.59999999999999787</v>
      </c>
      <c r="DN153" s="127">
        <f t="shared" si="357"/>
        <v>-0.59999999999999787</v>
      </c>
      <c r="DO153" s="127">
        <f t="shared" si="358"/>
        <v>0.19999999999999929</v>
      </c>
      <c r="DP153" s="127">
        <f t="shared" si="359"/>
        <v>0.39999999999999858</v>
      </c>
      <c r="DQ153" s="127">
        <f t="shared" si="360"/>
        <v>0.80000000000000071</v>
      </c>
      <c r="DR153" s="127">
        <f t="shared" si="361"/>
        <v>-1.5999999999999979</v>
      </c>
      <c r="DS153" s="127">
        <f t="shared" si="362"/>
        <v>-0.79999999999999716</v>
      </c>
      <c r="DU153" s="103">
        <v>44823</v>
      </c>
      <c r="DV153" s="68">
        <v>11.8</v>
      </c>
      <c r="DW153" s="133">
        <v>12</v>
      </c>
      <c r="DX153" s="134">
        <f t="shared" si="373"/>
        <v>-0.19999999999999929</v>
      </c>
      <c r="DY153" s="68">
        <v>11.85</v>
      </c>
      <c r="DZ153" s="133">
        <v>12.1</v>
      </c>
      <c r="EA153" s="134">
        <f t="shared" si="374"/>
        <v>-0.25</v>
      </c>
      <c r="EB153" s="68">
        <v>12</v>
      </c>
      <c r="EC153" s="133">
        <v>12.5</v>
      </c>
      <c r="ED153" s="134">
        <f t="shared" si="375"/>
        <v>-0.5</v>
      </c>
      <c r="EE153" s="68">
        <v>11.7</v>
      </c>
      <c r="EF153" s="133">
        <v>11.9</v>
      </c>
      <c r="EG153" s="134">
        <f t="shared" si="376"/>
        <v>-0.20000000000000107</v>
      </c>
      <c r="EH153" s="68">
        <v>12.3</v>
      </c>
      <c r="EI153" s="133">
        <v>12.55</v>
      </c>
      <c r="EJ153" s="134">
        <f t="shared" si="377"/>
        <v>-0.25</v>
      </c>
      <c r="EK153" s="68">
        <v>12</v>
      </c>
      <c r="EL153" s="133">
        <v>12.4</v>
      </c>
      <c r="EM153" s="134">
        <f t="shared" si="378"/>
        <v>-0.40000000000000036</v>
      </c>
      <c r="EN153" s="68">
        <v>11.4</v>
      </c>
      <c r="EO153" s="133">
        <v>11.4</v>
      </c>
      <c r="EP153" s="134">
        <f t="shared" si="379"/>
        <v>0</v>
      </c>
      <c r="EQ153" s="68">
        <v>11.6</v>
      </c>
      <c r="ER153" s="133">
        <v>11.5</v>
      </c>
      <c r="ES153" s="134">
        <f t="shared" si="380"/>
        <v>9.9999999999999645E-2</v>
      </c>
      <c r="ET153" s="68">
        <v>11.5</v>
      </c>
      <c r="EU153" s="133">
        <v>11.4</v>
      </c>
      <c r="EV153" s="134">
        <f t="shared" si="381"/>
        <v>9.9999999999999645E-2</v>
      </c>
      <c r="EW153" s="68">
        <v>11.9</v>
      </c>
      <c r="EX153" s="133">
        <v>12.2</v>
      </c>
      <c r="EY153" s="134">
        <f t="shared" si="382"/>
        <v>-0.29999999999999893</v>
      </c>
    </row>
    <row r="154" spans="1:155" ht="19.75" customHeight="1" x14ac:dyDescent="0.35">
      <c r="E154" s="96"/>
      <c r="J154" s="103">
        <v>44819</v>
      </c>
      <c r="K154" s="101">
        <f t="shared" si="346"/>
        <v>23.309677419354827</v>
      </c>
      <c r="L154" s="102">
        <v>23.6</v>
      </c>
      <c r="M154" s="100">
        <v>24</v>
      </c>
      <c r="N154" s="100">
        <v>23.4</v>
      </c>
      <c r="O154" s="100">
        <v>24</v>
      </c>
      <c r="P154" s="100">
        <v>25</v>
      </c>
      <c r="Q154" s="105">
        <v>24.8</v>
      </c>
      <c r="R154" s="102">
        <v>23.4</v>
      </c>
      <c r="S154" s="100">
        <v>23</v>
      </c>
      <c r="T154" s="100">
        <v>23.2</v>
      </c>
      <c r="U154" s="100">
        <v>24</v>
      </c>
      <c r="V154" s="100">
        <v>23.4</v>
      </c>
      <c r="W154" s="56">
        <v>23.4</v>
      </c>
      <c r="X154" s="106">
        <v>22.6</v>
      </c>
      <c r="Y154" s="100">
        <v>23</v>
      </c>
      <c r="Z154" s="100">
        <v>23.2</v>
      </c>
      <c r="AA154" s="100">
        <v>23</v>
      </c>
      <c r="AB154" s="105">
        <v>23.2</v>
      </c>
      <c r="AC154" s="102">
        <v>23.4</v>
      </c>
      <c r="AD154" s="102">
        <v>23.4</v>
      </c>
      <c r="AE154" s="100">
        <v>23</v>
      </c>
      <c r="AF154" s="102">
        <v>23.4</v>
      </c>
      <c r="AG154" s="100">
        <v>22.6</v>
      </c>
      <c r="AH154" s="100">
        <v>22.6</v>
      </c>
      <c r="AI154" s="100">
        <v>22.6</v>
      </c>
      <c r="AJ154" s="105">
        <v>22.4</v>
      </c>
      <c r="AK154" s="102">
        <v>22.8</v>
      </c>
      <c r="AL154" s="100">
        <v>23.8</v>
      </c>
      <c r="AM154" s="100">
        <v>23.8</v>
      </c>
      <c r="AN154" s="100">
        <v>22.8</v>
      </c>
      <c r="AO154" s="100">
        <v>23.8</v>
      </c>
      <c r="AP154" s="100">
        <v>22</v>
      </c>
      <c r="AQ154" s="110">
        <f t="shared" si="299"/>
        <v>1.1999999999999993</v>
      </c>
      <c r="AS154" s="103"/>
      <c r="AT154" s="112"/>
      <c r="AU154" s="142"/>
      <c r="AV154" s="143"/>
      <c r="AW154" s="143"/>
      <c r="AX154" s="149"/>
      <c r="AY154" s="143"/>
      <c r="AZ154" s="150"/>
      <c r="BA154" s="142"/>
      <c r="BB154" s="143"/>
      <c r="BC154" s="143"/>
      <c r="BD154" s="143"/>
      <c r="BE154" s="150"/>
      <c r="BF154" s="142"/>
      <c r="BG154" s="143"/>
      <c r="BH154" s="143"/>
      <c r="BI154" s="143"/>
      <c r="BJ154" s="150"/>
      <c r="BK154" s="143"/>
      <c r="BL154" s="143"/>
      <c r="BM154" s="143"/>
      <c r="BN154" s="143"/>
      <c r="BO154" s="150"/>
      <c r="BP154" s="142"/>
      <c r="BQ154" s="143"/>
      <c r="BR154" s="143"/>
      <c r="BS154" s="143"/>
      <c r="BT154" s="143"/>
      <c r="BV154" s="103"/>
      <c r="BW154" s="162"/>
      <c r="BX154" s="161"/>
      <c r="BY154" s="143"/>
      <c r="BZ154" s="143"/>
      <c r="CA154" s="143"/>
      <c r="CB154" s="150"/>
      <c r="CC154" s="161"/>
      <c r="CD154" s="143"/>
      <c r="CE154" s="143"/>
      <c r="CF154" s="143"/>
      <c r="CG154" s="150"/>
      <c r="CH154" s="149"/>
      <c r="CI154" s="149"/>
      <c r="CJ154" s="149"/>
      <c r="CK154" s="149"/>
      <c r="CL154" s="163"/>
      <c r="CM154" s="142"/>
      <c r="CN154" s="143"/>
      <c r="CO154" s="143"/>
      <c r="CP154" s="143"/>
      <c r="CQ154" s="150"/>
      <c r="CR154" s="142"/>
      <c r="CS154" s="143"/>
      <c r="CT154" s="143"/>
      <c r="CU154" s="143"/>
      <c r="CV154" s="143"/>
      <c r="CX154" s="103">
        <v>44819</v>
      </c>
      <c r="CY154" s="68">
        <v>15</v>
      </c>
      <c r="CZ154" s="68">
        <v>13.5</v>
      </c>
      <c r="DA154" s="126">
        <f t="shared" si="337"/>
        <v>1.5</v>
      </c>
      <c r="DC154" s="103">
        <v>44819</v>
      </c>
      <c r="DD154" s="127">
        <f t="shared" si="347"/>
        <v>0.39999999999999858</v>
      </c>
      <c r="DE154" s="127">
        <f t="shared" si="348"/>
        <v>1</v>
      </c>
      <c r="DF154" s="127">
        <f t="shared" si="349"/>
        <v>-0.19999999999999929</v>
      </c>
      <c r="DG154" s="127">
        <f t="shared" si="350"/>
        <v>0.80000000000000071</v>
      </c>
      <c r="DH154" s="127">
        <f t="shared" si="351"/>
        <v>0.80000000000000071</v>
      </c>
      <c r="DI154" s="127">
        <f t="shared" si="352"/>
        <v>0.39999999999999858</v>
      </c>
      <c r="DJ154" s="127">
        <f t="shared" si="353"/>
        <v>-0.39999999999999858</v>
      </c>
      <c r="DK154" s="127">
        <f t="shared" si="354"/>
        <v>-0.39999999999999858</v>
      </c>
      <c r="DL154" s="127">
        <f t="shared" si="355"/>
        <v>0.39999999999999858</v>
      </c>
      <c r="DM154" s="127">
        <f t="shared" si="356"/>
        <v>-0.19999999999999929</v>
      </c>
      <c r="DN154" s="127">
        <f t="shared" si="357"/>
        <v>-0.59999999999999787</v>
      </c>
      <c r="DO154" s="127">
        <f t="shared" si="358"/>
        <v>0.19999999999999929</v>
      </c>
      <c r="DP154" s="127">
        <f t="shared" si="359"/>
        <v>0.40000000000000213</v>
      </c>
      <c r="DQ154" s="127">
        <f t="shared" si="360"/>
        <v>0.40000000000000213</v>
      </c>
      <c r="DR154" s="127">
        <f t="shared" si="361"/>
        <v>-1.1999999999999993</v>
      </c>
      <c r="DS154" s="127">
        <f t="shared" si="362"/>
        <v>-0.39999999999999858</v>
      </c>
      <c r="DU154" s="103">
        <v>44822</v>
      </c>
      <c r="DV154" s="68">
        <v>11.8</v>
      </c>
      <c r="DW154" s="133">
        <v>11.95</v>
      </c>
      <c r="DX154" s="134">
        <f t="shared" si="373"/>
        <v>-0.14999999999999858</v>
      </c>
      <c r="DY154" s="68">
        <v>11.85</v>
      </c>
      <c r="DZ154" s="133">
        <v>12.05</v>
      </c>
      <c r="EA154" s="134">
        <f t="shared" ref="EA154:EA163" si="383">DY154-DZ154</f>
        <v>-0.20000000000000107</v>
      </c>
      <c r="EB154" s="68">
        <v>12</v>
      </c>
      <c r="EC154" s="133">
        <v>12.35</v>
      </c>
      <c r="ED154" s="134">
        <f t="shared" ref="ED154:ED163" si="384">EB154-EC154</f>
        <v>-0.34999999999999964</v>
      </c>
      <c r="EE154" s="68">
        <v>11.7</v>
      </c>
      <c r="EF154" s="133">
        <v>11.9</v>
      </c>
      <c r="EG154" s="134">
        <f t="shared" ref="EG154:EG163" si="385">EE154-EF154</f>
        <v>-0.20000000000000107</v>
      </c>
      <c r="EH154" s="68">
        <v>12.3</v>
      </c>
      <c r="EI154" s="133">
        <v>12.55</v>
      </c>
      <c r="EJ154" s="134">
        <f t="shared" ref="EJ154:EJ163" si="386">EH154-EI154</f>
        <v>-0.25</v>
      </c>
      <c r="EK154" s="68">
        <v>12</v>
      </c>
      <c r="EL154" s="133">
        <v>12.3</v>
      </c>
      <c r="EM154" s="134">
        <f t="shared" ref="EM154:EM163" si="387">EK154-EL154</f>
        <v>-0.30000000000000071</v>
      </c>
      <c r="EN154" s="68">
        <v>11.4</v>
      </c>
      <c r="EO154" s="133">
        <v>11.4</v>
      </c>
      <c r="EP154" s="134">
        <f t="shared" ref="EP154:EP163" si="388">EN154-EO154</f>
        <v>0</v>
      </c>
      <c r="EQ154" s="68">
        <v>11.6</v>
      </c>
      <c r="ER154" s="133">
        <v>11.7</v>
      </c>
      <c r="ES154" s="134">
        <f t="shared" ref="ES154:ES163" si="389">EQ154-ER154</f>
        <v>-9.9999999999999645E-2</v>
      </c>
      <c r="ET154" s="68">
        <v>11.5</v>
      </c>
      <c r="EU154" s="133">
        <v>11.6</v>
      </c>
      <c r="EV154" s="134">
        <f t="shared" ref="EV154:EV163" si="390">ET154-EU154</f>
        <v>-9.9999999999999645E-2</v>
      </c>
      <c r="EW154" s="68">
        <v>12</v>
      </c>
      <c r="EX154" s="133">
        <v>12.25</v>
      </c>
      <c r="EY154" s="134">
        <f t="shared" si="382"/>
        <v>-0.25</v>
      </c>
    </row>
    <row r="155" spans="1:155" ht="19.75" customHeight="1" x14ac:dyDescent="0.35">
      <c r="E155" s="96"/>
      <c r="J155" s="103">
        <v>44818</v>
      </c>
      <c r="K155" s="101">
        <f t="shared" si="346"/>
        <v>23.412903225806449</v>
      </c>
      <c r="L155" s="102">
        <v>23.6</v>
      </c>
      <c r="M155" s="100">
        <v>24</v>
      </c>
      <c r="N155" s="100">
        <v>23.4</v>
      </c>
      <c r="O155" s="100">
        <v>24</v>
      </c>
      <c r="P155" s="100">
        <v>25</v>
      </c>
      <c r="Q155" s="105">
        <v>24.8</v>
      </c>
      <c r="R155" s="102">
        <v>23.4</v>
      </c>
      <c r="S155" s="100">
        <v>23.2</v>
      </c>
      <c r="T155" s="100">
        <v>23.4</v>
      </c>
      <c r="U155" s="100">
        <v>24</v>
      </c>
      <c r="V155" s="100">
        <v>23.6</v>
      </c>
      <c r="W155" s="56">
        <v>23.6</v>
      </c>
      <c r="X155" s="106">
        <v>22.6</v>
      </c>
      <c r="Y155" s="100">
        <v>23.2</v>
      </c>
      <c r="Z155" s="100">
        <v>23.2</v>
      </c>
      <c r="AA155" s="100">
        <v>23</v>
      </c>
      <c r="AB155" s="105">
        <v>23.2</v>
      </c>
      <c r="AC155" s="102">
        <v>23.4</v>
      </c>
      <c r="AD155" s="102">
        <v>23.4</v>
      </c>
      <c r="AE155" s="100">
        <v>23</v>
      </c>
      <c r="AF155" s="102">
        <v>23.4</v>
      </c>
      <c r="AG155" s="100">
        <v>23.2</v>
      </c>
      <c r="AH155" s="100">
        <v>23</v>
      </c>
      <c r="AI155" s="100">
        <v>22.6</v>
      </c>
      <c r="AJ155" s="105">
        <v>23</v>
      </c>
      <c r="AK155" s="102">
        <v>22.8</v>
      </c>
      <c r="AL155" s="100">
        <v>24.2</v>
      </c>
      <c r="AM155" s="100">
        <v>23.8</v>
      </c>
      <c r="AN155" s="100">
        <v>22.8</v>
      </c>
      <c r="AO155" s="100">
        <v>24</v>
      </c>
      <c r="AP155" s="100">
        <v>22</v>
      </c>
      <c r="AQ155" s="110">
        <f t="shared" si="299"/>
        <v>1.3000000000000043</v>
      </c>
      <c r="AS155" s="103"/>
      <c r="AT155" s="112"/>
      <c r="AU155" s="142"/>
      <c r="AV155" s="143"/>
      <c r="AW155" s="143"/>
      <c r="AX155" s="149"/>
      <c r="AY155" s="143"/>
      <c r="AZ155" s="150"/>
      <c r="BA155" s="142"/>
      <c r="BB155" s="143"/>
      <c r="BC155" s="143"/>
      <c r="BD155" s="143"/>
      <c r="BE155" s="150"/>
      <c r="BF155" s="142"/>
      <c r="BG155" s="143"/>
      <c r="BH155" s="143"/>
      <c r="BI155" s="143"/>
      <c r="BJ155" s="150"/>
      <c r="BK155" s="143"/>
      <c r="BL155" s="143"/>
      <c r="BM155" s="143"/>
      <c r="BN155" s="143"/>
      <c r="BO155" s="150"/>
      <c r="BP155" s="142"/>
      <c r="BQ155" s="143"/>
      <c r="BR155" s="143"/>
      <c r="BS155" s="143"/>
      <c r="BT155" s="143"/>
      <c r="BV155" s="103"/>
      <c r="BW155" s="162"/>
      <c r="BX155" s="161"/>
      <c r="BY155" s="143"/>
      <c r="BZ155" s="143"/>
      <c r="CA155" s="143"/>
      <c r="CB155" s="150"/>
      <c r="CC155" s="161"/>
      <c r="CD155" s="143"/>
      <c r="CE155" s="143"/>
      <c r="CF155" s="143"/>
      <c r="CG155" s="150"/>
      <c r="CH155" s="149"/>
      <c r="CI155" s="149"/>
      <c r="CJ155" s="149"/>
      <c r="CK155" s="149"/>
      <c r="CL155" s="163"/>
      <c r="CM155" s="142"/>
      <c r="CN155" s="143"/>
      <c r="CO155" s="143"/>
      <c r="CP155" s="143"/>
      <c r="CQ155" s="150"/>
      <c r="CR155" s="142"/>
      <c r="CS155" s="143"/>
      <c r="CT155" s="143"/>
      <c r="CU155" s="143"/>
      <c r="CV155" s="143"/>
      <c r="CX155" s="103">
        <v>44818</v>
      </c>
      <c r="CY155" s="68">
        <v>15</v>
      </c>
      <c r="CZ155" s="68">
        <v>13</v>
      </c>
      <c r="DA155" s="126">
        <f t="shared" si="337"/>
        <v>2</v>
      </c>
      <c r="DC155" s="103">
        <v>44818</v>
      </c>
      <c r="DD155" s="127">
        <f t="shared" si="347"/>
        <v>0.40000000000000213</v>
      </c>
      <c r="DE155" s="127">
        <f t="shared" si="348"/>
        <v>0.80000000000000071</v>
      </c>
      <c r="DF155" s="127">
        <f t="shared" si="349"/>
        <v>-0.39999999999999858</v>
      </c>
      <c r="DG155" s="127">
        <f t="shared" si="350"/>
        <v>0.60000000000000142</v>
      </c>
      <c r="DH155" s="127">
        <f t="shared" si="351"/>
        <v>1</v>
      </c>
      <c r="DI155" s="127">
        <f t="shared" si="352"/>
        <v>0.19999999999999929</v>
      </c>
      <c r="DJ155" s="127">
        <f t="shared" si="353"/>
        <v>-0.19999999999999929</v>
      </c>
      <c r="DK155" s="127">
        <f t="shared" si="354"/>
        <v>-0.59999999999999787</v>
      </c>
      <c r="DL155" s="127">
        <f t="shared" si="355"/>
        <v>0.19999999999999929</v>
      </c>
      <c r="DM155" s="127">
        <f t="shared" si="356"/>
        <v>-0.39999999999999858</v>
      </c>
      <c r="DN155" s="127">
        <f t="shared" si="357"/>
        <v>-0.59999999999999787</v>
      </c>
      <c r="DO155" s="127">
        <f t="shared" si="358"/>
        <v>-0.19999999999999929</v>
      </c>
      <c r="DP155" s="127">
        <f t="shared" si="359"/>
        <v>0.59999999999999787</v>
      </c>
      <c r="DQ155" s="127">
        <f t="shared" si="360"/>
        <v>0.80000000000000071</v>
      </c>
      <c r="DR155" s="127">
        <f t="shared" si="361"/>
        <v>-1.5999999999999979</v>
      </c>
      <c r="DS155" s="127">
        <f t="shared" si="362"/>
        <v>-0.59999999999999787</v>
      </c>
      <c r="DU155" s="103">
        <v>44821</v>
      </c>
      <c r="DV155" s="68">
        <v>11.8</v>
      </c>
      <c r="DW155" s="133">
        <v>11.85</v>
      </c>
      <c r="DX155" s="134">
        <f t="shared" si="373"/>
        <v>-4.9999999999998934E-2</v>
      </c>
      <c r="DY155" s="68">
        <v>12</v>
      </c>
      <c r="DZ155" s="133">
        <v>12.2</v>
      </c>
      <c r="EA155" s="134">
        <f t="shared" si="383"/>
        <v>-0.19999999999999929</v>
      </c>
      <c r="EB155" s="68">
        <v>12</v>
      </c>
      <c r="EC155" s="133">
        <v>12.35</v>
      </c>
      <c r="ED155" s="134">
        <f t="shared" si="384"/>
        <v>-0.34999999999999964</v>
      </c>
      <c r="EE155" s="68">
        <v>11.6</v>
      </c>
      <c r="EF155" s="133">
        <v>11.8</v>
      </c>
      <c r="EG155" s="134">
        <f t="shared" si="385"/>
        <v>-0.20000000000000107</v>
      </c>
      <c r="EH155" s="68">
        <v>12.3</v>
      </c>
      <c r="EI155" s="133">
        <v>12.5</v>
      </c>
      <c r="EJ155" s="134">
        <f t="shared" si="386"/>
        <v>-0.19999999999999929</v>
      </c>
      <c r="EK155" s="68">
        <v>11.7</v>
      </c>
      <c r="EL155" s="133">
        <v>12.05</v>
      </c>
      <c r="EM155" s="134">
        <f t="shared" si="387"/>
        <v>-0.35000000000000142</v>
      </c>
      <c r="EN155" s="68">
        <v>11.4</v>
      </c>
      <c r="EO155" s="133">
        <v>11.4</v>
      </c>
      <c r="EP155" s="134">
        <f t="shared" si="388"/>
        <v>0</v>
      </c>
      <c r="EQ155" s="68">
        <v>11.5</v>
      </c>
      <c r="ER155" s="133">
        <v>11.6</v>
      </c>
      <c r="ES155" s="134">
        <f t="shared" si="389"/>
        <v>-9.9999999999999645E-2</v>
      </c>
      <c r="ET155" s="68">
        <v>11.4</v>
      </c>
      <c r="EU155" s="133">
        <v>11.5</v>
      </c>
      <c r="EV155" s="134">
        <f t="shared" si="390"/>
        <v>-9.9999999999999645E-2</v>
      </c>
      <c r="EW155" s="68">
        <v>12</v>
      </c>
      <c r="EX155" s="133">
        <v>12.15</v>
      </c>
      <c r="EY155" s="134">
        <f t="shared" si="382"/>
        <v>-0.15000000000000036</v>
      </c>
    </row>
    <row r="156" spans="1:155" ht="19.75" customHeight="1" x14ac:dyDescent="0.35">
      <c r="E156" s="96"/>
      <c r="J156" s="103">
        <v>44817</v>
      </c>
      <c r="K156" s="101">
        <f t="shared" si="346"/>
        <v>23.516129032258068</v>
      </c>
      <c r="L156" s="102">
        <v>24</v>
      </c>
      <c r="M156" s="100">
        <v>24.2</v>
      </c>
      <c r="N156" s="100">
        <v>23.6</v>
      </c>
      <c r="O156" s="100">
        <v>24</v>
      </c>
      <c r="P156" s="100">
        <v>25</v>
      </c>
      <c r="Q156" s="105">
        <v>24.8</v>
      </c>
      <c r="R156" s="102">
        <v>23.4</v>
      </c>
      <c r="S156" s="100">
        <v>23.4</v>
      </c>
      <c r="T156" s="100">
        <v>23.6</v>
      </c>
      <c r="U156" s="100">
        <v>24</v>
      </c>
      <c r="V156" s="100">
        <v>23.8</v>
      </c>
      <c r="W156" s="56">
        <v>23.8</v>
      </c>
      <c r="X156" s="106">
        <v>22.6</v>
      </c>
      <c r="Y156" s="100">
        <v>23.2</v>
      </c>
      <c r="Z156" s="100">
        <v>23.2</v>
      </c>
      <c r="AA156" s="100">
        <v>23</v>
      </c>
      <c r="AB156" s="105">
        <v>23.2</v>
      </c>
      <c r="AC156" s="102">
        <v>23.6</v>
      </c>
      <c r="AD156" s="102">
        <v>23.6</v>
      </c>
      <c r="AE156" s="100">
        <v>23</v>
      </c>
      <c r="AF156" s="102">
        <v>23.6</v>
      </c>
      <c r="AG156" s="100">
        <v>23.2</v>
      </c>
      <c r="AH156" s="100">
        <v>23.2</v>
      </c>
      <c r="AI156" s="100">
        <v>22.6</v>
      </c>
      <c r="AJ156" s="105">
        <v>23</v>
      </c>
      <c r="AK156" s="102">
        <v>22.8</v>
      </c>
      <c r="AL156" s="100">
        <v>24.4</v>
      </c>
      <c r="AM156" s="100">
        <v>24</v>
      </c>
      <c r="AN156" s="100">
        <v>23</v>
      </c>
      <c r="AO156" s="100">
        <v>24.2</v>
      </c>
      <c r="AP156" s="100">
        <v>22</v>
      </c>
      <c r="AQ156" s="110">
        <f t="shared" si="299"/>
        <v>1.3000000000000007</v>
      </c>
      <c r="AS156" s="103"/>
      <c r="AT156" s="112"/>
      <c r="AU156" s="142"/>
      <c r="AV156" s="143"/>
      <c r="AW156" s="143"/>
      <c r="AX156" s="149"/>
      <c r="AY156" s="143"/>
      <c r="AZ156" s="150"/>
      <c r="BA156" s="142"/>
      <c r="BB156" s="143"/>
      <c r="BC156" s="143"/>
      <c r="BD156" s="143"/>
      <c r="BE156" s="150"/>
      <c r="BF156" s="142"/>
      <c r="BG156" s="143"/>
      <c r="BH156" s="143"/>
      <c r="BI156" s="143"/>
      <c r="BJ156" s="150"/>
      <c r="BK156" s="143"/>
      <c r="BL156" s="143"/>
      <c r="BM156" s="143"/>
      <c r="BN156" s="143"/>
      <c r="BO156" s="150"/>
      <c r="BP156" s="142"/>
      <c r="BQ156" s="143"/>
      <c r="BR156" s="143"/>
      <c r="BS156" s="143"/>
      <c r="BT156" s="143"/>
      <c r="BV156" s="103"/>
      <c r="BW156" s="162"/>
      <c r="BX156" s="161"/>
      <c r="BY156" s="143"/>
      <c r="BZ156" s="143"/>
      <c r="CA156" s="143"/>
      <c r="CB156" s="150"/>
      <c r="CC156" s="161"/>
      <c r="CD156" s="143"/>
      <c r="CE156" s="143"/>
      <c r="CF156" s="143"/>
      <c r="CG156" s="150"/>
      <c r="CH156" s="149"/>
      <c r="CI156" s="149"/>
      <c r="CJ156" s="149"/>
      <c r="CK156" s="149"/>
      <c r="CL156" s="163"/>
      <c r="CM156" s="142"/>
      <c r="CN156" s="143"/>
      <c r="CO156" s="143"/>
      <c r="CP156" s="143"/>
      <c r="CQ156" s="150"/>
      <c r="CR156" s="142"/>
      <c r="CS156" s="143"/>
      <c r="CT156" s="143"/>
      <c r="CU156" s="143"/>
      <c r="CV156" s="143"/>
      <c r="CX156" s="103">
        <v>44817</v>
      </c>
      <c r="CY156" s="68">
        <v>15.25</v>
      </c>
      <c r="CZ156" s="68">
        <v>13.9</v>
      </c>
      <c r="DA156" s="126">
        <f t="shared" si="337"/>
        <v>1.3499999999999996</v>
      </c>
      <c r="DC156" s="103">
        <v>44817</v>
      </c>
      <c r="DD156" s="127">
        <f t="shared" si="347"/>
        <v>0.40000000000000213</v>
      </c>
      <c r="DE156" s="127">
        <f t="shared" si="348"/>
        <v>0.60000000000000142</v>
      </c>
      <c r="DF156" s="127">
        <f t="shared" si="349"/>
        <v>-0.39999999999999858</v>
      </c>
      <c r="DG156" s="127">
        <f t="shared" si="350"/>
        <v>0.60000000000000142</v>
      </c>
      <c r="DH156" s="127">
        <f t="shared" si="351"/>
        <v>1</v>
      </c>
      <c r="DI156" s="127">
        <f t="shared" si="352"/>
        <v>0</v>
      </c>
      <c r="DJ156" s="127">
        <f t="shared" si="353"/>
        <v>-0.19999999999999929</v>
      </c>
      <c r="DK156" s="127">
        <f t="shared" si="354"/>
        <v>-0.79999999999999716</v>
      </c>
      <c r="DL156" s="127">
        <f t="shared" si="355"/>
        <v>0.20000000000000284</v>
      </c>
      <c r="DM156" s="127">
        <f t="shared" si="356"/>
        <v>-0.59999999999999787</v>
      </c>
      <c r="DN156" s="127">
        <f t="shared" si="357"/>
        <v>-0.39999999999999858</v>
      </c>
      <c r="DO156" s="127">
        <f t="shared" si="358"/>
        <v>-0.19999999999999929</v>
      </c>
      <c r="DP156" s="127">
        <f t="shared" si="359"/>
        <v>0.59999999999999787</v>
      </c>
      <c r="DQ156" s="127">
        <f t="shared" si="360"/>
        <v>1</v>
      </c>
      <c r="DR156" s="127">
        <f t="shared" si="361"/>
        <v>-1.7999999999999972</v>
      </c>
      <c r="DS156" s="127">
        <f t="shared" si="362"/>
        <v>-0.79999999999999716</v>
      </c>
      <c r="DU156" s="103">
        <v>44820</v>
      </c>
      <c r="DV156" s="68">
        <v>11.7</v>
      </c>
      <c r="DW156" s="133">
        <v>11.75</v>
      </c>
      <c r="DX156" s="134">
        <f t="shared" si="373"/>
        <v>-5.0000000000000711E-2</v>
      </c>
      <c r="DY156" s="68">
        <v>11.7</v>
      </c>
      <c r="DZ156" s="133">
        <v>11.75</v>
      </c>
      <c r="EA156" s="134">
        <f t="shared" si="383"/>
        <v>-5.0000000000000711E-2</v>
      </c>
      <c r="EB156" s="68">
        <v>11.8</v>
      </c>
      <c r="EC156" s="133">
        <v>12</v>
      </c>
      <c r="ED156" s="134">
        <f t="shared" si="384"/>
        <v>-0.19999999999999929</v>
      </c>
      <c r="EE156" s="68">
        <v>11.4</v>
      </c>
      <c r="EF156" s="133">
        <v>11.6</v>
      </c>
      <c r="EG156" s="134">
        <f t="shared" si="385"/>
        <v>-0.19999999999999929</v>
      </c>
      <c r="EH156" s="68">
        <v>12.1</v>
      </c>
      <c r="EI156" s="133">
        <v>12.3</v>
      </c>
      <c r="EJ156" s="134">
        <f t="shared" si="386"/>
        <v>-0.20000000000000107</v>
      </c>
      <c r="EK156" s="68">
        <v>11.7</v>
      </c>
      <c r="EL156" s="133">
        <v>11.9</v>
      </c>
      <c r="EM156" s="134">
        <f t="shared" si="387"/>
        <v>-0.20000000000000107</v>
      </c>
      <c r="EN156" s="68">
        <v>11.3</v>
      </c>
      <c r="EO156" s="133">
        <v>11.3</v>
      </c>
      <c r="EP156" s="134">
        <f t="shared" si="388"/>
        <v>0</v>
      </c>
      <c r="EQ156" s="68">
        <v>11.3</v>
      </c>
      <c r="ER156" s="133">
        <v>11.3</v>
      </c>
      <c r="ES156" s="134">
        <f t="shared" si="389"/>
        <v>0</v>
      </c>
      <c r="ET156" s="68">
        <v>11.2</v>
      </c>
      <c r="EU156" s="133">
        <v>11.2</v>
      </c>
      <c r="EV156" s="134">
        <f t="shared" si="390"/>
        <v>0</v>
      </c>
      <c r="EW156" s="68">
        <v>11.9</v>
      </c>
      <c r="EX156" s="133">
        <v>11.95</v>
      </c>
      <c r="EY156" s="134">
        <f t="shared" ref="EY156:EY163" si="391">EW156-EX156</f>
        <v>-4.9999999999998934E-2</v>
      </c>
    </row>
    <row r="157" spans="1:155" ht="19.75" customHeight="1" x14ac:dyDescent="0.35">
      <c r="E157" s="96"/>
      <c r="J157" s="103">
        <v>44816</v>
      </c>
      <c r="K157" s="101">
        <f t="shared" si="346"/>
        <v>23.516129032258071</v>
      </c>
      <c r="L157" s="102">
        <v>24</v>
      </c>
      <c r="M157" s="100">
        <v>24.2</v>
      </c>
      <c r="N157" s="100">
        <v>23.6</v>
      </c>
      <c r="O157" s="100">
        <v>24</v>
      </c>
      <c r="P157" s="100">
        <v>25</v>
      </c>
      <c r="Q157" s="105">
        <v>24.8</v>
      </c>
      <c r="R157" s="102">
        <v>23.2</v>
      </c>
      <c r="S157" s="100">
        <v>23.4</v>
      </c>
      <c r="T157" s="100">
        <v>23.6</v>
      </c>
      <c r="U157" s="100">
        <v>24</v>
      </c>
      <c r="V157" s="100">
        <v>23.8</v>
      </c>
      <c r="W157" s="56">
        <v>23.8</v>
      </c>
      <c r="X157" s="106">
        <v>22.6</v>
      </c>
      <c r="Y157" s="100">
        <v>23.2</v>
      </c>
      <c r="Z157" s="100">
        <v>23.2</v>
      </c>
      <c r="AA157" s="100">
        <v>23</v>
      </c>
      <c r="AB157" s="105">
        <v>23.2</v>
      </c>
      <c r="AC157" s="102">
        <v>23.6</v>
      </c>
      <c r="AD157" s="102">
        <v>23.6</v>
      </c>
      <c r="AE157" s="100">
        <v>23</v>
      </c>
      <c r="AF157" s="102">
        <v>23.6</v>
      </c>
      <c r="AG157" s="100">
        <v>23.2</v>
      </c>
      <c r="AH157" s="100">
        <v>23.2</v>
      </c>
      <c r="AI157" s="100">
        <v>22.6</v>
      </c>
      <c r="AJ157" s="105">
        <v>23</v>
      </c>
      <c r="AK157" s="102">
        <v>22.8</v>
      </c>
      <c r="AL157" s="100">
        <v>24.6</v>
      </c>
      <c r="AM157" s="100">
        <v>24</v>
      </c>
      <c r="AN157" s="100">
        <v>23</v>
      </c>
      <c r="AO157" s="100">
        <v>24.2</v>
      </c>
      <c r="AP157" s="100">
        <v>22</v>
      </c>
      <c r="AQ157" s="110">
        <f t="shared" ref="AQ157:AQ220" si="392">SUM(P157+AL157)/2-SUM(R157+S157)/2</f>
        <v>1.5000000000000036</v>
      </c>
      <c r="AS157" s="103"/>
      <c r="AT157" s="112"/>
      <c r="AU157" s="142"/>
      <c r="AV157" s="143"/>
      <c r="AW157" s="143"/>
      <c r="AX157" s="149"/>
      <c r="AY157" s="143"/>
      <c r="AZ157" s="150"/>
      <c r="BA157" s="142"/>
      <c r="BB157" s="143"/>
      <c r="BC157" s="143"/>
      <c r="BD157" s="143"/>
      <c r="BE157" s="150"/>
      <c r="BF157" s="142"/>
      <c r="BG157" s="143"/>
      <c r="BH157" s="143"/>
      <c r="BI157" s="143"/>
      <c r="BJ157" s="150"/>
      <c r="BK157" s="143"/>
      <c r="BL157" s="143"/>
      <c r="BM157" s="143"/>
      <c r="BN157" s="143"/>
      <c r="BO157" s="150"/>
      <c r="BP157" s="142"/>
      <c r="BQ157" s="143"/>
      <c r="BR157" s="143"/>
      <c r="BS157" s="143"/>
      <c r="BT157" s="143"/>
      <c r="BV157" s="103"/>
      <c r="BW157" s="162"/>
      <c r="BX157" s="161"/>
      <c r="BY157" s="143"/>
      <c r="BZ157" s="143"/>
      <c r="CA157" s="143"/>
      <c r="CB157" s="150"/>
      <c r="CC157" s="161"/>
      <c r="CD157" s="143"/>
      <c r="CE157" s="143"/>
      <c r="CF157" s="143"/>
      <c r="CG157" s="150"/>
      <c r="CH157" s="149"/>
      <c r="CI157" s="149"/>
      <c r="CJ157" s="149"/>
      <c r="CK157" s="149"/>
      <c r="CL157" s="163"/>
      <c r="CM157" s="142"/>
      <c r="CN157" s="143"/>
      <c r="CO157" s="143"/>
      <c r="CP157" s="143"/>
      <c r="CQ157" s="150"/>
      <c r="CR157" s="142"/>
      <c r="CS157" s="143"/>
      <c r="CT157" s="143"/>
      <c r="CU157" s="143"/>
      <c r="CV157" s="143"/>
      <c r="CX157" s="103">
        <v>44816</v>
      </c>
      <c r="CY157" s="68">
        <v>15</v>
      </c>
      <c r="CZ157" s="68">
        <v>13</v>
      </c>
      <c r="DA157" s="126">
        <f t="shared" si="337"/>
        <v>2</v>
      </c>
      <c r="DC157" s="103">
        <v>44816</v>
      </c>
      <c r="DD157" s="127">
        <f t="shared" si="347"/>
        <v>0.40000000000000213</v>
      </c>
      <c r="DE157" s="127">
        <f t="shared" si="348"/>
        <v>0.60000000000000142</v>
      </c>
      <c r="DF157" s="127">
        <f t="shared" si="349"/>
        <v>-0.39999999999999858</v>
      </c>
      <c r="DG157" s="127">
        <f t="shared" si="350"/>
        <v>0.60000000000000142</v>
      </c>
      <c r="DH157" s="127">
        <f t="shared" si="351"/>
        <v>1.2000000000000028</v>
      </c>
      <c r="DI157" s="127">
        <f t="shared" si="352"/>
        <v>-0.19999999999999929</v>
      </c>
      <c r="DJ157" s="127">
        <f t="shared" si="353"/>
        <v>-0.19999999999999929</v>
      </c>
      <c r="DK157" s="127">
        <f t="shared" si="354"/>
        <v>-0.79999999999999716</v>
      </c>
      <c r="DL157" s="127">
        <f t="shared" si="355"/>
        <v>0.20000000000000284</v>
      </c>
      <c r="DM157" s="127">
        <f t="shared" si="356"/>
        <v>-0.59999999999999787</v>
      </c>
      <c r="DN157" s="127">
        <f t="shared" si="357"/>
        <v>-0.19999999999999929</v>
      </c>
      <c r="DO157" s="127">
        <f t="shared" si="358"/>
        <v>-0.19999999999999929</v>
      </c>
      <c r="DP157" s="127">
        <f t="shared" si="359"/>
        <v>0.80000000000000071</v>
      </c>
      <c r="DQ157" s="127">
        <f t="shared" si="360"/>
        <v>1.4000000000000021</v>
      </c>
      <c r="DR157" s="127">
        <f t="shared" si="361"/>
        <v>-2</v>
      </c>
      <c r="DS157" s="127">
        <f t="shared" si="362"/>
        <v>-0.79999999999999716</v>
      </c>
      <c r="DU157" s="103">
        <v>44819</v>
      </c>
      <c r="DV157" s="68">
        <v>11.7</v>
      </c>
      <c r="DW157" s="133">
        <v>11.8</v>
      </c>
      <c r="DX157" s="134">
        <f t="shared" si="373"/>
        <v>-0.10000000000000142</v>
      </c>
      <c r="DY157" s="68">
        <v>11.5</v>
      </c>
      <c r="DZ157" s="133">
        <v>11.6</v>
      </c>
      <c r="EA157" s="134">
        <f t="shared" si="383"/>
        <v>-9.9999999999999645E-2</v>
      </c>
      <c r="EB157" s="68">
        <v>11.8</v>
      </c>
      <c r="EC157" s="133">
        <v>11.95</v>
      </c>
      <c r="ED157" s="134">
        <f t="shared" si="384"/>
        <v>-0.14999999999999858</v>
      </c>
      <c r="EE157" s="68">
        <v>11.4</v>
      </c>
      <c r="EF157" s="133">
        <v>11.55</v>
      </c>
      <c r="EG157" s="134">
        <f t="shared" si="385"/>
        <v>-0.15000000000000036</v>
      </c>
      <c r="EH157" s="68">
        <v>11.9</v>
      </c>
      <c r="EI157" s="133">
        <v>12.15</v>
      </c>
      <c r="EJ157" s="134">
        <f t="shared" si="386"/>
        <v>-0.25</v>
      </c>
      <c r="EK157" s="68">
        <v>11.7</v>
      </c>
      <c r="EL157" s="133">
        <v>11.85</v>
      </c>
      <c r="EM157" s="134">
        <f t="shared" si="387"/>
        <v>-0.15000000000000036</v>
      </c>
      <c r="EN157" s="68">
        <v>11.3</v>
      </c>
      <c r="EO157" s="133">
        <v>11.3</v>
      </c>
      <c r="EP157" s="134">
        <f t="shared" si="388"/>
        <v>0</v>
      </c>
      <c r="EQ157" s="68">
        <v>11.3</v>
      </c>
      <c r="ER157" s="133">
        <v>11.3</v>
      </c>
      <c r="ES157" s="134">
        <f t="shared" si="389"/>
        <v>0</v>
      </c>
      <c r="ET157" s="68">
        <v>11.2</v>
      </c>
      <c r="EU157" s="133">
        <v>11.2</v>
      </c>
      <c r="EV157" s="134">
        <f t="shared" si="390"/>
        <v>0</v>
      </c>
      <c r="EW157" s="68">
        <v>11.7</v>
      </c>
      <c r="EX157" s="133">
        <v>11.8</v>
      </c>
      <c r="EY157" s="134">
        <f t="shared" si="391"/>
        <v>-0.10000000000000142</v>
      </c>
    </row>
    <row r="158" spans="1:155" ht="19.75" customHeight="1" x14ac:dyDescent="0.35">
      <c r="E158" s="96"/>
      <c r="J158" s="103">
        <v>44815</v>
      </c>
      <c r="K158" s="101">
        <f t="shared" si="346"/>
        <v>23.316129032258065</v>
      </c>
      <c r="L158" s="102">
        <v>23.8</v>
      </c>
      <c r="M158" s="100">
        <v>23.8</v>
      </c>
      <c r="N158" s="100">
        <v>23.2</v>
      </c>
      <c r="O158" s="100">
        <v>23.4</v>
      </c>
      <c r="P158" s="100">
        <v>24.6</v>
      </c>
      <c r="Q158" s="105">
        <v>24.8</v>
      </c>
      <c r="R158" s="102">
        <v>23.2</v>
      </c>
      <c r="S158" s="100">
        <v>23.4</v>
      </c>
      <c r="T158" s="100">
        <v>23.6</v>
      </c>
      <c r="U158" s="100">
        <v>24</v>
      </c>
      <c r="V158" s="100">
        <v>23.8</v>
      </c>
      <c r="W158" s="56">
        <v>23.8</v>
      </c>
      <c r="X158" s="106">
        <v>22.6</v>
      </c>
      <c r="Y158" s="100">
        <v>23</v>
      </c>
      <c r="Z158" s="100">
        <v>23.2</v>
      </c>
      <c r="AA158" s="100">
        <v>23</v>
      </c>
      <c r="AB158" s="105">
        <v>23.2</v>
      </c>
      <c r="AC158" s="102">
        <v>23.2</v>
      </c>
      <c r="AD158" s="102">
        <v>23.2</v>
      </c>
      <c r="AE158" s="100">
        <v>22.8</v>
      </c>
      <c r="AF158" s="102">
        <v>23.2</v>
      </c>
      <c r="AG158" s="100">
        <v>22.6</v>
      </c>
      <c r="AH158" s="100">
        <v>22.8</v>
      </c>
      <c r="AI158" s="100">
        <v>22</v>
      </c>
      <c r="AJ158" s="105">
        <v>22.6</v>
      </c>
      <c r="AK158" s="102">
        <v>22.8</v>
      </c>
      <c r="AL158" s="100">
        <v>24.6</v>
      </c>
      <c r="AM158" s="100">
        <v>24</v>
      </c>
      <c r="AN158" s="100">
        <v>22.4</v>
      </c>
      <c r="AO158" s="100">
        <v>24.2</v>
      </c>
      <c r="AP158" s="100">
        <v>22</v>
      </c>
      <c r="AQ158" s="110">
        <f t="shared" si="392"/>
        <v>1.3000000000000043</v>
      </c>
      <c r="AS158" s="103"/>
      <c r="AT158" s="112"/>
      <c r="AU158" s="142"/>
      <c r="AV158" s="143"/>
      <c r="AW158" s="143"/>
      <c r="AX158" s="149"/>
      <c r="AY158" s="143"/>
      <c r="AZ158" s="150"/>
      <c r="BA158" s="142"/>
      <c r="BB158" s="143"/>
      <c r="BC158" s="143"/>
      <c r="BD158" s="143"/>
      <c r="BE158" s="150"/>
      <c r="BF158" s="142"/>
      <c r="BG158" s="143"/>
      <c r="BH158" s="143"/>
      <c r="BI158" s="143"/>
      <c r="BJ158" s="150"/>
      <c r="BK158" s="143"/>
      <c r="BL158" s="143"/>
      <c r="BM158" s="143"/>
      <c r="BN158" s="143"/>
      <c r="BO158" s="150"/>
      <c r="BP158" s="142"/>
      <c r="BQ158" s="143"/>
      <c r="BR158" s="143"/>
      <c r="BS158" s="143"/>
      <c r="BT158" s="143"/>
      <c r="BV158" s="103"/>
      <c r="BW158" s="162"/>
      <c r="BX158" s="161"/>
      <c r="BY158" s="143"/>
      <c r="BZ158" s="143"/>
      <c r="CA158" s="143"/>
      <c r="CB158" s="150"/>
      <c r="CC158" s="161"/>
      <c r="CD158" s="143"/>
      <c r="CE158" s="143"/>
      <c r="CF158" s="143"/>
      <c r="CG158" s="150"/>
      <c r="CH158" s="149"/>
      <c r="CI158" s="149"/>
      <c r="CJ158" s="149"/>
      <c r="CK158" s="149"/>
      <c r="CL158" s="163"/>
      <c r="CM158" s="142"/>
      <c r="CN158" s="143"/>
      <c r="CO158" s="143"/>
      <c r="CP158" s="143"/>
      <c r="CQ158" s="150"/>
      <c r="CR158" s="142"/>
      <c r="CS158" s="143"/>
      <c r="CT158" s="143"/>
      <c r="CU158" s="143"/>
      <c r="CV158" s="143"/>
      <c r="CX158" s="103">
        <v>44815</v>
      </c>
      <c r="CY158" s="68">
        <v>15</v>
      </c>
      <c r="CZ158" s="68">
        <v>13.4</v>
      </c>
      <c r="DA158" s="126">
        <f t="shared" si="337"/>
        <v>1.5999999999999996</v>
      </c>
      <c r="DC158" s="103">
        <v>44815</v>
      </c>
      <c r="DD158" s="127">
        <f t="shared" si="347"/>
        <v>0.40000000000000213</v>
      </c>
      <c r="DE158" s="127">
        <f t="shared" si="348"/>
        <v>0.60000000000000142</v>
      </c>
      <c r="DF158" s="127">
        <f t="shared" si="349"/>
        <v>-1</v>
      </c>
      <c r="DG158" s="127">
        <f t="shared" si="350"/>
        <v>0.60000000000000142</v>
      </c>
      <c r="DH158" s="127">
        <f t="shared" si="351"/>
        <v>1.2000000000000028</v>
      </c>
      <c r="DI158" s="127">
        <f t="shared" si="352"/>
        <v>-0.19999999999999929</v>
      </c>
      <c r="DJ158" s="127">
        <f t="shared" si="353"/>
        <v>-0.59999999999999787</v>
      </c>
      <c r="DK158" s="127">
        <f t="shared" si="354"/>
        <v>-1.3999999999999986</v>
      </c>
      <c r="DL158" s="127">
        <f t="shared" si="355"/>
        <v>-0.19999999999999929</v>
      </c>
      <c r="DM158" s="127">
        <f t="shared" si="356"/>
        <v>-0.59999999999999787</v>
      </c>
      <c r="DN158" s="127">
        <f t="shared" si="357"/>
        <v>-0.80000000000000071</v>
      </c>
      <c r="DO158" s="127">
        <f t="shared" si="358"/>
        <v>-0.40000000000000213</v>
      </c>
      <c r="DP158" s="127">
        <f t="shared" si="359"/>
        <v>0.80000000000000071</v>
      </c>
      <c r="DQ158" s="127">
        <f t="shared" si="360"/>
        <v>1.4000000000000021</v>
      </c>
      <c r="DR158" s="127">
        <f t="shared" si="361"/>
        <v>-2</v>
      </c>
      <c r="DS158" s="127">
        <f t="shared" si="362"/>
        <v>-0.79999999999999716</v>
      </c>
      <c r="DU158" s="103">
        <v>44818</v>
      </c>
      <c r="DV158" s="68">
        <v>11.7</v>
      </c>
      <c r="DW158" s="133">
        <v>11.7</v>
      </c>
      <c r="DX158" s="134">
        <f t="shared" si="373"/>
        <v>0</v>
      </c>
      <c r="DY158" s="68">
        <v>11.6</v>
      </c>
      <c r="DZ158" s="133">
        <v>11.6</v>
      </c>
      <c r="EA158" s="134">
        <f t="shared" si="383"/>
        <v>0</v>
      </c>
      <c r="EB158" s="68">
        <v>11.8</v>
      </c>
      <c r="EC158" s="133">
        <v>11.85</v>
      </c>
      <c r="ED158" s="134">
        <f t="shared" si="384"/>
        <v>-4.9999999999998934E-2</v>
      </c>
      <c r="EE158" s="68">
        <v>11.4</v>
      </c>
      <c r="EF158" s="133">
        <v>11.6</v>
      </c>
      <c r="EG158" s="134">
        <f t="shared" si="385"/>
        <v>-0.19999999999999929</v>
      </c>
      <c r="EH158" s="68">
        <v>12.1</v>
      </c>
      <c r="EI158" s="133">
        <v>12.35</v>
      </c>
      <c r="EJ158" s="134">
        <f t="shared" si="386"/>
        <v>-0.25</v>
      </c>
      <c r="EK158" s="68">
        <v>11.7</v>
      </c>
      <c r="EL158" s="133">
        <v>11.75</v>
      </c>
      <c r="EM158" s="134">
        <f t="shared" si="387"/>
        <v>-5.0000000000000711E-2</v>
      </c>
      <c r="EN158" s="68">
        <v>11.3</v>
      </c>
      <c r="EO158" s="133">
        <v>11.2</v>
      </c>
      <c r="EP158" s="134">
        <f t="shared" si="388"/>
        <v>0.10000000000000142</v>
      </c>
      <c r="EQ158" s="68">
        <v>11.5</v>
      </c>
      <c r="ER158" s="133">
        <v>11.5</v>
      </c>
      <c r="ES158" s="134">
        <f t="shared" si="389"/>
        <v>0</v>
      </c>
      <c r="ET158" s="68">
        <v>11.5</v>
      </c>
      <c r="EU158" s="133">
        <v>11.5</v>
      </c>
      <c r="EV158" s="134">
        <f t="shared" si="390"/>
        <v>0</v>
      </c>
      <c r="EW158" s="68">
        <v>11.8</v>
      </c>
      <c r="EX158" s="133">
        <v>11.8</v>
      </c>
      <c r="EY158" s="134">
        <f t="shared" si="391"/>
        <v>0</v>
      </c>
    </row>
    <row r="159" spans="1:155" ht="19.75" customHeight="1" x14ac:dyDescent="0.35">
      <c r="E159" s="96"/>
      <c r="J159" s="103">
        <v>44814</v>
      </c>
      <c r="K159" s="101">
        <f t="shared" si="346"/>
        <v>23.232258064516131</v>
      </c>
      <c r="L159" s="102">
        <v>23.8</v>
      </c>
      <c r="M159" s="100">
        <v>23.8</v>
      </c>
      <c r="N159" s="100">
        <v>23.2</v>
      </c>
      <c r="O159" s="100">
        <v>23.4</v>
      </c>
      <c r="P159" s="100">
        <v>24.6</v>
      </c>
      <c r="Q159" s="105">
        <v>24.8</v>
      </c>
      <c r="R159" s="102">
        <v>22.8</v>
      </c>
      <c r="S159" s="100">
        <v>23.2</v>
      </c>
      <c r="T159" s="100">
        <v>23.4</v>
      </c>
      <c r="U159" s="100">
        <v>24</v>
      </c>
      <c r="V159" s="100">
        <v>23.6</v>
      </c>
      <c r="W159" s="56">
        <v>23.6</v>
      </c>
      <c r="X159" s="106">
        <v>22.6</v>
      </c>
      <c r="Y159" s="100">
        <v>23</v>
      </c>
      <c r="Z159" s="100">
        <v>23.2</v>
      </c>
      <c r="AA159" s="100">
        <v>23</v>
      </c>
      <c r="AB159" s="105">
        <v>23.2</v>
      </c>
      <c r="AC159" s="102">
        <v>22.8</v>
      </c>
      <c r="AD159" s="102">
        <v>22.8</v>
      </c>
      <c r="AE159" s="100">
        <v>22.8</v>
      </c>
      <c r="AF159" s="102">
        <v>22.8</v>
      </c>
      <c r="AG159" s="100">
        <v>22.6</v>
      </c>
      <c r="AH159" s="100">
        <v>22.6</v>
      </c>
      <c r="AI159" s="100">
        <v>22</v>
      </c>
      <c r="AJ159" s="105">
        <v>22.4</v>
      </c>
      <c r="AK159" s="102">
        <v>22.8</v>
      </c>
      <c r="AL159" s="100">
        <v>24.6</v>
      </c>
      <c r="AM159" s="100">
        <v>24</v>
      </c>
      <c r="AN159" s="100">
        <v>22.4</v>
      </c>
      <c r="AO159" s="100">
        <v>24.4</v>
      </c>
      <c r="AP159" s="100">
        <v>22</v>
      </c>
      <c r="AQ159" s="110">
        <f t="shared" si="392"/>
        <v>1.6000000000000014</v>
      </c>
      <c r="AS159" s="103"/>
      <c r="AT159" s="112"/>
      <c r="AU159" s="142"/>
      <c r="AV159" s="143"/>
      <c r="AW159" s="143"/>
      <c r="AX159" s="149"/>
      <c r="AY159" s="143"/>
      <c r="AZ159" s="150"/>
      <c r="BA159" s="142"/>
      <c r="BB159" s="143"/>
      <c r="BC159" s="143"/>
      <c r="BD159" s="143"/>
      <c r="BE159" s="150"/>
      <c r="BF159" s="142"/>
      <c r="BG159" s="143"/>
      <c r="BH159" s="143"/>
      <c r="BI159" s="143"/>
      <c r="BJ159" s="150"/>
      <c r="BK159" s="143"/>
      <c r="BL159" s="143"/>
      <c r="BM159" s="143"/>
      <c r="BN159" s="143"/>
      <c r="BO159" s="150"/>
      <c r="BP159" s="142"/>
      <c r="BQ159" s="143"/>
      <c r="BR159" s="143"/>
      <c r="BS159" s="143"/>
      <c r="BT159" s="143"/>
      <c r="BV159" s="103"/>
      <c r="BW159" s="162"/>
      <c r="BX159" s="161"/>
      <c r="BY159" s="143"/>
      <c r="BZ159" s="143"/>
      <c r="CA159" s="143"/>
      <c r="CB159" s="150"/>
      <c r="CC159" s="161"/>
      <c r="CD159" s="143"/>
      <c r="CE159" s="143"/>
      <c r="CF159" s="143"/>
      <c r="CG159" s="150"/>
      <c r="CH159" s="149"/>
      <c r="CI159" s="149"/>
      <c r="CJ159" s="149"/>
      <c r="CK159" s="149"/>
      <c r="CL159" s="163"/>
      <c r="CM159" s="142"/>
      <c r="CN159" s="143"/>
      <c r="CO159" s="143"/>
      <c r="CP159" s="143"/>
      <c r="CQ159" s="150"/>
      <c r="CR159" s="142"/>
      <c r="CS159" s="143"/>
      <c r="CT159" s="143"/>
      <c r="CU159" s="143"/>
      <c r="CV159" s="143"/>
      <c r="CX159" s="103">
        <v>44814</v>
      </c>
      <c r="CY159" s="68">
        <v>14.75</v>
      </c>
      <c r="CZ159" s="68">
        <v>13</v>
      </c>
      <c r="DA159" s="126">
        <f t="shared" si="337"/>
        <v>1.75</v>
      </c>
      <c r="DC159" s="103">
        <v>44814</v>
      </c>
      <c r="DD159" s="127">
        <f t="shared" si="347"/>
        <v>0.40000000000000213</v>
      </c>
      <c r="DE159" s="127">
        <f t="shared" si="348"/>
        <v>0.80000000000000071</v>
      </c>
      <c r="DF159" s="127">
        <f t="shared" si="349"/>
        <v>-0.80000000000000071</v>
      </c>
      <c r="DG159" s="127">
        <f t="shared" si="350"/>
        <v>0.80000000000000071</v>
      </c>
      <c r="DH159" s="127">
        <f t="shared" si="351"/>
        <v>1.4000000000000021</v>
      </c>
      <c r="DI159" s="127">
        <f t="shared" si="352"/>
        <v>-0.39999999999999858</v>
      </c>
      <c r="DJ159" s="127">
        <f t="shared" si="353"/>
        <v>-0.59999999999999787</v>
      </c>
      <c r="DK159" s="127">
        <f t="shared" si="354"/>
        <v>-1.1999999999999993</v>
      </c>
      <c r="DL159" s="127">
        <f t="shared" si="355"/>
        <v>0</v>
      </c>
      <c r="DM159" s="127">
        <f t="shared" si="356"/>
        <v>-0.39999999999999858</v>
      </c>
      <c r="DN159" s="127">
        <f t="shared" si="357"/>
        <v>-0.40000000000000213</v>
      </c>
      <c r="DO159" s="127">
        <f t="shared" si="358"/>
        <v>-0.20000000000000284</v>
      </c>
      <c r="DP159" s="127">
        <f t="shared" si="359"/>
        <v>1</v>
      </c>
      <c r="DQ159" s="127">
        <f t="shared" si="360"/>
        <v>1.8000000000000007</v>
      </c>
      <c r="DR159" s="127">
        <f t="shared" si="361"/>
        <v>-2</v>
      </c>
      <c r="DS159" s="127">
        <f t="shared" si="362"/>
        <v>-0.59999999999999787</v>
      </c>
      <c r="DU159" s="103">
        <v>44817</v>
      </c>
      <c r="DV159" s="68">
        <v>11.7</v>
      </c>
      <c r="DW159" s="133">
        <v>11.7</v>
      </c>
      <c r="DX159" s="134">
        <f t="shared" si="373"/>
        <v>0</v>
      </c>
      <c r="DY159" s="68">
        <v>11.7</v>
      </c>
      <c r="DZ159" s="133">
        <v>11.7</v>
      </c>
      <c r="EA159" s="134">
        <f t="shared" si="383"/>
        <v>0</v>
      </c>
      <c r="EB159" s="68">
        <v>12</v>
      </c>
      <c r="EC159" s="133">
        <v>12</v>
      </c>
      <c r="ED159" s="134">
        <f t="shared" si="384"/>
        <v>0</v>
      </c>
      <c r="EE159" s="68">
        <v>11.4</v>
      </c>
      <c r="EF159" s="133">
        <v>11.6</v>
      </c>
      <c r="EG159" s="134">
        <f t="shared" si="385"/>
        <v>-0.19999999999999929</v>
      </c>
      <c r="EH159" s="68">
        <v>12.2</v>
      </c>
      <c r="EI159" s="133">
        <v>12.45</v>
      </c>
      <c r="EJ159" s="134">
        <f t="shared" si="386"/>
        <v>-0.25</v>
      </c>
      <c r="EK159" s="68">
        <v>11.8</v>
      </c>
      <c r="EL159" s="133">
        <v>11.8</v>
      </c>
      <c r="EM159" s="134">
        <f t="shared" si="387"/>
        <v>0</v>
      </c>
      <c r="EN159" s="68">
        <v>11.3</v>
      </c>
      <c r="EO159" s="133">
        <v>11.2</v>
      </c>
      <c r="EP159" s="134">
        <f t="shared" si="388"/>
        <v>0.10000000000000142</v>
      </c>
      <c r="EQ159" s="68">
        <v>11.6</v>
      </c>
      <c r="ER159" s="133">
        <v>11.6</v>
      </c>
      <c r="ES159" s="134">
        <f t="shared" si="389"/>
        <v>0</v>
      </c>
      <c r="ET159" s="68">
        <v>11.5</v>
      </c>
      <c r="EU159" s="133">
        <v>11.5</v>
      </c>
      <c r="EV159" s="134">
        <f t="shared" si="390"/>
        <v>0</v>
      </c>
      <c r="EW159" s="68">
        <v>11.9</v>
      </c>
      <c r="EX159" s="133">
        <v>11.9</v>
      </c>
      <c r="EY159" s="134">
        <f t="shared" si="391"/>
        <v>0</v>
      </c>
    </row>
    <row r="160" spans="1:155" ht="19.75" customHeight="1" x14ac:dyDescent="0.35">
      <c r="E160" s="96"/>
      <c r="J160" s="103">
        <v>44813</v>
      </c>
      <c r="K160" s="101">
        <f t="shared" si="346"/>
        <v>23.174193548387095</v>
      </c>
      <c r="L160" s="102">
        <v>23.8</v>
      </c>
      <c r="M160" s="100">
        <v>23.8</v>
      </c>
      <c r="N160" s="100">
        <v>23.2</v>
      </c>
      <c r="O160" s="100">
        <v>23.4</v>
      </c>
      <c r="P160" s="100">
        <v>24.6</v>
      </c>
      <c r="Q160" s="105">
        <v>24.8</v>
      </c>
      <c r="R160" s="102">
        <v>22.8</v>
      </c>
      <c r="S160" s="100">
        <v>22.8</v>
      </c>
      <c r="T160" s="100">
        <v>23</v>
      </c>
      <c r="U160" s="100">
        <v>24</v>
      </c>
      <c r="V160" s="100">
        <v>23.4</v>
      </c>
      <c r="W160" s="56">
        <v>23.4</v>
      </c>
      <c r="X160" s="106">
        <v>22.6</v>
      </c>
      <c r="Y160" s="100">
        <v>23.4</v>
      </c>
      <c r="Z160" s="100">
        <v>23.6</v>
      </c>
      <c r="AA160" s="100">
        <v>23.2</v>
      </c>
      <c r="AB160" s="105">
        <v>23.6</v>
      </c>
      <c r="AC160" s="102">
        <v>22.8</v>
      </c>
      <c r="AD160" s="102">
        <v>22.8</v>
      </c>
      <c r="AE160" s="100">
        <v>23.2</v>
      </c>
      <c r="AF160" s="102">
        <v>22.8</v>
      </c>
      <c r="AG160" s="100">
        <v>22.6</v>
      </c>
      <c r="AH160" s="100">
        <v>22.6</v>
      </c>
      <c r="AI160" s="100">
        <v>22</v>
      </c>
      <c r="AJ160" s="105">
        <v>22.4</v>
      </c>
      <c r="AK160" s="102">
        <v>22.8</v>
      </c>
      <c r="AL160" s="100">
        <v>23.6</v>
      </c>
      <c r="AM160" s="100">
        <v>23.4</v>
      </c>
      <c r="AN160" s="100">
        <v>22.4</v>
      </c>
      <c r="AO160" s="100">
        <v>23.6</v>
      </c>
      <c r="AP160" s="100">
        <v>22</v>
      </c>
      <c r="AQ160" s="110">
        <f t="shared" si="392"/>
        <v>1.3000000000000007</v>
      </c>
      <c r="AS160" s="103"/>
      <c r="AT160" s="112"/>
      <c r="AU160" s="142"/>
      <c r="AV160" s="143"/>
      <c r="AW160" s="143"/>
      <c r="AX160" s="149"/>
      <c r="AY160" s="143"/>
      <c r="AZ160" s="150"/>
      <c r="BA160" s="142"/>
      <c r="BB160" s="143"/>
      <c r="BC160" s="143"/>
      <c r="BD160" s="143"/>
      <c r="BE160" s="150"/>
      <c r="BF160" s="142"/>
      <c r="BG160" s="143"/>
      <c r="BH160" s="143"/>
      <c r="BI160" s="143"/>
      <c r="BJ160" s="150"/>
      <c r="BK160" s="143"/>
      <c r="BL160" s="143"/>
      <c r="BM160" s="143"/>
      <c r="BN160" s="143"/>
      <c r="BO160" s="150"/>
      <c r="BP160" s="142"/>
      <c r="BQ160" s="143"/>
      <c r="BR160" s="143"/>
      <c r="BS160" s="143"/>
      <c r="BT160" s="143"/>
      <c r="BV160" s="103"/>
      <c r="BW160" s="162"/>
      <c r="BX160" s="161"/>
      <c r="BY160" s="143"/>
      <c r="BZ160" s="143"/>
      <c r="CA160" s="143"/>
      <c r="CB160" s="150"/>
      <c r="CC160" s="161"/>
      <c r="CD160" s="143"/>
      <c r="CE160" s="143"/>
      <c r="CF160" s="143"/>
      <c r="CG160" s="150"/>
      <c r="CH160" s="149"/>
      <c r="CI160" s="149"/>
      <c r="CJ160" s="149"/>
      <c r="CK160" s="149"/>
      <c r="CL160" s="163"/>
      <c r="CM160" s="142"/>
      <c r="CN160" s="143"/>
      <c r="CO160" s="143"/>
      <c r="CP160" s="143"/>
      <c r="CQ160" s="150"/>
      <c r="CR160" s="142"/>
      <c r="CS160" s="143"/>
      <c r="CT160" s="143"/>
      <c r="CU160" s="143"/>
      <c r="CV160" s="143"/>
      <c r="CX160" s="103">
        <v>44813</v>
      </c>
      <c r="CY160" s="68">
        <v>14.75</v>
      </c>
      <c r="CZ160" s="68">
        <v>13.5</v>
      </c>
      <c r="DA160" s="126">
        <f t="shared" si="337"/>
        <v>1.25</v>
      </c>
      <c r="DC160" s="103">
        <v>44813</v>
      </c>
      <c r="DD160" s="127">
        <f t="shared" si="347"/>
        <v>0.59999999999999787</v>
      </c>
      <c r="DE160" s="127">
        <f t="shared" si="348"/>
        <v>1.1999999999999993</v>
      </c>
      <c r="DF160" s="127">
        <f t="shared" si="349"/>
        <v>-0.40000000000000213</v>
      </c>
      <c r="DG160" s="127">
        <f t="shared" si="350"/>
        <v>0.59999999999999787</v>
      </c>
      <c r="DH160" s="127">
        <f t="shared" si="351"/>
        <v>0.80000000000000071</v>
      </c>
      <c r="DI160" s="127">
        <f t="shared" si="352"/>
        <v>0</v>
      </c>
      <c r="DJ160" s="127">
        <f t="shared" si="353"/>
        <v>-0.19999999999999929</v>
      </c>
      <c r="DK160" s="127">
        <f t="shared" si="354"/>
        <v>-0.80000000000000071</v>
      </c>
      <c r="DL160" s="127">
        <f t="shared" si="355"/>
        <v>0.39999999999999858</v>
      </c>
      <c r="DM160" s="127">
        <f t="shared" si="356"/>
        <v>0</v>
      </c>
      <c r="DN160" s="127">
        <f t="shared" si="357"/>
        <v>-0.40000000000000213</v>
      </c>
      <c r="DO160" s="127">
        <f t="shared" si="358"/>
        <v>-0.20000000000000284</v>
      </c>
      <c r="DP160" s="127">
        <f t="shared" si="359"/>
        <v>0.20000000000000284</v>
      </c>
      <c r="DQ160" s="127">
        <f t="shared" si="360"/>
        <v>0.80000000000000071</v>
      </c>
      <c r="DR160" s="127">
        <f t="shared" si="361"/>
        <v>-1</v>
      </c>
      <c r="DS160" s="127">
        <f t="shared" si="362"/>
        <v>-0.19999999999999929</v>
      </c>
      <c r="DU160" s="103">
        <v>44816</v>
      </c>
      <c r="DV160" s="68">
        <v>11.6</v>
      </c>
      <c r="DW160" s="133">
        <v>11.6</v>
      </c>
      <c r="DX160" s="134">
        <f t="shared" si="373"/>
        <v>0</v>
      </c>
      <c r="DY160" s="68">
        <v>11.7</v>
      </c>
      <c r="DZ160" s="133">
        <v>11.7</v>
      </c>
      <c r="EA160" s="134">
        <f t="shared" si="383"/>
        <v>0</v>
      </c>
      <c r="EB160" s="68">
        <v>12</v>
      </c>
      <c r="EC160" s="133">
        <v>12.1</v>
      </c>
      <c r="ED160" s="134">
        <f t="shared" si="384"/>
        <v>-9.9999999999999645E-2</v>
      </c>
      <c r="EE160" s="68">
        <v>11.4</v>
      </c>
      <c r="EF160" s="133">
        <v>11.6</v>
      </c>
      <c r="EG160" s="134">
        <f t="shared" si="385"/>
        <v>-0.19999999999999929</v>
      </c>
      <c r="EH160" s="68">
        <v>12.3</v>
      </c>
      <c r="EI160" s="133">
        <v>12.45</v>
      </c>
      <c r="EJ160" s="134">
        <f t="shared" si="386"/>
        <v>-0.14999999999999858</v>
      </c>
      <c r="EK160" s="68">
        <v>11.8</v>
      </c>
      <c r="EL160" s="133">
        <v>11.9</v>
      </c>
      <c r="EM160" s="134">
        <f t="shared" si="387"/>
        <v>-9.9999999999999645E-2</v>
      </c>
      <c r="EN160" s="68">
        <v>11.3</v>
      </c>
      <c r="EO160" s="133">
        <v>11.2</v>
      </c>
      <c r="EP160" s="134">
        <f t="shared" si="388"/>
        <v>0.10000000000000142</v>
      </c>
      <c r="EQ160" s="68">
        <v>11.6</v>
      </c>
      <c r="ER160" s="133">
        <v>11.6</v>
      </c>
      <c r="ES160" s="134">
        <f t="shared" si="389"/>
        <v>0</v>
      </c>
      <c r="ET160" s="68">
        <v>11.5</v>
      </c>
      <c r="EU160" s="133">
        <v>11.5</v>
      </c>
      <c r="EV160" s="134">
        <f t="shared" si="390"/>
        <v>0</v>
      </c>
      <c r="EW160" s="68">
        <v>11.9</v>
      </c>
      <c r="EX160" s="133">
        <v>11.9</v>
      </c>
      <c r="EY160" s="134">
        <f t="shared" si="391"/>
        <v>0</v>
      </c>
    </row>
    <row r="161" spans="1:155" ht="19.75" customHeight="1" x14ac:dyDescent="0.35">
      <c r="E161" s="96"/>
      <c r="J161" s="103">
        <v>44812</v>
      </c>
      <c r="K161" s="101">
        <f t="shared" si="346"/>
        <v>23.148387096774194</v>
      </c>
      <c r="L161" s="102">
        <v>23.8</v>
      </c>
      <c r="M161" s="100">
        <v>23.8</v>
      </c>
      <c r="N161" s="100">
        <v>23.2</v>
      </c>
      <c r="O161" s="100">
        <v>23.4</v>
      </c>
      <c r="P161" s="100">
        <v>24.6</v>
      </c>
      <c r="Q161" s="105">
        <v>24.8</v>
      </c>
      <c r="R161" s="102">
        <v>22.8</v>
      </c>
      <c r="S161" s="100">
        <v>23</v>
      </c>
      <c r="T161" s="100">
        <v>23</v>
      </c>
      <c r="U161" s="100">
        <v>24</v>
      </c>
      <c r="V161" s="100">
        <v>23.4</v>
      </c>
      <c r="W161" s="56">
        <v>23.4</v>
      </c>
      <c r="X161" s="106">
        <v>22.6</v>
      </c>
      <c r="Y161" s="100">
        <v>23.4</v>
      </c>
      <c r="Z161" s="100">
        <v>23.6</v>
      </c>
      <c r="AA161" s="100">
        <v>23.2</v>
      </c>
      <c r="AB161" s="105">
        <v>23.6</v>
      </c>
      <c r="AC161" s="102">
        <v>22.8</v>
      </c>
      <c r="AD161" s="102">
        <v>22.8</v>
      </c>
      <c r="AE161" s="100">
        <v>23.2</v>
      </c>
      <c r="AF161" s="102">
        <v>22.8</v>
      </c>
      <c r="AG161" s="100">
        <v>22.2</v>
      </c>
      <c r="AH161" s="100">
        <v>22.4</v>
      </c>
      <c r="AI161" s="100">
        <v>22</v>
      </c>
      <c r="AJ161" s="105">
        <v>22</v>
      </c>
      <c r="AK161" s="102">
        <v>22.8</v>
      </c>
      <c r="AL161" s="100">
        <v>23.6</v>
      </c>
      <c r="AM161" s="100">
        <v>23.4</v>
      </c>
      <c r="AN161" s="100">
        <v>22.4</v>
      </c>
      <c r="AO161" s="100">
        <v>23.6</v>
      </c>
      <c r="AP161" s="100">
        <v>22</v>
      </c>
      <c r="AQ161" s="110">
        <f t="shared" si="392"/>
        <v>1.2000000000000028</v>
      </c>
      <c r="AS161" s="103"/>
      <c r="AT161" s="112"/>
      <c r="AU161" s="142"/>
      <c r="AV161" s="143"/>
      <c r="AW161" s="143"/>
      <c r="AX161" s="149"/>
      <c r="AY161" s="143"/>
      <c r="AZ161" s="150"/>
      <c r="BA161" s="142"/>
      <c r="BB161" s="143"/>
      <c r="BC161" s="143"/>
      <c r="BD161" s="143"/>
      <c r="BE161" s="150"/>
      <c r="BF161" s="142"/>
      <c r="BG161" s="143"/>
      <c r="BH161" s="143"/>
      <c r="BI161" s="143"/>
      <c r="BJ161" s="150"/>
      <c r="BK161" s="143"/>
      <c r="BL161" s="143"/>
      <c r="BM161" s="143"/>
      <c r="BN161" s="143"/>
      <c r="BO161" s="150"/>
      <c r="BP161" s="142"/>
      <c r="BQ161" s="143"/>
      <c r="BR161" s="143"/>
      <c r="BS161" s="143"/>
      <c r="BT161" s="143"/>
      <c r="BV161" s="103"/>
      <c r="BW161" s="162"/>
      <c r="BX161" s="161"/>
      <c r="BY161" s="143"/>
      <c r="BZ161" s="143"/>
      <c r="CA161" s="143"/>
      <c r="CB161" s="150"/>
      <c r="CC161" s="161"/>
      <c r="CD161" s="143"/>
      <c r="CE161" s="143"/>
      <c r="CF161" s="143"/>
      <c r="CG161" s="150"/>
      <c r="CH161" s="149"/>
      <c r="CI161" s="149"/>
      <c r="CJ161" s="149"/>
      <c r="CK161" s="149"/>
      <c r="CL161" s="163"/>
      <c r="CM161" s="142"/>
      <c r="CN161" s="143"/>
      <c r="CO161" s="143"/>
      <c r="CP161" s="143"/>
      <c r="CQ161" s="150"/>
      <c r="CR161" s="142"/>
      <c r="CS161" s="143"/>
      <c r="CT161" s="143"/>
      <c r="CU161" s="143"/>
      <c r="CV161" s="143"/>
      <c r="CX161" s="103">
        <v>44812</v>
      </c>
      <c r="CY161" s="68">
        <v>14.75</v>
      </c>
      <c r="CZ161" s="68">
        <v>13.3</v>
      </c>
      <c r="DA161" s="126">
        <f t="shared" si="337"/>
        <v>1.4499999999999993</v>
      </c>
      <c r="DC161" s="103">
        <v>44812</v>
      </c>
      <c r="DD161" s="127">
        <f t="shared" si="347"/>
        <v>0.39999999999999858</v>
      </c>
      <c r="DE161" s="127">
        <f t="shared" si="348"/>
        <v>1</v>
      </c>
      <c r="DF161" s="127">
        <f t="shared" si="349"/>
        <v>-0.60000000000000142</v>
      </c>
      <c r="DG161" s="127">
        <f t="shared" si="350"/>
        <v>0.39999999999999858</v>
      </c>
      <c r="DH161" s="127">
        <f t="shared" si="351"/>
        <v>0.60000000000000142</v>
      </c>
      <c r="DI161" s="127">
        <f t="shared" si="352"/>
        <v>-0.19999999999999929</v>
      </c>
      <c r="DJ161" s="127">
        <f t="shared" si="353"/>
        <v>-0.60000000000000142</v>
      </c>
      <c r="DK161" s="127">
        <f t="shared" si="354"/>
        <v>-1</v>
      </c>
      <c r="DL161" s="127">
        <f t="shared" si="355"/>
        <v>0.19999999999999929</v>
      </c>
      <c r="DM161" s="127">
        <f t="shared" si="356"/>
        <v>-0.19999999999999929</v>
      </c>
      <c r="DN161" s="127">
        <f t="shared" si="357"/>
        <v>-0.40000000000000213</v>
      </c>
      <c r="DO161" s="127">
        <f t="shared" si="358"/>
        <v>0</v>
      </c>
      <c r="DP161" s="127">
        <f t="shared" si="359"/>
        <v>0.20000000000000284</v>
      </c>
      <c r="DQ161" s="127">
        <f t="shared" si="360"/>
        <v>0.80000000000000071</v>
      </c>
      <c r="DR161" s="127">
        <f t="shared" si="361"/>
        <v>-1</v>
      </c>
      <c r="DS161" s="127">
        <f t="shared" si="362"/>
        <v>-0.39999999999999858</v>
      </c>
      <c r="DU161" s="103">
        <v>44815</v>
      </c>
      <c r="DV161" s="68">
        <v>11.6</v>
      </c>
      <c r="DW161" s="133">
        <v>11.6</v>
      </c>
      <c r="DX161" s="134">
        <f t="shared" si="373"/>
        <v>0</v>
      </c>
      <c r="DY161" s="68">
        <v>11.7</v>
      </c>
      <c r="DZ161" s="133">
        <v>11.7</v>
      </c>
      <c r="EA161" s="134">
        <f t="shared" si="383"/>
        <v>0</v>
      </c>
      <c r="EB161" s="68">
        <v>11.9</v>
      </c>
      <c r="EC161" s="133">
        <v>11.9</v>
      </c>
      <c r="ED161" s="134">
        <f t="shared" si="384"/>
        <v>0</v>
      </c>
      <c r="EE161" s="68">
        <v>11.4</v>
      </c>
      <c r="EF161" s="133">
        <v>11.6</v>
      </c>
      <c r="EG161" s="134">
        <f t="shared" si="385"/>
        <v>-0.19999999999999929</v>
      </c>
      <c r="EH161" s="68">
        <v>12.3</v>
      </c>
      <c r="EI161" s="133">
        <v>12.45</v>
      </c>
      <c r="EJ161" s="134">
        <f t="shared" si="386"/>
        <v>-0.14999999999999858</v>
      </c>
      <c r="EK161" s="68">
        <v>11.6</v>
      </c>
      <c r="EL161" s="133">
        <v>11.7</v>
      </c>
      <c r="EM161" s="134">
        <f t="shared" si="387"/>
        <v>-9.9999999999999645E-2</v>
      </c>
      <c r="EN161" s="68">
        <v>11</v>
      </c>
      <c r="EO161" s="133">
        <v>10.9</v>
      </c>
      <c r="EP161" s="134">
        <f t="shared" si="388"/>
        <v>9.9999999999999645E-2</v>
      </c>
      <c r="EQ161" s="68">
        <v>11.4</v>
      </c>
      <c r="ER161" s="133">
        <v>11.4</v>
      </c>
      <c r="ES161" s="134">
        <f t="shared" si="389"/>
        <v>0</v>
      </c>
      <c r="ET161" s="68">
        <v>11.3</v>
      </c>
      <c r="EU161" s="133">
        <v>11.3</v>
      </c>
      <c r="EV161" s="134">
        <f t="shared" si="390"/>
        <v>0</v>
      </c>
      <c r="EW161" s="68">
        <v>11.9</v>
      </c>
      <c r="EX161" s="133">
        <v>11.9</v>
      </c>
      <c r="EY161" s="134">
        <f t="shared" si="391"/>
        <v>0</v>
      </c>
    </row>
    <row r="162" spans="1:155" ht="19.75" customHeight="1" x14ac:dyDescent="0.35">
      <c r="E162" s="96"/>
      <c r="J162" s="103">
        <v>44811</v>
      </c>
      <c r="K162" s="101">
        <f t="shared" si="346"/>
        <v>23.232258064516124</v>
      </c>
      <c r="L162" s="102">
        <v>23.8</v>
      </c>
      <c r="M162" s="100">
        <v>23.8</v>
      </c>
      <c r="N162" s="100">
        <v>23.2</v>
      </c>
      <c r="O162" s="100">
        <v>23.8</v>
      </c>
      <c r="P162" s="100">
        <v>24.8</v>
      </c>
      <c r="Q162" s="105">
        <v>24.8</v>
      </c>
      <c r="R162" s="102">
        <v>23</v>
      </c>
      <c r="S162" s="100">
        <v>23</v>
      </c>
      <c r="T162" s="100">
        <v>23</v>
      </c>
      <c r="U162" s="100">
        <v>24</v>
      </c>
      <c r="V162" s="100">
        <v>23.4</v>
      </c>
      <c r="W162" s="56">
        <v>23.4</v>
      </c>
      <c r="X162" s="106">
        <v>22.6</v>
      </c>
      <c r="Y162" s="100">
        <v>23.4</v>
      </c>
      <c r="Z162" s="100">
        <v>23.6</v>
      </c>
      <c r="AA162" s="100">
        <v>23.2</v>
      </c>
      <c r="AB162" s="105">
        <v>23.6</v>
      </c>
      <c r="AC162" s="102">
        <v>23</v>
      </c>
      <c r="AD162" s="102">
        <v>23</v>
      </c>
      <c r="AE162" s="100">
        <v>23.2</v>
      </c>
      <c r="AF162" s="102">
        <v>23</v>
      </c>
      <c r="AG162" s="100">
        <v>22.2</v>
      </c>
      <c r="AH162" s="100">
        <v>22.4</v>
      </c>
      <c r="AI162" s="100">
        <v>22</v>
      </c>
      <c r="AJ162" s="105">
        <v>22</v>
      </c>
      <c r="AK162" s="102">
        <v>22.8</v>
      </c>
      <c r="AL162" s="100">
        <v>24</v>
      </c>
      <c r="AM162" s="100">
        <v>23.4</v>
      </c>
      <c r="AN162" s="100">
        <v>22.8</v>
      </c>
      <c r="AO162" s="100">
        <v>24</v>
      </c>
      <c r="AP162" s="100">
        <v>22</v>
      </c>
      <c r="AQ162" s="110">
        <f t="shared" si="392"/>
        <v>1.3999999999999986</v>
      </c>
      <c r="AS162" s="103"/>
      <c r="AT162" s="112"/>
      <c r="AU162" s="142"/>
      <c r="AV162" s="143"/>
      <c r="AW162" s="143"/>
      <c r="AX162" s="149"/>
      <c r="AY162" s="143"/>
      <c r="AZ162" s="150"/>
      <c r="BA162" s="142"/>
      <c r="BB162" s="143"/>
      <c r="BC162" s="143"/>
      <c r="BD162" s="143"/>
      <c r="BE162" s="150"/>
      <c r="BF162" s="142"/>
      <c r="BG162" s="143"/>
      <c r="BH162" s="143"/>
      <c r="BI162" s="143"/>
      <c r="BJ162" s="150"/>
      <c r="BK162" s="143"/>
      <c r="BL162" s="143"/>
      <c r="BM162" s="143"/>
      <c r="BN162" s="143"/>
      <c r="BO162" s="150"/>
      <c r="BP162" s="142"/>
      <c r="BQ162" s="143"/>
      <c r="BR162" s="143"/>
      <c r="BS162" s="143"/>
      <c r="BT162" s="143"/>
      <c r="BV162" s="103"/>
      <c r="BW162" s="162"/>
      <c r="BX162" s="161"/>
      <c r="BY162" s="143"/>
      <c r="BZ162" s="143"/>
      <c r="CA162" s="143"/>
      <c r="CB162" s="150"/>
      <c r="CC162" s="161"/>
      <c r="CD162" s="143"/>
      <c r="CE162" s="143"/>
      <c r="CF162" s="143"/>
      <c r="CG162" s="150"/>
      <c r="CH162" s="149"/>
      <c r="CI162" s="149"/>
      <c r="CJ162" s="149"/>
      <c r="CK162" s="149"/>
      <c r="CL162" s="163"/>
      <c r="CM162" s="142"/>
      <c r="CN162" s="143"/>
      <c r="CO162" s="143"/>
      <c r="CP162" s="143"/>
      <c r="CQ162" s="150"/>
      <c r="CR162" s="142"/>
      <c r="CS162" s="143"/>
      <c r="CT162" s="143"/>
      <c r="CU162" s="143"/>
      <c r="CV162" s="143"/>
      <c r="CX162" s="103">
        <v>44811</v>
      </c>
      <c r="CY162" s="68">
        <v>15</v>
      </c>
      <c r="CZ162" s="68">
        <v>13.5</v>
      </c>
      <c r="DA162" s="126">
        <f t="shared" si="337"/>
        <v>1.5</v>
      </c>
      <c r="DC162" s="103">
        <v>44811</v>
      </c>
      <c r="DD162" s="127">
        <f t="shared" si="347"/>
        <v>0.39999999999999858</v>
      </c>
      <c r="DE162" s="127">
        <f t="shared" si="348"/>
        <v>1</v>
      </c>
      <c r="DF162" s="127">
        <f t="shared" si="349"/>
        <v>-0.19999999999999929</v>
      </c>
      <c r="DG162" s="127">
        <f t="shared" si="350"/>
        <v>0.39999999999999858</v>
      </c>
      <c r="DH162" s="127">
        <f t="shared" si="351"/>
        <v>1</v>
      </c>
      <c r="DI162" s="127">
        <f t="shared" si="352"/>
        <v>0</v>
      </c>
      <c r="DJ162" s="127">
        <f t="shared" si="353"/>
        <v>-0.60000000000000142</v>
      </c>
      <c r="DK162" s="127">
        <f t="shared" si="354"/>
        <v>-1</v>
      </c>
      <c r="DL162" s="127">
        <f t="shared" si="355"/>
        <v>0.19999999999999929</v>
      </c>
      <c r="DM162" s="127">
        <f t="shared" si="356"/>
        <v>-0.19999999999999929</v>
      </c>
      <c r="DN162" s="127">
        <f t="shared" si="357"/>
        <v>-0.19999999999999929</v>
      </c>
      <c r="DO162" s="127">
        <f t="shared" si="358"/>
        <v>0.40000000000000213</v>
      </c>
      <c r="DP162" s="127">
        <f t="shared" si="359"/>
        <v>0.60000000000000142</v>
      </c>
      <c r="DQ162" s="127">
        <f t="shared" si="360"/>
        <v>1</v>
      </c>
      <c r="DR162" s="127">
        <f t="shared" si="361"/>
        <v>-1.3999999999999986</v>
      </c>
      <c r="DS162" s="127">
        <f t="shared" si="362"/>
        <v>-0.39999999999999858</v>
      </c>
      <c r="DU162" s="103">
        <v>44814</v>
      </c>
      <c r="DV162" s="68">
        <v>11.4</v>
      </c>
      <c r="DW162" s="133">
        <v>11.45</v>
      </c>
      <c r="DX162" s="134">
        <f t="shared" si="373"/>
        <v>-4.9999999999998934E-2</v>
      </c>
      <c r="DY162" s="68">
        <v>11.6</v>
      </c>
      <c r="DZ162" s="133">
        <v>11.65</v>
      </c>
      <c r="EA162" s="134">
        <f t="shared" si="383"/>
        <v>-5.0000000000000711E-2</v>
      </c>
      <c r="EB162" s="68">
        <v>11.9</v>
      </c>
      <c r="EC162" s="133">
        <v>12.05</v>
      </c>
      <c r="ED162" s="134">
        <f t="shared" si="384"/>
        <v>-0.15000000000000036</v>
      </c>
      <c r="EE162" s="68">
        <v>11.4</v>
      </c>
      <c r="EF162" s="133">
        <v>11.7</v>
      </c>
      <c r="EG162" s="134">
        <f t="shared" si="385"/>
        <v>-0.29999999999999893</v>
      </c>
      <c r="EH162" s="68">
        <v>12.3</v>
      </c>
      <c r="EI162" s="133">
        <v>12.4</v>
      </c>
      <c r="EJ162" s="134">
        <f t="shared" si="386"/>
        <v>-9.9999999999999645E-2</v>
      </c>
      <c r="EK162" s="68">
        <v>11.6</v>
      </c>
      <c r="EL162" s="133">
        <v>11.65</v>
      </c>
      <c r="EM162" s="134">
        <f t="shared" si="387"/>
        <v>-5.0000000000000711E-2</v>
      </c>
      <c r="EN162" s="68">
        <v>11</v>
      </c>
      <c r="EO162" s="133">
        <v>10.9</v>
      </c>
      <c r="EP162" s="134">
        <f t="shared" si="388"/>
        <v>9.9999999999999645E-2</v>
      </c>
      <c r="EQ162" s="68">
        <v>11.3</v>
      </c>
      <c r="ER162" s="133">
        <v>11.3</v>
      </c>
      <c r="ES162" s="134">
        <f t="shared" si="389"/>
        <v>0</v>
      </c>
      <c r="ET162" s="68">
        <v>11.2</v>
      </c>
      <c r="EU162" s="133">
        <v>11.2</v>
      </c>
      <c r="EV162" s="134">
        <f t="shared" si="390"/>
        <v>0</v>
      </c>
      <c r="EW162" s="68">
        <v>11.8</v>
      </c>
      <c r="EX162" s="133">
        <v>11.9</v>
      </c>
      <c r="EY162" s="134">
        <f t="shared" si="391"/>
        <v>-9.9999999999999645E-2</v>
      </c>
    </row>
    <row r="163" spans="1:155" ht="19.75" customHeight="1" x14ac:dyDescent="0.35">
      <c r="E163" s="96"/>
      <c r="J163" s="103">
        <v>44810</v>
      </c>
      <c r="K163" s="101">
        <f t="shared" si="346"/>
        <v>23.580645161290324</v>
      </c>
      <c r="L163" s="102">
        <v>24</v>
      </c>
      <c r="M163" s="100">
        <v>24.4</v>
      </c>
      <c r="N163" s="100">
        <v>23.8</v>
      </c>
      <c r="O163" s="100">
        <v>23.8</v>
      </c>
      <c r="P163" s="100">
        <v>25</v>
      </c>
      <c r="Q163" s="105">
        <v>25.2</v>
      </c>
      <c r="R163" s="102">
        <v>23.6</v>
      </c>
      <c r="S163" s="100">
        <v>23.6</v>
      </c>
      <c r="T163" s="100">
        <v>23.6</v>
      </c>
      <c r="U163" s="100">
        <v>24.6</v>
      </c>
      <c r="V163" s="100">
        <v>23.8</v>
      </c>
      <c r="W163" s="56">
        <v>23.8</v>
      </c>
      <c r="X163" s="106">
        <v>22.6</v>
      </c>
      <c r="Y163" s="100">
        <v>24.2</v>
      </c>
      <c r="Z163" s="100">
        <v>24.2</v>
      </c>
      <c r="AA163" s="100">
        <v>24</v>
      </c>
      <c r="AB163" s="105">
        <v>24</v>
      </c>
      <c r="AC163" s="102">
        <v>23.2</v>
      </c>
      <c r="AD163" s="102">
        <v>23.2</v>
      </c>
      <c r="AE163" s="100">
        <v>23.4</v>
      </c>
      <c r="AF163" s="102">
        <v>23.2</v>
      </c>
      <c r="AG163" s="100">
        <v>22.2</v>
      </c>
      <c r="AH163" s="100">
        <v>22.6</v>
      </c>
      <c r="AI163" s="100">
        <v>22.4</v>
      </c>
      <c r="AJ163" s="105">
        <v>22</v>
      </c>
      <c r="AK163" s="102">
        <v>23.2</v>
      </c>
      <c r="AL163" s="100">
        <v>24.2</v>
      </c>
      <c r="AM163" s="100">
        <v>23.8</v>
      </c>
      <c r="AN163" s="100">
        <v>23</v>
      </c>
      <c r="AO163" s="100">
        <v>24.4</v>
      </c>
      <c r="AP163" s="100">
        <v>22</v>
      </c>
      <c r="AQ163" s="110">
        <f t="shared" si="392"/>
        <v>1</v>
      </c>
      <c r="AS163" s="103"/>
      <c r="AT163" s="112"/>
      <c r="AU163" s="142"/>
      <c r="AV163" s="143"/>
      <c r="AW163" s="143"/>
      <c r="AX163" s="149"/>
      <c r="AY163" s="143"/>
      <c r="AZ163" s="150"/>
      <c r="BA163" s="142"/>
      <c r="BB163" s="143"/>
      <c r="BC163" s="143"/>
      <c r="BD163" s="143"/>
      <c r="BE163" s="150"/>
      <c r="BF163" s="142"/>
      <c r="BG163" s="143"/>
      <c r="BH163" s="143"/>
      <c r="BI163" s="143"/>
      <c r="BJ163" s="150"/>
      <c r="BK163" s="143"/>
      <c r="BL163" s="143"/>
      <c r="BM163" s="143"/>
      <c r="BN163" s="143"/>
      <c r="BO163" s="150"/>
      <c r="BP163" s="142"/>
      <c r="BQ163" s="143"/>
      <c r="BR163" s="143"/>
      <c r="BS163" s="143"/>
      <c r="BT163" s="143"/>
      <c r="BV163" s="103"/>
      <c r="BW163" s="162"/>
      <c r="BX163" s="161"/>
      <c r="BY163" s="143"/>
      <c r="BZ163" s="143"/>
      <c r="CA163" s="143"/>
      <c r="CB163" s="150"/>
      <c r="CC163" s="161"/>
      <c r="CD163" s="143"/>
      <c r="CE163" s="143"/>
      <c r="CF163" s="143"/>
      <c r="CG163" s="150"/>
      <c r="CH163" s="149"/>
      <c r="CI163" s="149"/>
      <c r="CJ163" s="149"/>
      <c r="CK163" s="149"/>
      <c r="CL163" s="163"/>
      <c r="CM163" s="142"/>
      <c r="CN163" s="143"/>
      <c r="CO163" s="143"/>
      <c r="CP163" s="143"/>
      <c r="CQ163" s="150"/>
      <c r="CR163" s="142"/>
      <c r="CS163" s="143"/>
      <c r="CT163" s="143"/>
      <c r="CU163" s="143"/>
      <c r="CV163" s="143"/>
      <c r="CX163" s="103">
        <v>44810</v>
      </c>
      <c r="CY163" s="68">
        <v>15.25</v>
      </c>
      <c r="CZ163" s="68">
        <v>14.25</v>
      </c>
      <c r="DA163" s="126">
        <f t="shared" si="337"/>
        <v>1</v>
      </c>
      <c r="DC163" s="103">
        <v>44810</v>
      </c>
      <c r="DD163" s="127">
        <f t="shared" si="347"/>
        <v>0.19999999999999929</v>
      </c>
      <c r="DE163" s="127">
        <f t="shared" si="348"/>
        <v>1</v>
      </c>
      <c r="DF163" s="127">
        <f t="shared" si="349"/>
        <v>-0.60000000000000142</v>
      </c>
      <c r="DG163" s="127">
        <f t="shared" si="350"/>
        <v>0.19999999999999929</v>
      </c>
      <c r="DH163" s="127">
        <f t="shared" si="351"/>
        <v>0.59999999999999787</v>
      </c>
      <c r="DI163" s="127">
        <f t="shared" si="352"/>
        <v>0</v>
      </c>
      <c r="DJ163" s="127">
        <f t="shared" si="353"/>
        <v>-1</v>
      </c>
      <c r="DK163" s="127">
        <f t="shared" si="354"/>
        <v>-1.2000000000000028</v>
      </c>
      <c r="DL163" s="127">
        <f t="shared" si="355"/>
        <v>0.19999999999999929</v>
      </c>
      <c r="DM163" s="127">
        <f t="shared" si="356"/>
        <v>-0.40000000000000213</v>
      </c>
      <c r="DN163" s="127">
        <f t="shared" si="357"/>
        <v>-0.60000000000000142</v>
      </c>
      <c r="DO163" s="127">
        <f t="shared" si="358"/>
        <v>0.39999999999999858</v>
      </c>
      <c r="DP163" s="127">
        <f t="shared" si="359"/>
        <v>0.39999999999999858</v>
      </c>
      <c r="DQ163" s="127">
        <f t="shared" si="360"/>
        <v>0.59999999999999787</v>
      </c>
      <c r="DR163" s="127">
        <f t="shared" si="361"/>
        <v>-1.5999999999999979</v>
      </c>
      <c r="DS163" s="127">
        <f t="shared" si="362"/>
        <v>-1</v>
      </c>
      <c r="DU163" s="103">
        <v>44813</v>
      </c>
      <c r="DV163" s="68">
        <v>11.4</v>
      </c>
      <c r="DW163" s="133">
        <v>11.5</v>
      </c>
      <c r="DX163" s="134">
        <f t="shared" si="373"/>
        <v>-9.9999999999999645E-2</v>
      </c>
      <c r="DY163" s="68">
        <v>11.4</v>
      </c>
      <c r="DZ163" s="133">
        <v>11.5</v>
      </c>
      <c r="EA163" s="134">
        <f t="shared" si="383"/>
        <v>-9.9999999999999645E-2</v>
      </c>
      <c r="EB163" s="68">
        <v>11.9</v>
      </c>
      <c r="EC163" s="133">
        <v>12.1</v>
      </c>
      <c r="ED163" s="134">
        <f t="shared" si="384"/>
        <v>-0.19999999999999929</v>
      </c>
      <c r="EE163" s="68">
        <v>11.4</v>
      </c>
      <c r="EF163" s="133">
        <v>11.6</v>
      </c>
      <c r="EG163" s="134">
        <f t="shared" si="385"/>
        <v>-0.19999999999999929</v>
      </c>
      <c r="EH163" s="68">
        <v>11.8</v>
      </c>
      <c r="EI163" s="133">
        <v>12</v>
      </c>
      <c r="EJ163" s="134">
        <f t="shared" si="386"/>
        <v>-0.19999999999999929</v>
      </c>
      <c r="EK163" s="68">
        <v>11.6</v>
      </c>
      <c r="EL163" s="133">
        <v>11.7</v>
      </c>
      <c r="EM163" s="134">
        <f t="shared" si="387"/>
        <v>-9.9999999999999645E-2</v>
      </c>
      <c r="EN163" s="68">
        <v>11</v>
      </c>
      <c r="EO163" s="133">
        <v>10.8</v>
      </c>
      <c r="EP163" s="134">
        <f t="shared" si="388"/>
        <v>0.19999999999999929</v>
      </c>
      <c r="EQ163" s="68">
        <v>11.3</v>
      </c>
      <c r="ER163" s="133">
        <v>11.1</v>
      </c>
      <c r="ES163" s="134">
        <f t="shared" si="389"/>
        <v>0.20000000000000107</v>
      </c>
      <c r="ET163" s="68">
        <v>11.2</v>
      </c>
      <c r="EU163" s="133">
        <v>11</v>
      </c>
      <c r="EV163" s="134">
        <f t="shared" si="390"/>
        <v>0.19999999999999929</v>
      </c>
      <c r="EW163" s="68">
        <v>11.7</v>
      </c>
      <c r="EX163" s="133">
        <v>11.8</v>
      </c>
      <c r="EY163" s="134">
        <f t="shared" si="391"/>
        <v>-0.10000000000000142</v>
      </c>
    </row>
    <row r="164" spans="1:155" ht="19.75" customHeight="1" x14ac:dyDescent="0.35">
      <c r="E164" s="96"/>
      <c r="J164" s="103">
        <v>44809</v>
      </c>
      <c r="K164" s="101">
        <f t="shared" si="346"/>
        <v>23.661290322580641</v>
      </c>
      <c r="L164" s="102">
        <v>24.2</v>
      </c>
      <c r="M164" s="100">
        <v>24.4</v>
      </c>
      <c r="N164" s="100">
        <v>23.8</v>
      </c>
      <c r="O164" s="100">
        <v>23.8</v>
      </c>
      <c r="P164" s="100">
        <v>24.6</v>
      </c>
      <c r="Q164" s="105">
        <v>25.2</v>
      </c>
      <c r="R164" s="102">
        <v>23.5</v>
      </c>
      <c r="S164" s="100">
        <v>24.2</v>
      </c>
      <c r="T164" s="100">
        <v>24.4</v>
      </c>
      <c r="U164" s="100">
        <v>24.6</v>
      </c>
      <c r="V164" s="100">
        <v>24.4</v>
      </c>
      <c r="W164" s="56">
        <v>24.4</v>
      </c>
      <c r="X164" s="106">
        <v>22.2</v>
      </c>
      <c r="Y164" s="100">
        <v>24</v>
      </c>
      <c r="Z164" s="100">
        <v>24.2</v>
      </c>
      <c r="AA164" s="100">
        <v>24</v>
      </c>
      <c r="AB164" s="105">
        <v>23.8</v>
      </c>
      <c r="AC164" s="102">
        <v>23.4</v>
      </c>
      <c r="AD164" s="102">
        <v>23.4</v>
      </c>
      <c r="AE164" s="100">
        <v>23</v>
      </c>
      <c r="AF164" s="102">
        <v>23.4</v>
      </c>
      <c r="AG164" s="100">
        <v>22.2</v>
      </c>
      <c r="AH164" s="100">
        <v>22.6</v>
      </c>
      <c r="AI164" s="100">
        <v>22.6</v>
      </c>
      <c r="AJ164" s="105">
        <v>22</v>
      </c>
      <c r="AK164" s="102">
        <v>23.6</v>
      </c>
      <c r="AL164" s="100">
        <v>24.4</v>
      </c>
      <c r="AM164" s="100">
        <v>23.8</v>
      </c>
      <c r="AN164" s="100">
        <v>23</v>
      </c>
      <c r="AO164" s="100">
        <v>24.4</v>
      </c>
      <c r="AP164" s="100">
        <v>22</v>
      </c>
      <c r="AQ164" s="110">
        <f t="shared" si="392"/>
        <v>0.64999999999999858</v>
      </c>
      <c r="AS164" s="103"/>
      <c r="AT164" s="112"/>
      <c r="AU164" s="142"/>
      <c r="AV164" s="143"/>
      <c r="AW164" s="143"/>
      <c r="AX164" s="149"/>
      <c r="AY164" s="143"/>
      <c r="AZ164" s="150"/>
      <c r="BA164" s="142"/>
      <c r="BB164" s="143"/>
      <c r="BC164" s="143"/>
      <c r="BD164" s="143"/>
      <c r="BE164" s="150"/>
      <c r="BF164" s="142"/>
      <c r="BG164" s="143"/>
      <c r="BH164" s="143"/>
      <c r="BI164" s="143"/>
      <c r="BJ164" s="150"/>
      <c r="BK164" s="143"/>
      <c r="BL164" s="143"/>
      <c r="BM164" s="143"/>
      <c r="BN164" s="143"/>
      <c r="BO164" s="150"/>
      <c r="BP164" s="142"/>
      <c r="BQ164" s="143"/>
      <c r="BR164" s="143"/>
      <c r="BS164" s="143"/>
      <c r="BT164" s="143"/>
      <c r="BV164" s="103"/>
      <c r="BW164" s="162"/>
      <c r="BX164" s="161"/>
      <c r="BY164" s="143"/>
      <c r="BZ164" s="143"/>
      <c r="CA164" s="143"/>
      <c r="CB164" s="150"/>
      <c r="CC164" s="161"/>
      <c r="CD164" s="143"/>
      <c r="CE164" s="143"/>
      <c r="CF164" s="143"/>
      <c r="CG164" s="150"/>
      <c r="CH164" s="149"/>
      <c r="CI164" s="149"/>
      <c r="CJ164" s="149"/>
      <c r="CK164" s="149"/>
      <c r="CL164" s="163"/>
      <c r="CM164" s="142"/>
      <c r="CN164" s="143"/>
      <c r="CO164" s="143"/>
      <c r="CP164" s="143"/>
      <c r="CQ164" s="150"/>
      <c r="CR164" s="142"/>
      <c r="CS164" s="143"/>
      <c r="CT164" s="143"/>
      <c r="CU164" s="143"/>
      <c r="CV164" s="143"/>
      <c r="CX164" s="103">
        <v>44809</v>
      </c>
      <c r="CY164" s="68">
        <v>15</v>
      </c>
      <c r="CZ164" s="68">
        <v>13.5</v>
      </c>
      <c r="DA164" s="126">
        <f t="shared" si="337"/>
        <v>1.5</v>
      </c>
      <c r="DC164" s="103">
        <v>44809</v>
      </c>
      <c r="DD164" s="127">
        <f t="shared" si="347"/>
        <v>0.19999999999999929</v>
      </c>
      <c r="DE164" s="127">
        <f t="shared" si="348"/>
        <v>0.40000000000000213</v>
      </c>
      <c r="DF164" s="127">
        <f t="shared" si="349"/>
        <v>-1.1999999999999993</v>
      </c>
      <c r="DG164" s="127">
        <f t="shared" si="350"/>
        <v>-0.39999999999999858</v>
      </c>
      <c r="DH164" s="127">
        <f t="shared" si="351"/>
        <v>0.19999999999999929</v>
      </c>
      <c r="DI164" s="127">
        <f t="shared" si="352"/>
        <v>-0.69999999999999929</v>
      </c>
      <c r="DJ164" s="127">
        <f t="shared" si="353"/>
        <v>-1.5999999999999979</v>
      </c>
      <c r="DK164" s="127">
        <f t="shared" si="354"/>
        <v>-1.5999999999999979</v>
      </c>
      <c r="DL164" s="127">
        <f t="shared" si="355"/>
        <v>-0.39999999999999858</v>
      </c>
      <c r="DM164" s="127">
        <f t="shared" si="356"/>
        <v>-0.59999999999999787</v>
      </c>
      <c r="DN164" s="127">
        <f t="shared" si="357"/>
        <v>-0.5</v>
      </c>
      <c r="DO164" s="127">
        <f t="shared" si="358"/>
        <v>0.39999999999999858</v>
      </c>
      <c r="DP164" s="127">
        <f t="shared" si="359"/>
        <v>0</v>
      </c>
      <c r="DQ164" s="127">
        <f t="shared" si="360"/>
        <v>0.89999999999999858</v>
      </c>
      <c r="DR164" s="127">
        <f t="shared" si="361"/>
        <v>-2.1999999999999993</v>
      </c>
      <c r="DS164" s="127">
        <f t="shared" si="362"/>
        <v>-2</v>
      </c>
      <c r="DU164" s="103">
        <v>44812</v>
      </c>
      <c r="DV164" s="68">
        <v>11.4</v>
      </c>
      <c r="DW164" s="133">
        <v>11.5</v>
      </c>
      <c r="DX164" s="134">
        <f t="shared" si="373"/>
        <v>-9.9999999999999645E-2</v>
      </c>
      <c r="DY164" s="68">
        <v>11.5</v>
      </c>
      <c r="DZ164" s="133">
        <v>11.6</v>
      </c>
      <c r="EA164" s="134">
        <f t="shared" ref="EA164:EA170" si="393">DY164-DZ164</f>
        <v>-9.9999999999999645E-2</v>
      </c>
      <c r="EB164" s="68">
        <v>11.9</v>
      </c>
      <c r="EC164" s="133">
        <v>12.1</v>
      </c>
      <c r="ED164" s="134">
        <f t="shared" ref="ED164:ED170" si="394">EB164-EC164</f>
        <v>-0.19999999999999929</v>
      </c>
      <c r="EE164" s="68">
        <v>11.4</v>
      </c>
      <c r="EF164" s="133">
        <v>11.6</v>
      </c>
      <c r="EG164" s="134">
        <f t="shared" ref="EG164:EG170" si="395">EE164-EF164</f>
        <v>-0.19999999999999929</v>
      </c>
      <c r="EH164" s="68">
        <v>11.8</v>
      </c>
      <c r="EI164" s="133">
        <v>11.9</v>
      </c>
      <c r="EJ164" s="134">
        <f t="shared" ref="EJ164:EJ170" si="396">EH164-EI164</f>
        <v>-9.9999999999999645E-2</v>
      </c>
      <c r="EK164" s="68">
        <v>11.6</v>
      </c>
      <c r="EL164" s="133">
        <v>11.8</v>
      </c>
      <c r="EM164" s="134">
        <f t="shared" ref="EM164:EM170" si="397">EK164-EL164</f>
        <v>-0.20000000000000107</v>
      </c>
      <c r="EN164" s="68">
        <v>11</v>
      </c>
      <c r="EO164" s="133">
        <v>10.9</v>
      </c>
      <c r="EP164" s="134">
        <f t="shared" ref="EP164:EP170" si="398">EN164-EO164</f>
        <v>9.9999999999999645E-2</v>
      </c>
      <c r="EQ164" s="68">
        <v>11.2</v>
      </c>
      <c r="ER164" s="133">
        <v>11</v>
      </c>
      <c r="ES164" s="134">
        <f t="shared" ref="ES164:ES170" si="399">EQ164-ER164</f>
        <v>0.19999999999999929</v>
      </c>
      <c r="ET164" s="68">
        <v>11</v>
      </c>
      <c r="EU164" s="133">
        <v>10.8</v>
      </c>
      <c r="EV164" s="134">
        <f t="shared" ref="EV164:EV170" si="400">ET164-EU164</f>
        <v>0.19999999999999929</v>
      </c>
      <c r="EW164" s="68">
        <v>11.7</v>
      </c>
      <c r="EX164" s="133">
        <v>11.8</v>
      </c>
      <c r="EY164" s="134">
        <f t="shared" ref="EY164:EY170" si="401">EW164-EX164</f>
        <v>-0.10000000000000142</v>
      </c>
    </row>
    <row r="165" spans="1:155" ht="19.75" customHeight="1" x14ac:dyDescent="0.35">
      <c r="E165" s="96"/>
      <c r="J165" s="103">
        <v>44808</v>
      </c>
      <c r="K165" s="101">
        <f t="shared" si="346"/>
        <v>23.341935483870966</v>
      </c>
      <c r="L165" s="102">
        <v>23.6</v>
      </c>
      <c r="M165" s="100">
        <v>23.8</v>
      </c>
      <c r="N165" s="100">
        <v>23.8</v>
      </c>
      <c r="O165" s="100">
        <v>23.6</v>
      </c>
      <c r="P165" s="100">
        <v>24.6</v>
      </c>
      <c r="Q165" s="105">
        <v>25.2</v>
      </c>
      <c r="R165" s="102">
        <v>23.4</v>
      </c>
      <c r="S165" s="100">
        <v>23.8</v>
      </c>
      <c r="T165" s="100">
        <v>23.8</v>
      </c>
      <c r="U165" s="100">
        <v>24</v>
      </c>
      <c r="V165" s="100">
        <v>24</v>
      </c>
      <c r="W165" s="56">
        <v>24</v>
      </c>
      <c r="X165" s="106">
        <v>22.2</v>
      </c>
      <c r="Y165" s="100">
        <v>23.2</v>
      </c>
      <c r="Z165" s="100">
        <v>23.4</v>
      </c>
      <c r="AA165" s="100">
        <v>23.2</v>
      </c>
      <c r="AB165" s="105">
        <v>23.2</v>
      </c>
      <c r="AC165" s="102">
        <v>23</v>
      </c>
      <c r="AD165" s="102">
        <v>23</v>
      </c>
      <c r="AE165" s="100">
        <v>23</v>
      </c>
      <c r="AF165" s="102">
        <v>23.2</v>
      </c>
      <c r="AG165" s="100">
        <v>22.2</v>
      </c>
      <c r="AH165" s="100">
        <v>22.2</v>
      </c>
      <c r="AI165" s="100">
        <v>22.6</v>
      </c>
      <c r="AJ165" s="105">
        <v>22</v>
      </c>
      <c r="AK165" s="102">
        <v>23.4</v>
      </c>
      <c r="AL165" s="100">
        <v>24</v>
      </c>
      <c r="AM165" s="100">
        <v>23.4</v>
      </c>
      <c r="AN165" s="100">
        <v>23</v>
      </c>
      <c r="AO165" s="100">
        <v>23.8</v>
      </c>
      <c r="AP165" s="100">
        <v>22</v>
      </c>
      <c r="AQ165" s="110">
        <f t="shared" si="392"/>
        <v>0.69999999999999929</v>
      </c>
      <c r="AS165" s="103"/>
      <c r="AT165" s="112"/>
      <c r="AU165" s="142"/>
      <c r="AV165" s="143"/>
      <c r="AW165" s="143"/>
      <c r="AX165" s="149"/>
      <c r="AY165" s="143"/>
      <c r="AZ165" s="150"/>
      <c r="BA165" s="142"/>
      <c r="BB165" s="143"/>
      <c r="BC165" s="143"/>
      <c r="BD165" s="143"/>
      <c r="BE165" s="150"/>
      <c r="BF165" s="142"/>
      <c r="BG165" s="143"/>
      <c r="BH165" s="143"/>
      <c r="BI165" s="143"/>
      <c r="BJ165" s="150"/>
      <c r="BK165" s="143"/>
      <c r="BL165" s="143"/>
      <c r="BM165" s="143"/>
      <c r="BN165" s="143"/>
      <c r="BO165" s="150"/>
      <c r="BP165" s="142"/>
      <c r="BQ165" s="143"/>
      <c r="BR165" s="143"/>
      <c r="BS165" s="143"/>
      <c r="BT165" s="143"/>
      <c r="BV165" s="103"/>
      <c r="BW165" s="162"/>
      <c r="BX165" s="161"/>
      <c r="BY165" s="143"/>
      <c r="BZ165" s="143"/>
      <c r="CA165" s="143"/>
      <c r="CB165" s="150"/>
      <c r="CC165" s="161"/>
      <c r="CD165" s="143"/>
      <c r="CE165" s="143"/>
      <c r="CF165" s="143"/>
      <c r="CG165" s="150"/>
      <c r="CH165" s="149"/>
      <c r="CI165" s="149"/>
      <c r="CJ165" s="149"/>
      <c r="CK165" s="149"/>
      <c r="CL165" s="163"/>
      <c r="CM165" s="142"/>
      <c r="CN165" s="143"/>
      <c r="CO165" s="143"/>
      <c r="CP165" s="143"/>
      <c r="CQ165" s="150"/>
      <c r="CR165" s="142"/>
      <c r="CS165" s="143"/>
      <c r="CT165" s="143"/>
      <c r="CU165" s="143"/>
      <c r="CV165" s="143"/>
      <c r="CX165" s="103">
        <v>44808</v>
      </c>
      <c r="CY165" s="68">
        <v>15</v>
      </c>
      <c r="CZ165" s="68">
        <v>13.5</v>
      </c>
      <c r="DA165" s="126">
        <f t="shared" si="337"/>
        <v>1.5</v>
      </c>
      <c r="DC165" s="103">
        <v>44808</v>
      </c>
      <c r="DD165" s="127">
        <f t="shared" si="347"/>
        <v>0.19999999999999929</v>
      </c>
      <c r="DE165" s="127">
        <f t="shared" si="348"/>
        <v>0.19999999999999929</v>
      </c>
      <c r="DF165" s="127">
        <f t="shared" si="349"/>
        <v>-0.80000000000000071</v>
      </c>
      <c r="DG165" s="127">
        <f t="shared" si="350"/>
        <v>-0.40000000000000213</v>
      </c>
      <c r="DH165" s="127">
        <f t="shared" si="351"/>
        <v>0.19999999999999929</v>
      </c>
      <c r="DI165" s="127">
        <f t="shared" si="352"/>
        <v>-0.40000000000000213</v>
      </c>
      <c r="DJ165" s="127">
        <f t="shared" si="353"/>
        <v>-1.6000000000000014</v>
      </c>
      <c r="DK165" s="127">
        <f t="shared" si="354"/>
        <v>-1.1999999999999993</v>
      </c>
      <c r="DL165" s="127">
        <f t="shared" si="355"/>
        <v>0</v>
      </c>
      <c r="DM165" s="127">
        <f t="shared" si="356"/>
        <v>-0.40000000000000213</v>
      </c>
      <c r="DN165" s="127">
        <f t="shared" si="357"/>
        <v>-0.39999999999999858</v>
      </c>
      <c r="DO165" s="127">
        <f t="shared" si="358"/>
        <v>0.80000000000000071</v>
      </c>
      <c r="DP165" s="127">
        <f t="shared" si="359"/>
        <v>0</v>
      </c>
      <c r="DQ165" s="127">
        <f t="shared" si="360"/>
        <v>0.60000000000000142</v>
      </c>
      <c r="DR165" s="127">
        <f t="shared" si="361"/>
        <v>-1.8000000000000007</v>
      </c>
      <c r="DS165" s="127">
        <f t="shared" si="362"/>
        <v>-1.6000000000000014</v>
      </c>
      <c r="DU165" s="103">
        <v>44811</v>
      </c>
      <c r="DV165" s="68">
        <v>11.5</v>
      </c>
      <c r="DW165" s="133">
        <v>11.6</v>
      </c>
      <c r="DX165" s="134">
        <f t="shared" si="373"/>
        <v>-9.9999999999999645E-2</v>
      </c>
      <c r="DY165" s="68">
        <v>11.5</v>
      </c>
      <c r="DZ165" s="133">
        <v>11.6</v>
      </c>
      <c r="EA165" s="134">
        <f t="shared" si="393"/>
        <v>-9.9999999999999645E-2</v>
      </c>
      <c r="EB165" s="68">
        <v>11.9</v>
      </c>
      <c r="EC165" s="133">
        <v>12.1</v>
      </c>
      <c r="ED165" s="134">
        <f t="shared" si="394"/>
        <v>-0.19999999999999929</v>
      </c>
      <c r="EE165" s="68">
        <v>11.4</v>
      </c>
      <c r="EF165" s="133">
        <v>11.7</v>
      </c>
      <c r="EG165" s="134">
        <f t="shared" si="395"/>
        <v>-0.29999999999999893</v>
      </c>
      <c r="EH165" s="68">
        <v>12</v>
      </c>
      <c r="EI165" s="133">
        <v>12.2</v>
      </c>
      <c r="EJ165" s="134">
        <f t="shared" si="396"/>
        <v>-0.19999999999999929</v>
      </c>
      <c r="EK165" s="68">
        <v>11.6</v>
      </c>
      <c r="EL165" s="133">
        <v>11.85</v>
      </c>
      <c r="EM165" s="134">
        <f t="shared" si="397"/>
        <v>-0.25</v>
      </c>
      <c r="EN165" s="68">
        <v>11</v>
      </c>
      <c r="EO165" s="133">
        <v>11</v>
      </c>
      <c r="EP165" s="134">
        <f t="shared" si="398"/>
        <v>0</v>
      </c>
      <c r="EQ165" s="68">
        <v>11.2</v>
      </c>
      <c r="ER165" s="133">
        <v>11.1</v>
      </c>
      <c r="ES165" s="134">
        <f t="shared" si="399"/>
        <v>9.9999999999999645E-2</v>
      </c>
      <c r="ET165" s="68">
        <v>11</v>
      </c>
      <c r="EU165" s="133">
        <v>10.9</v>
      </c>
      <c r="EV165" s="134">
        <f t="shared" si="400"/>
        <v>9.9999999999999645E-2</v>
      </c>
      <c r="EW165" s="68">
        <v>11.7</v>
      </c>
      <c r="EX165" s="133">
        <v>11.8</v>
      </c>
      <c r="EY165" s="134">
        <f t="shared" si="401"/>
        <v>-0.10000000000000142</v>
      </c>
    </row>
    <row r="166" spans="1:155" ht="19.75" customHeight="1" x14ac:dyDescent="0.35">
      <c r="E166" s="96"/>
      <c r="J166" s="103">
        <v>44807</v>
      </c>
      <c r="K166" s="101">
        <f t="shared" si="346"/>
        <v>23.451612903225801</v>
      </c>
      <c r="L166" s="102">
        <v>24</v>
      </c>
      <c r="M166" s="100">
        <v>24.2</v>
      </c>
      <c r="N166" s="100">
        <v>23.8</v>
      </c>
      <c r="O166" s="100">
        <v>24</v>
      </c>
      <c r="P166" s="100">
        <v>25</v>
      </c>
      <c r="Q166" s="105">
        <v>25.2</v>
      </c>
      <c r="R166" s="102">
        <v>23.4</v>
      </c>
      <c r="S166" s="100">
        <v>23.4</v>
      </c>
      <c r="T166" s="100">
        <v>23.8</v>
      </c>
      <c r="U166" s="100">
        <v>24</v>
      </c>
      <c r="V166" s="100">
        <v>23.8</v>
      </c>
      <c r="W166" s="56">
        <v>23.8</v>
      </c>
      <c r="X166" s="106">
        <v>22.2</v>
      </c>
      <c r="Y166" s="100">
        <v>23.4</v>
      </c>
      <c r="Z166" s="100">
        <v>23.4</v>
      </c>
      <c r="AA166" s="100">
        <v>23.2</v>
      </c>
      <c r="AB166" s="105">
        <v>23.2</v>
      </c>
      <c r="AC166" s="102">
        <v>23</v>
      </c>
      <c r="AD166" s="102">
        <v>23</v>
      </c>
      <c r="AE166" s="100">
        <v>23.4</v>
      </c>
      <c r="AF166" s="102">
        <v>23.4</v>
      </c>
      <c r="AG166" s="100">
        <v>22.8</v>
      </c>
      <c r="AH166" s="100">
        <v>22.8</v>
      </c>
      <c r="AI166" s="100">
        <v>22.6</v>
      </c>
      <c r="AJ166" s="105">
        <v>22.6</v>
      </c>
      <c r="AK166" s="102">
        <v>23.4</v>
      </c>
      <c r="AL166" s="100">
        <v>24</v>
      </c>
      <c r="AM166" s="100">
        <v>23.4</v>
      </c>
      <c r="AN166" s="100">
        <v>23</v>
      </c>
      <c r="AO166" s="100">
        <v>23.8</v>
      </c>
      <c r="AP166" s="100">
        <v>22</v>
      </c>
      <c r="AQ166" s="110">
        <f t="shared" si="392"/>
        <v>1.1000000000000014</v>
      </c>
      <c r="AS166" s="103"/>
      <c r="AT166" s="112"/>
      <c r="AU166" s="142"/>
      <c r="AV166" s="143"/>
      <c r="AW166" s="143"/>
      <c r="AX166" s="149"/>
      <c r="AY166" s="143"/>
      <c r="AZ166" s="150"/>
      <c r="BA166" s="142"/>
      <c r="BB166" s="143"/>
      <c r="BC166" s="143"/>
      <c r="BD166" s="143"/>
      <c r="BE166" s="150"/>
      <c r="BF166" s="142"/>
      <c r="BG166" s="143"/>
      <c r="BH166" s="143"/>
      <c r="BI166" s="143"/>
      <c r="BJ166" s="150"/>
      <c r="BK166" s="143"/>
      <c r="BL166" s="143"/>
      <c r="BM166" s="143"/>
      <c r="BN166" s="143"/>
      <c r="BO166" s="150"/>
      <c r="BP166" s="142"/>
      <c r="BQ166" s="143"/>
      <c r="BR166" s="143"/>
      <c r="BS166" s="143"/>
      <c r="BT166" s="143"/>
      <c r="BV166" s="103"/>
      <c r="BW166" s="162"/>
      <c r="BX166" s="161"/>
      <c r="BY166" s="143"/>
      <c r="BZ166" s="143"/>
      <c r="CA166" s="143"/>
      <c r="CB166" s="150"/>
      <c r="CC166" s="161"/>
      <c r="CD166" s="143"/>
      <c r="CE166" s="143"/>
      <c r="CF166" s="143"/>
      <c r="CG166" s="150"/>
      <c r="CH166" s="149"/>
      <c r="CI166" s="149"/>
      <c r="CJ166" s="149"/>
      <c r="CK166" s="149"/>
      <c r="CL166" s="163"/>
      <c r="CM166" s="142"/>
      <c r="CN166" s="143"/>
      <c r="CO166" s="143"/>
      <c r="CP166" s="143"/>
      <c r="CQ166" s="150"/>
      <c r="CR166" s="142"/>
      <c r="CS166" s="143"/>
      <c r="CT166" s="143"/>
      <c r="CU166" s="143"/>
      <c r="CV166" s="143"/>
      <c r="CX166" s="103">
        <v>44807</v>
      </c>
      <c r="CY166" s="68">
        <v>15.25</v>
      </c>
      <c r="CZ166" s="68">
        <v>13.5</v>
      </c>
      <c r="DA166" s="126">
        <f t="shared" si="337"/>
        <v>1.75</v>
      </c>
      <c r="DC166" s="103">
        <v>44807</v>
      </c>
      <c r="DD166" s="127">
        <f t="shared" si="347"/>
        <v>0.40000000000000213</v>
      </c>
      <c r="DE166" s="127">
        <f t="shared" si="348"/>
        <v>0.60000000000000142</v>
      </c>
      <c r="DF166" s="127">
        <f t="shared" si="349"/>
        <v>-0.39999999999999858</v>
      </c>
      <c r="DG166" s="127">
        <f t="shared" si="350"/>
        <v>0</v>
      </c>
      <c r="DH166" s="127">
        <f t="shared" si="351"/>
        <v>0.60000000000000142</v>
      </c>
      <c r="DI166" s="127">
        <f t="shared" si="352"/>
        <v>0</v>
      </c>
      <c r="DJ166" s="127">
        <f t="shared" si="353"/>
        <v>-0.59999999999999787</v>
      </c>
      <c r="DK166" s="127">
        <f t="shared" si="354"/>
        <v>-0.79999999999999716</v>
      </c>
      <c r="DL166" s="127">
        <f t="shared" si="355"/>
        <v>0.40000000000000213</v>
      </c>
      <c r="DM166" s="127">
        <f t="shared" si="356"/>
        <v>0</v>
      </c>
      <c r="DN166" s="127">
        <f t="shared" si="357"/>
        <v>-0.39999999999999858</v>
      </c>
      <c r="DO166" s="127">
        <f t="shared" si="358"/>
        <v>0.19999999999999929</v>
      </c>
      <c r="DP166" s="127">
        <f t="shared" si="359"/>
        <v>0.19999999999999929</v>
      </c>
      <c r="DQ166" s="127">
        <f t="shared" si="360"/>
        <v>0.60000000000000142</v>
      </c>
      <c r="DR166" s="127">
        <f t="shared" si="361"/>
        <v>-1.8000000000000007</v>
      </c>
      <c r="DS166" s="127">
        <f t="shared" si="362"/>
        <v>-1.1999999999999993</v>
      </c>
      <c r="DU166" s="103">
        <v>44810</v>
      </c>
      <c r="DV166" s="68">
        <v>11.8</v>
      </c>
      <c r="DW166" s="133">
        <v>11.8</v>
      </c>
      <c r="DX166" s="134">
        <f t="shared" si="373"/>
        <v>0</v>
      </c>
      <c r="DY166" s="68">
        <v>11.8</v>
      </c>
      <c r="DZ166" s="133">
        <v>11.8</v>
      </c>
      <c r="EA166" s="134">
        <f t="shared" si="393"/>
        <v>0</v>
      </c>
      <c r="EB166" s="68">
        <v>12</v>
      </c>
      <c r="EC166" s="133">
        <v>12</v>
      </c>
      <c r="ED166" s="134">
        <f t="shared" si="394"/>
        <v>0</v>
      </c>
      <c r="EE166" s="68">
        <v>11.6</v>
      </c>
      <c r="EF166" s="133">
        <v>11.8</v>
      </c>
      <c r="EG166" s="134">
        <f t="shared" si="395"/>
        <v>-0.20000000000000107</v>
      </c>
      <c r="EH166" s="68">
        <v>12.1</v>
      </c>
      <c r="EI166" s="133">
        <v>12.3</v>
      </c>
      <c r="EJ166" s="134">
        <f t="shared" si="396"/>
        <v>-0.20000000000000107</v>
      </c>
      <c r="EK166" s="68">
        <v>11.9</v>
      </c>
      <c r="EL166" s="133">
        <v>11.95</v>
      </c>
      <c r="EM166" s="134">
        <f t="shared" si="397"/>
        <v>-4.9999999999998934E-2</v>
      </c>
      <c r="EN166" s="68">
        <v>11.2</v>
      </c>
      <c r="EO166" s="133">
        <v>11.1</v>
      </c>
      <c r="EP166" s="134">
        <f t="shared" si="398"/>
        <v>9.9999999999999645E-2</v>
      </c>
      <c r="EQ166" s="68">
        <v>11.3</v>
      </c>
      <c r="ER166" s="133">
        <v>11.2</v>
      </c>
      <c r="ES166" s="134">
        <f t="shared" si="399"/>
        <v>0.10000000000000142</v>
      </c>
      <c r="ET166" s="68">
        <v>11</v>
      </c>
      <c r="EU166" s="133">
        <v>10.9</v>
      </c>
      <c r="EV166" s="134">
        <f t="shared" si="400"/>
        <v>9.9999999999999645E-2</v>
      </c>
      <c r="EW166" s="68">
        <v>11.9</v>
      </c>
      <c r="EX166" s="133">
        <v>11.9</v>
      </c>
      <c r="EY166" s="134">
        <f t="shared" si="401"/>
        <v>0</v>
      </c>
    </row>
    <row r="167" spans="1:155" ht="19.75" customHeight="1" x14ac:dyDescent="0.35">
      <c r="A167" s="40"/>
      <c r="B167" s="40"/>
      <c r="C167" s="40"/>
      <c r="D167" s="40"/>
      <c r="E167" s="40"/>
      <c r="F167" s="40"/>
      <c r="G167" s="40"/>
      <c r="H167" s="40"/>
      <c r="J167" s="103">
        <v>44806</v>
      </c>
      <c r="K167" s="101">
        <f t="shared" si="346"/>
        <v>23.690322580645162</v>
      </c>
      <c r="L167" s="102">
        <v>24</v>
      </c>
      <c r="M167" s="100">
        <v>24.2</v>
      </c>
      <c r="N167" s="100">
        <v>23.8</v>
      </c>
      <c r="O167" s="100">
        <v>24</v>
      </c>
      <c r="P167" s="100">
        <v>25</v>
      </c>
      <c r="Q167" s="105">
        <v>25.2</v>
      </c>
      <c r="R167" s="102">
        <v>24</v>
      </c>
      <c r="S167" s="100">
        <v>24</v>
      </c>
      <c r="T167" s="100">
        <v>24</v>
      </c>
      <c r="U167" s="100">
        <v>24.4</v>
      </c>
      <c r="V167" s="100">
        <v>24.4</v>
      </c>
      <c r="W167" s="56">
        <v>24.4</v>
      </c>
      <c r="X167" s="106">
        <v>22.2</v>
      </c>
      <c r="Y167" s="100">
        <v>23.4</v>
      </c>
      <c r="Z167" s="100">
        <v>23.4</v>
      </c>
      <c r="AA167" s="100">
        <v>23.2</v>
      </c>
      <c r="AB167" s="105">
        <v>23.2</v>
      </c>
      <c r="AC167" s="102">
        <v>23.2</v>
      </c>
      <c r="AD167" s="102">
        <v>23.2</v>
      </c>
      <c r="AE167" s="100">
        <v>23.4</v>
      </c>
      <c r="AF167" s="102">
        <v>23.6</v>
      </c>
      <c r="AG167" s="100">
        <v>23.2</v>
      </c>
      <c r="AH167" s="100">
        <v>23.2</v>
      </c>
      <c r="AI167" s="100">
        <v>23.2</v>
      </c>
      <c r="AJ167" s="105">
        <v>23</v>
      </c>
      <c r="AK167" s="102">
        <v>23.8</v>
      </c>
      <c r="AL167" s="100">
        <v>24.4</v>
      </c>
      <c r="AM167" s="100">
        <v>23.6</v>
      </c>
      <c r="AN167" s="100">
        <v>23.4</v>
      </c>
      <c r="AO167" s="100">
        <v>24.2</v>
      </c>
      <c r="AP167" s="100">
        <v>22.2</v>
      </c>
      <c r="AQ167" s="110">
        <f t="shared" si="392"/>
        <v>0.69999999999999929</v>
      </c>
      <c r="AS167" s="103"/>
      <c r="AT167" s="112"/>
      <c r="AU167" s="142"/>
      <c r="AV167" s="143"/>
      <c r="AW167" s="143"/>
      <c r="AX167" s="149"/>
      <c r="AY167" s="143"/>
      <c r="AZ167" s="150"/>
      <c r="BA167" s="142"/>
      <c r="BB167" s="143"/>
      <c r="BC167" s="143"/>
      <c r="BD167" s="143"/>
      <c r="BE167" s="150"/>
      <c r="BF167" s="142"/>
      <c r="BG167" s="143"/>
      <c r="BH167" s="143"/>
      <c r="BI167" s="143"/>
      <c r="BJ167" s="150"/>
      <c r="BK167" s="143"/>
      <c r="BL167" s="143"/>
      <c r="BM167" s="143"/>
      <c r="BN167" s="143"/>
      <c r="BO167" s="150"/>
      <c r="BP167" s="142"/>
      <c r="BQ167" s="143"/>
      <c r="BR167" s="143"/>
      <c r="BS167" s="143"/>
      <c r="BT167" s="143"/>
      <c r="BV167" s="103"/>
      <c r="BW167" s="162"/>
      <c r="BX167" s="161"/>
      <c r="BY167" s="143"/>
      <c r="BZ167" s="143"/>
      <c r="CA167" s="143"/>
      <c r="CB167" s="150"/>
      <c r="CC167" s="161"/>
      <c r="CD167" s="143"/>
      <c r="CE167" s="143"/>
      <c r="CF167" s="143"/>
      <c r="CG167" s="150"/>
      <c r="CH167" s="149"/>
      <c r="CI167" s="149"/>
      <c r="CJ167" s="149"/>
      <c r="CK167" s="149"/>
      <c r="CL167" s="163"/>
      <c r="CM167" s="142"/>
      <c r="CN167" s="143"/>
      <c r="CO167" s="143"/>
      <c r="CP167" s="143"/>
      <c r="CQ167" s="150"/>
      <c r="CR167" s="142"/>
      <c r="CS167" s="143"/>
      <c r="CT167" s="143"/>
      <c r="CU167" s="143"/>
      <c r="CV167" s="143"/>
      <c r="CX167" s="103">
        <v>44806</v>
      </c>
      <c r="CY167" s="68">
        <v>14.75</v>
      </c>
      <c r="CZ167" s="68">
        <v>13.75</v>
      </c>
      <c r="DA167" s="126">
        <f t="shared" si="337"/>
        <v>1</v>
      </c>
      <c r="DC167" s="103">
        <v>44806</v>
      </c>
      <c r="DD167" s="127">
        <f t="shared" si="347"/>
        <v>0.39999999999999858</v>
      </c>
      <c r="DE167" s="127">
        <f t="shared" si="348"/>
        <v>0.39999999999999858</v>
      </c>
      <c r="DF167" s="127">
        <f t="shared" si="349"/>
        <v>-0.60000000000000142</v>
      </c>
      <c r="DG167" s="127">
        <f t="shared" si="350"/>
        <v>-0.39999999999999858</v>
      </c>
      <c r="DH167" s="127">
        <f t="shared" si="351"/>
        <v>0.39999999999999858</v>
      </c>
      <c r="DI167" s="127">
        <f t="shared" si="352"/>
        <v>0</v>
      </c>
      <c r="DJ167" s="127">
        <f t="shared" si="353"/>
        <v>-0.80000000000000071</v>
      </c>
      <c r="DK167" s="127">
        <f t="shared" si="354"/>
        <v>-0.80000000000000071</v>
      </c>
      <c r="DL167" s="127">
        <f t="shared" si="355"/>
        <v>-0.19999999999999929</v>
      </c>
      <c r="DM167" s="127">
        <f t="shared" si="356"/>
        <v>-0.19999999999999929</v>
      </c>
      <c r="DN167" s="127">
        <f t="shared" si="357"/>
        <v>-0.60000000000000142</v>
      </c>
      <c r="DO167" s="127">
        <f t="shared" si="358"/>
        <v>0.19999999999999929</v>
      </c>
      <c r="DP167" s="127">
        <f t="shared" si="359"/>
        <v>0</v>
      </c>
      <c r="DQ167" s="127">
        <f t="shared" si="360"/>
        <v>0.39999999999999858</v>
      </c>
      <c r="DR167" s="127">
        <f t="shared" si="361"/>
        <v>-2.1999999999999993</v>
      </c>
      <c r="DS167" s="127">
        <f t="shared" si="362"/>
        <v>-1.8000000000000007</v>
      </c>
      <c r="DU167" s="103">
        <v>44809</v>
      </c>
      <c r="DV167" s="68">
        <v>11.75</v>
      </c>
      <c r="DW167" s="133">
        <v>11.75</v>
      </c>
      <c r="DX167" s="134">
        <f t="shared" si="373"/>
        <v>0</v>
      </c>
      <c r="DY167" s="68">
        <v>12.1</v>
      </c>
      <c r="DZ167" s="133">
        <v>12.1</v>
      </c>
      <c r="EA167" s="134">
        <f t="shared" si="393"/>
        <v>0</v>
      </c>
      <c r="EB167" s="68">
        <v>12.1</v>
      </c>
      <c r="EC167" s="133">
        <v>12.1</v>
      </c>
      <c r="ED167" s="134">
        <f t="shared" si="394"/>
        <v>0</v>
      </c>
      <c r="EE167" s="68">
        <v>11.8</v>
      </c>
      <c r="EF167" s="133">
        <v>12.2</v>
      </c>
      <c r="EG167" s="134">
        <f t="shared" si="395"/>
        <v>-0.39999999999999858</v>
      </c>
      <c r="EH167" s="68">
        <v>12.2</v>
      </c>
      <c r="EI167" s="133">
        <v>12.3</v>
      </c>
      <c r="EJ167" s="134">
        <f t="shared" si="396"/>
        <v>-0.10000000000000142</v>
      </c>
      <c r="EK167" s="68">
        <v>11.9</v>
      </c>
      <c r="EL167" s="133">
        <v>11.7</v>
      </c>
      <c r="EM167" s="134">
        <f t="shared" si="397"/>
        <v>0.20000000000000107</v>
      </c>
      <c r="EN167" s="68">
        <v>11.3</v>
      </c>
      <c r="EO167" s="133">
        <v>11.2</v>
      </c>
      <c r="EP167" s="134">
        <f t="shared" si="398"/>
        <v>0.10000000000000142</v>
      </c>
      <c r="EQ167" s="68">
        <v>11.3</v>
      </c>
      <c r="ER167" s="133">
        <v>11.2</v>
      </c>
      <c r="ES167" s="134">
        <f t="shared" si="399"/>
        <v>0.10000000000000142</v>
      </c>
      <c r="ET167" s="68">
        <v>11</v>
      </c>
      <c r="EU167" s="133">
        <v>10.9</v>
      </c>
      <c r="EV167" s="134">
        <f t="shared" si="400"/>
        <v>9.9999999999999645E-2</v>
      </c>
      <c r="EW167" s="68">
        <v>12.2</v>
      </c>
      <c r="EX167" s="133">
        <v>12.2</v>
      </c>
      <c r="EY167" s="134">
        <f t="shared" si="401"/>
        <v>0</v>
      </c>
    </row>
    <row r="168" spans="1:155" ht="19.75" customHeight="1" x14ac:dyDescent="0.35">
      <c r="J168" s="103">
        <v>44805</v>
      </c>
      <c r="K168" s="101">
        <f t="shared" si="346"/>
        <v>23.487096774193542</v>
      </c>
      <c r="L168" s="102">
        <v>23.6</v>
      </c>
      <c r="M168" s="100">
        <v>23.9</v>
      </c>
      <c r="N168" s="100">
        <v>23.4</v>
      </c>
      <c r="O168" s="100">
        <v>23.6</v>
      </c>
      <c r="P168" s="100">
        <v>24.6</v>
      </c>
      <c r="Q168" s="105">
        <v>24</v>
      </c>
      <c r="R168" s="102">
        <v>24</v>
      </c>
      <c r="S168" s="100">
        <v>24</v>
      </c>
      <c r="T168" s="100">
        <v>23.8</v>
      </c>
      <c r="U168" s="100">
        <v>24.4</v>
      </c>
      <c r="V168" s="100">
        <v>24.4</v>
      </c>
      <c r="W168" s="56">
        <v>24.4</v>
      </c>
      <c r="X168" s="106">
        <v>22.2</v>
      </c>
      <c r="Y168" s="100">
        <v>23.4</v>
      </c>
      <c r="Z168" s="100">
        <v>23.4</v>
      </c>
      <c r="AA168" s="100">
        <v>23.2</v>
      </c>
      <c r="AB168" s="105">
        <v>23.2</v>
      </c>
      <c r="AC168" s="102">
        <v>23.2</v>
      </c>
      <c r="AD168" s="102">
        <v>23.2</v>
      </c>
      <c r="AE168" s="100">
        <v>23.2</v>
      </c>
      <c r="AF168" s="102">
        <v>23.4</v>
      </c>
      <c r="AG168" s="100">
        <v>23</v>
      </c>
      <c r="AH168" s="100">
        <v>23</v>
      </c>
      <c r="AI168" s="100">
        <v>22.4</v>
      </c>
      <c r="AJ168" s="105">
        <v>22.8</v>
      </c>
      <c r="AK168" s="102">
        <v>23.4</v>
      </c>
      <c r="AL168" s="100">
        <v>24.2</v>
      </c>
      <c r="AM168" s="100">
        <v>23.4</v>
      </c>
      <c r="AN168" s="100">
        <v>23</v>
      </c>
      <c r="AO168" s="100">
        <v>24.2</v>
      </c>
      <c r="AP168" s="100">
        <v>22.2</v>
      </c>
      <c r="AQ168" s="110">
        <f t="shared" si="392"/>
        <v>0.39999999999999858</v>
      </c>
      <c r="AS168" s="103"/>
      <c r="AT168" s="112"/>
      <c r="AU168" s="142"/>
      <c r="AV168" s="143"/>
      <c r="AW168" s="143"/>
      <c r="AX168" s="149"/>
      <c r="AY168" s="143"/>
      <c r="AZ168" s="150"/>
      <c r="BA168" s="142"/>
      <c r="BB168" s="143"/>
      <c r="BC168" s="143"/>
      <c r="BD168" s="143"/>
      <c r="BE168" s="150"/>
      <c r="BF168" s="142"/>
      <c r="BG168" s="143"/>
      <c r="BH168" s="143"/>
      <c r="BI168" s="143"/>
      <c r="BJ168" s="150"/>
      <c r="BK168" s="143"/>
      <c r="BL168" s="143"/>
      <c r="BM168" s="143"/>
      <c r="BN168" s="143"/>
      <c r="BO168" s="150"/>
      <c r="BP168" s="142"/>
      <c r="BQ168" s="143"/>
      <c r="BR168" s="143"/>
      <c r="BS168" s="143"/>
      <c r="BT168" s="143"/>
      <c r="BV168" s="103"/>
      <c r="BW168" s="162"/>
      <c r="BX168" s="161"/>
      <c r="BY168" s="143"/>
      <c r="BZ168" s="143"/>
      <c r="CA168" s="143"/>
      <c r="CB168" s="150"/>
      <c r="CC168" s="161"/>
      <c r="CD168" s="143"/>
      <c r="CE168" s="143"/>
      <c r="CF168" s="143"/>
      <c r="CG168" s="150"/>
      <c r="CH168" s="149"/>
      <c r="CI168" s="149"/>
      <c r="CJ168" s="149"/>
      <c r="CK168" s="149"/>
      <c r="CL168" s="163"/>
      <c r="CM168" s="142"/>
      <c r="CN168" s="143"/>
      <c r="CO168" s="143"/>
      <c r="CP168" s="143"/>
      <c r="CQ168" s="150"/>
      <c r="CR168" s="142"/>
      <c r="CS168" s="143"/>
      <c r="CT168" s="143"/>
      <c r="CU168" s="143"/>
      <c r="CV168" s="143"/>
      <c r="CX168" s="103">
        <v>44805</v>
      </c>
      <c r="CY168" s="68">
        <v>14.9</v>
      </c>
      <c r="CZ168" s="68">
        <v>13.5</v>
      </c>
      <c r="DA168" s="126">
        <f t="shared" si="337"/>
        <v>1.4000000000000004</v>
      </c>
      <c r="DC168" s="103">
        <v>44805</v>
      </c>
      <c r="DD168" s="127">
        <f t="shared" si="347"/>
        <v>0.39999999999999858</v>
      </c>
      <c r="DE168" s="127">
        <f t="shared" si="348"/>
        <v>0.39999999999999858</v>
      </c>
      <c r="DF168" s="127">
        <f t="shared" si="349"/>
        <v>-1</v>
      </c>
      <c r="DG168" s="127">
        <f t="shared" si="350"/>
        <v>-0.60000000000000142</v>
      </c>
      <c r="DH168" s="127">
        <f t="shared" si="351"/>
        <v>0.19999999999999929</v>
      </c>
      <c r="DI168" s="127">
        <f t="shared" si="352"/>
        <v>0</v>
      </c>
      <c r="DJ168" s="127">
        <f t="shared" si="353"/>
        <v>-1</v>
      </c>
      <c r="DK168" s="127">
        <f t="shared" si="354"/>
        <v>-1.6000000000000014</v>
      </c>
      <c r="DL168" s="127">
        <f t="shared" si="355"/>
        <v>-0.60000000000000142</v>
      </c>
      <c r="DM168" s="127">
        <f t="shared" si="356"/>
        <v>-0.60000000000000142</v>
      </c>
      <c r="DN168" s="127">
        <f t="shared" si="357"/>
        <v>-1</v>
      </c>
      <c r="DO168" s="127">
        <f t="shared" si="358"/>
        <v>0</v>
      </c>
      <c r="DP168" s="127">
        <f t="shared" si="359"/>
        <v>-0.19999999999999929</v>
      </c>
      <c r="DQ168" s="127">
        <f t="shared" si="360"/>
        <v>0.19999999999999929</v>
      </c>
      <c r="DR168" s="127">
        <f t="shared" si="361"/>
        <v>-2</v>
      </c>
      <c r="DS168" s="127">
        <f t="shared" si="362"/>
        <v>-1.8000000000000007</v>
      </c>
      <c r="DU168" s="103">
        <v>44808</v>
      </c>
      <c r="DV168" s="68">
        <v>11.7</v>
      </c>
      <c r="DW168" s="133">
        <v>11.8</v>
      </c>
      <c r="DX168" s="134">
        <f t="shared" si="373"/>
        <v>-0.10000000000000142</v>
      </c>
      <c r="DY168" s="68">
        <v>11.9</v>
      </c>
      <c r="DZ168" s="133">
        <v>12</v>
      </c>
      <c r="EA168" s="134">
        <f t="shared" si="393"/>
        <v>-9.9999999999999645E-2</v>
      </c>
      <c r="EB168" s="68">
        <v>11.8</v>
      </c>
      <c r="EC168" s="133">
        <v>12</v>
      </c>
      <c r="ED168" s="134">
        <f t="shared" si="394"/>
        <v>-0.19999999999999929</v>
      </c>
      <c r="EE168" s="68">
        <v>11.7</v>
      </c>
      <c r="EF168" s="133">
        <v>11.7</v>
      </c>
      <c r="EG168" s="134">
        <f t="shared" si="395"/>
        <v>0</v>
      </c>
      <c r="EH168" s="68">
        <v>12</v>
      </c>
      <c r="EI168" s="133">
        <v>12</v>
      </c>
      <c r="EJ168" s="134">
        <f t="shared" si="396"/>
        <v>0</v>
      </c>
      <c r="EK168" s="68">
        <v>11.9</v>
      </c>
      <c r="EL168" s="133">
        <v>12.1</v>
      </c>
      <c r="EM168" s="134">
        <f t="shared" si="397"/>
        <v>-0.19999999999999929</v>
      </c>
      <c r="EN168" s="68">
        <v>11.3</v>
      </c>
      <c r="EO168" s="133">
        <v>11.3</v>
      </c>
      <c r="EP168" s="134">
        <f t="shared" si="398"/>
        <v>0</v>
      </c>
      <c r="EQ168" s="68">
        <v>11.1</v>
      </c>
      <c r="ER168" s="133">
        <v>11.2</v>
      </c>
      <c r="ES168" s="134">
        <f t="shared" si="399"/>
        <v>-9.9999999999999645E-2</v>
      </c>
      <c r="ET168" s="68">
        <v>11</v>
      </c>
      <c r="EU168" s="133">
        <v>11.1</v>
      </c>
      <c r="EV168" s="134">
        <f t="shared" si="400"/>
        <v>-9.9999999999999645E-2</v>
      </c>
      <c r="EW168" s="68">
        <v>12</v>
      </c>
      <c r="EX168" s="133">
        <v>12.1</v>
      </c>
      <c r="EY168" s="134">
        <f t="shared" si="401"/>
        <v>-9.9999999999999645E-2</v>
      </c>
    </row>
    <row r="169" spans="1:155" ht="19.75" customHeight="1" x14ac:dyDescent="0.35">
      <c r="J169" s="103">
        <v>44804</v>
      </c>
      <c r="K169" s="101">
        <f t="shared" si="346"/>
        <v>23.077419354838714</v>
      </c>
      <c r="L169" s="102">
        <v>23.4</v>
      </c>
      <c r="M169" s="100">
        <v>23.9</v>
      </c>
      <c r="N169" s="100">
        <v>23.2</v>
      </c>
      <c r="O169" s="100">
        <v>23.6</v>
      </c>
      <c r="P169" s="100">
        <v>24.6</v>
      </c>
      <c r="Q169" s="105">
        <v>23.8</v>
      </c>
      <c r="R169" s="102">
        <v>23.2</v>
      </c>
      <c r="S169" s="100">
        <v>23.4</v>
      </c>
      <c r="T169" s="100">
        <v>23.5</v>
      </c>
      <c r="U169" s="100">
        <v>23.4</v>
      </c>
      <c r="V169" s="100">
        <v>23.6</v>
      </c>
      <c r="W169" s="56">
        <v>23.6</v>
      </c>
      <c r="X169" s="106">
        <v>21.4</v>
      </c>
      <c r="Y169" s="100">
        <v>23.2</v>
      </c>
      <c r="Z169" s="100">
        <v>22.6</v>
      </c>
      <c r="AA169" s="100">
        <v>22.4</v>
      </c>
      <c r="AB169" s="105">
        <v>22.4</v>
      </c>
      <c r="AC169" s="102">
        <v>22.8</v>
      </c>
      <c r="AD169" s="102">
        <v>22.8</v>
      </c>
      <c r="AE169" s="100">
        <v>23</v>
      </c>
      <c r="AF169" s="102">
        <v>23.2</v>
      </c>
      <c r="AG169" s="100">
        <v>22.8</v>
      </c>
      <c r="AH169" s="100">
        <v>22.8</v>
      </c>
      <c r="AI169" s="100">
        <v>22.2</v>
      </c>
      <c r="AJ169" s="105">
        <v>22.6</v>
      </c>
      <c r="AK169" s="102">
        <v>23</v>
      </c>
      <c r="AL169" s="100">
        <v>24.2</v>
      </c>
      <c r="AM169" s="100">
        <v>23.4</v>
      </c>
      <c r="AN169" s="100">
        <v>22</v>
      </c>
      <c r="AO169" s="100">
        <v>24</v>
      </c>
      <c r="AP169" s="100">
        <v>21.4</v>
      </c>
      <c r="AQ169" s="110">
        <f t="shared" si="392"/>
        <v>1.1000000000000014</v>
      </c>
      <c r="AS169" s="103"/>
      <c r="AT169" s="112"/>
      <c r="AU169" s="142"/>
      <c r="AV169" s="143"/>
      <c r="AW169" s="143"/>
      <c r="AX169" s="149"/>
      <c r="AY169" s="143"/>
      <c r="AZ169" s="150"/>
      <c r="BA169" s="142"/>
      <c r="BB169" s="143"/>
      <c r="BC169" s="143"/>
      <c r="BD169" s="143"/>
      <c r="BE169" s="150"/>
      <c r="BF169" s="142"/>
      <c r="BG169" s="143"/>
      <c r="BH169" s="143"/>
      <c r="BI169" s="143"/>
      <c r="BJ169" s="150"/>
      <c r="BK169" s="143"/>
      <c r="BL169" s="143"/>
      <c r="BM169" s="143"/>
      <c r="BN169" s="143"/>
      <c r="BO169" s="150"/>
      <c r="BP169" s="142"/>
      <c r="BQ169" s="143"/>
      <c r="BR169" s="143"/>
      <c r="BS169" s="143"/>
      <c r="BT169" s="143"/>
      <c r="BV169" s="103"/>
      <c r="BW169" s="162"/>
      <c r="BX169" s="161"/>
      <c r="BY169" s="143"/>
      <c r="BZ169" s="143"/>
      <c r="CA169" s="143"/>
      <c r="CB169" s="150"/>
      <c r="CC169" s="161"/>
      <c r="CD169" s="143"/>
      <c r="CE169" s="143"/>
      <c r="CF169" s="143"/>
      <c r="CG169" s="150"/>
      <c r="CH169" s="149"/>
      <c r="CI169" s="149"/>
      <c r="CJ169" s="149"/>
      <c r="CK169" s="149"/>
      <c r="CL169" s="163"/>
      <c r="CM169" s="142"/>
      <c r="CN169" s="143"/>
      <c r="CO169" s="143"/>
      <c r="CP169" s="143"/>
      <c r="CQ169" s="150"/>
      <c r="CR169" s="142"/>
      <c r="CS169" s="143"/>
      <c r="CT169" s="143"/>
      <c r="CU169" s="143"/>
      <c r="CV169" s="143"/>
      <c r="CX169" s="103">
        <v>44804</v>
      </c>
      <c r="CY169" s="68">
        <v>15</v>
      </c>
      <c r="CZ169" s="68">
        <v>13</v>
      </c>
      <c r="DA169" s="126">
        <f t="shared" si="337"/>
        <v>2</v>
      </c>
      <c r="DC169" s="103">
        <v>44804</v>
      </c>
      <c r="DD169" s="127">
        <f t="shared" si="347"/>
        <v>0.20000000000000284</v>
      </c>
      <c r="DE169" s="127">
        <f t="shared" si="348"/>
        <v>0</v>
      </c>
      <c r="DF169" s="127">
        <f t="shared" si="349"/>
        <v>-1.3999999999999986</v>
      </c>
      <c r="DG169" s="127">
        <f t="shared" si="350"/>
        <v>0</v>
      </c>
      <c r="DH169" s="127">
        <f t="shared" si="351"/>
        <v>0.80000000000000071</v>
      </c>
      <c r="DI169" s="127">
        <f t="shared" si="352"/>
        <v>-0.19999999999999929</v>
      </c>
      <c r="DJ169" s="127">
        <f t="shared" si="353"/>
        <v>-0.59999999999999787</v>
      </c>
      <c r="DK169" s="127">
        <f t="shared" si="354"/>
        <v>-1.1999999999999993</v>
      </c>
      <c r="DL169" s="127">
        <f t="shared" si="355"/>
        <v>-0.19999999999999929</v>
      </c>
      <c r="DM169" s="127">
        <f t="shared" si="356"/>
        <v>-0.39999999999999858</v>
      </c>
      <c r="DN169" s="127">
        <f t="shared" si="357"/>
        <v>-1.1999999999999993</v>
      </c>
      <c r="DO169" s="127">
        <f t="shared" si="358"/>
        <v>-0.80000000000000071</v>
      </c>
      <c r="DP169" s="127">
        <f t="shared" si="359"/>
        <v>0.59999999999999787</v>
      </c>
      <c r="DQ169" s="127">
        <f t="shared" si="360"/>
        <v>1</v>
      </c>
      <c r="DR169" s="127">
        <f t="shared" si="361"/>
        <v>-2.8000000000000007</v>
      </c>
      <c r="DS169" s="127">
        <f t="shared" si="362"/>
        <v>-2</v>
      </c>
      <c r="DU169" s="103">
        <v>44807</v>
      </c>
      <c r="DV169" s="68">
        <v>11.7</v>
      </c>
      <c r="DW169" s="133">
        <v>11.8</v>
      </c>
      <c r="DX169" s="134">
        <f t="shared" si="373"/>
        <v>-0.10000000000000142</v>
      </c>
      <c r="DY169" s="68">
        <v>11.7</v>
      </c>
      <c r="DZ169" s="133">
        <v>11.8</v>
      </c>
      <c r="EA169" s="134">
        <f t="shared" si="393"/>
        <v>-0.10000000000000142</v>
      </c>
      <c r="EB169" s="68">
        <v>12</v>
      </c>
      <c r="EC169" s="133">
        <v>12.1</v>
      </c>
      <c r="ED169" s="134">
        <f t="shared" si="394"/>
        <v>-9.9999999999999645E-2</v>
      </c>
      <c r="EE169" s="68">
        <v>11.7</v>
      </c>
      <c r="EF169" s="133">
        <v>11.7</v>
      </c>
      <c r="EG169" s="134">
        <f t="shared" si="395"/>
        <v>0</v>
      </c>
      <c r="EH169" s="68">
        <v>12</v>
      </c>
      <c r="EI169" s="133">
        <v>12.3</v>
      </c>
      <c r="EJ169" s="134">
        <f t="shared" si="396"/>
        <v>-0.30000000000000071</v>
      </c>
      <c r="EK169" s="68">
        <v>11.9</v>
      </c>
      <c r="EL169" s="133">
        <v>12</v>
      </c>
      <c r="EM169" s="134">
        <f t="shared" si="397"/>
        <v>-9.9999999999999645E-2</v>
      </c>
      <c r="EN169" s="68">
        <v>11.3</v>
      </c>
      <c r="EO169" s="133">
        <v>11.3</v>
      </c>
      <c r="EP169" s="134">
        <f t="shared" si="398"/>
        <v>0</v>
      </c>
      <c r="EQ169" s="68">
        <v>11.4</v>
      </c>
      <c r="ER169" s="133">
        <v>11.5</v>
      </c>
      <c r="ES169" s="134">
        <f t="shared" si="399"/>
        <v>-9.9999999999999645E-2</v>
      </c>
      <c r="ET169" s="68">
        <v>11.3</v>
      </c>
      <c r="EU169" s="133">
        <v>11.4</v>
      </c>
      <c r="EV169" s="134">
        <f t="shared" si="400"/>
        <v>-9.9999999999999645E-2</v>
      </c>
      <c r="EW169" s="68">
        <v>11.9</v>
      </c>
      <c r="EX169" s="133">
        <v>12</v>
      </c>
      <c r="EY169" s="134">
        <f t="shared" si="401"/>
        <v>-9.9999999999999645E-2</v>
      </c>
    </row>
    <row r="170" spans="1:155" ht="19.75" customHeight="1" x14ac:dyDescent="0.35">
      <c r="J170" s="103">
        <v>44803</v>
      </c>
      <c r="K170" s="101">
        <f t="shared" si="346"/>
        <v>23.029032258064515</v>
      </c>
      <c r="L170" s="102">
        <v>23.4</v>
      </c>
      <c r="M170" s="100">
        <v>23.9</v>
      </c>
      <c r="N170" s="100">
        <v>23.2</v>
      </c>
      <c r="O170" s="100">
        <v>23.6</v>
      </c>
      <c r="P170" s="100">
        <v>24.6</v>
      </c>
      <c r="Q170" s="105">
        <v>23.8</v>
      </c>
      <c r="R170" s="102">
        <v>23.2</v>
      </c>
      <c r="S170" s="100">
        <v>23.2</v>
      </c>
      <c r="T170" s="100">
        <v>23.2</v>
      </c>
      <c r="U170" s="100">
        <v>23.4</v>
      </c>
      <c r="V170" s="100">
        <v>23.4</v>
      </c>
      <c r="W170" s="56">
        <v>23.4</v>
      </c>
      <c r="X170" s="106">
        <v>21.4</v>
      </c>
      <c r="Y170" s="100">
        <v>23.2</v>
      </c>
      <c r="Z170" s="100">
        <v>22.4</v>
      </c>
      <c r="AA170" s="100">
        <v>22.2</v>
      </c>
      <c r="AB170" s="105">
        <v>22.2</v>
      </c>
      <c r="AC170" s="102">
        <v>22.8</v>
      </c>
      <c r="AD170" s="102">
        <v>22.8</v>
      </c>
      <c r="AE170" s="100">
        <v>23</v>
      </c>
      <c r="AF170" s="102">
        <v>23.2</v>
      </c>
      <c r="AG170" s="100">
        <v>22.8</v>
      </c>
      <c r="AH170" s="100">
        <v>22.8</v>
      </c>
      <c r="AI170" s="100">
        <v>22.2</v>
      </c>
      <c r="AJ170" s="105">
        <v>22.6</v>
      </c>
      <c r="AK170" s="102">
        <v>23</v>
      </c>
      <c r="AL170" s="100">
        <v>24.2</v>
      </c>
      <c r="AM170" s="100">
        <v>23.4</v>
      </c>
      <c r="AN170" s="100">
        <v>22</v>
      </c>
      <c r="AO170" s="100">
        <v>24</v>
      </c>
      <c r="AP170" s="100">
        <v>21.4</v>
      </c>
      <c r="AQ170" s="110">
        <f t="shared" si="392"/>
        <v>1.1999999999999993</v>
      </c>
      <c r="AS170" s="103"/>
      <c r="AT170" s="112"/>
      <c r="AU170" s="142"/>
      <c r="AV170" s="143"/>
      <c r="AW170" s="143"/>
      <c r="AX170" s="149"/>
      <c r="AY170" s="143"/>
      <c r="AZ170" s="150"/>
      <c r="BA170" s="142"/>
      <c r="BB170" s="143"/>
      <c r="BC170" s="143"/>
      <c r="BD170" s="143"/>
      <c r="BE170" s="150"/>
      <c r="BF170" s="142"/>
      <c r="BG170" s="143"/>
      <c r="BH170" s="143"/>
      <c r="BI170" s="143"/>
      <c r="BJ170" s="150"/>
      <c r="BK170" s="143"/>
      <c r="BL170" s="143"/>
      <c r="BM170" s="143"/>
      <c r="BN170" s="143"/>
      <c r="BO170" s="150"/>
      <c r="BP170" s="142"/>
      <c r="BQ170" s="143"/>
      <c r="BR170" s="143"/>
      <c r="BS170" s="143"/>
      <c r="BT170" s="143"/>
      <c r="BV170" s="103"/>
      <c r="BW170" s="162"/>
      <c r="BX170" s="161"/>
      <c r="BY170" s="143"/>
      <c r="BZ170" s="143"/>
      <c r="CA170" s="143"/>
      <c r="CB170" s="150"/>
      <c r="CC170" s="161"/>
      <c r="CD170" s="143"/>
      <c r="CE170" s="143"/>
      <c r="CF170" s="143"/>
      <c r="CG170" s="150"/>
      <c r="CH170" s="149"/>
      <c r="CI170" s="149"/>
      <c r="CJ170" s="149"/>
      <c r="CK170" s="149"/>
      <c r="CL170" s="163"/>
      <c r="CM170" s="142"/>
      <c r="CN170" s="143"/>
      <c r="CO170" s="143"/>
      <c r="CP170" s="143"/>
      <c r="CQ170" s="150"/>
      <c r="CR170" s="142"/>
      <c r="CS170" s="143"/>
      <c r="CT170" s="143"/>
      <c r="CU170" s="143"/>
      <c r="CV170" s="143"/>
      <c r="CX170" s="103">
        <v>44803</v>
      </c>
      <c r="CY170" s="68">
        <v>15</v>
      </c>
      <c r="CZ170" s="68">
        <v>13</v>
      </c>
      <c r="DA170" s="126">
        <f t="shared" si="337"/>
        <v>2</v>
      </c>
      <c r="DC170" s="103">
        <v>44803</v>
      </c>
      <c r="DD170" s="127">
        <f t="shared" si="347"/>
        <v>0.19999999999999929</v>
      </c>
      <c r="DE170" s="127">
        <f t="shared" si="348"/>
        <v>0.19999999999999929</v>
      </c>
      <c r="DF170" s="127">
        <f t="shared" si="349"/>
        <v>-1.1999999999999993</v>
      </c>
      <c r="DG170" s="127">
        <f t="shared" si="350"/>
        <v>0.19999999999999929</v>
      </c>
      <c r="DH170" s="127">
        <f t="shared" si="351"/>
        <v>1</v>
      </c>
      <c r="DI170" s="127">
        <f t="shared" si="352"/>
        <v>0</v>
      </c>
      <c r="DJ170" s="127">
        <f t="shared" si="353"/>
        <v>-0.39999999999999858</v>
      </c>
      <c r="DK170" s="127">
        <f t="shared" si="354"/>
        <v>-1</v>
      </c>
      <c r="DL170" s="127">
        <f t="shared" si="355"/>
        <v>0</v>
      </c>
      <c r="DM170" s="127">
        <f t="shared" si="356"/>
        <v>-0.19999999999999929</v>
      </c>
      <c r="DN170" s="127">
        <f t="shared" si="357"/>
        <v>-1.1999999999999993</v>
      </c>
      <c r="DO170" s="127">
        <f t="shared" si="358"/>
        <v>-0.80000000000000071</v>
      </c>
      <c r="DP170" s="127">
        <f t="shared" si="359"/>
        <v>0.80000000000000071</v>
      </c>
      <c r="DQ170" s="127">
        <f t="shared" si="360"/>
        <v>1</v>
      </c>
      <c r="DR170" s="127">
        <f t="shared" si="361"/>
        <v>-2.8000000000000007</v>
      </c>
      <c r="DS170" s="127">
        <f t="shared" si="362"/>
        <v>-1.8000000000000007</v>
      </c>
      <c r="DU170" s="103">
        <v>44806</v>
      </c>
      <c r="DV170" s="68">
        <v>12</v>
      </c>
      <c r="DW170" s="133">
        <v>12.2</v>
      </c>
      <c r="DX170" s="134">
        <f t="shared" si="373"/>
        <v>-0.19999999999999929</v>
      </c>
      <c r="DY170" s="68">
        <v>12</v>
      </c>
      <c r="DZ170" s="133">
        <v>12.2</v>
      </c>
      <c r="EA170" s="134">
        <f t="shared" si="393"/>
        <v>-0.19999999999999929</v>
      </c>
      <c r="EB170" s="68">
        <v>12</v>
      </c>
      <c r="EC170" s="133">
        <v>12.2</v>
      </c>
      <c r="ED170" s="134">
        <f t="shared" si="394"/>
        <v>-0.19999999999999929</v>
      </c>
      <c r="EE170" s="68">
        <v>11.9</v>
      </c>
      <c r="EF170" s="133">
        <v>12</v>
      </c>
      <c r="EG170" s="134">
        <f t="shared" si="395"/>
        <v>-9.9999999999999645E-2</v>
      </c>
      <c r="EH170" s="68">
        <v>12.2</v>
      </c>
      <c r="EI170" s="133">
        <v>12.5</v>
      </c>
      <c r="EJ170" s="134">
        <f t="shared" si="396"/>
        <v>-0.30000000000000071</v>
      </c>
      <c r="EK170" s="68">
        <v>11.9</v>
      </c>
      <c r="EL170" s="133">
        <v>12.1</v>
      </c>
      <c r="EM170" s="134">
        <f t="shared" si="397"/>
        <v>-0.19999999999999929</v>
      </c>
      <c r="EN170" s="68">
        <v>11.6</v>
      </c>
      <c r="EO170" s="133">
        <v>11.7</v>
      </c>
      <c r="EP170" s="134">
        <f t="shared" si="398"/>
        <v>-9.9999999999999645E-2</v>
      </c>
      <c r="EQ170" s="68">
        <v>11.6</v>
      </c>
      <c r="ER170" s="133">
        <v>11.7</v>
      </c>
      <c r="ES170" s="134">
        <f t="shared" si="399"/>
        <v>-9.9999999999999645E-2</v>
      </c>
      <c r="ET170" s="68">
        <v>11.5</v>
      </c>
      <c r="EU170" s="133">
        <v>11.6</v>
      </c>
      <c r="EV170" s="134">
        <f t="shared" si="400"/>
        <v>-9.9999999999999645E-2</v>
      </c>
      <c r="EW170" s="68">
        <v>12.2</v>
      </c>
      <c r="EX170" s="133">
        <v>12.4</v>
      </c>
      <c r="EY170" s="134">
        <f t="shared" si="401"/>
        <v>-0.20000000000000107</v>
      </c>
    </row>
    <row r="171" spans="1:155" ht="19.75" customHeight="1" x14ac:dyDescent="0.35">
      <c r="J171" s="103">
        <v>44802</v>
      </c>
      <c r="K171" s="101">
        <f t="shared" si="346"/>
        <v>22.951612903225808</v>
      </c>
      <c r="L171" s="102">
        <v>23.4</v>
      </c>
      <c r="M171" s="100">
        <v>23.9</v>
      </c>
      <c r="N171" s="100">
        <v>23.2</v>
      </c>
      <c r="O171" s="100">
        <v>23.6</v>
      </c>
      <c r="P171" s="100">
        <v>24.6</v>
      </c>
      <c r="Q171" s="105">
        <v>23.8</v>
      </c>
      <c r="R171" s="102">
        <v>23.2</v>
      </c>
      <c r="S171" s="100">
        <v>23.2</v>
      </c>
      <c r="T171" s="100">
        <v>23.2</v>
      </c>
      <c r="U171" s="100">
        <v>23.4</v>
      </c>
      <c r="V171" s="100">
        <v>23</v>
      </c>
      <c r="W171" s="56">
        <v>23</v>
      </c>
      <c r="X171" s="106">
        <v>21.4</v>
      </c>
      <c r="Y171" s="100">
        <v>23.2</v>
      </c>
      <c r="Z171" s="100">
        <v>22.4</v>
      </c>
      <c r="AA171" s="100">
        <v>22.2</v>
      </c>
      <c r="AB171" s="105">
        <v>22.2</v>
      </c>
      <c r="AC171" s="102">
        <v>22.8</v>
      </c>
      <c r="AD171" s="102">
        <v>22.8</v>
      </c>
      <c r="AE171" s="100">
        <v>23</v>
      </c>
      <c r="AF171" s="102">
        <v>23.2</v>
      </c>
      <c r="AG171" s="100">
        <v>22.8</v>
      </c>
      <c r="AH171" s="100">
        <v>22.8</v>
      </c>
      <c r="AI171" s="100">
        <v>22.2</v>
      </c>
      <c r="AJ171" s="105">
        <v>22.6</v>
      </c>
      <c r="AK171" s="102">
        <v>23</v>
      </c>
      <c r="AL171" s="100">
        <v>23.6</v>
      </c>
      <c r="AM171" s="100">
        <v>23</v>
      </c>
      <c r="AN171" s="100">
        <v>22</v>
      </c>
      <c r="AO171" s="100">
        <v>23.4</v>
      </c>
      <c r="AP171" s="100">
        <v>21.4</v>
      </c>
      <c r="AQ171" s="110">
        <f t="shared" si="392"/>
        <v>0.90000000000000213</v>
      </c>
      <c r="AS171" s="103"/>
      <c r="AT171" s="112"/>
      <c r="AU171" s="142"/>
      <c r="AV171" s="143"/>
      <c r="AW171" s="143"/>
      <c r="AX171" s="149"/>
      <c r="AY171" s="143"/>
      <c r="AZ171" s="150"/>
      <c r="BA171" s="142"/>
      <c r="BB171" s="143"/>
      <c r="BC171" s="143"/>
      <c r="BD171" s="143"/>
      <c r="BE171" s="143"/>
      <c r="BF171" s="142"/>
      <c r="BG171" s="143"/>
      <c r="BH171" s="143"/>
      <c r="BI171" s="143"/>
      <c r="BJ171" s="150"/>
      <c r="BK171" s="143"/>
      <c r="BL171" s="143"/>
      <c r="BM171" s="143"/>
      <c r="BN171" s="143"/>
      <c r="BO171" s="150"/>
      <c r="BP171" s="142"/>
      <c r="BQ171" s="143"/>
      <c r="BR171" s="143"/>
      <c r="BS171" s="143"/>
      <c r="BT171" s="143"/>
      <c r="BV171" s="103"/>
      <c r="BW171" s="162"/>
      <c r="BX171" s="161"/>
      <c r="BY171" s="143"/>
      <c r="BZ171" s="143"/>
      <c r="CA171" s="143"/>
      <c r="CB171" s="150"/>
      <c r="CC171" s="161"/>
      <c r="CD171" s="143"/>
      <c r="CE171" s="143"/>
      <c r="CF171" s="143"/>
      <c r="CG171" s="150"/>
      <c r="CH171" s="149"/>
      <c r="CI171" s="149"/>
      <c r="CJ171" s="149"/>
      <c r="CK171" s="149"/>
      <c r="CL171" s="163"/>
      <c r="CM171" s="142"/>
      <c r="CN171" s="143"/>
      <c r="CO171" s="143"/>
      <c r="CP171" s="143"/>
      <c r="CQ171" s="150"/>
      <c r="CR171" s="142"/>
      <c r="CS171" s="143"/>
      <c r="CT171" s="143"/>
      <c r="CU171" s="143"/>
      <c r="CV171" s="143"/>
      <c r="CX171" s="103">
        <v>44802</v>
      </c>
      <c r="CY171" s="68">
        <v>15</v>
      </c>
      <c r="CZ171" s="68">
        <v>13.5</v>
      </c>
      <c r="DA171" s="126">
        <f t="shared" si="337"/>
        <v>1.5</v>
      </c>
      <c r="DC171" s="103">
        <v>44802</v>
      </c>
      <c r="DD171" s="127">
        <f t="shared" si="347"/>
        <v>-0.19999999999999929</v>
      </c>
      <c r="DE171" s="127">
        <f t="shared" si="348"/>
        <v>0.19999999999999929</v>
      </c>
      <c r="DF171" s="127">
        <f t="shared" si="349"/>
        <v>-1.1999999999999993</v>
      </c>
      <c r="DG171" s="127">
        <f t="shared" si="350"/>
        <v>-0.19999999999999929</v>
      </c>
      <c r="DH171" s="127">
        <f t="shared" si="351"/>
        <v>0.40000000000000213</v>
      </c>
      <c r="DI171" s="127">
        <f t="shared" si="352"/>
        <v>0</v>
      </c>
      <c r="DJ171" s="127">
        <f t="shared" si="353"/>
        <v>-0.39999999999999858</v>
      </c>
      <c r="DK171" s="127">
        <f t="shared" si="354"/>
        <v>-1</v>
      </c>
      <c r="DL171" s="127">
        <f t="shared" si="355"/>
        <v>0</v>
      </c>
      <c r="DM171" s="127">
        <f t="shared" si="356"/>
        <v>-0.19999999999999929</v>
      </c>
      <c r="DN171" s="127">
        <f t="shared" si="357"/>
        <v>-1.1999999999999993</v>
      </c>
      <c r="DO171" s="127">
        <f t="shared" si="358"/>
        <v>-0.80000000000000071</v>
      </c>
      <c r="DP171" s="127">
        <f t="shared" si="359"/>
        <v>0.60000000000000142</v>
      </c>
      <c r="DQ171" s="127">
        <f t="shared" si="360"/>
        <v>0.40000000000000213</v>
      </c>
      <c r="DR171" s="127">
        <f t="shared" si="361"/>
        <v>-2.2000000000000028</v>
      </c>
      <c r="DS171" s="127">
        <f t="shared" si="362"/>
        <v>-1.8000000000000007</v>
      </c>
      <c r="DU171" s="103">
        <v>44805</v>
      </c>
      <c r="DV171" s="68">
        <v>12</v>
      </c>
      <c r="DW171" s="133">
        <v>12.3</v>
      </c>
      <c r="DX171" s="134">
        <f t="shared" si="373"/>
        <v>-0.30000000000000071</v>
      </c>
      <c r="DY171" s="68">
        <v>12</v>
      </c>
      <c r="DZ171" s="133">
        <v>12.3</v>
      </c>
      <c r="EA171" s="134">
        <f t="shared" ref="EA171:EA184" si="402">DY171-DZ171</f>
        <v>-0.30000000000000071</v>
      </c>
      <c r="EB171" s="68">
        <v>11.8</v>
      </c>
      <c r="EC171" s="133">
        <v>12</v>
      </c>
      <c r="ED171" s="134">
        <f t="shared" ref="ED171:ED184" si="403">EB171-EC171</f>
        <v>-0.19999999999999929</v>
      </c>
      <c r="EE171" s="68">
        <v>11.7</v>
      </c>
      <c r="EF171" s="133">
        <v>11.9</v>
      </c>
      <c r="EG171" s="134">
        <f t="shared" ref="EG171:EG184" si="404">EE171-EF171</f>
        <v>-0.20000000000000107</v>
      </c>
      <c r="EH171" s="68">
        <v>12.1</v>
      </c>
      <c r="EI171" s="133">
        <v>12.4</v>
      </c>
      <c r="EJ171" s="134">
        <f t="shared" ref="EJ171:EJ184" si="405">EH171-EI171</f>
        <v>-0.30000000000000071</v>
      </c>
      <c r="EK171" s="68">
        <v>11.7</v>
      </c>
      <c r="EL171" s="133">
        <v>11.9</v>
      </c>
      <c r="EM171" s="134">
        <f t="shared" ref="EM171:EM184" si="406">EK171-EL171</f>
        <v>-0.20000000000000107</v>
      </c>
      <c r="EN171" s="68">
        <v>11.2</v>
      </c>
      <c r="EO171" s="133">
        <v>11.3</v>
      </c>
      <c r="EP171" s="134">
        <f t="shared" ref="EP171:EP184" si="407">EN171-EO171</f>
        <v>-0.10000000000000142</v>
      </c>
      <c r="EQ171" s="68">
        <v>11.5</v>
      </c>
      <c r="ER171" s="133">
        <v>11.6</v>
      </c>
      <c r="ES171" s="134">
        <f t="shared" ref="ES171:ES184" si="408">EQ171-ER171</f>
        <v>-9.9999999999999645E-2</v>
      </c>
      <c r="ET171" s="68">
        <v>11.4</v>
      </c>
      <c r="EU171" s="133">
        <v>11.5</v>
      </c>
      <c r="EV171" s="134">
        <f t="shared" ref="EV171:EV184" si="409">ET171-EU171</f>
        <v>-9.9999999999999645E-2</v>
      </c>
      <c r="EW171" s="68">
        <v>12.2</v>
      </c>
      <c r="EX171" s="133">
        <v>12.5</v>
      </c>
      <c r="EY171" s="134">
        <f t="shared" ref="EY171:EY176" si="410">EW171-EX171</f>
        <v>-0.30000000000000071</v>
      </c>
    </row>
    <row r="172" spans="1:155" ht="19.75" customHeight="1" x14ac:dyDescent="0.35">
      <c r="J172" s="103">
        <v>44801</v>
      </c>
      <c r="K172" s="101">
        <f t="shared" si="346"/>
        <v>22.896774193548385</v>
      </c>
      <c r="L172" s="102">
        <v>23.4</v>
      </c>
      <c r="M172" s="100">
        <v>23.8</v>
      </c>
      <c r="N172" s="100">
        <v>23.2</v>
      </c>
      <c r="O172" s="100">
        <v>23.6</v>
      </c>
      <c r="P172" s="100">
        <v>24.6</v>
      </c>
      <c r="Q172" s="105">
        <v>23.8</v>
      </c>
      <c r="R172" s="102">
        <v>23.2</v>
      </c>
      <c r="S172" s="100">
        <v>23.2</v>
      </c>
      <c r="T172" s="100">
        <v>23.2</v>
      </c>
      <c r="U172" s="100">
        <v>23.4</v>
      </c>
      <c r="V172" s="100">
        <v>23.2</v>
      </c>
      <c r="W172" s="56">
        <v>23.2</v>
      </c>
      <c r="X172" s="106">
        <v>21.4</v>
      </c>
      <c r="Y172" s="100">
        <v>22.8</v>
      </c>
      <c r="Z172" s="100">
        <v>22.4</v>
      </c>
      <c r="AA172" s="100">
        <v>22.2</v>
      </c>
      <c r="AB172" s="105">
        <v>22.2</v>
      </c>
      <c r="AC172" s="102">
        <v>22.8</v>
      </c>
      <c r="AD172" s="102">
        <v>22.8</v>
      </c>
      <c r="AE172" s="100">
        <v>22.8</v>
      </c>
      <c r="AF172" s="102">
        <v>23</v>
      </c>
      <c r="AG172" s="100">
        <v>22.6</v>
      </c>
      <c r="AH172" s="100">
        <v>22.6</v>
      </c>
      <c r="AI172" s="100">
        <v>22.2</v>
      </c>
      <c r="AJ172" s="105">
        <v>22.4</v>
      </c>
      <c r="AK172" s="102">
        <v>23</v>
      </c>
      <c r="AL172" s="100">
        <v>23.4</v>
      </c>
      <c r="AM172" s="100">
        <v>23</v>
      </c>
      <c r="AN172" s="100">
        <v>22</v>
      </c>
      <c r="AO172" s="100">
        <v>23</v>
      </c>
      <c r="AP172" s="100">
        <v>21.4</v>
      </c>
      <c r="AQ172" s="110">
        <f t="shared" si="392"/>
        <v>0.80000000000000071</v>
      </c>
      <c r="AS172" s="103"/>
      <c r="AT172" s="112"/>
      <c r="AU172" s="142"/>
      <c r="AV172" s="143"/>
      <c r="AW172" s="143"/>
      <c r="AX172" s="149"/>
      <c r="AY172" s="143"/>
      <c r="AZ172" s="150"/>
      <c r="BA172" s="142"/>
      <c r="BB172" s="143"/>
      <c r="BC172" s="143"/>
      <c r="BD172" s="143"/>
      <c r="BE172" s="143"/>
      <c r="BF172" s="142"/>
      <c r="BG172" s="143"/>
      <c r="BH172" s="143"/>
      <c r="BI172" s="143"/>
      <c r="BJ172" s="150"/>
      <c r="BK172" s="143"/>
      <c r="BL172" s="143"/>
      <c r="BM172" s="143"/>
      <c r="BN172" s="143"/>
      <c r="BO172" s="150"/>
      <c r="BP172" s="142"/>
      <c r="BQ172" s="143"/>
      <c r="BR172" s="143"/>
      <c r="BS172" s="143"/>
      <c r="BT172" s="143"/>
      <c r="BV172" s="103"/>
      <c r="BW172" s="162"/>
      <c r="BX172" s="161"/>
      <c r="BY172" s="143"/>
      <c r="BZ172" s="143"/>
      <c r="CA172" s="143"/>
      <c r="CB172" s="143"/>
      <c r="CC172" s="161"/>
      <c r="CD172" s="143"/>
      <c r="CE172" s="143"/>
      <c r="CF172" s="143"/>
      <c r="CG172" s="143"/>
      <c r="CH172" s="143"/>
      <c r="CI172" s="143"/>
      <c r="CJ172" s="143"/>
      <c r="CK172" s="143"/>
      <c r="CL172" s="163"/>
      <c r="CM172" s="142"/>
      <c r="CN172" s="143"/>
      <c r="CO172" s="143"/>
      <c r="CP172" s="143"/>
      <c r="CQ172" s="143"/>
      <c r="CR172" s="142"/>
      <c r="CS172" s="143"/>
      <c r="CT172" s="143"/>
      <c r="CU172" s="143"/>
      <c r="CV172" s="143"/>
      <c r="CX172" s="103">
        <v>44801</v>
      </c>
      <c r="CY172" s="68">
        <v>14.5</v>
      </c>
      <c r="CZ172" s="68">
        <v>13.5</v>
      </c>
      <c r="DA172" s="126">
        <f t="shared" si="337"/>
        <v>1</v>
      </c>
      <c r="DC172" s="103">
        <v>44801</v>
      </c>
      <c r="DD172" s="127">
        <f t="shared" si="347"/>
        <v>0</v>
      </c>
      <c r="DE172" s="127">
        <f t="shared" si="348"/>
        <v>0.19999999999999929</v>
      </c>
      <c r="DF172" s="127">
        <f t="shared" si="349"/>
        <v>-1.1999999999999993</v>
      </c>
      <c r="DG172" s="127">
        <f t="shared" si="350"/>
        <v>-0.19999999999999929</v>
      </c>
      <c r="DH172" s="127">
        <f t="shared" si="351"/>
        <v>0.19999999999999929</v>
      </c>
      <c r="DI172" s="127">
        <f t="shared" si="352"/>
        <v>0</v>
      </c>
      <c r="DJ172" s="127">
        <f t="shared" si="353"/>
        <v>-0.59999999999999787</v>
      </c>
      <c r="DK172" s="127">
        <f t="shared" si="354"/>
        <v>-1</v>
      </c>
      <c r="DL172" s="127">
        <f t="shared" si="355"/>
        <v>0</v>
      </c>
      <c r="DM172" s="127">
        <f t="shared" si="356"/>
        <v>-0.19999999999999929</v>
      </c>
      <c r="DN172" s="127">
        <f t="shared" si="357"/>
        <v>-1.1999999999999993</v>
      </c>
      <c r="DO172" s="127">
        <f t="shared" si="358"/>
        <v>-0.60000000000000142</v>
      </c>
      <c r="DP172" s="127">
        <f t="shared" si="359"/>
        <v>0.19999999999999929</v>
      </c>
      <c r="DQ172" s="127">
        <f t="shared" si="360"/>
        <v>0.19999999999999929</v>
      </c>
      <c r="DR172" s="127">
        <f t="shared" si="361"/>
        <v>-2</v>
      </c>
      <c r="DS172" s="127">
        <f t="shared" si="362"/>
        <v>-1.8000000000000007</v>
      </c>
      <c r="DU172" s="103">
        <v>44804</v>
      </c>
      <c r="DV172" s="68">
        <v>11.6</v>
      </c>
      <c r="DW172" s="133">
        <v>11.9</v>
      </c>
      <c r="DX172" s="134">
        <f t="shared" si="373"/>
        <v>-0.30000000000000071</v>
      </c>
      <c r="DY172" s="68">
        <v>11.7</v>
      </c>
      <c r="DZ172" s="133">
        <v>12</v>
      </c>
      <c r="EA172" s="134">
        <f t="shared" si="402"/>
        <v>-0.30000000000000071</v>
      </c>
      <c r="EB172" s="68">
        <v>11.7</v>
      </c>
      <c r="EC172" s="133">
        <v>11.9</v>
      </c>
      <c r="ED172" s="134">
        <f t="shared" si="403"/>
        <v>-0.20000000000000107</v>
      </c>
      <c r="EE172" s="68">
        <v>11.5</v>
      </c>
      <c r="EF172" s="133">
        <v>11.7</v>
      </c>
      <c r="EG172" s="134">
        <f t="shared" si="404"/>
        <v>-0.19999999999999929</v>
      </c>
      <c r="EH172" s="68">
        <v>12.1</v>
      </c>
      <c r="EI172" s="133">
        <v>12.3</v>
      </c>
      <c r="EJ172" s="134">
        <f t="shared" si="405"/>
        <v>-0.20000000000000107</v>
      </c>
      <c r="EK172" s="68">
        <v>11.6</v>
      </c>
      <c r="EL172" s="133">
        <v>11.8</v>
      </c>
      <c r="EM172" s="134">
        <f t="shared" si="406"/>
        <v>-0.20000000000000107</v>
      </c>
      <c r="EN172" s="68">
        <v>11.1</v>
      </c>
      <c r="EO172" s="133">
        <v>11.2</v>
      </c>
      <c r="EP172" s="134">
        <f t="shared" si="407"/>
        <v>-9.9999999999999645E-2</v>
      </c>
      <c r="EQ172" s="68">
        <v>11.4</v>
      </c>
      <c r="ER172" s="133">
        <v>11.5</v>
      </c>
      <c r="ES172" s="134">
        <f t="shared" si="408"/>
        <v>-9.9999999999999645E-2</v>
      </c>
      <c r="ET172" s="68">
        <v>11.3</v>
      </c>
      <c r="EU172" s="133">
        <v>11.3</v>
      </c>
      <c r="EV172" s="134">
        <f t="shared" si="409"/>
        <v>0</v>
      </c>
      <c r="EW172" s="68">
        <v>11.8</v>
      </c>
      <c r="EX172" s="133">
        <v>12.1</v>
      </c>
      <c r="EY172" s="134">
        <f t="shared" si="410"/>
        <v>-0.29999999999999893</v>
      </c>
    </row>
    <row r="173" spans="1:155" ht="19.75" customHeight="1" x14ac:dyDescent="0.35">
      <c r="J173" s="103">
        <v>44800</v>
      </c>
      <c r="K173" s="101">
        <f t="shared" si="346"/>
        <v>22.245161290322581</v>
      </c>
      <c r="L173" s="102">
        <v>23</v>
      </c>
      <c r="M173" s="100">
        <v>23</v>
      </c>
      <c r="N173" s="100">
        <v>22.6</v>
      </c>
      <c r="O173" s="100">
        <v>23</v>
      </c>
      <c r="P173" s="100">
        <v>24.4</v>
      </c>
      <c r="Q173" s="105">
        <v>23.8</v>
      </c>
      <c r="R173" s="102">
        <v>23</v>
      </c>
      <c r="S173" s="100">
        <v>23</v>
      </c>
      <c r="T173" s="100">
        <v>22.2</v>
      </c>
      <c r="U173" s="100">
        <v>22.8</v>
      </c>
      <c r="V173" s="100">
        <v>22.4</v>
      </c>
      <c r="W173" s="56">
        <v>22.4</v>
      </c>
      <c r="X173" s="106">
        <v>20.6</v>
      </c>
      <c r="Y173" s="100">
        <v>22.2</v>
      </c>
      <c r="Z173" s="100">
        <v>21.6</v>
      </c>
      <c r="AA173" s="100">
        <v>21.4</v>
      </c>
      <c r="AB173" s="105">
        <v>21.4</v>
      </c>
      <c r="AC173" s="102">
        <v>22</v>
      </c>
      <c r="AD173" s="102">
        <v>22</v>
      </c>
      <c r="AE173" s="100">
        <v>22</v>
      </c>
      <c r="AF173" s="102">
        <v>22.4</v>
      </c>
      <c r="AG173" s="100">
        <v>22</v>
      </c>
      <c r="AH173" s="100">
        <v>22</v>
      </c>
      <c r="AI173" s="100">
        <v>21.4</v>
      </c>
      <c r="AJ173" s="105">
        <v>21.8</v>
      </c>
      <c r="AK173" s="102">
        <v>22</v>
      </c>
      <c r="AL173" s="100">
        <v>22.6</v>
      </c>
      <c r="AM173" s="100">
        <v>22.4</v>
      </c>
      <c r="AN173" s="100">
        <v>21.6</v>
      </c>
      <c r="AO173" s="100">
        <v>22</v>
      </c>
      <c r="AP173" s="100">
        <v>20.6</v>
      </c>
      <c r="AQ173" s="110">
        <f t="shared" si="392"/>
        <v>0.5</v>
      </c>
      <c r="AS173" s="103"/>
      <c r="AT173" s="112"/>
      <c r="AU173" s="142"/>
      <c r="AV173" s="143"/>
      <c r="AW173" s="143"/>
      <c r="AX173" s="143"/>
      <c r="AY173" s="169"/>
      <c r="AZ173" s="170"/>
      <c r="BA173" s="142"/>
      <c r="BB173" s="143"/>
      <c r="BC173" s="143"/>
      <c r="BD173" s="143"/>
      <c r="BE173" s="143"/>
      <c r="BF173" s="142"/>
      <c r="BG173" s="143"/>
      <c r="BH173" s="143"/>
      <c r="BI173" s="143"/>
      <c r="BJ173" s="150"/>
      <c r="BK173" s="143"/>
      <c r="BL173" s="143"/>
      <c r="BM173" s="143"/>
      <c r="BN173" s="143"/>
      <c r="BO173" s="150"/>
      <c r="BP173" s="142"/>
      <c r="BQ173" s="143"/>
      <c r="BR173" s="143"/>
      <c r="BS173" s="143"/>
      <c r="BT173" s="143"/>
      <c r="BV173" s="103"/>
      <c r="BW173" s="162"/>
      <c r="BX173" s="161"/>
      <c r="BY173" s="143"/>
      <c r="BZ173" s="143"/>
      <c r="CA173" s="143"/>
      <c r="CB173" s="143"/>
      <c r="CC173" s="161"/>
      <c r="CD173" s="143"/>
      <c r="CE173" s="143"/>
      <c r="CF173" s="143"/>
      <c r="CG173" s="143"/>
      <c r="CH173" s="143"/>
      <c r="CI173" s="143"/>
      <c r="CJ173" s="143"/>
      <c r="CK173" s="143"/>
      <c r="CL173" s="163"/>
      <c r="CM173" s="142"/>
      <c r="CN173" s="143"/>
      <c r="CO173" s="143"/>
      <c r="CP173" s="143"/>
      <c r="CQ173" s="143"/>
      <c r="CR173" s="142"/>
      <c r="CS173" s="143"/>
      <c r="CT173" s="143"/>
      <c r="CU173" s="143"/>
      <c r="CV173" s="143"/>
      <c r="CX173" s="103">
        <v>44800</v>
      </c>
      <c r="CY173" s="68">
        <v>14.25</v>
      </c>
      <c r="CZ173" s="68">
        <v>13.2</v>
      </c>
      <c r="DA173" s="126">
        <f t="shared" si="337"/>
        <v>1.0500000000000007</v>
      </c>
      <c r="DC173" s="103">
        <v>44800</v>
      </c>
      <c r="DD173" s="127">
        <f t="shared" si="347"/>
        <v>-0.60000000000000142</v>
      </c>
      <c r="DE173" s="127">
        <f t="shared" si="348"/>
        <v>-0.19999999999999929</v>
      </c>
      <c r="DF173" s="127">
        <f t="shared" si="349"/>
        <v>-1.3999999999999986</v>
      </c>
      <c r="DG173" s="127">
        <f t="shared" si="350"/>
        <v>-0.60000000000000142</v>
      </c>
      <c r="DH173" s="127">
        <f t="shared" si="351"/>
        <v>-0.39999999999999858</v>
      </c>
      <c r="DI173" s="127">
        <f t="shared" si="352"/>
        <v>0</v>
      </c>
      <c r="DJ173" s="127">
        <f t="shared" si="353"/>
        <v>-1</v>
      </c>
      <c r="DK173" s="127">
        <f t="shared" si="354"/>
        <v>-1.6000000000000014</v>
      </c>
      <c r="DL173" s="127">
        <f t="shared" si="355"/>
        <v>-0.39999999999999858</v>
      </c>
      <c r="DM173" s="127">
        <f t="shared" si="356"/>
        <v>-1</v>
      </c>
      <c r="DN173" s="127">
        <f t="shared" si="357"/>
        <v>-1.3999999999999986</v>
      </c>
      <c r="DO173" s="127">
        <f t="shared" si="358"/>
        <v>-0.39999999999999858</v>
      </c>
      <c r="DP173" s="127">
        <f t="shared" si="359"/>
        <v>0.20000000000000284</v>
      </c>
      <c r="DQ173" s="127">
        <f t="shared" si="360"/>
        <v>-0.39999999999999858</v>
      </c>
      <c r="DR173" s="127">
        <f t="shared" si="361"/>
        <v>-2</v>
      </c>
      <c r="DS173" s="127">
        <f t="shared" si="362"/>
        <v>-2.3999999999999986</v>
      </c>
      <c r="DU173" s="103">
        <v>44803</v>
      </c>
      <c r="DV173" s="68">
        <v>11.6</v>
      </c>
      <c r="DW173" s="133">
        <v>11.8</v>
      </c>
      <c r="DX173" s="134">
        <f t="shared" si="373"/>
        <v>-0.20000000000000107</v>
      </c>
      <c r="DY173" s="68">
        <v>11.6</v>
      </c>
      <c r="DZ173" s="133">
        <v>11.85</v>
      </c>
      <c r="EA173" s="134">
        <f t="shared" si="402"/>
        <v>-0.25</v>
      </c>
      <c r="EB173" s="68">
        <v>11.7</v>
      </c>
      <c r="EC173" s="133">
        <v>12</v>
      </c>
      <c r="ED173" s="134">
        <f t="shared" si="403"/>
        <v>-0.30000000000000071</v>
      </c>
      <c r="EE173" s="68">
        <v>11.5</v>
      </c>
      <c r="EF173" s="133">
        <v>11.8</v>
      </c>
      <c r="EG173" s="134">
        <f t="shared" si="404"/>
        <v>-0.30000000000000071</v>
      </c>
      <c r="EH173" s="68">
        <v>12.1</v>
      </c>
      <c r="EI173" s="133">
        <v>12.3</v>
      </c>
      <c r="EJ173" s="134">
        <f t="shared" si="405"/>
        <v>-0.20000000000000107</v>
      </c>
      <c r="EK173" s="68">
        <v>11.6</v>
      </c>
      <c r="EL173" s="133">
        <v>11.9</v>
      </c>
      <c r="EM173" s="134">
        <f t="shared" si="406"/>
        <v>-0.30000000000000071</v>
      </c>
      <c r="EN173" s="68">
        <v>11.1</v>
      </c>
      <c r="EO173" s="133">
        <v>11.2</v>
      </c>
      <c r="EP173" s="134">
        <f t="shared" si="407"/>
        <v>-9.9999999999999645E-2</v>
      </c>
      <c r="EQ173" s="68">
        <v>11.4</v>
      </c>
      <c r="ER173" s="133">
        <v>11.5</v>
      </c>
      <c r="ES173" s="134">
        <f t="shared" si="408"/>
        <v>-9.9999999999999645E-2</v>
      </c>
      <c r="ET173" s="68">
        <v>11.3</v>
      </c>
      <c r="EU173" s="133">
        <v>11.3</v>
      </c>
      <c r="EV173" s="134">
        <f t="shared" si="409"/>
        <v>0</v>
      </c>
      <c r="EW173" s="68">
        <v>11.7</v>
      </c>
      <c r="EX173" s="133">
        <v>11.9</v>
      </c>
      <c r="EY173" s="134">
        <f t="shared" si="410"/>
        <v>-0.20000000000000107</v>
      </c>
    </row>
    <row r="174" spans="1:155" ht="19.75" customHeight="1" x14ac:dyDescent="0.35">
      <c r="J174" s="103">
        <v>44799</v>
      </c>
      <c r="K174" s="101">
        <f t="shared" si="346"/>
        <v>22.003225806451617</v>
      </c>
      <c r="L174" s="102">
        <v>23</v>
      </c>
      <c r="M174" s="100">
        <v>23</v>
      </c>
      <c r="N174" s="100">
        <v>22.2</v>
      </c>
      <c r="O174" s="100">
        <v>23</v>
      </c>
      <c r="P174" s="100">
        <v>24.4</v>
      </c>
      <c r="Q174" s="105">
        <v>23.8</v>
      </c>
      <c r="R174" s="102">
        <v>22.4</v>
      </c>
      <c r="S174" s="100">
        <v>22.4</v>
      </c>
      <c r="T174" s="100">
        <v>21.8</v>
      </c>
      <c r="U174" s="100">
        <v>22.8</v>
      </c>
      <c r="V174" s="100">
        <v>22.2</v>
      </c>
      <c r="W174" s="56">
        <v>22.2</v>
      </c>
      <c r="X174" s="106">
        <v>20.6</v>
      </c>
      <c r="Y174" s="100">
        <v>21.8</v>
      </c>
      <c r="Z174" s="100">
        <v>21.6</v>
      </c>
      <c r="AA174" s="100">
        <v>21.4</v>
      </c>
      <c r="AB174" s="105">
        <v>21.4</v>
      </c>
      <c r="AC174" s="102">
        <v>21.4</v>
      </c>
      <c r="AD174" s="102">
        <v>21.4</v>
      </c>
      <c r="AE174" s="100">
        <v>22</v>
      </c>
      <c r="AF174" s="102">
        <v>22</v>
      </c>
      <c r="AG174" s="100">
        <v>21.4</v>
      </c>
      <c r="AH174" s="100">
        <v>21.6</v>
      </c>
      <c r="AI174" s="100">
        <v>21.4</v>
      </c>
      <c r="AJ174" s="105">
        <v>21.4</v>
      </c>
      <c r="AK174" s="102">
        <v>21.7</v>
      </c>
      <c r="AL174" s="100">
        <v>22.2</v>
      </c>
      <c r="AM174" s="100">
        <v>22</v>
      </c>
      <c r="AN174" s="100">
        <v>21.6</v>
      </c>
      <c r="AO174" s="100">
        <v>21.4</v>
      </c>
      <c r="AP174" s="100">
        <v>20.6</v>
      </c>
      <c r="AQ174" s="110">
        <f t="shared" si="392"/>
        <v>0.89999999999999858</v>
      </c>
      <c r="AS174" s="103"/>
      <c r="AT174" s="112"/>
      <c r="AU174" s="142"/>
      <c r="AV174" s="143"/>
      <c r="AW174" s="143"/>
      <c r="AX174" s="143"/>
      <c r="AY174" s="143"/>
      <c r="AZ174" s="171"/>
      <c r="BA174" s="142"/>
      <c r="BB174" s="143"/>
      <c r="BC174" s="143"/>
      <c r="BD174" s="143"/>
      <c r="BE174" s="143"/>
      <c r="BF174" s="142"/>
      <c r="BG174" s="143"/>
      <c r="BH174" s="143"/>
      <c r="BI174" s="143"/>
      <c r="BJ174" s="150"/>
      <c r="BK174" s="143"/>
      <c r="BL174" s="143"/>
      <c r="BM174" s="143"/>
      <c r="BN174" s="143"/>
      <c r="BO174" s="150"/>
      <c r="BP174" s="142"/>
      <c r="BQ174" s="143"/>
      <c r="BR174" s="143"/>
      <c r="BS174" s="143"/>
      <c r="BT174" s="143"/>
      <c r="BV174" s="103"/>
      <c r="BW174" s="162"/>
      <c r="BX174" s="161"/>
      <c r="BY174" s="143"/>
      <c r="BZ174" s="143"/>
      <c r="CA174" s="143"/>
      <c r="CB174" s="143"/>
      <c r="CC174" s="161"/>
      <c r="CD174" s="143"/>
      <c r="CE174" s="143"/>
      <c r="CF174" s="143"/>
      <c r="CG174" s="143"/>
      <c r="CH174" s="143"/>
      <c r="CI174" s="143"/>
      <c r="CJ174" s="143"/>
      <c r="CK174" s="143"/>
      <c r="CL174" s="163"/>
      <c r="CM174" s="142"/>
      <c r="CN174" s="143"/>
      <c r="CO174" s="143"/>
      <c r="CP174" s="143"/>
      <c r="CQ174" s="143"/>
      <c r="CR174" s="142"/>
      <c r="CS174" s="143"/>
      <c r="CT174" s="143"/>
      <c r="CU174" s="143"/>
      <c r="CV174" s="143"/>
      <c r="CX174" s="103">
        <v>44799</v>
      </c>
      <c r="CY174" s="68">
        <v>14</v>
      </c>
      <c r="CZ174" s="68">
        <v>12.75</v>
      </c>
      <c r="DA174" s="126">
        <f t="shared" si="337"/>
        <v>1.25</v>
      </c>
      <c r="DC174" s="103">
        <v>44799</v>
      </c>
      <c r="DD174" s="127">
        <f t="shared" si="347"/>
        <v>-0.19999999999999929</v>
      </c>
      <c r="DE174" s="127">
        <f t="shared" si="348"/>
        <v>0.40000000000000213</v>
      </c>
      <c r="DF174" s="127">
        <f t="shared" si="349"/>
        <v>-0.79999999999999716</v>
      </c>
      <c r="DG174" s="127">
        <f t="shared" si="350"/>
        <v>-0.39999999999999858</v>
      </c>
      <c r="DH174" s="127">
        <f t="shared" si="351"/>
        <v>-0.19999999999999929</v>
      </c>
      <c r="DI174" s="127">
        <f t="shared" si="352"/>
        <v>0</v>
      </c>
      <c r="DJ174" s="127">
        <f t="shared" si="353"/>
        <v>-0.79999999999999716</v>
      </c>
      <c r="DK174" s="127">
        <f t="shared" si="354"/>
        <v>-1</v>
      </c>
      <c r="DL174" s="127">
        <f t="shared" si="355"/>
        <v>-0.19999999999999929</v>
      </c>
      <c r="DM174" s="127">
        <f t="shared" si="356"/>
        <v>-0.69999999999999929</v>
      </c>
      <c r="DN174" s="127">
        <f t="shared" si="357"/>
        <v>-0.79999999999999716</v>
      </c>
      <c r="DO174" s="127">
        <f t="shared" si="358"/>
        <v>0</v>
      </c>
      <c r="DP174" s="127">
        <f t="shared" si="359"/>
        <v>0</v>
      </c>
      <c r="DQ174" s="127">
        <f t="shared" si="360"/>
        <v>-0.19999999999999929</v>
      </c>
      <c r="DR174" s="127">
        <f t="shared" si="361"/>
        <v>-1.5999999999999979</v>
      </c>
      <c r="DS174" s="127">
        <f t="shared" si="362"/>
        <v>-1.7999999999999972</v>
      </c>
      <c r="DU174" s="103">
        <v>44802</v>
      </c>
      <c r="DV174" s="68">
        <v>11.6</v>
      </c>
      <c r="DW174" s="133">
        <v>11.8</v>
      </c>
      <c r="DX174" s="134">
        <f t="shared" si="373"/>
        <v>-0.20000000000000107</v>
      </c>
      <c r="DY174" s="68">
        <v>11.6</v>
      </c>
      <c r="DZ174" s="133">
        <v>11.85</v>
      </c>
      <c r="EA174" s="134">
        <f t="shared" si="402"/>
        <v>-0.25</v>
      </c>
      <c r="EB174" s="68">
        <v>11.7</v>
      </c>
      <c r="EC174" s="133">
        <v>12</v>
      </c>
      <c r="ED174" s="134">
        <f t="shared" si="403"/>
        <v>-0.30000000000000071</v>
      </c>
      <c r="EE174" s="68">
        <v>11.5</v>
      </c>
      <c r="EF174" s="133">
        <v>11.85</v>
      </c>
      <c r="EG174" s="134">
        <f t="shared" si="404"/>
        <v>-0.34999999999999964</v>
      </c>
      <c r="EH174" s="68">
        <v>11.8</v>
      </c>
      <c r="EI174" s="133">
        <v>12</v>
      </c>
      <c r="EJ174" s="134">
        <f t="shared" si="405"/>
        <v>-0.19999999999999929</v>
      </c>
      <c r="EK174" s="68">
        <v>11.6</v>
      </c>
      <c r="EL174" s="133">
        <v>11.9</v>
      </c>
      <c r="EM174" s="134">
        <f t="shared" si="406"/>
        <v>-0.30000000000000071</v>
      </c>
      <c r="EN174" s="68">
        <v>11.1</v>
      </c>
      <c r="EO174" s="133">
        <v>11.2</v>
      </c>
      <c r="EP174" s="134">
        <f t="shared" si="407"/>
        <v>-9.9999999999999645E-2</v>
      </c>
      <c r="EQ174" s="68">
        <v>11.4</v>
      </c>
      <c r="ER174" s="133">
        <v>11.5</v>
      </c>
      <c r="ES174" s="134">
        <f t="shared" si="408"/>
        <v>-9.9999999999999645E-2</v>
      </c>
      <c r="ET174" s="68">
        <v>11.3</v>
      </c>
      <c r="EU174" s="133">
        <v>11.4</v>
      </c>
      <c r="EV174" s="134">
        <f t="shared" si="409"/>
        <v>-9.9999999999999645E-2</v>
      </c>
      <c r="EW174" s="68">
        <v>11.5</v>
      </c>
      <c r="EX174" s="133">
        <v>11.7</v>
      </c>
      <c r="EY174" s="134">
        <f t="shared" si="410"/>
        <v>-0.19999999999999929</v>
      </c>
    </row>
    <row r="175" spans="1:155" ht="19.75" customHeight="1" x14ac:dyDescent="0.35">
      <c r="J175" s="103">
        <v>44798</v>
      </c>
      <c r="K175" s="101">
        <f t="shared" si="346"/>
        <v>21.987096774193546</v>
      </c>
      <c r="L175" s="102">
        <v>23</v>
      </c>
      <c r="M175" s="100">
        <v>23</v>
      </c>
      <c r="N175" s="100">
        <v>22.2</v>
      </c>
      <c r="O175" s="100">
        <v>23</v>
      </c>
      <c r="P175" s="100">
        <v>24.4</v>
      </c>
      <c r="Q175" s="105">
        <v>23.8</v>
      </c>
      <c r="R175" s="102">
        <v>22.4</v>
      </c>
      <c r="S175" s="100">
        <v>22.4</v>
      </c>
      <c r="T175" s="100">
        <v>21.8</v>
      </c>
      <c r="U175" s="100">
        <v>22.8</v>
      </c>
      <c r="V175" s="100">
        <v>22.2</v>
      </c>
      <c r="W175" s="56">
        <v>22.2</v>
      </c>
      <c r="X175" s="106">
        <v>20.6</v>
      </c>
      <c r="Y175" s="100">
        <v>21.8</v>
      </c>
      <c r="Z175" s="100">
        <v>21.6</v>
      </c>
      <c r="AA175" s="100">
        <v>21.4</v>
      </c>
      <c r="AB175" s="105">
        <v>21.4</v>
      </c>
      <c r="AC175" s="102">
        <v>21.4</v>
      </c>
      <c r="AD175" s="102">
        <v>21.4</v>
      </c>
      <c r="AE175" s="100">
        <v>22</v>
      </c>
      <c r="AF175" s="102">
        <v>22</v>
      </c>
      <c r="AG175" s="100">
        <v>21.4</v>
      </c>
      <c r="AH175" s="100">
        <v>21.6</v>
      </c>
      <c r="AI175" s="100">
        <v>21.4</v>
      </c>
      <c r="AJ175" s="105">
        <v>21.4</v>
      </c>
      <c r="AK175" s="102">
        <v>21.8</v>
      </c>
      <c r="AL175" s="100">
        <v>21.8</v>
      </c>
      <c r="AM175" s="100">
        <v>22</v>
      </c>
      <c r="AN175" s="100">
        <v>21.4</v>
      </c>
      <c r="AO175" s="100">
        <v>21.4</v>
      </c>
      <c r="AP175" s="100">
        <v>20.6</v>
      </c>
      <c r="AQ175" s="110">
        <f t="shared" si="392"/>
        <v>0.70000000000000284</v>
      </c>
      <c r="AS175" s="103"/>
      <c r="AT175" s="112"/>
      <c r="AU175" s="142"/>
      <c r="AV175" s="143"/>
      <c r="AW175" s="143"/>
      <c r="AX175" s="143"/>
      <c r="AY175" s="143"/>
      <c r="AZ175" s="171"/>
      <c r="BA175" s="142"/>
      <c r="BB175" s="143"/>
      <c r="BC175" s="143"/>
      <c r="BD175" s="143"/>
      <c r="BE175" s="143"/>
      <c r="BF175" s="142"/>
      <c r="BG175" s="143"/>
      <c r="BH175" s="143"/>
      <c r="BI175" s="143"/>
      <c r="BJ175" s="150"/>
      <c r="BK175" s="143"/>
      <c r="BL175" s="143"/>
      <c r="BM175" s="143"/>
      <c r="BN175" s="143"/>
      <c r="BO175" s="150"/>
      <c r="BP175" s="142"/>
      <c r="BQ175" s="143"/>
      <c r="BR175" s="143"/>
      <c r="BS175" s="143"/>
      <c r="BT175" s="143"/>
      <c r="BV175" s="103"/>
      <c r="BW175" s="162"/>
      <c r="BX175" s="161"/>
      <c r="BY175" s="143"/>
      <c r="BZ175" s="143"/>
      <c r="CA175" s="143"/>
      <c r="CB175" s="143"/>
      <c r="CC175" s="161"/>
      <c r="CD175" s="143"/>
      <c r="CE175" s="143"/>
      <c r="CF175" s="143"/>
      <c r="CG175" s="143"/>
      <c r="CH175" s="143"/>
      <c r="CI175" s="143"/>
      <c r="CJ175" s="143"/>
      <c r="CK175" s="143"/>
      <c r="CL175" s="163"/>
      <c r="CM175" s="142"/>
      <c r="CN175" s="143"/>
      <c r="CO175" s="143"/>
      <c r="CP175" s="143"/>
      <c r="CQ175" s="143"/>
      <c r="CR175" s="142"/>
      <c r="CS175" s="143"/>
      <c r="CT175" s="143"/>
      <c r="CU175" s="143"/>
      <c r="CV175" s="143"/>
      <c r="CX175" s="103">
        <v>44798</v>
      </c>
      <c r="CY175" s="68">
        <v>14.5</v>
      </c>
      <c r="CZ175" s="68">
        <v>13</v>
      </c>
      <c r="DA175" s="126">
        <f t="shared" si="337"/>
        <v>1.5</v>
      </c>
      <c r="DC175" s="103">
        <v>44798</v>
      </c>
      <c r="DD175" s="127">
        <f t="shared" si="347"/>
        <v>-0.19999999999999929</v>
      </c>
      <c r="DE175" s="127">
        <f t="shared" si="348"/>
        <v>0.40000000000000213</v>
      </c>
      <c r="DF175" s="127">
        <f t="shared" si="349"/>
        <v>-1</v>
      </c>
      <c r="DG175" s="127">
        <f t="shared" si="350"/>
        <v>-0.39999999999999858</v>
      </c>
      <c r="DH175" s="127">
        <f t="shared" si="351"/>
        <v>-0.59999999999999787</v>
      </c>
      <c r="DI175" s="127">
        <f t="shared" si="352"/>
        <v>0</v>
      </c>
      <c r="DJ175" s="127">
        <f t="shared" si="353"/>
        <v>-0.79999999999999716</v>
      </c>
      <c r="DK175" s="127">
        <f t="shared" si="354"/>
        <v>-1</v>
      </c>
      <c r="DL175" s="127">
        <f t="shared" si="355"/>
        <v>-0.19999999999999929</v>
      </c>
      <c r="DM175" s="127">
        <f t="shared" si="356"/>
        <v>-0.59999999999999787</v>
      </c>
      <c r="DN175" s="127">
        <f t="shared" si="357"/>
        <v>-1</v>
      </c>
      <c r="DO175" s="127">
        <f t="shared" si="358"/>
        <v>-0.20000000000000284</v>
      </c>
      <c r="DP175" s="127">
        <f t="shared" si="359"/>
        <v>-0.39999999999999858</v>
      </c>
      <c r="DQ175" s="127">
        <f t="shared" si="360"/>
        <v>-0.59999999999999787</v>
      </c>
      <c r="DR175" s="127">
        <f t="shared" si="361"/>
        <v>-1.1999999999999993</v>
      </c>
      <c r="DS175" s="127">
        <f t="shared" si="362"/>
        <v>-1.7999999999999972</v>
      </c>
      <c r="DU175" s="103">
        <v>44801</v>
      </c>
      <c r="DV175" s="68">
        <v>11.6</v>
      </c>
      <c r="DW175" s="133">
        <v>11.75</v>
      </c>
      <c r="DX175" s="134">
        <f t="shared" si="373"/>
        <v>-0.15000000000000036</v>
      </c>
      <c r="DY175" s="68">
        <v>11.6</v>
      </c>
      <c r="DZ175" s="133">
        <v>11.8</v>
      </c>
      <c r="EA175" s="134">
        <f t="shared" si="402"/>
        <v>-0.20000000000000107</v>
      </c>
      <c r="EB175" s="68">
        <v>11.7</v>
      </c>
      <c r="EC175" s="133">
        <v>12</v>
      </c>
      <c r="ED175" s="134">
        <f t="shared" si="403"/>
        <v>-0.30000000000000071</v>
      </c>
      <c r="EE175" s="68">
        <v>11.5</v>
      </c>
      <c r="EF175" s="133">
        <v>11.8</v>
      </c>
      <c r="EG175" s="134">
        <f t="shared" si="404"/>
        <v>-0.30000000000000071</v>
      </c>
      <c r="EH175" s="68">
        <v>11.7</v>
      </c>
      <c r="EI175" s="133">
        <v>12</v>
      </c>
      <c r="EJ175" s="134">
        <f t="shared" si="405"/>
        <v>-0.30000000000000071</v>
      </c>
      <c r="EK175" s="68">
        <v>11.6</v>
      </c>
      <c r="EL175" s="133">
        <v>11.9</v>
      </c>
      <c r="EM175" s="134">
        <f t="shared" si="406"/>
        <v>-0.30000000000000071</v>
      </c>
      <c r="EN175" s="68">
        <v>11.1</v>
      </c>
      <c r="EO175" s="133">
        <v>11.2</v>
      </c>
      <c r="EP175" s="134">
        <f t="shared" si="407"/>
        <v>-9.9999999999999645E-2</v>
      </c>
      <c r="EQ175" s="68">
        <v>11.3</v>
      </c>
      <c r="ER175" s="133">
        <v>11.4</v>
      </c>
      <c r="ES175" s="134">
        <f t="shared" si="408"/>
        <v>-9.9999999999999645E-2</v>
      </c>
      <c r="ET175" s="68">
        <v>11.2</v>
      </c>
      <c r="EU175" s="133">
        <v>11.3</v>
      </c>
      <c r="EV175" s="134">
        <f t="shared" si="409"/>
        <v>-0.10000000000000142</v>
      </c>
      <c r="EW175" s="68">
        <v>11.6</v>
      </c>
      <c r="EX175" s="133">
        <v>11.8</v>
      </c>
      <c r="EY175" s="134">
        <f t="shared" si="410"/>
        <v>-0.20000000000000107</v>
      </c>
    </row>
    <row r="176" spans="1:155" ht="19.75" customHeight="1" x14ac:dyDescent="0.35">
      <c r="J176" s="103">
        <v>44797</v>
      </c>
      <c r="K176" s="101">
        <f t="shared" si="346"/>
        <v>21.961290322580645</v>
      </c>
      <c r="L176" s="102">
        <v>22.4</v>
      </c>
      <c r="M176" s="100">
        <v>22.8</v>
      </c>
      <c r="N176" s="100">
        <v>22.2</v>
      </c>
      <c r="O176" s="100">
        <v>22.8</v>
      </c>
      <c r="P176" s="100">
        <v>24.4</v>
      </c>
      <c r="Q176" s="105">
        <v>23.8</v>
      </c>
      <c r="R176" s="102">
        <v>22.4</v>
      </c>
      <c r="S176" s="100">
        <v>22.4</v>
      </c>
      <c r="T176" s="100">
        <v>21.8</v>
      </c>
      <c r="U176" s="100">
        <v>22.8</v>
      </c>
      <c r="V176" s="100">
        <v>22.2</v>
      </c>
      <c r="W176" s="56">
        <v>22.2</v>
      </c>
      <c r="X176" s="106">
        <v>20.6</v>
      </c>
      <c r="Y176" s="100">
        <v>21.8</v>
      </c>
      <c r="Z176" s="100">
        <v>21.6</v>
      </c>
      <c r="AA176" s="100">
        <v>21.4</v>
      </c>
      <c r="AB176" s="105">
        <v>21.4</v>
      </c>
      <c r="AC176" s="102">
        <v>21.4</v>
      </c>
      <c r="AD176" s="102">
        <v>21.4</v>
      </c>
      <c r="AE176" s="100">
        <v>22</v>
      </c>
      <c r="AF176" s="102">
        <v>22</v>
      </c>
      <c r="AG176" s="100">
        <v>21.4</v>
      </c>
      <c r="AH176" s="100">
        <v>21.6</v>
      </c>
      <c r="AI176" s="100">
        <v>21.4</v>
      </c>
      <c r="AJ176" s="105">
        <v>21.4</v>
      </c>
      <c r="AK176" s="102">
        <v>22</v>
      </c>
      <c r="AL176" s="100">
        <v>21.8</v>
      </c>
      <c r="AM176" s="100">
        <v>22</v>
      </c>
      <c r="AN176" s="100">
        <v>21.4</v>
      </c>
      <c r="AO176" s="100">
        <v>21.4</v>
      </c>
      <c r="AP176" s="100">
        <v>20.6</v>
      </c>
      <c r="AQ176" s="110">
        <f t="shared" si="392"/>
        <v>0.70000000000000284</v>
      </c>
      <c r="AS176" s="103"/>
      <c r="AT176" s="112"/>
      <c r="AU176" s="142"/>
      <c r="AV176" s="143"/>
      <c r="AW176" s="143"/>
      <c r="AX176" s="143"/>
      <c r="AY176" s="143"/>
      <c r="AZ176" s="171"/>
      <c r="BA176" s="142"/>
      <c r="BB176" s="143"/>
      <c r="BC176" s="143"/>
      <c r="BD176" s="143"/>
      <c r="BE176" s="143"/>
      <c r="BF176" s="142"/>
      <c r="BG176" s="143"/>
      <c r="BH176" s="143"/>
      <c r="BI176" s="143"/>
      <c r="BJ176" s="150"/>
      <c r="BK176" s="143"/>
      <c r="BL176" s="143"/>
      <c r="BM176" s="143"/>
      <c r="BN176" s="143"/>
      <c r="BO176" s="150"/>
      <c r="BP176" s="142"/>
      <c r="BQ176" s="143"/>
      <c r="BR176" s="143"/>
      <c r="BS176" s="143"/>
      <c r="BT176" s="143"/>
      <c r="BV176" s="103"/>
      <c r="BW176" s="162"/>
      <c r="BX176" s="161"/>
      <c r="BY176" s="143"/>
      <c r="BZ176" s="143"/>
      <c r="CA176" s="143"/>
      <c r="CB176" s="143"/>
      <c r="CC176" s="161"/>
      <c r="CD176" s="143"/>
      <c r="CE176" s="143"/>
      <c r="CF176" s="143"/>
      <c r="CG176" s="143"/>
      <c r="CH176" s="143"/>
      <c r="CI176" s="143"/>
      <c r="CJ176" s="143"/>
      <c r="CK176" s="143"/>
      <c r="CL176" s="163"/>
      <c r="CM176" s="142"/>
      <c r="CN176" s="143"/>
      <c r="CO176" s="143"/>
      <c r="CP176" s="143"/>
      <c r="CQ176" s="143"/>
      <c r="CR176" s="142"/>
      <c r="CS176" s="143"/>
      <c r="CT176" s="143"/>
      <c r="CU176" s="143"/>
      <c r="CV176" s="143"/>
      <c r="CX176" s="103">
        <v>44797</v>
      </c>
      <c r="CY176" s="68">
        <v>14.5</v>
      </c>
      <c r="CZ176" s="68">
        <v>13</v>
      </c>
      <c r="DA176" s="126">
        <f t="shared" si="337"/>
        <v>1.5</v>
      </c>
      <c r="DC176" s="103">
        <v>44797</v>
      </c>
      <c r="DD176" s="127">
        <f t="shared" si="347"/>
        <v>-0.19999999999999929</v>
      </c>
      <c r="DE176" s="127">
        <f t="shared" si="348"/>
        <v>0.40000000000000213</v>
      </c>
      <c r="DF176" s="127">
        <f t="shared" si="349"/>
        <v>-1</v>
      </c>
      <c r="DG176" s="127">
        <f t="shared" si="350"/>
        <v>-0.39999999999999858</v>
      </c>
      <c r="DH176" s="127">
        <f t="shared" si="351"/>
        <v>-0.59999999999999787</v>
      </c>
      <c r="DI176" s="127">
        <f t="shared" si="352"/>
        <v>0</v>
      </c>
      <c r="DJ176" s="127">
        <f t="shared" si="353"/>
        <v>-0.79999999999999716</v>
      </c>
      <c r="DK176" s="127">
        <f t="shared" si="354"/>
        <v>-1</v>
      </c>
      <c r="DL176" s="127">
        <f t="shared" si="355"/>
        <v>-0.19999999999999929</v>
      </c>
      <c r="DM176" s="127">
        <f t="shared" si="356"/>
        <v>-0.39999999999999858</v>
      </c>
      <c r="DN176" s="127">
        <f t="shared" si="357"/>
        <v>-1</v>
      </c>
      <c r="DO176" s="127">
        <f t="shared" si="358"/>
        <v>-0.20000000000000284</v>
      </c>
      <c r="DP176" s="127">
        <f t="shared" si="359"/>
        <v>-0.39999999999999858</v>
      </c>
      <c r="DQ176" s="127">
        <f t="shared" si="360"/>
        <v>-0.59999999999999787</v>
      </c>
      <c r="DR176" s="127">
        <f t="shared" si="361"/>
        <v>-1.1999999999999993</v>
      </c>
      <c r="DS176" s="127">
        <f t="shared" si="362"/>
        <v>-1.7999999999999972</v>
      </c>
      <c r="DU176" s="103">
        <v>44800</v>
      </c>
      <c r="DV176" s="68">
        <v>11.5</v>
      </c>
      <c r="DW176" s="133">
        <v>11.6</v>
      </c>
      <c r="DX176" s="134">
        <f t="shared" si="373"/>
        <v>-9.9999999999999645E-2</v>
      </c>
      <c r="DY176" s="68">
        <v>11.5</v>
      </c>
      <c r="DZ176" s="133">
        <v>11.7</v>
      </c>
      <c r="EA176" s="134">
        <f t="shared" si="402"/>
        <v>-0.19999999999999929</v>
      </c>
      <c r="EB176" s="68">
        <v>11.5</v>
      </c>
      <c r="EC176" s="133">
        <v>11.6</v>
      </c>
      <c r="ED176" s="134">
        <f t="shared" si="403"/>
        <v>-9.9999999999999645E-2</v>
      </c>
      <c r="EE176" s="68">
        <v>11</v>
      </c>
      <c r="EF176" s="133">
        <v>11.3</v>
      </c>
      <c r="EG176" s="134">
        <f t="shared" si="404"/>
        <v>-0.30000000000000071</v>
      </c>
      <c r="EH176" s="68">
        <v>11.3</v>
      </c>
      <c r="EI176" s="133">
        <v>11.7</v>
      </c>
      <c r="EJ176" s="134">
        <f t="shared" si="405"/>
        <v>-0.39999999999999858</v>
      </c>
      <c r="EK176" s="68">
        <v>11.3</v>
      </c>
      <c r="EL176" s="133">
        <v>11.6</v>
      </c>
      <c r="EM176" s="134">
        <f t="shared" si="406"/>
        <v>-0.29999999999999893</v>
      </c>
      <c r="EN176" s="68">
        <v>10.7</v>
      </c>
      <c r="EO176" s="133">
        <v>11</v>
      </c>
      <c r="EP176" s="134">
        <f t="shared" si="407"/>
        <v>-0.30000000000000071</v>
      </c>
      <c r="EQ176" s="68">
        <v>11</v>
      </c>
      <c r="ER176" s="133">
        <v>11.1</v>
      </c>
      <c r="ES176" s="134">
        <f t="shared" si="408"/>
        <v>-9.9999999999999645E-2</v>
      </c>
      <c r="ET176" s="68">
        <v>10.9</v>
      </c>
      <c r="EU176" s="133">
        <v>11.1</v>
      </c>
      <c r="EV176" s="134">
        <f t="shared" si="409"/>
        <v>-0.19999999999999929</v>
      </c>
      <c r="EW176" s="68">
        <v>11.2</v>
      </c>
      <c r="EX176" s="133">
        <v>11.4</v>
      </c>
      <c r="EY176" s="134">
        <f t="shared" si="410"/>
        <v>-0.20000000000000107</v>
      </c>
    </row>
    <row r="177" spans="10:155" ht="19.75" customHeight="1" x14ac:dyDescent="0.35">
      <c r="J177" s="103">
        <v>44796</v>
      </c>
      <c r="K177" s="101">
        <f t="shared" si="346"/>
        <v>21.864516129032257</v>
      </c>
      <c r="L177" s="102">
        <v>22.4</v>
      </c>
      <c r="M177" s="100">
        <v>22.8</v>
      </c>
      <c r="N177" s="100">
        <v>22</v>
      </c>
      <c r="O177" s="100">
        <v>22.6</v>
      </c>
      <c r="P177" s="100">
        <v>24</v>
      </c>
      <c r="Q177" s="105">
        <v>23.8</v>
      </c>
      <c r="R177" s="102">
        <v>22</v>
      </c>
      <c r="S177" s="100">
        <v>22.2</v>
      </c>
      <c r="T177" s="100">
        <v>21.6</v>
      </c>
      <c r="U177" s="100">
        <v>22.8</v>
      </c>
      <c r="V177" s="100">
        <v>22</v>
      </c>
      <c r="W177" s="56">
        <v>22</v>
      </c>
      <c r="X177" s="106">
        <v>20.6</v>
      </c>
      <c r="Y177" s="100">
        <v>21.8</v>
      </c>
      <c r="Z177" s="100">
        <v>21.6</v>
      </c>
      <c r="AA177" s="100">
        <v>21.4</v>
      </c>
      <c r="AB177" s="105">
        <v>21.4</v>
      </c>
      <c r="AC177" s="102">
        <v>21.4</v>
      </c>
      <c r="AD177" s="102">
        <v>21.4</v>
      </c>
      <c r="AE177" s="100">
        <v>21.8</v>
      </c>
      <c r="AF177" s="102">
        <v>22</v>
      </c>
      <c r="AG177" s="100">
        <v>21.4</v>
      </c>
      <c r="AH177" s="100">
        <v>21.4</v>
      </c>
      <c r="AI177" s="100">
        <v>21.2</v>
      </c>
      <c r="AJ177" s="105">
        <v>21.2</v>
      </c>
      <c r="AK177" s="102">
        <v>21.8</v>
      </c>
      <c r="AL177" s="100">
        <v>21.8</v>
      </c>
      <c r="AM177" s="100">
        <v>22</v>
      </c>
      <c r="AN177" s="100">
        <v>21.4</v>
      </c>
      <c r="AO177" s="100">
        <v>21.4</v>
      </c>
      <c r="AP177" s="100">
        <v>20.6</v>
      </c>
      <c r="AQ177" s="110">
        <f t="shared" si="392"/>
        <v>0.79999999999999716</v>
      </c>
      <c r="AS177" s="103"/>
      <c r="AT177" s="112"/>
      <c r="AU177" s="142"/>
      <c r="AV177" s="143"/>
      <c r="AW177" s="143"/>
      <c r="AX177" s="143"/>
      <c r="AY177" s="143"/>
      <c r="AZ177" s="171"/>
      <c r="BA177" s="142"/>
      <c r="BB177" s="143"/>
      <c r="BC177" s="143"/>
      <c r="BD177" s="143"/>
      <c r="BE177" s="143"/>
      <c r="BF177" s="142"/>
      <c r="BG177" s="143"/>
      <c r="BH177" s="143"/>
      <c r="BI177" s="143"/>
      <c r="BJ177" s="150"/>
      <c r="BK177" s="143"/>
      <c r="BL177" s="143"/>
      <c r="BM177" s="143"/>
      <c r="BN177" s="143"/>
      <c r="BO177" s="150"/>
      <c r="BP177" s="142"/>
      <c r="BQ177" s="143"/>
      <c r="BR177" s="143"/>
      <c r="BS177" s="143"/>
      <c r="BT177" s="143"/>
      <c r="BV177" s="103"/>
      <c r="BW177" s="162"/>
      <c r="BX177" s="161"/>
      <c r="BY177" s="143"/>
      <c r="BZ177" s="143"/>
      <c r="CA177" s="143"/>
      <c r="CB177" s="143"/>
      <c r="CC177" s="161"/>
      <c r="CD177" s="143"/>
      <c r="CE177" s="143"/>
      <c r="CF177" s="143"/>
      <c r="CG177" s="143"/>
      <c r="CH177" s="143"/>
      <c r="CI177" s="143"/>
      <c r="CJ177" s="143"/>
      <c r="CK177" s="143"/>
      <c r="CL177" s="163"/>
      <c r="CM177" s="142"/>
      <c r="CN177" s="143"/>
      <c r="CO177" s="143"/>
      <c r="CP177" s="143"/>
      <c r="CQ177" s="143"/>
      <c r="CR177" s="142"/>
      <c r="CS177" s="143"/>
      <c r="CT177" s="143"/>
      <c r="CU177" s="143"/>
      <c r="CV177" s="143"/>
      <c r="CX177" s="103">
        <v>44796</v>
      </c>
      <c r="CY177" s="68">
        <v>13.75</v>
      </c>
      <c r="CZ177" s="68">
        <v>12.75</v>
      </c>
      <c r="DA177" s="126">
        <f t="shared" si="337"/>
        <v>1</v>
      </c>
      <c r="DC177" s="103">
        <v>44796</v>
      </c>
      <c r="DD177" s="127">
        <f t="shared" si="347"/>
        <v>-0.19999999999999929</v>
      </c>
      <c r="DE177" s="127">
        <f t="shared" si="348"/>
        <v>0.60000000000000142</v>
      </c>
      <c r="DF177" s="127">
        <f t="shared" si="349"/>
        <v>-0.80000000000000071</v>
      </c>
      <c r="DG177" s="127">
        <f t="shared" si="350"/>
        <v>-0.19999999999999929</v>
      </c>
      <c r="DH177" s="127">
        <f t="shared" si="351"/>
        <v>-0.39999999999999858</v>
      </c>
      <c r="DI177" s="127">
        <f t="shared" si="352"/>
        <v>-0.19999999999999929</v>
      </c>
      <c r="DJ177" s="127">
        <f t="shared" si="353"/>
        <v>-0.80000000000000071</v>
      </c>
      <c r="DK177" s="127">
        <f t="shared" si="354"/>
        <v>-1</v>
      </c>
      <c r="DL177" s="127">
        <f t="shared" si="355"/>
        <v>-0.19999999999999929</v>
      </c>
      <c r="DM177" s="127">
        <f t="shared" si="356"/>
        <v>-0.39999999999999858</v>
      </c>
      <c r="DN177" s="127">
        <f t="shared" si="357"/>
        <v>-0.60000000000000142</v>
      </c>
      <c r="DO177" s="127">
        <f t="shared" si="358"/>
        <v>0</v>
      </c>
      <c r="DP177" s="127">
        <f t="shared" si="359"/>
        <v>-0.19999999999999929</v>
      </c>
      <c r="DQ177" s="127">
        <f t="shared" si="360"/>
        <v>-0.19999999999999929</v>
      </c>
      <c r="DR177" s="127">
        <f t="shared" si="361"/>
        <v>-1.1999999999999993</v>
      </c>
      <c r="DS177" s="127">
        <f t="shared" si="362"/>
        <v>-1.5999999999999979</v>
      </c>
      <c r="DU177" s="103">
        <v>44799</v>
      </c>
      <c r="DV177" s="68">
        <v>11.2</v>
      </c>
      <c r="DW177" s="133">
        <v>11.45</v>
      </c>
      <c r="DX177" s="134">
        <f t="shared" si="373"/>
        <v>-0.25</v>
      </c>
      <c r="DY177" s="68">
        <v>11.2</v>
      </c>
      <c r="DZ177" s="133">
        <v>11.45</v>
      </c>
      <c r="EA177" s="134">
        <f t="shared" si="402"/>
        <v>-0.25</v>
      </c>
      <c r="EB177" s="68">
        <v>11.5</v>
      </c>
      <c r="EC177" s="133">
        <v>11.6</v>
      </c>
      <c r="ED177" s="134">
        <f t="shared" si="403"/>
        <v>-9.9999999999999645E-2</v>
      </c>
      <c r="EE177" s="68">
        <v>10.85</v>
      </c>
      <c r="EF177" s="133">
        <v>11.15</v>
      </c>
      <c r="EG177" s="134">
        <f t="shared" si="404"/>
        <v>-0.30000000000000071</v>
      </c>
      <c r="EH177" s="68">
        <v>11.2</v>
      </c>
      <c r="EI177" s="133">
        <v>11.5</v>
      </c>
      <c r="EJ177" s="134">
        <f t="shared" si="405"/>
        <v>-0.30000000000000071</v>
      </c>
      <c r="EK177" s="68">
        <v>11.1</v>
      </c>
      <c r="EL177" s="133">
        <v>11.2</v>
      </c>
      <c r="EM177" s="134">
        <f t="shared" si="406"/>
        <v>-9.9999999999999645E-2</v>
      </c>
      <c r="EN177" s="68">
        <v>10.7</v>
      </c>
      <c r="EO177" s="133">
        <v>11</v>
      </c>
      <c r="EP177" s="134">
        <f t="shared" si="407"/>
        <v>-0.30000000000000071</v>
      </c>
      <c r="EQ177" s="68">
        <v>10.8</v>
      </c>
      <c r="ER177" s="133">
        <v>10.9</v>
      </c>
      <c r="ES177" s="134">
        <f t="shared" si="408"/>
        <v>-9.9999999999999645E-2</v>
      </c>
      <c r="ET177" s="68">
        <v>10.7</v>
      </c>
      <c r="EU177" s="133">
        <v>10.8</v>
      </c>
      <c r="EV177" s="134">
        <f t="shared" si="409"/>
        <v>-0.10000000000000142</v>
      </c>
      <c r="EW177" s="68">
        <v>11.1</v>
      </c>
      <c r="EX177" s="133">
        <v>11.45</v>
      </c>
      <c r="EY177" s="134">
        <f t="shared" ref="EY177:EY184" si="411">EW177-EX177</f>
        <v>-0.34999999999999964</v>
      </c>
    </row>
    <row r="178" spans="10:155" ht="19.75" customHeight="1" x14ac:dyDescent="0.35">
      <c r="J178" s="103">
        <v>44795</v>
      </c>
      <c r="K178" s="101">
        <f t="shared" si="346"/>
        <v>21.432258064516123</v>
      </c>
      <c r="L178" s="102">
        <v>21.6</v>
      </c>
      <c r="M178" s="100">
        <v>22.2</v>
      </c>
      <c r="N178" s="100">
        <v>21.4</v>
      </c>
      <c r="O178" s="100">
        <v>22.2</v>
      </c>
      <c r="P178" s="100">
        <v>23.4</v>
      </c>
      <c r="Q178" s="105">
        <v>23.6</v>
      </c>
      <c r="R178" s="102">
        <v>21.4</v>
      </c>
      <c r="S178" s="100">
        <v>21.6</v>
      </c>
      <c r="T178" s="100">
        <v>21.4</v>
      </c>
      <c r="U178" s="100">
        <v>22.4</v>
      </c>
      <c r="V178" s="100">
        <v>21.6</v>
      </c>
      <c r="W178" s="56">
        <v>21.6</v>
      </c>
      <c r="X178" s="106">
        <v>20.399999999999999</v>
      </c>
      <c r="Y178" s="100">
        <v>21.2</v>
      </c>
      <c r="Z178" s="100">
        <v>21</v>
      </c>
      <c r="AA178" s="100">
        <v>21</v>
      </c>
      <c r="AB178" s="105">
        <v>21</v>
      </c>
      <c r="AC178" s="102">
        <v>21</v>
      </c>
      <c r="AD178" s="102">
        <v>21</v>
      </c>
      <c r="AE178" s="100">
        <v>21.2</v>
      </c>
      <c r="AF178" s="102">
        <v>21.6</v>
      </c>
      <c r="AG178" s="100">
        <v>20.8</v>
      </c>
      <c r="AH178" s="100">
        <v>21</v>
      </c>
      <c r="AI178" s="100">
        <v>20.8</v>
      </c>
      <c r="AJ178" s="105">
        <v>20.8</v>
      </c>
      <c r="AK178" s="102">
        <v>21.2</v>
      </c>
      <c r="AL178" s="100">
        <v>21.8</v>
      </c>
      <c r="AM178" s="100">
        <v>21.4</v>
      </c>
      <c r="AN178" s="100">
        <v>21</v>
      </c>
      <c r="AO178" s="100">
        <v>21.4</v>
      </c>
      <c r="AP178" s="100">
        <v>20.399999999999999</v>
      </c>
      <c r="AQ178" s="110">
        <f t="shared" si="392"/>
        <v>1.1000000000000014</v>
      </c>
      <c r="AS178" s="103"/>
      <c r="AT178" s="112"/>
      <c r="AU178" s="142"/>
      <c r="AV178" s="143"/>
      <c r="AW178" s="143"/>
      <c r="AX178" s="143"/>
      <c r="AY178" s="143"/>
      <c r="AZ178" s="171"/>
      <c r="BA178" s="142"/>
      <c r="BB178" s="143"/>
      <c r="BC178" s="143"/>
      <c r="BD178" s="143"/>
      <c r="BE178" s="143"/>
      <c r="BF178" s="142"/>
      <c r="BG178" s="143"/>
      <c r="BH178" s="143"/>
      <c r="BI178" s="143"/>
      <c r="BJ178" s="150"/>
      <c r="BK178" s="143"/>
      <c r="BL178" s="143"/>
      <c r="BM178" s="143"/>
      <c r="BN178" s="143"/>
      <c r="BO178" s="150"/>
      <c r="BP178" s="142"/>
      <c r="BQ178" s="143"/>
      <c r="BR178" s="143"/>
      <c r="BS178" s="143"/>
      <c r="BT178" s="143"/>
      <c r="BV178" s="103"/>
      <c r="BW178" s="162"/>
      <c r="BX178" s="161"/>
      <c r="BY178" s="143"/>
      <c r="BZ178" s="143"/>
      <c r="CA178" s="143"/>
      <c r="CB178" s="143"/>
      <c r="CC178" s="161"/>
      <c r="CD178" s="143"/>
      <c r="CE178" s="143"/>
      <c r="CF178" s="143"/>
      <c r="CG178" s="143"/>
      <c r="CH178" s="143"/>
      <c r="CI178" s="143"/>
      <c r="CJ178" s="143"/>
      <c r="CK178" s="143"/>
      <c r="CL178" s="163"/>
      <c r="CM178" s="142"/>
      <c r="CN178" s="143"/>
      <c r="CO178" s="143"/>
      <c r="CP178" s="143"/>
      <c r="CQ178" s="143"/>
      <c r="CR178" s="142"/>
      <c r="CS178" s="143"/>
      <c r="CT178" s="143"/>
      <c r="CU178" s="143"/>
      <c r="CV178" s="143"/>
      <c r="CX178" s="103">
        <v>44795</v>
      </c>
      <c r="CY178" s="68">
        <v>13.75</v>
      </c>
      <c r="CZ178" s="68">
        <v>12.5</v>
      </c>
      <c r="DA178" s="126">
        <f t="shared" si="337"/>
        <v>1.25</v>
      </c>
      <c r="DC178" s="103">
        <v>44795</v>
      </c>
      <c r="DD178" s="127">
        <f t="shared" si="347"/>
        <v>0</v>
      </c>
      <c r="DE178" s="127">
        <f t="shared" si="348"/>
        <v>0.79999999999999716</v>
      </c>
      <c r="DF178" s="127">
        <f t="shared" si="349"/>
        <v>-0.60000000000000142</v>
      </c>
      <c r="DG178" s="127">
        <f t="shared" si="350"/>
        <v>-0.20000000000000284</v>
      </c>
      <c r="DH178" s="127">
        <f t="shared" si="351"/>
        <v>0.19999999999999929</v>
      </c>
      <c r="DI178" s="127">
        <f t="shared" si="352"/>
        <v>-0.20000000000000284</v>
      </c>
      <c r="DJ178" s="127">
        <f t="shared" si="353"/>
        <v>-0.60000000000000142</v>
      </c>
      <c r="DK178" s="127">
        <f t="shared" si="354"/>
        <v>-0.80000000000000071</v>
      </c>
      <c r="DL178" s="127">
        <f t="shared" si="355"/>
        <v>-0.20000000000000284</v>
      </c>
      <c r="DM178" s="127">
        <f t="shared" si="356"/>
        <v>-0.40000000000000213</v>
      </c>
      <c r="DN178" s="127">
        <f t="shared" si="357"/>
        <v>-0.39999999999999858</v>
      </c>
      <c r="DO178" s="127">
        <f t="shared" si="358"/>
        <v>0</v>
      </c>
      <c r="DP178" s="127">
        <f t="shared" si="359"/>
        <v>0.19999999999999929</v>
      </c>
      <c r="DQ178" s="127">
        <f t="shared" si="360"/>
        <v>0.40000000000000213</v>
      </c>
      <c r="DR178" s="127">
        <f t="shared" si="361"/>
        <v>-1.4000000000000021</v>
      </c>
      <c r="DS178" s="127">
        <f t="shared" si="362"/>
        <v>-1.2000000000000028</v>
      </c>
      <c r="DU178" s="103">
        <v>44798</v>
      </c>
      <c r="DV178" s="68">
        <v>11.2</v>
      </c>
      <c r="DW178" s="133">
        <v>11.25</v>
      </c>
      <c r="DX178" s="134">
        <f t="shared" si="373"/>
        <v>-5.0000000000000711E-2</v>
      </c>
      <c r="DY178" s="68">
        <v>11.2</v>
      </c>
      <c r="DZ178" s="133">
        <v>11.25</v>
      </c>
      <c r="EA178" s="134">
        <f t="shared" si="402"/>
        <v>-5.0000000000000711E-2</v>
      </c>
      <c r="EB178" s="68">
        <v>11.5</v>
      </c>
      <c r="EC178" s="133">
        <v>11.7</v>
      </c>
      <c r="ED178" s="134">
        <f t="shared" si="403"/>
        <v>-0.19999999999999929</v>
      </c>
      <c r="EE178" s="68">
        <v>10.9</v>
      </c>
      <c r="EF178" s="133">
        <v>11.1</v>
      </c>
      <c r="EG178" s="134">
        <f t="shared" si="404"/>
        <v>-0.19999999999999929</v>
      </c>
      <c r="EH178" s="68">
        <v>10.9</v>
      </c>
      <c r="EI178" s="133">
        <v>11.3</v>
      </c>
      <c r="EJ178" s="134">
        <f t="shared" si="405"/>
        <v>-0.40000000000000036</v>
      </c>
      <c r="EK178" s="68">
        <v>11.1</v>
      </c>
      <c r="EL178" s="133">
        <v>11.2</v>
      </c>
      <c r="EM178" s="134">
        <f t="shared" si="406"/>
        <v>-9.9999999999999645E-2</v>
      </c>
      <c r="EN178" s="68">
        <v>10.7</v>
      </c>
      <c r="EO178" s="133">
        <v>11</v>
      </c>
      <c r="EP178" s="134">
        <f t="shared" si="407"/>
        <v>-0.30000000000000071</v>
      </c>
      <c r="EQ178" s="68">
        <v>10.8</v>
      </c>
      <c r="ER178" s="133">
        <v>10.9</v>
      </c>
      <c r="ES178" s="134">
        <f t="shared" si="408"/>
        <v>-9.9999999999999645E-2</v>
      </c>
      <c r="ET178" s="68">
        <v>10.7</v>
      </c>
      <c r="EU178" s="133">
        <v>10.8</v>
      </c>
      <c r="EV178" s="134">
        <f t="shared" si="409"/>
        <v>-0.10000000000000142</v>
      </c>
      <c r="EW178" s="68">
        <v>11.1</v>
      </c>
      <c r="EX178" s="133">
        <v>11.25</v>
      </c>
      <c r="EY178" s="134">
        <f t="shared" si="411"/>
        <v>-0.15000000000000036</v>
      </c>
    </row>
    <row r="179" spans="10:155" ht="19.75" customHeight="1" x14ac:dyDescent="0.35">
      <c r="J179" s="103">
        <v>44794</v>
      </c>
      <c r="K179" s="101">
        <f t="shared" si="346"/>
        <v>21.290322580645153</v>
      </c>
      <c r="L179" s="102">
        <v>21.6</v>
      </c>
      <c r="M179" s="100">
        <v>22.2</v>
      </c>
      <c r="N179" s="100">
        <v>21.4</v>
      </c>
      <c r="O179" s="100">
        <v>22.2</v>
      </c>
      <c r="P179" s="100">
        <v>23.4</v>
      </c>
      <c r="Q179" s="105">
        <v>23.6</v>
      </c>
      <c r="R179" s="102">
        <v>21.2</v>
      </c>
      <c r="S179" s="100">
        <v>21.2</v>
      </c>
      <c r="T179" s="100">
        <v>21</v>
      </c>
      <c r="U179" s="100">
        <v>22.2</v>
      </c>
      <c r="V179" s="100">
        <v>21.2</v>
      </c>
      <c r="W179" s="56">
        <v>21.2</v>
      </c>
      <c r="X179" s="106">
        <v>20.399999999999999</v>
      </c>
      <c r="Y179" s="100">
        <v>21</v>
      </c>
      <c r="Z179" s="100">
        <v>20.8</v>
      </c>
      <c r="AA179" s="100">
        <v>20.8</v>
      </c>
      <c r="AB179" s="105">
        <v>20.8</v>
      </c>
      <c r="AC179" s="102">
        <v>20.8</v>
      </c>
      <c r="AD179" s="102">
        <v>20.8</v>
      </c>
      <c r="AE179" s="100">
        <v>21</v>
      </c>
      <c r="AF179" s="102">
        <v>21.4</v>
      </c>
      <c r="AG179" s="100">
        <v>20.6</v>
      </c>
      <c r="AH179" s="100">
        <v>20.8</v>
      </c>
      <c r="AI179" s="100">
        <v>20.6</v>
      </c>
      <c r="AJ179" s="105">
        <v>20.8</v>
      </c>
      <c r="AK179" s="102">
        <v>21.2</v>
      </c>
      <c r="AL179" s="100">
        <v>21.8</v>
      </c>
      <c r="AM179" s="100">
        <v>21.4</v>
      </c>
      <c r="AN179" s="100">
        <v>20.8</v>
      </c>
      <c r="AO179" s="100">
        <v>21.4</v>
      </c>
      <c r="AP179" s="100">
        <v>20.399999999999999</v>
      </c>
      <c r="AQ179" s="110">
        <f t="shared" si="392"/>
        <v>1.4000000000000021</v>
      </c>
      <c r="AS179" s="103"/>
      <c r="AT179" s="112"/>
      <c r="AU179" s="142"/>
      <c r="AV179" s="143"/>
      <c r="AW179" s="143"/>
      <c r="AX179" s="143"/>
      <c r="AY179" s="143"/>
      <c r="AZ179" s="171"/>
      <c r="BA179" s="142"/>
      <c r="BB179" s="143"/>
      <c r="BC179" s="143"/>
      <c r="BD179" s="143"/>
      <c r="BE179" s="143"/>
      <c r="BF179" s="142"/>
      <c r="BG179" s="143"/>
      <c r="BH179" s="143"/>
      <c r="BI179" s="143"/>
      <c r="BJ179" s="150"/>
      <c r="BK179" s="143"/>
      <c r="BL179" s="143"/>
      <c r="BM179" s="143"/>
      <c r="BN179" s="143"/>
      <c r="BO179" s="150"/>
      <c r="BP179" s="142"/>
      <c r="BQ179" s="143"/>
      <c r="BR179" s="143"/>
      <c r="BS179" s="143"/>
      <c r="BT179" s="143"/>
      <c r="BV179" s="103"/>
      <c r="BW179" s="162"/>
      <c r="BX179" s="161"/>
      <c r="BY179" s="143"/>
      <c r="BZ179" s="143"/>
      <c r="CA179" s="143"/>
      <c r="CB179" s="143"/>
      <c r="CC179" s="161"/>
      <c r="CD179" s="143"/>
      <c r="CE179" s="143"/>
      <c r="CF179" s="143"/>
      <c r="CG179" s="143"/>
      <c r="CH179" s="143"/>
      <c r="CI179" s="143"/>
      <c r="CJ179" s="143"/>
      <c r="CK179" s="143"/>
      <c r="CL179" s="163"/>
      <c r="CM179" s="142"/>
      <c r="CN179" s="143"/>
      <c r="CO179" s="143"/>
      <c r="CP179" s="143"/>
      <c r="CQ179" s="143"/>
      <c r="CR179" s="142"/>
      <c r="CS179" s="143"/>
      <c r="CT179" s="143"/>
      <c r="CU179" s="143"/>
      <c r="CV179" s="143"/>
      <c r="CX179" s="103">
        <v>44794</v>
      </c>
      <c r="CY179" s="68">
        <v>13.75</v>
      </c>
      <c r="CZ179" s="68">
        <v>12.75</v>
      </c>
      <c r="DA179" s="126">
        <f t="shared" si="337"/>
        <v>1</v>
      </c>
      <c r="DC179" s="103">
        <v>44794</v>
      </c>
      <c r="DD179" s="127">
        <f t="shared" si="347"/>
        <v>0</v>
      </c>
      <c r="DE179" s="127">
        <f t="shared" si="348"/>
        <v>1</v>
      </c>
      <c r="DF179" s="127">
        <f t="shared" si="349"/>
        <v>-0.39999999999999858</v>
      </c>
      <c r="DG179" s="127">
        <f t="shared" si="350"/>
        <v>0.19999999999999929</v>
      </c>
      <c r="DH179" s="127">
        <f t="shared" si="351"/>
        <v>0.60000000000000142</v>
      </c>
      <c r="DI179" s="127">
        <f t="shared" si="352"/>
        <v>0</v>
      </c>
      <c r="DJ179" s="127">
        <f t="shared" si="353"/>
        <v>-0.39999999999999858</v>
      </c>
      <c r="DK179" s="127">
        <f t="shared" si="354"/>
        <v>-0.59999999999999787</v>
      </c>
      <c r="DL179" s="127">
        <f t="shared" si="355"/>
        <v>0.19999999999999929</v>
      </c>
      <c r="DM179" s="127">
        <f t="shared" si="356"/>
        <v>0</v>
      </c>
      <c r="DN179" s="127">
        <f t="shared" si="357"/>
        <v>-0.39999999999999858</v>
      </c>
      <c r="DO179" s="127">
        <f t="shared" si="358"/>
        <v>0</v>
      </c>
      <c r="DP179" s="127">
        <f t="shared" si="359"/>
        <v>0.60000000000000142</v>
      </c>
      <c r="DQ179" s="127">
        <f t="shared" si="360"/>
        <v>0.60000000000000142</v>
      </c>
      <c r="DR179" s="127">
        <f t="shared" si="361"/>
        <v>-1.4000000000000021</v>
      </c>
      <c r="DS179" s="127">
        <f t="shared" si="362"/>
        <v>-0.80000000000000071</v>
      </c>
      <c r="DU179" s="103">
        <v>44797</v>
      </c>
      <c r="DV179" s="68">
        <v>11.2</v>
      </c>
      <c r="DW179" s="133">
        <v>11.2</v>
      </c>
      <c r="DX179" s="134">
        <f t="shared" si="373"/>
        <v>0</v>
      </c>
      <c r="DY179" s="68">
        <v>11.2</v>
      </c>
      <c r="DZ179" s="133">
        <v>11.2</v>
      </c>
      <c r="EA179" s="134">
        <f t="shared" si="402"/>
        <v>0</v>
      </c>
      <c r="EB179" s="68">
        <v>11.2</v>
      </c>
      <c r="EC179" s="133">
        <v>11.2</v>
      </c>
      <c r="ED179" s="134">
        <f t="shared" si="403"/>
        <v>0</v>
      </c>
      <c r="EE179" s="68">
        <v>11</v>
      </c>
      <c r="EF179" s="133">
        <v>11.2</v>
      </c>
      <c r="EG179" s="134">
        <f t="shared" si="404"/>
        <v>-0.19999999999999929</v>
      </c>
      <c r="EH179" s="68">
        <v>10.9</v>
      </c>
      <c r="EI179" s="133">
        <v>11.2</v>
      </c>
      <c r="EJ179" s="134">
        <f t="shared" si="405"/>
        <v>-0.29999999999999893</v>
      </c>
      <c r="EK179" s="68">
        <v>11.1</v>
      </c>
      <c r="EL179" s="133">
        <v>11.3</v>
      </c>
      <c r="EM179" s="134">
        <f t="shared" si="406"/>
        <v>-0.20000000000000107</v>
      </c>
      <c r="EN179" s="68">
        <v>10.7</v>
      </c>
      <c r="EO179" s="133">
        <v>10.8</v>
      </c>
      <c r="EP179" s="134">
        <f t="shared" si="407"/>
        <v>-0.10000000000000142</v>
      </c>
      <c r="EQ179" s="68">
        <v>10.8</v>
      </c>
      <c r="ER179" s="133">
        <v>10.9</v>
      </c>
      <c r="ES179" s="134">
        <f t="shared" si="408"/>
        <v>-9.9999999999999645E-2</v>
      </c>
      <c r="ET179" s="68">
        <v>10.7</v>
      </c>
      <c r="EU179" s="133">
        <v>10.8</v>
      </c>
      <c r="EV179" s="134">
        <f t="shared" si="409"/>
        <v>-0.10000000000000142</v>
      </c>
      <c r="EW179" s="68">
        <v>11.1</v>
      </c>
      <c r="EX179" s="133">
        <v>11.1</v>
      </c>
      <c r="EY179" s="134">
        <f t="shared" si="411"/>
        <v>0</v>
      </c>
    </row>
    <row r="180" spans="10:155" ht="19.75" customHeight="1" x14ac:dyDescent="0.35">
      <c r="J180" s="103">
        <v>44793</v>
      </c>
      <c r="K180" s="101">
        <f t="shared" si="346"/>
        <v>21.303225806451611</v>
      </c>
      <c r="L180" s="102">
        <v>21.8</v>
      </c>
      <c r="M180" s="100">
        <v>22.2</v>
      </c>
      <c r="N180" s="100">
        <v>21.4</v>
      </c>
      <c r="O180" s="100">
        <v>22.2</v>
      </c>
      <c r="P180" s="100">
        <v>23.4</v>
      </c>
      <c r="Q180" s="105">
        <v>23.6</v>
      </c>
      <c r="R180" s="102">
        <v>21.1</v>
      </c>
      <c r="S180" s="100">
        <v>21.1</v>
      </c>
      <c r="T180" s="100">
        <v>21</v>
      </c>
      <c r="U180" s="100">
        <v>22.2</v>
      </c>
      <c r="V180" s="100">
        <v>21.2</v>
      </c>
      <c r="W180" s="56">
        <v>21.2</v>
      </c>
      <c r="X180" s="106">
        <v>20.399999999999999</v>
      </c>
      <c r="Y180" s="100">
        <v>21</v>
      </c>
      <c r="Z180" s="100">
        <v>20.8</v>
      </c>
      <c r="AA180" s="100">
        <v>20.8</v>
      </c>
      <c r="AB180" s="105">
        <v>20.8</v>
      </c>
      <c r="AC180" s="102">
        <v>20.8</v>
      </c>
      <c r="AD180" s="102">
        <v>20.8</v>
      </c>
      <c r="AE180" s="100">
        <v>21</v>
      </c>
      <c r="AF180" s="102">
        <v>21.4</v>
      </c>
      <c r="AG180" s="100">
        <v>20.6</v>
      </c>
      <c r="AH180" s="100">
        <v>20.8</v>
      </c>
      <c r="AI180" s="100">
        <v>20.6</v>
      </c>
      <c r="AJ180" s="105">
        <v>20.8</v>
      </c>
      <c r="AK180" s="102">
        <v>21.2</v>
      </c>
      <c r="AL180" s="100">
        <v>22</v>
      </c>
      <c r="AM180" s="100">
        <v>21.6</v>
      </c>
      <c r="AN180" s="100">
        <v>20.8</v>
      </c>
      <c r="AO180" s="100">
        <v>21.4</v>
      </c>
      <c r="AP180" s="100">
        <v>20.399999999999999</v>
      </c>
      <c r="AQ180" s="110">
        <f t="shared" si="392"/>
        <v>1.5999999999999979</v>
      </c>
      <c r="AS180" s="103"/>
      <c r="AT180" s="112"/>
      <c r="AU180" s="142"/>
      <c r="AV180" s="143"/>
      <c r="AW180" s="143"/>
      <c r="AX180" s="143"/>
      <c r="AY180" s="143"/>
      <c r="AZ180" s="171"/>
      <c r="BA180" s="142"/>
      <c r="BB180" s="143"/>
      <c r="BC180" s="143"/>
      <c r="BD180" s="143"/>
      <c r="BE180" s="143"/>
      <c r="BF180" s="142"/>
      <c r="BG180" s="143"/>
      <c r="BH180" s="143"/>
      <c r="BI180" s="143"/>
      <c r="BJ180" s="150"/>
      <c r="BK180" s="143"/>
      <c r="BL180" s="143"/>
      <c r="BM180" s="143"/>
      <c r="BN180" s="143"/>
      <c r="BO180" s="150"/>
      <c r="BP180" s="142"/>
      <c r="BQ180" s="143"/>
      <c r="BR180" s="143"/>
      <c r="BS180" s="143"/>
      <c r="BT180" s="143"/>
      <c r="BV180" s="103"/>
      <c r="BW180" s="162"/>
      <c r="BX180" s="161"/>
      <c r="BY180" s="143"/>
      <c r="BZ180" s="143"/>
      <c r="CA180" s="143"/>
      <c r="CB180" s="143"/>
      <c r="CC180" s="161"/>
      <c r="CD180" s="143"/>
      <c r="CE180" s="143"/>
      <c r="CF180" s="143"/>
      <c r="CG180" s="143"/>
      <c r="CH180" s="143"/>
      <c r="CI180" s="143"/>
      <c r="CJ180" s="143"/>
      <c r="CK180" s="143"/>
      <c r="CL180" s="163"/>
      <c r="CM180" s="142"/>
      <c r="CN180" s="143"/>
      <c r="CO180" s="143"/>
      <c r="CP180" s="143"/>
      <c r="CQ180" s="143"/>
      <c r="CR180" s="142"/>
      <c r="CS180" s="143"/>
      <c r="CT180" s="143"/>
      <c r="CU180" s="143"/>
      <c r="CV180" s="143"/>
      <c r="CX180" s="103">
        <v>44793</v>
      </c>
      <c r="CY180" s="68">
        <v>13.75</v>
      </c>
      <c r="CZ180" s="68">
        <v>12</v>
      </c>
      <c r="DA180" s="126">
        <f t="shared" si="337"/>
        <v>1.75</v>
      </c>
      <c r="DC180" s="103">
        <v>44793</v>
      </c>
      <c r="DD180" s="127">
        <f t="shared" si="347"/>
        <v>9.9999999999997868E-2</v>
      </c>
      <c r="DE180" s="127">
        <f t="shared" si="348"/>
        <v>1.0999999999999979</v>
      </c>
      <c r="DF180" s="127">
        <f t="shared" si="349"/>
        <v>-0.30000000000000071</v>
      </c>
      <c r="DG180" s="127">
        <f t="shared" si="350"/>
        <v>0.5</v>
      </c>
      <c r="DH180" s="127">
        <f t="shared" si="351"/>
        <v>0.89999999999999858</v>
      </c>
      <c r="DI180" s="127">
        <f t="shared" si="352"/>
        <v>0</v>
      </c>
      <c r="DJ180" s="127">
        <f t="shared" si="353"/>
        <v>-0.30000000000000071</v>
      </c>
      <c r="DK180" s="127">
        <f t="shared" si="354"/>
        <v>-0.5</v>
      </c>
      <c r="DL180" s="127">
        <f t="shared" si="355"/>
        <v>0.29999999999999716</v>
      </c>
      <c r="DM180" s="127">
        <f t="shared" si="356"/>
        <v>9.9999999999997868E-2</v>
      </c>
      <c r="DN180" s="127">
        <f t="shared" si="357"/>
        <v>-0.30000000000000071</v>
      </c>
      <c r="DO180" s="127">
        <f t="shared" si="358"/>
        <v>0</v>
      </c>
      <c r="DP180" s="127">
        <f t="shared" si="359"/>
        <v>0.80000000000000071</v>
      </c>
      <c r="DQ180" s="127">
        <f t="shared" si="360"/>
        <v>0.89999999999999858</v>
      </c>
      <c r="DR180" s="127">
        <f t="shared" si="361"/>
        <v>-1.6000000000000014</v>
      </c>
      <c r="DS180" s="127">
        <f t="shared" si="362"/>
        <v>-0.70000000000000284</v>
      </c>
      <c r="DU180" s="103">
        <v>44796</v>
      </c>
      <c r="DV180" s="68">
        <v>11</v>
      </c>
      <c r="DW180" s="133">
        <v>11</v>
      </c>
      <c r="DX180" s="134">
        <f t="shared" si="373"/>
        <v>0</v>
      </c>
      <c r="DY180" s="68">
        <v>11.1</v>
      </c>
      <c r="DZ180" s="133">
        <v>11.1</v>
      </c>
      <c r="EA180" s="134">
        <f t="shared" si="402"/>
        <v>0</v>
      </c>
      <c r="EB180" s="68">
        <v>11.2</v>
      </c>
      <c r="EC180" s="133">
        <v>11.2</v>
      </c>
      <c r="ED180" s="134">
        <f t="shared" si="403"/>
        <v>0</v>
      </c>
      <c r="EE180" s="68">
        <v>10.9</v>
      </c>
      <c r="EF180" s="133">
        <v>11.1</v>
      </c>
      <c r="EG180" s="134">
        <f t="shared" si="404"/>
        <v>-0.19999999999999929</v>
      </c>
      <c r="EH180" s="68">
        <v>10.9</v>
      </c>
      <c r="EI180" s="133">
        <v>11.2</v>
      </c>
      <c r="EJ180" s="134">
        <f t="shared" si="405"/>
        <v>-0.29999999999999893</v>
      </c>
      <c r="EK180" s="68">
        <v>11</v>
      </c>
      <c r="EL180" s="133">
        <v>11.2</v>
      </c>
      <c r="EM180" s="134">
        <f t="shared" si="406"/>
        <v>-0.19999999999999929</v>
      </c>
      <c r="EN180" s="68">
        <v>10.6</v>
      </c>
      <c r="EO180" s="133">
        <v>10.9</v>
      </c>
      <c r="EP180" s="134">
        <f t="shared" si="407"/>
        <v>-0.30000000000000071</v>
      </c>
      <c r="EQ180" s="68">
        <v>10.7</v>
      </c>
      <c r="ER180" s="133">
        <v>10.9</v>
      </c>
      <c r="ES180" s="134">
        <f t="shared" si="408"/>
        <v>-0.20000000000000107</v>
      </c>
      <c r="ET180" s="68">
        <v>10.6</v>
      </c>
      <c r="EU180" s="133">
        <v>10.8</v>
      </c>
      <c r="EV180" s="134">
        <f t="shared" si="409"/>
        <v>-0.20000000000000107</v>
      </c>
      <c r="EW180" s="68">
        <v>11</v>
      </c>
      <c r="EX180" s="133">
        <v>11</v>
      </c>
      <c r="EY180" s="134">
        <f t="shared" si="411"/>
        <v>0</v>
      </c>
    </row>
    <row r="181" spans="10:155" ht="19.75" customHeight="1" x14ac:dyDescent="0.35">
      <c r="J181" s="103">
        <v>44792</v>
      </c>
      <c r="K181" s="101">
        <f t="shared" si="346"/>
        <v>21.361290322580643</v>
      </c>
      <c r="L181" s="102">
        <v>21.8</v>
      </c>
      <c r="M181" s="100">
        <v>22.2</v>
      </c>
      <c r="N181" s="100">
        <v>21.4</v>
      </c>
      <c r="O181" s="100">
        <v>22.2</v>
      </c>
      <c r="P181" s="100">
        <v>23.4</v>
      </c>
      <c r="Q181" s="105">
        <v>23.6</v>
      </c>
      <c r="R181" s="102">
        <v>21.2</v>
      </c>
      <c r="S181" s="100">
        <v>21.2</v>
      </c>
      <c r="T181" s="100">
        <v>21</v>
      </c>
      <c r="U181" s="100">
        <v>22.4</v>
      </c>
      <c r="V181" s="100">
        <v>21.4</v>
      </c>
      <c r="W181" s="56">
        <v>21.4</v>
      </c>
      <c r="X181" s="106">
        <v>20.399999999999999</v>
      </c>
      <c r="Y181" s="100">
        <v>21</v>
      </c>
      <c r="Z181" s="100">
        <v>20.8</v>
      </c>
      <c r="AA181" s="100">
        <v>20.8</v>
      </c>
      <c r="AB181" s="105">
        <v>20.8</v>
      </c>
      <c r="AC181" s="102">
        <v>20.8</v>
      </c>
      <c r="AD181" s="102">
        <v>20.8</v>
      </c>
      <c r="AE181" s="100">
        <v>21</v>
      </c>
      <c r="AF181" s="102">
        <v>21.4</v>
      </c>
      <c r="AG181" s="100">
        <v>20.6</v>
      </c>
      <c r="AH181" s="100">
        <v>20.8</v>
      </c>
      <c r="AI181" s="100">
        <v>20.6</v>
      </c>
      <c r="AJ181" s="105">
        <v>20.8</v>
      </c>
      <c r="AK181" s="102">
        <v>21.2</v>
      </c>
      <c r="AL181" s="100">
        <v>22.4</v>
      </c>
      <c r="AM181" s="100">
        <v>21.8</v>
      </c>
      <c r="AN181" s="100">
        <v>21</v>
      </c>
      <c r="AO181" s="100">
        <v>21.4</v>
      </c>
      <c r="AP181" s="100">
        <v>20.6</v>
      </c>
      <c r="AQ181" s="110">
        <f t="shared" si="392"/>
        <v>1.6999999999999993</v>
      </c>
      <c r="AS181" s="103"/>
      <c r="AT181" s="112"/>
      <c r="AU181" s="142"/>
      <c r="AV181" s="143"/>
      <c r="AW181" s="143"/>
      <c r="AX181" s="143"/>
      <c r="AY181" s="143"/>
      <c r="AZ181" s="171"/>
      <c r="BA181" s="142"/>
      <c r="BB181" s="143"/>
      <c r="BC181" s="143"/>
      <c r="BD181" s="143"/>
      <c r="BE181" s="143"/>
      <c r="BF181" s="142"/>
      <c r="BG181" s="143"/>
      <c r="BH181" s="143"/>
      <c r="BI181" s="143"/>
      <c r="BJ181" s="150"/>
      <c r="BK181" s="143"/>
      <c r="BL181" s="143"/>
      <c r="BM181" s="143"/>
      <c r="BN181" s="143"/>
      <c r="BO181" s="150"/>
      <c r="BP181" s="142"/>
      <c r="BQ181" s="143"/>
      <c r="BR181" s="143"/>
      <c r="BS181" s="143"/>
      <c r="BT181" s="143"/>
      <c r="BV181" s="103"/>
      <c r="BW181" s="162"/>
      <c r="BX181" s="161"/>
      <c r="BY181" s="143"/>
      <c r="BZ181" s="143"/>
      <c r="CA181" s="143"/>
      <c r="CB181" s="143"/>
      <c r="CC181" s="161"/>
      <c r="CD181" s="143"/>
      <c r="CE181" s="143"/>
      <c r="CF181" s="143"/>
      <c r="CG181" s="143"/>
      <c r="CH181" s="143"/>
      <c r="CI181" s="143"/>
      <c r="CJ181" s="143"/>
      <c r="CK181" s="143"/>
      <c r="CL181" s="163"/>
      <c r="CM181" s="142"/>
      <c r="CN181" s="143"/>
      <c r="CO181" s="143"/>
      <c r="CP181" s="143"/>
      <c r="CQ181" s="143"/>
      <c r="CR181" s="142"/>
      <c r="CS181" s="143"/>
      <c r="CT181" s="143"/>
      <c r="CU181" s="143"/>
      <c r="CV181" s="143"/>
      <c r="CX181" s="103">
        <v>44792</v>
      </c>
      <c r="CY181" s="68">
        <v>13.75</v>
      </c>
      <c r="CZ181" s="68">
        <v>12.5</v>
      </c>
      <c r="DA181" s="126">
        <f t="shared" si="337"/>
        <v>1.25</v>
      </c>
      <c r="DC181" s="103">
        <v>44792</v>
      </c>
      <c r="DD181" s="127">
        <f t="shared" si="347"/>
        <v>0.19999999999999929</v>
      </c>
      <c r="DE181" s="127">
        <f t="shared" si="348"/>
        <v>1.1999999999999993</v>
      </c>
      <c r="DF181" s="127">
        <f t="shared" si="349"/>
        <v>-0.19999999999999929</v>
      </c>
      <c r="DG181" s="127">
        <f t="shared" si="350"/>
        <v>0.60000000000000142</v>
      </c>
      <c r="DH181" s="127">
        <f t="shared" si="351"/>
        <v>1.1999999999999993</v>
      </c>
      <c r="DI181" s="127">
        <f t="shared" si="352"/>
        <v>0</v>
      </c>
      <c r="DJ181" s="127">
        <f t="shared" si="353"/>
        <v>-0.39999999999999858</v>
      </c>
      <c r="DK181" s="127">
        <f t="shared" si="354"/>
        <v>-0.59999999999999787</v>
      </c>
      <c r="DL181" s="127">
        <f t="shared" si="355"/>
        <v>0.19999999999999929</v>
      </c>
      <c r="DM181" s="127">
        <f t="shared" si="356"/>
        <v>0</v>
      </c>
      <c r="DN181" s="127">
        <f t="shared" si="357"/>
        <v>-0.19999999999999929</v>
      </c>
      <c r="DO181" s="127">
        <f t="shared" si="358"/>
        <v>0.19999999999999929</v>
      </c>
      <c r="DP181" s="127">
        <f t="shared" si="359"/>
        <v>1</v>
      </c>
      <c r="DQ181" s="127">
        <f t="shared" si="360"/>
        <v>1.1999999999999993</v>
      </c>
      <c r="DR181" s="127">
        <f t="shared" si="361"/>
        <v>-2</v>
      </c>
      <c r="DS181" s="127">
        <f t="shared" si="362"/>
        <v>-0.80000000000000071</v>
      </c>
      <c r="DU181" s="103">
        <v>44795</v>
      </c>
      <c r="DV181" s="68">
        <v>10.7</v>
      </c>
      <c r="DW181" s="133">
        <v>10.75</v>
      </c>
      <c r="DX181" s="134">
        <f t="shared" si="373"/>
        <v>-5.0000000000000711E-2</v>
      </c>
      <c r="DY181" s="68">
        <v>10.8</v>
      </c>
      <c r="DZ181" s="133">
        <v>10.75</v>
      </c>
      <c r="EA181" s="134">
        <f t="shared" si="402"/>
        <v>5.0000000000000711E-2</v>
      </c>
      <c r="EB181" s="68">
        <v>10.8</v>
      </c>
      <c r="EC181" s="133">
        <v>11.1</v>
      </c>
      <c r="ED181" s="134">
        <f t="shared" si="403"/>
        <v>-0.29999999999999893</v>
      </c>
      <c r="EE181" s="68">
        <v>10.6</v>
      </c>
      <c r="EF181" s="133">
        <v>10.85</v>
      </c>
      <c r="EG181" s="134">
        <f t="shared" si="404"/>
        <v>-0.25</v>
      </c>
      <c r="EH181" s="68">
        <v>10.9</v>
      </c>
      <c r="EI181" s="133">
        <v>11.2</v>
      </c>
      <c r="EJ181" s="134">
        <f t="shared" si="405"/>
        <v>-0.29999999999999893</v>
      </c>
      <c r="EK181" s="68">
        <v>10.7</v>
      </c>
      <c r="EL181" s="133">
        <v>11</v>
      </c>
      <c r="EM181" s="134">
        <f t="shared" si="406"/>
        <v>-0.30000000000000071</v>
      </c>
      <c r="EN181" s="68">
        <v>10.4</v>
      </c>
      <c r="EO181" s="133">
        <v>10.7</v>
      </c>
      <c r="EP181" s="134">
        <f t="shared" si="407"/>
        <v>-0.29999999999999893</v>
      </c>
      <c r="EQ181" s="68">
        <v>10.5</v>
      </c>
      <c r="ER181" s="133">
        <v>10.7</v>
      </c>
      <c r="ES181" s="134">
        <f t="shared" si="408"/>
        <v>-0.19999999999999929</v>
      </c>
      <c r="ET181" s="68">
        <v>10.4</v>
      </c>
      <c r="EU181" s="133">
        <v>10.6</v>
      </c>
      <c r="EV181" s="134">
        <f t="shared" si="409"/>
        <v>-0.19999999999999929</v>
      </c>
      <c r="EW181" s="68">
        <v>10.8</v>
      </c>
      <c r="EX181" s="133">
        <v>11</v>
      </c>
      <c r="EY181" s="134">
        <f t="shared" si="411"/>
        <v>-0.19999999999999929</v>
      </c>
    </row>
    <row r="182" spans="10:155" ht="19.75" customHeight="1" x14ac:dyDescent="0.35">
      <c r="J182" s="103">
        <v>44791</v>
      </c>
      <c r="K182" s="101">
        <f t="shared" si="346"/>
        <v>21.387096774193552</v>
      </c>
      <c r="L182" s="102">
        <v>21.8</v>
      </c>
      <c r="M182" s="100">
        <v>22.2</v>
      </c>
      <c r="N182" s="100">
        <v>21.4</v>
      </c>
      <c r="O182" s="100">
        <v>22.2</v>
      </c>
      <c r="P182" s="100">
        <v>23.4</v>
      </c>
      <c r="Q182" s="105">
        <v>23.6</v>
      </c>
      <c r="R182" s="102">
        <v>21.2</v>
      </c>
      <c r="S182" s="100">
        <v>21.4</v>
      </c>
      <c r="T182" s="100">
        <v>21</v>
      </c>
      <c r="U182" s="100">
        <v>22.4</v>
      </c>
      <c r="V182" s="100">
        <v>21.4</v>
      </c>
      <c r="W182" s="56">
        <v>21.4</v>
      </c>
      <c r="X182" s="106">
        <v>20.399999999999999</v>
      </c>
      <c r="Y182" s="100">
        <v>21</v>
      </c>
      <c r="Z182" s="100">
        <v>20.8</v>
      </c>
      <c r="AA182" s="100">
        <v>20.8</v>
      </c>
      <c r="AB182" s="105">
        <v>20.8</v>
      </c>
      <c r="AC182" s="102">
        <v>20.8</v>
      </c>
      <c r="AD182" s="102">
        <v>20.8</v>
      </c>
      <c r="AE182" s="100">
        <v>21</v>
      </c>
      <c r="AF182" s="102">
        <v>21.2</v>
      </c>
      <c r="AG182" s="100">
        <v>20.6</v>
      </c>
      <c r="AH182" s="100">
        <v>20.8</v>
      </c>
      <c r="AI182" s="100">
        <v>20.399999999999999</v>
      </c>
      <c r="AJ182" s="105">
        <v>20.8</v>
      </c>
      <c r="AK182" s="102">
        <v>21.2</v>
      </c>
      <c r="AL182" s="100">
        <v>22.6</v>
      </c>
      <c r="AM182" s="100">
        <v>22</v>
      </c>
      <c r="AN182" s="100">
        <v>21.2</v>
      </c>
      <c r="AO182" s="100">
        <v>21.8</v>
      </c>
      <c r="AP182" s="100">
        <v>20.6</v>
      </c>
      <c r="AQ182" s="110">
        <f t="shared" si="392"/>
        <v>1.7000000000000028</v>
      </c>
      <c r="AS182" s="103"/>
      <c r="AT182" s="112"/>
      <c r="AU182" s="166"/>
      <c r="AV182" s="103"/>
      <c r="AW182" s="103"/>
      <c r="AX182" s="103"/>
      <c r="AY182" s="103"/>
      <c r="AZ182" s="172"/>
      <c r="BA182" s="166"/>
      <c r="BB182" s="103"/>
      <c r="BC182" s="103"/>
      <c r="BD182" s="103"/>
      <c r="BE182" s="103"/>
      <c r="BF182" s="142"/>
      <c r="BG182" s="143"/>
      <c r="BH182" s="143"/>
      <c r="BI182" s="143"/>
      <c r="BJ182" s="150"/>
      <c r="BK182" s="103"/>
      <c r="BL182" s="103"/>
      <c r="BM182" s="103"/>
      <c r="BN182" s="103"/>
      <c r="BO182" s="173"/>
      <c r="BP182" s="166"/>
      <c r="BQ182" s="103"/>
      <c r="BR182" s="103"/>
      <c r="BS182" s="103"/>
      <c r="BT182" s="103"/>
      <c r="BV182" s="103"/>
      <c r="BW182" s="162"/>
      <c r="BX182" s="161"/>
      <c r="BY182" s="143"/>
      <c r="BZ182" s="143"/>
      <c r="CA182" s="143"/>
      <c r="CB182" s="143"/>
      <c r="CC182" s="161"/>
      <c r="CD182" s="143"/>
      <c r="CE182" s="143"/>
      <c r="CF182" s="143"/>
      <c r="CG182" s="143"/>
      <c r="CH182" s="143"/>
      <c r="CI182" s="143"/>
      <c r="CJ182" s="143"/>
      <c r="CK182" s="143"/>
      <c r="CL182" s="163"/>
      <c r="CM182" s="142"/>
      <c r="CN182" s="143"/>
      <c r="CO182" s="143"/>
      <c r="CP182" s="143"/>
      <c r="CQ182" s="143"/>
      <c r="CR182" s="142"/>
      <c r="CS182" s="143"/>
      <c r="CT182" s="143"/>
      <c r="CU182" s="143"/>
      <c r="CV182" s="143"/>
      <c r="CX182" s="103">
        <v>44791</v>
      </c>
      <c r="CY182" s="68">
        <v>13.25</v>
      </c>
      <c r="CZ182" s="68">
        <v>12</v>
      </c>
      <c r="DA182" s="126">
        <f t="shared" si="337"/>
        <v>1.25</v>
      </c>
      <c r="DC182" s="103">
        <v>44791</v>
      </c>
      <c r="DD182" s="127">
        <f t="shared" si="347"/>
        <v>0</v>
      </c>
      <c r="DE182" s="127">
        <f t="shared" si="348"/>
        <v>1</v>
      </c>
      <c r="DF182" s="127">
        <f t="shared" si="349"/>
        <v>-0.19999999999999929</v>
      </c>
      <c r="DG182" s="127">
        <f t="shared" si="350"/>
        <v>0.60000000000000142</v>
      </c>
      <c r="DH182" s="127">
        <f t="shared" si="351"/>
        <v>1.2000000000000028</v>
      </c>
      <c r="DI182" s="127">
        <f t="shared" si="352"/>
        <v>-0.19999999999999929</v>
      </c>
      <c r="DJ182" s="127">
        <f t="shared" si="353"/>
        <v>-0.59999999999999787</v>
      </c>
      <c r="DK182" s="127">
        <f t="shared" si="354"/>
        <v>-1</v>
      </c>
      <c r="DL182" s="127">
        <f t="shared" si="355"/>
        <v>0</v>
      </c>
      <c r="DM182" s="127">
        <f t="shared" si="356"/>
        <v>-0.19999999999999929</v>
      </c>
      <c r="DN182" s="127">
        <f t="shared" si="357"/>
        <v>0</v>
      </c>
      <c r="DO182" s="127">
        <f t="shared" si="358"/>
        <v>0.39999999999999858</v>
      </c>
      <c r="DP182" s="127">
        <f t="shared" si="359"/>
        <v>1.2000000000000028</v>
      </c>
      <c r="DQ182" s="127">
        <f t="shared" si="360"/>
        <v>1.4000000000000021</v>
      </c>
      <c r="DR182" s="127">
        <f t="shared" si="361"/>
        <v>-2.2000000000000028</v>
      </c>
      <c r="DS182" s="127">
        <f t="shared" si="362"/>
        <v>-1</v>
      </c>
      <c r="DU182" s="103">
        <v>44794</v>
      </c>
      <c r="DV182" s="68">
        <v>10.6</v>
      </c>
      <c r="DW182" s="133">
        <v>10.7</v>
      </c>
      <c r="DX182" s="134">
        <f t="shared" si="373"/>
        <v>-9.9999999999999645E-2</v>
      </c>
      <c r="DY182" s="68">
        <v>10.6</v>
      </c>
      <c r="DZ182" s="133">
        <v>10.7</v>
      </c>
      <c r="EA182" s="134">
        <f t="shared" si="402"/>
        <v>-9.9999999999999645E-2</v>
      </c>
      <c r="EB182" s="68">
        <v>10.8</v>
      </c>
      <c r="EC182" s="133">
        <v>11.1</v>
      </c>
      <c r="ED182" s="134">
        <f t="shared" si="403"/>
        <v>-0.29999999999999893</v>
      </c>
      <c r="EE182" s="68">
        <v>10.6</v>
      </c>
      <c r="EF182" s="133">
        <v>10.8</v>
      </c>
      <c r="EG182" s="134">
        <f t="shared" si="404"/>
        <v>-0.20000000000000107</v>
      </c>
      <c r="EH182" s="68">
        <v>10.9</v>
      </c>
      <c r="EI182" s="133">
        <v>11.3</v>
      </c>
      <c r="EJ182" s="134">
        <f t="shared" si="405"/>
        <v>-0.40000000000000036</v>
      </c>
      <c r="EK182" s="68">
        <v>10.7</v>
      </c>
      <c r="EL182" s="133">
        <v>10.9</v>
      </c>
      <c r="EM182" s="134">
        <f t="shared" si="406"/>
        <v>-0.20000000000000107</v>
      </c>
      <c r="EN182" s="68">
        <v>10.3</v>
      </c>
      <c r="EO182" s="133">
        <v>10.6</v>
      </c>
      <c r="EP182" s="134">
        <f t="shared" si="407"/>
        <v>-0.29999999999999893</v>
      </c>
      <c r="EQ182" s="68">
        <v>10.4</v>
      </c>
      <c r="ER182" s="133">
        <v>10.6</v>
      </c>
      <c r="ES182" s="134">
        <f t="shared" si="408"/>
        <v>-0.19999999999999929</v>
      </c>
      <c r="ET182" s="68">
        <v>10.4</v>
      </c>
      <c r="EU182" s="133">
        <v>10.6</v>
      </c>
      <c r="EV182" s="134">
        <f t="shared" si="409"/>
        <v>-0.19999999999999929</v>
      </c>
      <c r="EW182" s="68">
        <v>10.6</v>
      </c>
      <c r="EX182" s="133">
        <v>10.9</v>
      </c>
      <c r="EY182" s="134">
        <f t="shared" si="411"/>
        <v>-0.30000000000000071</v>
      </c>
    </row>
    <row r="183" spans="10:155" ht="19.75" customHeight="1" x14ac:dyDescent="0.35">
      <c r="J183" s="103">
        <v>44790</v>
      </c>
      <c r="K183" s="101">
        <f t="shared" si="346"/>
        <v>21.283870967741933</v>
      </c>
      <c r="L183" s="102">
        <v>21.8</v>
      </c>
      <c r="M183" s="100">
        <v>22.2</v>
      </c>
      <c r="N183" s="100">
        <v>21.4</v>
      </c>
      <c r="O183" s="100">
        <v>22.2</v>
      </c>
      <c r="P183" s="100">
        <v>23.4</v>
      </c>
      <c r="Q183" s="105">
        <v>23.6</v>
      </c>
      <c r="R183" s="102">
        <v>21.2</v>
      </c>
      <c r="S183" s="100">
        <v>21.4</v>
      </c>
      <c r="T183" s="100">
        <v>21</v>
      </c>
      <c r="U183" s="100">
        <v>22.4</v>
      </c>
      <c r="V183" s="100">
        <v>21.2</v>
      </c>
      <c r="W183" s="56">
        <v>21.2</v>
      </c>
      <c r="X183" s="106">
        <v>20.399999999999999</v>
      </c>
      <c r="Y183" s="100">
        <v>21</v>
      </c>
      <c r="Z183" s="100">
        <v>20.8</v>
      </c>
      <c r="AA183" s="100">
        <v>20.8</v>
      </c>
      <c r="AB183" s="105">
        <v>20.8</v>
      </c>
      <c r="AC183" s="102">
        <v>20.8</v>
      </c>
      <c r="AD183" s="102">
        <v>20.8</v>
      </c>
      <c r="AE183" s="100">
        <v>21</v>
      </c>
      <c r="AF183" s="102">
        <v>21.2</v>
      </c>
      <c r="AG183" s="100">
        <v>20.6</v>
      </c>
      <c r="AH183" s="100">
        <v>20.6</v>
      </c>
      <c r="AI183" s="100">
        <v>20.399999999999999</v>
      </c>
      <c r="AJ183" s="105">
        <v>20.6</v>
      </c>
      <c r="AK183" s="102">
        <v>21.2</v>
      </c>
      <c r="AL183" s="100">
        <v>21.8</v>
      </c>
      <c r="AM183" s="100">
        <v>21.4</v>
      </c>
      <c r="AN183" s="100">
        <v>20.8</v>
      </c>
      <c r="AO183" s="100">
        <v>21.4</v>
      </c>
      <c r="AP183" s="100">
        <v>20.399999999999999</v>
      </c>
      <c r="AQ183" s="110">
        <f t="shared" si="392"/>
        <v>1.3000000000000043</v>
      </c>
      <c r="AS183" s="103"/>
      <c r="AT183" s="112"/>
      <c r="AU183" s="166"/>
      <c r="AV183" s="103"/>
      <c r="AW183" s="103"/>
      <c r="AX183" s="103"/>
      <c r="AY183" s="103"/>
      <c r="AZ183" s="172"/>
      <c r="BA183" s="166"/>
      <c r="BB183" s="103"/>
      <c r="BC183" s="103"/>
      <c r="BD183" s="103"/>
      <c r="BE183" s="103"/>
      <c r="BF183" s="142"/>
      <c r="BG183" s="143"/>
      <c r="BH183" s="143"/>
      <c r="BI183" s="143"/>
      <c r="BJ183" s="150"/>
      <c r="BK183" s="103"/>
      <c r="BL183" s="103"/>
      <c r="BM183" s="103"/>
      <c r="BN183" s="103"/>
      <c r="BO183" s="173"/>
      <c r="BP183" s="166"/>
      <c r="BQ183" s="103"/>
      <c r="BR183" s="103"/>
      <c r="BS183" s="103"/>
      <c r="BT183" s="103"/>
      <c r="BV183" s="103"/>
      <c r="BW183" s="162"/>
      <c r="BX183" s="161"/>
      <c r="BY183" s="143"/>
      <c r="BZ183" s="143"/>
      <c r="CA183" s="143"/>
      <c r="CB183" s="103"/>
      <c r="CC183" s="161"/>
      <c r="CD183" s="143"/>
      <c r="CE183" s="143"/>
      <c r="CF183" s="143"/>
      <c r="CG183" s="103"/>
      <c r="CH183" s="103"/>
      <c r="CI183" s="103"/>
      <c r="CJ183" s="103"/>
      <c r="CK183" s="103"/>
      <c r="CL183" s="174"/>
      <c r="CM183" s="142"/>
      <c r="CN183" s="143"/>
      <c r="CO183" s="143"/>
      <c r="CP183" s="143"/>
      <c r="CQ183" s="103"/>
      <c r="CR183" s="142"/>
      <c r="CS183" s="143"/>
      <c r="CT183" s="143"/>
      <c r="CU183" s="143"/>
      <c r="CV183" s="143"/>
      <c r="CX183" s="103">
        <v>44790</v>
      </c>
      <c r="CY183" s="68">
        <v>13</v>
      </c>
      <c r="CZ183" s="68">
        <v>11.5</v>
      </c>
      <c r="DA183" s="126">
        <f t="shared" si="337"/>
        <v>1.5</v>
      </c>
      <c r="DC183" s="103">
        <v>44790</v>
      </c>
      <c r="DD183" s="127">
        <f t="shared" si="347"/>
        <v>-0.19999999999999929</v>
      </c>
      <c r="DE183" s="127">
        <f t="shared" si="348"/>
        <v>1</v>
      </c>
      <c r="DF183" s="127">
        <f t="shared" si="349"/>
        <v>-0.59999999999999787</v>
      </c>
      <c r="DG183" s="127">
        <f t="shared" si="350"/>
        <v>0</v>
      </c>
      <c r="DH183" s="127">
        <f t="shared" si="351"/>
        <v>0.40000000000000213</v>
      </c>
      <c r="DI183" s="127">
        <f t="shared" si="352"/>
        <v>-0.19999999999999929</v>
      </c>
      <c r="DJ183" s="127">
        <f t="shared" si="353"/>
        <v>-0.79999999999999716</v>
      </c>
      <c r="DK183" s="127">
        <f t="shared" si="354"/>
        <v>-1</v>
      </c>
      <c r="DL183" s="127">
        <f t="shared" si="355"/>
        <v>0</v>
      </c>
      <c r="DM183" s="127">
        <f t="shared" si="356"/>
        <v>-0.19999999999999929</v>
      </c>
      <c r="DN183" s="127">
        <f t="shared" si="357"/>
        <v>-0.39999999999999858</v>
      </c>
      <c r="DO183" s="127">
        <f t="shared" si="358"/>
        <v>0.19999999999999929</v>
      </c>
      <c r="DP183" s="127">
        <f t="shared" si="359"/>
        <v>0.60000000000000142</v>
      </c>
      <c r="DQ183" s="127">
        <f t="shared" si="360"/>
        <v>0.60000000000000142</v>
      </c>
      <c r="DR183" s="127">
        <f t="shared" si="361"/>
        <v>-1.4000000000000021</v>
      </c>
      <c r="DS183" s="127">
        <f t="shared" si="362"/>
        <v>-1</v>
      </c>
      <c r="DU183" s="103">
        <v>44793</v>
      </c>
      <c r="DV183" s="68">
        <v>10.55</v>
      </c>
      <c r="DW183" s="133">
        <v>10.7</v>
      </c>
      <c r="DX183" s="134">
        <f t="shared" si="373"/>
        <v>-0.14999999999999858</v>
      </c>
      <c r="DY183" s="68">
        <v>10.55</v>
      </c>
      <c r="DZ183" s="133">
        <v>10.7</v>
      </c>
      <c r="EA183" s="134">
        <f t="shared" si="402"/>
        <v>-0.14999999999999858</v>
      </c>
      <c r="EB183" s="68">
        <v>10.9</v>
      </c>
      <c r="EC183" s="133">
        <v>11.2</v>
      </c>
      <c r="ED183" s="134">
        <f t="shared" si="403"/>
        <v>-0.29999999999999893</v>
      </c>
      <c r="EE183" s="68">
        <v>10.6</v>
      </c>
      <c r="EF183" s="133">
        <v>10.8</v>
      </c>
      <c r="EG183" s="134">
        <f t="shared" si="404"/>
        <v>-0.20000000000000107</v>
      </c>
      <c r="EH183" s="68">
        <v>11</v>
      </c>
      <c r="EI183" s="133">
        <v>11.3</v>
      </c>
      <c r="EJ183" s="134">
        <f t="shared" si="405"/>
        <v>-0.30000000000000071</v>
      </c>
      <c r="EK183" s="68">
        <v>10.7</v>
      </c>
      <c r="EL183" s="133">
        <v>11</v>
      </c>
      <c r="EM183" s="134">
        <f t="shared" si="406"/>
        <v>-0.30000000000000071</v>
      </c>
      <c r="EN183" s="68">
        <v>10.3</v>
      </c>
      <c r="EO183" s="133">
        <v>10.6</v>
      </c>
      <c r="EP183" s="134">
        <f t="shared" si="407"/>
        <v>-0.29999999999999893</v>
      </c>
      <c r="EQ183" s="68">
        <v>10.4</v>
      </c>
      <c r="ER183" s="133">
        <v>10.6</v>
      </c>
      <c r="ES183" s="134">
        <f t="shared" si="408"/>
        <v>-0.19999999999999929</v>
      </c>
      <c r="ET183" s="68">
        <v>10.4</v>
      </c>
      <c r="EU183" s="133">
        <v>10.6</v>
      </c>
      <c r="EV183" s="134">
        <f t="shared" si="409"/>
        <v>-0.19999999999999929</v>
      </c>
      <c r="EW183" s="68">
        <v>10.6</v>
      </c>
      <c r="EX183" s="133">
        <v>10.85</v>
      </c>
      <c r="EY183" s="134">
        <f t="shared" si="411"/>
        <v>-0.25</v>
      </c>
    </row>
    <row r="184" spans="10:155" ht="19.75" customHeight="1" x14ac:dyDescent="0.35">
      <c r="J184" s="103">
        <v>44789</v>
      </c>
      <c r="K184" s="101">
        <f t="shared" si="346"/>
        <v>21.206451612903223</v>
      </c>
      <c r="L184" s="102">
        <v>21.8</v>
      </c>
      <c r="M184" s="100">
        <v>22.2</v>
      </c>
      <c r="N184" s="100">
        <v>21.4</v>
      </c>
      <c r="O184" s="100">
        <v>22.2</v>
      </c>
      <c r="P184" s="100">
        <v>23.4</v>
      </c>
      <c r="Q184" s="105">
        <v>23.6</v>
      </c>
      <c r="R184" s="102">
        <v>21.2</v>
      </c>
      <c r="S184" s="100">
        <v>21.2</v>
      </c>
      <c r="T184" s="100">
        <v>21</v>
      </c>
      <c r="U184" s="100">
        <v>22.4</v>
      </c>
      <c r="V184" s="100">
        <v>21.2</v>
      </c>
      <c r="W184" s="56">
        <v>21.2</v>
      </c>
      <c r="X184" s="106">
        <v>20.399999999999999</v>
      </c>
      <c r="Y184" s="100">
        <v>20.8</v>
      </c>
      <c r="Z184" s="100">
        <v>20.8</v>
      </c>
      <c r="AA184" s="100">
        <v>20.8</v>
      </c>
      <c r="AB184" s="105">
        <v>20.8</v>
      </c>
      <c r="AC184" s="102">
        <v>20.6</v>
      </c>
      <c r="AD184" s="102">
        <v>20.6</v>
      </c>
      <c r="AE184" s="100">
        <v>20.8</v>
      </c>
      <c r="AF184" s="102">
        <v>20.8</v>
      </c>
      <c r="AG184" s="100">
        <v>20.399999999999999</v>
      </c>
      <c r="AH184" s="100">
        <v>20.399999999999999</v>
      </c>
      <c r="AI184" s="100">
        <v>20.2</v>
      </c>
      <c r="AJ184" s="105">
        <v>20.2</v>
      </c>
      <c r="AK184" s="102">
        <v>21.2</v>
      </c>
      <c r="AL184" s="100">
        <v>21.8</v>
      </c>
      <c r="AM184" s="100">
        <v>21.4</v>
      </c>
      <c r="AN184" s="100">
        <v>20.8</v>
      </c>
      <c r="AO184" s="100">
        <v>21.4</v>
      </c>
      <c r="AP184" s="100">
        <v>20.399999999999999</v>
      </c>
      <c r="AQ184" s="110">
        <f t="shared" si="392"/>
        <v>1.4000000000000021</v>
      </c>
      <c r="AS184" s="103"/>
      <c r="AT184" s="112"/>
      <c r="AU184" s="166"/>
      <c r="AV184" s="103"/>
      <c r="AW184" s="103"/>
      <c r="AX184" s="103"/>
      <c r="AY184" s="103"/>
      <c r="AZ184" s="172"/>
      <c r="BA184" s="166"/>
      <c r="BB184" s="103"/>
      <c r="BC184" s="103"/>
      <c r="BD184" s="103"/>
      <c r="BE184" s="103"/>
      <c r="BF184" s="142"/>
      <c r="BG184" s="143"/>
      <c r="BH184" s="143"/>
      <c r="BI184" s="143"/>
      <c r="BJ184" s="150"/>
      <c r="BK184" s="103"/>
      <c r="BL184" s="103"/>
      <c r="BM184" s="103"/>
      <c r="BN184" s="103"/>
      <c r="BO184" s="173"/>
      <c r="BP184" s="166"/>
      <c r="BQ184" s="103"/>
      <c r="BR184" s="103"/>
      <c r="BS184" s="103"/>
      <c r="BT184" s="103"/>
      <c r="BV184" s="103"/>
      <c r="BW184" s="162"/>
      <c r="BX184" s="161"/>
      <c r="BY184" s="143"/>
      <c r="BZ184" s="143"/>
      <c r="CA184" s="143"/>
      <c r="CB184" s="103"/>
      <c r="CC184" s="161"/>
      <c r="CD184" s="143"/>
      <c r="CE184" s="143"/>
      <c r="CF184" s="143"/>
      <c r="CG184" s="103"/>
      <c r="CH184" s="103"/>
      <c r="CI184" s="103"/>
      <c r="CJ184" s="103"/>
      <c r="CK184" s="103"/>
      <c r="CL184" s="174"/>
      <c r="CM184" s="142"/>
      <c r="CN184" s="143"/>
      <c r="CO184" s="143"/>
      <c r="CP184" s="143"/>
      <c r="CQ184" s="103"/>
      <c r="CR184" s="142"/>
      <c r="CS184" s="143"/>
      <c r="CT184" s="143"/>
      <c r="CU184" s="143"/>
      <c r="CV184" s="143"/>
      <c r="CX184" s="103">
        <v>44789</v>
      </c>
      <c r="CY184" s="68">
        <v>13.25</v>
      </c>
      <c r="CZ184" s="68">
        <v>12.1</v>
      </c>
      <c r="DA184" s="126">
        <f t="shared" si="337"/>
        <v>1.1500000000000004</v>
      </c>
      <c r="DC184" s="103">
        <v>44789</v>
      </c>
      <c r="DD184" s="127">
        <f t="shared" si="347"/>
        <v>0</v>
      </c>
      <c r="DE184" s="127">
        <f t="shared" si="348"/>
        <v>1.1999999999999993</v>
      </c>
      <c r="DF184" s="127">
        <f t="shared" si="349"/>
        <v>-0.39999999999999858</v>
      </c>
      <c r="DG184" s="127">
        <f t="shared" si="350"/>
        <v>0.19999999999999929</v>
      </c>
      <c r="DH184" s="127">
        <f t="shared" si="351"/>
        <v>0.60000000000000142</v>
      </c>
      <c r="DI184" s="127">
        <f t="shared" si="352"/>
        <v>0</v>
      </c>
      <c r="DJ184" s="127">
        <f t="shared" si="353"/>
        <v>-0.80000000000000071</v>
      </c>
      <c r="DK184" s="127">
        <f t="shared" si="354"/>
        <v>-1</v>
      </c>
      <c r="DL184" s="127">
        <f t="shared" si="355"/>
        <v>0.19999999999999929</v>
      </c>
      <c r="DM184" s="127">
        <f t="shared" si="356"/>
        <v>0</v>
      </c>
      <c r="DN184" s="127">
        <f t="shared" si="357"/>
        <v>-0.39999999999999858</v>
      </c>
      <c r="DO184" s="127">
        <f t="shared" si="358"/>
        <v>0.40000000000000213</v>
      </c>
      <c r="DP184" s="127">
        <f t="shared" si="359"/>
        <v>0.60000000000000142</v>
      </c>
      <c r="DQ184" s="127">
        <f t="shared" si="360"/>
        <v>0.60000000000000142</v>
      </c>
      <c r="DR184" s="127">
        <f t="shared" si="361"/>
        <v>-1.4000000000000021</v>
      </c>
      <c r="DS184" s="127">
        <f t="shared" si="362"/>
        <v>-0.80000000000000071</v>
      </c>
      <c r="DU184" s="103">
        <v>44792</v>
      </c>
      <c r="DV184" s="68">
        <v>10.6</v>
      </c>
      <c r="DW184" s="133">
        <v>10.6</v>
      </c>
      <c r="DX184" s="134">
        <f t="shared" si="373"/>
        <v>0</v>
      </c>
      <c r="DY184" s="68">
        <v>10.6</v>
      </c>
      <c r="DZ184" s="133">
        <v>10.7</v>
      </c>
      <c r="EA184" s="134">
        <f t="shared" si="402"/>
        <v>-9.9999999999999645E-2</v>
      </c>
      <c r="EB184" s="68">
        <v>10.9</v>
      </c>
      <c r="EC184" s="133">
        <v>11.2</v>
      </c>
      <c r="ED184" s="134">
        <f t="shared" si="403"/>
        <v>-0.29999999999999893</v>
      </c>
      <c r="EE184" s="68">
        <v>10.6</v>
      </c>
      <c r="EF184" s="133">
        <v>10.8</v>
      </c>
      <c r="EG184" s="134">
        <f t="shared" si="404"/>
        <v>-0.20000000000000107</v>
      </c>
      <c r="EH184" s="68">
        <v>11.2</v>
      </c>
      <c r="EI184" s="133">
        <v>11.5</v>
      </c>
      <c r="EJ184" s="134">
        <f t="shared" si="405"/>
        <v>-0.30000000000000071</v>
      </c>
      <c r="EK184" s="68">
        <v>10.7</v>
      </c>
      <c r="EL184" s="133">
        <v>11</v>
      </c>
      <c r="EM184" s="134">
        <f t="shared" si="406"/>
        <v>-0.30000000000000071</v>
      </c>
      <c r="EN184" s="68">
        <v>10.3</v>
      </c>
      <c r="EO184" s="133">
        <v>10.6</v>
      </c>
      <c r="EP184" s="134">
        <f t="shared" si="407"/>
        <v>-0.29999999999999893</v>
      </c>
      <c r="EQ184" s="68">
        <v>10.4</v>
      </c>
      <c r="ER184" s="133">
        <v>10.6</v>
      </c>
      <c r="ES184" s="134">
        <f t="shared" si="408"/>
        <v>-0.19999999999999929</v>
      </c>
      <c r="ET184" s="68">
        <v>10.4</v>
      </c>
      <c r="EU184" s="133">
        <v>10.6</v>
      </c>
      <c r="EV184" s="134">
        <f t="shared" si="409"/>
        <v>-0.19999999999999929</v>
      </c>
      <c r="EW184" s="68">
        <v>10.7</v>
      </c>
      <c r="EX184" s="133">
        <v>10.8</v>
      </c>
      <c r="EY184" s="134">
        <f t="shared" si="411"/>
        <v>-0.10000000000000142</v>
      </c>
    </row>
    <row r="185" spans="10:155" ht="19.75" customHeight="1" x14ac:dyDescent="0.35">
      <c r="J185" s="103">
        <v>44788</v>
      </c>
      <c r="K185" s="101">
        <f t="shared" si="346"/>
        <v>21.135483870967747</v>
      </c>
      <c r="L185" s="102">
        <v>21.8</v>
      </c>
      <c r="M185" s="100">
        <v>22.2</v>
      </c>
      <c r="N185" s="100">
        <v>21.2</v>
      </c>
      <c r="O185" s="100">
        <v>22.2</v>
      </c>
      <c r="P185" s="100">
        <v>23.4</v>
      </c>
      <c r="Q185" s="105">
        <v>23.6</v>
      </c>
      <c r="R185" s="102">
        <v>21</v>
      </c>
      <c r="S185" s="100">
        <v>20.8</v>
      </c>
      <c r="T185" s="100">
        <v>21</v>
      </c>
      <c r="U185" s="100">
        <v>22.4</v>
      </c>
      <c r="V185" s="100">
        <v>21</v>
      </c>
      <c r="W185" s="56">
        <v>21</v>
      </c>
      <c r="X185" s="106">
        <v>20.399999999999999</v>
      </c>
      <c r="Y185" s="100">
        <v>20.8</v>
      </c>
      <c r="Z185" s="100">
        <v>20.8</v>
      </c>
      <c r="AA185" s="100">
        <v>20.8</v>
      </c>
      <c r="AB185" s="105">
        <v>20.8</v>
      </c>
      <c r="AC185" s="102">
        <v>20.6</v>
      </c>
      <c r="AD185" s="102">
        <v>20.6</v>
      </c>
      <c r="AE185" s="100">
        <v>20.8</v>
      </c>
      <c r="AF185" s="102">
        <v>20.7</v>
      </c>
      <c r="AG185" s="100">
        <v>20.399999999999999</v>
      </c>
      <c r="AH185" s="100">
        <v>20.2</v>
      </c>
      <c r="AI185" s="100">
        <v>20</v>
      </c>
      <c r="AJ185" s="105">
        <v>20.2</v>
      </c>
      <c r="AK185" s="102">
        <v>21.2</v>
      </c>
      <c r="AL185" s="100">
        <v>21.6</v>
      </c>
      <c r="AM185" s="100">
        <v>21.2</v>
      </c>
      <c r="AN185" s="100">
        <v>20.7</v>
      </c>
      <c r="AO185" s="100">
        <v>21.4</v>
      </c>
      <c r="AP185" s="100">
        <v>20.399999999999999</v>
      </c>
      <c r="AQ185" s="110">
        <f t="shared" si="392"/>
        <v>1.6000000000000014</v>
      </c>
      <c r="AS185" s="103"/>
      <c r="AT185" s="112"/>
      <c r="AU185" s="142"/>
      <c r="AV185" s="143"/>
      <c r="AW185" s="143"/>
      <c r="AX185" s="143"/>
      <c r="AY185" s="143"/>
      <c r="AZ185" s="171"/>
      <c r="BA185" s="142"/>
      <c r="BB185" s="143"/>
      <c r="BC185" s="143"/>
      <c r="BD185" s="143"/>
      <c r="BE185" s="143"/>
      <c r="BF185" s="142"/>
      <c r="BG185" s="143"/>
      <c r="BH185" s="143"/>
      <c r="BI185" s="143"/>
      <c r="BJ185" s="150"/>
      <c r="BK185" s="143"/>
      <c r="BL185" s="143"/>
      <c r="BM185" s="143"/>
      <c r="BN185" s="143"/>
      <c r="BO185" s="150"/>
      <c r="BP185" s="142"/>
      <c r="BQ185" s="143"/>
      <c r="BR185" s="143"/>
      <c r="BS185" s="143"/>
      <c r="BT185" s="143"/>
      <c r="BV185" s="103"/>
      <c r="BW185" s="162"/>
      <c r="BX185" s="161"/>
      <c r="BY185" s="143"/>
      <c r="BZ185" s="143"/>
      <c r="CA185" s="143"/>
      <c r="CB185" s="103"/>
      <c r="CC185" s="161"/>
      <c r="CD185" s="143"/>
      <c r="CE185" s="143"/>
      <c r="CF185" s="143"/>
      <c r="CG185" s="103"/>
      <c r="CH185" s="103"/>
      <c r="CI185" s="103"/>
      <c r="CJ185" s="103"/>
      <c r="CK185" s="103"/>
      <c r="CL185" s="174"/>
      <c r="CM185" s="142"/>
      <c r="CN185" s="143"/>
      <c r="CO185" s="143"/>
      <c r="CP185" s="143"/>
      <c r="CQ185" s="103"/>
      <c r="CR185" s="142"/>
      <c r="CS185" s="143"/>
      <c r="CT185" s="143"/>
      <c r="CU185" s="143"/>
      <c r="CV185" s="143"/>
      <c r="CX185" s="103">
        <v>44788</v>
      </c>
      <c r="CY185" s="68">
        <v>13.25</v>
      </c>
      <c r="CZ185" s="68">
        <v>11.5</v>
      </c>
      <c r="DA185" s="126">
        <f t="shared" si="337"/>
        <v>1.75</v>
      </c>
      <c r="DC185" s="103">
        <v>44788</v>
      </c>
      <c r="DD185" s="127">
        <f t="shared" si="347"/>
        <v>0.19999999999999929</v>
      </c>
      <c r="DE185" s="127">
        <f t="shared" si="348"/>
        <v>1.5999999999999979</v>
      </c>
      <c r="DF185" s="127">
        <f t="shared" si="349"/>
        <v>-0.10000000000000142</v>
      </c>
      <c r="DG185" s="127">
        <f t="shared" si="350"/>
        <v>0.39999999999999858</v>
      </c>
      <c r="DH185" s="127">
        <f t="shared" si="351"/>
        <v>0.80000000000000071</v>
      </c>
      <c r="DI185" s="127">
        <f t="shared" si="352"/>
        <v>0.19999999999999929</v>
      </c>
      <c r="DJ185" s="127">
        <f t="shared" si="353"/>
        <v>-0.60000000000000142</v>
      </c>
      <c r="DK185" s="127">
        <f t="shared" si="354"/>
        <v>-0.80000000000000071</v>
      </c>
      <c r="DL185" s="127">
        <f t="shared" si="355"/>
        <v>0.39999999999999858</v>
      </c>
      <c r="DM185" s="127">
        <f t="shared" si="356"/>
        <v>0.39999999999999858</v>
      </c>
      <c r="DN185" s="127">
        <f t="shared" si="357"/>
        <v>-0.30000000000000071</v>
      </c>
      <c r="DO185" s="127">
        <f t="shared" si="358"/>
        <v>0.5</v>
      </c>
      <c r="DP185" s="127">
        <f t="shared" si="359"/>
        <v>0.60000000000000142</v>
      </c>
      <c r="DQ185" s="127">
        <f t="shared" si="360"/>
        <v>0.60000000000000142</v>
      </c>
      <c r="DR185" s="127">
        <f t="shared" si="361"/>
        <v>-1.2000000000000028</v>
      </c>
      <c r="DS185" s="127">
        <f t="shared" si="362"/>
        <v>-0.40000000000000213</v>
      </c>
      <c r="DU185" s="103">
        <v>44791</v>
      </c>
      <c r="DV185" s="68">
        <v>10.6</v>
      </c>
      <c r="DW185" s="133">
        <v>10.6</v>
      </c>
      <c r="DX185" s="134">
        <f t="shared" si="373"/>
        <v>0</v>
      </c>
      <c r="DY185" s="68">
        <v>10.7</v>
      </c>
      <c r="DZ185" s="133">
        <v>10.7</v>
      </c>
      <c r="EA185" s="134">
        <f t="shared" ref="EA185:EA191" si="412">DY185-DZ185</f>
        <v>0</v>
      </c>
      <c r="EB185" s="68">
        <v>10.9</v>
      </c>
      <c r="EC185" s="133">
        <v>11.2</v>
      </c>
      <c r="ED185" s="134">
        <f t="shared" ref="ED185:ED191" si="413">EB185-EC185</f>
        <v>-0.29999999999999893</v>
      </c>
      <c r="EE185" s="68">
        <v>10.6</v>
      </c>
      <c r="EF185" s="133">
        <v>11</v>
      </c>
      <c r="EG185" s="134">
        <f t="shared" ref="EG185:EG191" si="414">EE185-EF185</f>
        <v>-0.40000000000000036</v>
      </c>
      <c r="EH185" s="68">
        <v>11.3</v>
      </c>
      <c r="EI185" s="133">
        <v>11.6</v>
      </c>
      <c r="EJ185" s="134">
        <f t="shared" ref="EJ185:EJ191" si="415">EH185-EI185</f>
        <v>-0.29999999999999893</v>
      </c>
      <c r="EK185" s="68">
        <v>10.7</v>
      </c>
      <c r="EL185" s="133">
        <v>10.9</v>
      </c>
      <c r="EM185" s="134">
        <f t="shared" ref="EM185:EM191" si="416">EK185-EL185</f>
        <v>-0.20000000000000107</v>
      </c>
      <c r="EN185" s="68">
        <v>10.199999999999999</v>
      </c>
      <c r="EO185" s="133">
        <v>10.4</v>
      </c>
      <c r="EP185" s="134">
        <f t="shared" ref="EP185:EP191" si="417">EN185-EO185</f>
        <v>-0.20000000000000107</v>
      </c>
      <c r="EQ185" s="68">
        <v>10.4</v>
      </c>
      <c r="ER185" s="133">
        <v>10.6</v>
      </c>
      <c r="ES185" s="134">
        <f t="shared" ref="ES185:ES191" si="418">EQ185-ER185</f>
        <v>-0.19999999999999929</v>
      </c>
      <c r="ET185" s="68">
        <v>10.4</v>
      </c>
      <c r="EU185" s="133">
        <v>10.6</v>
      </c>
      <c r="EV185" s="134">
        <f t="shared" ref="EV185:EV191" si="419">ET185-EU185</f>
        <v>-0.19999999999999929</v>
      </c>
      <c r="EW185" s="68">
        <v>10.7</v>
      </c>
      <c r="EX185" s="133">
        <v>10.8</v>
      </c>
      <c r="EY185" s="134">
        <f t="shared" ref="EY185:EY191" si="420">EW185-EX185</f>
        <v>-0.10000000000000142</v>
      </c>
    </row>
    <row r="186" spans="10:155" ht="19.75" customHeight="1" x14ac:dyDescent="0.35">
      <c r="J186" s="103">
        <v>44787</v>
      </c>
      <c r="K186" s="101">
        <f t="shared" si="346"/>
        <v>21.116129032258069</v>
      </c>
      <c r="L186" s="102">
        <v>21.8</v>
      </c>
      <c r="M186" s="100">
        <v>22.2</v>
      </c>
      <c r="N186" s="100">
        <v>21.2</v>
      </c>
      <c r="O186" s="100">
        <v>22.2</v>
      </c>
      <c r="P186" s="100">
        <v>23.4</v>
      </c>
      <c r="Q186" s="105">
        <v>23.6</v>
      </c>
      <c r="R186" s="102">
        <v>21</v>
      </c>
      <c r="S186" s="100">
        <v>20.8</v>
      </c>
      <c r="T186" s="100">
        <v>21</v>
      </c>
      <c r="U186" s="100">
        <v>22.4</v>
      </c>
      <c r="V186" s="100">
        <v>21</v>
      </c>
      <c r="W186" s="56">
        <v>21</v>
      </c>
      <c r="X186" s="106">
        <v>20.399999999999999</v>
      </c>
      <c r="Y186" s="100">
        <v>20.8</v>
      </c>
      <c r="Z186" s="100">
        <v>20.8</v>
      </c>
      <c r="AA186" s="100">
        <v>20.8</v>
      </c>
      <c r="AB186" s="105">
        <v>20.8</v>
      </c>
      <c r="AC186" s="102">
        <v>20.6</v>
      </c>
      <c r="AD186" s="102">
        <v>20.6</v>
      </c>
      <c r="AE186" s="100">
        <v>20.6</v>
      </c>
      <c r="AF186" s="102">
        <v>20.6</v>
      </c>
      <c r="AG186" s="100">
        <v>20.399999999999999</v>
      </c>
      <c r="AH186" s="100">
        <v>20.2</v>
      </c>
      <c r="AI186" s="100">
        <v>20</v>
      </c>
      <c r="AJ186" s="105">
        <v>20</v>
      </c>
      <c r="AK186" s="102">
        <v>21.2</v>
      </c>
      <c r="AL186" s="100">
        <v>21.6</v>
      </c>
      <c r="AM186" s="100">
        <v>21.2</v>
      </c>
      <c r="AN186" s="100">
        <v>20.6</v>
      </c>
      <c r="AO186" s="100">
        <v>21.4</v>
      </c>
      <c r="AP186" s="100">
        <v>20.399999999999999</v>
      </c>
      <c r="AQ186" s="110">
        <f t="shared" si="392"/>
        <v>1.6000000000000014</v>
      </c>
      <c r="AS186" s="103"/>
      <c r="AT186" s="167"/>
      <c r="AU186" s="161"/>
      <c r="AV186" s="143"/>
      <c r="AW186" s="143"/>
      <c r="AX186" s="143"/>
      <c r="AY186" s="143"/>
      <c r="AZ186" s="171"/>
      <c r="BA186" s="142"/>
      <c r="BB186" s="143"/>
      <c r="BC186" s="143"/>
      <c r="BD186" s="143"/>
      <c r="BE186" s="143"/>
      <c r="BF186" s="142"/>
      <c r="BG186" s="143"/>
      <c r="BH186" s="143"/>
      <c r="BI186" s="143"/>
      <c r="BJ186" s="150"/>
      <c r="BK186" s="143"/>
      <c r="BL186" s="143"/>
      <c r="BM186" s="143"/>
      <c r="BN186" s="143"/>
      <c r="BO186" s="150"/>
      <c r="BP186" s="142"/>
      <c r="BQ186" s="143"/>
      <c r="BR186" s="143"/>
      <c r="BS186" s="143"/>
      <c r="BT186" s="143"/>
      <c r="BV186" s="103"/>
      <c r="BW186" s="162"/>
      <c r="BX186" s="161"/>
      <c r="BY186" s="143"/>
      <c r="BZ186" s="143"/>
      <c r="CA186" s="143"/>
      <c r="CB186" s="143"/>
      <c r="CC186" s="161"/>
      <c r="CD186" s="143"/>
      <c r="CE186" s="143"/>
      <c r="CF186" s="143"/>
      <c r="CG186" s="143"/>
      <c r="CH186" s="143"/>
      <c r="CI186" s="143"/>
      <c r="CJ186" s="143"/>
      <c r="CK186" s="143"/>
      <c r="CL186" s="163"/>
      <c r="CM186" s="142"/>
      <c r="CN186" s="143"/>
      <c r="CO186" s="143"/>
      <c r="CP186" s="143"/>
      <c r="CQ186" s="143"/>
      <c r="CR186" s="142"/>
      <c r="CS186" s="143"/>
      <c r="CT186" s="143"/>
      <c r="CU186" s="143"/>
      <c r="CV186" s="143"/>
      <c r="CX186" s="103">
        <v>44787</v>
      </c>
      <c r="CY186" s="68">
        <v>13.25</v>
      </c>
      <c r="CZ186" s="68">
        <v>11.5</v>
      </c>
      <c r="DA186" s="126">
        <f t="shared" si="337"/>
        <v>1.75</v>
      </c>
      <c r="DC186" s="103">
        <v>44787</v>
      </c>
      <c r="DD186" s="127">
        <f t="shared" si="347"/>
        <v>0.19999999999999929</v>
      </c>
      <c r="DE186" s="127">
        <f t="shared" si="348"/>
        <v>1.5999999999999979</v>
      </c>
      <c r="DF186" s="127">
        <f t="shared" si="349"/>
        <v>-0.19999999999999929</v>
      </c>
      <c r="DG186" s="127">
        <f t="shared" si="350"/>
        <v>0.39999999999999858</v>
      </c>
      <c r="DH186" s="127">
        <f t="shared" si="351"/>
        <v>0.80000000000000071</v>
      </c>
      <c r="DI186" s="127">
        <f t="shared" si="352"/>
        <v>0.19999999999999929</v>
      </c>
      <c r="DJ186" s="127">
        <f t="shared" si="353"/>
        <v>-0.60000000000000142</v>
      </c>
      <c r="DK186" s="127">
        <f t="shared" si="354"/>
        <v>-0.80000000000000071</v>
      </c>
      <c r="DL186" s="127">
        <f t="shared" si="355"/>
        <v>0.39999999999999858</v>
      </c>
      <c r="DM186" s="127">
        <f t="shared" si="356"/>
        <v>0.39999999999999858</v>
      </c>
      <c r="DN186" s="127">
        <f t="shared" si="357"/>
        <v>-0.39999999999999858</v>
      </c>
      <c r="DO186" s="127">
        <f t="shared" si="358"/>
        <v>0.40000000000000213</v>
      </c>
      <c r="DP186" s="127">
        <f t="shared" si="359"/>
        <v>0.60000000000000142</v>
      </c>
      <c r="DQ186" s="127">
        <f t="shared" si="360"/>
        <v>0.60000000000000142</v>
      </c>
      <c r="DR186" s="127">
        <f t="shared" si="361"/>
        <v>-1.2000000000000028</v>
      </c>
      <c r="DS186" s="127">
        <f t="shared" si="362"/>
        <v>-0.40000000000000213</v>
      </c>
      <c r="DU186" s="103">
        <v>44790</v>
      </c>
      <c r="DV186" s="68">
        <v>10.6</v>
      </c>
      <c r="DW186" s="133">
        <v>10.6</v>
      </c>
      <c r="DX186" s="134">
        <f t="shared" si="373"/>
        <v>0</v>
      </c>
      <c r="DY186" s="68">
        <v>10.7</v>
      </c>
      <c r="DZ186" s="133">
        <v>10.7</v>
      </c>
      <c r="EA186" s="134">
        <f t="shared" si="412"/>
        <v>0</v>
      </c>
      <c r="EB186" s="68">
        <v>10.9</v>
      </c>
      <c r="EC186" s="133">
        <v>11.3</v>
      </c>
      <c r="ED186" s="134">
        <f t="shared" si="413"/>
        <v>-0.40000000000000036</v>
      </c>
      <c r="EE186" s="68">
        <v>10.6</v>
      </c>
      <c r="EF186" s="133">
        <v>10.7</v>
      </c>
      <c r="EG186" s="134">
        <f t="shared" si="414"/>
        <v>-9.9999999999999645E-2</v>
      </c>
      <c r="EH186" s="68">
        <v>10.9</v>
      </c>
      <c r="EI186" s="133">
        <v>11.1</v>
      </c>
      <c r="EJ186" s="134">
        <f t="shared" si="415"/>
        <v>-0.19999999999999929</v>
      </c>
      <c r="EK186" s="68">
        <v>10.7</v>
      </c>
      <c r="EL186" s="133">
        <v>10.9</v>
      </c>
      <c r="EM186" s="134">
        <f t="shared" si="416"/>
        <v>-0.20000000000000107</v>
      </c>
      <c r="EN186" s="68">
        <v>10.199999999999999</v>
      </c>
      <c r="EO186" s="133">
        <v>10.4</v>
      </c>
      <c r="EP186" s="134">
        <f t="shared" si="417"/>
        <v>-0.20000000000000107</v>
      </c>
      <c r="EQ186" s="68">
        <v>10.3</v>
      </c>
      <c r="ER186" s="133">
        <v>10.5</v>
      </c>
      <c r="ES186" s="134">
        <f t="shared" si="418"/>
        <v>-0.19999999999999929</v>
      </c>
      <c r="ET186" s="68">
        <v>10.3</v>
      </c>
      <c r="EU186" s="133">
        <v>10.5</v>
      </c>
      <c r="EV186" s="134">
        <f t="shared" si="419"/>
        <v>-0.19999999999999929</v>
      </c>
      <c r="EW186" s="68">
        <v>10.6</v>
      </c>
      <c r="EX186" s="133">
        <v>10.75</v>
      </c>
      <c r="EY186" s="134">
        <f t="shared" si="420"/>
        <v>-0.15000000000000036</v>
      </c>
    </row>
    <row r="187" spans="10:155" ht="19.75" customHeight="1" x14ac:dyDescent="0.35">
      <c r="J187" s="103">
        <v>44786</v>
      </c>
      <c r="K187" s="101">
        <f t="shared" si="346"/>
        <v>21.212903225806453</v>
      </c>
      <c r="L187" s="102">
        <v>21.8</v>
      </c>
      <c r="M187" s="100">
        <v>22.2</v>
      </c>
      <c r="N187" s="100">
        <v>21.2</v>
      </c>
      <c r="O187" s="100">
        <v>22.4</v>
      </c>
      <c r="P187" s="100">
        <v>23.8</v>
      </c>
      <c r="Q187" s="105">
        <v>23.6</v>
      </c>
      <c r="R187" s="102">
        <v>21.2</v>
      </c>
      <c r="S187" s="100">
        <v>21.2</v>
      </c>
      <c r="T187" s="100">
        <v>21</v>
      </c>
      <c r="U187" s="100">
        <v>22.4</v>
      </c>
      <c r="V187" s="100">
        <v>21</v>
      </c>
      <c r="W187" s="56">
        <v>21</v>
      </c>
      <c r="X187" s="106">
        <v>20.399999999999999</v>
      </c>
      <c r="Y187" s="100">
        <v>20.8</v>
      </c>
      <c r="Z187" s="100">
        <v>20.8</v>
      </c>
      <c r="AA187" s="100">
        <v>20.8</v>
      </c>
      <c r="AB187" s="105">
        <v>20.8</v>
      </c>
      <c r="AC187" s="102">
        <v>21</v>
      </c>
      <c r="AD187" s="102">
        <v>21</v>
      </c>
      <c r="AE187" s="100">
        <v>20.8</v>
      </c>
      <c r="AF187" s="102">
        <v>21</v>
      </c>
      <c r="AG187" s="100">
        <v>20.399999999999999</v>
      </c>
      <c r="AH187" s="100">
        <v>20.399999999999999</v>
      </c>
      <c r="AI187" s="100">
        <v>20.2</v>
      </c>
      <c r="AJ187" s="105">
        <v>20.2</v>
      </c>
      <c r="AK187" s="102">
        <v>21.2</v>
      </c>
      <c r="AL187" s="100">
        <v>21.4</v>
      </c>
      <c r="AM187" s="100">
        <v>21.2</v>
      </c>
      <c r="AN187" s="100">
        <v>20.6</v>
      </c>
      <c r="AO187" s="100">
        <v>21.4</v>
      </c>
      <c r="AP187" s="100">
        <v>20.399999999999999</v>
      </c>
      <c r="AQ187" s="110">
        <f t="shared" si="392"/>
        <v>1.4000000000000021</v>
      </c>
      <c r="AS187" s="103"/>
      <c r="AT187" s="167"/>
      <c r="AU187" s="161"/>
      <c r="AV187" s="143"/>
      <c r="AW187" s="143"/>
      <c r="AX187" s="143"/>
      <c r="AY187" s="143"/>
      <c r="AZ187" s="171"/>
      <c r="BA187" s="142"/>
      <c r="BB187" s="143"/>
      <c r="BC187" s="143"/>
      <c r="BD187" s="143"/>
      <c r="BE187" s="143"/>
      <c r="BF187" s="142"/>
      <c r="BG187" s="143"/>
      <c r="BH187" s="143"/>
      <c r="BI187" s="143"/>
      <c r="BJ187" s="150"/>
      <c r="BK187" s="143"/>
      <c r="BL187" s="143"/>
      <c r="BM187" s="143"/>
      <c r="BN187" s="143"/>
      <c r="BO187" s="150"/>
      <c r="BP187" s="142"/>
      <c r="BQ187" s="143"/>
      <c r="BR187" s="143"/>
      <c r="BS187" s="143"/>
      <c r="BT187" s="143"/>
      <c r="BV187" s="103"/>
      <c r="BW187" s="162"/>
      <c r="BX187" s="161"/>
      <c r="BY187" s="143"/>
      <c r="BZ187" s="143"/>
      <c r="CA187" s="143"/>
      <c r="CB187" s="143"/>
      <c r="CC187" s="161"/>
      <c r="CD187" s="143"/>
      <c r="CE187" s="143"/>
      <c r="CF187" s="143"/>
      <c r="CG187" s="143"/>
      <c r="CH187" s="143"/>
      <c r="CI187" s="143"/>
      <c r="CJ187" s="143"/>
      <c r="CK187" s="143"/>
      <c r="CL187" s="163"/>
      <c r="CM187" s="142"/>
      <c r="CN187" s="143"/>
      <c r="CO187" s="143"/>
      <c r="CP187" s="143"/>
      <c r="CQ187" s="143"/>
      <c r="CR187" s="142"/>
      <c r="CS187" s="143"/>
      <c r="CT187" s="143"/>
      <c r="CU187" s="143"/>
      <c r="CV187" s="143"/>
      <c r="CX187" s="103">
        <v>44786</v>
      </c>
      <c r="CY187" s="68">
        <v>13.5</v>
      </c>
      <c r="CZ187" s="68">
        <v>11.5</v>
      </c>
      <c r="DA187" s="126">
        <f t="shared" si="337"/>
        <v>2</v>
      </c>
      <c r="DC187" s="103">
        <v>44786</v>
      </c>
      <c r="DD187" s="127">
        <f t="shared" si="347"/>
        <v>-0.19999999999999929</v>
      </c>
      <c r="DE187" s="127">
        <f t="shared" si="348"/>
        <v>1.1999999999999993</v>
      </c>
      <c r="DF187" s="127">
        <f t="shared" si="349"/>
        <v>-0.59999999999999787</v>
      </c>
      <c r="DG187" s="127">
        <f t="shared" si="350"/>
        <v>0</v>
      </c>
      <c r="DH187" s="127">
        <f t="shared" si="351"/>
        <v>0.19999999999999929</v>
      </c>
      <c r="DI187" s="127">
        <f t="shared" si="352"/>
        <v>0</v>
      </c>
      <c r="DJ187" s="127">
        <f t="shared" si="353"/>
        <v>-0.80000000000000071</v>
      </c>
      <c r="DK187" s="127">
        <f t="shared" si="354"/>
        <v>-1</v>
      </c>
      <c r="DL187" s="127">
        <f t="shared" si="355"/>
        <v>0</v>
      </c>
      <c r="DM187" s="127">
        <f t="shared" si="356"/>
        <v>0</v>
      </c>
      <c r="DN187" s="127">
        <f t="shared" si="357"/>
        <v>-0.59999999999999787</v>
      </c>
      <c r="DO187" s="127">
        <f t="shared" si="358"/>
        <v>0.20000000000000284</v>
      </c>
      <c r="DP187" s="127">
        <f t="shared" si="359"/>
        <v>0.39999999999999858</v>
      </c>
      <c r="DQ187" s="127">
        <f t="shared" si="360"/>
        <v>0.19999999999999929</v>
      </c>
      <c r="DR187" s="127">
        <f t="shared" si="361"/>
        <v>-1</v>
      </c>
      <c r="DS187" s="127">
        <f t="shared" si="362"/>
        <v>-0.80000000000000071</v>
      </c>
      <c r="DU187" s="103">
        <v>44789</v>
      </c>
      <c r="DV187" s="68">
        <v>10.6</v>
      </c>
      <c r="DW187" s="133">
        <v>10.65</v>
      </c>
      <c r="DX187" s="134">
        <f t="shared" si="373"/>
        <v>-5.0000000000000711E-2</v>
      </c>
      <c r="DY187" s="68">
        <v>10.6</v>
      </c>
      <c r="DZ187" s="133">
        <v>10.65</v>
      </c>
      <c r="EA187" s="134">
        <f t="shared" si="412"/>
        <v>-5.0000000000000711E-2</v>
      </c>
      <c r="EB187" s="68">
        <v>10.9</v>
      </c>
      <c r="EC187" s="133">
        <v>11.1</v>
      </c>
      <c r="ED187" s="134">
        <f t="shared" si="413"/>
        <v>-0.19999999999999929</v>
      </c>
      <c r="EE187" s="68">
        <v>10.6</v>
      </c>
      <c r="EF187" s="133">
        <v>10.8</v>
      </c>
      <c r="EG187" s="134">
        <f t="shared" si="414"/>
        <v>-0.20000000000000107</v>
      </c>
      <c r="EH187" s="68">
        <v>10.9</v>
      </c>
      <c r="EI187" s="133">
        <v>11.2</v>
      </c>
      <c r="EJ187" s="134">
        <f t="shared" si="415"/>
        <v>-0.29999999999999893</v>
      </c>
      <c r="EK187" s="68">
        <v>10.7</v>
      </c>
      <c r="EL187" s="133">
        <v>10.9</v>
      </c>
      <c r="EM187" s="134">
        <f t="shared" si="416"/>
        <v>-0.20000000000000107</v>
      </c>
      <c r="EN187" s="68">
        <v>10.1</v>
      </c>
      <c r="EO187" s="133">
        <v>10.199999999999999</v>
      </c>
      <c r="EP187" s="134">
        <f t="shared" si="417"/>
        <v>-9.9999999999999645E-2</v>
      </c>
      <c r="EQ187" s="68">
        <v>10.199999999999999</v>
      </c>
      <c r="ER187" s="133">
        <v>10.3</v>
      </c>
      <c r="ES187" s="134">
        <f t="shared" si="418"/>
        <v>-0.10000000000000142</v>
      </c>
      <c r="ET187" s="68">
        <v>10.1</v>
      </c>
      <c r="EU187" s="133">
        <v>10.199999999999999</v>
      </c>
      <c r="EV187" s="134">
        <f t="shared" si="419"/>
        <v>-9.9999999999999645E-2</v>
      </c>
      <c r="EW187" s="68">
        <v>10.6</v>
      </c>
      <c r="EX187" s="133">
        <v>10.7</v>
      </c>
      <c r="EY187" s="134">
        <f t="shared" si="420"/>
        <v>-9.9999999999999645E-2</v>
      </c>
    </row>
    <row r="188" spans="10:155" ht="19.75" customHeight="1" x14ac:dyDescent="0.35">
      <c r="J188" s="103">
        <v>44785</v>
      </c>
      <c r="K188" s="101">
        <f t="shared" si="346"/>
        <v>21.245161290322585</v>
      </c>
      <c r="L188" s="102">
        <v>21.8</v>
      </c>
      <c r="M188" s="100">
        <v>22.2</v>
      </c>
      <c r="N188" s="100">
        <v>21.2</v>
      </c>
      <c r="O188" s="100">
        <v>22.4</v>
      </c>
      <c r="P188" s="100">
        <v>23.8</v>
      </c>
      <c r="Q188" s="105">
        <v>23.6</v>
      </c>
      <c r="R188" s="102">
        <v>21.2</v>
      </c>
      <c r="S188" s="100">
        <v>21.2</v>
      </c>
      <c r="T188" s="100">
        <v>21</v>
      </c>
      <c r="U188" s="100">
        <v>22.4</v>
      </c>
      <c r="V188" s="100">
        <v>21</v>
      </c>
      <c r="W188" s="56">
        <v>21</v>
      </c>
      <c r="X188" s="106">
        <v>20</v>
      </c>
      <c r="Y188" s="100">
        <v>21</v>
      </c>
      <c r="Z188" s="100">
        <v>20.8</v>
      </c>
      <c r="AA188" s="100">
        <v>20.8</v>
      </c>
      <c r="AB188" s="105">
        <v>20.8</v>
      </c>
      <c r="AC188" s="102">
        <v>21.4</v>
      </c>
      <c r="AD188" s="102">
        <v>21.4</v>
      </c>
      <c r="AE188" s="100">
        <v>20.8</v>
      </c>
      <c r="AF188" s="102">
        <v>21.2</v>
      </c>
      <c r="AG188" s="100">
        <v>20.399999999999999</v>
      </c>
      <c r="AH188" s="100">
        <v>20.6</v>
      </c>
      <c r="AI188" s="100">
        <v>20.399999999999999</v>
      </c>
      <c r="AJ188" s="105">
        <v>20.6</v>
      </c>
      <c r="AK188" s="102">
        <v>21.2</v>
      </c>
      <c r="AL188" s="100">
        <v>21.2</v>
      </c>
      <c r="AM188" s="100">
        <v>21.2</v>
      </c>
      <c r="AN188" s="100">
        <v>20.399999999999999</v>
      </c>
      <c r="AO188" s="100">
        <v>21.2</v>
      </c>
      <c r="AP188" s="100">
        <v>20.399999999999999</v>
      </c>
      <c r="AQ188" s="110">
        <f t="shared" si="392"/>
        <v>1.3000000000000007</v>
      </c>
      <c r="AS188" s="103"/>
      <c r="AT188" s="167"/>
      <c r="AU188" s="161"/>
      <c r="AV188" s="143"/>
      <c r="AW188" s="143"/>
      <c r="AX188" s="143"/>
      <c r="AY188" s="143"/>
      <c r="AZ188" s="171"/>
      <c r="BA188" s="142"/>
      <c r="BB188" s="143"/>
      <c r="BC188" s="143"/>
      <c r="BD188" s="143"/>
      <c r="BE188" s="143"/>
      <c r="BF188" s="142"/>
      <c r="BG188" s="143"/>
      <c r="BH188" s="143"/>
      <c r="BI188" s="143"/>
      <c r="BJ188" s="150"/>
      <c r="BK188" s="143"/>
      <c r="BL188" s="143"/>
      <c r="BM188" s="143"/>
      <c r="BN188" s="143"/>
      <c r="BO188" s="150"/>
      <c r="BP188" s="142"/>
      <c r="BQ188" s="143"/>
      <c r="BR188" s="143"/>
      <c r="BS188" s="143"/>
      <c r="BT188" s="143"/>
      <c r="BV188" s="103"/>
      <c r="BW188" s="162"/>
      <c r="BX188" s="161"/>
      <c r="BY188" s="143"/>
      <c r="BZ188" s="143"/>
      <c r="CA188" s="143"/>
      <c r="CB188" s="143"/>
      <c r="CC188" s="161"/>
      <c r="CD188" s="143"/>
      <c r="CE188" s="143"/>
      <c r="CF188" s="143"/>
      <c r="CG188" s="143"/>
      <c r="CH188" s="143"/>
      <c r="CI188" s="143"/>
      <c r="CJ188" s="143"/>
      <c r="CK188" s="143"/>
      <c r="CL188" s="163"/>
      <c r="CM188" s="142"/>
      <c r="CN188" s="143"/>
      <c r="CO188" s="143"/>
      <c r="CP188" s="143"/>
      <c r="CQ188" s="143"/>
      <c r="CR188" s="142"/>
      <c r="CS188" s="143"/>
      <c r="CT188" s="143"/>
      <c r="CU188" s="143"/>
      <c r="CV188" s="143"/>
      <c r="CX188" s="103">
        <v>44785</v>
      </c>
      <c r="CY188" s="68">
        <v>13.5</v>
      </c>
      <c r="CZ188" s="68">
        <v>12.1</v>
      </c>
      <c r="DA188" s="126">
        <f t="shared" ref="DA188:DA251" si="421">CY188-CZ188</f>
        <v>1.4000000000000004</v>
      </c>
      <c r="DC188" s="103">
        <v>44785</v>
      </c>
      <c r="DD188" s="127">
        <f t="shared" si="347"/>
        <v>-0.19999999999999929</v>
      </c>
      <c r="DE188" s="127">
        <f t="shared" si="348"/>
        <v>1.1999999999999993</v>
      </c>
      <c r="DF188" s="127">
        <f t="shared" si="349"/>
        <v>-0.80000000000000071</v>
      </c>
      <c r="DG188" s="127">
        <f t="shared" si="350"/>
        <v>0</v>
      </c>
      <c r="DH188" s="127">
        <f t="shared" si="351"/>
        <v>0</v>
      </c>
      <c r="DI188" s="127">
        <f t="shared" si="352"/>
        <v>0</v>
      </c>
      <c r="DJ188" s="127">
        <f t="shared" si="353"/>
        <v>-0.59999999999999787</v>
      </c>
      <c r="DK188" s="127">
        <f t="shared" si="354"/>
        <v>-0.80000000000000071</v>
      </c>
      <c r="DL188" s="127">
        <f t="shared" si="355"/>
        <v>0</v>
      </c>
      <c r="DM188" s="127">
        <f t="shared" si="356"/>
        <v>0</v>
      </c>
      <c r="DN188" s="127">
        <f t="shared" si="357"/>
        <v>-0.80000000000000071</v>
      </c>
      <c r="DO188" s="127">
        <f t="shared" si="358"/>
        <v>-0.20000000000000284</v>
      </c>
      <c r="DP188" s="127">
        <f t="shared" si="359"/>
        <v>0.19999999999999929</v>
      </c>
      <c r="DQ188" s="127">
        <f t="shared" si="360"/>
        <v>0</v>
      </c>
      <c r="DR188" s="127">
        <f t="shared" si="361"/>
        <v>-1.1999999999999993</v>
      </c>
      <c r="DS188" s="127">
        <f t="shared" si="362"/>
        <v>-1.1999999999999993</v>
      </c>
      <c r="DU188" s="103">
        <v>44788</v>
      </c>
      <c r="DV188" s="68">
        <v>10.5</v>
      </c>
      <c r="DW188" s="133">
        <v>10.5</v>
      </c>
      <c r="DX188" s="134">
        <f t="shared" si="373"/>
        <v>0</v>
      </c>
      <c r="DY188" s="68">
        <v>10.4</v>
      </c>
      <c r="DZ188" s="133">
        <v>10.4</v>
      </c>
      <c r="EA188" s="134">
        <f t="shared" si="412"/>
        <v>0</v>
      </c>
      <c r="EB188" s="68">
        <v>10.9</v>
      </c>
      <c r="EC188" s="133">
        <v>11</v>
      </c>
      <c r="ED188" s="134">
        <f t="shared" si="413"/>
        <v>-9.9999999999999645E-2</v>
      </c>
      <c r="EE188" s="68">
        <v>10.6</v>
      </c>
      <c r="EF188" s="133">
        <v>10.8</v>
      </c>
      <c r="EG188" s="134">
        <f t="shared" si="414"/>
        <v>-0.20000000000000107</v>
      </c>
      <c r="EH188" s="68">
        <v>10.8</v>
      </c>
      <c r="EI188" s="133">
        <v>11</v>
      </c>
      <c r="EJ188" s="134">
        <f t="shared" si="415"/>
        <v>-0.19999999999999929</v>
      </c>
      <c r="EK188" s="68">
        <v>10.6</v>
      </c>
      <c r="EL188" s="133">
        <v>10.7</v>
      </c>
      <c r="EM188" s="134">
        <f t="shared" si="416"/>
        <v>-9.9999999999999645E-2</v>
      </c>
      <c r="EN188" s="68">
        <v>10</v>
      </c>
      <c r="EO188" s="133">
        <v>10.1</v>
      </c>
      <c r="EP188" s="134">
        <f t="shared" si="417"/>
        <v>-9.9999999999999645E-2</v>
      </c>
      <c r="EQ188" s="68">
        <v>10.1</v>
      </c>
      <c r="ER188" s="133">
        <v>10.199999999999999</v>
      </c>
      <c r="ES188" s="134">
        <f t="shared" si="418"/>
        <v>-9.9999999999999645E-2</v>
      </c>
      <c r="ET188" s="68">
        <v>10.1</v>
      </c>
      <c r="EU188" s="133">
        <v>10.1</v>
      </c>
      <c r="EV188" s="134">
        <f t="shared" si="419"/>
        <v>0</v>
      </c>
      <c r="EW188" s="68">
        <v>10.5</v>
      </c>
      <c r="EX188" s="133">
        <v>10.6</v>
      </c>
      <c r="EY188" s="134">
        <f t="shared" si="420"/>
        <v>-9.9999999999999645E-2</v>
      </c>
    </row>
    <row r="189" spans="10:155" ht="19.75" customHeight="1" x14ac:dyDescent="0.35">
      <c r="J189" s="103">
        <v>44784</v>
      </c>
      <c r="K189" s="101">
        <f t="shared" si="346"/>
        <v>21.245161290322585</v>
      </c>
      <c r="L189" s="102">
        <v>21.8</v>
      </c>
      <c r="M189" s="100">
        <v>22.2</v>
      </c>
      <c r="N189" s="100">
        <v>21.2</v>
      </c>
      <c r="O189" s="100">
        <v>22.4</v>
      </c>
      <c r="P189" s="100">
        <v>23.8</v>
      </c>
      <c r="Q189" s="105">
        <v>23.6</v>
      </c>
      <c r="R189" s="102">
        <v>21.2</v>
      </c>
      <c r="S189" s="100">
        <v>21.2</v>
      </c>
      <c r="T189" s="100">
        <v>21</v>
      </c>
      <c r="U189" s="100">
        <v>22.4</v>
      </c>
      <c r="V189" s="100">
        <v>21</v>
      </c>
      <c r="W189" s="56">
        <v>21</v>
      </c>
      <c r="X189" s="106">
        <v>20</v>
      </c>
      <c r="Y189" s="100">
        <v>21</v>
      </c>
      <c r="Z189" s="100">
        <v>20.8</v>
      </c>
      <c r="AA189" s="100">
        <v>20.8</v>
      </c>
      <c r="AB189" s="105">
        <v>20.8</v>
      </c>
      <c r="AC189" s="102">
        <v>21.4</v>
      </c>
      <c r="AD189" s="102">
        <v>21.4</v>
      </c>
      <c r="AE189" s="100">
        <v>20.8</v>
      </c>
      <c r="AF189" s="102">
        <v>21.2</v>
      </c>
      <c r="AG189" s="100">
        <v>20.399999999999999</v>
      </c>
      <c r="AH189" s="100">
        <v>20.6</v>
      </c>
      <c r="AI189" s="100">
        <v>20.399999999999999</v>
      </c>
      <c r="AJ189" s="105">
        <v>20.6</v>
      </c>
      <c r="AK189" s="102">
        <v>21.2</v>
      </c>
      <c r="AL189" s="100">
        <v>21.2</v>
      </c>
      <c r="AM189" s="100">
        <v>21.2</v>
      </c>
      <c r="AN189" s="100">
        <v>20.399999999999999</v>
      </c>
      <c r="AO189" s="100">
        <v>21.2</v>
      </c>
      <c r="AP189" s="100">
        <v>20.399999999999999</v>
      </c>
      <c r="AQ189" s="110">
        <f t="shared" si="392"/>
        <v>1.3000000000000007</v>
      </c>
      <c r="AS189" s="103"/>
      <c r="AT189" s="167"/>
      <c r="AU189" s="161"/>
      <c r="AV189" s="143"/>
      <c r="AW189" s="143"/>
      <c r="AX189" s="143"/>
      <c r="AY189" s="143"/>
      <c r="AZ189" s="171"/>
      <c r="BA189" s="142"/>
      <c r="BB189" s="143"/>
      <c r="BC189" s="143"/>
      <c r="BD189" s="143"/>
      <c r="BE189" s="143"/>
      <c r="BF189" s="142"/>
      <c r="BG189" s="143"/>
      <c r="BH189" s="143"/>
      <c r="BI189" s="143"/>
      <c r="BJ189" s="150"/>
      <c r="BK189" s="143"/>
      <c r="BL189" s="143"/>
      <c r="BM189" s="143"/>
      <c r="BN189" s="143"/>
      <c r="BO189" s="150"/>
      <c r="BP189" s="142"/>
      <c r="BQ189" s="143"/>
      <c r="BR189" s="143"/>
      <c r="BS189" s="143"/>
      <c r="BT189" s="143"/>
      <c r="BV189" s="103"/>
      <c r="BW189" s="162"/>
      <c r="BX189" s="161"/>
      <c r="BY189" s="143"/>
      <c r="BZ189" s="143"/>
      <c r="CA189" s="143"/>
      <c r="CB189" s="143"/>
      <c r="CC189" s="161"/>
      <c r="CD189" s="143"/>
      <c r="CE189" s="143"/>
      <c r="CF189" s="143"/>
      <c r="CG189" s="143"/>
      <c r="CH189" s="143"/>
      <c r="CI189" s="143"/>
      <c r="CJ189" s="143"/>
      <c r="CK189" s="143"/>
      <c r="CL189" s="163"/>
      <c r="CM189" s="142"/>
      <c r="CN189" s="143"/>
      <c r="CO189" s="143"/>
      <c r="CP189" s="143"/>
      <c r="CQ189" s="143"/>
      <c r="CR189" s="142"/>
      <c r="CS189" s="143"/>
      <c r="CT189" s="143"/>
      <c r="CU189" s="143"/>
      <c r="CV189" s="143"/>
      <c r="CX189" s="103">
        <v>44784</v>
      </c>
      <c r="CY189" s="68">
        <v>13.5</v>
      </c>
      <c r="CZ189" s="68">
        <v>12.35</v>
      </c>
      <c r="DA189" s="126">
        <f t="shared" si="421"/>
        <v>1.1500000000000004</v>
      </c>
      <c r="DC189" s="103">
        <v>44784</v>
      </c>
      <c r="DD189" s="127">
        <f t="shared" si="347"/>
        <v>-0.19999999999999929</v>
      </c>
      <c r="DE189" s="127">
        <f t="shared" si="348"/>
        <v>1.1999999999999993</v>
      </c>
      <c r="DF189" s="127">
        <f t="shared" si="349"/>
        <v>-0.80000000000000071</v>
      </c>
      <c r="DG189" s="127">
        <f t="shared" si="350"/>
        <v>0</v>
      </c>
      <c r="DH189" s="127">
        <f t="shared" si="351"/>
        <v>0</v>
      </c>
      <c r="DI189" s="127">
        <f t="shared" si="352"/>
        <v>0</v>
      </c>
      <c r="DJ189" s="127">
        <f t="shared" si="353"/>
        <v>-0.59999999999999787</v>
      </c>
      <c r="DK189" s="127">
        <f t="shared" si="354"/>
        <v>-0.80000000000000071</v>
      </c>
      <c r="DL189" s="127">
        <f t="shared" si="355"/>
        <v>0</v>
      </c>
      <c r="DM189" s="127">
        <f t="shared" si="356"/>
        <v>0</v>
      </c>
      <c r="DN189" s="127">
        <f t="shared" si="357"/>
        <v>-0.80000000000000071</v>
      </c>
      <c r="DO189" s="127">
        <f t="shared" si="358"/>
        <v>-0.20000000000000284</v>
      </c>
      <c r="DP189" s="127">
        <f t="shared" si="359"/>
        <v>0.19999999999999929</v>
      </c>
      <c r="DQ189" s="127">
        <f t="shared" si="360"/>
        <v>0</v>
      </c>
      <c r="DR189" s="127">
        <f t="shared" si="361"/>
        <v>-1.1999999999999993</v>
      </c>
      <c r="DS189" s="127">
        <f t="shared" si="362"/>
        <v>-1.1999999999999993</v>
      </c>
      <c r="DU189" s="103">
        <v>44787</v>
      </c>
      <c r="DV189" s="68">
        <v>10.5</v>
      </c>
      <c r="DW189" s="133">
        <v>10.6</v>
      </c>
      <c r="DX189" s="134">
        <f t="shared" si="373"/>
        <v>-9.9999999999999645E-2</v>
      </c>
      <c r="DY189" s="68">
        <v>10.4</v>
      </c>
      <c r="DZ189" s="133">
        <v>10.5</v>
      </c>
      <c r="EA189" s="134">
        <f t="shared" si="412"/>
        <v>-9.9999999999999645E-2</v>
      </c>
      <c r="EB189" s="68">
        <v>10.9</v>
      </c>
      <c r="EC189" s="133">
        <v>10.9</v>
      </c>
      <c r="ED189" s="134">
        <f t="shared" si="413"/>
        <v>0</v>
      </c>
      <c r="EE189" s="68">
        <v>10.6</v>
      </c>
      <c r="EF189" s="133">
        <v>10.9</v>
      </c>
      <c r="EG189" s="134">
        <f t="shared" si="414"/>
        <v>-0.30000000000000071</v>
      </c>
      <c r="EH189" s="68">
        <v>10.8</v>
      </c>
      <c r="EI189" s="133">
        <v>11.1</v>
      </c>
      <c r="EJ189" s="134">
        <f t="shared" si="415"/>
        <v>-0.29999999999999893</v>
      </c>
      <c r="EK189" s="68">
        <v>10.6</v>
      </c>
      <c r="EL189" s="133">
        <v>10.6</v>
      </c>
      <c r="EM189" s="134">
        <f t="shared" si="416"/>
        <v>0</v>
      </c>
      <c r="EN189" s="68">
        <v>10</v>
      </c>
      <c r="EO189" s="133">
        <v>10.1</v>
      </c>
      <c r="EP189" s="134">
        <f t="shared" si="417"/>
        <v>-9.9999999999999645E-2</v>
      </c>
      <c r="EQ189" s="68">
        <v>10.1</v>
      </c>
      <c r="ER189" s="133">
        <v>10.199999999999999</v>
      </c>
      <c r="ES189" s="134">
        <f t="shared" si="418"/>
        <v>-9.9999999999999645E-2</v>
      </c>
      <c r="ET189" s="68">
        <v>10</v>
      </c>
      <c r="EU189" s="133">
        <v>10</v>
      </c>
      <c r="EV189" s="134">
        <f t="shared" si="419"/>
        <v>0</v>
      </c>
      <c r="EW189" s="68">
        <v>10.5</v>
      </c>
      <c r="EX189" s="133">
        <v>10.65</v>
      </c>
      <c r="EY189" s="134">
        <f t="shared" si="420"/>
        <v>-0.15000000000000036</v>
      </c>
    </row>
    <row r="190" spans="10:155" ht="19.75" customHeight="1" x14ac:dyDescent="0.35">
      <c r="J190" s="103">
        <v>44783</v>
      </c>
      <c r="K190" s="101">
        <f t="shared" si="346"/>
        <v>21.264516129032252</v>
      </c>
      <c r="L190" s="102">
        <v>21.8</v>
      </c>
      <c r="M190" s="100">
        <v>22.2</v>
      </c>
      <c r="N190" s="100">
        <v>21.2</v>
      </c>
      <c r="O190" s="100">
        <v>22.4</v>
      </c>
      <c r="P190" s="100">
        <v>23.8</v>
      </c>
      <c r="Q190" s="105">
        <v>23.6</v>
      </c>
      <c r="R190" s="102">
        <v>21.2</v>
      </c>
      <c r="S190" s="100">
        <v>21.2</v>
      </c>
      <c r="T190" s="100">
        <v>21</v>
      </c>
      <c r="U190" s="100">
        <v>22.4</v>
      </c>
      <c r="V190" s="100">
        <v>21</v>
      </c>
      <c r="W190" s="56">
        <v>21</v>
      </c>
      <c r="X190" s="106">
        <v>20</v>
      </c>
      <c r="Y190" s="100">
        <v>21</v>
      </c>
      <c r="Z190" s="100">
        <v>20.8</v>
      </c>
      <c r="AA190" s="100">
        <v>20.8</v>
      </c>
      <c r="AB190" s="105">
        <v>20.8</v>
      </c>
      <c r="AC190" s="102">
        <v>21.4</v>
      </c>
      <c r="AD190" s="102">
        <v>21.4</v>
      </c>
      <c r="AE190" s="100">
        <v>20.8</v>
      </c>
      <c r="AF190" s="102">
        <v>21.4</v>
      </c>
      <c r="AG190" s="100">
        <v>20.399999999999999</v>
      </c>
      <c r="AH190" s="100">
        <v>20.399999999999999</v>
      </c>
      <c r="AI190" s="100">
        <v>20</v>
      </c>
      <c r="AJ190" s="105">
        <v>20.399999999999999</v>
      </c>
      <c r="AK190" s="102">
        <v>21.2</v>
      </c>
      <c r="AL190" s="100">
        <v>21.4</v>
      </c>
      <c r="AM190" s="100">
        <v>21.4</v>
      </c>
      <c r="AN190" s="100">
        <v>20.6</v>
      </c>
      <c r="AO190" s="100">
        <v>21.8</v>
      </c>
      <c r="AP190" s="100">
        <v>20.399999999999999</v>
      </c>
      <c r="AQ190" s="110">
        <f t="shared" si="392"/>
        <v>1.4000000000000021</v>
      </c>
      <c r="AS190" s="168"/>
      <c r="AT190" s="167"/>
      <c r="AU190" s="161"/>
      <c r="AV190" s="143"/>
      <c r="AW190" s="143"/>
      <c r="AX190" s="143"/>
      <c r="AY190" s="143"/>
      <c r="AZ190" s="171"/>
      <c r="BA190" s="142"/>
      <c r="BB190" s="143"/>
      <c r="BC190" s="143"/>
      <c r="BD190" s="143"/>
      <c r="BE190" s="143"/>
      <c r="BF190" s="142"/>
      <c r="BG190" s="143"/>
      <c r="BH190" s="143"/>
      <c r="BI190" s="143"/>
      <c r="BJ190" s="150"/>
      <c r="BK190" s="143"/>
      <c r="BL190" s="143"/>
      <c r="BM190" s="143"/>
      <c r="BN190" s="143"/>
      <c r="BO190" s="150"/>
      <c r="BP190" s="142">
        <v>650</v>
      </c>
      <c r="BQ190" s="143"/>
      <c r="BR190" s="143"/>
      <c r="BS190" s="143"/>
      <c r="BT190" s="143"/>
      <c r="BV190" s="103"/>
      <c r="BW190" s="162"/>
      <c r="BX190" s="161"/>
      <c r="BY190" s="143"/>
      <c r="BZ190" s="143"/>
      <c r="CA190" s="143"/>
      <c r="CB190" s="143"/>
      <c r="CC190" s="161"/>
      <c r="CD190" s="143"/>
      <c r="CE190" s="143"/>
      <c r="CF190" s="143"/>
      <c r="CG190" s="143"/>
      <c r="CH190" s="143"/>
      <c r="CI190" s="143"/>
      <c r="CJ190" s="143"/>
      <c r="CK190" s="143"/>
      <c r="CL190" s="163"/>
      <c r="CM190" s="142"/>
      <c r="CN190" s="143"/>
      <c r="CO190" s="143"/>
      <c r="CP190" s="143"/>
      <c r="CQ190" s="143"/>
      <c r="CR190" s="142"/>
      <c r="CS190" s="143"/>
      <c r="CT190" s="143"/>
      <c r="CU190" s="143"/>
      <c r="CV190" s="143"/>
      <c r="CX190" s="103">
        <v>44783</v>
      </c>
      <c r="CY190" s="68">
        <v>13.75</v>
      </c>
      <c r="CZ190" s="68">
        <v>12.15</v>
      </c>
      <c r="DA190" s="126">
        <f t="shared" si="421"/>
        <v>1.5999999999999996</v>
      </c>
      <c r="DC190" s="103">
        <v>44783</v>
      </c>
      <c r="DD190" s="127">
        <f t="shared" si="347"/>
        <v>-0.19999999999999929</v>
      </c>
      <c r="DE190" s="127">
        <f t="shared" si="348"/>
        <v>1.1999999999999993</v>
      </c>
      <c r="DF190" s="127">
        <f t="shared" si="349"/>
        <v>-0.59999999999999787</v>
      </c>
      <c r="DG190" s="127">
        <f t="shared" si="350"/>
        <v>0.19999999999999929</v>
      </c>
      <c r="DH190" s="127">
        <f t="shared" si="351"/>
        <v>0.19999999999999929</v>
      </c>
      <c r="DI190" s="127">
        <f t="shared" si="352"/>
        <v>0</v>
      </c>
      <c r="DJ190" s="127">
        <f t="shared" si="353"/>
        <v>-0.80000000000000071</v>
      </c>
      <c r="DK190" s="127">
        <f t="shared" si="354"/>
        <v>-1.1999999999999993</v>
      </c>
      <c r="DL190" s="127">
        <f t="shared" si="355"/>
        <v>0</v>
      </c>
      <c r="DM190" s="127">
        <f t="shared" si="356"/>
        <v>0</v>
      </c>
      <c r="DN190" s="127">
        <f t="shared" si="357"/>
        <v>-0.59999999999999787</v>
      </c>
      <c r="DO190" s="127">
        <f t="shared" si="358"/>
        <v>0.20000000000000284</v>
      </c>
      <c r="DP190" s="127">
        <f t="shared" si="359"/>
        <v>0.39999999999999858</v>
      </c>
      <c r="DQ190" s="127">
        <f t="shared" si="360"/>
        <v>0.19999999999999929</v>
      </c>
      <c r="DR190" s="127">
        <f t="shared" si="361"/>
        <v>-1.3999999999999986</v>
      </c>
      <c r="DS190" s="127">
        <f t="shared" si="362"/>
        <v>-1.1999999999999993</v>
      </c>
      <c r="DU190" s="103">
        <v>44786</v>
      </c>
      <c r="DV190" s="68">
        <v>10.6</v>
      </c>
      <c r="DW190" s="133">
        <v>10.7</v>
      </c>
      <c r="DX190" s="134">
        <f t="shared" si="373"/>
        <v>-9.9999999999999645E-2</v>
      </c>
      <c r="DY190" s="68">
        <v>10.6</v>
      </c>
      <c r="DZ190" s="133">
        <v>10.7</v>
      </c>
      <c r="EA190" s="134">
        <f t="shared" si="412"/>
        <v>-9.9999999999999645E-2</v>
      </c>
      <c r="EB190" s="68">
        <v>10.9</v>
      </c>
      <c r="EC190" s="133">
        <v>11</v>
      </c>
      <c r="ED190" s="134">
        <f t="shared" si="413"/>
        <v>-9.9999999999999645E-2</v>
      </c>
      <c r="EE190" s="68">
        <v>10.6</v>
      </c>
      <c r="EF190" s="133">
        <v>10.9</v>
      </c>
      <c r="EG190" s="134">
        <f t="shared" si="414"/>
        <v>-0.30000000000000071</v>
      </c>
      <c r="EH190" s="68">
        <v>10.7</v>
      </c>
      <c r="EI190" s="133">
        <v>11</v>
      </c>
      <c r="EJ190" s="134">
        <f t="shared" si="415"/>
        <v>-0.30000000000000071</v>
      </c>
      <c r="EK190" s="68">
        <v>10.6</v>
      </c>
      <c r="EL190" s="133">
        <v>10.8</v>
      </c>
      <c r="EM190" s="134">
        <f t="shared" si="416"/>
        <v>-0.20000000000000107</v>
      </c>
      <c r="EN190" s="68">
        <v>10.1</v>
      </c>
      <c r="EO190" s="133">
        <v>10.1</v>
      </c>
      <c r="EP190" s="134">
        <f t="shared" si="417"/>
        <v>0</v>
      </c>
      <c r="EQ190" s="68">
        <v>10.199999999999999</v>
      </c>
      <c r="ER190" s="133">
        <v>10.3</v>
      </c>
      <c r="ES190" s="134">
        <f t="shared" si="418"/>
        <v>-0.10000000000000142</v>
      </c>
      <c r="ET190" s="68">
        <v>10.1</v>
      </c>
      <c r="EU190" s="133">
        <v>10.199999999999999</v>
      </c>
      <c r="EV190" s="134">
        <f t="shared" si="419"/>
        <v>-9.9999999999999645E-2</v>
      </c>
      <c r="EW190" s="68">
        <v>10.5</v>
      </c>
      <c r="EX190" s="133">
        <v>10.65</v>
      </c>
      <c r="EY190" s="134">
        <f t="shared" si="420"/>
        <v>-0.15000000000000036</v>
      </c>
    </row>
    <row r="191" spans="10:155" ht="19.75" customHeight="1" x14ac:dyDescent="0.35">
      <c r="J191" s="103">
        <v>44782</v>
      </c>
      <c r="K191" s="101">
        <f t="shared" si="346"/>
        <v>21.109677419354842</v>
      </c>
      <c r="L191" s="102">
        <v>21.8</v>
      </c>
      <c r="M191" s="100">
        <v>22.2</v>
      </c>
      <c r="N191" s="100">
        <v>21</v>
      </c>
      <c r="O191" s="100">
        <v>22</v>
      </c>
      <c r="P191" s="100">
        <v>23.8</v>
      </c>
      <c r="Q191" s="105">
        <v>23.6</v>
      </c>
      <c r="R191" s="102">
        <v>20.8</v>
      </c>
      <c r="S191" s="100">
        <v>20.8</v>
      </c>
      <c r="T191" s="100">
        <v>20.6</v>
      </c>
      <c r="U191" s="100">
        <v>22.4</v>
      </c>
      <c r="V191" s="100">
        <v>20.6</v>
      </c>
      <c r="W191" s="56">
        <v>20.6</v>
      </c>
      <c r="X191" s="106">
        <v>20</v>
      </c>
      <c r="Y191" s="100">
        <v>21</v>
      </c>
      <c r="Z191" s="100">
        <v>20.8</v>
      </c>
      <c r="AA191" s="100">
        <v>20.8</v>
      </c>
      <c r="AB191" s="105">
        <v>20.8</v>
      </c>
      <c r="AC191" s="102">
        <v>21</v>
      </c>
      <c r="AD191" s="102">
        <v>21</v>
      </c>
      <c r="AE191" s="100">
        <v>20.8</v>
      </c>
      <c r="AF191" s="102">
        <v>21.4</v>
      </c>
      <c r="AG191" s="100">
        <v>20.2</v>
      </c>
      <c r="AH191" s="100">
        <v>20.2</v>
      </c>
      <c r="AI191" s="100">
        <v>20</v>
      </c>
      <c r="AJ191" s="105">
        <v>20.2</v>
      </c>
      <c r="AK191" s="102">
        <v>21</v>
      </c>
      <c r="AL191" s="100">
        <v>21.4</v>
      </c>
      <c r="AM191" s="100">
        <v>21.2</v>
      </c>
      <c r="AN191" s="100">
        <v>20.399999999999999</v>
      </c>
      <c r="AO191" s="100">
        <v>21.8</v>
      </c>
      <c r="AP191" s="100">
        <v>20.2</v>
      </c>
      <c r="AQ191" s="110">
        <f t="shared" si="392"/>
        <v>1.8000000000000007</v>
      </c>
      <c r="AS191" s="103"/>
      <c r="AT191" s="167"/>
      <c r="AU191" s="161"/>
      <c r="AV191" s="143"/>
      <c r="AW191" s="143"/>
      <c r="AX191" s="143"/>
      <c r="AY191" s="143"/>
      <c r="AZ191" s="171"/>
      <c r="BA191" s="142"/>
      <c r="BB191" s="143"/>
      <c r="BC191" s="143"/>
      <c r="BD191" s="143"/>
      <c r="BE191" s="143"/>
      <c r="BF191" s="142"/>
      <c r="BG191" s="143"/>
      <c r="BH191" s="143"/>
      <c r="BI191" s="143"/>
      <c r="BJ191" s="150"/>
      <c r="BK191" s="143"/>
      <c r="BL191" s="143"/>
      <c r="BM191" s="143"/>
      <c r="BN191" s="143"/>
      <c r="BO191" s="150"/>
      <c r="BP191" s="142"/>
      <c r="BQ191" s="143"/>
      <c r="BR191" s="143"/>
      <c r="BS191" s="143"/>
      <c r="BT191" s="143"/>
      <c r="BV191" s="103"/>
      <c r="BW191" s="162"/>
      <c r="BX191" s="161"/>
      <c r="BY191" s="143"/>
      <c r="BZ191" s="143"/>
      <c r="CA191" s="143"/>
      <c r="CB191" s="143"/>
      <c r="CC191" s="161"/>
      <c r="CD191" s="143"/>
      <c r="CE191" s="143"/>
      <c r="CF191" s="143"/>
      <c r="CG191" s="143"/>
      <c r="CH191" s="143"/>
      <c r="CI191" s="143"/>
      <c r="CJ191" s="143"/>
      <c r="CK191" s="143"/>
      <c r="CL191" s="163"/>
      <c r="CM191" s="142"/>
      <c r="CN191" s="143"/>
      <c r="CO191" s="143"/>
      <c r="CP191" s="143"/>
      <c r="CQ191" s="143"/>
      <c r="CR191" s="144">
        <v>3300</v>
      </c>
      <c r="CS191" s="143"/>
      <c r="CT191" s="143"/>
      <c r="CU191" s="143"/>
      <c r="CV191" s="143"/>
      <c r="CX191" s="103">
        <v>44782</v>
      </c>
      <c r="CY191" s="68">
        <v>13.75</v>
      </c>
      <c r="CZ191" s="68">
        <v>12.75</v>
      </c>
      <c r="DA191" s="126">
        <f t="shared" si="421"/>
        <v>1</v>
      </c>
      <c r="DC191" s="103">
        <v>44782</v>
      </c>
      <c r="DD191" s="127">
        <f t="shared" si="347"/>
        <v>-0.19999999999999929</v>
      </c>
      <c r="DE191" s="127">
        <f t="shared" si="348"/>
        <v>1.5999999999999979</v>
      </c>
      <c r="DF191" s="127">
        <f t="shared" si="349"/>
        <v>-0.40000000000000213</v>
      </c>
      <c r="DG191" s="127">
        <f t="shared" si="350"/>
        <v>0.39999999999999858</v>
      </c>
      <c r="DH191" s="127">
        <f t="shared" si="351"/>
        <v>0.59999999999999787</v>
      </c>
      <c r="DI191" s="127">
        <f t="shared" si="352"/>
        <v>0</v>
      </c>
      <c r="DJ191" s="127">
        <f t="shared" si="353"/>
        <v>-0.60000000000000142</v>
      </c>
      <c r="DK191" s="127">
        <f t="shared" si="354"/>
        <v>-0.80000000000000071</v>
      </c>
      <c r="DL191" s="127">
        <f t="shared" si="355"/>
        <v>0.19999999999999929</v>
      </c>
      <c r="DM191" s="127">
        <f t="shared" si="356"/>
        <v>0.19999999999999929</v>
      </c>
      <c r="DN191" s="127">
        <f t="shared" si="357"/>
        <v>-0.40000000000000213</v>
      </c>
      <c r="DO191" s="127">
        <f t="shared" si="358"/>
        <v>0.19999999999999929</v>
      </c>
      <c r="DP191" s="127">
        <f t="shared" si="359"/>
        <v>0.79999999999999716</v>
      </c>
      <c r="DQ191" s="127">
        <f t="shared" si="360"/>
        <v>0.59999999999999787</v>
      </c>
      <c r="DR191" s="127">
        <f t="shared" si="361"/>
        <v>-1.3999999999999986</v>
      </c>
      <c r="DS191" s="127">
        <f t="shared" si="362"/>
        <v>-0.80000000000000071</v>
      </c>
      <c r="DU191" s="103">
        <v>44785</v>
      </c>
      <c r="DV191" s="68">
        <v>10.6</v>
      </c>
      <c r="DW191" s="133">
        <v>10.7</v>
      </c>
      <c r="DX191" s="134">
        <f t="shared" si="373"/>
        <v>-9.9999999999999645E-2</v>
      </c>
      <c r="DY191" s="68">
        <v>10.6</v>
      </c>
      <c r="DZ191" s="133">
        <v>10.7</v>
      </c>
      <c r="EA191" s="134">
        <f t="shared" si="412"/>
        <v>-9.9999999999999645E-2</v>
      </c>
      <c r="EB191" s="68">
        <v>10.9</v>
      </c>
      <c r="EC191" s="133">
        <v>11</v>
      </c>
      <c r="ED191" s="134">
        <f t="shared" si="413"/>
        <v>-9.9999999999999645E-2</v>
      </c>
      <c r="EE191" s="68">
        <v>10.6</v>
      </c>
      <c r="EF191" s="133">
        <v>10.8</v>
      </c>
      <c r="EG191" s="134">
        <f t="shared" si="414"/>
        <v>-0.20000000000000107</v>
      </c>
      <c r="EH191" s="68">
        <v>10.8</v>
      </c>
      <c r="EI191" s="133">
        <v>11.1</v>
      </c>
      <c r="EJ191" s="134">
        <f t="shared" si="415"/>
        <v>-0.29999999999999893</v>
      </c>
      <c r="EK191" s="68">
        <v>10.6</v>
      </c>
      <c r="EL191" s="133">
        <v>10.7</v>
      </c>
      <c r="EM191" s="134">
        <f t="shared" si="416"/>
        <v>-9.9999999999999645E-2</v>
      </c>
      <c r="EN191" s="68">
        <v>10.199999999999999</v>
      </c>
      <c r="EO191" s="133">
        <v>10.3</v>
      </c>
      <c r="EP191" s="134">
        <f t="shared" si="417"/>
        <v>-0.10000000000000142</v>
      </c>
      <c r="EQ191" s="68">
        <v>10.3</v>
      </c>
      <c r="ER191" s="133">
        <v>10.3</v>
      </c>
      <c r="ES191" s="134">
        <f t="shared" si="418"/>
        <v>0</v>
      </c>
      <c r="ET191" s="68">
        <v>10.3</v>
      </c>
      <c r="EU191" s="133">
        <v>10.4</v>
      </c>
      <c r="EV191" s="134">
        <f t="shared" si="419"/>
        <v>-9.9999999999999645E-2</v>
      </c>
      <c r="EW191" s="68">
        <v>10.5</v>
      </c>
      <c r="EX191" s="133">
        <v>10.7</v>
      </c>
      <c r="EY191" s="134">
        <f t="shared" si="420"/>
        <v>-0.19999999999999929</v>
      </c>
    </row>
    <row r="192" spans="10:155" ht="19.75" customHeight="1" x14ac:dyDescent="0.35">
      <c r="J192" s="103">
        <v>44781</v>
      </c>
      <c r="K192" s="101">
        <f t="shared" si="346"/>
        <v>21.174193548387095</v>
      </c>
      <c r="L192" s="102">
        <v>21.8</v>
      </c>
      <c r="M192" s="100">
        <v>22.2</v>
      </c>
      <c r="N192" s="100">
        <v>21</v>
      </c>
      <c r="O192" s="100">
        <v>22</v>
      </c>
      <c r="P192" s="100">
        <v>23.8</v>
      </c>
      <c r="Q192" s="105">
        <v>23.6</v>
      </c>
      <c r="R192" s="102">
        <v>21.2</v>
      </c>
      <c r="S192" s="100">
        <v>20.8</v>
      </c>
      <c r="T192" s="100">
        <v>20.8</v>
      </c>
      <c r="U192" s="100">
        <v>22.4</v>
      </c>
      <c r="V192" s="100">
        <v>21</v>
      </c>
      <c r="W192" s="56">
        <v>21</v>
      </c>
      <c r="X192" s="106">
        <v>20</v>
      </c>
      <c r="Y192" s="100">
        <v>21</v>
      </c>
      <c r="Z192" s="100">
        <v>20.8</v>
      </c>
      <c r="AA192" s="100">
        <v>20.8</v>
      </c>
      <c r="AB192" s="105">
        <v>20.8</v>
      </c>
      <c r="AC192" s="102">
        <v>21</v>
      </c>
      <c r="AD192" s="102">
        <v>21</v>
      </c>
      <c r="AE192" s="100">
        <v>21</v>
      </c>
      <c r="AF192" s="102">
        <v>21.4</v>
      </c>
      <c r="AG192" s="100">
        <v>20.2</v>
      </c>
      <c r="AH192" s="100">
        <v>20.2</v>
      </c>
      <c r="AI192" s="100">
        <v>20</v>
      </c>
      <c r="AJ192" s="105">
        <v>20.2</v>
      </c>
      <c r="AK192" s="102">
        <v>21</v>
      </c>
      <c r="AL192" s="100">
        <v>21.8</v>
      </c>
      <c r="AM192" s="100">
        <v>21.2</v>
      </c>
      <c r="AN192" s="100">
        <v>20.399999999999999</v>
      </c>
      <c r="AO192" s="100">
        <v>21.8</v>
      </c>
      <c r="AP192" s="100">
        <v>20.2</v>
      </c>
      <c r="AQ192" s="110">
        <f t="shared" si="392"/>
        <v>1.8000000000000007</v>
      </c>
      <c r="AS192" s="103"/>
      <c r="AT192" s="167"/>
      <c r="AU192" s="161"/>
      <c r="AV192" s="143"/>
      <c r="AW192" s="143"/>
      <c r="AX192" s="143"/>
      <c r="AY192" s="143"/>
      <c r="AZ192" s="171"/>
      <c r="BA192" s="142"/>
      <c r="BB192" s="143"/>
      <c r="BC192" s="143"/>
      <c r="BD192" s="143"/>
      <c r="BE192" s="143"/>
      <c r="BF192" s="142"/>
      <c r="BG192" s="143"/>
      <c r="BH192" s="143"/>
      <c r="BI192" s="143"/>
      <c r="BJ192" s="150"/>
      <c r="BK192" s="143"/>
      <c r="BL192" s="143"/>
      <c r="BM192" s="143"/>
      <c r="BN192" s="143"/>
      <c r="BO192" s="150"/>
      <c r="BP192" s="142"/>
      <c r="BQ192" s="143"/>
      <c r="BR192" s="143"/>
      <c r="BS192" s="143"/>
      <c r="BT192" s="143"/>
      <c r="BV192" s="103"/>
      <c r="BW192" s="162"/>
      <c r="BX192" s="161"/>
      <c r="BY192" s="143"/>
      <c r="BZ192" s="143"/>
      <c r="CA192" s="143"/>
      <c r="CB192" s="143"/>
      <c r="CC192" s="161"/>
      <c r="CD192" s="143"/>
      <c r="CE192" s="143"/>
      <c r="CF192" s="143"/>
      <c r="CG192" s="143"/>
      <c r="CH192" s="143"/>
      <c r="CI192" s="143"/>
      <c r="CJ192" s="143"/>
      <c r="CK192" s="143"/>
      <c r="CL192" s="163"/>
      <c r="CM192" s="142"/>
      <c r="CN192" s="143"/>
      <c r="CO192" s="143"/>
      <c r="CP192" s="143"/>
      <c r="CQ192" s="143"/>
      <c r="CR192" s="142"/>
      <c r="CS192" s="143"/>
      <c r="CT192" s="143"/>
      <c r="CU192" s="143"/>
      <c r="CV192" s="143"/>
      <c r="CX192" s="103">
        <v>44781</v>
      </c>
      <c r="CY192" s="68">
        <v>13.75</v>
      </c>
      <c r="CZ192" s="68">
        <v>12.75</v>
      </c>
      <c r="DA192" s="126">
        <f t="shared" si="421"/>
        <v>1</v>
      </c>
      <c r="DC192" s="103">
        <v>44781</v>
      </c>
      <c r="DD192" s="127">
        <f t="shared" si="347"/>
        <v>0.19999999999999929</v>
      </c>
      <c r="DE192" s="127">
        <f t="shared" si="348"/>
        <v>1.5999999999999979</v>
      </c>
      <c r="DF192" s="127">
        <f t="shared" si="349"/>
        <v>-0.40000000000000213</v>
      </c>
      <c r="DG192" s="127">
        <f t="shared" si="350"/>
        <v>0.39999999999999858</v>
      </c>
      <c r="DH192" s="127">
        <f t="shared" si="351"/>
        <v>1</v>
      </c>
      <c r="DI192" s="127">
        <f t="shared" si="352"/>
        <v>0.39999999999999858</v>
      </c>
      <c r="DJ192" s="127">
        <f t="shared" si="353"/>
        <v>-0.60000000000000142</v>
      </c>
      <c r="DK192" s="127">
        <f t="shared" si="354"/>
        <v>-0.80000000000000071</v>
      </c>
      <c r="DL192" s="127">
        <f t="shared" si="355"/>
        <v>0.19999999999999929</v>
      </c>
      <c r="DM192" s="127">
        <f t="shared" si="356"/>
        <v>0.19999999999999929</v>
      </c>
      <c r="DN192" s="127">
        <f t="shared" si="357"/>
        <v>-0.80000000000000071</v>
      </c>
      <c r="DO192" s="127">
        <f t="shared" si="358"/>
        <v>0.19999999999999929</v>
      </c>
      <c r="DP192" s="127">
        <f t="shared" si="359"/>
        <v>0.80000000000000071</v>
      </c>
      <c r="DQ192" s="127">
        <f t="shared" si="360"/>
        <v>0.60000000000000142</v>
      </c>
      <c r="DR192" s="127">
        <f t="shared" si="361"/>
        <v>-1.8000000000000007</v>
      </c>
      <c r="DS192" s="127">
        <f t="shared" si="362"/>
        <v>-0.80000000000000071</v>
      </c>
      <c r="DU192" s="103">
        <v>44784</v>
      </c>
      <c r="DV192" s="68">
        <v>10.6</v>
      </c>
      <c r="DW192" s="133">
        <v>10.7</v>
      </c>
      <c r="DX192" s="134">
        <f t="shared" si="373"/>
        <v>-9.9999999999999645E-2</v>
      </c>
      <c r="DY192" s="68">
        <v>10.6</v>
      </c>
      <c r="DZ192" s="133">
        <v>10.7</v>
      </c>
      <c r="EA192" s="134">
        <f t="shared" ref="EA192:EA199" si="422">DY192-DZ192</f>
        <v>-9.9999999999999645E-2</v>
      </c>
      <c r="EB192" s="68">
        <v>10.9</v>
      </c>
      <c r="EC192" s="133">
        <v>11</v>
      </c>
      <c r="ED192" s="134">
        <f t="shared" ref="ED192:ED199" si="423">EB192-EC192</f>
        <v>-9.9999999999999645E-2</v>
      </c>
      <c r="EE192" s="68">
        <v>10.6</v>
      </c>
      <c r="EF192" s="133">
        <v>10.8</v>
      </c>
      <c r="EG192" s="134">
        <f t="shared" ref="EG192:EG199" si="424">EE192-EF192</f>
        <v>-0.20000000000000107</v>
      </c>
      <c r="EH192" s="68">
        <v>10.8</v>
      </c>
      <c r="EI192" s="133">
        <v>11.1</v>
      </c>
      <c r="EJ192" s="134">
        <f t="shared" ref="EJ192:EJ199" si="425">EH192-EI192</f>
        <v>-0.29999999999999893</v>
      </c>
      <c r="EK192" s="68">
        <v>10.6</v>
      </c>
      <c r="EL192" s="133">
        <v>10.9</v>
      </c>
      <c r="EM192" s="134">
        <f t="shared" ref="EM192:EM199" si="426">EK192-EL192</f>
        <v>-0.30000000000000071</v>
      </c>
      <c r="EN192" s="68">
        <v>10.199999999999999</v>
      </c>
      <c r="EO192" s="133">
        <v>10.199999999999999</v>
      </c>
      <c r="EP192" s="134">
        <f t="shared" ref="EP192:EP199" si="427">EN192-EO192</f>
        <v>0</v>
      </c>
      <c r="EQ192" s="68">
        <v>10.3</v>
      </c>
      <c r="ER192" s="133">
        <v>10.3</v>
      </c>
      <c r="ES192" s="134">
        <f t="shared" ref="ES192:ES199" si="428">EQ192-ER192</f>
        <v>0</v>
      </c>
      <c r="ET192" s="68">
        <v>10.3</v>
      </c>
      <c r="EU192" s="133">
        <v>10.3</v>
      </c>
      <c r="EV192" s="134">
        <f t="shared" ref="EV192:EV199" si="429">ET192-EU192</f>
        <v>0</v>
      </c>
      <c r="EW192" s="68">
        <v>10.5</v>
      </c>
      <c r="EX192" s="133">
        <v>10.6</v>
      </c>
      <c r="EY192" s="134">
        <f t="shared" ref="EY192:EY197" si="430">EW192-EX192</f>
        <v>-9.9999999999999645E-2</v>
      </c>
    </row>
    <row r="193" spans="10:155" ht="19.75" customHeight="1" x14ac:dyDescent="0.35">
      <c r="J193" s="103">
        <v>44780</v>
      </c>
      <c r="K193" s="101">
        <f t="shared" ref="K193:K256" si="431">AVERAGE(L193:AP193)</f>
        <v>21.283870967741937</v>
      </c>
      <c r="L193" s="102">
        <v>21.8</v>
      </c>
      <c r="M193" s="100">
        <v>22.2</v>
      </c>
      <c r="N193" s="100">
        <v>21</v>
      </c>
      <c r="O193" s="100">
        <v>22</v>
      </c>
      <c r="P193" s="100">
        <v>24.2</v>
      </c>
      <c r="Q193" s="105">
        <v>23.6</v>
      </c>
      <c r="R193" s="102">
        <v>21.4</v>
      </c>
      <c r="S193" s="100">
        <v>21</v>
      </c>
      <c r="T193" s="100">
        <v>20.8</v>
      </c>
      <c r="U193" s="100">
        <v>22.4</v>
      </c>
      <c r="V193" s="100">
        <v>21</v>
      </c>
      <c r="W193" s="56">
        <v>21</v>
      </c>
      <c r="X193" s="106">
        <v>20</v>
      </c>
      <c r="Y193" s="100">
        <v>21</v>
      </c>
      <c r="Z193" s="100">
        <v>20.8</v>
      </c>
      <c r="AA193" s="100">
        <v>20.8</v>
      </c>
      <c r="AB193" s="105">
        <v>20.8</v>
      </c>
      <c r="AC193" s="102">
        <v>21.4</v>
      </c>
      <c r="AD193" s="102">
        <v>21.4</v>
      </c>
      <c r="AE193" s="100">
        <v>21</v>
      </c>
      <c r="AF193" s="102">
        <v>21.4</v>
      </c>
      <c r="AG193" s="100">
        <v>20.6</v>
      </c>
      <c r="AH193" s="100">
        <v>20.6</v>
      </c>
      <c r="AI193" s="100">
        <v>20.2</v>
      </c>
      <c r="AJ193" s="105">
        <v>20.6</v>
      </c>
      <c r="AK193" s="102">
        <v>21</v>
      </c>
      <c r="AL193" s="100">
        <v>21.8</v>
      </c>
      <c r="AM193" s="100">
        <v>21.6</v>
      </c>
      <c r="AN193" s="100">
        <v>20.399999999999999</v>
      </c>
      <c r="AO193" s="100">
        <v>21.8</v>
      </c>
      <c r="AP193" s="100">
        <v>20.2</v>
      </c>
      <c r="AQ193" s="110">
        <f t="shared" si="392"/>
        <v>1.8000000000000007</v>
      </c>
      <c r="AS193" s="103"/>
      <c r="AT193" s="167"/>
      <c r="AU193" s="161"/>
      <c r="AV193" s="143"/>
      <c r="AW193" s="143"/>
      <c r="AX193" s="143"/>
      <c r="AY193" s="143"/>
      <c r="AZ193" s="171"/>
      <c r="BA193" s="142"/>
      <c r="BB193" s="143"/>
      <c r="BC193" s="143"/>
      <c r="BD193" s="143"/>
      <c r="BE193" s="143"/>
      <c r="BF193" s="142"/>
      <c r="BG193" s="143"/>
      <c r="BH193" s="143"/>
      <c r="BI193" s="143"/>
      <c r="BJ193" s="150"/>
      <c r="BK193" s="143"/>
      <c r="BL193" s="143"/>
      <c r="BM193" s="143"/>
      <c r="BN193" s="143"/>
      <c r="BO193" s="150"/>
      <c r="BP193" s="142"/>
      <c r="BQ193" s="143"/>
      <c r="BR193" s="143"/>
      <c r="BS193" s="143"/>
      <c r="BT193" s="143"/>
      <c r="BV193" s="103"/>
      <c r="BW193" s="162"/>
      <c r="BX193" s="161"/>
      <c r="BY193" s="143"/>
      <c r="BZ193" s="143"/>
      <c r="CA193" s="143"/>
      <c r="CB193" s="143"/>
      <c r="CC193" s="161"/>
      <c r="CD193" s="143"/>
      <c r="CE193" s="143"/>
      <c r="CF193" s="143"/>
      <c r="CG193" s="143"/>
      <c r="CH193" s="143"/>
      <c r="CI193" s="143"/>
      <c r="CJ193" s="143"/>
      <c r="CK193" s="143"/>
      <c r="CL193" s="163"/>
      <c r="CM193" s="142"/>
      <c r="CN193" s="143"/>
      <c r="CO193" s="143"/>
      <c r="CP193" s="143"/>
      <c r="CQ193" s="143"/>
      <c r="CR193" s="142"/>
      <c r="CS193" s="143"/>
      <c r="CT193" s="143"/>
      <c r="CU193" s="143"/>
      <c r="CV193" s="143"/>
      <c r="CX193" s="103">
        <v>44780</v>
      </c>
      <c r="CY193" s="68">
        <v>13.75</v>
      </c>
      <c r="CZ193" s="68">
        <v>11.75</v>
      </c>
      <c r="DA193" s="126">
        <f t="shared" si="421"/>
        <v>2</v>
      </c>
      <c r="DC193" s="103">
        <v>44780</v>
      </c>
      <c r="DD193" s="127">
        <f t="shared" si="347"/>
        <v>0</v>
      </c>
      <c r="DE193" s="127">
        <f t="shared" si="348"/>
        <v>1.3999999999999986</v>
      </c>
      <c r="DF193" s="127">
        <f t="shared" si="349"/>
        <v>-0.60000000000000142</v>
      </c>
      <c r="DG193" s="127">
        <f t="shared" si="350"/>
        <v>0.60000000000000142</v>
      </c>
      <c r="DH193" s="127">
        <f t="shared" si="351"/>
        <v>0.80000000000000071</v>
      </c>
      <c r="DI193" s="127">
        <f t="shared" si="352"/>
        <v>0.39999999999999858</v>
      </c>
      <c r="DJ193" s="127">
        <f t="shared" si="353"/>
        <v>-0.39999999999999858</v>
      </c>
      <c r="DK193" s="127">
        <f t="shared" si="354"/>
        <v>-0.80000000000000071</v>
      </c>
      <c r="DL193" s="127">
        <f t="shared" si="355"/>
        <v>0</v>
      </c>
      <c r="DM193" s="127">
        <f t="shared" si="356"/>
        <v>0</v>
      </c>
      <c r="DN193" s="127">
        <f t="shared" si="357"/>
        <v>-1</v>
      </c>
      <c r="DO193" s="127">
        <f t="shared" si="358"/>
        <v>-0.20000000000000284</v>
      </c>
      <c r="DP193" s="127">
        <f t="shared" si="359"/>
        <v>0.80000000000000071</v>
      </c>
      <c r="DQ193" s="127">
        <f t="shared" si="360"/>
        <v>0.40000000000000213</v>
      </c>
      <c r="DR193" s="127">
        <f t="shared" si="361"/>
        <v>-1.8000000000000007</v>
      </c>
      <c r="DS193" s="127">
        <f t="shared" si="362"/>
        <v>-1</v>
      </c>
      <c r="DU193" s="103">
        <v>44783</v>
      </c>
      <c r="DV193" s="68">
        <v>10.6</v>
      </c>
      <c r="DW193" s="133">
        <v>10.7</v>
      </c>
      <c r="DX193" s="134">
        <f t="shared" si="373"/>
        <v>-9.9999999999999645E-2</v>
      </c>
      <c r="DY193" s="68">
        <v>10.6</v>
      </c>
      <c r="DZ193" s="133">
        <v>10.7</v>
      </c>
      <c r="EA193" s="134">
        <f t="shared" si="422"/>
        <v>-9.9999999999999645E-2</v>
      </c>
      <c r="EB193" s="68">
        <v>10.9</v>
      </c>
      <c r="EC193" s="133">
        <v>11</v>
      </c>
      <c r="ED193" s="134">
        <f t="shared" si="423"/>
        <v>-9.9999999999999645E-2</v>
      </c>
      <c r="EE193" s="68">
        <v>10.6</v>
      </c>
      <c r="EF193" s="133">
        <v>10.8</v>
      </c>
      <c r="EG193" s="134">
        <f t="shared" si="424"/>
        <v>-0.20000000000000107</v>
      </c>
      <c r="EH193" s="68">
        <v>10.7</v>
      </c>
      <c r="EI193" s="133">
        <v>11</v>
      </c>
      <c r="EJ193" s="134">
        <f t="shared" si="425"/>
        <v>-0.30000000000000071</v>
      </c>
      <c r="EK193" s="68">
        <v>10.6</v>
      </c>
      <c r="EL193" s="133">
        <v>11</v>
      </c>
      <c r="EM193" s="134">
        <f t="shared" si="426"/>
        <v>-0.40000000000000036</v>
      </c>
      <c r="EN193" s="68">
        <v>10</v>
      </c>
      <c r="EO193" s="133">
        <v>10.199999999999999</v>
      </c>
      <c r="EP193" s="134">
        <f t="shared" si="427"/>
        <v>-0.19999999999999929</v>
      </c>
      <c r="EQ193" s="68">
        <v>10.199999999999999</v>
      </c>
      <c r="ER193" s="133">
        <v>10.199999999999999</v>
      </c>
      <c r="ES193" s="134">
        <f t="shared" si="428"/>
        <v>0</v>
      </c>
      <c r="ET193" s="68">
        <v>10.199999999999999</v>
      </c>
      <c r="EU193" s="133">
        <v>10.199999999999999</v>
      </c>
      <c r="EV193" s="134">
        <f t="shared" si="429"/>
        <v>0</v>
      </c>
      <c r="EW193" s="68">
        <v>10.5</v>
      </c>
      <c r="EX193" s="133">
        <v>10.6</v>
      </c>
      <c r="EY193" s="134">
        <f t="shared" si="430"/>
        <v>-9.9999999999999645E-2</v>
      </c>
    </row>
    <row r="194" spans="10:155" ht="19.75" customHeight="1" x14ac:dyDescent="0.35">
      <c r="J194" s="103">
        <v>44779</v>
      </c>
      <c r="K194" s="101">
        <f t="shared" si="431"/>
        <v>21.27741935483871</v>
      </c>
      <c r="L194" s="102">
        <v>21.8</v>
      </c>
      <c r="M194" s="100">
        <v>22.2</v>
      </c>
      <c r="N194" s="100">
        <v>21</v>
      </c>
      <c r="O194" s="100">
        <v>22</v>
      </c>
      <c r="P194" s="100">
        <v>24.2</v>
      </c>
      <c r="Q194" s="105">
        <v>23.6</v>
      </c>
      <c r="R194" s="102">
        <v>21.4</v>
      </c>
      <c r="S194" s="100">
        <v>21.2</v>
      </c>
      <c r="T194" s="100">
        <v>20.8</v>
      </c>
      <c r="U194" s="100">
        <v>22.4</v>
      </c>
      <c r="V194" s="100">
        <v>21</v>
      </c>
      <c r="W194" s="56">
        <v>21</v>
      </c>
      <c r="X194" s="106">
        <v>20</v>
      </c>
      <c r="Y194" s="100">
        <v>21</v>
      </c>
      <c r="Z194" s="100">
        <v>20.8</v>
      </c>
      <c r="AA194" s="100">
        <v>20.8</v>
      </c>
      <c r="AB194" s="105">
        <v>20.8</v>
      </c>
      <c r="AC194" s="102">
        <v>21.4</v>
      </c>
      <c r="AD194" s="102">
        <v>21.4</v>
      </c>
      <c r="AE194" s="100">
        <v>21</v>
      </c>
      <c r="AF194" s="102">
        <v>21.4</v>
      </c>
      <c r="AG194" s="100">
        <v>20.6</v>
      </c>
      <c r="AH194" s="100">
        <v>20.6</v>
      </c>
      <c r="AI194" s="100">
        <v>20.2</v>
      </c>
      <c r="AJ194" s="105">
        <v>20.6</v>
      </c>
      <c r="AK194" s="102">
        <v>21</v>
      </c>
      <c r="AL194" s="100">
        <v>21.8</v>
      </c>
      <c r="AM194" s="100">
        <v>21.2</v>
      </c>
      <c r="AN194" s="100">
        <v>20.399999999999999</v>
      </c>
      <c r="AO194" s="100">
        <v>21.8</v>
      </c>
      <c r="AP194" s="100">
        <v>20.2</v>
      </c>
      <c r="AQ194" s="110">
        <f t="shared" si="392"/>
        <v>1.7000000000000028</v>
      </c>
      <c r="AS194" s="103"/>
      <c r="AT194" s="167"/>
      <c r="AU194" s="161"/>
      <c r="AV194" s="143"/>
      <c r="AW194" s="143"/>
      <c r="AX194" s="143"/>
      <c r="AY194" s="143"/>
      <c r="AZ194" s="171"/>
      <c r="BA194" s="142"/>
      <c r="BB194" s="143"/>
      <c r="BC194" s="143"/>
      <c r="BD194" s="143"/>
      <c r="BE194" s="143"/>
      <c r="BF194" s="142"/>
      <c r="BG194" s="143"/>
      <c r="BH194" s="143"/>
      <c r="BI194" s="143"/>
      <c r="BJ194" s="150"/>
      <c r="BK194" s="143"/>
      <c r="BL194" s="143"/>
      <c r="BM194" s="143"/>
      <c r="BN194" s="143"/>
      <c r="BO194" s="150"/>
      <c r="BP194" s="142"/>
      <c r="BQ194" s="143"/>
      <c r="BR194" s="143"/>
      <c r="BS194" s="143"/>
      <c r="BT194" s="143"/>
      <c r="BV194" s="103"/>
      <c r="BW194" s="162"/>
      <c r="BX194" s="161"/>
      <c r="BY194" s="143"/>
      <c r="BZ194" s="143"/>
      <c r="CA194" s="143"/>
      <c r="CB194" s="143"/>
      <c r="CC194" s="161"/>
      <c r="CD194" s="143"/>
      <c r="CE194" s="143"/>
      <c r="CF194" s="143"/>
      <c r="CG194" s="143"/>
      <c r="CH194" s="143"/>
      <c r="CI194" s="143"/>
      <c r="CJ194" s="143"/>
      <c r="CK194" s="143"/>
      <c r="CL194" s="163"/>
      <c r="CM194" s="142"/>
      <c r="CN194" s="143"/>
      <c r="CO194" s="143"/>
      <c r="CP194" s="143"/>
      <c r="CQ194" s="143"/>
      <c r="CR194" s="142"/>
      <c r="CS194" s="143"/>
      <c r="CT194" s="143"/>
      <c r="CU194" s="143"/>
      <c r="CV194" s="143"/>
      <c r="CX194" s="103">
        <v>44779</v>
      </c>
      <c r="CY194" s="68">
        <v>13.5</v>
      </c>
      <c r="CZ194" s="68">
        <v>11.75</v>
      </c>
      <c r="DA194" s="126">
        <f t="shared" si="421"/>
        <v>1.75</v>
      </c>
      <c r="DC194" s="103">
        <v>44779</v>
      </c>
      <c r="DD194" s="127">
        <f t="shared" si="347"/>
        <v>-0.19999999999999929</v>
      </c>
      <c r="DE194" s="127">
        <f t="shared" si="348"/>
        <v>1.1999999999999993</v>
      </c>
      <c r="DF194" s="127">
        <f t="shared" si="349"/>
        <v>-0.80000000000000071</v>
      </c>
      <c r="DG194" s="127">
        <f t="shared" si="350"/>
        <v>0</v>
      </c>
      <c r="DH194" s="127">
        <f t="shared" si="351"/>
        <v>0.60000000000000142</v>
      </c>
      <c r="DI194" s="127">
        <f t="shared" si="352"/>
        <v>0.19999999999999929</v>
      </c>
      <c r="DJ194" s="127">
        <f t="shared" si="353"/>
        <v>-0.59999999999999787</v>
      </c>
      <c r="DK194" s="127">
        <f t="shared" si="354"/>
        <v>-1</v>
      </c>
      <c r="DL194" s="127">
        <f t="shared" si="355"/>
        <v>-0.19999999999999929</v>
      </c>
      <c r="DM194" s="127">
        <f t="shared" si="356"/>
        <v>-0.19999999999999929</v>
      </c>
      <c r="DN194" s="127">
        <f t="shared" si="357"/>
        <v>-1</v>
      </c>
      <c r="DO194" s="127">
        <f t="shared" si="358"/>
        <v>-0.20000000000000284</v>
      </c>
      <c r="DP194" s="127">
        <f t="shared" si="359"/>
        <v>0.80000000000000071</v>
      </c>
      <c r="DQ194" s="127">
        <f t="shared" si="360"/>
        <v>0.40000000000000213</v>
      </c>
      <c r="DR194" s="127">
        <f t="shared" si="361"/>
        <v>-1.8000000000000007</v>
      </c>
      <c r="DS194" s="127">
        <f t="shared" si="362"/>
        <v>-1.1999999999999993</v>
      </c>
      <c r="DU194" s="103">
        <v>44782</v>
      </c>
      <c r="DV194" s="68">
        <v>10.4</v>
      </c>
      <c r="DW194" s="133">
        <v>10.45</v>
      </c>
      <c r="DX194" s="134">
        <f t="shared" si="373"/>
        <v>-4.9999999999998934E-2</v>
      </c>
      <c r="DY194" s="68">
        <v>10.4</v>
      </c>
      <c r="DZ194" s="133">
        <v>10.45</v>
      </c>
      <c r="EA194" s="134">
        <f t="shared" si="422"/>
        <v>-4.9999999999998934E-2</v>
      </c>
      <c r="EB194" s="68">
        <v>10.9</v>
      </c>
      <c r="EC194" s="133">
        <v>11.1</v>
      </c>
      <c r="ED194" s="134">
        <f t="shared" si="423"/>
        <v>-0.19999999999999929</v>
      </c>
      <c r="EE194" s="68">
        <v>10.5</v>
      </c>
      <c r="EF194" s="133">
        <v>10.7</v>
      </c>
      <c r="EG194" s="134">
        <f t="shared" si="424"/>
        <v>-0.19999999999999929</v>
      </c>
      <c r="EH194" s="68">
        <v>10.7</v>
      </c>
      <c r="EI194" s="133">
        <v>11</v>
      </c>
      <c r="EJ194" s="134">
        <f t="shared" si="425"/>
        <v>-0.30000000000000071</v>
      </c>
      <c r="EK194" s="68">
        <v>10.5</v>
      </c>
      <c r="EL194" s="133">
        <v>10.9</v>
      </c>
      <c r="EM194" s="134">
        <f t="shared" si="426"/>
        <v>-0.40000000000000036</v>
      </c>
      <c r="EN194" s="68">
        <v>10</v>
      </c>
      <c r="EO194" s="133">
        <v>10.1</v>
      </c>
      <c r="EP194" s="134">
        <f t="shared" si="427"/>
        <v>-9.9999999999999645E-2</v>
      </c>
      <c r="EQ194" s="68">
        <v>10.1</v>
      </c>
      <c r="ER194" s="133">
        <v>10.199999999999999</v>
      </c>
      <c r="ES194" s="134">
        <f t="shared" si="428"/>
        <v>-9.9999999999999645E-2</v>
      </c>
      <c r="ET194" s="68">
        <v>10.1</v>
      </c>
      <c r="EU194" s="133">
        <v>10.199999999999999</v>
      </c>
      <c r="EV194" s="134">
        <f t="shared" si="429"/>
        <v>-9.9999999999999645E-2</v>
      </c>
      <c r="EW194" s="68">
        <v>10.3</v>
      </c>
      <c r="EX194" s="133">
        <v>10.4</v>
      </c>
      <c r="EY194" s="134">
        <f t="shared" si="430"/>
        <v>-9.9999999999999645E-2</v>
      </c>
    </row>
    <row r="195" spans="10:155" ht="19.75" customHeight="1" x14ac:dyDescent="0.35">
      <c r="J195" s="103">
        <v>44778</v>
      </c>
      <c r="K195" s="101">
        <f t="shared" si="431"/>
        <v>21.238709677419358</v>
      </c>
      <c r="L195" s="102">
        <v>21.8</v>
      </c>
      <c r="M195" s="100">
        <v>22.2</v>
      </c>
      <c r="N195" s="100">
        <v>21.6</v>
      </c>
      <c r="O195" s="100">
        <v>22</v>
      </c>
      <c r="P195" s="100">
        <v>24.2</v>
      </c>
      <c r="Q195" s="105">
        <v>23.6</v>
      </c>
      <c r="R195" s="102">
        <v>21.2</v>
      </c>
      <c r="S195" s="100">
        <v>20.8</v>
      </c>
      <c r="T195" s="100">
        <v>20.8</v>
      </c>
      <c r="U195" s="100">
        <v>22.4</v>
      </c>
      <c r="V195" s="100">
        <v>21</v>
      </c>
      <c r="W195" s="56">
        <v>21</v>
      </c>
      <c r="X195" s="106">
        <v>20</v>
      </c>
      <c r="Y195" s="100">
        <v>21</v>
      </c>
      <c r="Z195" s="100">
        <v>20.8</v>
      </c>
      <c r="AA195" s="100">
        <v>20.8</v>
      </c>
      <c r="AB195" s="105">
        <v>20.8</v>
      </c>
      <c r="AC195" s="102">
        <v>21</v>
      </c>
      <c r="AD195" s="102">
        <v>21</v>
      </c>
      <c r="AE195" s="100">
        <v>21</v>
      </c>
      <c r="AF195" s="102">
        <v>21</v>
      </c>
      <c r="AG195" s="100">
        <v>20.6</v>
      </c>
      <c r="AH195" s="100">
        <v>20.6</v>
      </c>
      <c r="AI195" s="100">
        <v>20.399999999999999</v>
      </c>
      <c r="AJ195" s="105">
        <v>20.399999999999999</v>
      </c>
      <c r="AK195" s="102">
        <v>21</v>
      </c>
      <c r="AL195" s="100">
        <v>21.8</v>
      </c>
      <c r="AM195" s="100">
        <v>21.2</v>
      </c>
      <c r="AN195" s="100">
        <v>20.399999999999999</v>
      </c>
      <c r="AO195" s="100">
        <v>21.8</v>
      </c>
      <c r="AP195" s="100">
        <v>20.2</v>
      </c>
      <c r="AQ195" s="110">
        <f t="shared" si="392"/>
        <v>2</v>
      </c>
      <c r="AS195" s="103"/>
      <c r="AT195" s="167"/>
      <c r="AU195" s="161"/>
      <c r="AV195" s="143"/>
      <c r="AW195" s="143"/>
      <c r="AX195" s="143"/>
      <c r="AY195" s="143"/>
      <c r="AZ195" s="171"/>
      <c r="BA195" s="142"/>
      <c r="BB195" s="143"/>
      <c r="BC195" s="143"/>
      <c r="BD195" s="143"/>
      <c r="BE195" s="143"/>
      <c r="BF195" s="142"/>
      <c r="BG195" s="143"/>
      <c r="BH195" s="143"/>
      <c r="BI195" s="143"/>
      <c r="BJ195" s="150"/>
      <c r="BK195" s="143"/>
      <c r="BL195" s="143"/>
      <c r="BM195" s="143"/>
      <c r="BN195" s="143"/>
      <c r="BO195" s="150"/>
      <c r="BP195" s="142"/>
      <c r="BQ195" s="143"/>
      <c r="BR195" s="143"/>
      <c r="BS195" s="143"/>
      <c r="BT195" s="143"/>
      <c r="BV195" s="103"/>
      <c r="BW195" s="162"/>
      <c r="BX195" s="161"/>
      <c r="BY195" s="143"/>
      <c r="BZ195" s="143"/>
      <c r="CA195" s="143"/>
      <c r="CB195" s="143"/>
      <c r="CC195" s="161"/>
      <c r="CD195" s="143"/>
      <c r="CE195" s="143"/>
      <c r="CF195" s="143"/>
      <c r="CG195" s="143"/>
      <c r="CH195" s="143"/>
      <c r="CI195" s="143"/>
      <c r="CJ195" s="143"/>
      <c r="CK195" s="143"/>
      <c r="CL195" s="163"/>
      <c r="CM195" s="142"/>
      <c r="CN195" s="143"/>
      <c r="CO195" s="143"/>
      <c r="CP195" s="143"/>
      <c r="CQ195" s="143"/>
      <c r="CR195" s="142"/>
      <c r="CS195" s="143"/>
      <c r="CT195" s="143"/>
      <c r="CU195" s="143"/>
      <c r="CV195" s="143"/>
      <c r="CX195" s="103">
        <v>44778</v>
      </c>
      <c r="CY195" s="68">
        <v>13.75</v>
      </c>
      <c r="CZ195" s="68">
        <v>11.75</v>
      </c>
      <c r="DA195" s="126">
        <f t="shared" si="421"/>
        <v>2</v>
      </c>
      <c r="DC195" s="103">
        <v>44778</v>
      </c>
      <c r="DD195" s="127">
        <f t="shared" si="347"/>
        <v>0.19999999999999929</v>
      </c>
      <c r="DE195" s="127">
        <f t="shared" si="348"/>
        <v>1.5999999999999979</v>
      </c>
      <c r="DF195" s="127">
        <f t="shared" si="349"/>
        <v>-0.40000000000000213</v>
      </c>
      <c r="DG195" s="127">
        <f t="shared" si="350"/>
        <v>0.39999999999999858</v>
      </c>
      <c r="DH195" s="127">
        <f t="shared" si="351"/>
        <v>1</v>
      </c>
      <c r="DI195" s="127">
        <f t="shared" si="352"/>
        <v>0.39999999999999858</v>
      </c>
      <c r="DJ195" s="127">
        <f t="shared" si="353"/>
        <v>-0.19999999999999929</v>
      </c>
      <c r="DK195" s="127">
        <f t="shared" si="354"/>
        <v>-0.40000000000000213</v>
      </c>
      <c r="DL195" s="127">
        <f t="shared" si="355"/>
        <v>0.80000000000000071</v>
      </c>
      <c r="DM195" s="127">
        <f t="shared" si="356"/>
        <v>0.19999999999999929</v>
      </c>
      <c r="DN195" s="127">
        <f t="shared" si="357"/>
        <v>-0.80000000000000071</v>
      </c>
      <c r="DO195" s="127">
        <f t="shared" si="358"/>
        <v>-0.20000000000000284</v>
      </c>
      <c r="DP195" s="127">
        <f t="shared" si="359"/>
        <v>0.80000000000000071</v>
      </c>
      <c r="DQ195" s="127">
        <f t="shared" si="360"/>
        <v>0.60000000000000142</v>
      </c>
      <c r="DR195" s="127">
        <f t="shared" si="361"/>
        <v>-1.8000000000000007</v>
      </c>
      <c r="DS195" s="127">
        <f t="shared" si="362"/>
        <v>-0.80000000000000071</v>
      </c>
      <c r="DU195" s="103">
        <v>44781</v>
      </c>
      <c r="DV195" s="68">
        <v>10.6</v>
      </c>
      <c r="DW195" s="133">
        <v>10.6</v>
      </c>
      <c r="DX195" s="134">
        <f t="shared" si="373"/>
        <v>0</v>
      </c>
      <c r="DY195" s="68">
        <v>10.4</v>
      </c>
      <c r="DZ195" s="133">
        <v>10.4</v>
      </c>
      <c r="EA195" s="134">
        <f t="shared" si="422"/>
        <v>0</v>
      </c>
      <c r="EB195" s="68">
        <v>10.9</v>
      </c>
      <c r="EC195" s="133">
        <v>11.2</v>
      </c>
      <c r="ED195" s="134">
        <f t="shared" si="423"/>
        <v>-0.29999999999999893</v>
      </c>
      <c r="EE195" s="68">
        <v>10.5</v>
      </c>
      <c r="EF195" s="133">
        <v>10.8</v>
      </c>
      <c r="EG195" s="134">
        <f t="shared" si="424"/>
        <v>-0.30000000000000071</v>
      </c>
      <c r="EH195" s="68">
        <v>10.9</v>
      </c>
      <c r="EI195" s="133">
        <v>11.1</v>
      </c>
      <c r="EJ195" s="134">
        <f t="shared" si="425"/>
        <v>-0.19999999999999929</v>
      </c>
      <c r="EK195" s="68">
        <v>10.5</v>
      </c>
      <c r="EL195" s="133">
        <v>10.7</v>
      </c>
      <c r="EM195" s="134">
        <f t="shared" si="426"/>
        <v>-0.19999999999999929</v>
      </c>
      <c r="EN195" s="68">
        <v>10</v>
      </c>
      <c r="EO195" s="133">
        <v>10.1</v>
      </c>
      <c r="EP195" s="134">
        <f t="shared" si="427"/>
        <v>-9.9999999999999645E-2</v>
      </c>
      <c r="EQ195" s="68">
        <v>10.1</v>
      </c>
      <c r="ER195" s="133">
        <v>10.1</v>
      </c>
      <c r="ES195" s="134">
        <f t="shared" si="428"/>
        <v>0</v>
      </c>
      <c r="ET195" s="68">
        <v>10.1</v>
      </c>
      <c r="EU195" s="133">
        <v>10.199999999999999</v>
      </c>
      <c r="EV195" s="134">
        <f t="shared" si="429"/>
        <v>-9.9999999999999645E-2</v>
      </c>
      <c r="EW195" s="68">
        <v>10.5</v>
      </c>
      <c r="EX195" s="133">
        <v>10.6</v>
      </c>
      <c r="EY195" s="134">
        <f t="shared" si="430"/>
        <v>-9.9999999999999645E-2</v>
      </c>
    </row>
    <row r="196" spans="10:155" ht="19.75" customHeight="1" x14ac:dyDescent="0.35">
      <c r="J196" s="103">
        <v>44777</v>
      </c>
      <c r="K196" s="101">
        <f t="shared" si="431"/>
        <v>21.238709677419358</v>
      </c>
      <c r="L196" s="102">
        <v>21.8</v>
      </c>
      <c r="M196" s="100">
        <v>22.2</v>
      </c>
      <c r="N196" s="100">
        <v>21.6</v>
      </c>
      <c r="O196" s="100">
        <v>22</v>
      </c>
      <c r="P196" s="100">
        <v>24.2</v>
      </c>
      <c r="Q196" s="105">
        <v>23.6</v>
      </c>
      <c r="R196" s="102">
        <v>21.2</v>
      </c>
      <c r="S196" s="100">
        <v>20.8</v>
      </c>
      <c r="T196" s="100">
        <v>20.8</v>
      </c>
      <c r="U196" s="100">
        <v>22.4</v>
      </c>
      <c r="V196" s="100">
        <v>21</v>
      </c>
      <c r="W196" s="56">
        <v>21</v>
      </c>
      <c r="X196" s="106">
        <v>20</v>
      </c>
      <c r="Y196" s="100">
        <v>21</v>
      </c>
      <c r="Z196" s="100">
        <v>20.8</v>
      </c>
      <c r="AA196" s="100">
        <v>20.8</v>
      </c>
      <c r="AB196" s="105">
        <v>20.8</v>
      </c>
      <c r="AC196" s="102">
        <v>21</v>
      </c>
      <c r="AD196" s="102">
        <v>21</v>
      </c>
      <c r="AE196" s="100">
        <v>21</v>
      </c>
      <c r="AF196" s="102">
        <v>21</v>
      </c>
      <c r="AG196" s="100">
        <v>20.6</v>
      </c>
      <c r="AH196" s="100">
        <v>20.6</v>
      </c>
      <c r="AI196" s="100">
        <v>20.399999999999999</v>
      </c>
      <c r="AJ196" s="105">
        <v>20.399999999999999</v>
      </c>
      <c r="AK196" s="102">
        <v>21</v>
      </c>
      <c r="AL196" s="100">
        <v>21.8</v>
      </c>
      <c r="AM196" s="100">
        <v>21.2</v>
      </c>
      <c r="AN196" s="100">
        <v>20.399999999999999</v>
      </c>
      <c r="AO196" s="100">
        <v>21.8</v>
      </c>
      <c r="AP196" s="100">
        <v>20.2</v>
      </c>
      <c r="AQ196" s="110">
        <f t="shared" si="392"/>
        <v>2</v>
      </c>
      <c r="AS196" s="103"/>
      <c r="AT196" s="167"/>
      <c r="AU196" s="161"/>
      <c r="AV196" s="143"/>
      <c r="AW196" s="143"/>
      <c r="AX196" s="143"/>
      <c r="AY196" s="143"/>
      <c r="AZ196" s="171"/>
      <c r="BA196" s="142"/>
      <c r="BB196" s="143"/>
      <c r="BC196" s="143"/>
      <c r="BD196" s="143"/>
      <c r="BE196" s="143"/>
      <c r="BF196" s="142"/>
      <c r="BG196" s="143"/>
      <c r="BH196" s="143"/>
      <c r="BI196" s="143"/>
      <c r="BJ196" s="150"/>
      <c r="BK196" s="143"/>
      <c r="BL196" s="143"/>
      <c r="BM196" s="143"/>
      <c r="BN196" s="143"/>
      <c r="BO196" s="150"/>
      <c r="BP196" s="142"/>
      <c r="BQ196" s="143"/>
      <c r="BR196" s="143"/>
      <c r="BS196" s="143"/>
      <c r="BT196" s="143"/>
      <c r="BV196" s="103"/>
      <c r="BW196" s="162"/>
      <c r="BX196" s="161"/>
      <c r="BY196" s="143"/>
      <c r="BZ196" s="143"/>
      <c r="CA196" s="143"/>
      <c r="CB196" s="143"/>
      <c r="CC196" s="161"/>
      <c r="CD196" s="143"/>
      <c r="CE196" s="143"/>
      <c r="CF196" s="143"/>
      <c r="CG196" s="143"/>
      <c r="CH196" s="143"/>
      <c r="CI196" s="143"/>
      <c r="CJ196" s="143"/>
      <c r="CK196" s="143"/>
      <c r="CL196" s="163"/>
      <c r="CM196" s="142"/>
      <c r="CN196" s="143"/>
      <c r="CO196" s="143"/>
      <c r="CP196" s="143"/>
      <c r="CQ196" s="143"/>
      <c r="CR196" s="142"/>
      <c r="CS196" s="143"/>
      <c r="CT196" s="143"/>
      <c r="CU196" s="143"/>
      <c r="CV196" s="143"/>
      <c r="CX196" s="103">
        <v>44777</v>
      </c>
      <c r="CY196" s="68">
        <v>13.5</v>
      </c>
      <c r="CZ196" s="68">
        <v>11.5</v>
      </c>
      <c r="DA196" s="126">
        <f t="shared" si="421"/>
        <v>2</v>
      </c>
      <c r="DC196" s="103">
        <v>44777</v>
      </c>
      <c r="DD196" s="127">
        <f t="shared" si="347"/>
        <v>0.19999999999999929</v>
      </c>
      <c r="DE196" s="127">
        <f t="shared" si="348"/>
        <v>1.5999999999999979</v>
      </c>
      <c r="DF196" s="127">
        <f t="shared" si="349"/>
        <v>-0.40000000000000213</v>
      </c>
      <c r="DG196" s="127">
        <f t="shared" si="350"/>
        <v>0.39999999999999858</v>
      </c>
      <c r="DH196" s="127">
        <f t="shared" si="351"/>
        <v>1</v>
      </c>
      <c r="DI196" s="127">
        <f t="shared" si="352"/>
        <v>0.39999999999999858</v>
      </c>
      <c r="DJ196" s="127">
        <f t="shared" si="353"/>
        <v>-0.19999999999999929</v>
      </c>
      <c r="DK196" s="127">
        <f t="shared" si="354"/>
        <v>-0.40000000000000213</v>
      </c>
      <c r="DL196" s="127">
        <f t="shared" si="355"/>
        <v>0.80000000000000071</v>
      </c>
      <c r="DM196" s="127">
        <f t="shared" si="356"/>
        <v>0.19999999999999929</v>
      </c>
      <c r="DN196" s="127">
        <f t="shared" si="357"/>
        <v>-0.80000000000000071</v>
      </c>
      <c r="DO196" s="127">
        <f t="shared" si="358"/>
        <v>-0.20000000000000284</v>
      </c>
      <c r="DP196" s="127">
        <f t="shared" si="359"/>
        <v>0.80000000000000071</v>
      </c>
      <c r="DQ196" s="127">
        <f t="shared" si="360"/>
        <v>0.60000000000000142</v>
      </c>
      <c r="DR196" s="127">
        <f t="shared" si="361"/>
        <v>-1.8000000000000007</v>
      </c>
      <c r="DS196" s="127">
        <f t="shared" si="362"/>
        <v>-0.80000000000000071</v>
      </c>
      <c r="DU196" s="103">
        <v>44780</v>
      </c>
      <c r="DV196" s="68">
        <v>10.7</v>
      </c>
      <c r="DW196" s="133">
        <v>10.7</v>
      </c>
      <c r="DX196" s="134">
        <f t="shared" si="373"/>
        <v>0</v>
      </c>
      <c r="DY196" s="68">
        <v>10.5</v>
      </c>
      <c r="DZ196" s="133">
        <v>10.5</v>
      </c>
      <c r="EA196" s="134">
        <f t="shared" si="422"/>
        <v>0</v>
      </c>
      <c r="EB196" s="68">
        <v>10.9</v>
      </c>
      <c r="EC196" s="133">
        <v>11.3</v>
      </c>
      <c r="ED196" s="134">
        <f t="shared" si="423"/>
        <v>-0.40000000000000036</v>
      </c>
      <c r="EE196" s="68">
        <v>10.5</v>
      </c>
      <c r="EF196" s="133">
        <v>10.8</v>
      </c>
      <c r="EG196" s="134">
        <f t="shared" si="424"/>
        <v>-0.30000000000000071</v>
      </c>
      <c r="EH196" s="68">
        <v>10.9</v>
      </c>
      <c r="EI196" s="133">
        <v>11.1</v>
      </c>
      <c r="EJ196" s="134">
        <f t="shared" si="425"/>
        <v>-0.19999999999999929</v>
      </c>
      <c r="EK196" s="68">
        <v>10.5</v>
      </c>
      <c r="EL196" s="133">
        <v>10.8</v>
      </c>
      <c r="EM196" s="134">
        <f t="shared" si="426"/>
        <v>-0.30000000000000071</v>
      </c>
      <c r="EN196" s="68">
        <v>10.1</v>
      </c>
      <c r="EO196" s="133">
        <v>10.3</v>
      </c>
      <c r="EP196" s="134">
        <f t="shared" si="427"/>
        <v>-0.20000000000000107</v>
      </c>
      <c r="EQ196" s="68">
        <v>10.3</v>
      </c>
      <c r="ER196" s="133">
        <v>10.5</v>
      </c>
      <c r="ES196" s="134">
        <f t="shared" si="428"/>
        <v>-0.19999999999999929</v>
      </c>
      <c r="ET196" s="68">
        <v>10.3</v>
      </c>
      <c r="EU196" s="133">
        <v>10.5</v>
      </c>
      <c r="EV196" s="134">
        <f t="shared" si="429"/>
        <v>-0.19999999999999929</v>
      </c>
      <c r="EW196" s="68">
        <v>10.5</v>
      </c>
      <c r="EX196" s="133">
        <v>10.6</v>
      </c>
      <c r="EY196" s="134">
        <f t="shared" si="430"/>
        <v>-9.9999999999999645E-2</v>
      </c>
    </row>
    <row r="197" spans="10:155" ht="19.75" customHeight="1" x14ac:dyDescent="0.35">
      <c r="J197" s="103">
        <v>44776</v>
      </c>
      <c r="K197" s="101">
        <f t="shared" si="431"/>
        <v>21.42903225806451</v>
      </c>
      <c r="L197" s="102">
        <v>21.8</v>
      </c>
      <c r="M197" s="100">
        <v>22.2</v>
      </c>
      <c r="N197" s="100">
        <v>21.8</v>
      </c>
      <c r="O197" s="100">
        <v>22</v>
      </c>
      <c r="P197" s="100">
        <v>24.2</v>
      </c>
      <c r="Q197" s="105">
        <v>23.6</v>
      </c>
      <c r="R197" s="102">
        <v>21.6</v>
      </c>
      <c r="S197" s="100">
        <v>21.1</v>
      </c>
      <c r="T197" s="100">
        <v>21.2</v>
      </c>
      <c r="U197" s="100">
        <v>22.4</v>
      </c>
      <c r="V197" s="100">
        <v>21.5</v>
      </c>
      <c r="W197" s="56">
        <v>21.5</v>
      </c>
      <c r="X197" s="106">
        <v>20</v>
      </c>
      <c r="Y197" s="100">
        <v>21.4</v>
      </c>
      <c r="Z197" s="100">
        <v>20.8</v>
      </c>
      <c r="AA197" s="100">
        <v>20.8</v>
      </c>
      <c r="AB197" s="105">
        <v>20.8</v>
      </c>
      <c r="AC197" s="102">
        <v>21.4</v>
      </c>
      <c r="AD197" s="102">
        <v>21.4</v>
      </c>
      <c r="AE197" s="100">
        <v>21</v>
      </c>
      <c r="AF197" s="102">
        <v>21.4</v>
      </c>
      <c r="AG197" s="100">
        <v>20.8</v>
      </c>
      <c r="AH197" s="100">
        <v>20.8</v>
      </c>
      <c r="AI197" s="100">
        <v>20.6</v>
      </c>
      <c r="AJ197" s="105">
        <v>20.8</v>
      </c>
      <c r="AK197" s="102">
        <v>21.4</v>
      </c>
      <c r="AL197" s="100">
        <v>22</v>
      </c>
      <c r="AM197" s="100">
        <v>21.2</v>
      </c>
      <c r="AN197" s="100">
        <v>20.399999999999999</v>
      </c>
      <c r="AO197" s="100">
        <v>22</v>
      </c>
      <c r="AP197" s="100">
        <v>20.399999999999999</v>
      </c>
      <c r="AQ197" s="110">
        <f t="shared" si="392"/>
        <v>1.75</v>
      </c>
      <c r="AS197" s="103"/>
      <c r="AT197" s="167"/>
      <c r="AU197" s="161"/>
      <c r="AV197" s="143"/>
      <c r="AW197" s="143"/>
      <c r="AX197" s="143"/>
      <c r="AY197" s="143"/>
      <c r="AZ197" s="171"/>
      <c r="BA197" s="142"/>
      <c r="BB197" s="143"/>
      <c r="BC197" s="143"/>
      <c r="BD197" s="143"/>
      <c r="BE197" s="143"/>
      <c r="BF197" s="142"/>
      <c r="BG197" s="143"/>
      <c r="BH197" s="143"/>
      <c r="BI197" s="143"/>
      <c r="BJ197" s="150"/>
      <c r="BK197" s="143"/>
      <c r="BL197" s="143"/>
      <c r="BM197" s="143"/>
      <c r="BN197" s="143"/>
      <c r="BO197" s="150"/>
      <c r="BP197" s="142"/>
      <c r="BQ197" s="143"/>
      <c r="BR197" s="143"/>
      <c r="BS197" s="143"/>
      <c r="BT197" s="143"/>
      <c r="BV197" s="103"/>
      <c r="BW197" s="162"/>
      <c r="BX197" s="161"/>
      <c r="BY197" s="143"/>
      <c r="BZ197" s="143"/>
      <c r="CA197" s="143"/>
      <c r="CB197" s="143"/>
      <c r="CC197" s="161"/>
      <c r="CD197" s="143"/>
      <c r="CE197" s="143"/>
      <c r="CF197" s="143"/>
      <c r="CG197" s="143"/>
      <c r="CH197" s="143"/>
      <c r="CI197" s="143"/>
      <c r="CJ197" s="143"/>
      <c r="CK197" s="143"/>
      <c r="CL197" s="163"/>
      <c r="CM197" s="142"/>
      <c r="CN197" s="143"/>
      <c r="CO197" s="143"/>
      <c r="CP197" s="143"/>
      <c r="CQ197" s="143"/>
      <c r="CR197" s="142"/>
      <c r="CS197" s="143"/>
      <c r="CT197" s="143"/>
      <c r="CU197" s="143"/>
      <c r="CV197" s="143"/>
      <c r="CX197" s="103">
        <v>44776</v>
      </c>
      <c r="CY197" s="68">
        <v>13.5</v>
      </c>
      <c r="CZ197" s="68">
        <v>12</v>
      </c>
      <c r="DA197" s="126">
        <f t="shared" si="421"/>
        <v>1.5</v>
      </c>
      <c r="DC197" s="103">
        <v>44776</v>
      </c>
      <c r="DD197" s="127">
        <f t="shared" ref="DD197:DD260" si="432">V197-S197</f>
        <v>0.39999999999999858</v>
      </c>
      <c r="DE197" s="127">
        <f t="shared" ref="DE197:DE260" si="433">U197-S197</f>
        <v>1.2999999999999972</v>
      </c>
      <c r="DF197" s="127">
        <f t="shared" ref="DF197:DF260" si="434">AN197-S197</f>
        <v>-0.70000000000000284</v>
      </c>
      <c r="DG197" s="127">
        <f t="shared" ref="DG197:DG260" si="435">AM197-S197</f>
        <v>9.9999999999997868E-2</v>
      </c>
      <c r="DH197" s="127">
        <f t="shared" ref="DH197:DH260" si="436">AL197-S197</f>
        <v>0.89999999999999858</v>
      </c>
      <c r="DI197" s="127">
        <f t="shared" ref="DI197:DI260" si="437">R197-S197</f>
        <v>0.5</v>
      </c>
      <c r="DJ197" s="127">
        <f t="shared" ref="DJ197:DJ260" si="438">AH197-S197</f>
        <v>-0.30000000000000071</v>
      </c>
      <c r="DK197" s="127">
        <f t="shared" ref="DK197:DK260" si="439">AI197-S197</f>
        <v>-0.5</v>
      </c>
      <c r="DL197" s="127">
        <f t="shared" ref="DL197:DL260" si="440">N197-S197</f>
        <v>0.69999999999999929</v>
      </c>
      <c r="DM197" s="127">
        <f t="shared" ref="DM197:DM260" si="441">AK197-S197</f>
        <v>0.29999999999999716</v>
      </c>
      <c r="DN197" s="127">
        <f t="shared" ref="DN197:DN260" si="442">AN197-R197</f>
        <v>-1.2000000000000028</v>
      </c>
      <c r="DO197" s="127">
        <f t="shared" ref="DO197:DO260" si="443">AN197-AH197</f>
        <v>-0.40000000000000213</v>
      </c>
      <c r="DP197" s="127">
        <f t="shared" ref="DP197:DP260" si="444">AL197-V197</f>
        <v>0.5</v>
      </c>
      <c r="DQ197" s="127">
        <f t="shared" ref="DQ197:DQ260" si="445">AL197-R197</f>
        <v>0.39999999999999858</v>
      </c>
      <c r="DR197" s="127">
        <f t="shared" ref="DR197:DR260" si="446">X197-AL197</f>
        <v>-2</v>
      </c>
      <c r="DS197" s="127">
        <f t="shared" ref="DS197:DS260" si="447">X197-S197</f>
        <v>-1.1000000000000014</v>
      </c>
      <c r="DU197" s="103">
        <v>44779</v>
      </c>
      <c r="DV197" s="68">
        <v>10.7</v>
      </c>
      <c r="DW197" s="133">
        <v>10.8</v>
      </c>
      <c r="DX197" s="134">
        <f t="shared" si="373"/>
        <v>-0.10000000000000142</v>
      </c>
      <c r="DY197" s="68">
        <v>10.6</v>
      </c>
      <c r="DZ197" s="133">
        <v>10.7</v>
      </c>
      <c r="EA197" s="134">
        <f t="shared" si="422"/>
        <v>-9.9999999999999645E-2</v>
      </c>
      <c r="EB197" s="68">
        <v>10.9</v>
      </c>
      <c r="EC197" s="133">
        <v>11.3</v>
      </c>
      <c r="ED197" s="134">
        <f t="shared" si="423"/>
        <v>-0.40000000000000036</v>
      </c>
      <c r="EE197" s="68">
        <v>10.5</v>
      </c>
      <c r="EF197" s="133">
        <v>10.8</v>
      </c>
      <c r="EG197" s="134">
        <f t="shared" si="424"/>
        <v>-0.30000000000000071</v>
      </c>
      <c r="EH197" s="68">
        <v>10.9</v>
      </c>
      <c r="EI197" s="133">
        <v>11.15</v>
      </c>
      <c r="EJ197" s="134">
        <f t="shared" si="425"/>
        <v>-0.25</v>
      </c>
      <c r="EK197" s="68">
        <v>10.5</v>
      </c>
      <c r="EL197" s="133">
        <v>11.2</v>
      </c>
      <c r="EM197" s="134">
        <f t="shared" si="426"/>
        <v>-0.69999999999999929</v>
      </c>
      <c r="EN197" s="68">
        <v>10.1</v>
      </c>
      <c r="EO197" s="133">
        <v>10.3</v>
      </c>
      <c r="EP197" s="134">
        <f t="shared" si="427"/>
        <v>-0.20000000000000107</v>
      </c>
      <c r="EQ197" s="68">
        <v>10.3</v>
      </c>
      <c r="ER197" s="133">
        <v>10.5</v>
      </c>
      <c r="ES197" s="134">
        <f t="shared" si="428"/>
        <v>-0.19999999999999929</v>
      </c>
      <c r="ET197" s="68">
        <v>10.3</v>
      </c>
      <c r="EU197" s="133">
        <v>10.5</v>
      </c>
      <c r="EV197" s="134">
        <f t="shared" si="429"/>
        <v>-0.19999999999999929</v>
      </c>
      <c r="EW197" s="68">
        <v>10.5</v>
      </c>
      <c r="EX197" s="133">
        <v>10.9</v>
      </c>
      <c r="EY197" s="134">
        <f t="shared" si="430"/>
        <v>-0.40000000000000036</v>
      </c>
    </row>
    <row r="198" spans="10:155" ht="19.75" customHeight="1" x14ac:dyDescent="0.35">
      <c r="J198" s="103">
        <v>44775</v>
      </c>
      <c r="K198" s="101">
        <f t="shared" si="431"/>
        <v>21.480645161290319</v>
      </c>
      <c r="L198" s="102">
        <v>21.8</v>
      </c>
      <c r="M198" s="100">
        <v>22.2</v>
      </c>
      <c r="N198" s="100">
        <v>21.8</v>
      </c>
      <c r="O198" s="100">
        <v>22</v>
      </c>
      <c r="P198" s="100">
        <v>23.6</v>
      </c>
      <c r="Q198" s="105">
        <v>23.6</v>
      </c>
      <c r="R198" s="102">
        <v>21.4</v>
      </c>
      <c r="S198" s="100">
        <v>21.4</v>
      </c>
      <c r="T198" s="100">
        <v>21.6</v>
      </c>
      <c r="U198" s="100">
        <v>22.4</v>
      </c>
      <c r="V198" s="100">
        <v>22</v>
      </c>
      <c r="W198" s="56">
        <v>22</v>
      </c>
      <c r="X198" s="106">
        <v>20</v>
      </c>
      <c r="Y198" s="100">
        <v>21.4</v>
      </c>
      <c r="Z198" s="100">
        <v>20.8</v>
      </c>
      <c r="AA198" s="100">
        <v>20.8</v>
      </c>
      <c r="AB198" s="105">
        <v>20.8</v>
      </c>
      <c r="AC198" s="102">
        <v>21.4</v>
      </c>
      <c r="AD198" s="102">
        <v>21.4</v>
      </c>
      <c r="AE198" s="100">
        <v>21.4</v>
      </c>
      <c r="AF198" s="102">
        <v>21.4</v>
      </c>
      <c r="AG198" s="100">
        <v>20.8</v>
      </c>
      <c r="AH198" s="100">
        <v>20.9</v>
      </c>
      <c r="AI198" s="100">
        <v>20.8</v>
      </c>
      <c r="AJ198" s="105">
        <v>20.8</v>
      </c>
      <c r="AK198" s="102">
        <v>21.4</v>
      </c>
      <c r="AL198" s="100">
        <v>22</v>
      </c>
      <c r="AM198" s="100">
        <v>21.2</v>
      </c>
      <c r="AN198" s="100">
        <v>20.399999999999999</v>
      </c>
      <c r="AO198" s="100">
        <v>22</v>
      </c>
      <c r="AP198" s="100">
        <v>20.399999999999999</v>
      </c>
      <c r="AQ198" s="110">
        <f t="shared" si="392"/>
        <v>1.4000000000000021</v>
      </c>
      <c r="AS198" s="103"/>
      <c r="AT198" s="167"/>
      <c r="AU198" s="161"/>
      <c r="AV198" s="143"/>
      <c r="AW198" s="143"/>
      <c r="AX198" s="143"/>
      <c r="AY198" s="143"/>
      <c r="AZ198" s="171"/>
      <c r="BA198" s="142"/>
      <c r="BB198" s="143"/>
      <c r="BC198" s="143"/>
      <c r="BD198" s="143"/>
      <c r="BE198" s="143"/>
      <c r="BF198" s="142"/>
      <c r="BG198" s="143"/>
      <c r="BH198" s="143"/>
      <c r="BI198" s="143"/>
      <c r="BJ198" s="150"/>
      <c r="BK198" s="143"/>
      <c r="BL198" s="143"/>
      <c r="BM198" s="143"/>
      <c r="BN198" s="143"/>
      <c r="BO198" s="150"/>
      <c r="BP198" s="142"/>
      <c r="BQ198" s="143"/>
      <c r="BR198" s="143"/>
      <c r="BS198" s="143"/>
      <c r="BT198" s="143"/>
      <c r="BV198" s="103"/>
      <c r="BW198" s="162"/>
      <c r="BX198" s="161"/>
      <c r="BY198" s="143"/>
      <c r="BZ198" s="143"/>
      <c r="CA198" s="143"/>
      <c r="CB198" s="143"/>
      <c r="CC198" s="161"/>
      <c r="CD198" s="143"/>
      <c r="CE198" s="143"/>
      <c r="CF198" s="143"/>
      <c r="CG198" s="143"/>
      <c r="CH198" s="143"/>
      <c r="CI198" s="143"/>
      <c r="CJ198" s="143"/>
      <c r="CK198" s="143"/>
      <c r="CL198" s="163"/>
      <c r="CM198" s="142"/>
      <c r="CN198" s="143"/>
      <c r="CO198" s="143"/>
      <c r="CP198" s="143"/>
      <c r="CQ198" s="143"/>
      <c r="CR198" s="142"/>
      <c r="CS198" s="143"/>
      <c r="CT198" s="143"/>
      <c r="CU198" s="143"/>
      <c r="CV198" s="143"/>
      <c r="CX198" s="103">
        <v>44775</v>
      </c>
      <c r="CY198" s="68">
        <v>13.75</v>
      </c>
      <c r="CZ198" s="68">
        <v>11.5</v>
      </c>
      <c r="DA198" s="126">
        <f t="shared" si="421"/>
        <v>2.25</v>
      </c>
      <c r="DC198" s="103">
        <v>44775</v>
      </c>
      <c r="DD198" s="127">
        <f t="shared" si="432"/>
        <v>0.60000000000000142</v>
      </c>
      <c r="DE198" s="127">
        <f t="shared" si="433"/>
        <v>1</v>
      </c>
      <c r="DF198" s="127">
        <f t="shared" si="434"/>
        <v>-1</v>
      </c>
      <c r="DG198" s="127">
        <f t="shared" si="435"/>
        <v>-0.19999999999999929</v>
      </c>
      <c r="DH198" s="127">
        <f t="shared" si="436"/>
        <v>0.60000000000000142</v>
      </c>
      <c r="DI198" s="127">
        <f t="shared" si="437"/>
        <v>0</v>
      </c>
      <c r="DJ198" s="127">
        <f t="shared" si="438"/>
        <v>-0.5</v>
      </c>
      <c r="DK198" s="127">
        <f t="shared" si="439"/>
        <v>-0.59999999999999787</v>
      </c>
      <c r="DL198" s="127">
        <f t="shared" si="440"/>
        <v>0.40000000000000213</v>
      </c>
      <c r="DM198" s="127">
        <f t="shared" si="441"/>
        <v>0</v>
      </c>
      <c r="DN198" s="127">
        <f t="shared" si="442"/>
        <v>-1</v>
      </c>
      <c r="DO198" s="127">
        <f t="shared" si="443"/>
        <v>-0.5</v>
      </c>
      <c r="DP198" s="127">
        <f t="shared" si="444"/>
        <v>0</v>
      </c>
      <c r="DQ198" s="127">
        <f t="shared" si="445"/>
        <v>0.60000000000000142</v>
      </c>
      <c r="DR198" s="127">
        <f t="shared" si="446"/>
        <v>-2</v>
      </c>
      <c r="DS198" s="127">
        <f t="shared" si="447"/>
        <v>-1.3999999999999986</v>
      </c>
      <c r="DU198" s="103">
        <v>44778</v>
      </c>
      <c r="DV198" s="68">
        <v>10.6</v>
      </c>
      <c r="DW198" s="133">
        <v>10.9</v>
      </c>
      <c r="DX198" s="134">
        <f t="shared" si="373"/>
        <v>-0.30000000000000071</v>
      </c>
      <c r="DY198" s="68">
        <v>10.4</v>
      </c>
      <c r="DZ198" s="133">
        <v>10.7</v>
      </c>
      <c r="EA198" s="134">
        <f t="shared" si="422"/>
        <v>-0.29999999999999893</v>
      </c>
      <c r="EB198" s="68">
        <v>10.9</v>
      </c>
      <c r="EC198" s="133">
        <v>11.3</v>
      </c>
      <c r="ED198" s="134">
        <f t="shared" si="423"/>
        <v>-0.40000000000000036</v>
      </c>
      <c r="EE198" s="68">
        <v>10.5</v>
      </c>
      <c r="EF198" s="133">
        <v>10.9</v>
      </c>
      <c r="EG198" s="134">
        <f t="shared" si="424"/>
        <v>-0.40000000000000036</v>
      </c>
      <c r="EH198" s="68">
        <v>10.9</v>
      </c>
      <c r="EI198" s="133">
        <v>11</v>
      </c>
      <c r="EJ198" s="134">
        <f t="shared" si="425"/>
        <v>-9.9999999999999645E-2</v>
      </c>
      <c r="EK198" s="68">
        <v>10.8</v>
      </c>
      <c r="EL198" s="133">
        <v>11.4</v>
      </c>
      <c r="EM198" s="134">
        <f t="shared" si="426"/>
        <v>-0.59999999999999964</v>
      </c>
      <c r="EN198" s="68">
        <v>10.199999999999999</v>
      </c>
      <c r="EO198" s="133">
        <v>10.3</v>
      </c>
      <c r="EP198" s="134">
        <f t="shared" si="427"/>
        <v>-0.10000000000000142</v>
      </c>
      <c r="EQ198" s="68">
        <v>10.3</v>
      </c>
      <c r="ER198" s="133">
        <v>10.5</v>
      </c>
      <c r="ES198" s="134">
        <f t="shared" si="428"/>
        <v>-0.19999999999999929</v>
      </c>
      <c r="ET198" s="68">
        <v>10.199999999999999</v>
      </c>
      <c r="EU198" s="133">
        <v>10.3</v>
      </c>
      <c r="EV198" s="134">
        <f t="shared" si="429"/>
        <v>-0.10000000000000142</v>
      </c>
      <c r="EW198" s="68">
        <v>10.5</v>
      </c>
      <c r="EX198" s="133">
        <v>10.9</v>
      </c>
      <c r="EY198" s="134">
        <f t="shared" ref="EY198:EY205" si="448">EW198-EX198</f>
        <v>-0.40000000000000036</v>
      </c>
    </row>
    <row r="199" spans="10:155" ht="19.75" customHeight="1" x14ac:dyDescent="0.35">
      <c r="J199" s="103">
        <v>44774</v>
      </c>
      <c r="K199" s="101">
        <f t="shared" si="431"/>
        <v>21.148387096774186</v>
      </c>
      <c r="L199" s="102">
        <v>21</v>
      </c>
      <c r="M199" s="100">
        <v>21.6</v>
      </c>
      <c r="N199" s="100">
        <v>21.2</v>
      </c>
      <c r="O199" s="100">
        <v>21</v>
      </c>
      <c r="P199" s="100">
        <v>23</v>
      </c>
      <c r="Q199" s="105">
        <v>23.4</v>
      </c>
      <c r="R199" s="102">
        <v>21.2</v>
      </c>
      <c r="S199" s="100">
        <v>21</v>
      </c>
      <c r="T199" s="100">
        <v>21.6</v>
      </c>
      <c r="U199" s="100">
        <v>22.2</v>
      </c>
      <c r="V199" s="100">
        <v>21.6</v>
      </c>
      <c r="W199" s="56">
        <v>21.6</v>
      </c>
      <c r="X199" s="106">
        <v>19.2</v>
      </c>
      <c r="Y199" s="100">
        <v>21.2</v>
      </c>
      <c r="Z199" s="100">
        <v>20.399999999999999</v>
      </c>
      <c r="AA199" s="100">
        <v>20.399999999999999</v>
      </c>
      <c r="AB199" s="105">
        <v>20.399999999999999</v>
      </c>
      <c r="AC199" s="102">
        <v>21.2</v>
      </c>
      <c r="AD199" s="102">
        <v>21.2</v>
      </c>
      <c r="AE199" s="100">
        <v>20.8</v>
      </c>
      <c r="AF199" s="102">
        <v>21.2</v>
      </c>
      <c r="AG199" s="100">
        <v>20.2</v>
      </c>
      <c r="AH199" s="100">
        <v>20.6</v>
      </c>
      <c r="AI199" s="100">
        <v>20.8</v>
      </c>
      <c r="AJ199" s="105">
        <v>20.8</v>
      </c>
      <c r="AK199" s="102">
        <v>21</v>
      </c>
      <c r="AL199" s="100">
        <v>22</v>
      </c>
      <c r="AM199" s="100">
        <v>21</v>
      </c>
      <c r="AN199" s="100">
        <v>20.399999999999999</v>
      </c>
      <c r="AO199" s="100">
        <v>22</v>
      </c>
      <c r="AP199" s="100">
        <v>20.399999999999999</v>
      </c>
      <c r="AQ199" s="110">
        <f t="shared" si="392"/>
        <v>1.3999999999999986</v>
      </c>
      <c r="AS199" s="103"/>
      <c r="AT199" s="167"/>
      <c r="AU199" s="161"/>
      <c r="AV199" s="143"/>
      <c r="AW199" s="143"/>
      <c r="AX199" s="143"/>
      <c r="AY199" s="143"/>
      <c r="AZ199" s="171"/>
      <c r="BA199" s="142"/>
      <c r="BB199" s="143"/>
      <c r="BC199" s="143"/>
      <c r="BD199" s="143"/>
      <c r="BE199" s="143"/>
      <c r="BF199" s="142"/>
      <c r="BG199" s="143"/>
      <c r="BH199" s="143"/>
      <c r="BI199" s="143"/>
      <c r="BJ199" s="150"/>
      <c r="BK199" s="143"/>
      <c r="BL199" s="143"/>
      <c r="BM199" s="143"/>
      <c r="BN199" s="143"/>
      <c r="BO199" s="150"/>
      <c r="BP199" s="142"/>
      <c r="BQ199" s="143"/>
      <c r="BR199" s="143"/>
      <c r="BS199" s="143"/>
      <c r="BT199" s="143"/>
      <c r="BV199" s="103"/>
      <c r="BW199" s="162"/>
      <c r="BX199" s="161"/>
      <c r="BY199" s="143"/>
      <c r="BZ199" s="143"/>
      <c r="CA199" s="143"/>
      <c r="CB199" s="143"/>
      <c r="CC199" s="161"/>
      <c r="CD199" s="143"/>
      <c r="CE199" s="143"/>
      <c r="CF199" s="143"/>
      <c r="CG199" s="143"/>
      <c r="CH199" s="143"/>
      <c r="CI199" s="143"/>
      <c r="CJ199" s="143"/>
      <c r="CK199" s="143"/>
      <c r="CL199" s="163"/>
      <c r="CM199" s="142"/>
      <c r="CN199" s="143"/>
      <c r="CO199" s="143"/>
      <c r="CP199" s="143"/>
      <c r="CQ199" s="143"/>
      <c r="CR199" s="142"/>
      <c r="CS199" s="143"/>
      <c r="CT199" s="143"/>
      <c r="CU199" s="143"/>
      <c r="CV199" s="143"/>
      <c r="CX199" s="103">
        <v>44774</v>
      </c>
      <c r="CY199" s="68">
        <v>13.9</v>
      </c>
      <c r="CZ199" s="68">
        <v>12.25</v>
      </c>
      <c r="DA199" s="126">
        <f t="shared" si="421"/>
        <v>1.6500000000000004</v>
      </c>
      <c r="DC199" s="103">
        <v>44774</v>
      </c>
      <c r="DD199" s="127">
        <f t="shared" si="432"/>
        <v>0.60000000000000142</v>
      </c>
      <c r="DE199" s="127">
        <f t="shared" si="433"/>
        <v>1.1999999999999993</v>
      </c>
      <c r="DF199" s="127">
        <f t="shared" si="434"/>
        <v>-0.60000000000000142</v>
      </c>
      <c r="DG199" s="127">
        <f t="shared" si="435"/>
        <v>0</v>
      </c>
      <c r="DH199" s="127">
        <f t="shared" si="436"/>
        <v>1</v>
      </c>
      <c r="DI199" s="127">
        <f t="shared" si="437"/>
        <v>0.19999999999999929</v>
      </c>
      <c r="DJ199" s="127">
        <f t="shared" si="438"/>
        <v>-0.39999999999999858</v>
      </c>
      <c r="DK199" s="127">
        <f t="shared" si="439"/>
        <v>-0.19999999999999929</v>
      </c>
      <c r="DL199" s="127">
        <f t="shared" si="440"/>
        <v>0.19999999999999929</v>
      </c>
      <c r="DM199" s="127">
        <f t="shared" si="441"/>
        <v>0</v>
      </c>
      <c r="DN199" s="127">
        <f t="shared" si="442"/>
        <v>-0.80000000000000071</v>
      </c>
      <c r="DO199" s="127">
        <f t="shared" si="443"/>
        <v>-0.20000000000000284</v>
      </c>
      <c r="DP199" s="127">
        <f t="shared" si="444"/>
        <v>0.39999999999999858</v>
      </c>
      <c r="DQ199" s="127">
        <f t="shared" si="445"/>
        <v>0.80000000000000071</v>
      </c>
      <c r="DR199" s="127">
        <f t="shared" si="446"/>
        <v>-2.8000000000000007</v>
      </c>
      <c r="DS199" s="127">
        <f t="shared" si="447"/>
        <v>-1.8000000000000007</v>
      </c>
      <c r="DU199" s="103">
        <v>44777</v>
      </c>
      <c r="DV199" s="68">
        <v>10.6</v>
      </c>
      <c r="DW199" s="133">
        <v>10.9</v>
      </c>
      <c r="DX199" s="134">
        <f t="shared" si="373"/>
        <v>-0.30000000000000071</v>
      </c>
      <c r="DY199" s="68">
        <v>10.4</v>
      </c>
      <c r="DZ199" s="133">
        <v>10.7</v>
      </c>
      <c r="EA199" s="134">
        <f t="shared" si="422"/>
        <v>-0.29999999999999893</v>
      </c>
      <c r="EB199" s="68">
        <v>10.9</v>
      </c>
      <c r="EC199" s="133">
        <v>11.4</v>
      </c>
      <c r="ED199" s="134">
        <f t="shared" si="423"/>
        <v>-0.5</v>
      </c>
      <c r="EE199" s="68">
        <v>10.5</v>
      </c>
      <c r="EF199" s="133">
        <v>10.7</v>
      </c>
      <c r="EG199" s="134">
        <f t="shared" si="424"/>
        <v>-0.19999999999999929</v>
      </c>
      <c r="EH199" s="68">
        <v>10.9</v>
      </c>
      <c r="EI199" s="133">
        <v>11</v>
      </c>
      <c r="EJ199" s="134">
        <f t="shared" si="425"/>
        <v>-9.9999999999999645E-2</v>
      </c>
      <c r="EK199" s="68">
        <v>10.8</v>
      </c>
      <c r="EL199" s="133">
        <v>11.2</v>
      </c>
      <c r="EM199" s="134">
        <f t="shared" si="426"/>
        <v>-0.39999999999999858</v>
      </c>
      <c r="EN199" s="68">
        <v>10.199999999999999</v>
      </c>
      <c r="EO199" s="133">
        <v>10.3</v>
      </c>
      <c r="EP199" s="134">
        <f t="shared" si="427"/>
        <v>-0.10000000000000142</v>
      </c>
      <c r="EQ199" s="68">
        <v>10.3</v>
      </c>
      <c r="ER199" s="133">
        <v>10.5</v>
      </c>
      <c r="ES199" s="134">
        <f t="shared" si="428"/>
        <v>-0.19999999999999929</v>
      </c>
      <c r="ET199" s="68">
        <v>10.199999999999999</v>
      </c>
      <c r="EU199" s="133">
        <v>10.3</v>
      </c>
      <c r="EV199" s="134">
        <f t="shared" si="429"/>
        <v>-0.10000000000000142</v>
      </c>
      <c r="EW199" s="68">
        <v>10.5</v>
      </c>
      <c r="EX199" s="133">
        <v>10.9</v>
      </c>
      <c r="EY199" s="134">
        <f t="shared" si="448"/>
        <v>-0.40000000000000036</v>
      </c>
    </row>
    <row r="200" spans="10:155" ht="19.75" customHeight="1" x14ac:dyDescent="0.35">
      <c r="J200" s="103">
        <v>44773</v>
      </c>
      <c r="K200" s="101">
        <f t="shared" si="431"/>
        <v>20.948387096774191</v>
      </c>
      <c r="L200" s="102">
        <v>21</v>
      </c>
      <c r="M200" s="100">
        <v>21.6</v>
      </c>
      <c r="N200" s="100">
        <v>20.6</v>
      </c>
      <c r="O200" s="100">
        <v>21</v>
      </c>
      <c r="P200" s="100">
        <v>23</v>
      </c>
      <c r="Q200" s="105">
        <v>23.4</v>
      </c>
      <c r="R200" s="102">
        <v>21.2</v>
      </c>
      <c r="S200" s="100">
        <v>20.8</v>
      </c>
      <c r="T200" s="100">
        <v>21.2</v>
      </c>
      <c r="U200" s="100">
        <v>22.4</v>
      </c>
      <c r="V200" s="100">
        <v>20.8</v>
      </c>
      <c r="W200" s="56">
        <v>20.8</v>
      </c>
      <c r="X200" s="106">
        <v>19.2</v>
      </c>
      <c r="Y200" s="100">
        <v>20.8</v>
      </c>
      <c r="Z200" s="100">
        <v>20.6</v>
      </c>
      <c r="AA200" s="100">
        <v>20.2</v>
      </c>
      <c r="AB200" s="105">
        <v>20.2</v>
      </c>
      <c r="AC200" s="102">
        <v>21.2</v>
      </c>
      <c r="AD200" s="102">
        <v>21.2</v>
      </c>
      <c r="AE200" s="100">
        <v>20.6</v>
      </c>
      <c r="AF200" s="102">
        <v>21.2</v>
      </c>
      <c r="AG200" s="100">
        <v>20.2</v>
      </c>
      <c r="AH200" s="100">
        <v>20.399999999999999</v>
      </c>
      <c r="AI200" s="100">
        <v>20.6</v>
      </c>
      <c r="AJ200" s="105">
        <v>20.6</v>
      </c>
      <c r="AK200" s="102">
        <v>20.399999999999999</v>
      </c>
      <c r="AL200" s="100">
        <v>21.8</v>
      </c>
      <c r="AM200" s="100">
        <v>20.6</v>
      </c>
      <c r="AN200" s="100">
        <v>19.8</v>
      </c>
      <c r="AO200" s="100">
        <v>21.6</v>
      </c>
      <c r="AP200" s="100">
        <v>20.399999999999999</v>
      </c>
      <c r="AQ200" s="110">
        <f t="shared" si="392"/>
        <v>1.3999999999999986</v>
      </c>
      <c r="AS200" s="103"/>
      <c r="AT200" s="167"/>
      <c r="AU200" s="161"/>
      <c r="AV200" s="143"/>
      <c r="AW200" s="143"/>
      <c r="AX200" s="143"/>
      <c r="AY200" s="143"/>
      <c r="AZ200" s="171"/>
      <c r="BA200" s="142"/>
      <c r="BB200" s="143"/>
      <c r="BC200" s="143"/>
      <c r="BD200" s="143"/>
      <c r="BE200" s="143"/>
      <c r="BF200" s="142"/>
      <c r="BG200" s="143"/>
      <c r="BH200" s="143"/>
      <c r="BI200" s="143"/>
      <c r="BJ200" s="150"/>
      <c r="BK200" s="143"/>
      <c r="BL200" s="143"/>
      <c r="BM200" s="143"/>
      <c r="BN200" s="143"/>
      <c r="BO200" s="150"/>
      <c r="BP200" s="142"/>
      <c r="BQ200" s="143"/>
      <c r="BR200" s="143"/>
      <c r="BS200" s="143"/>
      <c r="BT200" s="143"/>
      <c r="BV200" s="103"/>
      <c r="BW200" s="162"/>
      <c r="BX200" s="161"/>
      <c r="BY200" s="143"/>
      <c r="BZ200" s="143"/>
      <c r="CA200" s="143"/>
      <c r="CB200" s="143"/>
      <c r="CC200" s="161"/>
      <c r="CD200" s="143"/>
      <c r="CE200" s="143"/>
      <c r="CF200" s="143"/>
      <c r="CG200" s="143"/>
      <c r="CH200" s="143"/>
      <c r="CI200" s="143"/>
      <c r="CJ200" s="143"/>
      <c r="CK200" s="143"/>
      <c r="CL200" s="163"/>
      <c r="CM200" s="142"/>
      <c r="CN200" s="143"/>
      <c r="CO200" s="143"/>
      <c r="CP200" s="143"/>
      <c r="CQ200" s="143"/>
      <c r="CR200" s="142"/>
      <c r="CS200" s="143"/>
      <c r="CT200" s="143"/>
      <c r="CU200" s="143"/>
      <c r="CV200" s="143"/>
      <c r="CX200" s="103">
        <v>44773</v>
      </c>
      <c r="CY200" s="68">
        <v>13.75</v>
      </c>
      <c r="CZ200" s="68">
        <v>12.75</v>
      </c>
      <c r="DA200" s="126">
        <f t="shared" si="421"/>
        <v>1</v>
      </c>
      <c r="DC200" s="103">
        <v>44773</v>
      </c>
      <c r="DD200" s="127">
        <f t="shared" si="432"/>
        <v>0</v>
      </c>
      <c r="DE200" s="127">
        <f t="shared" si="433"/>
        <v>1.5999999999999979</v>
      </c>
      <c r="DF200" s="127">
        <f t="shared" si="434"/>
        <v>-1</v>
      </c>
      <c r="DG200" s="127">
        <f t="shared" si="435"/>
        <v>-0.19999999999999929</v>
      </c>
      <c r="DH200" s="127">
        <f t="shared" si="436"/>
        <v>1</v>
      </c>
      <c r="DI200" s="127">
        <f t="shared" si="437"/>
        <v>0.39999999999999858</v>
      </c>
      <c r="DJ200" s="127">
        <f t="shared" si="438"/>
        <v>-0.40000000000000213</v>
      </c>
      <c r="DK200" s="127">
        <f t="shared" si="439"/>
        <v>-0.19999999999999929</v>
      </c>
      <c r="DL200" s="127">
        <f t="shared" si="440"/>
        <v>-0.19999999999999929</v>
      </c>
      <c r="DM200" s="127">
        <f t="shared" si="441"/>
        <v>-0.40000000000000213</v>
      </c>
      <c r="DN200" s="127">
        <f t="shared" si="442"/>
        <v>-1.3999999999999986</v>
      </c>
      <c r="DO200" s="127">
        <f t="shared" si="443"/>
        <v>-0.59999999999999787</v>
      </c>
      <c r="DP200" s="127">
        <f t="shared" si="444"/>
        <v>1</v>
      </c>
      <c r="DQ200" s="127">
        <f t="shared" si="445"/>
        <v>0.60000000000000142</v>
      </c>
      <c r="DR200" s="127">
        <f t="shared" si="446"/>
        <v>-2.6000000000000014</v>
      </c>
      <c r="DS200" s="127">
        <f t="shared" si="447"/>
        <v>-1.6000000000000014</v>
      </c>
      <c r="DU200" s="103">
        <v>44776</v>
      </c>
      <c r="DV200" s="68">
        <v>10.8</v>
      </c>
      <c r="DW200" s="133">
        <v>11</v>
      </c>
      <c r="DX200" s="134">
        <f t="shared" si="373"/>
        <v>-0.19999999999999929</v>
      </c>
      <c r="DY200" s="68">
        <v>10.55</v>
      </c>
      <c r="DZ200" s="133">
        <v>10.75</v>
      </c>
      <c r="EA200" s="134">
        <f t="shared" ref="EA200:EA205" si="449">DY200-DZ200</f>
        <v>-0.19999999999999929</v>
      </c>
      <c r="EB200" s="68">
        <v>10.9</v>
      </c>
      <c r="EC200" s="133">
        <v>11.3</v>
      </c>
      <c r="ED200" s="134">
        <f t="shared" ref="ED200:ED205" si="450">EB200-EC200</f>
        <v>-0.40000000000000036</v>
      </c>
      <c r="EE200" s="68">
        <v>10.7</v>
      </c>
      <c r="EF200" s="133">
        <v>10.8</v>
      </c>
      <c r="EG200" s="134">
        <f t="shared" ref="EG200:EG205" si="451">EE200-EF200</f>
        <v>-0.10000000000000142</v>
      </c>
      <c r="EH200" s="68">
        <v>11</v>
      </c>
      <c r="EI200" s="133">
        <v>11.1</v>
      </c>
      <c r="EJ200" s="134">
        <f t="shared" ref="EJ200:EJ205" si="452">EH200-EI200</f>
        <v>-9.9999999999999645E-2</v>
      </c>
      <c r="EK200" s="68">
        <v>10.9</v>
      </c>
      <c r="EL200" s="133">
        <v>11.3</v>
      </c>
      <c r="EM200" s="134">
        <f t="shared" ref="EM200:EM205" si="453">EK200-EL200</f>
        <v>-0.40000000000000036</v>
      </c>
      <c r="EN200" s="68">
        <v>10.3</v>
      </c>
      <c r="EO200" s="133">
        <v>10.5</v>
      </c>
      <c r="EP200" s="134">
        <f t="shared" ref="EP200:EP205" si="454">EN200-EO200</f>
        <v>-0.19999999999999929</v>
      </c>
      <c r="EQ200" s="68">
        <v>10.4</v>
      </c>
      <c r="ER200" s="133">
        <v>10.5</v>
      </c>
      <c r="ES200" s="134">
        <f t="shared" ref="ES200:ES205" si="455">EQ200-ER200</f>
        <v>-9.9999999999999645E-2</v>
      </c>
      <c r="ET200" s="68">
        <v>10.4</v>
      </c>
      <c r="EU200" s="133">
        <v>10.5</v>
      </c>
      <c r="EV200" s="134">
        <f t="shared" ref="EV200:EV205" si="456">ET200-EU200</f>
        <v>-9.9999999999999645E-2</v>
      </c>
      <c r="EW200" s="68">
        <v>10.75</v>
      </c>
      <c r="EX200" s="133">
        <v>10.8</v>
      </c>
      <c r="EY200" s="134">
        <f t="shared" si="448"/>
        <v>-5.0000000000000711E-2</v>
      </c>
    </row>
    <row r="201" spans="10:155" ht="19.75" customHeight="1" x14ac:dyDescent="0.35">
      <c r="J201" s="103">
        <v>44772</v>
      </c>
      <c r="K201" s="101">
        <f t="shared" si="431"/>
        <v>20.964516129032255</v>
      </c>
      <c r="L201" s="102">
        <v>21</v>
      </c>
      <c r="M201" s="100">
        <v>21.4</v>
      </c>
      <c r="N201" s="100">
        <v>20.6</v>
      </c>
      <c r="O201" s="100">
        <v>21</v>
      </c>
      <c r="P201" s="100">
        <v>23</v>
      </c>
      <c r="Q201" s="105">
        <v>23.4</v>
      </c>
      <c r="R201" s="102">
        <v>21.2</v>
      </c>
      <c r="S201" s="100">
        <v>20.8</v>
      </c>
      <c r="T201" s="100">
        <v>21.5</v>
      </c>
      <c r="U201" s="100">
        <v>22.4</v>
      </c>
      <c r="V201" s="100">
        <v>20.8</v>
      </c>
      <c r="W201" s="56">
        <v>20.8</v>
      </c>
      <c r="X201" s="106">
        <v>19.2</v>
      </c>
      <c r="Y201" s="100">
        <v>20.399999999999999</v>
      </c>
      <c r="Z201" s="100">
        <v>20.6</v>
      </c>
      <c r="AA201" s="100">
        <v>20.2</v>
      </c>
      <c r="AB201" s="105">
        <v>20.2</v>
      </c>
      <c r="AC201" s="102">
        <v>21.4</v>
      </c>
      <c r="AD201" s="102">
        <v>21.4</v>
      </c>
      <c r="AE201" s="100">
        <v>20.6</v>
      </c>
      <c r="AF201" s="102">
        <v>21.4</v>
      </c>
      <c r="AG201" s="100">
        <v>20.2</v>
      </c>
      <c r="AH201" s="100">
        <v>20.8</v>
      </c>
      <c r="AI201" s="100">
        <v>21</v>
      </c>
      <c r="AJ201" s="105">
        <v>20.8</v>
      </c>
      <c r="AK201" s="102">
        <v>20.399999999999999</v>
      </c>
      <c r="AL201" s="100">
        <v>21.4</v>
      </c>
      <c r="AM201" s="100">
        <v>20.6</v>
      </c>
      <c r="AN201" s="100">
        <v>19.8</v>
      </c>
      <c r="AO201" s="100">
        <v>21.2</v>
      </c>
      <c r="AP201" s="100">
        <v>20.399999999999999</v>
      </c>
      <c r="AQ201" s="110">
        <f t="shared" si="392"/>
        <v>1.1999999999999993</v>
      </c>
      <c r="AS201" s="103"/>
      <c r="AT201" s="167"/>
      <c r="AU201" s="161"/>
      <c r="AV201" s="143"/>
      <c r="AW201" s="143"/>
      <c r="AX201" s="143"/>
      <c r="AY201" s="143"/>
      <c r="AZ201" s="171"/>
      <c r="BA201" s="142"/>
      <c r="BB201" s="143"/>
      <c r="BC201" s="143"/>
      <c r="BD201" s="143"/>
      <c r="BE201" s="143"/>
      <c r="BF201" s="142"/>
      <c r="BG201" s="143"/>
      <c r="BH201" s="143"/>
      <c r="BI201" s="143"/>
      <c r="BJ201" s="150"/>
      <c r="BK201" s="143"/>
      <c r="BL201" s="143"/>
      <c r="BM201" s="143"/>
      <c r="BN201" s="143"/>
      <c r="BO201" s="150"/>
      <c r="BP201" s="142"/>
      <c r="BQ201" s="143"/>
      <c r="BR201" s="143"/>
      <c r="BS201" s="143"/>
      <c r="BT201" s="143"/>
      <c r="BV201" s="103"/>
      <c r="BW201" s="162"/>
      <c r="BX201" s="161"/>
      <c r="BY201" s="143"/>
      <c r="BZ201" s="143"/>
      <c r="CA201" s="143"/>
      <c r="CB201" s="143"/>
      <c r="CC201" s="161"/>
      <c r="CD201" s="143"/>
      <c r="CE201" s="143"/>
      <c r="CF201" s="143"/>
      <c r="CG201" s="143"/>
      <c r="CH201" s="143"/>
      <c r="CI201" s="143"/>
      <c r="CJ201" s="143"/>
      <c r="CK201" s="143"/>
      <c r="CL201" s="163"/>
      <c r="CM201" s="142"/>
      <c r="CN201" s="143"/>
      <c r="CO201" s="143"/>
      <c r="CP201" s="143"/>
      <c r="CQ201" s="143"/>
      <c r="CR201" s="142"/>
      <c r="CS201" s="143"/>
      <c r="CT201" s="143"/>
      <c r="CU201" s="143"/>
      <c r="CV201" s="143"/>
      <c r="CX201" s="103">
        <v>44772</v>
      </c>
      <c r="CY201" s="68">
        <v>14</v>
      </c>
      <c r="CZ201" s="68">
        <v>12.5</v>
      </c>
      <c r="DA201" s="126">
        <f t="shared" si="421"/>
        <v>1.5</v>
      </c>
      <c r="DC201" s="103">
        <v>44772</v>
      </c>
      <c r="DD201" s="127">
        <f t="shared" si="432"/>
        <v>0</v>
      </c>
      <c r="DE201" s="127">
        <f t="shared" si="433"/>
        <v>1.5999999999999979</v>
      </c>
      <c r="DF201" s="127">
        <f t="shared" si="434"/>
        <v>-1</v>
      </c>
      <c r="DG201" s="127">
        <f t="shared" si="435"/>
        <v>-0.19999999999999929</v>
      </c>
      <c r="DH201" s="127">
        <f t="shared" si="436"/>
        <v>0.59999999999999787</v>
      </c>
      <c r="DI201" s="127">
        <f t="shared" si="437"/>
        <v>0.39999999999999858</v>
      </c>
      <c r="DJ201" s="127">
        <f t="shared" si="438"/>
        <v>0</v>
      </c>
      <c r="DK201" s="127">
        <f t="shared" si="439"/>
        <v>0.19999999999999929</v>
      </c>
      <c r="DL201" s="127">
        <f t="shared" si="440"/>
        <v>-0.19999999999999929</v>
      </c>
      <c r="DM201" s="127">
        <f t="shared" si="441"/>
        <v>-0.40000000000000213</v>
      </c>
      <c r="DN201" s="127">
        <f t="shared" si="442"/>
        <v>-1.3999999999999986</v>
      </c>
      <c r="DO201" s="127">
        <f t="shared" si="443"/>
        <v>-1</v>
      </c>
      <c r="DP201" s="127">
        <f t="shared" si="444"/>
        <v>0.59999999999999787</v>
      </c>
      <c r="DQ201" s="127">
        <f t="shared" si="445"/>
        <v>0.19999999999999929</v>
      </c>
      <c r="DR201" s="127">
        <f t="shared" si="446"/>
        <v>-2.1999999999999993</v>
      </c>
      <c r="DS201" s="127">
        <f t="shared" si="447"/>
        <v>-1.6000000000000014</v>
      </c>
      <c r="DU201" s="103">
        <v>44775</v>
      </c>
      <c r="DV201" s="68">
        <v>10.7</v>
      </c>
      <c r="DW201" s="133">
        <v>10.9</v>
      </c>
      <c r="DX201" s="134">
        <f t="shared" si="373"/>
        <v>-0.20000000000000107</v>
      </c>
      <c r="DY201" s="68">
        <v>10.7</v>
      </c>
      <c r="DZ201" s="133">
        <v>10.9</v>
      </c>
      <c r="EA201" s="134">
        <f t="shared" si="449"/>
        <v>-0.20000000000000107</v>
      </c>
      <c r="EB201" s="68">
        <v>10.9</v>
      </c>
      <c r="EC201" s="133">
        <v>11.4</v>
      </c>
      <c r="ED201" s="134">
        <f t="shared" si="450"/>
        <v>-0.5</v>
      </c>
      <c r="EE201" s="68">
        <v>10.7</v>
      </c>
      <c r="EF201" s="133">
        <v>10.6</v>
      </c>
      <c r="EG201" s="134">
        <f t="shared" si="451"/>
        <v>9.9999999999999645E-2</v>
      </c>
      <c r="EH201" s="68">
        <v>11</v>
      </c>
      <c r="EI201" s="133">
        <v>11.1</v>
      </c>
      <c r="EJ201" s="134">
        <f t="shared" si="452"/>
        <v>-9.9999999999999645E-2</v>
      </c>
      <c r="EK201" s="68">
        <v>10.9</v>
      </c>
      <c r="EL201" s="133">
        <v>11</v>
      </c>
      <c r="EM201" s="134">
        <f t="shared" si="453"/>
        <v>-9.9999999999999645E-2</v>
      </c>
      <c r="EN201" s="68">
        <v>10.4</v>
      </c>
      <c r="EO201" s="133">
        <v>10.4</v>
      </c>
      <c r="EP201" s="134">
        <f t="shared" si="454"/>
        <v>0</v>
      </c>
      <c r="EQ201" s="68">
        <v>10.45</v>
      </c>
      <c r="ER201" s="133">
        <v>10.55</v>
      </c>
      <c r="ES201" s="134">
        <f t="shared" si="455"/>
        <v>-0.10000000000000142</v>
      </c>
      <c r="ET201" s="68">
        <v>10.4</v>
      </c>
      <c r="EU201" s="133">
        <v>10.5</v>
      </c>
      <c r="EV201" s="134">
        <f t="shared" si="456"/>
        <v>-9.9999999999999645E-2</v>
      </c>
      <c r="EW201" s="68">
        <v>11</v>
      </c>
      <c r="EX201" s="133">
        <v>11.1</v>
      </c>
      <c r="EY201" s="134">
        <f t="shared" si="448"/>
        <v>-9.9999999999999645E-2</v>
      </c>
    </row>
    <row r="202" spans="10:155" ht="19.75" customHeight="1" x14ac:dyDescent="0.35">
      <c r="J202" s="103">
        <v>44771</v>
      </c>
      <c r="K202" s="101">
        <f t="shared" si="431"/>
        <v>20.725806451612904</v>
      </c>
      <c r="L202" s="102">
        <v>21</v>
      </c>
      <c r="M202" s="100">
        <v>21.4</v>
      </c>
      <c r="N202" s="100">
        <v>20.6</v>
      </c>
      <c r="O202" s="100">
        <v>21</v>
      </c>
      <c r="P202" s="100">
        <v>22.6</v>
      </c>
      <c r="Q202" s="105">
        <v>23.4</v>
      </c>
      <c r="R202" s="102">
        <v>21</v>
      </c>
      <c r="S202" s="100">
        <v>20.8</v>
      </c>
      <c r="T202" s="100">
        <v>21.5</v>
      </c>
      <c r="U202" s="100">
        <v>22</v>
      </c>
      <c r="V202" s="100">
        <v>20</v>
      </c>
      <c r="W202" s="56">
        <v>20</v>
      </c>
      <c r="X202" s="106">
        <v>19.2</v>
      </c>
      <c r="Y202" s="100">
        <v>20.399999999999999</v>
      </c>
      <c r="Z202" s="100">
        <v>20.2</v>
      </c>
      <c r="AA202" s="100">
        <v>20.2</v>
      </c>
      <c r="AB202" s="105">
        <v>20.2</v>
      </c>
      <c r="AC202" s="102">
        <v>20.6</v>
      </c>
      <c r="AD202" s="102">
        <v>20.6</v>
      </c>
      <c r="AE202" s="100">
        <v>20.399999999999999</v>
      </c>
      <c r="AF202" s="102">
        <v>20.6</v>
      </c>
      <c r="AG202" s="100">
        <v>20.2</v>
      </c>
      <c r="AH202" s="100">
        <v>20.2</v>
      </c>
      <c r="AI202" s="100">
        <v>20.6</v>
      </c>
      <c r="AJ202" s="105">
        <v>20</v>
      </c>
      <c r="AK202" s="102">
        <v>20.399999999999999</v>
      </c>
      <c r="AL202" s="100">
        <v>21.4</v>
      </c>
      <c r="AM202" s="100">
        <v>20.6</v>
      </c>
      <c r="AN202" s="100">
        <v>19.8</v>
      </c>
      <c r="AO202" s="100">
        <v>21.2</v>
      </c>
      <c r="AP202" s="100">
        <v>20.399999999999999</v>
      </c>
      <c r="AQ202" s="110">
        <f t="shared" si="392"/>
        <v>1.1000000000000014</v>
      </c>
      <c r="AS202" s="103"/>
      <c r="AT202" s="167"/>
      <c r="AU202" s="161"/>
      <c r="AV202" s="143"/>
      <c r="AW202" s="143"/>
      <c r="AX202" s="143"/>
      <c r="AY202" s="143"/>
      <c r="AZ202" s="171"/>
      <c r="BA202" s="142"/>
      <c r="BB202" s="143"/>
      <c r="BC202" s="143"/>
      <c r="BD202" s="143"/>
      <c r="BE202" s="143"/>
      <c r="BF202" s="142"/>
      <c r="BG202" s="143"/>
      <c r="BH202" s="143"/>
      <c r="BI202" s="143"/>
      <c r="BJ202" s="150"/>
      <c r="BK202" s="143"/>
      <c r="BL202" s="143"/>
      <c r="BM202" s="143"/>
      <c r="BN202" s="143"/>
      <c r="BO202" s="150"/>
      <c r="BP202" s="142"/>
      <c r="BQ202" s="143"/>
      <c r="BR202" s="143"/>
      <c r="BS202" s="143"/>
      <c r="BT202" s="143"/>
      <c r="BV202" s="103"/>
      <c r="BW202" s="162"/>
      <c r="BX202" s="161"/>
      <c r="BY202" s="143"/>
      <c r="BZ202" s="143"/>
      <c r="CA202" s="143"/>
      <c r="CB202" s="143"/>
      <c r="CC202" s="161"/>
      <c r="CD202" s="143"/>
      <c r="CE202" s="143"/>
      <c r="CF202" s="143"/>
      <c r="CG202" s="143"/>
      <c r="CH202" s="143"/>
      <c r="CI202" s="143"/>
      <c r="CJ202" s="143"/>
      <c r="CK202" s="143"/>
      <c r="CL202" s="163"/>
      <c r="CM202" s="142"/>
      <c r="CN202" s="143"/>
      <c r="CO202" s="143"/>
      <c r="CP202" s="143"/>
      <c r="CQ202" s="143"/>
      <c r="CR202" s="142"/>
      <c r="CS202" s="143"/>
      <c r="CT202" s="143"/>
      <c r="CU202" s="143"/>
      <c r="CV202" s="143"/>
      <c r="CX202" s="103">
        <v>44771</v>
      </c>
      <c r="CY202" s="68">
        <v>13</v>
      </c>
      <c r="CZ202" s="68">
        <v>11.4</v>
      </c>
      <c r="DA202" s="126">
        <f t="shared" si="421"/>
        <v>1.5999999999999996</v>
      </c>
      <c r="DC202" s="103">
        <v>44771</v>
      </c>
      <c r="DD202" s="127">
        <f t="shared" si="432"/>
        <v>-0.80000000000000071</v>
      </c>
      <c r="DE202" s="127">
        <f t="shared" si="433"/>
        <v>1.1999999999999993</v>
      </c>
      <c r="DF202" s="127">
        <f t="shared" si="434"/>
        <v>-1</v>
      </c>
      <c r="DG202" s="127">
        <f t="shared" si="435"/>
        <v>-0.19999999999999929</v>
      </c>
      <c r="DH202" s="127">
        <f t="shared" si="436"/>
        <v>0.59999999999999787</v>
      </c>
      <c r="DI202" s="127">
        <f t="shared" si="437"/>
        <v>0.19999999999999929</v>
      </c>
      <c r="DJ202" s="127">
        <f t="shared" si="438"/>
        <v>-0.60000000000000142</v>
      </c>
      <c r="DK202" s="127">
        <f t="shared" si="439"/>
        <v>-0.19999999999999929</v>
      </c>
      <c r="DL202" s="127">
        <f t="shared" si="440"/>
        <v>-0.19999999999999929</v>
      </c>
      <c r="DM202" s="127">
        <f t="shared" si="441"/>
        <v>-0.40000000000000213</v>
      </c>
      <c r="DN202" s="127">
        <f t="shared" si="442"/>
        <v>-1.1999999999999993</v>
      </c>
      <c r="DO202" s="127">
        <f t="shared" si="443"/>
        <v>-0.39999999999999858</v>
      </c>
      <c r="DP202" s="127">
        <f t="shared" si="444"/>
        <v>1.3999999999999986</v>
      </c>
      <c r="DQ202" s="127">
        <f t="shared" si="445"/>
        <v>0.39999999999999858</v>
      </c>
      <c r="DR202" s="127">
        <f t="shared" si="446"/>
        <v>-2.1999999999999993</v>
      </c>
      <c r="DS202" s="127">
        <f t="shared" si="447"/>
        <v>-1.6000000000000014</v>
      </c>
      <c r="DU202" s="103">
        <v>44774</v>
      </c>
      <c r="DV202" s="68">
        <v>10.6</v>
      </c>
      <c r="DW202" s="133">
        <v>10.6</v>
      </c>
      <c r="DX202" s="134">
        <f t="shared" si="373"/>
        <v>0</v>
      </c>
      <c r="DY202" s="68">
        <v>10.5</v>
      </c>
      <c r="DZ202" s="133">
        <v>10.4</v>
      </c>
      <c r="EA202" s="134">
        <f t="shared" si="449"/>
        <v>9.9999999999999645E-2</v>
      </c>
      <c r="EB202" s="68">
        <v>10.5</v>
      </c>
      <c r="EC202" s="133">
        <v>10.5</v>
      </c>
      <c r="ED202" s="134">
        <f t="shared" si="450"/>
        <v>0</v>
      </c>
      <c r="EE202" s="68">
        <v>10.5</v>
      </c>
      <c r="EF202" s="133">
        <v>10.5</v>
      </c>
      <c r="EG202" s="134">
        <f t="shared" si="451"/>
        <v>0</v>
      </c>
      <c r="EH202" s="68">
        <v>11</v>
      </c>
      <c r="EI202" s="133">
        <v>11.1</v>
      </c>
      <c r="EJ202" s="134">
        <f t="shared" si="452"/>
        <v>-9.9999999999999645E-2</v>
      </c>
      <c r="EK202" s="68">
        <v>10.6</v>
      </c>
      <c r="EL202" s="133">
        <v>10.7</v>
      </c>
      <c r="EM202" s="134">
        <f t="shared" si="453"/>
        <v>-9.9999999999999645E-2</v>
      </c>
      <c r="EN202" s="68">
        <v>10.4</v>
      </c>
      <c r="EO202" s="133">
        <v>10.4</v>
      </c>
      <c r="EP202" s="134">
        <f t="shared" si="454"/>
        <v>0</v>
      </c>
      <c r="EQ202" s="68">
        <v>10.3</v>
      </c>
      <c r="ER202" s="133">
        <v>10.199999999999999</v>
      </c>
      <c r="ES202" s="134">
        <f t="shared" si="455"/>
        <v>0.10000000000000142</v>
      </c>
      <c r="ET202" s="68">
        <v>10.4</v>
      </c>
      <c r="EU202" s="133">
        <v>10.3</v>
      </c>
      <c r="EV202" s="134">
        <f t="shared" si="456"/>
        <v>9.9999999999999645E-2</v>
      </c>
      <c r="EW202" s="68">
        <v>10.8</v>
      </c>
      <c r="EX202" s="133">
        <v>10.6</v>
      </c>
      <c r="EY202" s="134">
        <f t="shared" si="448"/>
        <v>0.20000000000000107</v>
      </c>
    </row>
    <row r="203" spans="10:155" ht="19.75" customHeight="1" x14ac:dyDescent="0.35">
      <c r="J203" s="103">
        <v>44770</v>
      </c>
      <c r="K203" s="101">
        <f t="shared" si="431"/>
        <v>20.21290322580645</v>
      </c>
      <c r="L203" s="102">
        <v>20.2</v>
      </c>
      <c r="M203" s="100">
        <v>20.6</v>
      </c>
      <c r="N203" s="100">
        <v>19.600000000000001</v>
      </c>
      <c r="O203" s="100">
        <v>20.8</v>
      </c>
      <c r="P203" s="100">
        <v>22.4</v>
      </c>
      <c r="Q203" s="105">
        <v>23.4</v>
      </c>
      <c r="R203" s="102">
        <v>20.399999999999999</v>
      </c>
      <c r="S203" s="100">
        <v>20</v>
      </c>
      <c r="T203" s="100">
        <v>19.399999999999999</v>
      </c>
      <c r="U203" s="100">
        <v>21.6</v>
      </c>
      <c r="V203" s="100">
        <v>19.2</v>
      </c>
      <c r="W203" s="56">
        <v>19.2</v>
      </c>
      <c r="X203" s="106">
        <v>19.2</v>
      </c>
      <c r="Y203" s="100">
        <v>20</v>
      </c>
      <c r="Z203" s="100">
        <v>20.2</v>
      </c>
      <c r="AA203" s="100">
        <v>20.2</v>
      </c>
      <c r="AB203" s="105">
        <v>20.2</v>
      </c>
      <c r="AC203" s="102">
        <v>20</v>
      </c>
      <c r="AD203" s="102">
        <v>20</v>
      </c>
      <c r="AE203" s="100">
        <v>20</v>
      </c>
      <c r="AF203" s="102">
        <v>20</v>
      </c>
      <c r="AG203" s="100">
        <v>20</v>
      </c>
      <c r="AH203" s="100">
        <v>19.8</v>
      </c>
      <c r="AI203" s="100">
        <v>19.8</v>
      </c>
      <c r="AJ203" s="105">
        <v>19.600000000000001</v>
      </c>
      <c r="AK203" s="102">
        <v>19.600000000000001</v>
      </c>
      <c r="AL203" s="100">
        <v>20.8</v>
      </c>
      <c r="AM203" s="100">
        <v>20.2</v>
      </c>
      <c r="AN203" s="100">
        <v>19.399999999999999</v>
      </c>
      <c r="AO203" s="100">
        <v>20.8</v>
      </c>
      <c r="AP203" s="100">
        <v>20</v>
      </c>
      <c r="AQ203" s="110">
        <f t="shared" si="392"/>
        <v>1.4000000000000021</v>
      </c>
      <c r="AS203" s="103"/>
      <c r="AT203" s="167"/>
      <c r="AU203" s="161"/>
      <c r="AV203" s="143"/>
      <c r="AW203" s="143"/>
      <c r="AX203" s="143"/>
      <c r="AY203" s="143"/>
      <c r="AZ203" s="171"/>
      <c r="BA203" s="142"/>
      <c r="BB203" s="143"/>
      <c r="BC203" s="143"/>
      <c r="BD203" s="143"/>
      <c r="BE203" s="143"/>
      <c r="BF203" s="142"/>
      <c r="BG203" s="143"/>
      <c r="BH203" s="143"/>
      <c r="BI203" s="143"/>
      <c r="BJ203" s="150"/>
      <c r="BK203" s="143"/>
      <c r="BL203" s="143"/>
      <c r="BM203" s="143"/>
      <c r="BN203" s="143"/>
      <c r="BO203" s="150"/>
      <c r="BP203" s="142"/>
      <c r="BQ203" s="143"/>
      <c r="BR203" s="143"/>
      <c r="BS203" s="143"/>
      <c r="BT203" s="143"/>
      <c r="BV203" s="103"/>
      <c r="BW203" s="162"/>
      <c r="BX203" s="161"/>
      <c r="BY203" s="143"/>
      <c r="BZ203" s="143"/>
      <c r="CA203" s="143"/>
      <c r="CB203" s="143"/>
      <c r="CC203" s="161"/>
      <c r="CD203" s="143"/>
      <c r="CE203" s="143"/>
      <c r="CF203" s="143"/>
      <c r="CG203" s="143"/>
      <c r="CH203" s="143"/>
      <c r="CI203" s="143"/>
      <c r="CJ203" s="143"/>
      <c r="CK203" s="143"/>
      <c r="CL203" s="163"/>
      <c r="CM203" s="142"/>
      <c r="CN203" s="143"/>
      <c r="CO203" s="143"/>
      <c r="CP203" s="143"/>
      <c r="CQ203" s="143"/>
      <c r="CR203" s="142"/>
      <c r="CS203" s="143"/>
      <c r="CT203" s="143"/>
      <c r="CU203" s="143"/>
      <c r="CV203" s="143"/>
      <c r="CX203" s="103">
        <v>44770</v>
      </c>
      <c r="CY203" s="68">
        <v>13.35</v>
      </c>
      <c r="CZ203" s="68">
        <v>11.5</v>
      </c>
      <c r="DA203" s="126">
        <f t="shared" si="421"/>
        <v>1.8499999999999996</v>
      </c>
      <c r="DC203" s="103">
        <v>44770</v>
      </c>
      <c r="DD203" s="127">
        <f t="shared" si="432"/>
        <v>-0.80000000000000071</v>
      </c>
      <c r="DE203" s="127">
        <f t="shared" si="433"/>
        <v>1.6000000000000014</v>
      </c>
      <c r="DF203" s="127">
        <f t="shared" si="434"/>
        <v>-0.60000000000000142</v>
      </c>
      <c r="DG203" s="127">
        <f t="shared" si="435"/>
        <v>0.19999999999999929</v>
      </c>
      <c r="DH203" s="127">
        <f t="shared" si="436"/>
        <v>0.80000000000000071</v>
      </c>
      <c r="DI203" s="127">
        <f t="shared" si="437"/>
        <v>0.39999999999999858</v>
      </c>
      <c r="DJ203" s="127">
        <f t="shared" si="438"/>
        <v>-0.19999999999999929</v>
      </c>
      <c r="DK203" s="127">
        <f t="shared" si="439"/>
        <v>-0.19999999999999929</v>
      </c>
      <c r="DL203" s="127">
        <f t="shared" si="440"/>
        <v>-0.39999999999999858</v>
      </c>
      <c r="DM203" s="127">
        <f t="shared" si="441"/>
        <v>-0.39999999999999858</v>
      </c>
      <c r="DN203" s="127">
        <f t="shared" si="442"/>
        <v>-1</v>
      </c>
      <c r="DO203" s="127">
        <f t="shared" si="443"/>
        <v>-0.40000000000000213</v>
      </c>
      <c r="DP203" s="127">
        <f t="shared" si="444"/>
        <v>1.6000000000000014</v>
      </c>
      <c r="DQ203" s="127">
        <f t="shared" si="445"/>
        <v>0.40000000000000213</v>
      </c>
      <c r="DR203" s="127">
        <f t="shared" si="446"/>
        <v>-1.6000000000000014</v>
      </c>
      <c r="DS203" s="127">
        <f t="shared" si="447"/>
        <v>-0.80000000000000071</v>
      </c>
      <c r="DU203" s="103">
        <v>44773</v>
      </c>
      <c r="DV203" s="68">
        <v>10.6</v>
      </c>
      <c r="DW203" s="133">
        <v>10.6</v>
      </c>
      <c r="DX203" s="134">
        <f t="shared" si="373"/>
        <v>0</v>
      </c>
      <c r="DY203" s="68">
        <v>10.4</v>
      </c>
      <c r="DZ203" s="133">
        <v>10</v>
      </c>
      <c r="EA203" s="134">
        <f t="shared" si="449"/>
        <v>0.40000000000000036</v>
      </c>
      <c r="EB203" s="68">
        <v>10.5</v>
      </c>
      <c r="EC203" s="133">
        <v>10.6</v>
      </c>
      <c r="ED203" s="134">
        <f t="shared" si="450"/>
        <v>-9.9999999999999645E-2</v>
      </c>
      <c r="EE203" s="68">
        <v>10.199999999999999</v>
      </c>
      <c r="EF203" s="133">
        <v>10</v>
      </c>
      <c r="EG203" s="134">
        <f t="shared" si="451"/>
        <v>0.19999999999999929</v>
      </c>
      <c r="EH203" s="68">
        <v>10.9</v>
      </c>
      <c r="EI203" s="133">
        <v>11</v>
      </c>
      <c r="EJ203" s="134">
        <f t="shared" si="452"/>
        <v>-9.9999999999999645E-2</v>
      </c>
      <c r="EK203" s="68">
        <v>10.3</v>
      </c>
      <c r="EL203" s="133">
        <v>10.3</v>
      </c>
      <c r="EM203" s="134">
        <f t="shared" si="453"/>
        <v>0</v>
      </c>
      <c r="EN203" s="68">
        <v>10.3</v>
      </c>
      <c r="EO203" s="133">
        <v>10.199999999999999</v>
      </c>
      <c r="EP203" s="134">
        <f t="shared" si="454"/>
        <v>0.10000000000000142</v>
      </c>
      <c r="EQ203" s="68">
        <v>10.199999999999999</v>
      </c>
      <c r="ER203" s="133">
        <v>10.199999999999999</v>
      </c>
      <c r="ES203" s="134">
        <f t="shared" si="455"/>
        <v>0</v>
      </c>
      <c r="ET203" s="68">
        <v>10.3</v>
      </c>
      <c r="EU203" s="133">
        <v>10.199999999999999</v>
      </c>
      <c r="EV203" s="134">
        <f t="shared" si="456"/>
        <v>0.10000000000000142</v>
      </c>
      <c r="EW203" s="68">
        <v>10.4</v>
      </c>
      <c r="EX203" s="133">
        <v>10.45</v>
      </c>
      <c r="EY203" s="134">
        <f t="shared" si="448"/>
        <v>-4.9999999999998934E-2</v>
      </c>
    </row>
    <row r="204" spans="10:155" ht="19.75" customHeight="1" x14ac:dyDescent="0.35">
      <c r="J204" s="103">
        <v>44769</v>
      </c>
      <c r="K204" s="101">
        <f t="shared" si="431"/>
        <v>20.425806451612896</v>
      </c>
      <c r="L204" s="102">
        <v>20.8</v>
      </c>
      <c r="M204" s="100">
        <v>21.4</v>
      </c>
      <c r="N204" s="100">
        <v>20.2</v>
      </c>
      <c r="O204" s="100">
        <v>21.4</v>
      </c>
      <c r="P204" s="100">
        <v>23</v>
      </c>
      <c r="Q204" s="105">
        <v>23.4</v>
      </c>
      <c r="R204" s="102">
        <v>20.399999999999999</v>
      </c>
      <c r="S204" s="100">
        <v>20</v>
      </c>
      <c r="T204" s="100">
        <v>20</v>
      </c>
      <c r="U204" s="100">
        <v>21.6</v>
      </c>
      <c r="V204" s="100">
        <v>19.600000000000001</v>
      </c>
      <c r="W204" s="56">
        <v>19.600000000000001</v>
      </c>
      <c r="X204" s="106">
        <v>19.2</v>
      </c>
      <c r="Y204" s="100">
        <v>20</v>
      </c>
      <c r="Z204" s="100">
        <v>20.2</v>
      </c>
      <c r="AA204" s="100">
        <v>20.2</v>
      </c>
      <c r="AB204" s="105">
        <v>20.2</v>
      </c>
      <c r="AC204" s="102">
        <v>20.399999999999999</v>
      </c>
      <c r="AD204" s="102">
        <v>20.399999999999999</v>
      </c>
      <c r="AE204" s="100">
        <v>20</v>
      </c>
      <c r="AF204" s="102">
        <v>20.399999999999999</v>
      </c>
      <c r="AG204" s="100">
        <v>20</v>
      </c>
      <c r="AH204" s="100">
        <v>19.8</v>
      </c>
      <c r="AI204" s="100">
        <v>19.8</v>
      </c>
      <c r="AJ204" s="105">
        <v>19.600000000000001</v>
      </c>
      <c r="AK204" s="102">
        <v>20</v>
      </c>
      <c r="AL204" s="100">
        <v>20.8</v>
      </c>
      <c r="AM204" s="100">
        <v>20.2</v>
      </c>
      <c r="AN204" s="100">
        <v>19.8</v>
      </c>
      <c r="AO204" s="100">
        <v>20.8</v>
      </c>
      <c r="AP204" s="100">
        <v>20</v>
      </c>
      <c r="AQ204" s="110">
        <f t="shared" si="392"/>
        <v>1.6999999999999993</v>
      </c>
      <c r="AS204" s="103"/>
      <c r="AT204" s="167"/>
      <c r="AU204" s="161"/>
      <c r="AV204" s="143"/>
      <c r="AW204" s="143"/>
      <c r="AX204" s="143"/>
      <c r="AY204" s="143"/>
      <c r="AZ204" s="171"/>
      <c r="BA204" s="142"/>
      <c r="BB204" s="143"/>
      <c r="BC204" s="143"/>
      <c r="BD204" s="143"/>
      <c r="BE204" s="143"/>
      <c r="BF204" s="142"/>
      <c r="BG204" s="143"/>
      <c r="BH204" s="143"/>
      <c r="BI204" s="143"/>
      <c r="BJ204" s="150"/>
      <c r="BK204" s="143"/>
      <c r="BL204" s="143"/>
      <c r="BM204" s="143"/>
      <c r="BN204" s="143"/>
      <c r="BO204" s="150"/>
      <c r="BP204" s="142"/>
      <c r="BQ204" s="143"/>
      <c r="BR204" s="143"/>
      <c r="BS204" s="143"/>
      <c r="BT204" s="143"/>
      <c r="BV204" s="103"/>
      <c r="BW204" s="162"/>
      <c r="BX204" s="161"/>
      <c r="BY204" s="143"/>
      <c r="BZ204" s="143"/>
      <c r="CA204" s="143"/>
      <c r="CB204" s="143"/>
      <c r="CC204" s="161"/>
      <c r="CD204" s="143"/>
      <c r="CE204" s="143"/>
      <c r="CF204" s="143"/>
      <c r="CG204" s="143"/>
      <c r="CH204" s="143"/>
      <c r="CI204" s="143"/>
      <c r="CJ204" s="143"/>
      <c r="CK204" s="143"/>
      <c r="CL204" s="163"/>
      <c r="CM204" s="142"/>
      <c r="CN204" s="143"/>
      <c r="CO204" s="143"/>
      <c r="CP204" s="143"/>
      <c r="CQ204" s="143"/>
      <c r="CR204" s="142"/>
      <c r="CS204" s="143"/>
      <c r="CT204" s="143"/>
      <c r="CU204" s="143"/>
      <c r="CV204" s="143"/>
      <c r="CX204" s="103">
        <v>44769</v>
      </c>
      <c r="CY204" s="68">
        <v>13.75</v>
      </c>
      <c r="CZ204" s="68">
        <v>11.75</v>
      </c>
      <c r="DA204" s="126">
        <f t="shared" si="421"/>
        <v>2</v>
      </c>
      <c r="DC204" s="103">
        <v>44769</v>
      </c>
      <c r="DD204" s="127">
        <f t="shared" si="432"/>
        <v>-0.39999999999999858</v>
      </c>
      <c r="DE204" s="127">
        <f t="shared" si="433"/>
        <v>1.6000000000000014</v>
      </c>
      <c r="DF204" s="127">
        <f t="shared" si="434"/>
        <v>-0.19999999999999929</v>
      </c>
      <c r="DG204" s="127">
        <f t="shared" si="435"/>
        <v>0.19999999999999929</v>
      </c>
      <c r="DH204" s="127">
        <f t="shared" si="436"/>
        <v>0.80000000000000071</v>
      </c>
      <c r="DI204" s="127">
        <f t="shared" si="437"/>
        <v>0.39999999999999858</v>
      </c>
      <c r="DJ204" s="127">
        <f t="shared" si="438"/>
        <v>-0.19999999999999929</v>
      </c>
      <c r="DK204" s="127">
        <f t="shared" si="439"/>
        <v>-0.19999999999999929</v>
      </c>
      <c r="DL204" s="127">
        <f t="shared" si="440"/>
        <v>0.19999999999999929</v>
      </c>
      <c r="DM204" s="127">
        <f t="shared" si="441"/>
        <v>0</v>
      </c>
      <c r="DN204" s="127">
        <f t="shared" si="442"/>
        <v>-0.59999999999999787</v>
      </c>
      <c r="DO204" s="127">
        <f t="shared" si="443"/>
        <v>0</v>
      </c>
      <c r="DP204" s="127">
        <f t="shared" si="444"/>
        <v>1.1999999999999993</v>
      </c>
      <c r="DQ204" s="127">
        <f t="shared" si="445"/>
        <v>0.40000000000000213</v>
      </c>
      <c r="DR204" s="127">
        <f t="shared" si="446"/>
        <v>-1.6000000000000014</v>
      </c>
      <c r="DS204" s="127">
        <f t="shared" si="447"/>
        <v>-0.80000000000000071</v>
      </c>
      <c r="DU204" s="103">
        <v>44772</v>
      </c>
      <c r="DV204" s="68">
        <v>10.6</v>
      </c>
      <c r="DW204" s="133">
        <v>10.4</v>
      </c>
      <c r="DX204" s="134">
        <f t="shared" si="373"/>
        <v>0.19999999999999929</v>
      </c>
      <c r="DY204" s="68">
        <v>10.4</v>
      </c>
      <c r="DZ204" s="133">
        <v>10</v>
      </c>
      <c r="EA204" s="134">
        <f t="shared" si="449"/>
        <v>0.40000000000000036</v>
      </c>
      <c r="EB204" s="68">
        <v>10.5</v>
      </c>
      <c r="EC204" s="133">
        <v>10.4</v>
      </c>
      <c r="ED204" s="134">
        <f t="shared" si="450"/>
        <v>9.9999999999999645E-2</v>
      </c>
      <c r="EE204" s="68">
        <v>10.199999999999999</v>
      </c>
      <c r="EF204" s="133">
        <v>10</v>
      </c>
      <c r="EG204" s="134">
        <f t="shared" si="451"/>
        <v>0.19999999999999929</v>
      </c>
      <c r="EH204" s="68">
        <v>10.7</v>
      </c>
      <c r="EI204" s="133">
        <v>10.85</v>
      </c>
      <c r="EJ204" s="134">
        <f t="shared" si="452"/>
        <v>-0.15000000000000036</v>
      </c>
      <c r="EK204" s="68">
        <v>10.3</v>
      </c>
      <c r="EL204" s="133">
        <v>10.4</v>
      </c>
      <c r="EM204" s="134">
        <f t="shared" si="453"/>
        <v>-9.9999999999999645E-2</v>
      </c>
      <c r="EN204" s="68">
        <v>10.5</v>
      </c>
      <c r="EO204" s="133">
        <v>10.3</v>
      </c>
      <c r="EP204" s="134">
        <f t="shared" si="454"/>
        <v>0.19999999999999929</v>
      </c>
      <c r="EQ204" s="68">
        <v>10.4</v>
      </c>
      <c r="ER204" s="133">
        <v>10.5</v>
      </c>
      <c r="ES204" s="134">
        <f t="shared" si="455"/>
        <v>-9.9999999999999645E-2</v>
      </c>
      <c r="ET204" s="68">
        <v>10.4</v>
      </c>
      <c r="EU204" s="133">
        <v>10.4</v>
      </c>
      <c r="EV204" s="134">
        <f t="shared" si="456"/>
        <v>0</v>
      </c>
      <c r="EW204" s="68">
        <v>10.4</v>
      </c>
      <c r="EX204" s="133">
        <v>10.199999999999999</v>
      </c>
      <c r="EY204" s="134">
        <f t="shared" si="448"/>
        <v>0.20000000000000107</v>
      </c>
    </row>
    <row r="205" spans="10:155" ht="19.75" customHeight="1" x14ac:dyDescent="0.35">
      <c r="J205" s="103">
        <v>44768</v>
      </c>
      <c r="K205" s="101">
        <f t="shared" si="431"/>
        <v>20.996774193548386</v>
      </c>
      <c r="L205" s="102">
        <v>21.4</v>
      </c>
      <c r="M205" s="100">
        <v>21.8</v>
      </c>
      <c r="N205" s="100">
        <v>20.8</v>
      </c>
      <c r="O205" s="100">
        <v>21.7</v>
      </c>
      <c r="P205" s="100">
        <v>23.5</v>
      </c>
      <c r="Q205" s="105">
        <v>23.4</v>
      </c>
      <c r="R205" s="102">
        <v>21</v>
      </c>
      <c r="S205" s="100">
        <v>20.8</v>
      </c>
      <c r="T205" s="100">
        <v>20.3</v>
      </c>
      <c r="U205" s="100">
        <v>22.3</v>
      </c>
      <c r="V205" s="100">
        <v>20.399999999999999</v>
      </c>
      <c r="W205" s="56">
        <v>20.399999999999999</v>
      </c>
      <c r="X205" s="106">
        <v>20</v>
      </c>
      <c r="Y205" s="100">
        <v>20.8</v>
      </c>
      <c r="Z205" s="100">
        <v>20.8</v>
      </c>
      <c r="AA205" s="100">
        <v>20.8</v>
      </c>
      <c r="AB205" s="105">
        <v>20.8</v>
      </c>
      <c r="AC205" s="102">
        <v>21</v>
      </c>
      <c r="AD205" s="102">
        <v>21</v>
      </c>
      <c r="AE205" s="100">
        <v>21</v>
      </c>
      <c r="AF205" s="102">
        <v>21</v>
      </c>
      <c r="AG205" s="100">
        <v>20.2</v>
      </c>
      <c r="AH205" s="100">
        <v>20.2</v>
      </c>
      <c r="AI205" s="100">
        <v>20</v>
      </c>
      <c r="AJ205" s="105">
        <v>20.100000000000001</v>
      </c>
      <c r="AK205" s="102">
        <v>20.8</v>
      </c>
      <c r="AL205" s="100">
        <v>21.2</v>
      </c>
      <c r="AM205" s="100">
        <v>20.8</v>
      </c>
      <c r="AN205" s="100">
        <v>20.6</v>
      </c>
      <c r="AO205" s="100">
        <v>21.4</v>
      </c>
      <c r="AP205" s="100">
        <v>20.6</v>
      </c>
      <c r="AQ205" s="110">
        <f t="shared" si="392"/>
        <v>1.4500000000000028</v>
      </c>
      <c r="AS205" s="103"/>
      <c r="AT205" s="167"/>
      <c r="AU205" s="161"/>
      <c r="AV205" s="143"/>
      <c r="AW205" s="143"/>
      <c r="AX205" s="143"/>
      <c r="AY205" s="143"/>
      <c r="AZ205" s="171"/>
      <c r="BA205" s="142"/>
      <c r="BB205" s="143"/>
      <c r="BC205" s="143"/>
      <c r="BD205" s="143"/>
      <c r="BE205" s="143"/>
      <c r="BF205" s="142"/>
      <c r="BG205" s="143"/>
      <c r="BH205" s="143"/>
      <c r="BI205" s="143"/>
      <c r="BJ205" s="150"/>
      <c r="BK205" s="143"/>
      <c r="BL205" s="143"/>
      <c r="BM205" s="143"/>
      <c r="BN205" s="143"/>
      <c r="BO205" s="150"/>
      <c r="BP205" s="142"/>
      <c r="BQ205" s="143"/>
      <c r="BR205" s="143"/>
      <c r="BS205" s="143"/>
      <c r="BT205" s="143"/>
      <c r="BV205" s="103"/>
      <c r="BW205" s="162"/>
      <c r="BX205" s="161"/>
      <c r="BY205" s="143"/>
      <c r="BZ205" s="143"/>
      <c r="CA205" s="143"/>
      <c r="CB205" s="143"/>
      <c r="CC205" s="161"/>
      <c r="CD205" s="143"/>
      <c r="CE205" s="143"/>
      <c r="CF205" s="143"/>
      <c r="CG205" s="143"/>
      <c r="CH205" s="143"/>
      <c r="CI205" s="143"/>
      <c r="CJ205" s="143"/>
      <c r="CK205" s="143"/>
      <c r="CL205" s="163"/>
      <c r="CM205" s="142"/>
      <c r="CN205" s="143"/>
      <c r="CO205" s="143"/>
      <c r="CP205" s="143"/>
      <c r="CQ205" s="143"/>
      <c r="CR205" s="142"/>
      <c r="CS205" s="143"/>
      <c r="CT205" s="143"/>
      <c r="CU205" s="143"/>
      <c r="CV205" s="143"/>
      <c r="CX205" s="103">
        <v>44768</v>
      </c>
      <c r="CY205" s="68">
        <v>13.75</v>
      </c>
      <c r="CZ205" s="68">
        <v>12.5</v>
      </c>
      <c r="DA205" s="126">
        <f t="shared" si="421"/>
        <v>1.25</v>
      </c>
      <c r="DC205" s="103">
        <v>44768</v>
      </c>
      <c r="DD205" s="127">
        <f t="shared" si="432"/>
        <v>-0.40000000000000213</v>
      </c>
      <c r="DE205" s="127">
        <f t="shared" si="433"/>
        <v>1.5</v>
      </c>
      <c r="DF205" s="127">
        <f t="shared" si="434"/>
        <v>-0.19999999999999929</v>
      </c>
      <c r="DG205" s="127">
        <f t="shared" si="435"/>
        <v>0</v>
      </c>
      <c r="DH205" s="127">
        <f t="shared" si="436"/>
        <v>0.39999999999999858</v>
      </c>
      <c r="DI205" s="127">
        <f t="shared" si="437"/>
        <v>0.19999999999999929</v>
      </c>
      <c r="DJ205" s="127">
        <f t="shared" si="438"/>
        <v>-0.60000000000000142</v>
      </c>
      <c r="DK205" s="127">
        <f t="shared" si="439"/>
        <v>-0.80000000000000071</v>
      </c>
      <c r="DL205" s="127">
        <f t="shared" si="440"/>
        <v>0</v>
      </c>
      <c r="DM205" s="127">
        <f t="shared" si="441"/>
        <v>0</v>
      </c>
      <c r="DN205" s="127">
        <f t="shared" si="442"/>
        <v>-0.39999999999999858</v>
      </c>
      <c r="DO205" s="127">
        <f t="shared" si="443"/>
        <v>0.40000000000000213</v>
      </c>
      <c r="DP205" s="127">
        <f t="shared" si="444"/>
        <v>0.80000000000000071</v>
      </c>
      <c r="DQ205" s="127">
        <f t="shared" si="445"/>
        <v>0.19999999999999929</v>
      </c>
      <c r="DR205" s="127">
        <f t="shared" si="446"/>
        <v>-1.1999999999999993</v>
      </c>
      <c r="DS205" s="127">
        <f t="shared" si="447"/>
        <v>-0.80000000000000071</v>
      </c>
      <c r="DU205" s="103">
        <v>44771</v>
      </c>
      <c r="DV205" s="68">
        <v>10.5</v>
      </c>
      <c r="DW205" s="133">
        <v>10.3</v>
      </c>
      <c r="DX205" s="134">
        <f t="shared" si="373"/>
        <v>0.19999999999999929</v>
      </c>
      <c r="DY205" s="68">
        <v>10.4</v>
      </c>
      <c r="DZ205" s="133">
        <v>10.1</v>
      </c>
      <c r="EA205" s="134">
        <f t="shared" si="449"/>
        <v>0.30000000000000071</v>
      </c>
      <c r="EB205" s="68">
        <v>10.5</v>
      </c>
      <c r="EC205" s="133">
        <v>10.199999999999999</v>
      </c>
      <c r="ED205" s="134">
        <f t="shared" si="450"/>
        <v>0.30000000000000071</v>
      </c>
      <c r="EE205" s="68">
        <v>10.199999999999999</v>
      </c>
      <c r="EF205" s="133">
        <v>10.1</v>
      </c>
      <c r="EG205" s="134">
        <f t="shared" si="451"/>
        <v>9.9999999999999645E-2</v>
      </c>
      <c r="EH205" s="68">
        <v>10.7</v>
      </c>
      <c r="EI205" s="133">
        <v>10.8</v>
      </c>
      <c r="EJ205" s="134">
        <f t="shared" si="452"/>
        <v>-0.10000000000000142</v>
      </c>
      <c r="EK205" s="68">
        <v>10.3</v>
      </c>
      <c r="EL205" s="133">
        <v>10.4</v>
      </c>
      <c r="EM205" s="134">
        <f t="shared" si="453"/>
        <v>-9.9999999999999645E-2</v>
      </c>
      <c r="EN205" s="68">
        <v>10.3</v>
      </c>
      <c r="EO205" s="133">
        <v>10.1</v>
      </c>
      <c r="EP205" s="134">
        <f t="shared" si="454"/>
        <v>0.20000000000000107</v>
      </c>
      <c r="EQ205" s="68">
        <v>10.1</v>
      </c>
      <c r="ER205" s="133">
        <v>10.4</v>
      </c>
      <c r="ES205" s="134">
        <f t="shared" si="455"/>
        <v>-0.30000000000000071</v>
      </c>
      <c r="ET205" s="68">
        <v>10</v>
      </c>
      <c r="EU205" s="133">
        <v>10.1</v>
      </c>
      <c r="EV205" s="134">
        <f t="shared" si="456"/>
        <v>-9.9999999999999645E-2</v>
      </c>
      <c r="EW205" s="68">
        <v>10</v>
      </c>
      <c r="EX205" s="133">
        <v>9.8000000000000007</v>
      </c>
      <c r="EY205" s="134">
        <f t="shared" si="448"/>
        <v>0.19999999999999929</v>
      </c>
    </row>
    <row r="206" spans="10:155" ht="19.75" customHeight="1" x14ac:dyDescent="0.35">
      <c r="J206" s="103">
        <v>44767</v>
      </c>
      <c r="K206" s="101">
        <f t="shared" si="431"/>
        <v>21.580645161290331</v>
      </c>
      <c r="L206" s="102">
        <v>22</v>
      </c>
      <c r="M206" s="100">
        <v>22.4</v>
      </c>
      <c r="N206" s="100">
        <v>21.2</v>
      </c>
      <c r="O206" s="100">
        <v>22.2</v>
      </c>
      <c r="P206" s="100">
        <v>24</v>
      </c>
      <c r="Q206" s="105">
        <v>23.4</v>
      </c>
      <c r="R206" s="102">
        <v>21.6</v>
      </c>
      <c r="S206" s="100">
        <v>21.4</v>
      </c>
      <c r="T206" s="100">
        <v>21.2</v>
      </c>
      <c r="U206" s="100">
        <v>22.6</v>
      </c>
      <c r="V206" s="100">
        <v>21</v>
      </c>
      <c r="W206" s="56">
        <v>21</v>
      </c>
      <c r="X206" s="106">
        <v>20.8</v>
      </c>
      <c r="Y206" s="100">
        <v>21.4</v>
      </c>
      <c r="Z206" s="100">
        <v>21.6</v>
      </c>
      <c r="AA206" s="100">
        <v>21.6</v>
      </c>
      <c r="AB206" s="105">
        <v>21.6</v>
      </c>
      <c r="AC206" s="102">
        <v>21.8</v>
      </c>
      <c r="AD206" s="102">
        <v>21.8</v>
      </c>
      <c r="AE206" s="100">
        <v>21.6</v>
      </c>
      <c r="AF206" s="102">
        <v>21.6</v>
      </c>
      <c r="AG206" s="100">
        <v>20.8</v>
      </c>
      <c r="AH206" s="100">
        <v>20.8</v>
      </c>
      <c r="AI206" s="100">
        <v>20.6</v>
      </c>
      <c r="AJ206" s="105">
        <v>20.6</v>
      </c>
      <c r="AK206" s="102">
        <v>21.2</v>
      </c>
      <c r="AL206" s="100">
        <v>21.6</v>
      </c>
      <c r="AM206" s="100">
        <v>21.4</v>
      </c>
      <c r="AN206" s="100">
        <v>21.2</v>
      </c>
      <c r="AO206" s="100">
        <v>21.6</v>
      </c>
      <c r="AP206" s="100">
        <v>21.4</v>
      </c>
      <c r="AQ206" s="110">
        <f t="shared" si="392"/>
        <v>1.3000000000000007</v>
      </c>
      <c r="AS206" s="103"/>
      <c r="AT206" s="167"/>
      <c r="AU206" s="161"/>
      <c r="AV206" s="143"/>
      <c r="AW206" s="143"/>
      <c r="AX206" s="143"/>
      <c r="AY206" s="143"/>
      <c r="AZ206" s="171"/>
      <c r="BA206" s="142"/>
      <c r="BB206" s="143"/>
      <c r="BC206" s="143"/>
      <c r="BD206" s="143"/>
      <c r="BE206" s="143"/>
      <c r="BF206" s="142"/>
      <c r="BG206" s="143"/>
      <c r="BH206" s="143"/>
      <c r="BI206" s="143"/>
      <c r="BJ206" s="150"/>
      <c r="BK206" s="143"/>
      <c r="BL206" s="143"/>
      <c r="BM206" s="143"/>
      <c r="BN206" s="143"/>
      <c r="BO206" s="150"/>
      <c r="BP206" s="142"/>
      <c r="BQ206" s="143"/>
      <c r="BR206" s="143"/>
      <c r="BS206" s="143"/>
      <c r="BT206" s="143"/>
      <c r="BV206" s="103"/>
      <c r="BW206" s="162"/>
      <c r="BX206" s="161"/>
      <c r="BY206" s="143"/>
      <c r="BZ206" s="143"/>
      <c r="CA206" s="143"/>
      <c r="CB206" s="143"/>
      <c r="CC206" s="161"/>
      <c r="CD206" s="143"/>
      <c r="CE206" s="143"/>
      <c r="CF206" s="143"/>
      <c r="CG206" s="143"/>
      <c r="CH206" s="143"/>
      <c r="CI206" s="143"/>
      <c r="CJ206" s="143"/>
      <c r="CK206" s="143"/>
      <c r="CL206" s="163"/>
      <c r="CM206" s="142"/>
      <c r="CN206" s="143"/>
      <c r="CO206" s="143"/>
      <c r="CP206" s="143"/>
      <c r="CQ206" s="143"/>
      <c r="CR206" s="142"/>
      <c r="CS206" s="143"/>
      <c r="CT206" s="143"/>
      <c r="CU206" s="143"/>
      <c r="CV206" s="143"/>
      <c r="CX206" s="103">
        <v>44767</v>
      </c>
      <c r="CY206" s="68">
        <v>14</v>
      </c>
      <c r="CZ206" s="68">
        <v>12.5</v>
      </c>
      <c r="DA206" s="126">
        <f t="shared" si="421"/>
        <v>1.5</v>
      </c>
      <c r="DC206" s="103">
        <v>44767</v>
      </c>
      <c r="DD206" s="127">
        <f t="shared" si="432"/>
        <v>-0.39999999999999858</v>
      </c>
      <c r="DE206" s="127">
        <f t="shared" si="433"/>
        <v>1.2000000000000028</v>
      </c>
      <c r="DF206" s="127">
        <f t="shared" si="434"/>
        <v>-0.19999999999999929</v>
      </c>
      <c r="DG206" s="127">
        <f t="shared" si="435"/>
        <v>0</v>
      </c>
      <c r="DH206" s="127">
        <f t="shared" si="436"/>
        <v>0.20000000000000284</v>
      </c>
      <c r="DI206" s="127">
        <f t="shared" si="437"/>
        <v>0.20000000000000284</v>
      </c>
      <c r="DJ206" s="127">
        <f t="shared" si="438"/>
        <v>-0.59999999999999787</v>
      </c>
      <c r="DK206" s="127">
        <f t="shared" si="439"/>
        <v>-0.79999999999999716</v>
      </c>
      <c r="DL206" s="127">
        <f t="shared" si="440"/>
        <v>-0.19999999999999929</v>
      </c>
      <c r="DM206" s="127">
        <f t="shared" si="441"/>
        <v>-0.19999999999999929</v>
      </c>
      <c r="DN206" s="127">
        <f t="shared" si="442"/>
        <v>-0.40000000000000213</v>
      </c>
      <c r="DO206" s="127">
        <f t="shared" si="443"/>
        <v>0.39999999999999858</v>
      </c>
      <c r="DP206" s="127">
        <f t="shared" si="444"/>
        <v>0.60000000000000142</v>
      </c>
      <c r="DQ206" s="127">
        <f t="shared" si="445"/>
        <v>0</v>
      </c>
      <c r="DR206" s="127">
        <f t="shared" si="446"/>
        <v>-0.80000000000000071</v>
      </c>
      <c r="DS206" s="127">
        <f t="shared" si="447"/>
        <v>-0.59999999999999787</v>
      </c>
      <c r="DU206" s="103">
        <v>44770</v>
      </c>
      <c r="DV206" s="68">
        <v>10.199999999999999</v>
      </c>
      <c r="DW206" s="133">
        <v>9.9</v>
      </c>
      <c r="DX206" s="134">
        <f t="shared" si="373"/>
        <v>0.29999999999999893</v>
      </c>
      <c r="DY206" s="68">
        <v>10</v>
      </c>
      <c r="DZ206" s="133">
        <v>9.8000000000000007</v>
      </c>
      <c r="EA206" s="134">
        <f t="shared" ref="EA206:EA212" si="457">DY206-DZ206</f>
        <v>0.19999999999999929</v>
      </c>
      <c r="EB206" s="68">
        <v>10.1</v>
      </c>
      <c r="EC206" s="133">
        <v>10</v>
      </c>
      <c r="ED206" s="134">
        <f t="shared" ref="ED206:ED212" si="458">EB206-EC206</f>
        <v>9.9999999999999645E-2</v>
      </c>
      <c r="EE206" s="68">
        <v>9.8000000000000007</v>
      </c>
      <c r="EF206" s="133">
        <v>10</v>
      </c>
      <c r="EG206" s="134">
        <f t="shared" ref="EG206:EG212" si="459">EE206-EF206</f>
        <v>-0.19999999999999929</v>
      </c>
      <c r="EH206" s="68">
        <v>10.4</v>
      </c>
      <c r="EI206" s="133">
        <v>10.4</v>
      </c>
      <c r="EJ206" s="134">
        <f t="shared" ref="EJ206:EJ212" si="460">EH206-EI206</f>
        <v>0</v>
      </c>
      <c r="EK206" s="68">
        <v>9.8000000000000007</v>
      </c>
      <c r="EL206" s="133">
        <v>9.8000000000000007</v>
      </c>
      <c r="EM206" s="134">
        <f t="shared" ref="EM206:EM212" si="461">EK206-EL206</f>
        <v>0</v>
      </c>
      <c r="EN206" s="68">
        <v>9.9</v>
      </c>
      <c r="EO206" s="133">
        <v>9.8000000000000007</v>
      </c>
      <c r="EP206" s="134">
        <f t="shared" ref="EP206:EP212" si="462">EN206-EO206</f>
        <v>9.9999999999999645E-2</v>
      </c>
      <c r="EQ206" s="68">
        <v>9.9</v>
      </c>
      <c r="ER206" s="133">
        <v>9.9</v>
      </c>
      <c r="ES206" s="134">
        <f t="shared" ref="ES206:ES212" si="463">EQ206-ER206</f>
        <v>0</v>
      </c>
      <c r="ET206" s="68">
        <v>9.8000000000000007</v>
      </c>
      <c r="EU206" s="133">
        <v>9.8000000000000007</v>
      </c>
      <c r="EV206" s="134">
        <f t="shared" ref="EV206:EV212" si="464">ET206-EU206</f>
        <v>0</v>
      </c>
      <c r="EW206" s="68">
        <v>9.6</v>
      </c>
      <c r="EX206" s="133">
        <v>9.6</v>
      </c>
      <c r="EY206" s="134">
        <f t="shared" ref="EY206:EY211" si="465">EW206-EX206</f>
        <v>0</v>
      </c>
    </row>
    <row r="207" spans="10:155" ht="19.75" customHeight="1" x14ac:dyDescent="0.35">
      <c r="J207" s="103">
        <v>44766</v>
      </c>
      <c r="K207" s="101">
        <f t="shared" si="431"/>
        <v>21.85161290322581</v>
      </c>
      <c r="L207" s="102">
        <v>22</v>
      </c>
      <c r="M207" s="100">
        <v>22.4</v>
      </c>
      <c r="N207" s="100">
        <v>21.6</v>
      </c>
      <c r="O207" s="100">
        <v>22.2</v>
      </c>
      <c r="P207" s="100">
        <v>24</v>
      </c>
      <c r="Q207" s="105">
        <v>23.4</v>
      </c>
      <c r="R207" s="102">
        <v>22</v>
      </c>
      <c r="S207" s="100">
        <v>21.6</v>
      </c>
      <c r="T207" s="100">
        <v>21.7</v>
      </c>
      <c r="U207" s="100">
        <v>23.2</v>
      </c>
      <c r="V207" s="100">
        <v>21.6</v>
      </c>
      <c r="W207" s="56">
        <v>21.6</v>
      </c>
      <c r="X207" s="106">
        <v>20.8</v>
      </c>
      <c r="Y207" s="100">
        <v>21.6</v>
      </c>
      <c r="Z207" s="100">
        <v>22</v>
      </c>
      <c r="AA207" s="100">
        <v>21.8</v>
      </c>
      <c r="AB207" s="105">
        <v>21.8</v>
      </c>
      <c r="AC207" s="102">
        <v>22</v>
      </c>
      <c r="AD207" s="102">
        <v>22</v>
      </c>
      <c r="AE207" s="100">
        <v>21.8</v>
      </c>
      <c r="AF207" s="102">
        <v>22</v>
      </c>
      <c r="AG207" s="100">
        <v>21.4</v>
      </c>
      <c r="AH207" s="100">
        <v>21.4</v>
      </c>
      <c r="AI207" s="100">
        <v>21.4</v>
      </c>
      <c r="AJ207" s="105">
        <v>21.2</v>
      </c>
      <c r="AK207" s="102">
        <v>21.6</v>
      </c>
      <c r="AL207" s="100">
        <v>21.6</v>
      </c>
      <c r="AM207" s="100">
        <v>21.4</v>
      </c>
      <c r="AN207" s="100">
        <v>21.2</v>
      </c>
      <c r="AO207" s="100">
        <v>21.7</v>
      </c>
      <c r="AP207" s="100">
        <v>21.4</v>
      </c>
      <c r="AQ207" s="110">
        <f t="shared" si="392"/>
        <v>1</v>
      </c>
      <c r="AS207" s="103"/>
      <c r="AT207" s="167"/>
      <c r="AU207" s="161"/>
      <c r="AV207" s="143"/>
      <c r="AW207" s="143"/>
      <c r="AX207" s="143"/>
      <c r="AY207" s="143"/>
      <c r="AZ207" s="171"/>
      <c r="BA207" s="142"/>
      <c r="BB207" s="143"/>
      <c r="BC207" s="143"/>
      <c r="BD207" s="143"/>
      <c r="BE207" s="143"/>
      <c r="BF207" s="142"/>
      <c r="BG207" s="143"/>
      <c r="BH207" s="143"/>
      <c r="BI207" s="143"/>
      <c r="BJ207" s="150"/>
      <c r="BK207" s="143"/>
      <c r="BL207" s="143"/>
      <c r="BM207" s="143"/>
      <c r="BN207" s="143"/>
      <c r="BO207" s="150"/>
      <c r="BP207" s="142"/>
      <c r="BQ207" s="143"/>
      <c r="BR207" s="143"/>
      <c r="BS207" s="143"/>
      <c r="BT207" s="143"/>
      <c r="BV207" s="103"/>
      <c r="BW207" s="162"/>
      <c r="BX207" s="161"/>
      <c r="BY207" s="143"/>
      <c r="BZ207" s="143"/>
      <c r="CA207" s="143"/>
      <c r="CB207" s="143"/>
      <c r="CC207" s="161"/>
      <c r="CD207" s="143"/>
      <c r="CE207" s="143"/>
      <c r="CF207" s="143"/>
      <c r="CG207" s="143"/>
      <c r="CH207" s="143"/>
      <c r="CI207" s="143"/>
      <c r="CJ207" s="143"/>
      <c r="CK207" s="143"/>
      <c r="CL207" s="163"/>
      <c r="CM207" s="142"/>
      <c r="CN207" s="143"/>
      <c r="CO207" s="143"/>
      <c r="CP207" s="143"/>
      <c r="CQ207" s="143"/>
      <c r="CR207" s="142"/>
      <c r="CS207" s="143"/>
      <c r="CT207" s="143"/>
      <c r="CU207" s="143"/>
      <c r="CV207" s="143"/>
      <c r="CX207" s="103">
        <v>44766</v>
      </c>
      <c r="CY207" s="68">
        <v>14</v>
      </c>
      <c r="CZ207" s="68">
        <v>12.5</v>
      </c>
      <c r="DA207" s="126">
        <f t="shared" si="421"/>
        <v>1.5</v>
      </c>
      <c r="DC207" s="103">
        <v>44766</v>
      </c>
      <c r="DD207" s="127">
        <f t="shared" si="432"/>
        <v>0</v>
      </c>
      <c r="DE207" s="127">
        <f t="shared" si="433"/>
        <v>1.5999999999999979</v>
      </c>
      <c r="DF207" s="127">
        <f t="shared" si="434"/>
        <v>-0.40000000000000213</v>
      </c>
      <c r="DG207" s="127">
        <f t="shared" si="435"/>
        <v>-0.20000000000000284</v>
      </c>
      <c r="DH207" s="127">
        <f t="shared" si="436"/>
        <v>0</v>
      </c>
      <c r="DI207" s="127">
        <f t="shared" si="437"/>
        <v>0.39999999999999858</v>
      </c>
      <c r="DJ207" s="127">
        <f t="shared" si="438"/>
        <v>-0.20000000000000284</v>
      </c>
      <c r="DK207" s="127">
        <f t="shared" si="439"/>
        <v>-0.20000000000000284</v>
      </c>
      <c r="DL207" s="127">
        <f t="shared" si="440"/>
        <v>0</v>
      </c>
      <c r="DM207" s="127">
        <f t="shared" si="441"/>
        <v>0</v>
      </c>
      <c r="DN207" s="127">
        <f t="shared" si="442"/>
        <v>-0.80000000000000071</v>
      </c>
      <c r="DO207" s="127">
        <f t="shared" si="443"/>
        <v>-0.19999999999999929</v>
      </c>
      <c r="DP207" s="127">
        <f t="shared" si="444"/>
        <v>0</v>
      </c>
      <c r="DQ207" s="127">
        <f t="shared" si="445"/>
        <v>-0.39999999999999858</v>
      </c>
      <c r="DR207" s="127">
        <f t="shared" si="446"/>
        <v>-0.80000000000000071</v>
      </c>
      <c r="DS207" s="127">
        <f t="shared" si="447"/>
        <v>-0.80000000000000071</v>
      </c>
      <c r="DU207" s="103">
        <v>44769</v>
      </c>
      <c r="DV207" s="68">
        <v>10.199999999999999</v>
      </c>
      <c r="DW207" s="133">
        <v>10</v>
      </c>
      <c r="DX207" s="134">
        <f t="shared" si="373"/>
        <v>0.19999999999999929</v>
      </c>
      <c r="DY207" s="68">
        <v>10</v>
      </c>
      <c r="DZ207" s="133">
        <v>9.8000000000000007</v>
      </c>
      <c r="EA207" s="134">
        <f t="shared" si="457"/>
        <v>0.19999999999999929</v>
      </c>
      <c r="EB207" s="68">
        <v>10.4</v>
      </c>
      <c r="EC207" s="133">
        <v>10.4</v>
      </c>
      <c r="ED207" s="134">
        <f t="shared" si="458"/>
        <v>0</v>
      </c>
      <c r="EE207" s="68">
        <v>10</v>
      </c>
      <c r="EF207" s="133">
        <v>10.1</v>
      </c>
      <c r="EG207" s="134">
        <f t="shared" si="459"/>
        <v>-9.9999999999999645E-2</v>
      </c>
      <c r="EH207" s="68">
        <v>10.4</v>
      </c>
      <c r="EI207" s="133">
        <v>10.3</v>
      </c>
      <c r="EJ207" s="134">
        <f t="shared" si="460"/>
        <v>9.9999999999999645E-2</v>
      </c>
      <c r="EK207" s="68">
        <v>10.1</v>
      </c>
      <c r="EL207" s="133">
        <v>10.050000000000001</v>
      </c>
      <c r="EM207" s="134">
        <f t="shared" si="461"/>
        <v>4.9999999999998934E-2</v>
      </c>
      <c r="EN207" s="68">
        <v>9.9</v>
      </c>
      <c r="EO207" s="133">
        <v>9.6999999999999993</v>
      </c>
      <c r="EP207" s="134">
        <f t="shared" si="462"/>
        <v>0.20000000000000107</v>
      </c>
      <c r="EQ207" s="68">
        <v>9.9</v>
      </c>
      <c r="ER207" s="133">
        <v>9.9</v>
      </c>
      <c r="ES207" s="134">
        <f t="shared" si="463"/>
        <v>0</v>
      </c>
      <c r="ET207" s="68">
        <v>9.8000000000000007</v>
      </c>
      <c r="EU207" s="133">
        <v>9.6999999999999993</v>
      </c>
      <c r="EV207" s="134">
        <f t="shared" si="464"/>
        <v>0.10000000000000142</v>
      </c>
      <c r="EW207" s="68">
        <v>9.8000000000000007</v>
      </c>
      <c r="EX207" s="133">
        <v>9.9</v>
      </c>
      <c r="EY207" s="134">
        <f t="shared" si="465"/>
        <v>-9.9999999999999645E-2</v>
      </c>
    </row>
    <row r="208" spans="10:155" ht="19.75" customHeight="1" x14ac:dyDescent="0.35">
      <c r="J208" s="103">
        <v>44765</v>
      </c>
      <c r="K208" s="101">
        <f t="shared" si="431"/>
        <v>21.92903225806452</v>
      </c>
      <c r="L208" s="102">
        <v>22.3</v>
      </c>
      <c r="M208" s="100">
        <v>22.4</v>
      </c>
      <c r="N208" s="100">
        <v>21.6</v>
      </c>
      <c r="O208" s="100">
        <v>22.2</v>
      </c>
      <c r="P208" s="100">
        <v>24</v>
      </c>
      <c r="Q208" s="105">
        <v>23.4</v>
      </c>
      <c r="R208" s="102">
        <v>22.2</v>
      </c>
      <c r="S208" s="100">
        <v>22</v>
      </c>
      <c r="T208" s="100">
        <v>21.8</v>
      </c>
      <c r="U208" s="100">
        <v>23.2</v>
      </c>
      <c r="V208" s="100">
        <v>22</v>
      </c>
      <c r="W208" s="56">
        <v>22</v>
      </c>
      <c r="X208" s="106">
        <v>21.4</v>
      </c>
      <c r="Y208" s="100">
        <v>21.6</v>
      </c>
      <c r="Z208" s="100">
        <v>22</v>
      </c>
      <c r="AA208" s="100">
        <v>21.8</v>
      </c>
      <c r="AB208" s="105">
        <v>21.8</v>
      </c>
      <c r="AC208" s="102">
        <v>22</v>
      </c>
      <c r="AD208" s="102">
        <v>22</v>
      </c>
      <c r="AE208" s="100">
        <v>21.8</v>
      </c>
      <c r="AF208" s="102">
        <v>22</v>
      </c>
      <c r="AG208" s="100">
        <v>21.4</v>
      </c>
      <c r="AH208" s="100">
        <v>21.4</v>
      </c>
      <c r="AI208" s="100">
        <v>21.4</v>
      </c>
      <c r="AJ208" s="105">
        <v>21.2</v>
      </c>
      <c r="AK208" s="102">
        <v>21.6</v>
      </c>
      <c r="AL208" s="100">
        <v>21.6</v>
      </c>
      <c r="AM208" s="100">
        <v>21.4</v>
      </c>
      <c r="AN208" s="100">
        <v>21.2</v>
      </c>
      <c r="AO208" s="100">
        <v>21.7</v>
      </c>
      <c r="AP208" s="100">
        <v>21.4</v>
      </c>
      <c r="AQ208" s="110">
        <f t="shared" si="392"/>
        <v>0.69999999999999929</v>
      </c>
      <c r="AS208" s="103"/>
      <c r="AT208" s="167"/>
      <c r="AU208" s="161"/>
      <c r="AV208" s="143"/>
      <c r="AW208" s="143"/>
      <c r="AX208" s="143"/>
      <c r="AY208" s="143"/>
      <c r="AZ208" s="171"/>
      <c r="BA208" s="142"/>
      <c r="BB208" s="143"/>
      <c r="BC208" s="143"/>
      <c r="BD208" s="143"/>
      <c r="BE208" s="143"/>
      <c r="BF208" s="142"/>
      <c r="BG208" s="143"/>
      <c r="BH208" s="143"/>
      <c r="BI208" s="143"/>
      <c r="BJ208" s="150"/>
      <c r="BK208" s="143"/>
      <c r="BL208" s="143"/>
      <c r="BM208" s="143"/>
      <c r="BN208" s="143"/>
      <c r="BO208" s="150"/>
      <c r="BP208" s="142"/>
      <c r="BQ208" s="143"/>
      <c r="BR208" s="143"/>
      <c r="BS208" s="143"/>
      <c r="BT208" s="143"/>
      <c r="BV208" s="103"/>
      <c r="BW208" s="162"/>
      <c r="BX208" s="161"/>
      <c r="BY208" s="143"/>
      <c r="BZ208" s="143"/>
      <c r="CA208" s="143"/>
      <c r="CB208" s="143"/>
      <c r="CC208" s="161"/>
      <c r="CD208" s="143"/>
      <c r="CE208" s="143"/>
      <c r="CF208" s="143"/>
      <c r="CG208" s="143"/>
      <c r="CH208" s="143"/>
      <c r="CI208" s="143"/>
      <c r="CJ208" s="143"/>
      <c r="CK208" s="143"/>
      <c r="CL208" s="163"/>
      <c r="CM208" s="142"/>
      <c r="CN208" s="143"/>
      <c r="CO208" s="143"/>
      <c r="CP208" s="143"/>
      <c r="CQ208" s="143"/>
      <c r="CR208" s="142"/>
      <c r="CS208" s="143"/>
      <c r="CT208" s="143"/>
      <c r="CU208" s="143"/>
      <c r="CV208" s="143"/>
      <c r="CX208" s="103">
        <v>44765</v>
      </c>
      <c r="CY208" s="68">
        <v>14</v>
      </c>
      <c r="CZ208" s="68">
        <v>12.25</v>
      </c>
      <c r="DA208" s="126">
        <f t="shared" si="421"/>
        <v>1.75</v>
      </c>
      <c r="DC208" s="103">
        <v>44765</v>
      </c>
      <c r="DD208" s="127">
        <f t="shared" si="432"/>
        <v>0</v>
      </c>
      <c r="DE208" s="127">
        <f t="shared" si="433"/>
        <v>1.1999999999999993</v>
      </c>
      <c r="DF208" s="127">
        <f t="shared" si="434"/>
        <v>-0.80000000000000071</v>
      </c>
      <c r="DG208" s="127">
        <f t="shared" si="435"/>
        <v>-0.60000000000000142</v>
      </c>
      <c r="DH208" s="127">
        <f t="shared" si="436"/>
        <v>-0.39999999999999858</v>
      </c>
      <c r="DI208" s="127">
        <f t="shared" si="437"/>
        <v>0.19999999999999929</v>
      </c>
      <c r="DJ208" s="127">
        <f t="shared" si="438"/>
        <v>-0.60000000000000142</v>
      </c>
      <c r="DK208" s="127">
        <f t="shared" si="439"/>
        <v>-0.60000000000000142</v>
      </c>
      <c r="DL208" s="127">
        <f t="shared" si="440"/>
        <v>-0.39999999999999858</v>
      </c>
      <c r="DM208" s="127">
        <f t="shared" si="441"/>
        <v>-0.39999999999999858</v>
      </c>
      <c r="DN208" s="127">
        <f t="shared" si="442"/>
        <v>-1</v>
      </c>
      <c r="DO208" s="127">
        <f t="shared" si="443"/>
        <v>-0.19999999999999929</v>
      </c>
      <c r="DP208" s="127">
        <f t="shared" si="444"/>
        <v>-0.39999999999999858</v>
      </c>
      <c r="DQ208" s="127">
        <f t="shared" si="445"/>
        <v>-0.59999999999999787</v>
      </c>
      <c r="DR208" s="127">
        <f t="shared" si="446"/>
        <v>-0.20000000000000284</v>
      </c>
      <c r="DS208" s="127">
        <f t="shared" si="447"/>
        <v>-0.60000000000000142</v>
      </c>
      <c r="DU208" s="103">
        <v>44768</v>
      </c>
      <c r="DV208" s="68">
        <v>10.5</v>
      </c>
      <c r="DW208" s="133">
        <v>10.5</v>
      </c>
      <c r="DX208" s="134">
        <f t="shared" si="373"/>
        <v>0</v>
      </c>
      <c r="DY208" s="68">
        <v>10.4</v>
      </c>
      <c r="DZ208" s="133">
        <v>10.3</v>
      </c>
      <c r="EA208" s="134">
        <f t="shared" si="457"/>
        <v>9.9999999999999645E-2</v>
      </c>
      <c r="EB208" s="68">
        <v>10.7</v>
      </c>
      <c r="EC208" s="133">
        <v>10.6</v>
      </c>
      <c r="ED208" s="134">
        <f t="shared" si="458"/>
        <v>9.9999999999999645E-2</v>
      </c>
      <c r="EE208" s="68">
        <v>10.4</v>
      </c>
      <c r="EF208" s="133">
        <v>10.35</v>
      </c>
      <c r="EG208" s="134">
        <f t="shared" si="459"/>
        <v>5.0000000000000711E-2</v>
      </c>
      <c r="EH208" s="68">
        <v>10.6</v>
      </c>
      <c r="EI208" s="133">
        <v>10.6</v>
      </c>
      <c r="EJ208" s="134">
        <f t="shared" si="460"/>
        <v>0</v>
      </c>
      <c r="EK208" s="68">
        <v>10.4</v>
      </c>
      <c r="EL208" s="133">
        <v>10.4</v>
      </c>
      <c r="EM208" s="134">
        <f t="shared" si="461"/>
        <v>0</v>
      </c>
      <c r="EN208" s="68">
        <v>10</v>
      </c>
      <c r="EO208" s="133">
        <v>10</v>
      </c>
      <c r="EP208" s="134">
        <f t="shared" si="462"/>
        <v>0</v>
      </c>
      <c r="EQ208" s="68">
        <v>10.1</v>
      </c>
      <c r="ER208" s="133">
        <v>10</v>
      </c>
      <c r="ES208" s="134">
        <f t="shared" si="463"/>
        <v>9.9999999999999645E-2</v>
      </c>
      <c r="ET208" s="68">
        <v>10.050000000000001</v>
      </c>
      <c r="EU208" s="133">
        <v>10</v>
      </c>
      <c r="EV208" s="134">
        <f t="shared" si="464"/>
        <v>5.0000000000000711E-2</v>
      </c>
      <c r="EW208" s="68">
        <v>10.199999999999999</v>
      </c>
      <c r="EX208" s="133">
        <v>10.1</v>
      </c>
      <c r="EY208" s="134">
        <f t="shared" si="465"/>
        <v>9.9999999999999645E-2</v>
      </c>
    </row>
    <row r="209" spans="10:155" ht="19.75" customHeight="1" x14ac:dyDescent="0.35">
      <c r="J209" s="103">
        <v>44764</v>
      </c>
      <c r="K209" s="101">
        <f t="shared" si="431"/>
        <v>22.06774193548388</v>
      </c>
      <c r="L209" s="102">
        <v>22.6</v>
      </c>
      <c r="M209" s="100">
        <v>22.8</v>
      </c>
      <c r="N209" s="100">
        <v>21.8</v>
      </c>
      <c r="O209" s="100">
        <v>22.6</v>
      </c>
      <c r="P209" s="100">
        <v>24.4</v>
      </c>
      <c r="Q209" s="105">
        <v>23.4</v>
      </c>
      <c r="R209" s="102">
        <v>22.4</v>
      </c>
      <c r="S209" s="100">
        <v>22</v>
      </c>
      <c r="T209" s="100">
        <v>22.3</v>
      </c>
      <c r="U209" s="100">
        <v>23.8</v>
      </c>
      <c r="V209" s="100">
        <v>22</v>
      </c>
      <c r="W209" s="56">
        <v>22</v>
      </c>
      <c r="X209" s="106">
        <v>21.4</v>
      </c>
      <c r="Y209" s="100">
        <v>21.6</v>
      </c>
      <c r="Z209" s="100">
        <v>22.6</v>
      </c>
      <c r="AA209" s="100">
        <v>22</v>
      </c>
      <c r="AB209" s="105">
        <v>22</v>
      </c>
      <c r="AC209" s="102">
        <v>22</v>
      </c>
      <c r="AD209" s="102">
        <v>22</v>
      </c>
      <c r="AE209" s="100">
        <v>21.8</v>
      </c>
      <c r="AF209" s="102">
        <v>22</v>
      </c>
      <c r="AG209" s="100">
        <v>21.4</v>
      </c>
      <c r="AH209" s="100">
        <v>21.4</v>
      </c>
      <c r="AI209" s="100">
        <v>21.4</v>
      </c>
      <c r="AJ209" s="105">
        <v>21.2</v>
      </c>
      <c r="AK209" s="102">
        <v>21.6</v>
      </c>
      <c r="AL209" s="100">
        <v>21.7</v>
      </c>
      <c r="AM209" s="100">
        <v>21.4</v>
      </c>
      <c r="AN209" s="100">
        <v>21.2</v>
      </c>
      <c r="AO209" s="100">
        <v>21.7</v>
      </c>
      <c r="AP209" s="100">
        <v>21.6</v>
      </c>
      <c r="AQ209" s="110">
        <f t="shared" si="392"/>
        <v>0.84999999999999787</v>
      </c>
      <c r="AS209" s="103"/>
      <c r="AT209" s="167"/>
      <c r="AU209" s="161"/>
      <c r="AV209" s="143"/>
      <c r="AW209" s="143"/>
      <c r="AX209" s="143"/>
      <c r="AY209" s="143"/>
      <c r="AZ209" s="171"/>
      <c r="BA209" s="142"/>
      <c r="BB209" s="143"/>
      <c r="BC209" s="143"/>
      <c r="BD209" s="143"/>
      <c r="BE209" s="143"/>
      <c r="BF209" s="142"/>
      <c r="BG209" s="143"/>
      <c r="BH209" s="143"/>
      <c r="BI209" s="143"/>
      <c r="BJ209" s="150"/>
      <c r="BK209" s="143"/>
      <c r="BL209" s="143"/>
      <c r="BM209" s="143"/>
      <c r="BN209" s="143"/>
      <c r="BO209" s="150"/>
      <c r="BP209" s="142"/>
      <c r="BQ209" s="143"/>
      <c r="BR209" s="143"/>
      <c r="BS209" s="143"/>
      <c r="BT209" s="143"/>
      <c r="BV209" s="103"/>
      <c r="BW209" s="162"/>
      <c r="BX209" s="161"/>
      <c r="BY209" s="143"/>
      <c r="BZ209" s="143"/>
      <c r="CA209" s="143"/>
      <c r="CB209" s="143"/>
      <c r="CC209" s="161"/>
      <c r="CD209" s="143"/>
      <c r="CE209" s="143"/>
      <c r="CF209" s="143"/>
      <c r="CG209" s="143"/>
      <c r="CH209" s="143"/>
      <c r="CI209" s="143"/>
      <c r="CJ209" s="143"/>
      <c r="CK209" s="143"/>
      <c r="CL209" s="163"/>
      <c r="CM209" s="142"/>
      <c r="CN209" s="143"/>
      <c r="CO209" s="143"/>
      <c r="CP209" s="143"/>
      <c r="CQ209" s="143"/>
      <c r="CR209" s="142"/>
      <c r="CS209" s="143"/>
      <c r="CT209" s="143"/>
      <c r="CU209" s="143"/>
      <c r="CV209" s="143"/>
      <c r="CX209" s="103">
        <v>44764</v>
      </c>
      <c r="CY209" s="68">
        <v>14</v>
      </c>
      <c r="CZ209" s="68">
        <v>12.25</v>
      </c>
      <c r="DA209" s="126">
        <f t="shared" si="421"/>
        <v>1.75</v>
      </c>
      <c r="DC209" s="103">
        <v>44764</v>
      </c>
      <c r="DD209" s="127">
        <f t="shared" si="432"/>
        <v>0</v>
      </c>
      <c r="DE209" s="127">
        <f t="shared" si="433"/>
        <v>1.8000000000000007</v>
      </c>
      <c r="DF209" s="127">
        <f t="shared" si="434"/>
        <v>-0.80000000000000071</v>
      </c>
      <c r="DG209" s="127">
        <f t="shared" si="435"/>
        <v>-0.60000000000000142</v>
      </c>
      <c r="DH209" s="127">
        <f t="shared" si="436"/>
        <v>-0.30000000000000071</v>
      </c>
      <c r="DI209" s="127">
        <f t="shared" si="437"/>
        <v>0.39999999999999858</v>
      </c>
      <c r="DJ209" s="127">
        <f t="shared" si="438"/>
        <v>-0.60000000000000142</v>
      </c>
      <c r="DK209" s="127">
        <f t="shared" si="439"/>
        <v>-0.60000000000000142</v>
      </c>
      <c r="DL209" s="127">
        <f t="shared" si="440"/>
        <v>-0.19999999999999929</v>
      </c>
      <c r="DM209" s="127">
        <f t="shared" si="441"/>
        <v>-0.39999999999999858</v>
      </c>
      <c r="DN209" s="127">
        <f t="shared" si="442"/>
        <v>-1.1999999999999993</v>
      </c>
      <c r="DO209" s="127">
        <f t="shared" si="443"/>
        <v>-0.19999999999999929</v>
      </c>
      <c r="DP209" s="127">
        <f t="shared" si="444"/>
        <v>-0.30000000000000071</v>
      </c>
      <c r="DQ209" s="127">
        <f t="shared" si="445"/>
        <v>-0.69999999999999929</v>
      </c>
      <c r="DR209" s="127">
        <f t="shared" si="446"/>
        <v>-0.30000000000000071</v>
      </c>
      <c r="DS209" s="127">
        <f t="shared" si="447"/>
        <v>-0.60000000000000142</v>
      </c>
      <c r="DU209" s="103">
        <v>44767</v>
      </c>
      <c r="DV209" s="68">
        <v>10.8</v>
      </c>
      <c r="DW209" s="133">
        <v>10.6</v>
      </c>
      <c r="DX209" s="134">
        <f t="shared" ref="DX209:DX272" si="466">DV209-DW209</f>
        <v>0.20000000000000107</v>
      </c>
      <c r="DY209" s="68">
        <v>10.7</v>
      </c>
      <c r="DZ209" s="133">
        <v>10.4</v>
      </c>
      <c r="EA209" s="134">
        <f t="shared" si="457"/>
        <v>0.29999999999999893</v>
      </c>
      <c r="EB209" s="68">
        <v>11</v>
      </c>
      <c r="EC209" s="133">
        <v>10.8</v>
      </c>
      <c r="ED209" s="134">
        <f t="shared" si="458"/>
        <v>0.19999999999999929</v>
      </c>
      <c r="EE209" s="68">
        <v>10.6</v>
      </c>
      <c r="EF209" s="133">
        <v>10.6</v>
      </c>
      <c r="EG209" s="134">
        <f t="shared" si="459"/>
        <v>0</v>
      </c>
      <c r="EH209" s="68">
        <v>10.8</v>
      </c>
      <c r="EI209" s="133">
        <v>10.6</v>
      </c>
      <c r="EJ209" s="134">
        <f t="shared" si="460"/>
        <v>0.20000000000000107</v>
      </c>
      <c r="EK209" s="68">
        <v>10.6</v>
      </c>
      <c r="EL209" s="133">
        <v>10.5</v>
      </c>
      <c r="EM209" s="134">
        <f t="shared" si="461"/>
        <v>9.9999999999999645E-2</v>
      </c>
      <c r="EN209" s="68">
        <v>10.3</v>
      </c>
      <c r="EO209" s="133">
        <v>10.3</v>
      </c>
      <c r="EP209" s="134">
        <f t="shared" si="462"/>
        <v>0</v>
      </c>
      <c r="EQ209" s="68">
        <v>10.4</v>
      </c>
      <c r="ER209" s="133">
        <v>10.5</v>
      </c>
      <c r="ES209" s="134">
        <f t="shared" si="463"/>
        <v>-9.9999999999999645E-2</v>
      </c>
      <c r="ET209" s="68">
        <v>10.3</v>
      </c>
      <c r="EU209" s="133">
        <v>10.4</v>
      </c>
      <c r="EV209" s="134">
        <f t="shared" si="464"/>
        <v>-9.9999999999999645E-2</v>
      </c>
      <c r="EW209" s="68">
        <v>10.5</v>
      </c>
      <c r="EX209" s="133">
        <v>10.3</v>
      </c>
      <c r="EY209" s="134">
        <f t="shared" si="465"/>
        <v>0.19999999999999929</v>
      </c>
    </row>
    <row r="210" spans="10:155" ht="19.75" customHeight="1" x14ac:dyDescent="0.35">
      <c r="J210" s="103">
        <v>44763</v>
      </c>
      <c r="K210" s="101">
        <f t="shared" si="431"/>
        <v>22.254838709677419</v>
      </c>
      <c r="L210" s="102">
        <v>22.6</v>
      </c>
      <c r="M210" s="100">
        <v>23.2</v>
      </c>
      <c r="N210" s="100">
        <v>22.6</v>
      </c>
      <c r="O210" s="100">
        <v>22.8</v>
      </c>
      <c r="P210" s="100">
        <v>24.6</v>
      </c>
      <c r="Q210" s="105">
        <v>23.4</v>
      </c>
      <c r="R210" s="102">
        <v>22.8</v>
      </c>
      <c r="S210" s="100">
        <v>22</v>
      </c>
      <c r="T210" s="100">
        <v>22.3</v>
      </c>
      <c r="U210" s="100">
        <v>23.8</v>
      </c>
      <c r="V210" s="100">
        <v>22.6</v>
      </c>
      <c r="W210" s="56">
        <v>22.6</v>
      </c>
      <c r="X210" s="106">
        <v>21.4</v>
      </c>
      <c r="Y210" s="100">
        <v>21.8</v>
      </c>
      <c r="Z210" s="100">
        <v>22.6</v>
      </c>
      <c r="AA210" s="100">
        <v>22</v>
      </c>
      <c r="AB210" s="105">
        <v>22</v>
      </c>
      <c r="AC210" s="102">
        <v>22.4</v>
      </c>
      <c r="AD210" s="102">
        <v>22.4</v>
      </c>
      <c r="AE210" s="100">
        <v>21.8</v>
      </c>
      <c r="AF210" s="102">
        <v>22.4</v>
      </c>
      <c r="AG210" s="100">
        <v>21.4</v>
      </c>
      <c r="AH210" s="100">
        <v>21.4</v>
      </c>
      <c r="AI210" s="100">
        <v>21.4</v>
      </c>
      <c r="AJ210" s="105">
        <v>21.2</v>
      </c>
      <c r="AK210" s="102">
        <v>22</v>
      </c>
      <c r="AL210" s="100">
        <v>21.9</v>
      </c>
      <c r="AM210" s="100">
        <v>21.8</v>
      </c>
      <c r="AN210" s="100">
        <v>21.2</v>
      </c>
      <c r="AO210" s="100">
        <v>21.9</v>
      </c>
      <c r="AP210" s="100">
        <v>21.6</v>
      </c>
      <c r="AQ210" s="110">
        <f t="shared" si="392"/>
        <v>0.85000000000000142</v>
      </c>
      <c r="AS210" s="103"/>
      <c r="AT210" s="167"/>
      <c r="AU210" s="161"/>
      <c r="AV210" s="143"/>
      <c r="AW210" s="143"/>
      <c r="AX210" s="143"/>
      <c r="AY210" s="143"/>
      <c r="AZ210" s="171"/>
      <c r="BA210" s="142"/>
      <c r="BB210" s="143"/>
      <c r="BC210" s="143"/>
      <c r="BD210" s="143"/>
      <c r="BE210" s="143"/>
      <c r="BF210" s="142"/>
      <c r="BG210" s="143"/>
      <c r="BH210" s="143"/>
      <c r="BI210" s="143"/>
      <c r="BJ210" s="150"/>
      <c r="BK210" s="143"/>
      <c r="BL210" s="143"/>
      <c r="BM210" s="143"/>
      <c r="BN210" s="143"/>
      <c r="BO210" s="150"/>
      <c r="BP210" s="142"/>
      <c r="BQ210" s="143"/>
      <c r="BR210" s="143"/>
      <c r="BS210" s="143"/>
      <c r="BT210" s="143"/>
      <c r="BV210" s="103"/>
      <c r="BW210" s="162"/>
      <c r="BX210" s="161"/>
      <c r="BY210" s="143"/>
      <c r="BZ210" s="143"/>
      <c r="CA210" s="143"/>
      <c r="CB210" s="143"/>
      <c r="CC210" s="161"/>
      <c r="CD210" s="143"/>
      <c r="CE210" s="143"/>
      <c r="CF210" s="143"/>
      <c r="CG210" s="143"/>
      <c r="CH210" s="143"/>
      <c r="CI210" s="143"/>
      <c r="CJ210" s="143"/>
      <c r="CK210" s="143"/>
      <c r="CL210" s="163"/>
      <c r="CM210" s="142"/>
      <c r="CN210" s="143"/>
      <c r="CO210" s="143"/>
      <c r="CP210" s="143"/>
      <c r="CQ210" s="143"/>
      <c r="CR210" s="142"/>
      <c r="CS210" s="143"/>
      <c r="CT210" s="143"/>
      <c r="CU210" s="143"/>
      <c r="CV210" s="143"/>
      <c r="CX210" s="103">
        <v>44763</v>
      </c>
      <c r="CY210" s="68">
        <v>14.25</v>
      </c>
      <c r="CZ210" s="68">
        <v>12.25</v>
      </c>
      <c r="DA210" s="126">
        <f t="shared" si="421"/>
        <v>2</v>
      </c>
      <c r="DC210" s="103">
        <v>44763</v>
      </c>
      <c r="DD210" s="127">
        <f t="shared" si="432"/>
        <v>0.60000000000000142</v>
      </c>
      <c r="DE210" s="127">
        <f t="shared" si="433"/>
        <v>1.8000000000000007</v>
      </c>
      <c r="DF210" s="127">
        <f t="shared" si="434"/>
        <v>-0.80000000000000071</v>
      </c>
      <c r="DG210" s="127">
        <f t="shared" si="435"/>
        <v>-0.19999999999999929</v>
      </c>
      <c r="DH210" s="127">
        <f t="shared" si="436"/>
        <v>-0.10000000000000142</v>
      </c>
      <c r="DI210" s="127">
        <f t="shared" si="437"/>
        <v>0.80000000000000071</v>
      </c>
      <c r="DJ210" s="127">
        <f t="shared" si="438"/>
        <v>-0.60000000000000142</v>
      </c>
      <c r="DK210" s="127">
        <f t="shared" si="439"/>
        <v>-0.60000000000000142</v>
      </c>
      <c r="DL210" s="127">
        <f t="shared" si="440"/>
        <v>0.60000000000000142</v>
      </c>
      <c r="DM210" s="127">
        <f t="shared" si="441"/>
        <v>0</v>
      </c>
      <c r="DN210" s="127">
        <f t="shared" si="442"/>
        <v>-1.6000000000000014</v>
      </c>
      <c r="DO210" s="127">
        <f t="shared" si="443"/>
        <v>-0.19999999999999929</v>
      </c>
      <c r="DP210" s="127">
        <f t="shared" si="444"/>
        <v>-0.70000000000000284</v>
      </c>
      <c r="DQ210" s="127">
        <f t="shared" si="445"/>
        <v>-0.90000000000000213</v>
      </c>
      <c r="DR210" s="127">
        <f t="shared" si="446"/>
        <v>-0.5</v>
      </c>
      <c r="DS210" s="127">
        <f t="shared" si="447"/>
        <v>-0.60000000000000142</v>
      </c>
      <c r="DU210" s="103">
        <v>44766</v>
      </c>
      <c r="DV210" s="68">
        <v>11</v>
      </c>
      <c r="DW210" s="133">
        <v>11</v>
      </c>
      <c r="DX210" s="134">
        <f t="shared" si="466"/>
        <v>0</v>
      </c>
      <c r="DY210" s="68">
        <v>10.8</v>
      </c>
      <c r="DZ210" s="133">
        <v>10.7</v>
      </c>
      <c r="EA210" s="134">
        <f t="shared" si="457"/>
        <v>0.10000000000000142</v>
      </c>
      <c r="EB210" s="68">
        <v>11</v>
      </c>
      <c r="EC210" s="133">
        <v>11.1</v>
      </c>
      <c r="ED210" s="134">
        <f t="shared" si="458"/>
        <v>-9.9999999999999645E-2</v>
      </c>
      <c r="EE210" s="68">
        <v>10.8</v>
      </c>
      <c r="EF210" s="133">
        <v>10.9</v>
      </c>
      <c r="EG210" s="134">
        <f t="shared" si="459"/>
        <v>-9.9999999999999645E-2</v>
      </c>
      <c r="EH210" s="68">
        <v>10.8</v>
      </c>
      <c r="EI210" s="133">
        <v>10.8</v>
      </c>
      <c r="EJ210" s="134">
        <f t="shared" si="460"/>
        <v>0</v>
      </c>
      <c r="EK210" s="68">
        <v>10.8</v>
      </c>
      <c r="EL210" s="133">
        <v>10.9</v>
      </c>
      <c r="EM210" s="134">
        <f t="shared" si="461"/>
        <v>-9.9999999999999645E-2</v>
      </c>
      <c r="EN210" s="68">
        <v>10.7</v>
      </c>
      <c r="EO210" s="133">
        <v>10.9</v>
      </c>
      <c r="EP210" s="134">
        <f t="shared" si="462"/>
        <v>-0.20000000000000107</v>
      </c>
      <c r="EQ210" s="68">
        <v>10.7</v>
      </c>
      <c r="ER210" s="133">
        <v>10.9</v>
      </c>
      <c r="ES210" s="134">
        <f t="shared" si="463"/>
        <v>-0.20000000000000107</v>
      </c>
      <c r="ET210" s="68">
        <v>10.6</v>
      </c>
      <c r="EU210" s="133">
        <v>10.8</v>
      </c>
      <c r="EV210" s="134">
        <f t="shared" si="464"/>
        <v>-0.20000000000000107</v>
      </c>
      <c r="EW210" s="68">
        <v>10.8</v>
      </c>
      <c r="EX210" s="133">
        <v>10.7</v>
      </c>
      <c r="EY210" s="134">
        <f t="shared" si="465"/>
        <v>0.10000000000000142</v>
      </c>
    </row>
    <row r="211" spans="10:155" ht="19.75" customHeight="1" x14ac:dyDescent="0.35">
      <c r="J211" s="103">
        <v>44762</v>
      </c>
      <c r="K211" s="101">
        <f t="shared" si="431"/>
        <v>22.709677419354843</v>
      </c>
      <c r="L211" s="102">
        <v>23</v>
      </c>
      <c r="M211" s="100">
        <v>23.4</v>
      </c>
      <c r="N211" s="100">
        <v>22.6</v>
      </c>
      <c r="O211" s="100">
        <v>23</v>
      </c>
      <c r="P211" s="100">
        <v>25</v>
      </c>
      <c r="Q211" s="105">
        <v>23.4</v>
      </c>
      <c r="R211" s="102">
        <v>23.2</v>
      </c>
      <c r="S211" s="100">
        <v>23</v>
      </c>
      <c r="T211" s="100">
        <v>22.8</v>
      </c>
      <c r="U211" s="100">
        <v>23.8</v>
      </c>
      <c r="V211" s="100">
        <v>23.2</v>
      </c>
      <c r="W211" s="56">
        <v>23.2</v>
      </c>
      <c r="X211" s="106">
        <v>22</v>
      </c>
      <c r="Y211" s="100">
        <v>22.6</v>
      </c>
      <c r="Z211" s="100">
        <v>23.4</v>
      </c>
      <c r="AA211" s="100">
        <v>22.8</v>
      </c>
      <c r="AB211" s="105">
        <v>22.8</v>
      </c>
      <c r="AC211" s="102">
        <v>22.8</v>
      </c>
      <c r="AD211" s="102">
        <v>22.8</v>
      </c>
      <c r="AE211" s="100">
        <v>22.4</v>
      </c>
      <c r="AF211" s="102">
        <v>22.8</v>
      </c>
      <c r="AG211" s="100">
        <v>22</v>
      </c>
      <c r="AH211" s="100">
        <v>22</v>
      </c>
      <c r="AI211" s="100">
        <v>22</v>
      </c>
      <c r="AJ211" s="105">
        <v>21.8</v>
      </c>
      <c r="AK211" s="102">
        <v>22.2</v>
      </c>
      <c r="AL211" s="100">
        <v>22.6</v>
      </c>
      <c r="AM211" s="100">
        <v>22</v>
      </c>
      <c r="AN211" s="100">
        <v>21.6</v>
      </c>
      <c r="AO211" s="100">
        <v>22.2</v>
      </c>
      <c r="AP211" s="100">
        <v>21.6</v>
      </c>
      <c r="AQ211" s="110">
        <f t="shared" si="392"/>
        <v>0.69999999999999929</v>
      </c>
      <c r="AS211" s="103"/>
      <c r="AT211" s="167"/>
      <c r="AU211" s="161"/>
      <c r="AV211" s="143"/>
      <c r="AW211" s="143"/>
      <c r="AX211" s="143"/>
      <c r="AY211" s="143"/>
      <c r="AZ211" s="171"/>
      <c r="BA211" s="142"/>
      <c r="BB211" s="143"/>
      <c r="BC211" s="143"/>
      <c r="BD211" s="143"/>
      <c r="BE211" s="143"/>
      <c r="BF211" s="142"/>
      <c r="BG211" s="143"/>
      <c r="BH211" s="143"/>
      <c r="BI211" s="143"/>
      <c r="BJ211" s="150"/>
      <c r="BK211" s="143"/>
      <c r="BL211" s="143"/>
      <c r="BM211" s="143"/>
      <c r="BN211" s="143"/>
      <c r="BO211" s="150"/>
      <c r="BP211" s="142"/>
      <c r="BQ211" s="143"/>
      <c r="BR211" s="143"/>
      <c r="BS211" s="143"/>
      <c r="BT211" s="143"/>
      <c r="BV211" s="103"/>
      <c r="BW211" s="162"/>
      <c r="BX211" s="161"/>
      <c r="BY211" s="143"/>
      <c r="BZ211" s="143"/>
      <c r="CA211" s="143"/>
      <c r="CB211" s="143"/>
      <c r="CC211" s="161"/>
      <c r="CD211" s="143"/>
      <c r="CE211" s="143"/>
      <c r="CF211" s="143"/>
      <c r="CG211" s="143"/>
      <c r="CH211" s="143"/>
      <c r="CI211" s="143"/>
      <c r="CJ211" s="143"/>
      <c r="CK211" s="143"/>
      <c r="CL211" s="163"/>
      <c r="CM211" s="142"/>
      <c r="CN211" s="143"/>
      <c r="CO211" s="143"/>
      <c r="CP211" s="143"/>
      <c r="CQ211" s="143"/>
      <c r="CR211" s="142"/>
      <c r="CS211" s="143"/>
      <c r="CT211" s="143"/>
      <c r="CU211" s="143"/>
      <c r="CV211" s="143"/>
      <c r="CX211" s="103">
        <v>44762</v>
      </c>
      <c r="CY211" s="68">
        <v>14.35</v>
      </c>
      <c r="CZ211" s="68">
        <v>12.6</v>
      </c>
      <c r="DA211" s="126">
        <f t="shared" si="421"/>
        <v>1.75</v>
      </c>
      <c r="DC211" s="103">
        <v>44762</v>
      </c>
      <c r="DD211" s="127">
        <f t="shared" si="432"/>
        <v>0.19999999999999929</v>
      </c>
      <c r="DE211" s="127">
        <f t="shared" si="433"/>
        <v>0.80000000000000071</v>
      </c>
      <c r="DF211" s="127">
        <f t="shared" si="434"/>
        <v>-1.3999999999999986</v>
      </c>
      <c r="DG211" s="127">
        <f t="shared" si="435"/>
        <v>-1</v>
      </c>
      <c r="DH211" s="127">
        <f t="shared" si="436"/>
        <v>-0.39999999999999858</v>
      </c>
      <c r="DI211" s="127">
        <f t="shared" si="437"/>
        <v>0.19999999999999929</v>
      </c>
      <c r="DJ211" s="127">
        <f t="shared" si="438"/>
        <v>-1</v>
      </c>
      <c r="DK211" s="127">
        <f t="shared" si="439"/>
        <v>-1</v>
      </c>
      <c r="DL211" s="127">
        <f t="shared" si="440"/>
        <v>-0.39999999999999858</v>
      </c>
      <c r="DM211" s="127">
        <f t="shared" si="441"/>
        <v>-0.80000000000000071</v>
      </c>
      <c r="DN211" s="127">
        <f t="shared" si="442"/>
        <v>-1.5999999999999979</v>
      </c>
      <c r="DO211" s="127">
        <f t="shared" si="443"/>
        <v>-0.39999999999999858</v>
      </c>
      <c r="DP211" s="127">
        <f t="shared" si="444"/>
        <v>-0.59999999999999787</v>
      </c>
      <c r="DQ211" s="127">
        <f t="shared" si="445"/>
        <v>-0.59999999999999787</v>
      </c>
      <c r="DR211" s="127">
        <f t="shared" si="446"/>
        <v>-0.60000000000000142</v>
      </c>
      <c r="DS211" s="127">
        <f t="shared" si="447"/>
        <v>-1</v>
      </c>
      <c r="DU211" s="103">
        <v>44765</v>
      </c>
      <c r="DV211" s="68">
        <v>11.1</v>
      </c>
      <c r="DW211" s="133">
        <v>11</v>
      </c>
      <c r="DX211" s="134">
        <f t="shared" si="466"/>
        <v>9.9999999999999645E-2</v>
      </c>
      <c r="DY211" s="68">
        <v>11</v>
      </c>
      <c r="DZ211" s="133">
        <v>11</v>
      </c>
      <c r="EA211" s="134">
        <f t="shared" si="457"/>
        <v>0</v>
      </c>
      <c r="EB211" s="68">
        <v>11.15</v>
      </c>
      <c r="EC211" s="133">
        <v>11.2</v>
      </c>
      <c r="ED211" s="134">
        <f t="shared" si="458"/>
        <v>-4.9999999999998934E-2</v>
      </c>
      <c r="EE211" s="68">
        <v>10.8</v>
      </c>
      <c r="EF211" s="133">
        <v>10.9</v>
      </c>
      <c r="EG211" s="134">
        <f t="shared" si="459"/>
        <v>-9.9999999999999645E-2</v>
      </c>
      <c r="EH211" s="68">
        <v>10.8</v>
      </c>
      <c r="EI211" s="133">
        <v>10.8</v>
      </c>
      <c r="EJ211" s="134">
        <f t="shared" si="460"/>
        <v>0</v>
      </c>
      <c r="EK211" s="68">
        <v>10.8</v>
      </c>
      <c r="EL211" s="133">
        <v>10.9</v>
      </c>
      <c r="EM211" s="134">
        <f t="shared" si="461"/>
        <v>-9.9999999999999645E-2</v>
      </c>
      <c r="EN211" s="68">
        <v>10.7</v>
      </c>
      <c r="EO211" s="133">
        <v>10.9</v>
      </c>
      <c r="EP211" s="134">
        <f t="shared" si="462"/>
        <v>-0.20000000000000107</v>
      </c>
      <c r="EQ211" s="68">
        <v>10.7</v>
      </c>
      <c r="ER211" s="133">
        <v>10.9</v>
      </c>
      <c r="ES211" s="134">
        <f t="shared" si="463"/>
        <v>-0.20000000000000107</v>
      </c>
      <c r="ET211" s="68">
        <v>10.6</v>
      </c>
      <c r="EU211" s="133">
        <v>10.8</v>
      </c>
      <c r="EV211" s="134">
        <f t="shared" si="464"/>
        <v>-0.20000000000000107</v>
      </c>
      <c r="EW211" s="68">
        <v>11</v>
      </c>
      <c r="EX211" s="133">
        <v>11</v>
      </c>
      <c r="EY211" s="134">
        <f t="shared" si="465"/>
        <v>0</v>
      </c>
    </row>
    <row r="212" spans="10:155" ht="19.75" customHeight="1" x14ac:dyDescent="0.35">
      <c r="J212" s="103">
        <v>44761</v>
      </c>
      <c r="K212" s="101">
        <f t="shared" si="431"/>
        <v>22.819354838709685</v>
      </c>
      <c r="L212" s="102">
        <v>23</v>
      </c>
      <c r="M212" s="100">
        <v>23.4</v>
      </c>
      <c r="N212" s="100">
        <v>22.6</v>
      </c>
      <c r="O212" s="100">
        <v>23</v>
      </c>
      <c r="P212" s="100">
        <v>25</v>
      </c>
      <c r="Q212" s="105">
        <v>23.4</v>
      </c>
      <c r="R212" s="102">
        <v>23.4</v>
      </c>
      <c r="S212" s="100">
        <v>23</v>
      </c>
      <c r="T212" s="100">
        <v>22.8</v>
      </c>
      <c r="U212" s="100">
        <v>23.8</v>
      </c>
      <c r="V212" s="100">
        <v>23.2</v>
      </c>
      <c r="W212" s="56">
        <v>23.2</v>
      </c>
      <c r="X212" s="106">
        <v>22</v>
      </c>
      <c r="Y212" s="100">
        <v>22.6</v>
      </c>
      <c r="Z212" s="100">
        <v>23.4</v>
      </c>
      <c r="AA212" s="100">
        <v>22.8</v>
      </c>
      <c r="AB212" s="105">
        <v>22.8</v>
      </c>
      <c r="AC212" s="102">
        <v>23.2</v>
      </c>
      <c r="AD212" s="102">
        <v>23.2</v>
      </c>
      <c r="AE212" s="100">
        <v>22.8</v>
      </c>
      <c r="AF212" s="102">
        <v>23.2</v>
      </c>
      <c r="AG212" s="100">
        <v>22</v>
      </c>
      <c r="AH212" s="100">
        <v>22.6</v>
      </c>
      <c r="AI212" s="100">
        <v>22.6</v>
      </c>
      <c r="AJ212" s="105">
        <v>22.2</v>
      </c>
      <c r="AK212" s="102">
        <v>22.2</v>
      </c>
      <c r="AL212" s="100">
        <v>22.6</v>
      </c>
      <c r="AM212" s="100">
        <v>22</v>
      </c>
      <c r="AN212" s="100">
        <v>21.6</v>
      </c>
      <c r="AO212" s="100">
        <v>22.2</v>
      </c>
      <c r="AP212" s="100">
        <v>21.6</v>
      </c>
      <c r="AQ212" s="110">
        <f t="shared" si="392"/>
        <v>0.60000000000000142</v>
      </c>
      <c r="AS212" s="103"/>
      <c r="AT212" s="167"/>
      <c r="AU212" s="161"/>
      <c r="AV212" s="143"/>
      <c r="AW212" s="143"/>
      <c r="AX212" s="143"/>
      <c r="AY212" s="143"/>
      <c r="AZ212" s="171"/>
      <c r="BA212" s="142"/>
      <c r="BB212" s="143"/>
      <c r="BC212" s="143"/>
      <c r="BD212" s="143"/>
      <c r="BE212" s="143"/>
      <c r="BF212" s="142"/>
      <c r="BG212" s="143"/>
      <c r="BH212" s="143"/>
      <c r="BI212" s="143"/>
      <c r="BJ212" s="150"/>
      <c r="BK212" s="143"/>
      <c r="BL212" s="143"/>
      <c r="BM212" s="143"/>
      <c r="BN212" s="143"/>
      <c r="BO212" s="150"/>
      <c r="BP212" s="142"/>
      <c r="BQ212" s="143"/>
      <c r="BR212" s="143"/>
      <c r="BS212" s="143"/>
      <c r="BT212" s="143"/>
      <c r="BV212" s="103"/>
      <c r="BW212" s="162"/>
      <c r="BX212" s="161"/>
      <c r="BY212" s="143"/>
      <c r="BZ212" s="143"/>
      <c r="CA212" s="143"/>
      <c r="CB212" s="143"/>
      <c r="CC212" s="161"/>
      <c r="CD212" s="143"/>
      <c r="CE212" s="143"/>
      <c r="CF212" s="143"/>
      <c r="CG212" s="143"/>
      <c r="CH212" s="143"/>
      <c r="CI212" s="143"/>
      <c r="CJ212" s="143"/>
      <c r="CK212" s="143"/>
      <c r="CL212" s="163"/>
      <c r="CM212" s="142"/>
      <c r="CN212" s="143"/>
      <c r="CO212" s="143"/>
      <c r="CP212" s="143"/>
      <c r="CQ212" s="143"/>
      <c r="CR212" s="142"/>
      <c r="CS212" s="143"/>
      <c r="CT212" s="143"/>
      <c r="CU212" s="143"/>
      <c r="CV212" s="143"/>
      <c r="CX212" s="103">
        <v>44761</v>
      </c>
      <c r="CY212" s="68">
        <v>14.35</v>
      </c>
      <c r="CZ212" s="68">
        <v>12.25</v>
      </c>
      <c r="DA212" s="126">
        <f t="shared" si="421"/>
        <v>2.0999999999999996</v>
      </c>
      <c r="DC212" s="103">
        <v>44761</v>
      </c>
      <c r="DD212" s="127">
        <f t="shared" si="432"/>
        <v>0.19999999999999929</v>
      </c>
      <c r="DE212" s="127">
        <f t="shared" si="433"/>
        <v>0.80000000000000071</v>
      </c>
      <c r="DF212" s="127">
        <f t="shared" si="434"/>
        <v>-1.3999999999999986</v>
      </c>
      <c r="DG212" s="127">
        <f t="shared" si="435"/>
        <v>-1</v>
      </c>
      <c r="DH212" s="127">
        <f t="shared" si="436"/>
        <v>-0.39999999999999858</v>
      </c>
      <c r="DI212" s="127">
        <f t="shared" si="437"/>
        <v>0.39999999999999858</v>
      </c>
      <c r="DJ212" s="127">
        <f t="shared" si="438"/>
        <v>-0.39999999999999858</v>
      </c>
      <c r="DK212" s="127">
        <f t="shared" si="439"/>
        <v>-0.39999999999999858</v>
      </c>
      <c r="DL212" s="127">
        <f t="shared" si="440"/>
        <v>-0.39999999999999858</v>
      </c>
      <c r="DM212" s="127">
        <f t="shared" si="441"/>
        <v>-0.80000000000000071</v>
      </c>
      <c r="DN212" s="127">
        <f t="shared" si="442"/>
        <v>-1.7999999999999972</v>
      </c>
      <c r="DO212" s="127">
        <f t="shared" si="443"/>
        <v>-1</v>
      </c>
      <c r="DP212" s="127">
        <f t="shared" si="444"/>
        <v>-0.59999999999999787</v>
      </c>
      <c r="DQ212" s="127">
        <f t="shared" si="445"/>
        <v>-0.79999999999999716</v>
      </c>
      <c r="DR212" s="127">
        <f t="shared" si="446"/>
        <v>-0.60000000000000142</v>
      </c>
      <c r="DS212" s="127">
        <f t="shared" si="447"/>
        <v>-1</v>
      </c>
      <c r="DU212" s="103">
        <v>44764</v>
      </c>
      <c r="DV212" s="68">
        <v>11.2</v>
      </c>
      <c r="DW212" s="133">
        <v>10.9</v>
      </c>
      <c r="DX212" s="134">
        <f t="shared" si="466"/>
        <v>0.29999999999999893</v>
      </c>
      <c r="DY212" s="68">
        <v>11</v>
      </c>
      <c r="DZ212" s="133">
        <v>11</v>
      </c>
      <c r="EA212" s="134">
        <f t="shared" si="457"/>
        <v>0</v>
      </c>
      <c r="EB212" s="68">
        <v>11.3</v>
      </c>
      <c r="EC212" s="133">
        <v>11.3</v>
      </c>
      <c r="ED212" s="134">
        <f t="shared" si="458"/>
        <v>0</v>
      </c>
      <c r="EE212" s="68">
        <v>10.8</v>
      </c>
      <c r="EF212" s="133">
        <v>10.9</v>
      </c>
      <c r="EG212" s="134">
        <f t="shared" si="459"/>
        <v>-9.9999999999999645E-2</v>
      </c>
      <c r="EH212" s="68">
        <v>10.85</v>
      </c>
      <c r="EI212" s="133">
        <v>10.95</v>
      </c>
      <c r="EJ212" s="134">
        <f t="shared" si="460"/>
        <v>-9.9999999999999645E-2</v>
      </c>
      <c r="EK212" s="68">
        <v>10.9</v>
      </c>
      <c r="EL212" s="133">
        <v>11.1</v>
      </c>
      <c r="EM212" s="134">
        <f t="shared" si="461"/>
        <v>-0.19999999999999929</v>
      </c>
      <c r="EN212" s="68">
        <v>10.7</v>
      </c>
      <c r="EO212" s="133">
        <v>10.8</v>
      </c>
      <c r="EP212" s="134">
        <f t="shared" si="462"/>
        <v>-0.10000000000000142</v>
      </c>
      <c r="EQ212" s="68">
        <v>10.7</v>
      </c>
      <c r="ER212" s="133">
        <v>10.8</v>
      </c>
      <c r="ES212" s="134">
        <f t="shared" si="463"/>
        <v>-0.10000000000000142</v>
      </c>
      <c r="ET212" s="68">
        <v>10.6</v>
      </c>
      <c r="EU212" s="133">
        <v>10.8</v>
      </c>
      <c r="EV212" s="134">
        <f t="shared" si="464"/>
        <v>-0.20000000000000107</v>
      </c>
      <c r="EW212" s="68">
        <v>11</v>
      </c>
      <c r="EX212" s="133">
        <v>11</v>
      </c>
      <c r="EY212" s="134">
        <f t="shared" ref="EY212:EY219" si="467">EW212-EX212</f>
        <v>0</v>
      </c>
    </row>
    <row r="213" spans="10:155" ht="19.75" customHeight="1" x14ac:dyDescent="0.35">
      <c r="J213" s="103">
        <v>44760</v>
      </c>
      <c r="K213" s="101">
        <f t="shared" si="431"/>
        <v>22.535483870967742</v>
      </c>
      <c r="L213" s="102">
        <v>22.6</v>
      </c>
      <c r="M213" s="100">
        <v>23.4</v>
      </c>
      <c r="N213" s="100">
        <v>22</v>
      </c>
      <c r="O213" s="100">
        <v>22.4</v>
      </c>
      <c r="P213" s="100">
        <v>24.8</v>
      </c>
      <c r="Q213" s="105">
        <v>23.4</v>
      </c>
      <c r="R213" s="102">
        <v>22.8</v>
      </c>
      <c r="S213" s="100">
        <v>22.6</v>
      </c>
      <c r="T213" s="100">
        <v>22.8</v>
      </c>
      <c r="U213" s="100">
        <v>23</v>
      </c>
      <c r="V213" s="100">
        <v>22.8</v>
      </c>
      <c r="W213" s="56">
        <v>22.6</v>
      </c>
      <c r="X213" s="106">
        <v>22</v>
      </c>
      <c r="Y213" s="100">
        <v>22.6</v>
      </c>
      <c r="Z213" s="100">
        <v>23.4</v>
      </c>
      <c r="AA213" s="100">
        <v>22.8</v>
      </c>
      <c r="AB213" s="105">
        <v>22.8</v>
      </c>
      <c r="AC213" s="102">
        <v>23.2</v>
      </c>
      <c r="AD213" s="102">
        <v>23.2</v>
      </c>
      <c r="AE213" s="100">
        <v>22.6</v>
      </c>
      <c r="AF213" s="102">
        <v>23.2</v>
      </c>
      <c r="AG213" s="100">
        <v>21.8</v>
      </c>
      <c r="AH213" s="100">
        <v>22</v>
      </c>
      <c r="AI213" s="100">
        <v>22</v>
      </c>
      <c r="AJ213" s="105">
        <v>21.8</v>
      </c>
      <c r="AK213" s="102">
        <v>22</v>
      </c>
      <c r="AL213" s="100">
        <v>22</v>
      </c>
      <c r="AM213" s="100">
        <v>21.4</v>
      </c>
      <c r="AN213" s="100">
        <v>21.4</v>
      </c>
      <c r="AO213" s="100">
        <v>21.6</v>
      </c>
      <c r="AP213" s="100">
        <v>21.6</v>
      </c>
      <c r="AQ213" s="110">
        <f t="shared" si="392"/>
        <v>0.69999999999999574</v>
      </c>
      <c r="AS213" s="103"/>
      <c r="AT213" s="167"/>
      <c r="AU213" s="161"/>
      <c r="AV213" s="143"/>
      <c r="AW213" s="143"/>
      <c r="AX213" s="143"/>
      <c r="AY213" s="143"/>
      <c r="AZ213" s="171"/>
      <c r="BA213" s="142"/>
      <c r="BB213" s="143"/>
      <c r="BC213" s="143"/>
      <c r="BD213" s="143"/>
      <c r="BE213" s="143"/>
      <c r="BF213" s="142"/>
      <c r="BG213" s="143"/>
      <c r="BH213" s="143"/>
      <c r="BI213" s="143"/>
      <c r="BJ213" s="150"/>
      <c r="BK213" s="143"/>
      <c r="BL213" s="143"/>
      <c r="BM213" s="143"/>
      <c r="BN213" s="143"/>
      <c r="BO213" s="150"/>
      <c r="BP213" s="142"/>
      <c r="BQ213" s="143"/>
      <c r="BR213" s="143"/>
      <c r="BS213" s="143"/>
      <c r="BT213" s="143"/>
      <c r="BV213" s="103"/>
      <c r="BW213" s="162"/>
      <c r="BX213" s="161"/>
      <c r="BY213" s="143"/>
      <c r="BZ213" s="143"/>
      <c r="CA213" s="143"/>
      <c r="CB213" s="143"/>
      <c r="CC213" s="161"/>
      <c r="CD213" s="143"/>
      <c r="CE213" s="143"/>
      <c r="CF213" s="143"/>
      <c r="CG213" s="143"/>
      <c r="CH213" s="143"/>
      <c r="CI213" s="143"/>
      <c r="CJ213" s="143"/>
      <c r="CK213" s="143"/>
      <c r="CL213" s="163"/>
      <c r="CM213" s="142"/>
      <c r="CN213" s="143"/>
      <c r="CO213" s="143"/>
      <c r="CP213" s="143"/>
      <c r="CQ213" s="143"/>
      <c r="CR213" s="142"/>
      <c r="CS213" s="143"/>
      <c r="CT213" s="143"/>
      <c r="CU213" s="143"/>
      <c r="CV213" s="143"/>
      <c r="CX213" s="103">
        <v>44760</v>
      </c>
      <c r="CY213" s="68">
        <v>14.5</v>
      </c>
      <c r="CZ213" s="68">
        <v>13.25</v>
      </c>
      <c r="DA213" s="126">
        <f t="shared" si="421"/>
        <v>1.25</v>
      </c>
      <c r="DC213" s="103">
        <v>44760</v>
      </c>
      <c r="DD213" s="127">
        <f t="shared" si="432"/>
        <v>0.19999999999999929</v>
      </c>
      <c r="DE213" s="127">
        <f t="shared" si="433"/>
        <v>0.39999999999999858</v>
      </c>
      <c r="DF213" s="127">
        <f t="shared" si="434"/>
        <v>-1.2000000000000028</v>
      </c>
      <c r="DG213" s="127">
        <f t="shared" si="435"/>
        <v>-1.2000000000000028</v>
      </c>
      <c r="DH213" s="127">
        <f t="shared" si="436"/>
        <v>-0.60000000000000142</v>
      </c>
      <c r="DI213" s="127">
        <f t="shared" si="437"/>
        <v>0.19999999999999929</v>
      </c>
      <c r="DJ213" s="127">
        <f t="shared" si="438"/>
        <v>-0.60000000000000142</v>
      </c>
      <c r="DK213" s="127">
        <f t="shared" si="439"/>
        <v>-0.60000000000000142</v>
      </c>
      <c r="DL213" s="127">
        <f t="shared" si="440"/>
        <v>-0.60000000000000142</v>
      </c>
      <c r="DM213" s="127">
        <f t="shared" si="441"/>
        <v>-0.60000000000000142</v>
      </c>
      <c r="DN213" s="127">
        <f t="shared" si="442"/>
        <v>-1.4000000000000021</v>
      </c>
      <c r="DO213" s="127">
        <f t="shared" si="443"/>
        <v>-0.60000000000000142</v>
      </c>
      <c r="DP213" s="127">
        <f t="shared" si="444"/>
        <v>-0.80000000000000071</v>
      </c>
      <c r="DQ213" s="127">
        <f t="shared" si="445"/>
        <v>-0.80000000000000071</v>
      </c>
      <c r="DR213" s="127">
        <f t="shared" si="446"/>
        <v>0</v>
      </c>
      <c r="DS213" s="127">
        <f t="shared" si="447"/>
        <v>-0.60000000000000142</v>
      </c>
      <c r="DU213" s="103">
        <v>44763</v>
      </c>
      <c r="DV213" s="68">
        <v>11.4</v>
      </c>
      <c r="DW213" s="133">
        <v>11</v>
      </c>
      <c r="DX213" s="134">
        <f t="shared" si="466"/>
        <v>0.40000000000000036</v>
      </c>
      <c r="DY213" s="68">
        <v>11</v>
      </c>
      <c r="DZ213" s="133">
        <v>11.2</v>
      </c>
      <c r="EA213" s="134">
        <f t="shared" ref="EA213:EA219" si="468">DY213-DZ213</f>
        <v>-0.19999999999999929</v>
      </c>
      <c r="EB213" s="68">
        <v>11.3</v>
      </c>
      <c r="EC213" s="133">
        <v>11.4</v>
      </c>
      <c r="ED213" s="134">
        <f t="shared" ref="ED213:ED219" si="469">EB213-EC213</f>
        <v>-9.9999999999999645E-2</v>
      </c>
      <c r="EE213" s="68">
        <v>11</v>
      </c>
      <c r="EF213" s="133">
        <v>11.2</v>
      </c>
      <c r="EG213" s="134">
        <f t="shared" ref="EG213:EG219" si="470">EE213-EF213</f>
        <v>-0.19999999999999929</v>
      </c>
      <c r="EH213" s="68">
        <v>10.95</v>
      </c>
      <c r="EI213" s="133">
        <v>11</v>
      </c>
      <c r="EJ213" s="134">
        <f t="shared" ref="EJ213:EJ219" si="471">EH213-EI213</f>
        <v>-5.0000000000000711E-2</v>
      </c>
      <c r="EK213" s="68">
        <v>11.3</v>
      </c>
      <c r="EL213" s="133">
        <v>11.4</v>
      </c>
      <c r="EM213" s="134">
        <f t="shared" ref="EM213:EM219" si="472">EK213-EL213</f>
        <v>-9.9999999999999645E-2</v>
      </c>
      <c r="EN213" s="68">
        <v>10.7</v>
      </c>
      <c r="EO213" s="133">
        <v>10.8</v>
      </c>
      <c r="EP213" s="134">
        <f t="shared" ref="EP213:EP219" si="473">EN213-EO213</f>
        <v>-0.10000000000000142</v>
      </c>
      <c r="EQ213" s="68">
        <v>10.7</v>
      </c>
      <c r="ER213" s="133">
        <v>10.8</v>
      </c>
      <c r="ES213" s="134">
        <f t="shared" ref="ES213:ES219" si="474">EQ213-ER213</f>
        <v>-0.10000000000000142</v>
      </c>
      <c r="ET213" s="68">
        <v>10.6</v>
      </c>
      <c r="EU213" s="133">
        <v>10.8</v>
      </c>
      <c r="EV213" s="134">
        <f t="shared" ref="EV213:EV219" si="475">ET213-EU213</f>
        <v>-0.20000000000000107</v>
      </c>
      <c r="EW213" s="68">
        <v>11.3</v>
      </c>
      <c r="EX213" s="133">
        <v>11.1</v>
      </c>
      <c r="EY213" s="134">
        <f t="shared" si="467"/>
        <v>0.20000000000000107</v>
      </c>
    </row>
    <row r="214" spans="10:155" ht="19.75" customHeight="1" x14ac:dyDescent="0.35">
      <c r="J214" s="103">
        <v>44759</v>
      </c>
      <c r="K214" s="101">
        <f t="shared" si="431"/>
        <v>22.458064516129035</v>
      </c>
      <c r="L214" s="102">
        <v>22.6</v>
      </c>
      <c r="M214" s="100">
        <v>23.4</v>
      </c>
      <c r="N214" s="100">
        <v>22</v>
      </c>
      <c r="O214" s="100">
        <v>22</v>
      </c>
      <c r="P214" s="100">
        <v>24.6</v>
      </c>
      <c r="Q214" s="105">
        <v>23.4</v>
      </c>
      <c r="R214" s="102">
        <v>22.4</v>
      </c>
      <c r="S214" s="100">
        <v>22.6</v>
      </c>
      <c r="T214" s="100">
        <v>22.8</v>
      </c>
      <c r="U214" s="100">
        <v>23</v>
      </c>
      <c r="V214" s="100">
        <v>22.6</v>
      </c>
      <c r="W214" s="56">
        <v>22.6</v>
      </c>
      <c r="X214" s="106">
        <v>22</v>
      </c>
      <c r="Y214" s="100">
        <v>22.6</v>
      </c>
      <c r="Z214" s="100">
        <v>23.4</v>
      </c>
      <c r="AA214" s="100">
        <v>22.8</v>
      </c>
      <c r="AB214" s="105">
        <v>22.8</v>
      </c>
      <c r="AC214" s="102">
        <v>23.2</v>
      </c>
      <c r="AD214" s="102">
        <v>23.2</v>
      </c>
      <c r="AE214" s="100">
        <v>22.6</v>
      </c>
      <c r="AF214" s="102">
        <v>23.2</v>
      </c>
      <c r="AG214" s="100">
        <v>21.8</v>
      </c>
      <c r="AH214" s="100">
        <v>21.8</v>
      </c>
      <c r="AI214" s="100">
        <v>21.6</v>
      </c>
      <c r="AJ214" s="105">
        <v>21.6</v>
      </c>
      <c r="AK214" s="102">
        <v>22</v>
      </c>
      <c r="AL214" s="100">
        <v>21.6</v>
      </c>
      <c r="AM214" s="100">
        <v>21.4</v>
      </c>
      <c r="AN214" s="100">
        <v>21.4</v>
      </c>
      <c r="AO214" s="100">
        <v>21.6</v>
      </c>
      <c r="AP214" s="100">
        <v>21.6</v>
      </c>
      <c r="AQ214" s="110">
        <f t="shared" si="392"/>
        <v>0.60000000000000142</v>
      </c>
      <c r="AS214" s="103"/>
      <c r="AT214" s="167"/>
      <c r="AU214" s="161"/>
      <c r="AV214" s="143"/>
      <c r="AW214" s="143"/>
      <c r="AX214" s="143"/>
      <c r="AY214" s="143"/>
      <c r="AZ214" s="171"/>
      <c r="BA214" s="142"/>
      <c r="BB214" s="143"/>
      <c r="BC214" s="143"/>
      <c r="BD214" s="143"/>
      <c r="BE214" s="143"/>
      <c r="BF214" s="142"/>
      <c r="BG214" s="143"/>
      <c r="BH214" s="143"/>
      <c r="BI214" s="143"/>
      <c r="BJ214" s="150"/>
      <c r="BK214" s="143"/>
      <c r="BL214" s="143"/>
      <c r="BM214" s="143"/>
      <c r="BN214" s="143"/>
      <c r="BO214" s="150"/>
      <c r="BP214" s="142"/>
      <c r="BQ214" s="143"/>
      <c r="BR214" s="143"/>
      <c r="BS214" s="143"/>
      <c r="BT214" s="143"/>
      <c r="BV214" s="103"/>
      <c r="BW214" s="162"/>
      <c r="BX214" s="161"/>
      <c r="BY214" s="143"/>
      <c r="BZ214" s="143"/>
      <c r="CA214" s="143"/>
      <c r="CB214" s="143"/>
      <c r="CC214" s="161"/>
      <c r="CD214" s="143"/>
      <c r="CE214" s="143"/>
      <c r="CF214" s="143"/>
      <c r="CG214" s="143"/>
      <c r="CH214" s="143"/>
      <c r="CI214" s="143"/>
      <c r="CJ214" s="143"/>
      <c r="CK214" s="143"/>
      <c r="CL214" s="163"/>
      <c r="CM214" s="142"/>
      <c r="CN214" s="143"/>
      <c r="CO214" s="143"/>
      <c r="CP214" s="143"/>
      <c r="CQ214" s="143"/>
      <c r="CR214" s="142"/>
      <c r="CS214" s="143"/>
      <c r="CT214" s="143"/>
      <c r="CU214" s="143"/>
      <c r="CV214" s="143"/>
      <c r="CX214" s="103">
        <v>44759</v>
      </c>
      <c r="CY214" s="68">
        <v>14.5</v>
      </c>
      <c r="CZ214" s="68">
        <v>12.5</v>
      </c>
      <c r="DA214" s="126">
        <f t="shared" si="421"/>
        <v>2</v>
      </c>
      <c r="DC214" s="103">
        <v>44759</v>
      </c>
      <c r="DD214" s="127">
        <f t="shared" si="432"/>
        <v>0</v>
      </c>
      <c r="DE214" s="127">
        <f t="shared" si="433"/>
        <v>0.39999999999999858</v>
      </c>
      <c r="DF214" s="127">
        <f t="shared" si="434"/>
        <v>-1.2000000000000028</v>
      </c>
      <c r="DG214" s="127">
        <f t="shared" si="435"/>
        <v>-1.2000000000000028</v>
      </c>
      <c r="DH214" s="127">
        <f t="shared" si="436"/>
        <v>-1</v>
      </c>
      <c r="DI214" s="127">
        <f t="shared" si="437"/>
        <v>-0.20000000000000284</v>
      </c>
      <c r="DJ214" s="127">
        <f t="shared" si="438"/>
        <v>-0.80000000000000071</v>
      </c>
      <c r="DK214" s="127">
        <f t="shared" si="439"/>
        <v>-1</v>
      </c>
      <c r="DL214" s="127">
        <f t="shared" si="440"/>
        <v>-0.60000000000000142</v>
      </c>
      <c r="DM214" s="127">
        <f t="shared" si="441"/>
        <v>-0.60000000000000142</v>
      </c>
      <c r="DN214" s="127">
        <f t="shared" si="442"/>
        <v>-1</v>
      </c>
      <c r="DO214" s="127">
        <f t="shared" si="443"/>
        <v>-0.40000000000000213</v>
      </c>
      <c r="DP214" s="127">
        <f t="shared" si="444"/>
        <v>-1</v>
      </c>
      <c r="DQ214" s="127">
        <f t="shared" si="445"/>
        <v>-0.79999999999999716</v>
      </c>
      <c r="DR214" s="127">
        <f t="shared" si="446"/>
        <v>0.39999999999999858</v>
      </c>
      <c r="DS214" s="127">
        <f t="shared" si="447"/>
        <v>-0.60000000000000142</v>
      </c>
      <c r="DU214" s="103">
        <v>44762</v>
      </c>
      <c r="DV214" s="68">
        <v>11.6</v>
      </c>
      <c r="DW214" s="133">
        <v>11.3</v>
      </c>
      <c r="DX214" s="134">
        <f t="shared" si="466"/>
        <v>0.29999999999999893</v>
      </c>
      <c r="DY214" s="68">
        <v>11.5</v>
      </c>
      <c r="DZ214" s="133">
        <v>11.3</v>
      </c>
      <c r="EA214" s="134">
        <f t="shared" si="468"/>
        <v>0.19999999999999929</v>
      </c>
      <c r="EB214" s="68">
        <v>11.5</v>
      </c>
      <c r="EC214" s="133">
        <v>11.6</v>
      </c>
      <c r="ED214" s="134">
        <f t="shared" si="469"/>
        <v>-9.9999999999999645E-2</v>
      </c>
      <c r="EE214" s="68">
        <v>11.1</v>
      </c>
      <c r="EF214" s="133">
        <v>11.4</v>
      </c>
      <c r="EG214" s="134">
        <f t="shared" si="470"/>
        <v>-0.30000000000000071</v>
      </c>
      <c r="EH214" s="68">
        <v>11.3</v>
      </c>
      <c r="EI214" s="133">
        <v>11.5</v>
      </c>
      <c r="EJ214" s="134">
        <f t="shared" si="471"/>
        <v>-0.19999999999999929</v>
      </c>
      <c r="EK214" s="68">
        <v>11.3</v>
      </c>
      <c r="EL214" s="133">
        <v>11.5</v>
      </c>
      <c r="EM214" s="134">
        <f t="shared" si="472"/>
        <v>-0.19999999999999929</v>
      </c>
      <c r="EN214" s="68">
        <v>11</v>
      </c>
      <c r="EO214" s="133">
        <v>10.9</v>
      </c>
      <c r="EP214" s="134">
        <f t="shared" si="473"/>
        <v>9.9999999999999645E-2</v>
      </c>
      <c r="EQ214" s="68">
        <v>11</v>
      </c>
      <c r="ER214" s="133">
        <v>11</v>
      </c>
      <c r="ES214" s="134">
        <f t="shared" si="474"/>
        <v>0</v>
      </c>
      <c r="ET214" s="68">
        <v>10.9</v>
      </c>
      <c r="EU214" s="133">
        <v>11</v>
      </c>
      <c r="EV214" s="134">
        <f t="shared" si="475"/>
        <v>-9.9999999999999645E-2</v>
      </c>
      <c r="EW214" s="68">
        <v>11.6</v>
      </c>
      <c r="EX214" s="133">
        <v>11.45</v>
      </c>
      <c r="EY214" s="134">
        <f t="shared" si="467"/>
        <v>0.15000000000000036</v>
      </c>
    </row>
    <row r="215" spans="10:155" ht="19.75" customHeight="1" x14ac:dyDescent="0.35">
      <c r="J215" s="103">
        <v>44758</v>
      </c>
      <c r="K215" s="101">
        <f t="shared" si="431"/>
        <v>22.580645161290324</v>
      </c>
      <c r="L215" s="102">
        <v>22.6</v>
      </c>
      <c r="M215" s="100">
        <v>23.4</v>
      </c>
      <c r="N215" s="100">
        <v>22</v>
      </c>
      <c r="O215" s="100">
        <v>22</v>
      </c>
      <c r="P215" s="100">
        <v>24.6</v>
      </c>
      <c r="Q215" s="105">
        <v>23.4</v>
      </c>
      <c r="R215" s="102">
        <v>23</v>
      </c>
      <c r="S215" s="100">
        <v>22.6</v>
      </c>
      <c r="T215" s="100">
        <v>22.8</v>
      </c>
      <c r="U215" s="100">
        <v>23.8</v>
      </c>
      <c r="V215" s="100">
        <v>22.6</v>
      </c>
      <c r="W215" s="56">
        <v>22.6</v>
      </c>
      <c r="X215" s="106">
        <v>22</v>
      </c>
      <c r="Y215" s="100">
        <v>22.6</v>
      </c>
      <c r="Z215" s="100">
        <v>23.4</v>
      </c>
      <c r="AA215" s="100">
        <v>22.8</v>
      </c>
      <c r="AB215" s="105">
        <v>22.8</v>
      </c>
      <c r="AC215" s="102">
        <v>23.6</v>
      </c>
      <c r="AD215" s="102">
        <v>23.6</v>
      </c>
      <c r="AE215" s="100">
        <v>22.6</v>
      </c>
      <c r="AF215" s="102">
        <v>23.6</v>
      </c>
      <c r="AG215" s="100">
        <v>22</v>
      </c>
      <c r="AH215" s="100">
        <v>22</v>
      </c>
      <c r="AI215" s="100">
        <v>22</v>
      </c>
      <c r="AJ215" s="105">
        <v>21.8</v>
      </c>
      <c r="AK215" s="102">
        <v>22</v>
      </c>
      <c r="AL215" s="100">
        <v>21.6</v>
      </c>
      <c r="AM215" s="100">
        <v>21.4</v>
      </c>
      <c r="AN215" s="100">
        <v>21.4</v>
      </c>
      <c r="AO215" s="100">
        <v>21.8</v>
      </c>
      <c r="AP215" s="100">
        <v>21.6</v>
      </c>
      <c r="AQ215" s="110">
        <f t="shared" si="392"/>
        <v>0.30000000000000071</v>
      </c>
      <c r="AS215" s="103"/>
      <c r="AT215" s="167"/>
      <c r="AU215" s="161"/>
      <c r="AV215" s="143"/>
      <c r="AW215" s="143"/>
      <c r="AX215" s="143"/>
      <c r="AY215" s="143"/>
      <c r="AZ215" s="171"/>
      <c r="BA215" s="142"/>
      <c r="BB215" s="143"/>
      <c r="BC215" s="143"/>
      <c r="BD215" s="143"/>
      <c r="BE215" s="143"/>
      <c r="BF215" s="142"/>
      <c r="BG215" s="143"/>
      <c r="BH215" s="143"/>
      <c r="BI215" s="143"/>
      <c r="BJ215" s="150"/>
      <c r="BK215" s="143"/>
      <c r="BL215" s="143"/>
      <c r="BM215" s="143"/>
      <c r="BN215" s="143"/>
      <c r="BO215" s="150"/>
      <c r="BP215" s="142"/>
      <c r="BQ215" s="143"/>
      <c r="BR215" s="143"/>
      <c r="BS215" s="143"/>
      <c r="BT215" s="143"/>
      <c r="BV215" s="103"/>
      <c r="BW215" s="162"/>
      <c r="BX215" s="161"/>
      <c r="BY215" s="143"/>
      <c r="BZ215" s="143"/>
      <c r="CA215" s="143"/>
      <c r="CB215" s="143"/>
      <c r="CC215" s="161"/>
      <c r="CD215" s="143"/>
      <c r="CE215" s="143"/>
      <c r="CF215" s="143"/>
      <c r="CG215" s="143"/>
      <c r="CH215" s="143"/>
      <c r="CI215" s="143"/>
      <c r="CJ215" s="143"/>
      <c r="CK215" s="143"/>
      <c r="CL215" s="163"/>
      <c r="CM215" s="142"/>
      <c r="CN215" s="143"/>
      <c r="CO215" s="143"/>
      <c r="CP215" s="143"/>
      <c r="CQ215" s="143"/>
      <c r="CR215" s="142"/>
      <c r="CS215" s="143"/>
      <c r="CT215" s="143"/>
      <c r="CU215" s="143"/>
      <c r="CV215" s="143"/>
      <c r="CX215" s="103">
        <v>44758</v>
      </c>
      <c r="CY215" s="68">
        <v>14.5</v>
      </c>
      <c r="CZ215" s="68">
        <v>12.9</v>
      </c>
      <c r="DA215" s="126">
        <f t="shared" si="421"/>
        <v>1.5999999999999996</v>
      </c>
      <c r="DC215" s="103">
        <v>44758</v>
      </c>
      <c r="DD215" s="127">
        <f t="shared" si="432"/>
        <v>0</v>
      </c>
      <c r="DE215" s="127">
        <f t="shared" si="433"/>
        <v>1.1999999999999993</v>
      </c>
      <c r="DF215" s="127">
        <f t="shared" si="434"/>
        <v>-1.2000000000000028</v>
      </c>
      <c r="DG215" s="127">
        <f t="shared" si="435"/>
        <v>-1.2000000000000028</v>
      </c>
      <c r="DH215" s="127">
        <f t="shared" si="436"/>
        <v>-1</v>
      </c>
      <c r="DI215" s="127">
        <f t="shared" si="437"/>
        <v>0.39999999999999858</v>
      </c>
      <c r="DJ215" s="127">
        <f t="shared" si="438"/>
        <v>-0.60000000000000142</v>
      </c>
      <c r="DK215" s="127">
        <f t="shared" si="439"/>
        <v>-0.60000000000000142</v>
      </c>
      <c r="DL215" s="127">
        <f t="shared" si="440"/>
        <v>-0.60000000000000142</v>
      </c>
      <c r="DM215" s="127">
        <f t="shared" si="441"/>
        <v>-0.60000000000000142</v>
      </c>
      <c r="DN215" s="127">
        <f t="shared" si="442"/>
        <v>-1.6000000000000014</v>
      </c>
      <c r="DO215" s="127">
        <f t="shared" si="443"/>
        <v>-0.60000000000000142</v>
      </c>
      <c r="DP215" s="127">
        <f t="shared" si="444"/>
        <v>-1</v>
      </c>
      <c r="DQ215" s="127">
        <f t="shared" si="445"/>
        <v>-1.3999999999999986</v>
      </c>
      <c r="DR215" s="127">
        <f t="shared" si="446"/>
        <v>0.39999999999999858</v>
      </c>
      <c r="DS215" s="127">
        <f t="shared" si="447"/>
        <v>-0.60000000000000142</v>
      </c>
      <c r="DU215" s="103">
        <v>44761</v>
      </c>
      <c r="DV215" s="68">
        <v>11.7</v>
      </c>
      <c r="DW215" s="133">
        <v>11.5</v>
      </c>
      <c r="DX215" s="134">
        <f t="shared" si="466"/>
        <v>0.19999999999999929</v>
      </c>
      <c r="DY215" s="68">
        <v>11.5</v>
      </c>
      <c r="DZ215" s="133">
        <v>11.3</v>
      </c>
      <c r="EA215" s="134">
        <f t="shared" si="468"/>
        <v>0.19999999999999929</v>
      </c>
      <c r="EB215" s="68">
        <v>11.5</v>
      </c>
      <c r="EC215" s="133">
        <v>11.6</v>
      </c>
      <c r="ED215" s="134">
        <f t="shared" si="469"/>
        <v>-9.9999999999999645E-2</v>
      </c>
      <c r="EE215" s="68">
        <v>11.1</v>
      </c>
      <c r="EF215" s="133">
        <v>11.4</v>
      </c>
      <c r="EG215" s="134">
        <f t="shared" si="470"/>
        <v>-0.30000000000000071</v>
      </c>
      <c r="EH215" s="68">
        <v>11.3</v>
      </c>
      <c r="EI215" s="133">
        <v>11.5</v>
      </c>
      <c r="EJ215" s="134">
        <f t="shared" si="471"/>
        <v>-0.19999999999999929</v>
      </c>
      <c r="EK215" s="68">
        <v>11.3</v>
      </c>
      <c r="EL215" s="133">
        <v>11.5</v>
      </c>
      <c r="EM215" s="134">
        <f t="shared" si="472"/>
        <v>-0.19999999999999929</v>
      </c>
      <c r="EN215" s="68">
        <v>11.3</v>
      </c>
      <c r="EO215" s="133">
        <v>11.3</v>
      </c>
      <c r="EP215" s="134">
        <f t="shared" si="473"/>
        <v>0</v>
      </c>
      <c r="EQ215" s="68">
        <v>11.3</v>
      </c>
      <c r="ER215" s="133">
        <v>11.3</v>
      </c>
      <c r="ES215" s="134">
        <f t="shared" si="474"/>
        <v>0</v>
      </c>
      <c r="ET215" s="68">
        <v>11.1</v>
      </c>
      <c r="EU215" s="133">
        <v>11.3</v>
      </c>
      <c r="EV215" s="134">
        <f t="shared" si="475"/>
        <v>-0.20000000000000107</v>
      </c>
      <c r="EW215" s="68">
        <v>11.6</v>
      </c>
      <c r="EX215" s="133">
        <v>11.45</v>
      </c>
      <c r="EY215" s="134">
        <f t="shared" si="467"/>
        <v>0.15000000000000036</v>
      </c>
    </row>
    <row r="216" spans="10:155" ht="19.75" customHeight="1" x14ac:dyDescent="0.35">
      <c r="J216" s="103">
        <v>44757</v>
      </c>
      <c r="K216" s="101">
        <f t="shared" si="431"/>
        <v>22.654838709677421</v>
      </c>
      <c r="L216" s="102">
        <v>22.6</v>
      </c>
      <c r="M216" s="100">
        <v>23.4</v>
      </c>
      <c r="N216" s="100">
        <v>22.2</v>
      </c>
      <c r="O216" s="100">
        <v>22</v>
      </c>
      <c r="P216" s="100">
        <v>24.6</v>
      </c>
      <c r="Q216" s="105">
        <v>23.4</v>
      </c>
      <c r="R216" s="102">
        <v>22.7</v>
      </c>
      <c r="S216" s="100">
        <v>22.6</v>
      </c>
      <c r="T216" s="100">
        <v>22.8</v>
      </c>
      <c r="U216" s="100">
        <v>23.8</v>
      </c>
      <c r="V216" s="100">
        <v>23</v>
      </c>
      <c r="W216" s="56">
        <v>23</v>
      </c>
      <c r="X216" s="106">
        <v>22</v>
      </c>
      <c r="Y216" s="100">
        <v>23</v>
      </c>
      <c r="Z216" s="100">
        <v>23.4</v>
      </c>
      <c r="AA216" s="100">
        <v>22.8</v>
      </c>
      <c r="AB216" s="105">
        <v>22.8</v>
      </c>
      <c r="AC216" s="102">
        <v>23.6</v>
      </c>
      <c r="AD216" s="102">
        <v>23.6</v>
      </c>
      <c r="AE216" s="100">
        <v>23</v>
      </c>
      <c r="AF216" s="102">
        <v>23.6</v>
      </c>
      <c r="AG216" s="100">
        <v>22</v>
      </c>
      <c r="AH216" s="100">
        <v>22</v>
      </c>
      <c r="AI216" s="100">
        <v>22</v>
      </c>
      <c r="AJ216" s="105">
        <v>21.8</v>
      </c>
      <c r="AK216" s="102">
        <v>22.2</v>
      </c>
      <c r="AL216" s="100">
        <v>21.8</v>
      </c>
      <c r="AM216" s="100">
        <v>21.6</v>
      </c>
      <c r="AN216" s="100">
        <v>21.6</v>
      </c>
      <c r="AO216" s="100">
        <v>21.8</v>
      </c>
      <c r="AP216" s="100">
        <v>21.6</v>
      </c>
      <c r="AQ216" s="110">
        <f t="shared" si="392"/>
        <v>0.55000000000000426</v>
      </c>
      <c r="AS216" s="103"/>
      <c r="AT216" s="167"/>
      <c r="AU216" s="161"/>
      <c r="AV216" s="143"/>
      <c r="AW216" s="143"/>
      <c r="AX216" s="143"/>
      <c r="AY216" s="143"/>
      <c r="AZ216" s="171"/>
      <c r="BA216" s="142"/>
      <c r="BB216" s="143"/>
      <c r="BC216" s="143"/>
      <c r="BD216" s="143"/>
      <c r="BE216" s="143"/>
      <c r="BF216" s="142"/>
      <c r="BG216" s="143"/>
      <c r="BH216" s="143"/>
      <c r="BI216" s="143"/>
      <c r="BJ216" s="150"/>
      <c r="BK216" s="143"/>
      <c r="BL216" s="143"/>
      <c r="BM216" s="143"/>
      <c r="BN216" s="143"/>
      <c r="BO216" s="150"/>
      <c r="BP216" s="142"/>
      <c r="BQ216" s="143"/>
      <c r="BR216" s="143"/>
      <c r="BS216" s="143"/>
      <c r="BT216" s="143"/>
      <c r="BV216" s="103"/>
      <c r="BW216" s="162"/>
      <c r="BX216" s="161"/>
      <c r="BY216" s="143"/>
      <c r="BZ216" s="143"/>
      <c r="CA216" s="143"/>
      <c r="CB216" s="143"/>
      <c r="CC216" s="161"/>
      <c r="CD216" s="143"/>
      <c r="CE216" s="143"/>
      <c r="CF216" s="143"/>
      <c r="CG216" s="143"/>
      <c r="CH216" s="143"/>
      <c r="CI216" s="143"/>
      <c r="CJ216" s="143"/>
      <c r="CK216" s="143"/>
      <c r="CL216" s="163"/>
      <c r="CM216" s="142"/>
      <c r="CN216" s="143"/>
      <c r="CO216" s="143"/>
      <c r="CP216" s="143"/>
      <c r="CQ216" s="143"/>
      <c r="CR216" s="142"/>
      <c r="CS216" s="143"/>
      <c r="CT216" s="143"/>
      <c r="CU216" s="143"/>
      <c r="CV216" s="143"/>
      <c r="CX216" s="103">
        <v>44757</v>
      </c>
      <c r="CY216" s="68">
        <v>14.25</v>
      </c>
      <c r="CZ216" s="68">
        <v>13.25</v>
      </c>
      <c r="DA216" s="126">
        <f t="shared" si="421"/>
        <v>1</v>
      </c>
      <c r="DC216" s="103">
        <v>44757</v>
      </c>
      <c r="DD216" s="127">
        <f t="shared" si="432"/>
        <v>0.39999999999999858</v>
      </c>
      <c r="DE216" s="127">
        <f t="shared" si="433"/>
        <v>1.1999999999999993</v>
      </c>
      <c r="DF216" s="127">
        <f t="shared" si="434"/>
        <v>-1</v>
      </c>
      <c r="DG216" s="127">
        <f t="shared" si="435"/>
        <v>-1</v>
      </c>
      <c r="DH216" s="127">
        <f t="shared" si="436"/>
        <v>-0.80000000000000071</v>
      </c>
      <c r="DI216" s="127">
        <f t="shared" si="437"/>
        <v>9.9999999999997868E-2</v>
      </c>
      <c r="DJ216" s="127">
        <f t="shared" si="438"/>
        <v>-0.60000000000000142</v>
      </c>
      <c r="DK216" s="127">
        <f t="shared" si="439"/>
        <v>-0.60000000000000142</v>
      </c>
      <c r="DL216" s="127">
        <f t="shared" si="440"/>
        <v>-0.40000000000000213</v>
      </c>
      <c r="DM216" s="127">
        <f t="shared" si="441"/>
        <v>-0.40000000000000213</v>
      </c>
      <c r="DN216" s="127">
        <f t="shared" si="442"/>
        <v>-1.0999999999999979</v>
      </c>
      <c r="DO216" s="127">
        <f t="shared" si="443"/>
        <v>-0.39999999999999858</v>
      </c>
      <c r="DP216" s="127">
        <f t="shared" si="444"/>
        <v>-1.1999999999999993</v>
      </c>
      <c r="DQ216" s="127">
        <f t="shared" si="445"/>
        <v>-0.89999999999999858</v>
      </c>
      <c r="DR216" s="127">
        <f t="shared" si="446"/>
        <v>0.19999999999999929</v>
      </c>
      <c r="DS216" s="127">
        <f t="shared" si="447"/>
        <v>-0.60000000000000142</v>
      </c>
      <c r="DU216" s="103">
        <v>44760</v>
      </c>
      <c r="DV216" s="68">
        <v>11.4</v>
      </c>
      <c r="DW216" s="133">
        <v>11.25</v>
      </c>
      <c r="DX216" s="134">
        <f t="shared" si="466"/>
        <v>0.15000000000000036</v>
      </c>
      <c r="DY216" s="68">
        <v>11.3</v>
      </c>
      <c r="DZ216" s="133">
        <v>11.2</v>
      </c>
      <c r="EA216" s="134">
        <f t="shared" si="468"/>
        <v>0.10000000000000142</v>
      </c>
      <c r="EB216" s="68">
        <v>11.3</v>
      </c>
      <c r="EC216" s="133">
        <v>11.5</v>
      </c>
      <c r="ED216" s="134">
        <f t="shared" si="469"/>
        <v>-0.19999999999999929</v>
      </c>
      <c r="EE216" s="68">
        <v>11</v>
      </c>
      <c r="EF216" s="133">
        <v>11.2</v>
      </c>
      <c r="EG216" s="134">
        <f t="shared" si="470"/>
        <v>-0.19999999999999929</v>
      </c>
      <c r="EH216" s="68">
        <v>11</v>
      </c>
      <c r="EI216" s="133">
        <v>11.1</v>
      </c>
      <c r="EJ216" s="134">
        <f t="shared" si="471"/>
        <v>-9.9999999999999645E-2</v>
      </c>
      <c r="EK216" s="68">
        <v>11</v>
      </c>
      <c r="EL216" s="133">
        <v>11.2</v>
      </c>
      <c r="EM216" s="134">
        <f t="shared" si="472"/>
        <v>-0.19999999999999929</v>
      </c>
      <c r="EN216" s="68">
        <v>11</v>
      </c>
      <c r="EO216" s="133">
        <v>11</v>
      </c>
      <c r="EP216" s="134">
        <f t="shared" si="473"/>
        <v>0</v>
      </c>
      <c r="EQ216" s="68">
        <v>11</v>
      </c>
      <c r="ER216" s="133">
        <v>11.3</v>
      </c>
      <c r="ES216" s="134">
        <f t="shared" si="474"/>
        <v>-0.30000000000000071</v>
      </c>
      <c r="ET216" s="68">
        <v>10.9</v>
      </c>
      <c r="EU216" s="133">
        <v>10.9</v>
      </c>
      <c r="EV216" s="134">
        <f t="shared" si="475"/>
        <v>0</v>
      </c>
      <c r="EW216" s="68">
        <v>11.4</v>
      </c>
      <c r="EX216" s="133">
        <v>11.3</v>
      </c>
      <c r="EY216" s="134">
        <f t="shared" si="467"/>
        <v>9.9999999999999645E-2</v>
      </c>
    </row>
    <row r="217" spans="10:155" ht="19.75" customHeight="1" x14ac:dyDescent="0.35">
      <c r="J217" s="103">
        <v>44756</v>
      </c>
      <c r="K217" s="101">
        <f t="shared" si="431"/>
        <v>22.858064516129037</v>
      </c>
      <c r="L217" s="102">
        <v>22.7</v>
      </c>
      <c r="M217" s="100">
        <v>23.4</v>
      </c>
      <c r="N217" s="100">
        <v>22.2</v>
      </c>
      <c r="O217" s="100">
        <v>22</v>
      </c>
      <c r="P217" s="100">
        <v>24.6</v>
      </c>
      <c r="Q217" s="105">
        <v>23.4</v>
      </c>
      <c r="R217" s="102">
        <v>23</v>
      </c>
      <c r="S217" s="100">
        <v>23</v>
      </c>
      <c r="T217" s="100">
        <v>22.8</v>
      </c>
      <c r="U217" s="100">
        <v>24</v>
      </c>
      <c r="V217" s="100">
        <v>23</v>
      </c>
      <c r="W217" s="56">
        <v>23</v>
      </c>
      <c r="X217" s="106">
        <v>22.6</v>
      </c>
      <c r="Y217" s="100">
        <v>23</v>
      </c>
      <c r="Z217" s="100">
        <v>23.4</v>
      </c>
      <c r="AA217" s="100">
        <v>22.8</v>
      </c>
      <c r="AB217" s="105">
        <v>22.8</v>
      </c>
      <c r="AC217" s="102">
        <v>23.6</v>
      </c>
      <c r="AD217" s="102">
        <v>23.6</v>
      </c>
      <c r="AE217" s="100">
        <v>23</v>
      </c>
      <c r="AF217" s="102">
        <v>23.6</v>
      </c>
      <c r="AG217" s="100">
        <v>22.4</v>
      </c>
      <c r="AH217" s="100">
        <v>22.6</v>
      </c>
      <c r="AI217" s="100">
        <v>22.6</v>
      </c>
      <c r="AJ217" s="105">
        <v>22.4</v>
      </c>
      <c r="AK217" s="102">
        <v>22.5</v>
      </c>
      <c r="AL217" s="100">
        <v>22.5</v>
      </c>
      <c r="AM217" s="100">
        <v>22</v>
      </c>
      <c r="AN217" s="100">
        <v>22</v>
      </c>
      <c r="AO217" s="100">
        <v>22.5</v>
      </c>
      <c r="AP217" s="100">
        <v>21.6</v>
      </c>
      <c r="AQ217" s="110">
        <f t="shared" si="392"/>
        <v>0.55000000000000071</v>
      </c>
      <c r="AS217" s="103"/>
      <c r="AT217" s="167"/>
      <c r="AU217" s="161"/>
      <c r="AV217" s="143"/>
      <c r="AW217" s="143"/>
      <c r="AX217" s="143"/>
      <c r="AY217" s="143"/>
      <c r="AZ217" s="171"/>
      <c r="BA217" s="142"/>
      <c r="BB217" s="143"/>
      <c r="BC217" s="143"/>
      <c r="BD217" s="143"/>
      <c r="BE217" s="143"/>
      <c r="BF217" s="142"/>
      <c r="BG217" s="143"/>
      <c r="BH217" s="143"/>
      <c r="BI217" s="143"/>
      <c r="BJ217" s="150"/>
      <c r="BK217" s="143"/>
      <c r="BL217" s="143"/>
      <c r="BM217" s="143"/>
      <c r="BN217" s="143"/>
      <c r="BO217" s="150"/>
      <c r="BP217" s="142"/>
      <c r="BQ217" s="143"/>
      <c r="BR217" s="143"/>
      <c r="BS217" s="143"/>
      <c r="BT217" s="143"/>
      <c r="BV217" s="103"/>
      <c r="BW217" s="162"/>
      <c r="BX217" s="161"/>
      <c r="BY217" s="143"/>
      <c r="BZ217" s="143"/>
      <c r="CA217" s="143"/>
      <c r="CB217" s="143"/>
      <c r="CC217" s="161"/>
      <c r="CD217" s="143"/>
      <c r="CE217" s="143"/>
      <c r="CF217" s="143"/>
      <c r="CG217" s="143"/>
      <c r="CH217" s="143"/>
      <c r="CI217" s="143"/>
      <c r="CJ217" s="143"/>
      <c r="CK217" s="143"/>
      <c r="CL217" s="163"/>
      <c r="CM217" s="142"/>
      <c r="CN217" s="143"/>
      <c r="CO217" s="143"/>
      <c r="CP217" s="143"/>
      <c r="CQ217" s="143"/>
      <c r="CR217" s="142"/>
      <c r="CS217" s="143"/>
      <c r="CT217" s="143"/>
      <c r="CU217" s="143"/>
      <c r="CV217" s="143"/>
      <c r="CX217" s="103">
        <v>44756</v>
      </c>
      <c r="CY217" s="68">
        <v>15.25</v>
      </c>
      <c r="CZ217" s="68">
        <v>13.5</v>
      </c>
      <c r="DA217" s="126">
        <f t="shared" si="421"/>
        <v>1.75</v>
      </c>
      <c r="DC217" s="103">
        <v>44756</v>
      </c>
      <c r="DD217" s="127">
        <f t="shared" si="432"/>
        <v>0</v>
      </c>
      <c r="DE217" s="127">
        <f t="shared" si="433"/>
        <v>1</v>
      </c>
      <c r="DF217" s="127">
        <f t="shared" si="434"/>
        <v>-1</v>
      </c>
      <c r="DG217" s="127">
        <f t="shared" si="435"/>
        <v>-1</v>
      </c>
      <c r="DH217" s="127">
        <f t="shared" si="436"/>
        <v>-0.5</v>
      </c>
      <c r="DI217" s="127">
        <f t="shared" si="437"/>
        <v>0</v>
      </c>
      <c r="DJ217" s="127">
        <f t="shared" si="438"/>
        <v>-0.39999999999999858</v>
      </c>
      <c r="DK217" s="127">
        <f t="shared" si="439"/>
        <v>-0.39999999999999858</v>
      </c>
      <c r="DL217" s="127">
        <f t="shared" si="440"/>
        <v>-0.80000000000000071</v>
      </c>
      <c r="DM217" s="127">
        <f t="shared" si="441"/>
        <v>-0.5</v>
      </c>
      <c r="DN217" s="127">
        <f t="shared" si="442"/>
        <v>-1</v>
      </c>
      <c r="DO217" s="127">
        <f t="shared" si="443"/>
        <v>-0.60000000000000142</v>
      </c>
      <c r="DP217" s="127">
        <f t="shared" si="444"/>
        <v>-0.5</v>
      </c>
      <c r="DQ217" s="127">
        <f t="shared" si="445"/>
        <v>-0.5</v>
      </c>
      <c r="DR217" s="127">
        <f t="shared" si="446"/>
        <v>0.10000000000000142</v>
      </c>
      <c r="DS217" s="127">
        <f t="shared" si="447"/>
        <v>-0.39999999999999858</v>
      </c>
      <c r="DU217" s="103">
        <v>44759</v>
      </c>
      <c r="DV217" s="68">
        <v>11.2</v>
      </c>
      <c r="DW217" s="133">
        <v>11</v>
      </c>
      <c r="DX217" s="134">
        <f t="shared" si="466"/>
        <v>0.19999999999999929</v>
      </c>
      <c r="DY217" s="68">
        <v>11.3</v>
      </c>
      <c r="DZ217" s="133">
        <v>11.1</v>
      </c>
      <c r="EA217" s="134">
        <f t="shared" si="468"/>
        <v>0.20000000000000107</v>
      </c>
      <c r="EB217" s="68">
        <v>11.3</v>
      </c>
      <c r="EC217" s="133">
        <v>11.6</v>
      </c>
      <c r="ED217" s="134">
        <f t="shared" si="469"/>
        <v>-0.29999999999999893</v>
      </c>
      <c r="EE217" s="68">
        <v>11</v>
      </c>
      <c r="EF217" s="133">
        <v>11.1</v>
      </c>
      <c r="EG217" s="134">
        <f t="shared" si="470"/>
        <v>-9.9999999999999645E-2</v>
      </c>
      <c r="EH217" s="68">
        <v>10.8</v>
      </c>
      <c r="EI217" s="133">
        <v>10.8</v>
      </c>
      <c r="EJ217" s="134">
        <f t="shared" si="471"/>
        <v>0</v>
      </c>
      <c r="EK217" s="68">
        <v>11</v>
      </c>
      <c r="EL217" s="133">
        <v>11.1</v>
      </c>
      <c r="EM217" s="134">
        <f t="shared" si="472"/>
        <v>-9.9999999999999645E-2</v>
      </c>
      <c r="EN217" s="68">
        <v>10.8</v>
      </c>
      <c r="EO217" s="133">
        <v>10.9</v>
      </c>
      <c r="EP217" s="134">
        <f t="shared" si="473"/>
        <v>-9.9999999999999645E-2</v>
      </c>
      <c r="EQ217" s="68">
        <v>10.9</v>
      </c>
      <c r="ER217" s="133">
        <v>11.3</v>
      </c>
      <c r="ES217" s="134">
        <f t="shared" si="474"/>
        <v>-0.40000000000000036</v>
      </c>
      <c r="ET217" s="68">
        <v>10.8</v>
      </c>
      <c r="EU217" s="133">
        <v>10.9</v>
      </c>
      <c r="EV217" s="134">
        <f t="shared" si="475"/>
        <v>-9.9999999999999645E-2</v>
      </c>
      <c r="EW217" s="68">
        <v>11.3</v>
      </c>
      <c r="EX217" s="133">
        <v>11.1</v>
      </c>
      <c r="EY217" s="134">
        <f t="shared" si="467"/>
        <v>0.20000000000000107</v>
      </c>
    </row>
    <row r="218" spans="10:155" ht="19.75" customHeight="1" x14ac:dyDescent="0.35">
      <c r="J218" s="103">
        <v>44755</v>
      </c>
      <c r="K218" s="101">
        <f t="shared" si="431"/>
        <v>23.006451612903231</v>
      </c>
      <c r="L218" s="102">
        <v>22.7</v>
      </c>
      <c r="M218" s="100">
        <v>23.4</v>
      </c>
      <c r="N218" s="100">
        <v>22.2</v>
      </c>
      <c r="O218" s="100">
        <v>22</v>
      </c>
      <c r="P218" s="100">
        <v>24.6</v>
      </c>
      <c r="Q218" s="105">
        <v>23.4</v>
      </c>
      <c r="R218" s="102">
        <v>23.6</v>
      </c>
      <c r="S218" s="100">
        <v>23.2</v>
      </c>
      <c r="T218" s="100">
        <v>23.5</v>
      </c>
      <c r="U218" s="100">
        <v>24</v>
      </c>
      <c r="V218" s="100">
        <v>23.6</v>
      </c>
      <c r="W218" s="56">
        <v>23.6</v>
      </c>
      <c r="X218" s="106">
        <v>22.6</v>
      </c>
      <c r="Y218" s="100">
        <v>23</v>
      </c>
      <c r="Z218" s="100">
        <v>23.4</v>
      </c>
      <c r="AA218" s="100">
        <v>22.8</v>
      </c>
      <c r="AB218" s="105">
        <v>22.8</v>
      </c>
      <c r="AC218" s="102">
        <v>23.6</v>
      </c>
      <c r="AD218" s="102">
        <v>23.6</v>
      </c>
      <c r="AE218" s="100">
        <v>23</v>
      </c>
      <c r="AF218" s="102">
        <v>23.6</v>
      </c>
      <c r="AG218" s="100">
        <v>22.4</v>
      </c>
      <c r="AH218" s="100">
        <v>22.8</v>
      </c>
      <c r="AI218" s="100">
        <v>23.2</v>
      </c>
      <c r="AJ218" s="105">
        <v>23</v>
      </c>
      <c r="AK218" s="102">
        <v>22.5</v>
      </c>
      <c r="AL218" s="100">
        <v>22.5</v>
      </c>
      <c r="AM218" s="100">
        <v>22.5</v>
      </c>
      <c r="AN218" s="100">
        <v>22</v>
      </c>
      <c r="AO218" s="100">
        <v>22.5</v>
      </c>
      <c r="AP218" s="100">
        <v>21.6</v>
      </c>
      <c r="AQ218" s="110">
        <f t="shared" si="392"/>
        <v>0.15000000000000213</v>
      </c>
      <c r="AS218" s="103"/>
      <c r="AT218" s="167"/>
      <c r="AU218" s="161"/>
      <c r="AV218" s="143"/>
      <c r="AW218" s="143"/>
      <c r="AX218" s="143"/>
      <c r="AY218" s="143"/>
      <c r="AZ218" s="171"/>
      <c r="BA218" s="142"/>
      <c r="BB218" s="143"/>
      <c r="BC218" s="143"/>
      <c r="BD218" s="143"/>
      <c r="BE218" s="143"/>
      <c r="BF218" s="142"/>
      <c r="BG218" s="143"/>
      <c r="BH218" s="143"/>
      <c r="BI218" s="143"/>
      <c r="BJ218" s="150"/>
      <c r="BK218" s="143"/>
      <c r="BL218" s="143"/>
      <c r="BM218" s="143"/>
      <c r="BN218" s="143"/>
      <c r="BO218" s="150"/>
      <c r="BP218" s="142"/>
      <c r="BQ218" s="143"/>
      <c r="BR218" s="143"/>
      <c r="BS218" s="143"/>
      <c r="BT218" s="143"/>
      <c r="BV218" s="103"/>
      <c r="BW218" s="162"/>
      <c r="BX218" s="161"/>
      <c r="BY218" s="143"/>
      <c r="BZ218" s="143"/>
      <c r="CA218" s="143"/>
      <c r="CB218" s="143"/>
      <c r="CC218" s="161"/>
      <c r="CD218" s="143"/>
      <c r="CE218" s="143"/>
      <c r="CF218" s="143"/>
      <c r="CG218" s="143"/>
      <c r="CH218" s="143"/>
      <c r="CI218" s="143"/>
      <c r="CJ218" s="143"/>
      <c r="CK218" s="143"/>
      <c r="CL218" s="163"/>
      <c r="CM218" s="142"/>
      <c r="CN218" s="143"/>
      <c r="CO218" s="143"/>
      <c r="CP218" s="143"/>
      <c r="CQ218" s="143"/>
      <c r="CR218" s="142"/>
      <c r="CS218" s="143"/>
      <c r="CT218" s="143"/>
      <c r="CU218" s="143"/>
      <c r="CV218" s="143"/>
      <c r="CX218" s="103">
        <v>44755</v>
      </c>
      <c r="CY218" s="68">
        <v>15.25</v>
      </c>
      <c r="CZ218" s="68">
        <v>13</v>
      </c>
      <c r="DA218" s="126">
        <f t="shared" si="421"/>
        <v>2.25</v>
      </c>
      <c r="DC218" s="103">
        <v>44755</v>
      </c>
      <c r="DD218" s="127">
        <f t="shared" si="432"/>
        <v>0.40000000000000213</v>
      </c>
      <c r="DE218" s="127">
        <f t="shared" si="433"/>
        <v>0.80000000000000071</v>
      </c>
      <c r="DF218" s="127">
        <f t="shared" si="434"/>
        <v>-1.1999999999999993</v>
      </c>
      <c r="DG218" s="127">
        <f t="shared" si="435"/>
        <v>-0.69999999999999929</v>
      </c>
      <c r="DH218" s="127">
        <f t="shared" si="436"/>
        <v>-0.69999999999999929</v>
      </c>
      <c r="DI218" s="127">
        <f t="shared" si="437"/>
        <v>0.40000000000000213</v>
      </c>
      <c r="DJ218" s="127">
        <f t="shared" si="438"/>
        <v>-0.39999999999999858</v>
      </c>
      <c r="DK218" s="127">
        <f t="shared" si="439"/>
        <v>0</v>
      </c>
      <c r="DL218" s="127">
        <f t="shared" si="440"/>
        <v>-1</v>
      </c>
      <c r="DM218" s="127">
        <f t="shared" si="441"/>
        <v>-0.69999999999999929</v>
      </c>
      <c r="DN218" s="127">
        <f t="shared" si="442"/>
        <v>-1.6000000000000014</v>
      </c>
      <c r="DO218" s="127">
        <f t="shared" si="443"/>
        <v>-0.80000000000000071</v>
      </c>
      <c r="DP218" s="127">
        <f t="shared" si="444"/>
        <v>-1.1000000000000014</v>
      </c>
      <c r="DQ218" s="127">
        <f t="shared" si="445"/>
        <v>-1.1000000000000014</v>
      </c>
      <c r="DR218" s="127">
        <f t="shared" si="446"/>
        <v>0.10000000000000142</v>
      </c>
      <c r="DS218" s="127">
        <f t="shared" si="447"/>
        <v>-0.59999999999999787</v>
      </c>
      <c r="DU218" s="103">
        <v>44758</v>
      </c>
      <c r="DV218" s="68">
        <v>11.5</v>
      </c>
      <c r="DW218" s="133">
        <v>11.3</v>
      </c>
      <c r="DX218" s="134">
        <f t="shared" si="466"/>
        <v>0.19999999999999929</v>
      </c>
      <c r="DY218" s="68">
        <v>11.3</v>
      </c>
      <c r="DZ218" s="133">
        <v>11.1</v>
      </c>
      <c r="EA218" s="134">
        <f t="shared" si="468"/>
        <v>0.20000000000000107</v>
      </c>
      <c r="EB218" s="68">
        <v>11.3</v>
      </c>
      <c r="EC218" s="133">
        <v>11.6</v>
      </c>
      <c r="ED218" s="134">
        <f t="shared" si="469"/>
        <v>-0.29999999999999893</v>
      </c>
      <c r="EE218" s="68">
        <v>11</v>
      </c>
      <c r="EF218" s="133">
        <v>11.1</v>
      </c>
      <c r="EG218" s="134">
        <f t="shared" si="470"/>
        <v>-9.9999999999999645E-2</v>
      </c>
      <c r="EH218" s="68">
        <v>10.8</v>
      </c>
      <c r="EI218" s="133">
        <v>10.8</v>
      </c>
      <c r="EJ218" s="134">
        <f t="shared" si="471"/>
        <v>0</v>
      </c>
      <c r="EK218" s="68">
        <v>11</v>
      </c>
      <c r="EL218" s="133">
        <v>11.1</v>
      </c>
      <c r="EM218" s="134">
        <f t="shared" si="472"/>
        <v>-9.9999999999999645E-2</v>
      </c>
      <c r="EN218" s="68">
        <v>11</v>
      </c>
      <c r="EO218" s="133">
        <v>11.1</v>
      </c>
      <c r="EP218" s="134">
        <f t="shared" si="473"/>
        <v>-9.9999999999999645E-2</v>
      </c>
      <c r="EQ218" s="68">
        <v>11</v>
      </c>
      <c r="ER218" s="133">
        <v>11.5</v>
      </c>
      <c r="ES218" s="134">
        <f t="shared" si="474"/>
        <v>-0.5</v>
      </c>
      <c r="ET218" s="68">
        <v>10.9</v>
      </c>
      <c r="EU218" s="133">
        <v>11.1</v>
      </c>
      <c r="EV218" s="134">
        <f t="shared" si="475"/>
        <v>-0.19999999999999929</v>
      </c>
      <c r="EW218" s="68">
        <v>11.3</v>
      </c>
      <c r="EX218" s="133">
        <v>11.1</v>
      </c>
      <c r="EY218" s="134">
        <f t="shared" si="467"/>
        <v>0.20000000000000107</v>
      </c>
    </row>
    <row r="219" spans="10:155" ht="19.75" customHeight="1" x14ac:dyDescent="0.35">
      <c r="J219" s="103">
        <v>44754</v>
      </c>
      <c r="K219" s="101">
        <f t="shared" si="431"/>
        <v>23.070967741935494</v>
      </c>
      <c r="L219" s="102">
        <v>22.7</v>
      </c>
      <c r="M219" s="100">
        <v>23.4</v>
      </c>
      <c r="N219" s="100">
        <v>22.9</v>
      </c>
      <c r="O219" s="100">
        <v>22</v>
      </c>
      <c r="P219" s="100">
        <v>24.6</v>
      </c>
      <c r="Q219" s="105">
        <v>23.4</v>
      </c>
      <c r="R219" s="102">
        <v>23.4</v>
      </c>
      <c r="S219" s="100">
        <v>23.2</v>
      </c>
      <c r="T219" s="100">
        <v>23.5</v>
      </c>
      <c r="U219" s="100">
        <v>24</v>
      </c>
      <c r="V219" s="100">
        <v>23.8</v>
      </c>
      <c r="W219" s="56">
        <v>23.6</v>
      </c>
      <c r="X219" s="106">
        <v>22.6</v>
      </c>
      <c r="Y219" s="100">
        <v>23</v>
      </c>
      <c r="Z219" s="100">
        <v>23.4</v>
      </c>
      <c r="AA219" s="100">
        <v>22.8</v>
      </c>
      <c r="AB219" s="105">
        <v>22.8</v>
      </c>
      <c r="AC219" s="102">
        <v>23.6</v>
      </c>
      <c r="AD219" s="102">
        <v>23.6</v>
      </c>
      <c r="AE219" s="100">
        <v>23</v>
      </c>
      <c r="AF219" s="102">
        <v>23.6</v>
      </c>
      <c r="AG219" s="100">
        <v>22.4</v>
      </c>
      <c r="AH219" s="100">
        <v>23.2</v>
      </c>
      <c r="AI219" s="100">
        <v>23.2</v>
      </c>
      <c r="AJ219" s="105">
        <v>23</v>
      </c>
      <c r="AK219" s="102">
        <v>23</v>
      </c>
      <c r="AL219" s="100">
        <v>22.7</v>
      </c>
      <c r="AM219" s="100">
        <v>22.5</v>
      </c>
      <c r="AN219" s="100">
        <v>22</v>
      </c>
      <c r="AO219" s="100">
        <v>22.7</v>
      </c>
      <c r="AP219" s="100">
        <v>21.6</v>
      </c>
      <c r="AQ219" s="110">
        <f t="shared" si="392"/>
        <v>0.35000000000000142</v>
      </c>
      <c r="AS219" s="103"/>
      <c r="AT219" s="167"/>
      <c r="AU219" s="161"/>
      <c r="AV219" s="143"/>
      <c r="AW219" s="143"/>
      <c r="AX219" s="143"/>
      <c r="AY219" s="143"/>
      <c r="AZ219" s="171"/>
      <c r="BA219" s="142"/>
      <c r="BB219" s="143"/>
      <c r="BC219" s="143"/>
      <c r="BD219" s="143"/>
      <c r="BE219" s="143"/>
      <c r="BF219" s="142"/>
      <c r="BG219" s="143"/>
      <c r="BH219" s="143"/>
      <c r="BI219" s="143"/>
      <c r="BJ219" s="150"/>
      <c r="BK219" s="143"/>
      <c r="BL219" s="143"/>
      <c r="BM219" s="143"/>
      <c r="BN219" s="143"/>
      <c r="BO219" s="150"/>
      <c r="BP219" s="142"/>
      <c r="BQ219" s="143"/>
      <c r="BR219" s="143"/>
      <c r="BS219" s="143"/>
      <c r="BT219" s="143"/>
      <c r="BV219" s="103"/>
      <c r="BW219" s="162"/>
      <c r="BX219" s="161"/>
      <c r="BY219" s="143"/>
      <c r="BZ219" s="143"/>
      <c r="CA219" s="143"/>
      <c r="CB219" s="143"/>
      <c r="CC219" s="161"/>
      <c r="CD219" s="143"/>
      <c r="CE219" s="143"/>
      <c r="CF219" s="143"/>
      <c r="CG219" s="143"/>
      <c r="CH219" s="143"/>
      <c r="CI219" s="143"/>
      <c r="CJ219" s="143"/>
      <c r="CK219" s="143"/>
      <c r="CL219" s="163"/>
      <c r="CM219" s="142"/>
      <c r="CN219" s="143"/>
      <c r="CO219" s="143"/>
      <c r="CP219" s="143"/>
      <c r="CQ219" s="143"/>
      <c r="CR219" s="142"/>
      <c r="CS219" s="143"/>
      <c r="CT219" s="143"/>
      <c r="CU219" s="143"/>
      <c r="CV219" s="143"/>
      <c r="CX219" s="103">
        <v>44754</v>
      </c>
      <c r="CY219" s="68">
        <v>15.25</v>
      </c>
      <c r="CZ219" s="68">
        <v>12.5</v>
      </c>
      <c r="DA219" s="126">
        <f t="shared" si="421"/>
        <v>2.75</v>
      </c>
      <c r="DC219" s="103">
        <v>44754</v>
      </c>
      <c r="DD219" s="127">
        <f t="shared" si="432"/>
        <v>0.60000000000000142</v>
      </c>
      <c r="DE219" s="127">
        <f t="shared" si="433"/>
        <v>0.80000000000000071</v>
      </c>
      <c r="DF219" s="127">
        <f t="shared" si="434"/>
        <v>-1.1999999999999993</v>
      </c>
      <c r="DG219" s="127">
        <f t="shared" si="435"/>
        <v>-0.69999999999999929</v>
      </c>
      <c r="DH219" s="127">
        <f t="shared" si="436"/>
        <v>-0.5</v>
      </c>
      <c r="DI219" s="127">
        <f t="shared" si="437"/>
        <v>0.19999999999999929</v>
      </c>
      <c r="DJ219" s="127">
        <f t="shared" si="438"/>
        <v>0</v>
      </c>
      <c r="DK219" s="127">
        <f t="shared" si="439"/>
        <v>0</v>
      </c>
      <c r="DL219" s="127">
        <f t="shared" si="440"/>
        <v>-0.30000000000000071</v>
      </c>
      <c r="DM219" s="127">
        <f t="shared" si="441"/>
        <v>-0.19999999999999929</v>
      </c>
      <c r="DN219" s="127">
        <f t="shared" si="442"/>
        <v>-1.3999999999999986</v>
      </c>
      <c r="DO219" s="127">
        <f t="shared" si="443"/>
        <v>-1.1999999999999993</v>
      </c>
      <c r="DP219" s="127">
        <f t="shared" si="444"/>
        <v>-1.1000000000000014</v>
      </c>
      <c r="DQ219" s="127">
        <f t="shared" si="445"/>
        <v>-0.69999999999999929</v>
      </c>
      <c r="DR219" s="127">
        <f t="shared" si="446"/>
        <v>-9.9999999999997868E-2</v>
      </c>
      <c r="DS219" s="127">
        <f t="shared" si="447"/>
        <v>-0.59999999999999787</v>
      </c>
      <c r="DU219" s="103">
        <v>44757</v>
      </c>
      <c r="DV219" s="68">
        <v>11.35</v>
      </c>
      <c r="DW219" s="133">
        <v>11.1</v>
      </c>
      <c r="DX219" s="134">
        <f t="shared" si="466"/>
        <v>0.25</v>
      </c>
      <c r="DY219" s="68">
        <v>11.3</v>
      </c>
      <c r="DZ219" s="133">
        <v>11.1</v>
      </c>
      <c r="EA219" s="134">
        <f t="shared" si="468"/>
        <v>0.20000000000000107</v>
      </c>
      <c r="EB219" s="68">
        <v>11.3</v>
      </c>
      <c r="EC219" s="133">
        <v>11.6</v>
      </c>
      <c r="ED219" s="134">
        <f t="shared" si="469"/>
        <v>-0.29999999999999893</v>
      </c>
      <c r="EE219" s="68">
        <v>11.1</v>
      </c>
      <c r="EF219" s="68">
        <v>11.2</v>
      </c>
      <c r="EG219" s="134">
        <f t="shared" si="470"/>
        <v>-9.9999999999999645E-2</v>
      </c>
      <c r="EH219" s="68">
        <v>10.9</v>
      </c>
      <c r="EI219" s="68">
        <v>10.9</v>
      </c>
      <c r="EJ219" s="134">
        <f t="shared" si="471"/>
        <v>0</v>
      </c>
      <c r="EK219" s="68">
        <v>11.1</v>
      </c>
      <c r="EL219" s="133">
        <v>11.25</v>
      </c>
      <c r="EM219" s="134">
        <f t="shared" si="472"/>
        <v>-0.15000000000000036</v>
      </c>
      <c r="EN219" s="68">
        <v>11</v>
      </c>
      <c r="EO219" s="133">
        <v>11.1</v>
      </c>
      <c r="EP219" s="134">
        <f t="shared" si="473"/>
        <v>-9.9999999999999645E-2</v>
      </c>
      <c r="EQ219" s="68">
        <v>11</v>
      </c>
      <c r="ER219" s="133">
        <v>11.5</v>
      </c>
      <c r="ES219" s="134">
        <f t="shared" si="474"/>
        <v>-0.5</v>
      </c>
      <c r="ET219" s="68">
        <v>10.9</v>
      </c>
      <c r="EU219" s="133">
        <v>11.1</v>
      </c>
      <c r="EV219" s="134">
        <f t="shared" si="475"/>
        <v>-0.19999999999999929</v>
      </c>
      <c r="EW219" s="68">
        <v>11.5</v>
      </c>
      <c r="EX219" s="133">
        <v>11.3</v>
      </c>
      <c r="EY219" s="134">
        <f t="shared" si="467"/>
        <v>0.19999999999999929</v>
      </c>
    </row>
    <row r="220" spans="10:155" ht="19.75" customHeight="1" x14ac:dyDescent="0.35">
      <c r="J220" s="103">
        <v>44753</v>
      </c>
      <c r="K220" s="101">
        <f t="shared" si="431"/>
        <v>22.535483870967745</v>
      </c>
      <c r="L220" s="102">
        <v>22.4</v>
      </c>
      <c r="M220" s="100">
        <v>23.2</v>
      </c>
      <c r="N220" s="100">
        <v>22.2</v>
      </c>
      <c r="O220" s="100">
        <v>22.4</v>
      </c>
      <c r="P220" s="100">
        <v>24.6</v>
      </c>
      <c r="Q220" s="105">
        <v>23.2</v>
      </c>
      <c r="R220" s="102">
        <v>22.6</v>
      </c>
      <c r="S220" s="100">
        <v>22.4</v>
      </c>
      <c r="T220" s="100">
        <v>22.4</v>
      </c>
      <c r="U220" s="100">
        <v>23.8</v>
      </c>
      <c r="V220" s="100">
        <v>21.8</v>
      </c>
      <c r="W220" s="56">
        <v>21.8</v>
      </c>
      <c r="X220" s="106">
        <v>22</v>
      </c>
      <c r="Y220" s="100">
        <v>22.8</v>
      </c>
      <c r="Z220" s="100">
        <v>23.4</v>
      </c>
      <c r="AA220" s="100">
        <v>22.6</v>
      </c>
      <c r="AB220" s="105">
        <v>22.6</v>
      </c>
      <c r="AC220" s="102">
        <v>22.8</v>
      </c>
      <c r="AD220" s="102">
        <v>22.8</v>
      </c>
      <c r="AE220" s="100">
        <v>22.8</v>
      </c>
      <c r="AF220" s="102">
        <v>22.6</v>
      </c>
      <c r="AG220" s="100">
        <v>23</v>
      </c>
      <c r="AH220" s="100">
        <v>22.4</v>
      </c>
      <c r="AI220" s="100">
        <v>23</v>
      </c>
      <c r="AJ220" s="105">
        <v>22.6</v>
      </c>
      <c r="AK220" s="102">
        <v>22.4</v>
      </c>
      <c r="AL220" s="100">
        <v>21.8</v>
      </c>
      <c r="AM220" s="100">
        <v>21.6</v>
      </c>
      <c r="AN220" s="100">
        <v>21</v>
      </c>
      <c r="AO220" s="100">
        <v>22</v>
      </c>
      <c r="AP220" s="100">
        <v>21.6</v>
      </c>
      <c r="AQ220" s="110">
        <f t="shared" si="392"/>
        <v>0.70000000000000284</v>
      </c>
      <c r="AS220" s="103"/>
      <c r="AT220" s="167"/>
      <c r="AU220" s="161"/>
      <c r="AV220" s="143"/>
      <c r="AW220" s="143"/>
      <c r="AX220" s="143"/>
      <c r="AY220" s="143"/>
      <c r="AZ220" s="171"/>
      <c r="BA220" s="142"/>
      <c r="BB220" s="143"/>
      <c r="BC220" s="143"/>
      <c r="BD220" s="143"/>
      <c r="BE220" s="143"/>
      <c r="BF220" s="142"/>
      <c r="BG220" s="143"/>
      <c r="BH220" s="143"/>
      <c r="BI220" s="143"/>
      <c r="BJ220" s="150"/>
      <c r="BK220" s="143"/>
      <c r="BL220" s="143"/>
      <c r="BM220" s="143"/>
      <c r="BN220" s="143"/>
      <c r="BO220" s="150"/>
      <c r="BP220" s="142"/>
      <c r="BQ220" s="143"/>
      <c r="BR220" s="143"/>
      <c r="BS220" s="143"/>
      <c r="BT220" s="143"/>
      <c r="BV220" s="103"/>
      <c r="BW220" s="162"/>
      <c r="BX220" s="161"/>
      <c r="BY220" s="143"/>
      <c r="BZ220" s="143"/>
      <c r="CA220" s="143"/>
      <c r="CB220" s="143"/>
      <c r="CC220" s="161"/>
      <c r="CD220" s="143"/>
      <c r="CE220" s="143"/>
      <c r="CF220" s="143"/>
      <c r="CG220" s="143"/>
      <c r="CH220" s="143"/>
      <c r="CI220" s="143"/>
      <c r="CJ220" s="143"/>
      <c r="CK220" s="143"/>
      <c r="CL220" s="163"/>
      <c r="CM220" s="142"/>
      <c r="CN220" s="143"/>
      <c r="CO220" s="143"/>
      <c r="CP220" s="143"/>
      <c r="CQ220" s="143"/>
      <c r="CR220" s="142"/>
      <c r="CS220" s="143"/>
      <c r="CT220" s="143"/>
      <c r="CU220" s="143"/>
      <c r="CV220" s="143"/>
      <c r="CX220" s="103">
        <v>44753</v>
      </c>
      <c r="CY220" s="68">
        <v>15.4</v>
      </c>
      <c r="CZ220" s="68">
        <v>13.25</v>
      </c>
      <c r="DA220" s="126">
        <f t="shared" si="421"/>
        <v>2.1500000000000004</v>
      </c>
      <c r="DC220" s="103">
        <v>44753</v>
      </c>
      <c r="DD220" s="127">
        <f t="shared" si="432"/>
        <v>-0.59999999999999787</v>
      </c>
      <c r="DE220" s="127">
        <f t="shared" si="433"/>
        <v>1.4000000000000021</v>
      </c>
      <c r="DF220" s="127">
        <f t="shared" si="434"/>
        <v>-1.3999999999999986</v>
      </c>
      <c r="DG220" s="127">
        <f t="shared" si="435"/>
        <v>-0.79999999999999716</v>
      </c>
      <c r="DH220" s="127">
        <f t="shared" si="436"/>
        <v>-0.59999999999999787</v>
      </c>
      <c r="DI220" s="127">
        <f t="shared" si="437"/>
        <v>0.20000000000000284</v>
      </c>
      <c r="DJ220" s="127">
        <f t="shared" si="438"/>
        <v>0</v>
      </c>
      <c r="DK220" s="127">
        <f t="shared" si="439"/>
        <v>0.60000000000000142</v>
      </c>
      <c r="DL220" s="127">
        <f t="shared" si="440"/>
        <v>-0.19999999999999929</v>
      </c>
      <c r="DM220" s="127">
        <f t="shared" si="441"/>
        <v>0</v>
      </c>
      <c r="DN220" s="127">
        <f t="shared" si="442"/>
        <v>-1.6000000000000014</v>
      </c>
      <c r="DO220" s="127">
        <f t="shared" si="443"/>
        <v>-1.3999999999999986</v>
      </c>
      <c r="DP220" s="127">
        <f t="shared" si="444"/>
        <v>0</v>
      </c>
      <c r="DQ220" s="127">
        <f t="shared" si="445"/>
        <v>-0.80000000000000071</v>
      </c>
      <c r="DR220" s="127">
        <f t="shared" si="446"/>
        <v>0.19999999999999929</v>
      </c>
      <c r="DS220" s="127">
        <f t="shared" si="447"/>
        <v>-0.39999999999999858</v>
      </c>
      <c r="DU220" s="103">
        <v>44756</v>
      </c>
      <c r="DV220" s="68">
        <v>11.5</v>
      </c>
      <c r="DW220" s="133">
        <v>11.3</v>
      </c>
      <c r="DX220" s="134">
        <f t="shared" si="466"/>
        <v>0.19999999999999929</v>
      </c>
      <c r="DY220" s="68">
        <v>11.5</v>
      </c>
      <c r="DZ220" s="133">
        <v>11.3</v>
      </c>
      <c r="EA220" s="134">
        <f t="shared" ref="EA220:EA226" si="476">DY220-DZ220</f>
        <v>0.19999999999999929</v>
      </c>
      <c r="EB220" s="68">
        <v>11.35</v>
      </c>
      <c r="EC220" s="133">
        <v>11.6</v>
      </c>
      <c r="ED220" s="134">
        <f t="shared" ref="ED220:ED226" si="477">EB220-EC220</f>
        <v>-0.25</v>
      </c>
      <c r="EE220" s="68">
        <v>11.25</v>
      </c>
      <c r="EF220" s="68">
        <v>11.25</v>
      </c>
      <c r="EG220" s="134">
        <f t="shared" ref="EG220:EG226" si="478">EE220-EF220</f>
        <v>0</v>
      </c>
      <c r="EH220" s="68">
        <v>11.25</v>
      </c>
      <c r="EI220" s="68">
        <v>11.25</v>
      </c>
      <c r="EJ220" s="134">
        <f t="shared" ref="EJ220:EJ226" si="479">EH220-EI220</f>
        <v>0</v>
      </c>
      <c r="EK220" s="68">
        <v>11.1</v>
      </c>
      <c r="EL220" s="133">
        <v>11.25</v>
      </c>
      <c r="EM220" s="134">
        <f t="shared" ref="EM220:EM226" si="480">EK220-EL220</f>
        <v>-0.15000000000000036</v>
      </c>
      <c r="EN220" s="68">
        <v>11.3</v>
      </c>
      <c r="EO220" s="133">
        <v>11.4</v>
      </c>
      <c r="EP220" s="134">
        <f t="shared" ref="EP220:EP226" si="481">EN220-EO220</f>
        <v>-9.9999999999999645E-2</v>
      </c>
      <c r="EQ220" s="68">
        <v>11.3</v>
      </c>
      <c r="ER220" s="133">
        <v>11.8</v>
      </c>
      <c r="ES220" s="134">
        <f t="shared" ref="ES220:ES226" si="482">EQ220-ER220</f>
        <v>-0.5</v>
      </c>
      <c r="ET220" s="68">
        <v>11.2</v>
      </c>
      <c r="EU220" s="133">
        <v>11.4</v>
      </c>
      <c r="EV220" s="134">
        <f t="shared" ref="EV220:EV226" si="483">ET220-EU220</f>
        <v>-0.20000000000000107</v>
      </c>
      <c r="EW220" s="68">
        <v>11.5</v>
      </c>
      <c r="EX220" s="133">
        <v>11.3</v>
      </c>
      <c r="EY220" s="134">
        <f t="shared" ref="EY220:EY226" si="484">EW220-EX220</f>
        <v>0.19999999999999929</v>
      </c>
    </row>
    <row r="221" spans="10:155" ht="19.75" customHeight="1" x14ac:dyDescent="0.35">
      <c r="J221" s="103">
        <v>44752</v>
      </c>
      <c r="K221" s="101">
        <f t="shared" si="431"/>
        <v>23.05806451612904</v>
      </c>
      <c r="L221" s="102">
        <v>23.4</v>
      </c>
      <c r="M221" s="100">
        <v>23.2</v>
      </c>
      <c r="N221" s="100">
        <v>23</v>
      </c>
      <c r="O221" s="100">
        <v>23</v>
      </c>
      <c r="P221" s="100">
        <v>24.6</v>
      </c>
      <c r="Q221" s="105">
        <v>23.2</v>
      </c>
      <c r="R221" s="102">
        <v>22.8</v>
      </c>
      <c r="S221" s="100">
        <v>22.6</v>
      </c>
      <c r="T221" s="100">
        <v>23</v>
      </c>
      <c r="U221" s="100">
        <v>24.2</v>
      </c>
      <c r="V221" s="100">
        <v>23.2</v>
      </c>
      <c r="W221" s="56">
        <v>23.2</v>
      </c>
      <c r="X221" s="106">
        <v>22</v>
      </c>
      <c r="Y221" s="100">
        <v>23</v>
      </c>
      <c r="Z221" s="100">
        <v>23.4</v>
      </c>
      <c r="AA221" s="100">
        <v>22.6</v>
      </c>
      <c r="AB221" s="105">
        <v>22.6</v>
      </c>
      <c r="AC221" s="102">
        <v>23.8</v>
      </c>
      <c r="AD221" s="102">
        <v>23.8</v>
      </c>
      <c r="AE221" s="100">
        <v>23.2</v>
      </c>
      <c r="AF221" s="102">
        <v>23.8</v>
      </c>
      <c r="AG221" s="100">
        <v>23</v>
      </c>
      <c r="AH221" s="100">
        <v>24</v>
      </c>
      <c r="AI221" s="100">
        <v>23.2</v>
      </c>
      <c r="AJ221" s="105">
        <v>24</v>
      </c>
      <c r="AK221" s="102">
        <v>23</v>
      </c>
      <c r="AL221" s="100">
        <v>22.2</v>
      </c>
      <c r="AM221" s="100">
        <v>22</v>
      </c>
      <c r="AN221" s="100">
        <v>22</v>
      </c>
      <c r="AO221" s="100">
        <v>22.2</v>
      </c>
      <c r="AP221" s="100">
        <v>21.6</v>
      </c>
      <c r="AQ221" s="110">
        <f t="shared" ref="AQ221:AQ284" si="485">SUM(P221+AL221)/2-SUM(R221+S221)/2</f>
        <v>0.69999999999999574</v>
      </c>
      <c r="AS221" s="103"/>
      <c r="AT221" s="167"/>
      <c r="AU221" s="161"/>
      <c r="AV221" s="143"/>
      <c r="AW221" s="143"/>
      <c r="AX221" s="143"/>
      <c r="AY221" s="143"/>
      <c r="AZ221" s="171"/>
      <c r="BA221" s="142"/>
      <c r="BB221" s="143"/>
      <c r="BC221" s="143"/>
      <c r="BD221" s="143"/>
      <c r="BE221" s="143"/>
      <c r="BF221" s="142"/>
      <c r="BG221" s="143"/>
      <c r="BH221" s="143"/>
      <c r="BI221" s="143"/>
      <c r="BJ221" s="150"/>
      <c r="BK221" s="143"/>
      <c r="BL221" s="143"/>
      <c r="BM221" s="143"/>
      <c r="BN221" s="143"/>
      <c r="BO221" s="150"/>
      <c r="BP221" s="142"/>
      <c r="BQ221" s="143"/>
      <c r="BR221" s="143"/>
      <c r="BS221" s="143"/>
      <c r="BT221" s="143"/>
      <c r="BV221" s="103"/>
      <c r="BW221" s="162"/>
      <c r="BX221" s="161"/>
      <c r="BY221" s="143"/>
      <c r="BZ221" s="143"/>
      <c r="CA221" s="143"/>
      <c r="CB221" s="143"/>
      <c r="CC221" s="161"/>
      <c r="CD221" s="143"/>
      <c r="CE221" s="143"/>
      <c r="CF221" s="143"/>
      <c r="CG221" s="143"/>
      <c r="CH221" s="143"/>
      <c r="CI221" s="143"/>
      <c r="CJ221" s="143"/>
      <c r="CK221" s="143"/>
      <c r="CL221" s="163"/>
      <c r="CM221" s="142"/>
      <c r="CN221" s="143"/>
      <c r="CO221" s="143"/>
      <c r="CP221" s="143"/>
      <c r="CQ221" s="143"/>
      <c r="CR221" s="142"/>
      <c r="CS221" s="143"/>
      <c r="CT221" s="143"/>
      <c r="CU221" s="143"/>
      <c r="CV221" s="143"/>
      <c r="CX221" s="103">
        <v>44752</v>
      </c>
      <c r="CY221" s="68">
        <v>15.5</v>
      </c>
      <c r="CZ221" s="68">
        <v>13.5</v>
      </c>
      <c r="DA221" s="126">
        <f t="shared" si="421"/>
        <v>2</v>
      </c>
      <c r="DC221" s="103">
        <v>44752</v>
      </c>
      <c r="DD221" s="127">
        <f t="shared" si="432"/>
        <v>0.59999999999999787</v>
      </c>
      <c r="DE221" s="127">
        <f t="shared" si="433"/>
        <v>1.5999999999999979</v>
      </c>
      <c r="DF221" s="127">
        <f t="shared" si="434"/>
        <v>-0.60000000000000142</v>
      </c>
      <c r="DG221" s="127">
        <f t="shared" si="435"/>
        <v>-0.60000000000000142</v>
      </c>
      <c r="DH221" s="127">
        <f t="shared" si="436"/>
        <v>-0.40000000000000213</v>
      </c>
      <c r="DI221" s="127">
        <f t="shared" si="437"/>
        <v>0.19999999999999929</v>
      </c>
      <c r="DJ221" s="127">
        <f t="shared" si="438"/>
        <v>1.3999999999999986</v>
      </c>
      <c r="DK221" s="127">
        <f t="shared" si="439"/>
        <v>0.59999999999999787</v>
      </c>
      <c r="DL221" s="127">
        <f t="shared" si="440"/>
        <v>0.39999999999999858</v>
      </c>
      <c r="DM221" s="127">
        <f t="shared" si="441"/>
        <v>0.39999999999999858</v>
      </c>
      <c r="DN221" s="127">
        <f t="shared" si="442"/>
        <v>-0.80000000000000071</v>
      </c>
      <c r="DO221" s="127">
        <f t="shared" si="443"/>
        <v>-2</v>
      </c>
      <c r="DP221" s="127">
        <f t="shared" si="444"/>
        <v>-1</v>
      </c>
      <c r="DQ221" s="127">
        <f t="shared" si="445"/>
        <v>-0.60000000000000142</v>
      </c>
      <c r="DR221" s="127">
        <f t="shared" si="446"/>
        <v>-0.19999999999999929</v>
      </c>
      <c r="DS221" s="127">
        <f t="shared" si="447"/>
        <v>-0.60000000000000142</v>
      </c>
      <c r="DU221" s="103">
        <v>44755</v>
      </c>
      <c r="DV221" s="68">
        <v>11.8</v>
      </c>
      <c r="DW221" s="133">
        <v>11.4</v>
      </c>
      <c r="DX221" s="134">
        <f t="shared" si="466"/>
        <v>0.40000000000000036</v>
      </c>
      <c r="DY221" s="68">
        <v>11.6</v>
      </c>
      <c r="DZ221" s="133">
        <v>11.4</v>
      </c>
      <c r="EA221" s="134">
        <f t="shared" si="476"/>
        <v>0.19999999999999929</v>
      </c>
      <c r="EB221" s="68">
        <v>11.35</v>
      </c>
      <c r="EC221" s="133">
        <v>11.6</v>
      </c>
      <c r="ED221" s="134">
        <f t="shared" si="477"/>
        <v>-0.25</v>
      </c>
      <c r="EE221" s="68">
        <v>11.25</v>
      </c>
      <c r="EF221" s="68">
        <v>11.25</v>
      </c>
      <c r="EG221" s="134">
        <f t="shared" si="478"/>
        <v>0</v>
      </c>
      <c r="EH221" s="68">
        <v>11.25</v>
      </c>
      <c r="EI221" s="68">
        <v>11.25</v>
      </c>
      <c r="EJ221" s="134">
        <f t="shared" si="479"/>
        <v>0</v>
      </c>
      <c r="EK221" s="68">
        <v>11.1</v>
      </c>
      <c r="EL221" s="133">
        <v>11.25</v>
      </c>
      <c r="EM221" s="134">
        <f t="shared" si="480"/>
        <v>-0.15000000000000036</v>
      </c>
      <c r="EN221" s="68">
        <v>11.6</v>
      </c>
      <c r="EO221" s="133">
        <v>11.6</v>
      </c>
      <c r="EP221" s="134">
        <f t="shared" si="481"/>
        <v>0</v>
      </c>
      <c r="EQ221" s="68">
        <v>11.4</v>
      </c>
      <c r="ER221" s="133">
        <v>11.8</v>
      </c>
      <c r="ES221" s="134">
        <f t="shared" si="482"/>
        <v>-0.40000000000000036</v>
      </c>
      <c r="ET221" s="68">
        <v>11.5</v>
      </c>
      <c r="EU221" s="133">
        <v>11.6</v>
      </c>
      <c r="EV221" s="134">
        <f t="shared" si="483"/>
        <v>-9.9999999999999645E-2</v>
      </c>
      <c r="EW221" s="68">
        <v>11.8</v>
      </c>
      <c r="EX221" s="133">
        <v>11.5</v>
      </c>
      <c r="EY221" s="134">
        <f t="shared" si="484"/>
        <v>0.30000000000000071</v>
      </c>
    </row>
    <row r="222" spans="10:155" ht="19.75" customHeight="1" x14ac:dyDescent="0.35">
      <c r="J222" s="103">
        <v>44751</v>
      </c>
      <c r="K222" s="101">
        <f t="shared" si="431"/>
        <v>23.35806451612903</v>
      </c>
      <c r="L222" s="102">
        <v>24.6</v>
      </c>
      <c r="M222" s="100">
        <v>22.9</v>
      </c>
      <c r="N222" s="100">
        <v>24.5</v>
      </c>
      <c r="O222" s="100">
        <v>22.4</v>
      </c>
      <c r="P222" s="100">
        <v>24</v>
      </c>
      <c r="Q222" s="105">
        <v>23.2</v>
      </c>
      <c r="R222" s="102">
        <v>23.6</v>
      </c>
      <c r="S222" s="100">
        <v>24.6</v>
      </c>
      <c r="T222" s="100">
        <v>23</v>
      </c>
      <c r="U222" s="100">
        <v>24.4</v>
      </c>
      <c r="V222" s="100">
        <v>24.5</v>
      </c>
      <c r="W222" s="56">
        <v>24.5</v>
      </c>
      <c r="X222" s="106">
        <v>21.2</v>
      </c>
      <c r="Y222" s="100">
        <v>23</v>
      </c>
      <c r="Z222" s="100">
        <v>22.8</v>
      </c>
      <c r="AA222" s="100">
        <v>22.4</v>
      </c>
      <c r="AB222" s="105">
        <v>22.2</v>
      </c>
      <c r="AC222" s="102">
        <v>24</v>
      </c>
      <c r="AD222" s="102">
        <v>24</v>
      </c>
      <c r="AE222" s="100">
        <v>23.8</v>
      </c>
      <c r="AF222" s="102">
        <v>24</v>
      </c>
      <c r="AG222" s="100">
        <v>22.8</v>
      </c>
      <c r="AH222" s="100">
        <v>24.4</v>
      </c>
      <c r="AI222" s="100">
        <v>24</v>
      </c>
      <c r="AJ222" s="105">
        <v>24.4</v>
      </c>
      <c r="AK222" s="102">
        <v>24.6</v>
      </c>
      <c r="AL222" s="100">
        <v>23.3</v>
      </c>
      <c r="AM222" s="100">
        <v>22</v>
      </c>
      <c r="AN222" s="100">
        <v>21.2</v>
      </c>
      <c r="AO222" s="100">
        <v>22.8</v>
      </c>
      <c r="AP222" s="100">
        <v>21</v>
      </c>
      <c r="AQ222" s="110">
        <f t="shared" si="485"/>
        <v>-0.45000000000000284</v>
      </c>
      <c r="AS222" s="103"/>
      <c r="AT222" s="167"/>
      <c r="AU222" s="161"/>
      <c r="AV222" s="143"/>
      <c r="AW222" s="143"/>
      <c r="AX222" s="143"/>
      <c r="AY222" s="143"/>
      <c r="AZ222" s="171"/>
      <c r="BA222" s="142"/>
      <c r="BB222" s="143"/>
      <c r="BC222" s="143"/>
      <c r="BD222" s="143"/>
      <c r="BE222" s="143"/>
      <c r="BF222" s="142"/>
      <c r="BG222" s="143"/>
      <c r="BH222" s="143"/>
      <c r="BI222" s="143"/>
      <c r="BJ222" s="150"/>
      <c r="BK222" s="143"/>
      <c r="BL222" s="143"/>
      <c r="BM222" s="143"/>
      <c r="BN222" s="143"/>
      <c r="BO222" s="150"/>
      <c r="BP222" s="142"/>
      <c r="BQ222" s="143"/>
      <c r="BR222" s="143"/>
      <c r="BS222" s="143"/>
      <c r="BT222" s="143"/>
      <c r="BV222" s="103"/>
      <c r="BW222" s="162"/>
      <c r="BX222" s="161"/>
      <c r="BY222" s="143"/>
      <c r="BZ222" s="143"/>
      <c r="CA222" s="143"/>
      <c r="CB222" s="143"/>
      <c r="CC222" s="161"/>
      <c r="CD222" s="143"/>
      <c r="CE222" s="143"/>
      <c r="CF222" s="143"/>
      <c r="CG222" s="143"/>
      <c r="CH222" s="143"/>
      <c r="CI222" s="143"/>
      <c r="CJ222" s="143"/>
      <c r="CK222" s="143"/>
      <c r="CL222" s="163"/>
      <c r="CM222" s="142"/>
      <c r="CN222" s="143"/>
      <c r="CO222" s="143"/>
      <c r="CP222" s="143"/>
      <c r="CQ222" s="143"/>
      <c r="CR222" s="142"/>
      <c r="CS222" s="143"/>
      <c r="CT222" s="143"/>
      <c r="CU222" s="143"/>
      <c r="CV222" s="143"/>
      <c r="CX222" s="103">
        <v>44751</v>
      </c>
      <c r="CY222" s="68">
        <v>15.5</v>
      </c>
      <c r="CZ222" s="68">
        <v>13</v>
      </c>
      <c r="DA222" s="126">
        <f t="shared" si="421"/>
        <v>2.5</v>
      </c>
      <c r="DC222" s="103">
        <v>44751</v>
      </c>
      <c r="DD222" s="127">
        <f t="shared" si="432"/>
        <v>-0.10000000000000142</v>
      </c>
      <c r="DE222" s="127">
        <f t="shared" si="433"/>
        <v>-0.20000000000000284</v>
      </c>
      <c r="DF222" s="127">
        <f t="shared" si="434"/>
        <v>-3.4000000000000021</v>
      </c>
      <c r="DG222" s="127">
        <f t="shared" si="435"/>
        <v>-2.6000000000000014</v>
      </c>
      <c r="DH222" s="127">
        <f t="shared" si="436"/>
        <v>-1.3000000000000007</v>
      </c>
      <c r="DI222" s="127">
        <f t="shared" si="437"/>
        <v>-1</v>
      </c>
      <c r="DJ222" s="127">
        <f t="shared" si="438"/>
        <v>-0.20000000000000284</v>
      </c>
      <c r="DK222" s="127">
        <f t="shared" si="439"/>
        <v>-0.60000000000000142</v>
      </c>
      <c r="DL222" s="127">
        <f t="shared" si="440"/>
        <v>-0.10000000000000142</v>
      </c>
      <c r="DM222" s="127">
        <f t="shared" si="441"/>
        <v>0</v>
      </c>
      <c r="DN222" s="127">
        <f t="shared" si="442"/>
        <v>-2.4000000000000021</v>
      </c>
      <c r="DO222" s="127">
        <f t="shared" si="443"/>
        <v>-3.1999999999999993</v>
      </c>
      <c r="DP222" s="127">
        <f t="shared" si="444"/>
        <v>-1.1999999999999993</v>
      </c>
      <c r="DQ222" s="127">
        <f t="shared" si="445"/>
        <v>-0.30000000000000071</v>
      </c>
      <c r="DR222" s="127">
        <f t="shared" si="446"/>
        <v>-2.1000000000000014</v>
      </c>
      <c r="DS222" s="127">
        <f t="shared" si="447"/>
        <v>-3.4000000000000021</v>
      </c>
      <c r="DU222" s="103">
        <v>44754</v>
      </c>
      <c r="DV222" s="68">
        <v>11.7</v>
      </c>
      <c r="DW222" s="133">
        <v>11.4</v>
      </c>
      <c r="DX222" s="134">
        <f t="shared" si="466"/>
        <v>0.29999999999999893</v>
      </c>
      <c r="DY222" s="68">
        <v>11.6</v>
      </c>
      <c r="DZ222" s="133">
        <v>11.4</v>
      </c>
      <c r="EA222" s="134">
        <f t="shared" si="476"/>
        <v>0.19999999999999929</v>
      </c>
      <c r="EB222" s="68">
        <v>11.35</v>
      </c>
      <c r="EC222" s="133">
        <v>11.6</v>
      </c>
      <c r="ED222" s="134">
        <f t="shared" si="477"/>
        <v>-0.25</v>
      </c>
      <c r="EE222" s="68">
        <v>11.5</v>
      </c>
      <c r="EF222" s="133">
        <v>11.5</v>
      </c>
      <c r="EG222" s="134">
        <f t="shared" si="478"/>
        <v>0</v>
      </c>
      <c r="EH222" s="68">
        <v>11.35</v>
      </c>
      <c r="EI222" s="133">
        <v>11.4</v>
      </c>
      <c r="EJ222" s="134">
        <f t="shared" si="479"/>
        <v>-5.0000000000000711E-2</v>
      </c>
      <c r="EK222" s="68">
        <v>11.45</v>
      </c>
      <c r="EL222" s="133">
        <v>11.5</v>
      </c>
      <c r="EM222" s="134">
        <f t="shared" si="480"/>
        <v>-5.0000000000000711E-2</v>
      </c>
      <c r="EN222" s="68">
        <v>11.6</v>
      </c>
      <c r="EO222" s="133">
        <v>12</v>
      </c>
      <c r="EP222" s="134">
        <f t="shared" si="481"/>
        <v>-0.40000000000000036</v>
      </c>
      <c r="EQ222" s="68">
        <v>11.6</v>
      </c>
      <c r="ER222" s="133">
        <v>11.8</v>
      </c>
      <c r="ES222" s="134">
        <f t="shared" si="482"/>
        <v>-0.20000000000000107</v>
      </c>
      <c r="ET222" s="68">
        <v>11.5</v>
      </c>
      <c r="EU222" s="133">
        <v>11.8</v>
      </c>
      <c r="EV222" s="134">
        <f t="shared" si="483"/>
        <v>-0.30000000000000071</v>
      </c>
      <c r="EW222" s="68">
        <v>11.9</v>
      </c>
      <c r="EX222" s="133">
        <v>11.5</v>
      </c>
      <c r="EY222" s="134">
        <f t="shared" si="484"/>
        <v>0.40000000000000036</v>
      </c>
    </row>
    <row r="223" spans="10:155" ht="19.75" customHeight="1" x14ac:dyDescent="0.35">
      <c r="J223" s="103">
        <v>44750</v>
      </c>
      <c r="K223" s="101">
        <f t="shared" si="431"/>
        <v>22.283870967741937</v>
      </c>
      <c r="L223" s="102">
        <v>21.8</v>
      </c>
      <c r="M223" s="100">
        <v>22.9</v>
      </c>
      <c r="N223" s="100">
        <v>22.8</v>
      </c>
      <c r="O223" s="100">
        <v>21.6</v>
      </c>
      <c r="P223" s="100">
        <v>23.4</v>
      </c>
      <c r="Q223" s="105">
        <v>23.2</v>
      </c>
      <c r="R223" s="102">
        <v>22.8</v>
      </c>
      <c r="S223" s="100">
        <v>22.6</v>
      </c>
      <c r="T223" s="100">
        <v>22.6</v>
      </c>
      <c r="U223" s="100">
        <v>23</v>
      </c>
      <c r="V223" s="100">
        <v>23</v>
      </c>
      <c r="W223" s="56">
        <v>23.1</v>
      </c>
      <c r="X223" s="106">
        <v>20.8</v>
      </c>
      <c r="Y223" s="100">
        <v>21.8</v>
      </c>
      <c r="Z223" s="100">
        <v>21.8</v>
      </c>
      <c r="AA223" s="100">
        <v>21.6</v>
      </c>
      <c r="AB223" s="105">
        <v>21.6</v>
      </c>
      <c r="AC223" s="102">
        <v>23</v>
      </c>
      <c r="AD223" s="102">
        <v>23</v>
      </c>
      <c r="AE223" s="100">
        <v>23</v>
      </c>
      <c r="AF223" s="102">
        <v>23</v>
      </c>
      <c r="AG223" s="100">
        <v>22.8</v>
      </c>
      <c r="AH223" s="100">
        <v>22.8</v>
      </c>
      <c r="AI223" s="100">
        <v>22.4</v>
      </c>
      <c r="AJ223" s="105">
        <v>22.8</v>
      </c>
      <c r="AK223" s="102">
        <v>23</v>
      </c>
      <c r="AL223" s="100">
        <v>21.2</v>
      </c>
      <c r="AM223" s="100">
        <v>21.2</v>
      </c>
      <c r="AN223" s="100">
        <v>20.6</v>
      </c>
      <c r="AO223" s="100">
        <v>20.8</v>
      </c>
      <c r="AP223" s="100">
        <v>20.8</v>
      </c>
      <c r="AQ223" s="110">
        <f t="shared" si="485"/>
        <v>-0.40000000000000568</v>
      </c>
      <c r="AS223" s="103"/>
      <c r="AT223" s="167"/>
      <c r="AU223" s="161"/>
      <c r="AV223" s="143"/>
      <c r="AW223" s="143"/>
      <c r="AX223" s="143"/>
      <c r="AY223" s="143"/>
      <c r="AZ223" s="171"/>
      <c r="BA223" s="142"/>
      <c r="BB223" s="143"/>
      <c r="BC223" s="143"/>
      <c r="BD223" s="143"/>
      <c r="BE223" s="143"/>
      <c r="BF223" s="142"/>
      <c r="BG223" s="143"/>
      <c r="BH223" s="143"/>
      <c r="BI223" s="143"/>
      <c r="BJ223" s="150"/>
      <c r="BK223" s="143"/>
      <c r="BL223" s="143"/>
      <c r="BM223" s="143"/>
      <c r="BN223" s="143"/>
      <c r="BO223" s="150"/>
      <c r="BP223" s="142"/>
      <c r="BQ223" s="143"/>
      <c r="BR223" s="143"/>
      <c r="BS223" s="143"/>
      <c r="BT223" s="143"/>
      <c r="BV223" s="103"/>
      <c r="BW223" s="162"/>
      <c r="BX223" s="161"/>
      <c r="BY223" s="143"/>
      <c r="BZ223" s="143"/>
      <c r="CA223" s="143"/>
      <c r="CB223" s="143"/>
      <c r="CC223" s="161"/>
      <c r="CD223" s="143"/>
      <c r="CE223" s="143"/>
      <c r="CF223" s="143"/>
      <c r="CG223" s="143"/>
      <c r="CH223" s="143"/>
      <c r="CI223" s="143"/>
      <c r="CJ223" s="143"/>
      <c r="CK223" s="143"/>
      <c r="CL223" s="163"/>
      <c r="CM223" s="142"/>
      <c r="CN223" s="143"/>
      <c r="CO223" s="143"/>
      <c r="CP223" s="143"/>
      <c r="CQ223" s="143"/>
      <c r="CR223" s="142"/>
      <c r="CS223" s="143"/>
      <c r="CT223" s="143"/>
      <c r="CU223" s="143"/>
      <c r="CV223" s="143"/>
      <c r="CX223" s="103">
        <v>44750</v>
      </c>
      <c r="CY223" s="68">
        <v>15.5</v>
      </c>
      <c r="CZ223" s="68">
        <v>13</v>
      </c>
      <c r="DA223" s="126">
        <f t="shared" si="421"/>
        <v>2.5</v>
      </c>
      <c r="DC223" s="103">
        <v>44750</v>
      </c>
      <c r="DD223" s="127">
        <f t="shared" si="432"/>
        <v>0.39999999999999858</v>
      </c>
      <c r="DE223" s="127">
        <f t="shared" si="433"/>
        <v>0.39999999999999858</v>
      </c>
      <c r="DF223" s="127">
        <f t="shared" si="434"/>
        <v>-2</v>
      </c>
      <c r="DG223" s="127">
        <f t="shared" si="435"/>
        <v>-1.4000000000000021</v>
      </c>
      <c r="DH223" s="127">
        <f t="shared" si="436"/>
        <v>-1.4000000000000021</v>
      </c>
      <c r="DI223" s="127">
        <f t="shared" si="437"/>
        <v>0.19999999999999929</v>
      </c>
      <c r="DJ223" s="127">
        <f t="shared" si="438"/>
        <v>0.19999999999999929</v>
      </c>
      <c r="DK223" s="127">
        <f t="shared" si="439"/>
        <v>-0.20000000000000284</v>
      </c>
      <c r="DL223" s="127">
        <f t="shared" si="440"/>
        <v>0.19999999999999929</v>
      </c>
      <c r="DM223" s="127">
        <f t="shared" si="441"/>
        <v>0.39999999999999858</v>
      </c>
      <c r="DN223" s="127">
        <f t="shared" si="442"/>
        <v>-2.1999999999999993</v>
      </c>
      <c r="DO223" s="127">
        <f t="shared" si="443"/>
        <v>-2.1999999999999993</v>
      </c>
      <c r="DP223" s="127">
        <f t="shared" si="444"/>
        <v>-1.8000000000000007</v>
      </c>
      <c r="DQ223" s="127">
        <f t="shared" si="445"/>
        <v>-1.6000000000000014</v>
      </c>
      <c r="DR223" s="127">
        <f t="shared" si="446"/>
        <v>-0.39999999999999858</v>
      </c>
      <c r="DS223" s="127">
        <f t="shared" si="447"/>
        <v>-1.8000000000000007</v>
      </c>
      <c r="DU223" s="103">
        <v>44753</v>
      </c>
      <c r="DV223" s="68">
        <v>11.3</v>
      </c>
      <c r="DW223" s="133">
        <v>11.4</v>
      </c>
      <c r="DX223" s="134">
        <f t="shared" si="466"/>
        <v>-9.9999999999999645E-2</v>
      </c>
      <c r="DY223" s="68">
        <v>11.2</v>
      </c>
      <c r="DZ223" s="133">
        <v>11.3</v>
      </c>
      <c r="EA223" s="134">
        <f t="shared" si="476"/>
        <v>-0.10000000000000142</v>
      </c>
      <c r="EB223" s="68">
        <v>11.2</v>
      </c>
      <c r="EC223" s="133">
        <v>11.6</v>
      </c>
      <c r="ED223" s="134">
        <f t="shared" si="477"/>
        <v>-0.40000000000000036</v>
      </c>
      <c r="EE223" s="68">
        <v>11.2</v>
      </c>
      <c r="EF223" s="133">
        <v>11.2</v>
      </c>
      <c r="EG223" s="134">
        <f t="shared" si="478"/>
        <v>0</v>
      </c>
      <c r="EH223" s="68">
        <v>10.9</v>
      </c>
      <c r="EI223" s="133">
        <v>10.9</v>
      </c>
      <c r="EJ223" s="134">
        <f t="shared" si="479"/>
        <v>0</v>
      </c>
      <c r="EK223" s="68">
        <v>11.1</v>
      </c>
      <c r="EL223" s="133">
        <v>11.1</v>
      </c>
      <c r="EM223" s="134">
        <f t="shared" si="480"/>
        <v>0</v>
      </c>
      <c r="EN223" s="68">
        <v>11.5</v>
      </c>
      <c r="EO223" s="133">
        <v>11.7</v>
      </c>
      <c r="EP223" s="134">
        <f t="shared" si="481"/>
        <v>-0.19999999999999929</v>
      </c>
      <c r="EQ223" s="68">
        <v>11.2</v>
      </c>
      <c r="ER223" s="133">
        <v>11.3</v>
      </c>
      <c r="ES223" s="134">
        <f t="shared" si="482"/>
        <v>-0.10000000000000142</v>
      </c>
      <c r="ET223" s="68">
        <v>11.3</v>
      </c>
      <c r="EU223" s="133">
        <v>11.4</v>
      </c>
      <c r="EV223" s="134">
        <f t="shared" si="483"/>
        <v>-9.9999999999999645E-2</v>
      </c>
      <c r="EW223" s="68">
        <v>10.9</v>
      </c>
      <c r="EX223" s="133">
        <v>11.5</v>
      </c>
      <c r="EY223" s="134">
        <f t="shared" si="484"/>
        <v>-0.59999999999999964</v>
      </c>
    </row>
    <row r="224" spans="10:155" ht="19.75" customHeight="1" x14ac:dyDescent="0.35">
      <c r="J224" s="103">
        <v>44749</v>
      </c>
      <c r="K224" s="101">
        <f t="shared" si="431"/>
        <v>21.577419354838703</v>
      </c>
      <c r="L224" s="102">
        <v>21.6</v>
      </c>
      <c r="M224" s="100">
        <v>22.6</v>
      </c>
      <c r="N224" s="100">
        <v>21</v>
      </c>
      <c r="O224" s="100">
        <v>22</v>
      </c>
      <c r="P224" s="100">
        <v>24.6</v>
      </c>
      <c r="Q224" s="105">
        <v>23.2</v>
      </c>
      <c r="R224" s="102">
        <v>21.6</v>
      </c>
      <c r="S224" s="100">
        <v>21</v>
      </c>
      <c r="T224" s="100">
        <v>21.7</v>
      </c>
      <c r="U224" s="100">
        <v>21.2</v>
      </c>
      <c r="V224" s="100">
        <v>21</v>
      </c>
      <c r="W224" s="56">
        <v>21.2</v>
      </c>
      <c r="X224" s="106">
        <v>20.399999999999999</v>
      </c>
      <c r="Y224" s="100">
        <v>21.2</v>
      </c>
      <c r="Z224" s="100">
        <v>21.4</v>
      </c>
      <c r="AA224" s="100">
        <v>21.4</v>
      </c>
      <c r="AB224" s="105">
        <v>21.4</v>
      </c>
      <c r="AC224" s="102">
        <v>21.6</v>
      </c>
      <c r="AD224" s="102">
        <v>21.6</v>
      </c>
      <c r="AE224" s="100">
        <v>22</v>
      </c>
      <c r="AF224" s="102">
        <v>21.6</v>
      </c>
      <c r="AG224" s="100">
        <v>22.4</v>
      </c>
      <c r="AH224" s="100">
        <v>22</v>
      </c>
      <c r="AI224" s="100">
        <v>21</v>
      </c>
      <c r="AJ224" s="105">
        <v>21.4</v>
      </c>
      <c r="AK224" s="102">
        <v>21</v>
      </c>
      <c r="AL224" s="100">
        <v>20.8</v>
      </c>
      <c r="AM224" s="100">
        <v>22.4</v>
      </c>
      <c r="AN224" s="100">
        <v>21</v>
      </c>
      <c r="AO224" s="100">
        <v>20.8</v>
      </c>
      <c r="AP224" s="100">
        <v>20.8</v>
      </c>
      <c r="AQ224" s="110">
        <f t="shared" si="485"/>
        <v>1.4000000000000021</v>
      </c>
      <c r="AS224" s="103"/>
      <c r="AT224" s="167"/>
      <c r="AU224" s="161"/>
      <c r="AV224" s="143"/>
      <c r="AW224" s="143"/>
      <c r="AX224" s="143"/>
      <c r="AY224" s="143"/>
      <c r="AZ224" s="171"/>
      <c r="BA224" s="142"/>
      <c r="BB224" s="143"/>
      <c r="BC224" s="143"/>
      <c r="BD224" s="143"/>
      <c r="BE224" s="143"/>
      <c r="BF224" s="142"/>
      <c r="BG224" s="143"/>
      <c r="BH224" s="143"/>
      <c r="BI224" s="143"/>
      <c r="BJ224" s="150"/>
      <c r="BK224" s="143"/>
      <c r="BL224" s="143"/>
      <c r="BM224" s="143"/>
      <c r="BN224" s="143"/>
      <c r="BO224" s="150"/>
      <c r="BP224" s="142"/>
      <c r="BQ224" s="143"/>
      <c r="BR224" s="143"/>
      <c r="BS224" s="143"/>
      <c r="BT224" s="143"/>
      <c r="BV224" s="103"/>
      <c r="BW224" s="162"/>
      <c r="BX224" s="161"/>
      <c r="BY224" s="143"/>
      <c r="BZ224" s="143"/>
      <c r="CA224" s="143"/>
      <c r="CB224" s="143"/>
      <c r="CC224" s="161"/>
      <c r="CD224" s="143"/>
      <c r="CE224" s="143"/>
      <c r="CF224" s="143"/>
      <c r="CG224" s="143"/>
      <c r="CH224" s="143"/>
      <c r="CI224" s="143"/>
      <c r="CJ224" s="143"/>
      <c r="CK224" s="143"/>
      <c r="CL224" s="163"/>
      <c r="CM224" s="142"/>
      <c r="CN224" s="143"/>
      <c r="CO224" s="143"/>
      <c r="CP224" s="143"/>
      <c r="CQ224" s="143"/>
      <c r="CR224" s="142"/>
      <c r="CS224" s="143"/>
      <c r="CT224" s="143"/>
      <c r="CU224" s="143"/>
      <c r="CV224" s="143"/>
      <c r="CX224" s="103">
        <v>44749</v>
      </c>
      <c r="CY224" s="68">
        <v>16</v>
      </c>
      <c r="CZ224" s="68">
        <v>13.75</v>
      </c>
      <c r="DA224" s="126">
        <f t="shared" si="421"/>
        <v>2.25</v>
      </c>
      <c r="DC224" s="103">
        <v>44749</v>
      </c>
      <c r="DD224" s="127">
        <f t="shared" si="432"/>
        <v>0</v>
      </c>
      <c r="DE224" s="127">
        <f t="shared" si="433"/>
        <v>0.19999999999999929</v>
      </c>
      <c r="DF224" s="127">
        <f t="shared" si="434"/>
        <v>0</v>
      </c>
      <c r="DG224" s="127">
        <f t="shared" si="435"/>
        <v>1.3999999999999986</v>
      </c>
      <c r="DH224" s="127">
        <f t="shared" si="436"/>
        <v>-0.19999999999999929</v>
      </c>
      <c r="DI224" s="127">
        <f t="shared" si="437"/>
        <v>0.60000000000000142</v>
      </c>
      <c r="DJ224" s="127">
        <f t="shared" si="438"/>
        <v>1</v>
      </c>
      <c r="DK224" s="127">
        <f t="shared" si="439"/>
        <v>0</v>
      </c>
      <c r="DL224" s="127">
        <f t="shared" si="440"/>
        <v>0</v>
      </c>
      <c r="DM224" s="127">
        <f t="shared" si="441"/>
        <v>0</v>
      </c>
      <c r="DN224" s="127">
        <f t="shared" si="442"/>
        <v>-0.60000000000000142</v>
      </c>
      <c r="DO224" s="127">
        <f t="shared" si="443"/>
        <v>-1</v>
      </c>
      <c r="DP224" s="127">
        <f t="shared" si="444"/>
        <v>-0.19999999999999929</v>
      </c>
      <c r="DQ224" s="127">
        <f t="shared" si="445"/>
        <v>-0.80000000000000071</v>
      </c>
      <c r="DR224" s="127">
        <f t="shared" si="446"/>
        <v>-0.40000000000000213</v>
      </c>
      <c r="DS224" s="127">
        <f t="shared" si="447"/>
        <v>-0.60000000000000142</v>
      </c>
      <c r="DU224" s="103">
        <v>44752</v>
      </c>
      <c r="DV224" s="68">
        <v>11.4</v>
      </c>
      <c r="DW224" s="133">
        <v>11.6</v>
      </c>
      <c r="DX224" s="134">
        <f t="shared" si="466"/>
        <v>-0.19999999999999929</v>
      </c>
      <c r="DY224" s="68">
        <v>11.3</v>
      </c>
      <c r="DZ224" s="133">
        <v>11.6</v>
      </c>
      <c r="EA224" s="134">
        <f t="shared" si="476"/>
        <v>-0.29999999999999893</v>
      </c>
      <c r="EB224" s="68">
        <v>11.7</v>
      </c>
      <c r="EC224" s="133">
        <v>11.8</v>
      </c>
      <c r="ED224" s="134">
        <f t="shared" si="477"/>
        <v>-0.10000000000000142</v>
      </c>
      <c r="EE224" s="68">
        <v>11.5</v>
      </c>
      <c r="EF224" s="133">
        <v>11.4</v>
      </c>
      <c r="EG224" s="134">
        <f t="shared" si="478"/>
        <v>9.9999999999999645E-2</v>
      </c>
      <c r="EH224" s="68">
        <v>11.1</v>
      </c>
      <c r="EI224" s="133">
        <v>11.25</v>
      </c>
      <c r="EJ224" s="134">
        <f t="shared" si="479"/>
        <v>-0.15000000000000036</v>
      </c>
      <c r="EK224" s="68">
        <v>11.5</v>
      </c>
      <c r="EL224" s="133">
        <v>11.5</v>
      </c>
      <c r="EM224" s="134">
        <f t="shared" si="480"/>
        <v>0</v>
      </c>
      <c r="EN224" s="68">
        <v>11.6</v>
      </c>
      <c r="EO224" s="133">
        <v>11.8</v>
      </c>
      <c r="EP224" s="134">
        <f t="shared" si="481"/>
        <v>-0.20000000000000107</v>
      </c>
      <c r="EQ224" s="68">
        <v>12</v>
      </c>
      <c r="ER224" s="133">
        <v>12.4</v>
      </c>
      <c r="ES224" s="134">
        <f t="shared" si="482"/>
        <v>-0.40000000000000036</v>
      </c>
      <c r="ET224" s="68">
        <v>12</v>
      </c>
      <c r="EU224" s="133">
        <v>12.2</v>
      </c>
      <c r="EV224" s="134">
        <f t="shared" si="483"/>
        <v>-0.19999999999999929</v>
      </c>
      <c r="EW224" s="68">
        <v>11.6</v>
      </c>
      <c r="EX224" s="133">
        <v>11.7</v>
      </c>
      <c r="EY224" s="134">
        <f t="shared" si="484"/>
        <v>-9.9999999999999645E-2</v>
      </c>
    </row>
    <row r="225" spans="10:155" ht="19.75" customHeight="1" x14ac:dyDescent="0.35">
      <c r="J225" s="103">
        <v>44748</v>
      </c>
      <c r="K225" s="101">
        <f t="shared" si="431"/>
        <v>22.558064516129033</v>
      </c>
      <c r="L225" s="102">
        <v>23</v>
      </c>
      <c r="M225" s="100">
        <v>23.7</v>
      </c>
      <c r="N225" s="100">
        <v>22.6</v>
      </c>
      <c r="O225" s="100">
        <v>23.4</v>
      </c>
      <c r="P225" s="100">
        <v>25.2</v>
      </c>
      <c r="Q225" s="105">
        <v>23.6</v>
      </c>
      <c r="R225" s="102">
        <v>22.6</v>
      </c>
      <c r="S225" s="100">
        <v>22.2</v>
      </c>
      <c r="T225" s="100">
        <v>22.5</v>
      </c>
      <c r="U225" s="100">
        <v>22.3</v>
      </c>
      <c r="V225" s="100">
        <v>22.3</v>
      </c>
      <c r="W225" s="56">
        <v>22.3</v>
      </c>
      <c r="X225" s="106">
        <v>20.8</v>
      </c>
      <c r="Y225" s="100">
        <v>22.4</v>
      </c>
      <c r="Z225" s="100">
        <v>22.2</v>
      </c>
      <c r="AA225" s="100">
        <v>22</v>
      </c>
      <c r="AB225" s="105">
        <v>22</v>
      </c>
      <c r="AC225" s="102">
        <v>22.6</v>
      </c>
      <c r="AD225" s="102">
        <v>22.6</v>
      </c>
      <c r="AE225" s="100">
        <v>23</v>
      </c>
      <c r="AF225" s="102">
        <v>22.4</v>
      </c>
      <c r="AG225" s="100">
        <v>22.4</v>
      </c>
      <c r="AH225" s="100">
        <v>23.2</v>
      </c>
      <c r="AI225" s="100">
        <v>23</v>
      </c>
      <c r="AJ225" s="105">
        <v>23</v>
      </c>
      <c r="AK225" s="102">
        <v>22.8</v>
      </c>
      <c r="AL225" s="100">
        <v>22</v>
      </c>
      <c r="AM225" s="100">
        <v>22.6</v>
      </c>
      <c r="AN225" s="100">
        <v>21.4</v>
      </c>
      <c r="AO225" s="100">
        <v>22</v>
      </c>
      <c r="AP225" s="100">
        <v>21.2</v>
      </c>
      <c r="AQ225" s="110">
        <f t="shared" si="485"/>
        <v>1.2000000000000028</v>
      </c>
      <c r="AS225" s="103"/>
      <c r="AT225" s="167"/>
      <c r="AU225" s="161"/>
      <c r="AV225" s="143"/>
      <c r="AW225" s="143"/>
      <c r="AX225" s="143"/>
      <c r="AY225" s="143"/>
      <c r="AZ225" s="171"/>
      <c r="BA225" s="142"/>
      <c r="BB225" s="143"/>
      <c r="BC225" s="143"/>
      <c r="BD225" s="143"/>
      <c r="BE225" s="143"/>
      <c r="BF225" s="142"/>
      <c r="BG225" s="143"/>
      <c r="BH225" s="143"/>
      <c r="BI225" s="143"/>
      <c r="BJ225" s="150"/>
      <c r="BK225" s="143"/>
      <c r="BL225" s="143"/>
      <c r="BM225" s="143"/>
      <c r="BN225" s="143"/>
      <c r="BO225" s="150"/>
      <c r="BP225" s="142"/>
      <c r="BQ225" s="143"/>
      <c r="BR225" s="143"/>
      <c r="BS225" s="143"/>
      <c r="BT225" s="143"/>
      <c r="BV225" s="103"/>
      <c r="BW225" s="162"/>
      <c r="BX225" s="161"/>
      <c r="BY225" s="143"/>
      <c r="BZ225" s="143"/>
      <c r="CA225" s="143"/>
      <c r="CB225" s="143"/>
      <c r="CC225" s="161"/>
      <c r="CD225" s="143"/>
      <c r="CE225" s="143"/>
      <c r="CF225" s="143"/>
      <c r="CG225" s="143"/>
      <c r="CH225" s="143"/>
      <c r="CI225" s="143"/>
      <c r="CJ225" s="143"/>
      <c r="CK225" s="143"/>
      <c r="CL225" s="163"/>
      <c r="CM225" s="142"/>
      <c r="CN225" s="143"/>
      <c r="CO225" s="143"/>
      <c r="CP225" s="143"/>
      <c r="CQ225" s="143"/>
      <c r="CR225" s="142"/>
      <c r="CS225" s="143"/>
      <c r="CT225" s="143"/>
      <c r="CU225" s="143"/>
      <c r="CV225" s="143"/>
      <c r="CX225" s="103">
        <v>44748</v>
      </c>
      <c r="CY225" s="68">
        <v>16.25</v>
      </c>
      <c r="CZ225" s="68">
        <v>14.25</v>
      </c>
      <c r="DA225" s="126">
        <f t="shared" si="421"/>
        <v>2</v>
      </c>
      <c r="DC225" s="103">
        <v>44748</v>
      </c>
      <c r="DD225" s="127">
        <f t="shared" si="432"/>
        <v>0.10000000000000142</v>
      </c>
      <c r="DE225" s="127">
        <f t="shared" si="433"/>
        <v>0.10000000000000142</v>
      </c>
      <c r="DF225" s="127">
        <f t="shared" si="434"/>
        <v>-0.80000000000000071</v>
      </c>
      <c r="DG225" s="127">
        <f t="shared" si="435"/>
        <v>0.40000000000000213</v>
      </c>
      <c r="DH225" s="127">
        <f t="shared" si="436"/>
        <v>-0.19999999999999929</v>
      </c>
      <c r="DI225" s="127">
        <f t="shared" si="437"/>
        <v>0.40000000000000213</v>
      </c>
      <c r="DJ225" s="127">
        <f t="shared" si="438"/>
        <v>1</v>
      </c>
      <c r="DK225" s="127">
        <f t="shared" si="439"/>
        <v>0.80000000000000071</v>
      </c>
      <c r="DL225" s="127">
        <f t="shared" si="440"/>
        <v>0.40000000000000213</v>
      </c>
      <c r="DM225" s="127">
        <f t="shared" si="441"/>
        <v>0.60000000000000142</v>
      </c>
      <c r="DN225" s="127">
        <f t="shared" si="442"/>
        <v>-1.2000000000000028</v>
      </c>
      <c r="DO225" s="127">
        <f t="shared" si="443"/>
        <v>-1.8000000000000007</v>
      </c>
      <c r="DP225" s="127">
        <f t="shared" si="444"/>
        <v>-0.30000000000000071</v>
      </c>
      <c r="DQ225" s="127">
        <f t="shared" si="445"/>
        <v>-0.60000000000000142</v>
      </c>
      <c r="DR225" s="127">
        <f t="shared" si="446"/>
        <v>-1.1999999999999993</v>
      </c>
      <c r="DS225" s="127">
        <f t="shared" si="447"/>
        <v>-1.3999999999999986</v>
      </c>
      <c r="DU225" s="103">
        <v>44751</v>
      </c>
      <c r="DV225" s="68">
        <v>11.8</v>
      </c>
      <c r="DW225" s="133">
        <v>12</v>
      </c>
      <c r="DX225" s="134">
        <f t="shared" si="466"/>
        <v>-0.19999999999999929</v>
      </c>
      <c r="DY225" s="68">
        <v>12.3</v>
      </c>
      <c r="DZ225" s="133">
        <v>12</v>
      </c>
      <c r="EA225" s="134">
        <f t="shared" si="476"/>
        <v>0.30000000000000071</v>
      </c>
      <c r="EB225" s="68">
        <v>12.3</v>
      </c>
      <c r="EC225" s="133">
        <v>12.2</v>
      </c>
      <c r="ED225" s="134">
        <f t="shared" si="477"/>
        <v>0.10000000000000142</v>
      </c>
      <c r="EE225" s="68">
        <v>12.3</v>
      </c>
      <c r="EF225" s="133">
        <v>12.25</v>
      </c>
      <c r="EG225" s="134">
        <f t="shared" si="478"/>
        <v>5.0000000000000711E-2</v>
      </c>
      <c r="EH225" s="68">
        <v>11.65</v>
      </c>
      <c r="EI225" s="133">
        <v>11.65</v>
      </c>
      <c r="EJ225" s="134">
        <f t="shared" si="479"/>
        <v>0</v>
      </c>
      <c r="EK225" s="68">
        <v>12.25</v>
      </c>
      <c r="EL225" s="133">
        <v>12.25</v>
      </c>
      <c r="EM225" s="134">
        <f t="shared" si="480"/>
        <v>0</v>
      </c>
      <c r="EN225" s="68">
        <v>12</v>
      </c>
      <c r="EO225" s="133">
        <v>12.3</v>
      </c>
      <c r="EP225" s="134">
        <f t="shared" si="481"/>
        <v>-0.30000000000000071</v>
      </c>
      <c r="EQ225" s="68">
        <v>12.2</v>
      </c>
      <c r="ER225" s="133">
        <v>12.4</v>
      </c>
      <c r="ES225" s="134">
        <f t="shared" si="482"/>
        <v>-0.20000000000000107</v>
      </c>
      <c r="ET225" s="68">
        <v>12.2</v>
      </c>
      <c r="EU225" s="133">
        <v>12.4</v>
      </c>
      <c r="EV225" s="134">
        <f t="shared" si="483"/>
        <v>-0.20000000000000107</v>
      </c>
      <c r="EW225" s="68">
        <v>12.25</v>
      </c>
      <c r="EX225" s="133">
        <v>12.1</v>
      </c>
      <c r="EY225" s="134">
        <f t="shared" si="484"/>
        <v>0.15000000000000036</v>
      </c>
    </row>
    <row r="226" spans="10:155" ht="19.75" customHeight="1" x14ac:dyDescent="0.35">
      <c r="J226" s="103">
        <v>44747</v>
      </c>
      <c r="K226" s="101">
        <f t="shared" si="431"/>
        <v>23.754838709677415</v>
      </c>
      <c r="L226" s="102">
        <v>23.6</v>
      </c>
      <c r="M226" s="100">
        <v>24.3</v>
      </c>
      <c r="N226" s="100">
        <v>23.4</v>
      </c>
      <c r="O226" s="100">
        <v>23.4</v>
      </c>
      <c r="P226" s="100">
        <v>25.2</v>
      </c>
      <c r="Q226" s="105">
        <v>23.6</v>
      </c>
      <c r="R226" s="102">
        <v>24.6</v>
      </c>
      <c r="S226" s="100">
        <v>24.2</v>
      </c>
      <c r="T226" s="100">
        <v>24</v>
      </c>
      <c r="U226" s="100">
        <v>24.6</v>
      </c>
      <c r="V226" s="100">
        <v>24.6</v>
      </c>
      <c r="W226" s="56">
        <v>24.6</v>
      </c>
      <c r="X226" s="106">
        <v>21.6</v>
      </c>
      <c r="Y226" s="100">
        <v>23.8</v>
      </c>
      <c r="Z226" s="100">
        <v>23.4</v>
      </c>
      <c r="AA226" s="100">
        <v>23.4</v>
      </c>
      <c r="AB226" s="105">
        <v>23.4</v>
      </c>
      <c r="AC226" s="102">
        <v>24.2</v>
      </c>
      <c r="AD226" s="102">
        <v>24.2</v>
      </c>
      <c r="AE226" s="100">
        <v>24.5</v>
      </c>
      <c r="AF226" s="102">
        <v>24</v>
      </c>
      <c r="AG226" s="100">
        <v>24.2</v>
      </c>
      <c r="AH226" s="100">
        <v>24.4</v>
      </c>
      <c r="AI226" s="100">
        <v>24</v>
      </c>
      <c r="AJ226" s="105">
        <v>24</v>
      </c>
      <c r="AK226" s="102">
        <v>23.4</v>
      </c>
      <c r="AL226" s="100">
        <v>23</v>
      </c>
      <c r="AM226" s="100">
        <v>23.4</v>
      </c>
      <c r="AN226" s="100">
        <v>22.4</v>
      </c>
      <c r="AO226" s="100">
        <v>23</v>
      </c>
      <c r="AP226" s="100">
        <v>22</v>
      </c>
      <c r="AQ226" s="110">
        <f t="shared" si="485"/>
        <v>-0.29999999999999716</v>
      </c>
      <c r="AS226" s="103"/>
      <c r="AT226" s="167"/>
      <c r="AU226" s="161"/>
      <c r="AV226" s="143"/>
      <c r="AW226" s="143"/>
      <c r="AX226" s="143"/>
      <c r="AY226" s="143"/>
      <c r="AZ226" s="171"/>
      <c r="BA226" s="142"/>
      <c r="BB226" s="143"/>
      <c r="BC226" s="143"/>
      <c r="BD226" s="143"/>
      <c r="BE226" s="143"/>
      <c r="BF226" s="142"/>
      <c r="BG226" s="143"/>
      <c r="BH226" s="143"/>
      <c r="BI226" s="143"/>
      <c r="BJ226" s="150"/>
      <c r="BK226" s="143"/>
      <c r="BL226" s="143"/>
      <c r="BM226" s="143"/>
      <c r="BN226" s="143"/>
      <c r="BO226" s="150"/>
      <c r="BP226" s="142"/>
      <c r="BQ226" s="143"/>
      <c r="BR226" s="143"/>
      <c r="BS226" s="143"/>
      <c r="BT226" s="143"/>
      <c r="BV226" s="103"/>
      <c r="BW226" s="162"/>
      <c r="BX226" s="161"/>
      <c r="BY226" s="143"/>
      <c r="BZ226" s="143"/>
      <c r="CA226" s="143"/>
      <c r="CB226" s="143"/>
      <c r="CC226" s="161"/>
      <c r="CD226" s="143"/>
      <c r="CE226" s="143"/>
      <c r="CF226" s="143"/>
      <c r="CG226" s="143"/>
      <c r="CH226" s="143"/>
      <c r="CI226" s="143"/>
      <c r="CJ226" s="143"/>
      <c r="CK226" s="143"/>
      <c r="CL226" s="163"/>
      <c r="CM226" s="142"/>
      <c r="CN226" s="143"/>
      <c r="CO226" s="143"/>
      <c r="CP226" s="143"/>
      <c r="CQ226" s="143"/>
      <c r="CR226" s="142"/>
      <c r="CS226" s="143"/>
      <c r="CT226" s="143"/>
      <c r="CU226" s="143"/>
      <c r="CV226" s="143"/>
      <c r="CX226" s="103">
        <v>44747</v>
      </c>
      <c r="CY226" s="68">
        <v>15.9</v>
      </c>
      <c r="CZ226" s="68">
        <v>13.25</v>
      </c>
      <c r="DA226" s="126">
        <f t="shared" si="421"/>
        <v>2.6500000000000004</v>
      </c>
      <c r="DC226" s="103">
        <v>44747</v>
      </c>
      <c r="DD226" s="127">
        <f t="shared" si="432"/>
        <v>0.40000000000000213</v>
      </c>
      <c r="DE226" s="127">
        <f t="shared" si="433"/>
        <v>0.40000000000000213</v>
      </c>
      <c r="DF226" s="127">
        <f t="shared" si="434"/>
        <v>-1.8000000000000007</v>
      </c>
      <c r="DG226" s="127">
        <f t="shared" si="435"/>
        <v>-0.80000000000000071</v>
      </c>
      <c r="DH226" s="127">
        <f t="shared" si="436"/>
        <v>-1.1999999999999993</v>
      </c>
      <c r="DI226" s="127">
        <f t="shared" si="437"/>
        <v>0.40000000000000213</v>
      </c>
      <c r="DJ226" s="127">
        <f t="shared" si="438"/>
        <v>0.19999999999999929</v>
      </c>
      <c r="DK226" s="127">
        <f t="shared" si="439"/>
        <v>-0.19999999999999929</v>
      </c>
      <c r="DL226" s="127">
        <f t="shared" si="440"/>
        <v>-0.80000000000000071</v>
      </c>
      <c r="DM226" s="127">
        <f t="shared" si="441"/>
        <v>-0.80000000000000071</v>
      </c>
      <c r="DN226" s="127">
        <f t="shared" si="442"/>
        <v>-2.2000000000000028</v>
      </c>
      <c r="DO226" s="127">
        <f t="shared" si="443"/>
        <v>-2</v>
      </c>
      <c r="DP226" s="127">
        <f t="shared" si="444"/>
        <v>-1.6000000000000014</v>
      </c>
      <c r="DQ226" s="127">
        <f t="shared" si="445"/>
        <v>-1.6000000000000014</v>
      </c>
      <c r="DR226" s="127">
        <f t="shared" si="446"/>
        <v>-1.3999999999999986</v>
      </c>
      <c r="DS226" s="127">
        <f t="shared" si="447"/>
        <v>-2.5999999999999979</v>
      </c>
      <c r="DU226" s="103">
        <v>44750</v>
      </c>
      <c r="DV226" s="68">
        <v>11.4</v>
      </c>
      <c r="DW226" s="133">
        <v>10.8</v>
      </c>
      <c r="DX226" s="134">
        <f t="shared" si="466"/>
        <v>0.59999999999999964</v>
      </c>
      <c r="DY226" s="68">
        <v>11.3</v>
      </c>
      <c r="DZ226" s="133">
        <v>10.6</v>
      </c>
      <c r="EA226" s="134">
        <f t="shared" si="476"/>
        <v>0.70000000000000107</v>
      </c>
      <c r="EB226" s="68">
        <v>10.9</v>
      </c>
      <c r="EC226" s="133">
        <v>11</v>
      </c>
      <c r="ED226" s="134">
        <f t="shared" si="477"/>
        <v>-9.9999999999999645E-2</v>
      </c>
      <c r="EE226" s="68">
        <v>11.5</v>
      </c>
      <c r="EF226" s="133">
        <v>11.5</v>
      </c>
      <c r="EG226" s="134">
        <f t="shared" si="478"/>
        <v>0</v>
      </c>
      <c r="EH226" s="68">
        <v>10.6</v>
      </c>
      <c r="EI226" s="133">
        <v>10.7</v>
      </c>
      <c r="EJ226" s="134">
        <f t="shared" si="479"/>
        <v>-9.9999999999999645E-2</v>
      </c>
      <c r="EK226" s="68">
        <v>11.4</v>
      </c>
      <c r="EL226" s="133">
        <v>11.4</v>
      </c>
      <c r="EM226" s="134">
        <f t="shared" si="480"/>
        <v>0</v>
      </c>
      <c r="EN226" s="68">
        <v>11.5</v>
      </c>
      <c r="EO226" s="133">
        <v>11.7</v>
      </c>
      <c r="EP226" s="134">
        <f t="shared" si="481"/>
        <v>-0.19999999999999929</v>
      </c>
      <c r="EQ226" s="68">
        <v>11.4</v>
      </c>
      <c r="ER226" s="133">
        <v>11.6</v>
      </c>
      <c r="ES226" s="134">
        <f t="shared" si="482"/>
        <v>-0.19999999999999929</v>
      </c>
      <c r="ET226" s="68">
        <v>11.5</v>
      </c>
      <c r="EU226" s="133">
        <v>11.6</v>
      </c>
      <c r="EV226" s="134">
        <f t="shared" si="483"/>
        <v>-9.9999999999999645E-2</v>
      </c>
      <c r="EW226" s="68">
        <v>11.5</v>
      </c>
      <c r="EX226" s="133">
        <v>10.9</v>
      </c>
      <c r="EY226" s="134">
        <f t="shared" si="484"/>
        <v>0.59999999999999964</v>
      </c>
    </row>
    <row r="227" spans="10:155" ht="19.75" customHeight="1" x14ac:dyDescent="0.35">
      <c r="J227" s="103">
        <v>44746</v>
      </c>
      <c r="K227" s="101">
        <f t="shared" si="431"/>
        <v>22.654838709677421</v>
      </c>
      <c r="L227" s="102">
        <v>23</v>
      </c>
      <c r="M227" s="100">
        <v>23.7</v>
      </c>
      <c r="N227" s="100">
        <v>22.6</v>
      </c>
      <c r="O227" s="100">
        <v>22.6</v>
      </c>
      <c r="P227" s="100">
        <v>24.2</v>
      </c>
      <c r="Q227" s="105">
        <v>23</v>
      </c>
      <c r="R227" s="102">
        <v>23.8</v>
      </c>
      <c r="S227" s="100">
        <v>22.8</v>
      </c>
      <c r="T227" s="100">
        <v>22.6</v>
      </c>
      <c r="U227" s="100">
        <v>22.8</v>
      </c>
      <c r="V227" s="100">
        <v>23</v>
      </c>
      <c r="W227" s="56">
        <v>23</v>
      </c>
      <c r="X227" s="106">
        <v>20.8</v>
      </c>
      <c r="Y227" s="100">
        <v>21.8</v>
      </c>
      <c r="Z227" s="100">
        <v>21.4</v>
      </c>
      <c r="AA227" s="100">
        <v>21.4</v>
      </c>
      <c r="AB227" s="105">
        <v>21.4</v>
      </c>
      <c r="AC227" s="102">
        <v>23</v>
      </c>
      <c r="AD227" s="102">
        <v>23</v>
      </c>
      <c r="AE227" s="100">
        <v>23</v>
      </c>
      <c r="AF227" s="102">
        <v>23</v>
      </c>
      <c r="AG227" s="100">
        <v>23.2</v>
      </c>
      <c r="AH227" s="100">
        <v>23.4</v>
      </c>
      <c r="AI227" s="100">
        <v>23</v>
      </c>
      <c r="AJ227" s="105">
        <v>23</v>
      </c>
      <c r="AK227" s="102">
        <v>22.6</v>
      </c>
      <c r="AL227" s="100">
        <v>22.6</v>
      </c>
      <c r="AM227" s="100">
        <v>23</v>
      </c>
      <c r="AN227" s="100">
        <v>22</v>
      </c>
      <c r="AO227" s="100">
        <v>22.6</v>
      </c>
      <c r="AP227" s="100">
        <v>21</v>
      </c>
      <c r="AQ227" s="110">
        <f t="shared" si="485"/>
        <v>9.9999999999997868E-2</v>
      </c>
      <c r="AS227" s="103"/>
      <c r="AT227" s="167"/>
      <c r="AU227" s="161"/>
      <c r="AV227" s="143"/>
      <c r="AW227" s="143"/>
      <c r="AX227" s="143"/>
      <c r="AY227" s="143"/>
      <c r="AZ227" s="171"/>
      <c r="BA227" s="142"/>
      <c r="BB227" s="143"/>
      <c r="BC227" s="143"/>
      <c r="BD227" s="143"/>
      <c r="BE227" s="143"/>
      <c r="BF227" s="142"/>
      <c r="BG227" s="143"/>
      <c r="BH227" s="143"/>
      <c r="BI227" s="143"/>
      <c r="BJ227" s="150"/>
      <c r="BK227" s="143"/>
      <c r="BL227" s="143"/>
      <c r="BM227" s="143"/>
      <c r="BN227" s="143"/>
      <c r="BO227" s="150"/>
      <c r="BP227" s="142"/>
      <c r="BQ227" s="143"/>
      <c r="BR227" s="143"/>
      <c r="BS227" s="143"/>
      <c r="BT227" s="143"/>
      <c r="BV227" s="103"/>
      <c r="BW227" s="162"/>
      <c r="BX227" s="161"/>
      <c r="BY227" s="143"/>
      <c r="BZ227" s="143"/>
      <c r="CA227" s="143"/>
      <c r="CB227" s="143"/>
      <c r="CC227" s="161"/>
      <c r="CD227" s="143"/>
      <c r="CE227" s="143"/>
      <c r="CF227" s="143"/>
      <c r="CG227" s="143"/>
      <c r="CH227" s="143"/>
      <c r="CI227" s="143"/>
      <c r="CJ227" s="143"/>
      <c r="CK227" s="143"/>
      <c r="CL227" s="163"/>
      <c r="CM227" s="142"/>
      <c r="CN227" s="143"/>
      <c r="CO227" s="143"/>
      <c r="CP227" s="143"/>
      <c r="CQ227" s="143"/>
      <c r="CR227" s="142"/>
      <c r="CS227" s="143"/>
      <c r="CT227" s="143"/>
      <c r="CU227" s="143"/>
      <c r="CV227" s="143"/>
      <c r="CX227" s="103">
        <v>44746</v>
      </c>
      <c r="CY227" s="68">
        <v>14.4</v>
      </c>
      <c r="CZ227" s="68">
        <v>13.5</v>
      </c>
      <c r="DA227" s="126">
        <f t="shared" si="421"/>
        <v>0.90000000000000036</v>
      </c>
      <c r="DC227" s="103">
        <v>44746</v>
      </c>
      <c r="DD227" s="127">
        <f t="shared" si="432"/>
        <v>0.19999999999999929</v>
      </c>
      <c r="DE227" s="127">
        <f t="shared" si="433"/>
        <v>0</v>
      </c>
      <c r="DF227" s="127">
        <f t="shared" si="434"/>
        <v>-0.80000000000000071</v>
      </c>
      <c r="DG227" s="127">
        <f t="shared" si="435"/>
        <v>0.19999999999999929</v>
      </c>
      <c r="DH227" s="127">
        <f t="shared" si="436"/>
        <v>-0.19999999999999929</v>
      </c>
      <c r="DI227" s="127">
        <f t="shared" si="437"/>
        <v>1</v>
      </c>
      <c r="DJ227" s="127">
        <f t="shared" si="438"/>
        <v>0.59999999999999787</v>
      </c>
      <c r="DK227" s="127">
        <f t="shared" si="439"/>
        <v>0.19999999999999929</v>
      </c>
      <c r="DL227" s="127">
        <f t="shared" si="440"/>
        <v>-0.19999999999999929</v>
      </c>
      <c r="DM227" s="127">
        <f t="shared" si="441"/>
        <v>-0.19999999999999929</v>
      </c>
      <c r="DN227" s="127">
        <f t="shared" si="442"/>
        <v>-1.8000000000000007</v>
      </c>
      <c r="DO227" s="127">
        <f t="shared" si="443"/>
        <v>-1.3999999999999986</v>
      </c>
      <c r="DP227" s="127">
        <f t="shared" si="444"/>
        <v>-0.39999999999999858</v>
      </c>
      <c r="DQ227" s="127">
        <f t="shared" si="445"/>
        <v>-1.1999999999999993</v>
      </c>
      <c r="DR227" s="127">
        <f t="shared" si="446"/>
        <v>-1.8000000000000007</v>
      </c>
      <c r="DS227" s="127">
        <f t="shared" si="447"/>
        <v>-2</v>
      </c>
      <c r="DU227" s="103">
        <v>44749</v>
      </c>
      <c r="DV227" s="68">
        <v>10.8</v>
      </c>
      <c r="DW227" s="133">
        <v>10.199999999999999</v>
      </c>
      <c r="DX227" s="134">
        <f t="shared" si="466"/>
        <v>0.60000000000000142</v>
      </c>
      <c r="DY227" s="68">
        <v>10.5</v>
      </c>
      <c r="DZ227" s="133">
        <v>10.199999999999999</v>
      </c>
      <c r="EA227" s="134">
        <f t="shared" ref="EA227:EA233" si="486">DY227-DZ227</f>
        <v>0.30000000000000071</v>
      </c>
      <c r="EB227" s="68">
        <v>10.8</v>
      </c>
      <c r="EC227" s="133">
        <v>11.3</v>
      </c>
      <c r="ED227" s="134">
        <f t="shared" ref="ED227:ED233" si="487">EB227-EC227</f>
        <v>-0.5</v>
      </c>
      <c r="EE227" s="68">
        <v>10.5</v>
      </c>
      <c r="EF227" s="133">
        <v>10.4</v>
      </c>
      <c r="EG227" s="134">
        <f t="shared" ref="EG227:EG233" si="488">EE227-EF227</f>
        <v>9.9999999999999645E-2</v>
      </c>
      <c r="EH227" s="68">
        <v>10.4</v>
      </c>
      <c r="EI227" s="133">
        <v>10.3</v>
      </c>
      <c r="EJ227" s="134">
        <f t="shared" ref="EJ227:EJ233" si="489">EH227-EI227</f>
        <v>9.9999999999999645E-2</v>
      </c>
      <c r="EK227" s="68">
        <v>10.5</v>
      </c>
      <c r="EL227" s="133">
        <v>10.45</v>
      </c>
      <c r="EM227" s="134">
        <f t="shared" ref="EM227:EM233" si="490">EK227-EL227</f>
        <v>5.0000000000000711E-2</v>
      </c>
      <c r="EN227" s="68">
        <v>10.5</v>
      </c>
      <c r="EO227" s="133">
        <v>10.6</v>
      </c>
      <c r="EP227" s="134">
        <f t="shared" ref="EP227:EP233" si="491">EN227-EO227</f>
        <v>-9.9999999999999645E-2</v>
      </c>
      <c r="EQ227" s="68">
        <v>11</v>
      </c>
      <c r="ER227" s="133">
        <v>11.6</v>
      </c>
      <c r="ES227" s="134">
        <f t="shared" ref="ES227:ES233" si="492">EQ227-ER227</f>
        <v>-0.59999999999999964</v>
      </c>
      <c r="ET227" s="68">
        <v>10.7</v>
      </c>
      <c r="EU227" s="133">
        <v>10.7</v>
      </c>
      <c r="EV227" s="134">
        <f t="shared" ref="EV227:EV233" si="493">ET227-EU227</f>
        <v>0</v>
      </c>
      <c r="EW227" s="68">
        <v>10.5</v>
      </c>
      <c r="EX227" s="133">
        <v>10.3</v>
      </c>
      <c r="EY227" s="134">
        <f t="shared" ref="EY227:EY233" si="494">EW227-EX227</f>
        <v>0.19999999999999929</v>
      </c>
    </row>
    <row r="228" spans="10:155" ht="19.75" customHeight="1" x14ac:dyDescent="0.35">
      <c r="J228" s="103">
        <v>44745</v>
      </c>
      <c r="K228" s="101">
        <f t="shared" si="431"/>
        <v>21.312903225806455</v>
      </c>
      <c r="L228" s="102">
        <v>22</v>
      </c>
      <c r="M228" s="100">
        <v>21.4</v>
      </c>
      <c r="N228" s="100">
        <v>21.8</v>
      </c>
      <c r="O228" s="100">
        <v>21.2</v>
      </c>
      <c r="P228" s="100">
        <v>22.8</v>
      </c>
      <c r="Q228" s="105">
        <v>21.6</v>
      </c>
      <c r="R228" s="102">
        <v>22.2</v>
      </c>
      <c r="S228" s="100">
        <v>21.4</v>
      </c>
      <c r="T228" s="100">
        <v>21.6</v>
      </c>
      <c r="U228" s="100">
        <v>21.6</v>
      </c>
      <c r="V228" s="100">
        <v>22.5</v>
      </c>
      <c r="W228" s="56">
        <v>22.5</v>
      </c>
      <c r="X228" s="106">
        <v>20</v>
      </c>
      <c r="Y228" s="100">
        <v>21</v>
      </c>
      <c r="Z228" s="100">
        <v>20</v>
      </c>
      <c r="AA228" s="100">
        <v>20</v>
      </c>
      <c r="AB228" s="105">
        <v>20</v>
      </c>
      <c r="AC228" s="102">
        <v>22</v>
      </c>
      <c r="AD228" s="102">
        <v>22</v>
      </c>
      <c r="AE228" s="100">
        <v>22</v>
      </c>
      <c r="AF228" s="102">
        <v>22</v>
      </c>
      <c r="AG228" s="100">
        <v>21.2</v>
      </c>
      <c r="AH228" s="100">
        <v>22.3</v>
      </c>
      <c r="AI228" s="100">
        <v>21</v>
      </c>
      <c r="AJ228" s="105">
        <v>22</v>
      </c>
      <c r="AK228" s="102">
        <v>21.6</v>
      </c>
      <c r="AL228" s="100">
        <v>20.6</v>
      </c>
      <c r="AM228" s="100">
        <v>21</v>
      </c>
      <c r="AN228" s="100">
        <v>20</v>
      </c>
      <c r="AO228" s="100">
        <v>20.399999999999999</v>
      </c>
      <c r="AP228" s="100">
        <v>19</v>
      </c>
      <c r="AQ228" s="110">
        <f t="shared" si="485"/>
        <v>-9.9999999999994316E-2</v>
      </c>
      <c r="AS228" s="103"/>
      <c r="AT228" s="167"/>
      <c r="AU228" s="161"/>
      <c r="AV228" s="143"/>
      <c r="AW228" s="143"/>
      <c r="AX228" s="143"/>
      <c r="AY228" s="143"/>
      <c r="AZ228" s="171"/>
      <c r="BA228" s="142"/>
      <c r="BB228" s="143"/>
      <c r="BC228" s="143"/>
      <c r="BD228" s="143"/>
      <c r="BE228" s="143"/>
      <c r="BF228" s="142"/>
      <c r="BG228" s="143"/>
      <c r="BH228" s="143"/>
      <c r="BI228" s="143"/>
      <c r="BJ228" s="150"/>
      <c r="BK228" s="143"/>
      <c r="BL228" s="143"/>
      <c r="BM228" s="143"/>
      <c r="BN228" s="143"/>
      <c r="BO228" s="150"/>
      <c r="BP228" s="142"/>
      <c r="BQ228" s="143"/>
      <c r="BR228" s="143"/>
      <c r="BS228" s="143"/>
      <c r="BT228" s="143"/>
      <c r="BV228" s="103"/>
      <c r="BW228" s="162"/>
      <c r="BX228" s="161"/>
      <c r="BY228" s="143"/>
      <c r="BZ228" s="143"/>
      <c r="CA228" s="143"/>
      <c r="CB228" s="143"/>
      <c r="CC228" s="161"/>
      <c r="CD228" s="143"/>
      <c r="CE228" s="143"/>
      <c r="CF228" s="143"/>
      <c r="CG228" s="143"/>
      <c r="CH228" s="143"/>
      <c r="CI228" s="143"/>
      <c r="CJ228" s="143"/>
      <c r="CK228" s="143"/>
      <c r="CL228" s="163"/>
      <c r="CM228" s="142"/>
      <c r="CN228" s="143"/>
      <c r="CO228" s="143"/>
      <c r="CP228" s="143"/>
      <c r="CQ228" s="143"/>
      <c r="CR228" s="142"/>
      <c r="CS228" s="143"/>
      <c r="CT228" s="143"/>
      <c r="CU228" s="143"/>
      <c r="CV228" s="143"/>
      <c r="CX228" s="103">
        <v>44745</v>
      </c>
      <c r="CY228" s="68">
        <v>13.75</v>
      </c>
      <c r="CZ228" s="68">
        <v>11.6</v>
      </c>
      <c r="DA228" s="126">
        <f t="shared" si="421"/>
        <v>2.1500000000000004</v>
      </c>
      <c r="DC228" s="103">
        <v>44745</v>
      </c>
      <c r="DD228" s="127">
        <f t="shared" si="432"/>
        <v>1.1000000000000014</v>
      </c>
      <c r="DE228" s="127">
        <f t="shared" si="433"/>
        <v>0.20000000000000284</v>
      </c>
      <c r="DF228" s="127">
        <f t="shared" si="434"/>
        <v>-1.3999999999999986</v>
      </c>
      <c r="DG228" s="127">
        <f t="shared" si="435"/>
        <v>-0.39999999999999858</v>
      </c>
      <c r="DH228" s="127">
        <f t="shared" si="436"/>
        <v>-0.79999999999999716</v>
      </c>
      <c r="DI228" s="127">
        <f t="shared" si="437"/>
        <v>0.80000000000000071</v>
      </c>
      <c r="DJ228" s="127">
        <f t="shared" si="438"/>
        <v>0.90000000000000213</v>
      </c>
      <c r="DK228" s="127">
        <f t="shared" si="439"/>
        <v>-0.39999999999999858</v>
      </c>
      <c r="DL228" s="127">
        <f t="shared" si="440"/>
        <v>0.40000000000000213</v>
      </c>
      <c r="DM228" s="127">
        <f t="shared" si="441"/>
        <v>0.20000000000000284</v>
      </c>
      <c r="DN228" s="127">
        <f t="shared" si="442"/>
        <v>-2.1999999999999993</v>
      </c>
      <c r="DO228" s="127">
        <f t="shared" si="443"/>
        <v>-2.3000000000000007</v>
      </c>
      <c r="DP228" s="127">
        <f t="shared" si="444"/>
        <v>-1.8999999999999986</v>
      </c>
      <c r="DQ228" s="127">
        <f t="shared" si="445"/>
        <v>-1.5999999999999979</v>
      </c>
      <c r="DR228" s="127">
        <f t="shared" si="446"/>
        <v>-0.60000000000000142</v>
      </c>
      <c r="DS228" s="127">
        <f t="shared" si="447"/>
        <v>-1.3999999999999986</v>
      </c>
      <c r="DU228" s="103">
        <v>44748</v>
      </c>
      <c r="DV228" s="68">
        <v>11.3</v>
      </c>
      <c r="DW228" s="133">
        <v>10.5</v>
      </c>
      <c r="DX228" s="134">
        <f t="shared" si="466"/>
        <v>0.80000000000000071</v>
      </c>
      <c r="DY228" s="68">
        <v>11.1</v>
      </c>
      <c r="DZ228" s="133">
        <v>10.5</v>
      </c>
      <c r="EA228" s="134">
        <f t="shared" si="486"/>
        <v>0.59999999999999964</v>
      </c>
      <c r="EB228" s="68">
        <v>11.5</v>
      </c>
      <c r="EC228" s="133">
        <v>11.1</v>
      </c>
      <c r="ED228" s="134">
        <f t="shared" si="487"/>
        <v>0.40000000000000036</v>
      </c>
      <c r="EE228" s="68">
        <v>11.4</v>
      </c>
      <c r="EF228" s="133">
        <v>11.1</v>
      </c>
      <c r="EG228" s="134">
        <f t="shared" si="488"/>
        <v>0.30000000000000071</v>
      </c>
      <c r="EH228" s="68">
        <v>11</v>
      </c>
      <c r="EI228" s="133">
        <v>10.9</v>
      </c>
      <c r="EJ228" s="134">
        <f t="shared" si="489"/>
        <v>9.9999999999999645E-2</v>
      </c>
      <c r="EK228" s="68">
        <v>11.3</v>
      </c>
      <c r="EL228" s="133">
        <v>11</v>
      </c>
      <c r="EM228" s="134">
        <f t="shared" si="490"/>
        <v>0.30000000000000071</v>
      </c>
      <c r="EN228" s="68">
        <v>11.5</v>
      </c>
      <c r="EO228" s="133">
        <v>11.5</v>
      </c>
      <c r="EP228" s="134">
        <f t="shared" si="491"/>
        <v>0</v>
      </c>
      <c r="EQ228" s="68">
        <v>11.6</v>
      </c>
      <c r="ER228" s="133">
        <v>11.7</v>
      </c>
      <c r="ES228" s="134">
        <f t="shared" si="492"/>
        <v>-9.9999999999999645E-2</v>
      </c>
      <c r="ET228" s="68">
        <v>11.5</v>
      </c>
      <c r="EU228" s="133">
        <v>11.6</v>
      </c>
      <c r="EV228" s="134">
        <f t="shared" si="493"/>
        <v>-9.9999999999999645E-2</v>
      </c>
      <c r="EW228" s="68">
        <v>11.15</v>
      </c>
      <c r="EX228" s="133">
        <v>10.6</v>
      </c>
      <c r="EY228" s="134">
        <f t="shared" si="494"/>
        <v>0.55000000000000071</v>
      </c>
    </row>
    <row r="229" spans="10:155" ht="19.75" customHeight="1" x14ac:dyDescent="0.35">
      <c r="J229" s="103">
        <v>44744</v>
      </c>
      <c r="K229" s="101">
        <f t="shared" si="431"/>
        <v>20.264516129032256</v>
      </c>
      <c r="L229" s="102">
        <v>20.399999999999999</v>
      </c>
      <c r="M229" s="100">
        <v>20.6</v>
      </c>
      <c r="N229" s="100">
        <v>20.399999999999999</v>
      </c>
      <c r="O229" s="100">
        <v>20.399999999999999</v>
      </c>
      <c r="P229" s="100">
        <v>22</v>
      </c>
      <c r="Q229" s="105">
        <v>20.6</v>
      </c>
      <c r="R229" s="102">
        <v>21.2</v>
      </c>
      <c r="S229" s="100">
        <v>20.399999999999999</v>
      </c>
      <c r="T229" s="100">
        <v>20.8</v>
      </c>
      <c r="U229" s="100">
        <v>20.6</v>
      </c>
      <c r="V229" s="100">
        <v>21</v>
      </c>
      <c r="W229" s="56">
        <v>21</v>
      </c>
      <c r="X229" s="106">
        <v>19</v>
      </c>
      <c r="Y229" s="100">
        <v>20.2</v>
      </c>
      <c r="Z229" s="100">
        <v>19.399999999999999</v>
      </c>
      <c r="AA229" s="100">
        <v>19.399999999999999</v>
      </c>
      <c r="AB229" s="105">
        <v>19</v>
      </c>
      <c r="AC229" s="102">
        <v>21</v>
      </c>
      <c r="AD229" s="102">
        <v>21</v>
      </c>
      <c r="AE229" s="100">
        <v>20.2</v>
      </c>
      <c r="AF229" s="102">
        <v>21</v>
      </c>
      <c r="AG229" s="100">
        <v>20.399999999999999</v>
      </c>
      <c r="AH229" s="100">
        <v>20.6</v>
      </c>
      <c r="AI229" s="100">
        <v>20.399999999999999</v>
      </c>
      <c r="AJ229" s="105">
        <v>20.399999999999999</v>
      </c>
      <c r="AK229" s="102">
        <v>20</v>
      </c>
      <c r="AL229" s="100">
        <v>19.600000000000001</v>
      </c>
      <c r="AM229" s="100">
        <v>20</v>
      </c>
      <c r="AN229" s="100">
        <v>19.2</v>
      </c>
      <c r="AO229" s="100">
        <v>19.600000000000001</v>
      </c>
      <c r="AP229" s="100">
        <v>18.399999999999999</v>
      </c>
      <c r="AQ229" s="110">
        <f t="shared" si="485"/>
        <v>0</v>
      </c>
      <c r="AS229" s="103"/>
      <c r="AT229" s="167"/>
      <c r="AU229" s="161"/>
      <c r="AV229" s="143"/>
      <c r="AW229" s="143"/>
      <c r="AX229" s="143"/>
      <c r="AY229" s="143"/>
      <c r="AZ229" s="171"/>
      <c r="BA229" s="142"/>
      <c r="BB229" s="143"/>
      <c r="BC229" s="143"/>
      <c r="BD229" s="143"/>
      <c r="BE229" s="143"/>
      <c r="BF229" s="142"/>
      <c r="BG229" s="143"/>
      <c r="BH229" s="143"/>
      <c r="BI229" s="143"/>
      <c r="BJ229" s="150"/>
      <c r="BK229" s="143"/>
      <c r="BL229" s="143"/>
      <c r="BM229" s="143"/>
      <c r="BN229" s="143"/>
      <c r="BO229" s="150"/>
      <c r="BP229" s="142"/>
      <c r="BQ229" s="143"/>
      <c r="BR229" s="143"/>
      <c r="BS229" s="143"/>
      <c r="BT229" s="143"/>
      <c r="BV229" s="103"/>
      <c r="BW229" s="162"/>
      <c r="BX229" s="161"/>
      <c r="BY229" s="143"/>
      <c r="BZ229" s="143"/>
      <c r="CA229" s="143"/>
      <c r="CB229" s="143"/>
      <c r="CC229" s="161"/>
      <c r="CD229" s="143"/>
      <c r="CE229" s="143"/>
      <c r="CF229" s="143"/>
      <c r="CG229" s="143"/>
      <c r="CH229" s="143"/>
      <c r="CI229" s="143"/>
      <c r="CJ229" s="143"/>
      <c r="CK229" s="143"/>
      <c r="CL229" s="163"/>
      <c r="CM229" s="142"/>
      <c r="CN229" s="143"/>
      <c r="CO229" s="143"/>
      <c r="CP229" s="143"/>
      <c r="CQ229" s="143"/>
      <c r="CR229" s="142"/>
      <c r="CS229" s="143"/>
      <c r="CT229" s="143"/>
      <c r="CU229" s="143"/>
      <c r="CV229" s="143"/>
      <c r="CX229" s="103">
        <v>44744</v>
      </c>
      <c r="CY229" s="68">
        <v>13.5</v>
      </c>
      <c r="CZ229" s="68">
        <v>11.65</v>
      </c>
      <c r="DA229" s="126">
        <f t="shared" si="421"/>
        <v>1.8499999999999996</v>
      </c>
      <c r="DC229" s="103">
        <v>44744</v>
      </c>
      <c r="DD229" s="127">
        <f t="shared" si="432"/>
        <v>0.60000000000000142</v>
      </c>
      <c r="DE229" s="127">
        <f t="shared" si="433"/>
        <v>0.20000000000000284</v>
      </c>
      <c r="DF229" s="127">
        <f t="shared" si="434"/>
        <v>-1.1999999999999993</v>
      </c>
      <c r="DG229" s="127">
        <f t="shared" si="435"/>
        <v>-0.39999999999999858</v>
      </c>
      <c r="DH229" s="127">
        <f t="shared" si="436"/>
        <v>-0.79999999999999716</v>
      </c>
      <c r="DI229" s="127">
        <f t="shared" si="437"/>
        <v>0.80000000000000071</v>
      </c>
      <c r="DJ229" s="127">
        <f t="shared" si="438"/>
        <v>0.20000000000000284</v>
      </c>
      <c r="DK229" s="127">
        <f t="shared" si="439"/>
        <v>0</v>
      </c>
      <c r="DL229" s="127">
        <f t="shared" si="440"/>
        <v>0</v>
      </c>
      <c r="DM229" s="127">
        <f t="shared" si="441"/>
        <v>-0.39999999999999858</v>
      </c>
      <c r="DN229" s="127">
        <f t="shared" si="442"/>
        <v>-2</v>
      </c>
      <c r="DO229" s="127">
        <f t="shared" si="443"/>
        <v>-1.4000000000000021</v>
      </c>
      <c r="DP229" s="127">
        <f t="shared" si="444"/>
        <v>-1.3999999999999986</v>
      </c>
      <c r="DQ229" s="127">
        <f t="shared" si="445"/>
        <v>-1.5999999999999979</v>
      </c>
      <c r="DR229" s="127">
        <f t="shared" si="446"/>
        <v>-0.60000000000000142</v>
      </c>
      <c r="DS229" s="127">
        <f t="shared" si="447"/>
        <v>-1.3999999999999986</v>
      </c>
      <c r="DU229" s="103">
        <v>44747</v>
      </c>
      <c r="DV229" s="68">
        <v>12.3</v>
      </c>
      <c r="DW229" s="133">
        <v>11.2</v>
      </c>
      <c r="DX229" s="134">
        <f t="shared" si="466"/>
        <v>1.1000000000000014</v>
      </c>
      <c r="DY229" s="68">
        <v>12.1</v>
      </c>
      <c r="DZ229" s="133">
        <v>11</v>
      </c>
      <c r="EA229" s="134">
        <f t="shared" si="486"/>
        <v>1.0999999999999996</v>
      </c>
      <c r="EB229" s="68">
        <v>11.8</v>
      </c>
      <c r="EC229" s="133">
        <v>11.5</v>
      </c>
      <c r="ED229" s="134">
        <f t="shared" si="487"/>
        <v>0.30000000000000071</v>
      </c>
      <c r="EE229" s="68">
        <v>11.7</v>
      </c>
      <c r="EF229" s="133">
        <v>11.5</v>
      </c>
      <c r="EG229" s="134">
        <f t="shared" si="488"/>
        <v>0.19999999999999929</v>
      </c>
      <c r="EH229" s="68">
        <v>11.5</v>
      </c>
      <c r="EI229" s="133">
        <v>11.5</v>
      </c>
      <c r="EJ229" s="134">
        <f t="shared" si="489"/>
        <v>0</v>
      </c>
      <c r="EK229" s="68">
        <v>11.7</v>
      </c>
      <c r="EL229" s="133">
        <v>11.6</v>
      </c>
      <c r="EM229" s="134">
        <f t="shared" si="490"/>
        <v>9.9999999999999645E-2</v>
      </c>
      <c r="EN229" s="68">
        <v>12</v>
      </c>
      <c r="EO229" s="133">
        <v>12.3</v>
      </c>
      <c r="EP229" s="134">
        <f t="shared" si="491"/>
        <v>-0.30000000000000071</v>
      </c>
      <c r="EQ229" s="68">
        <v>12.2</v>
      </c>
      <c r="ER229" s="133">
        <v>12.3</v>
      </c>
      <c r="ES229" s="134">
        <f t="shared" si="492"/>
        <v>-0.10000000000000142</v>
      </c>
      <c r="ET229" s="68">
        <v>12</v>
      </c>
      <c r="EU229" s="133">
        <v>12</v>
      </c>
      <c r="EV229" s="134">
        <f t="shared" si="493"/>
        <v>0</v>
      </c>
      <c r="EW229" s="68">
        <v>12.3</v>
      </c>
      <c r="EX229" s="133">
        <v>11.2</v>
      </c>
      <c r="EY229" s="134">
        <f t="shared" si="494"/>
        <v>1.1000000000000014</v>
      </c>
    </row>
    <row r="230" spans="10:155" ht="19.75" customHeight="1" x14ac:dyDescent="0.35">
      <c r="J230" s="103">
        <v>44743</v>
      </c>
      <c r="K230" s="101">
        <f t="shared" si="431"/>
        <v>20.180645161290322</v>
      </c>
      <c r="L230" s="102">
        <v>20.399999999999999</v>
      </c>
      <c r="M230" s="100">
        <v>20.6</v>
      </c>
      <c r="N230" s="100">
        <v>20.399999999999999</v>
      </c>
      <c r="O230" s="100">
        <v>20.399999999999999</v>
      </c>
      <c r="P230" s="100">
        <v>22</v>
      </c>
      <c r="Q230" s="105">
        <v>20.6</v>
      </c>
      <c r="R230" s="102">
        <v>21.2</v>
      </c>
      <c r="S230" s="100">
        <v>20.399999999999999</v>
      </c>
      <c r="T230" s="100">
        <v>20.399999999999999</v>
      </c>
      <c r="U230" s="100">
        <v>20.6</v>
      </c>
      <c r="V230" s="100">
        <v>20.8</v>
      </c>
      <c r="W230" s="56">
        <v>20.8</v>
      </c>
      <c r="X230" s="106">
        <v>19</v>
      </c>
      <c r="Y230" s="100">
        <v>20</v>
      </c>
      <c r="Z230" s="100">
        <v>19.399999999999999</v>
      </c>
      <c r="AA230" s="100">
        <v>19.399999999999999</v>
      </c>
      <c r="AB230" s="105">
        <v>19</v>
      </c>
      <c r="AC230" s="102">
        <v>21</v>
      </c>
      <c r="AD230" s="102">
        <v>21</v>
      </c>
      <c r="AE230" s="100">
        <v>20.2</v>
      </c>
      <c r="AF230" s="102">
        <v>21</v>
      </c>
      <c r="AG230" s="100">
        <v>20.2</v>
      </c>
      <c r="AH230" s="100">
        <v>20.399999999999999</v>
      </c>
      <c r="AI230" s="100">
        <v>20.2</v>
      </c>
      <c r="AJ230" s="105">
        <v>20.2</v>
      </c>
      <c r="AK230" s="102">
        <v>20</v>
      </c>
      <c r="AL230" s="100">
        <v>19.2</v>
      </c>
      <c r="AM230" s="100">
        <v>20</v>
      </c>
      <c r="AN230" s="100">
        <v>19.2</v>
      </c>
      <c r="AO230" s="100">
        <v>19.2</v>
      </c>
      <c r="AP230" s="100">
        <v>18.399999999999999</v>
      </c>
      <c r="AQ230" s="110">
        <f t="shared" si="485"/>
        <v>-0.19999999999999574</v>
      </c>
      <c r="AS230" s="103"/>
      <c r="AT230" s="167"/>
      <c r="AU230" s="161"/>
      <c r="AV230" s="143"/>
      <c r="AW230" s="143"/>
      <c r="AX230" s="143"/>
      <c r="AY230" s="143"/>
      <c r="AZ230" s="171"/>
      <c r="BA230" s="142"/>
      <c r="BB230" s="143"/>
      <c r="BC230" s="143"/>
      <c r="BD230" s="143"/>
      <c r="BE230" s="143"/>
      <c r="BF230" s="142"/>
      <c r="BG230" s="143"/>
      <c r="BH230" s="143"/>
      <c r="BI230" s="143"/>
      <c r="BJ230" s="150"/>
      <c r="BK230" s="143"/>
      <c r="BL230" s="143"/>
      <c r="BM230" s="143"/>
      <c r="BN230" s="143"/>
      <c r="BO230" s="150"/>
      <c r="BP230" s="142"/>
      <c r="BQ230" s="143"/>
      <c r="BR230" s="143"/>
      <c r="BS230" s="143"/>
      <c r="BT230" s="143"/>
      <c r="BV230" s="103"/>
      <c r="BW230" s="162"/>
      <c r="BX230" s="161"/>
      <c r="BY230" s="143"/>
      <c r="BZ230" s="143"/>
      <c r="CA230" s="143"/>
      <c r="CB230" s="143"/>
      <c r="CC230" s="161"/>
      <c r="CD230" s="143"/>
      <c r="CE230" s="143"/>
      <c r="CF230" s="143"/>
      <c r="CG230" s="143"/>
      <c r="CH230" s="143"/>
      <c r="CI230" s="143"/>
      <c r="CJ230" s="143"/>
      <c r="CK230" s="143"/>
      <c r="CL230" s="163"/>
      <c r="CM230" s="142"/>
      <c r="CN230" s="143"/>
      <c r="CO230" s="143"/>
      <c r="CP230" s="143"/>
      <c r="CQ230" s="143"/>
      <c r="CR230" s="142"/>
      <c r="CS230" s="143"/>
      <c r="CT230" s="143"/>
      <c r="CU230" s="143"/>
      <c r="CV230" s="143"/>
      <c r="CX230" s="103">
        <v>44743</v>
      </c>
      <c r="CY230" s="68">
        <v>13.5</v>
      </c>
      <c r="CZ230" s="68">
        <v>11.75</v>
      </c>
      <c r="DA230" s="126">
        <f t="shared" si="421"/>
        <v>1.75</v>
      </c>
      <c r="DC230" s="103">
        <v>44743</v>
      </c>
      <c r="DD230" s="127">
        <f t="shared" si="432"/>
        <v>0.40000000000000213</v>
      </c>
      <c r="DE230" s="127">
        <f t="shared" si="433"/>
        <v>0.20000000000000284</v>
      </c>
      <c r="DF230" s="127">
        <f t="shared" si="434"/>
        <v>-1.1999999999999993</v>
      </c>
      <c r="DG230" s="127">
        <f t="shared" si="435"/>
        <v>-0.39999999999999858</v>
      </c>
      <c r="DH230" s="127">
        <f t="shared" si="436"/>
        <v>-1.1999999999999993</v>
      </c>
      <c r="DI230" s="127">
        <f t="shared" si="437"/>
        <v>0.80000000000000071</v>
      </c>
      <c r="DJ230" s="127">
        <f t="shared" si="438"/>
        <v>0</v>
      </c>
      <c r="DK230" s="127">
        <f t="shared" si="439"/>
        <v>-0.19999999999999929</v>
      </c>
      <c r="DL230" s="127">
        <f t="shared" si="440"/>
        <v>0</v>
      </c>
      <c r="DM230" s="127">
        <f t="shared" si="441"/>
        <v>-0.39999999999999858</v>
      </c>
      <c r="DN230" s="127">
        <f t="shared" si="442"/>
        <v>-2</v>
      </c>
      <c r="DO230" s="127">
        <f t="shared" si="443"/>
        <v>-1.1999999999999993</v>
      </c>
      <c r="DP230" s="127">
        <f t="shared" si="444"/>
        <v>-1.6000000000000014</v>
      </c>
      <c r="DQ230" s="127">
        <f t="shared" si="445"/>
        <v>-2</v>
      </c>
      <c r="DR230" s="127">
        <f t="shared" si="446"/>
        <v>-0.19999999999999929</v>
      </c>
      <c r="DS230" s="127">
        <f t="shared" si="447"/>
        <v>-1.3999999999999986</v>
      </c>
      <c r="DU230" s="103">
        <v>44746</v>
      </c>
      <c r="DV230" s="68">
        <v>11.9</v>
      </c>
      <c r="DW230" s="133">
        <v>10.9</v>
      </c>
      <c r="DX230" s="134">
        <f t="shared" si="466"/>
        <v>1</v>
      </c>
      <c r="DY230" s="68">
        <v>11.4</v>
      </c>
      <c r="DZ230" s="133">
        <v>11.2</v>
      </c>
      <c r="EA230" s="134">
        <f t="shared" si="486"/>
        <v>0.20000000000000107</v>
      </c>
      <c r="EB230" s="68">
        <v>11.5</v>
      </c>
      <c r="EC230" s="133">
        <v>11.35</v>
      </c>
      <c r="ED230" s="134">
        <f t="shared" si="487"/>
        <v>0.15000000000000036</v>
      </c>
      <c r="EE230" s="68">
        <v>11.3</v>
      </c>
      <c r="EF230" s="133">
        <v>11</v>
      </c>
      <c r="EG230" s="134">
        <f t="shared" si="488"/>
        <v>0.30000000000000071</v>
      </c>
      <c r="EH230" s="68">
        <v>11.3</v>
      </c>
      <c r="EI230" s="133">
        <v>11.2</v>
      </c>
      <c r="EJ230" s="134">
        <f t="shared" si="489"/>
        <v>0.10000000000000142</v>
      </c>
      <c r="EK230" s="68">
        <v>11.3</v>
      </c>
      <c r="EL230" s="133">
        <v>11.4</v>
      </c>
      <c r="EM230" s="134">
        <f t="shared" si="490"/>
        <v>-9.9999999999999645E-2</v>
      </c>
      <c r="EN230" s="68">
        <v>11.5</v>
      </c>
      <c r="EO230" s="133">
        <v>11.7</v>
      </c>
      <c r="EP230" s="134">
        <f t="shared" si="491"/>
        <v>-0.19999999999999929</v>
      </c>
      <c r="EQ230" s="68">
        <v>11.7</v>
      </c>
      <c r="ER230" s="133">
        <v>11.3</v>
      </c>
      <c r="ES230" s="134">
        <f t="shared" si="492"/>
        <v>0.39999999999999858</v>
      </c>
      <c r="ET230" s="68">
        <v>11.5</v>
      </c>
      <c r="EU230" s="133">
        <v>11.6</v>
      </c>
      <c r="EV230" s="134">
        <f t="shared" si="493"/>
        <v>-9.9999999999999645E-2</v>
      </c>
      <c r="EW230" s="68">
        <v>11.5</v>
      </c>
      <c r="EX230" s="133">
        <v>10.75</v>
      </c>
      <c r="EY230" s="134">
        <f t="shared" si="494"/>
        <v>0.75</v>
      </c>
    </row>
    <row r="231" spans="10:155" ht="19.75" customHeight="1" x14ac:dyDescent="0.35">
      <c r="J231" s="103">
        <v>44742</v>
      </c>
      <c r="K231" s="101">
        <f t="shared" si="431"/>
        <v>20.206451612903226</v>
      </c>
      <c r="L231" s="102">
        <v>20.399999999999999</v>
      </c>
      <c r="M231" s="100">
        <v>20.6</v>
      </c>
      <c r="N231" s="100">
        <v>20.399999999999999</v>
      </c>
      <c r="O231" s="100">
        <v>20.399999999999999</v>
      </c>
      <c r="P231" s="100">
        <v>22</v>
      </c>
      <c r="Q231" s="105">
        <v>20.6</v>
      </c>
      <c r="R231" s="102">
        <v>21.2</v>
      </c>
      <c r="S231" s="100">
        <v>20.399999999999999</v>
      </c>
      <c r="T231" s="100">
        <v>20.399999999999999</v>
      </c>
      <c r="U231" s="100">
        <v>20.6</v>
      </c>
      <c r="V231" s="100">
        <v>20.8</v>
      </c>
      <c r="W231" s="56">
        <v>20.8</v>
      </c>
      <c r="X231" s="106">
        <v>19</v>
      </c>
      <c r="Y231" s="100">
        <v>20</v>
      </c>
      <c r="Z231" s="100">
        <v>19.399999999999999</v>
      </c>
      <c r="AA231" s="100">
        <v>19.399999999999999</v>
      </c>
      <c r="AB231" s="105">
        <v>19</v>
      </c>
      <c r="AC231" s="102">
        <v>21</v>
      </c>
      <c r="AD231" s="102">
        <v>21</v>
      </c>
      <c r="AE231" s="100">
        <v>20.2</v>
      </c>
      <c r="AF231" s="102">
        <v>21</v>
      </c>
      <c r="AG231" s="100">
        <v>20.2</v>
      </c>
      <c r="AH231" s="100">
        <v>20.399999999999999</v>
      </c>
      <c r="AI231" s="100">
        <v>20.2</v>
      </c>
      <c r="AJ231" s="105">
        <v>20.2</v>
      </c>
      <c r="AK231" s="102">
        <v>20</v>
      </c>
      <c r="AL231" s="100">
        <v>19.600000000000001</v>
      </c>
      <c r="AM231" s="100">
        <v>20</v>
      </c>
      <c r="AN231" s="100">
        <v>19.2</v>
      </c>
      <c r="AO231" s="100">
        <v>19.600000000000001</v>
      </c>
      <c r="AP231" s="100">
        <v>18.399999999999999</v>
      </c>
      <c r="AQ231" s="110">
        <f t="shared" si="485"/>
        <v>0</v>
      </c>
      <c r="AS231" s="103"/>
      <c r="AT231" s="167"/>
      <c r="AU231" s="161"/>
      <c r="AV231" s="143"/>
      <c r="AW231" s="143"/>
      <c r="AX231" s="143"/>
      <c r="AY231" s="143"/>
      <c r="AZ231" s="171"/>
      <c r="BA231" s="142"/>
      <c r="BB231" s="143"/>
      <c r="BC231" s="143"/>
      <c r="BD231" s="143"/>
      <c r="BE231" s="143"/>
      <c r="BF231" s="142"/>
      <c r="BG231" s="143"/>
      <c r="BH231" s="143"/>
      <c r="BI231" s="143"/>
      <c r="BJ231" s="150"/>
      <c r="BK231" s="143"/>
      <c r="BL231" s="143"/>
      <c r="BM231" s="143"/>
      <c r="BN231" s="143"/>
      <c r="BO231" s="150"/>
      <c r="BP231" s="142"/>
      <c r="BQ231" s="143"/>
      <c r="BR231" s="143"/>
      <c r="BS231" s="143"/>
      <c r="BT231" s="143"/>
      <c r="BV231" s="103"/>
      <c r="BW231" s="162"/>
      <c r="BX231" s="161"/>
      <c r="BY231" s="143"/>
      <c r="BZ231" s="143"/>
      <c r="CA231" s="143"/>
      <c r="CB231" s="143"/>
      <c r="CC231" s="161"/>
      <c r="CD231" s="143"/>
      <c r="CE231" s="143"/>
      <c r="CF231" s="143"/>
      <c r="CG231" s="143"/>
      <c r="CH231" s="143"/>
      <c r="CI231" s="143"/>
      <c r="CJ231" s="143"/>
      <c r="CK231" s="143"/>
      <c r="CL231" s="163"/>
      <c r="CM231" s="142"/>
      <c r="CN231" s="143"/>
      <c r="CO231" s="143"/>
      <c r="CP231" s="143"/>
      <c r="CQ231" s="143"/>
      <c r="CR231" s="142"/>
      <c r="CS231" s="143"/>
      <c r="CT231" s="143"/>
      <c r="CU231" s="143"/>
      <c r="CV231" s="143"/>
      <c r="CX231" s="103">
        <v>44742</v>
      </c>
      <c r="CY231" s="68">
        <v>13.75</v>
      </c>
      <c r="CZ231" s="68">
        <v>12.4</v>
      </c>
      <c r="DA231" s="126">
        <f t="shared" si="421"/>
        <v>1.3499999999999996</v>
      </c>
      <c r="DC231" s="103">
        <v>44742</v>
      </c>
      <c r="DD231" s="127">
        <f t="shared" si="432"/>
        <v>0.40000000000000213</v>
      </c>
      <c r="DE231" s="127">
        <f t="shared" si="433"/>
        <v>0.20000000000000284</v>
      </c>
      <c r="DF231" s="127">
        <f t="shared" si="434"/>
        <v>-1.1999999999999993</v>
      </c>
      <c r="DG231" s="127">
        <f t="shared" si="435"/>
        <v>-0.39999999999999858</v>
      </c>
      <c r="DH231" s="127">
        <f t="shared" si="436"/>
        <v>-0.79999999999999716</v>
      </c>
      <c r="DI231" s="127">
        <f t="shared" si="437"/>
        <v>0.80000000000000071</v>
      </c>
      <c r="DJ231" s="127">
        <f t="shared" si="438"/>
        <v>0</v>
      </c>
      <c r="DK231" s="127">
        <f t="shared" si="439"/>
        <v>-0.19999999999999929</v>
      </c>
      <c r="DL231" s="127">
        <f t="shared" si="440"/>
        <v>0</v>
      </c>
      <c r="DM231" s="127">
        <f t="shared" si="441"/>
        <v>-0.39999999999999858</v>
      </c>
      <c r="DN231" s="127">
        <f t="shared" si="442"/>
        <v>-2</v>
      </c>
      <c r="DO231" s="127">
        <f t="shared" si="443"/>
        <v>-1.1999999999999993</v>
      </c>
      <c r="DP231" s="127">
        <f t="shared" si="444"/>
        <v>-1.1999999999999993</v>
      </c>
      <c r="DQ231" s="127">
        <f t="shared" si="445"/>
        <v>-1.5999999999999979</v>
      </c>
      <c r="DR231" s="127">
        <f t="shared" si="446"/>
        <v>-0.60000000000000142</v>
      </c>
      <c r="DS231" s="127">
        <f t="shared" si="447"/>
        <v>-1.3999999999999986</v>
      </c>
      <c r="DU231" s="103">
        <v>44745</v>
      </c>
      <c r="DV231" s="68">
        <v>11.1</v>
      </c>
      <c r="DW231" s="133">
        <v>10.4</v>
      </c>
      <c r="DX231" s="134">
        <f t="shared" si="466"/>
        <v>0.69999999999999929</v>
      </c>
      <c r="DY231" s="68">
        <v>10.7</v>
      </c>
      <c r="DZ231" s="133">
        <v>11</v>
      </c>
      <c r="EA231" s="134">
        <f t="shared" si="486"/>
        <v>-0.30000000000000071</v>
      </c>
      <c r="EB231" s="68">
        <v>11</v>
      </c>
      <c r="EC231" s="133">
        <v>11.3</v>
      </c>
      <c r="ED231" s="134">
        <f t="shared" si="487"/>
        <v>-0.30000000000000071</v>
      </c>
      <c r="EE231" s="68">
        <v>10.8</v>
      </c>
      <c r="EF231" s="133">
        <v>10.7</v>
      </c>
      <c r="EG231" s="134">
        <f t="shared" si="488"/>
        <v>0.10000000000000142</v>
      </c>
      <c r="EH231" s="68">
        <v>10.3</v>
      </c>
      <c r="EI231" s="133">
        <v>10.199999999999999</v>
      </c>
      <c r="EJ231" s="134">
        <f t="shared" si="489"/>
        <v>0.10000000000000142</v>
      </c>
      <c r="EK231" s="68">
        <v>10.9</v>
      </c>
      <c r="EL231" s="133">
        <v>10.8</v>
      </c>
      <c r="EM231" s="134">
        <f t="shared" si="490"/>
        <v>9.9999999999999645E-2</v>
      </c>
      <c r="EN231" s="68">
        <v>10.5</v>
      </c>
      <c r="EO231" s="133">
        <v>10.7</v>
      </c>
      <c r="EP231" s="134">
        <f t="shared" si="491"/>
        <v>-0.19999999999999929</v>
      </c>
      <c r="EQ231" s="68">
        <v>11.15</v>
      </c>
      <c r="ER231" s="133">
        <v>11.3</v>
      </c>
      <c r="ES231" s="134">
        <f t="shared" si="492"/>
        <v>-0.15000000000000036</v>
      </c>
      <c r="ET231" s="68">
        <v>11</v>
      </c>
      <c r="EU231" s="133">
        <v>11.2</v>
      </c>
      <c r="EV231" s="134">
        <f t="shared" si="493"/>
        <v>-0.19999999999999929</v>
      </c>
      <c r="EW231" s="68">
        <v>11.25</v>
      </c>
      <c r="EX231" s="133">
        <v>10.7</v>
      </c>
      <c r="EY231" s="134">
        <f t="shared" si="494"/>
        <v>0.55000000000000071</v>
      </c>
    </row>
    <row r="232" spans="10:155" ht="19.75" customHeight="1" x14ac:dyDescent="0.35">
      <c r="J232" s="103">
        <v>44741</v>
      </c>
      <c r="K232" s="101">
        <f t="shared" si="431"/>
        <v>20.206451612903226</v>
      </c>
      <c r="L232" s="102">
        <v>20.399999999999999</v>
      </c>
      <c r="M232" s="100">
        <v>20.6</v>
      </c>
      <c r="N232" s="100">
        <v>20.2</v>
      </c>
      <c r="O232" s="100">
        <v>20.2</v>
      </c>
      <c r="P232" s="100">
        <v>21.6</v>
      </c>
      <c r="Q232" s="105">
        <v>20.6</v>
      </c>
      <c r="R232" s="102">
        <v>21.2</v>
      </c>
      <c r="S232" s="100">
        <v>20.399999999999999</v>
      </c>
      <c r="T232" s="100">
        <v>20.399999999999999</v>
      </c>
      <c r="U232" s="100">
        <v>20.6</v>
      </c>
      <c r="V232" s="100">
        <v>20.8</v>
      </c>
      <c r="W232" s="56">
        <v>20.8</v>
      </c>
      <c r="X232" s="106">
        <v>19</v>
      </c>
      <c r="Y232" s="100">
        <v>20</v>
      </c>
      <c r="Z232" s="100">
        <v>19.399999999999999</v>
      </c>
      <c r="AA232" s="100">
        <v>19.399999999999999</v>
      </c>
      <c r="AB232" s="105">
        <v>19</v>
      </c>
      <c r="AC232" s="102">
        <v>21</v>
      </c>
      <c r="AD232" s="102">
        <v>21</v>
      </c>
      <c r="AE232" s="100">
        <v>20.2</v>
      </c>
      <c r="AF232" s="102">
        <v>21</v>
      </c>
      <c r="AG232" s="100">
        <v>20.2</v>
      </c>
      <c r="AH232" s="100">
        <v>20.399999999999999</v>
      </c>
      <c r="AI232" s="100">
        <v>20.2</v>
      </c>
      <c r="AJ232" s="105">
        <v>20.2</v>
      </c>
      <c r="AK232" s="102">
        <v>20</v>
      </c>
      <c r="AL232" s="100">
        <v>20</v>
      </c>
      <c r="AM232" s="100">
        <v>20</v>
      </c>
      <c r="AN232" s="100">
        <v>19.2</v>
      </c>
      <c r="AO232" s="100">
        <v>20</v>
      </c>
      <c r="AP232" s="100">
        <v>18.399999999999999</v>
      </c>
      <c r="AQ232" s="110">
        <f t="shared" si="485"/>
        <v>0</v>
      </c>
      <c r="AS232" s="103"/>
      <c r="AT232" s="167"/>
      <c r="AU232" s="161"/>
      <c r="AV232" s="143"/>
      <c r="AW232" s="143"/>
      <c r="AX232" s="143"/>
      <c r="AY232" s="143"/>
      <c r="AZ232" s="171"/>
      <c r="BA232" s="142"/>
      <c r="BB232" s="143"/>
      <c r="BC232" s="143"/>
      <c r="BD232" s="143"/>
      <c r="BE232" s="143"/>
      <c r="BF232" s="142"/>
      <c r="BG232" s="143"/>
      <c r="BH232" s="143"/>
      <c r="BI232" s="143"/>
      <c r="BJ232" s="150"/>
      <c r="BK232" s="143"/>
      <c r="BL232" s="143"/>
      <c r="BM232" s="143"/>
      <c r="BN232" s="143"/>
      <c r="BO232" s="150"/>
      <c r="BP232" s="142"/>
      <c r="BQ232" s="143"/>
      <c r="BR232" s="143"/>
      <c r="BS232" s="143"/>
      <c r="BT232" s="143"/>
      <c r="BV232" s="103"/>
      <c r="BW232" s="162"/>
      <c r="BX232" s="161"/>
      <c r="BY232" s="143"/>
      <c r="BZ232" s="143"/>
      <c r="CA232" s="143"/>
      <c r="CB232" s="143"/>
      <c r="CC232" s="161"/>
      <c r="CD232" s="143"/>
      <c r="CE232" s="143"/>
      <c r="CF232" s="143"/>
      <c r="CG232" s="143"/>
      <c r="CH232" s="143"/>
      <c r="CI232" s="143"/>
      <c r="CJ232" s="143"/>
      <c r="CK232" s="143"/>
      <c r="CL232" s="163"/>
      <c r="CM232" s="142"/>
      <c r="CN232" s="143"/>
      <c r="CO232" s="143"/>
      <c r="CP232" s="143"/>
      <c r="CQ232" s="143"/>
      <c r="CR232" s="142"/>
      <c r="CS232" s="143"/>
      <c r="CT232" s="143"/>
      <c r="CU232" s="143"/>
      <c r="CV232" s="143"/>
      <c r="CX232" s="103">
        <v>44741</v>
      </c>
      <c r="CY232" s="68">
        <v>13.5</v>
      </c>
      <c r="CZ232" s="68">
        <v>12.35</v>
      </c>
      <c r="DA232" s="126">
        <f t="shared" si="421"/>
        <v>1.1500000000000004</v>
      </c>
      <c r="DC232" s="103">
        <v>44741</v>
      </c>
      <c r="DD232" s="127">
        <f t="shared" si="432"/>
        <v>0.40000000000000213</v>
      </c>
      <c r="DE232" s="127">
        <f t="shared" si="433"/>
        <v>0.20000000000000284</v>
      </c>
      <c r="DF232" s="127">
        <f t="shared" si="434"/>
        <v>-1.1999999999999993</v>
      </c>
      <c r="DG232" s="127">
        <f t="shared" si="435"/>
        <v>-0.39999999999999858</v>
      </c>
      <c r="DH232" s="127">
        <f t="shared" si="436"/>
        <v>-0.39999999999999858</v>
      </c>
      <c r="DI232" s="127">
        <f t="shared" si="437"/>
        <v>0.80000000000000071</v>
      </c>
      <c r="DJ232" s="127">
        <f t="shared" si="438"/>
        <v>0</v>
      </c>
      <c r="DK232" s="127">
        <f t="shared" si="439"/>
        <v>-0.19999999999999929</v>
      </c>
      <c r="DL232" s="127">
        <f t="shared" si="440"/>
        <v>-0.19999999999999929</v>
      </c>
      <c r="DM232" s="127">
        <f t="shared" si="441"/>
        <v>-0.39999999999999858</v>
      </c>
      <c r="DN232" s="127">
        <f t="shared" si="442"/>
        <v>-2</v>
      </c>
      <c r="DO232" s="127">
        <f t="shared" si="443"/>
        <v>-1.1999999999999993</v>
      </c>
      <c r="DP232" s="127">
        <f t="shared" si="444"/>
        <v>-0.80000000000000071</v>
      </c>
      <c r="DQ232" s="127">
        <f t="shared" si="445"/>
        <v>-1.1999999999999993</v>
      </c>
      <c r="DR232" s="127">
        <f t="shared" si="446"/>
        <v>-1</v>
      </c>
      <c r="DS232" s="127">
        <f t="shared" si="447"/>
        <v>-1.3999999999999986</v>
      </c>
      <c r="DU232" s="103">
        <v>44744</v>
      </c>
      <c r="DV232" s="68">
        <v>10.6</v>
      </c>
      <c r="DW232" s="133">
        <v>10.1</v>
      </c>
      <c r="DX232" s="134">
        <f t="shared" si="466"/>
        <v>0.5</v>
      </c>
      <c r="DY232" s="68">
        <v>10.199999999999999</v>
      </c>
      <c r="DZ232" s="133">
        <v>10</v>
      </c>
      <c r="EA232" s="134">
        <f t="shared" si="486"/>
        <v>0.19999999999999929</v>
      </c>
      <c r="EB232" s="68">
        <v>10.199999999999999</v>
      </c>
      <c r="EC232" s="133">
        <v>10.3</v>
      </c>
      <c r="ED232" s="134">
        <f t="shared" si="487"/>
        <v>-0.10000000000000142</v>
      </c>
      <c r="EE232" s="68">
        <v>10</v>
      </c>
      <c r="EF232" s="133">
        <v>10</v>
      </c>
      <c r="EG232" s="134">
        <f t="shared" si="488"/>
        <v>0</v>
      </c>
      <c r="EH232" s="68">
        <v>9.8000000000000007</v>
      </c>
      <c r="EI232" s="133">
        <v>9.75</v>
      </c>
      <c r="EJ232" s="134">
        <f t="shared" si="489"/>
        <v>5.0000000000000711E-2</v>
      </c>
      <c r="EK232" s="68">
        <v>10.199999999999999</v>
      </c>
      <c r="EL232" s="133">
        <v>10.1</v>
      </c>
      <c r="EM232" s="134">
        <f t="shared" si="490"/>
        <v>9.9999999999999645E-2</v>
      </c>
      <c r="EN232" s="68">
        <v>10.199999999999999</v>
      </c>
      <c r="EO232" s="133">
        <v>10.3</v>
      </c>
      <c r="EP232" s="134">
        <f t="shared" si="491"/>
        <v>-0.10000000000000142</v>
      </c>
      <c r="EQ232" s="68">
        <v>10.3</v>
      </c>
      <c r="ER232" s="133">
        <v>10.3</v>
      </c>
      <c r="ES232" s="134">
        <f t="shared" si="492"/>
        <v>0</v>
      </c>
      <c r="ET232" s="68">
        <v>10.199999999999999</v>
      </c>
      <c r="EU232" s="133">
        <v>10.199999999999999</v>
      </c>
      <c r="EV232" s="134">
        <f t="shared" si="493"/>
        <v>0</v>
      </c>
      <c r="EW232" s="68">
        <v>10.4</v>
      </c>
      <c r="EX232" s="133">
        <v>9.9499999999999993</v>
      </c>
      <c r="EY232" s="134">
        <f t="shared" si="494"/>
        <v>0.45000000000000107</v>
      </c>
    </row>
    <row r="233" spans="10:155" ht="19.75" customHeight="1" x14ac:dyDescent="0.35">
      <c r="J233" s="103">
        <v>44740</v>
      </c>
      <c r="K233" s="101">
        <f t="shared" si="431"/>
        <v>19.503225806451617</v>
      </c>
      <c r="L233" s="102">
        <v>19</v>
      </c>
      <c r="M233" s="100">
        <v>19.2</v>
      </c>
      <c r="N233" s="100">
        <v>19</v>
      </c>
      <c r="O233" s="100">
        <v>18.8</v>
      </c>
      <c r="P233" s="100">
        <v>20.2</v>
      </c>
      <c r="Q233" s="105">
        <v>20.6</v>
      </c>
      <c r="R233" s="102">
        <v>20.8</v>
      </c>
      <c r="S233" s="100">
        <v>20</v>
      </c>
      <c r="T233" s="100">
        <v>20</v>
      </c>
      <c r="U233" s="100">
        <v>19.8</v>
      </c>
      <c r="V233" s="100">
        <v>20.399999999999999</v>
      </c>
      <c r="W233" s="56">
        <v>20.399999999999999</v>
      </c>
      <c r="X233" s="106">
        <v>18.2</v>
      </c>
      <c r="Y233" s="100">
        <v>19.2</v>
      </c>
      <c r="Z233" s="100">
        <v>18.600000000000001</v>
      </c>
      <c r="AA233" s="100">
        <v>18.600000000000001</v>
      </c>
      <c r="AB233" s="105">
        <v>18.399999999999999</v>
      </c>
      <c r="AC233" s="102">
        <v>20.6</v>
      </c>
      <c r="AD233" s="102">
        <v>20.6</v>
      </c>
      <c r="AE233" s="100">
        <v>19.2</v>
      </c>
      <c r="AF233" s="102">
        <v>20.6</v>
      </c>
      <c r="AG233" s="100">
        <v>20</v>
      </c>
      <c r="AH233" s="100">
        <v>20</v>
      </c>
      <c r="AI233" s="100">
        <v>20</v>
      </c>
      <c r="AJ233" s="105">
        <v>20</v>
      </c>
      <c r="AK233" s="102">
        <v>19.399999999999999</v>
      </c>
      <c r="AL233" s="100">
        <v>19</v>
      </c>
      <c r="AM233" s="100">
        <v>19</v>
      </c>
      <c r="AN233" s="100">
        <v>18.2</v>
      </c>
      <c r="AO233" s="100">
        <v>19</v>
      </c>
      <c r="AP233" s="100">
        <v>17.8</v>
      </c>
      <c r="AQ233" s="110">
        <f t="shared" si="485"/>
        <v>-0.79999999999999716</v>
      </c>
      <c r="AS233" s="103"/>
      <c r="AT233" s="167"/>
      <c r="AU233" s="161"/>
      <c r="AV233" s="143"/>
      <c r="AW233" s="143"/>
      <c r="AX233" s="143"/>
      <c r="AY233" s="143"/>
      <c r="AZ233" s="171"/>
      <c r="BA233" s="142"/>
      <c r="BB233" s="143"/>
      <c r="BC233" s="143"/>
      <c r="BD233" s="143"/>
      <c r="BE233" s="143"/>
      <c r="BF233" s="142"/>
      <c r="BG233" s="143"/>
      <c r="BH233" s="143"/>
      <c r="BI233" s="143"/>
      <c r="BJ233" s="150"/>
      <c r="BK233" s="143"/>
      <c r="BL233" s="143"/>
      <c r="BM233" s="143"/>
      <c r="BN233" s="143"/>
      <c r="BO233" s="150"/>
      <c r="BP233" s="142"/>
      <c r="BQ233" s="143"/>
      <c r="BR233" s="143"/>
      <c r="BS233" s="143"/>
      <c r="BT233" s="143"/>
      <c r="BV233" s="103"/>
      <c r="BW233" s="162"/>
      <c r="BX233" s="161"/>
      <c r="BY233" s="143"/>
      <c r="BZ233" s="143"/>
      <c r="CA233" s="143"/>
      <c r="CB233" s="143"/>
      <c r="CC233" s="161"/>
      <c r="CD233" s="143"/>
      <c r="CE233" s="143"/>
      <c r="CF233" s="143"/>
      <c r="CG233" s="143"/>
      <c r="CH233" s="143"/>
      <c r="CI233" s="143"/>
      <c r="CJ233" s="143"/>
      <c r="CK233" s="143"/>
      <c r="CL233" s="163"/>
      <c r="CM233" s="142"/>
      <c r="CN233" s="143"/>
      <c r="CO233" s="143"/>
      <c r="CP233" s="143"/>
      <c r="CQ233" s="143"/>
      <c r="CR233" s="142"/>
      <c r="CS233" s="143"/>
      <c r="CT233" s="143"/>
      <c r="CU233" s="143"/>
      <c r="CV233" s="143"/>
      <c r="CX233" s="103">
        <v>44740</v>
      </c>
      <c r="CY233" s="68">
        <v>12.75</v>
      </c>
      <c r="CZ233" s="68">
        <v>11.6</v>
      </c>
      <c r="DA233" s="126">
        <f t="shared" si="421"/>
        <v>1.1500000000000004</v>
      </c>
      <c r="DC233" s="103">
        <v>44740</v>
      </c>
      <c r="DD233" s="127">
        <f t="shared" si="432"/>
        <v>0.39999999999999858</v>
      </c>
      <c r="DE233" s="127">
        <f t="shared" si="433"/>
        <v>-0.19999999999999929</v>
      </c>
      <c r="DF233" s="127">
        <f t="shared" si="434"/>
        <v>-1.8000000000000007</v>
      </c>
      <c r="DG233" s="127">
        <f t="shared" si="435"/>
        <v>-1</v>
      </c>
      <c r="DH233" s="127">
        <f t="shared" si="436"/>
        <v>-1</v>
      </c>
      <c r="DI233" s="127">
        <f t="shared" si="437"/>
        <v>0.80000000000000071</v>
      </c>
      <c r="DJ233" s="127">
        <f t="shared" si="438"/>
        <v>0</v>
      </c>
      <c r="DK233" s="127">
        <f t="shared" si="439"/>
        <v>0</v>
      </c>
      <c r="DL233" s="127">
        <f t="shared" si="440"/>
        <v>-1</v>
      </c>
      <c r="DM233" s="127">
        <f t="shared" si="441"/>
        <v>-0.60000000000000142</v>
      </c>
      <c r="DN233" s="127">
        <f t="shared" si="442"/>
        <v>-2.6000000000000014</v>
      </c>
      <c r="DO233" s="127">
        <f t="shared" si="443"/>
        <v>-1.8000000000000007</v>
      </c>
      <c r="DP233" s="127">
        <f t="shared" si="444"/>
        <v>-1.3999999999999986</v>
      </c>
      <c r="DQ233" s="127">
        <f t="shared" si="445"/>
        <v>-1.8000000000000007</v>
      </c>
      <c r="DR233" s="127">
        <f t="shared" si="446"/>
        <v>-0.80000000000000071</v>
      </c>
      <c r="DS233" s="127">
        <f t="shared" si="447"/>
        <v>-1.8000000000000007</v>
      </c>
      <c r="DU233" s="103">
        <v>44743</v>
      </c>
      <c r="DV233" s="68">
        <v>10.6</v>
      </c>
      <c r="DW233" s="133">
        <v>9.8000000000000007</v>
      </c>
      <c r="DX233" s="134">
        <f t="shared" si="466"/>
        <v>0.79999999999999893</v>
      </c>
      <c r="DY233" s="68">
        <v>10.199999999999999</v>
      </c>
      <c r="DZ233" s="133">
        <v>10</v>
      </c>
      <c r="EA233" s="134">
        <f t="shared" si="486"/>
        <v>0.19999999999999929</v>
      </c>
      <c r="EB233" s="68">
        <v>10.199999999999999</v>
      </c>
      <c r="EC233" s="133">
        <v>10.3</v>
      </c>
      <c r="ED233" s="134">
        <f t="shared" si="487"/>
        <v>-0.10000000000000142</v>
      </c>
      <c r="EE233" s="68">
        <v>10</v>
      </c>
      <c r="EF233" s="133">
        <v>10</v>
      </c>
      <c r="EG233" s="134">
        <f t="shared" si="488"/>
        <v>0</v>
      </c>
      <c r="EH233" s="68">
        <v>9.6</v>
      </c>
      <c r="EI233" s="133">
        <v>9.65</v>
      </c>
      <c r="EJ233" s="134">
        <f t="shared" si="489"/>
        <v>-5.0000000000000711E-2</v>
      </c>
      <c r="EK233" s="68">
        <v>10.199999999999999</v>
      </c>
      <c r="EL233" s="133">
        <v>10.1</v>
      </c>
      <c r="EM233" s="134">
        <f t="shared" si="490"/>
        <v>9.9999999999999645E-2</v>
      </c>
      <c r="EN233" s="68">
        <v>10.1</v>
      </c>
      <c r="EO233" s="133">
        <v>10.3</v>
      </c>
      <c r="EP233" s="134">
        <f t="shared" si="491"/>
        <v>-0.20000000000000107</v>
      </c>
      <c r="EQ233" s="68">
        <v>10.199999999999999</v>
      </c>
      <c r="ER233" s="133">
        <v>10.1</v>
      </c>
      <c r="ES233" s="134">
        <f t="shared" si="492"/>
        <v>9.9999999999999645E-2</v>
      </c>
      <c r="ET233" s="68">
        <v>10.1</v>
      </c>
      <c r="EU233" s="133">
        <v>10.199999999999999</v>
      </c>
      <c r="EV233" s="134">
        <f t="shared" si="493"/>
        <v>-9.9999999999999645E-2</v>
      </c>
      <c r="EW233" s="68">
        <v>10.4</v>
      </c>
      <c r="EX233" s="133">
        <v>9.6999999999999993</v>
      </c>
      <c r="EY233" s="134">
        <f t="shared" si="494"/>
        <v>0.70000000000000107</v>
      </c>
    </row>
    <row r="234" spans="10:155" ht="19.75" customHeight="1" x14ac:dyDescent="0.35">
      <c r="J234" s="103">
        <v>44739</v>
      </c>
      <c r="K234" s="101">
        <f t="shared" si="431"/>
        <v>18.512903225806454</v>
      </c>
      <c r="L234" s="102">
        <v>18.399999999999999</v>
      </c>
      <c r="M234" s="100">
        <v>18.600000000000001</v>
      </c>
      <c r="N234" s="100">
        <v>18.399999999999999</v>
      </c>
      <c r="O234" s="100">
        <v>18.2</v>
      </c>
      <c r="P234" s="100">
        <v>19.7</v>
      </c>
      <c r="Q234" s="105">
        <v>19.399999999999999</v>
      </c>
      <c r="R234" s="102">
        <v>19.399999999999999</v>
      </c>
      <c r="S234" s="100">
        <v>19</v>
      </c>
      <c r="T234" s="100">
        <v>19</v>
      </c>
      <c r="U234" s="100">
        <v>19</v>
      </c>
      <c r="V234" s="100">
        <v>19.399999999999999</v>
      </c>
      <c r="W234" s="56">
        <v>19.399999999999999</v>
      </c>
      <c r="X234" s="106">
        <v>17</v>
      </c>
      <c r="Y234" s="100">
        <v>18.2</v>
      </c>
      <c r="Z234" s="100">
        <v>17.8</v>
      </c>
      <c r="AA234" s="100">
        <v>17.600000000000001</v>
      </c>
      <c r="AB234" s="105">
        <v>17.600000000000001</v>
      </c>
      <c r="AC234" s="102">
        <v>19.2</v>
      </c>
      <c r="AD234" s="102">
        <v>19.2</v>
      </c>
      <c r="AE234" s="100">
        <v>18.399999999999999</v>
      </c>
      <c r="AF234" s="102">
        <v>19.2</v>
      </c>
      <c r="AG234" s="100">
        <v>18.8</v>
      </c>
      <c r="AH234" s="100">
        <v>19</v>
      </c>
      <c r="AI234" s="100">
        <v>18.600000000000001</v>
      </c>
      <c r="AJ234" s="105">
        <v>19</v>
      </c>
      <c r="AK234" s="102">
        <v>18.399999999999999</v>
      </c>
      <c r="AL234" s="100">
        <v>18.2</v>
      </c>
      <c r="AM234" s="100">
        <v>17.600000000000001</v>
      </c>
      <c r="AN234" s="100">
        <v>17</v>
      </c>
      <c r="AO234" s="100">
        <v>18.2</v>
      </c>
      <c r="AP234" s="100">
        <v>17</v>
      </c>
      <c r="AQ234" s="110">
        <f t="shared" si="485"/>
        <v>-0.25</v>
      </c>
      <c r="AS234" s="103"/>
      <c r="AT234" s="167"/>
      <c r="AU234" s="161"/>
      <c r="AV234" s="143"/>
      <c r="AW234" s="143"/>
      <c r="AX234" s="143"/>
      <c r="AY234" s="143"/>
      <c r="AZ234" s="171"/>
      <c r="BA234" s="142"/>
      <c r="BB234" s="143"/>
      <c r="BC234" s="143"/>
      <c r="BD234" s="143"/>
      <c r="BE234" s="143"/>
      <c r="BF234" s="142"/>
      <c r="BG234" s="143"/>
      <c r="BH234" s="143"/>
      <c r="BI234" s="143"/>
      <c r="BJ234" s="150"/>
      <c r="BK234" s="143"/>
      <c r="BL234" s="143"/>
      <c r="BM234" s="143"/>
      <c r="BN234" s="143"/>
      <c r="BO234" s="150"/>
      <c r="BP234" s="142"/>
      <c r="BQ234" s="143"/>
      <c r="BR234" s="143"/>
      <c r="BS234" s="143"/>
      <c r="BT234" s="143"/>
      <c r="BV234" s="103"/>
      <c r="BW234" s="162"/>
      <c r="BX234" s="161"/>
      <c r="BY234" s="143"/>
      <c r="BZ234" s="143"/>
      <c r="CA234" s="143"/>
      <c r="CB234" s="143"/>
      <c r="CC234" s="161"/>
      <c r="CD234" s="143"/>
      <c r="CE234" s="143"/>
      <c r="CF234" s="143"/>
      <c r="CG234" s="143"/>
      <c r="CH234" s="143"/>
      <c r="CI234" s="143"/>
      <c r="CJ234" s="143"/>
      <c r="CK234" s="143"/>
      <c r="CL234" s="163"/>
      <c r="CM234" s="142"/>
      <c r="CN234" s="143"/>
      <c r="CO234" s="143"/>
      <c r="CP234" s="143"/>
      <c r="CQ234" s="143"/>
      <c r="CR234" s="142"/>
      <c r="CS234" s="143"/>
      <c r="CT234" s="143"/>
      <c r="CU234" s="143"/>
      <c r="CV234" s="143"/>
      <c r="CX234" s="103">
        <v>44739</v>
      </c>
      <c r="CY234" s="68">
        <v>12.25</v>
      </c>
      <c r="CZ234" s="68">
        <v>11.5</v>
      </c>
      <c r="DA234" s="126">
        <f t="shared" si="421"/>
        <v>0.75</v>
      </c>
      <c r="DC234" s="103">
        <v>44739</v>
      </c>
      <c r="DD234" s="127">
        <f t="shared" si="432"/>
        <v>0.39999999999999858</v>
      </c>
      <c r="DE234" s="127">
        <f t="shared" si="433"/>
        <v>0</v>
      </c>
      <c r="DF234" s="127">
        <f t="shared" si="434"/>
        <v>-2</v>
      </c>
      <c r="DG234" s="127">
        <f t="shared" si="435"/>
        <v>-1.3999999999999986</v>
      </c>
      <c r="DH234" s="127">
        <f t="shared" si="436"/>
        <v>-0.80000000000000071</v>
      </c>
      <c r="DI234" s="127">
        <f t="shared" si="437"/>
        <v>0.39999999999999858</v>
      </c>
      <c r="DJ234" s="127">
        <f t="shared" si="438"/>
        <v>0</v>
      </c>
      <c r="DK234" s="127">
        <f t="shared" si="439"/>
        <v>-0.39999999999999858</v>
      </c>
      <c r="DL234" s="127">
        <f t="shared" si="440"/>
        <v>-0.60000000000000142</v>
      </c>
      <c r="DM234" s="127">
        <f t="shared" si="441"/>
        <v>-0.60000000000000142</v>
      </c>
      <c r="DN234" s="127">
        <f t="shared" si="442"/>
        <v>-2.3999999999999986</v>
      </c>
      <c r="DO234" s="127">
        <f t="shared" si="443"/>
        <v>-2</v>
      </c>
      <c r="DP234" s="127">
        <f t="shared" si="444"/>
        <v>-1.1999999999999993</v>
      </c>
      <c r="DQ234" s="127">
        <f t="shared" si="445"/>
        <v>-1.1999999999999993</v>
      </c>
      <c r="DR234" s="127">
        <f t="shared" si="446"/>
        <v>-1.1999999999999993</v>
      </c>
      <c r="DS234" s="127">
        <f t="shared" si="447"/>
        <v>-2</v>
      </c>
      <c r="DU234" s="103">
        <v>44742</v>
      </c>
      <c r="DV234" s="68">
        <v>10.6</v>
      </c>
      <c r="DW234" s="133">
        <v>9.8000000000000007</v>
      </c>
      <c r="DX234" s="134">
        <f t="shared" si="466"/>
        <v>0.79999999999999893</v>
      </c>
      <c r="DY234" s="68">
        <v>10.199999999999999</v>
      </c>
      <c r="DZ234" s="133">
        <v>9.8000000000000007</v>
      </c>
      <c r="EA234" s="134">
        <f t="shared" ref="EA234:EA240" si="495">DY234-DZ234</f>
        <v>0.39999999999999858</v>
      </c>
      <c r="EB234" s="68">
        <v>10.199999999999999</v>
      </c>
      <c r="EC234" s="133">
        <v>10.3</v>
      </c>
      <c r="ED234" s="134">
        <f t="shared" ref="ED234:ED240" si="496">EB234-EC234</f>
        <v>-0.10000000000000142</v>
      </c>
      <c r="EE234" s="68">
        <v>10</v>
      </c>
      <c r="EF234" s="133">
        <v>9.9499999999999993</v>
      </c>
      <c r="EG234" s="134">
        <f t="shared" ref="EG234:EG240" si="497">EE234-EF234</f>
        <v>5.0000000000000711E-2</v>
      </c>
      <c r="EH234" s="68">
        <v>9.8000000000000007</v>
      </c>
      <c r="EI234" s="133">
        <v>9.8000000000000007</v>
      </c>
      <c r="EJ234" s="134">
        <f t="shared" ref="EJ234:EJ240" si="498">EH234-EI234</f>
        <v>0</v>
      </c>
      <c r="EK234" s="68">
        <v>10.199999999999999</v>
      </c>
      <c r="EL234" s="133">
        <v>10.15</v>
      </c>
      <c r="EM234" s="134">
        <f t="shared" ref="EM234:EM240" si="499">EK234-EL234</f>
        <v>4.9999999999998934E-2</v>
      </c>
      <c r="EN234" s="68">
        <v>10.1</v>
      </c>
      <c r="EO234" s="133">
        <v>10.3</v>
      </c>
      <c r="EP234" s="134">
        <f t="shared" ref="EP234:EP240" si="500">EN234-EO234</f>
        <v>-0.20000000000000107</v>
      </c>
      <c r="EQ234" s="68">
        <v>10.199999999999999</v>
      </c>
      <c r="ER234" s="133">
        <v>10.1</v>
      </c>
      <c r="ES234" s="134">
        <f t="shared" ref="ES234:ES240" si="501">EQ234-ER234</f>
        <v>9.9999999999999645E-2</v>
      </c>
      <c r="ET234" s="68">
        <v>10.1</v>
      </c>
      <c r="EU234" s="133">
        <v>10.199999999999999</v>
      </c>
      <c r="EV234" s="134">
        <f t="shared" ref="EV234:EV240" si="502">ET234-EU234</f>
        <v>-9.9999999999999645E-2</v>
      </c>
      <c r="EW234" s="68">
        <v>10.4</v>
      </c>
      <c r="EX234" s="133">
        <v>9.6</v>
      </c>
      <c r="EY234" s="134">
        <f t="shared" ref="EY234:EY240" si="503">EW234-EX234</f>
        <v>0.80000000000000071</v>
      </c>
    </row>
    <row r="235" spans="10:155" ht="19.75" customHeight="1" x14ac:dyDescent="0.35">
      <c r="J235" s="103">
        <v>44738</v>
      </c>
      <c r="K235" s="101">
        <f t="shared" si="431"/>
        <v>17.770967741935483</v>
      </c>
      <c r="L235" s="102">
        <v>18</v>
      </c>
      <c r="M235" s="100">
        <v>18.3</v>
      </c>
      <c r="N235" s="100">
        <v>17.8</v>
      </c>
      <c r="O235" s="100">
        <v>17.8</v>
      </c>
      <c r="P235" s="100">
        <v>19.399999999999999</v>
      </c>
      <c r="Q235" s="105">
        <v>18.600000000000001</v>
      </c>
      <c r="R235" s="102">
        <v>18.600000000000001</v>
      </c>
      <c r="S235" s="100">
        <v>18.2</v>
      </c>
      <c r="T235" s="100">
        <v>18.2</v>
      </c>
      <c r="U235" s="100">
        <v>18.2</v>
      </c>
      <c r="V235" s="100">
        <v>18.399999999999999</v>
      </c>
      <c r="W235" s="56">
        <v>18</v>
      </c>
      <c r="X235" s="106">
        <v>16</v>
      </c>
      <c r="Y235" s="100">
        <v>17.8</v>
      </c>
      <c r="Z235" s="100">
        <v>17</v>
      </c>
      <c r="AA235" s="100">
        <v>18</v>
      </c>
      <c r="AB235" s="105">
        <v>16.8</v>
      </c>
      <c r="AC235" s="102">
        <v>18.2</v>
      </c>
      <c r="AD235" s="100">
        <v>18</v>
      </c>
      <c r="AE235" s="102">
        <v>17.8</v>
      </c>
      <c r="AF235" s="102">
        <v>18.2</v>
      </c>
      <c r="AG235" s="100">
        <v>18</v>
      </c>
      <c r="AH235" s="100">
        <v>18.2</v>
      </c>
      <c r="AI235" s="100">
        <v>17.600000000000001</v>
      </c>
      <c r="AJ235" s="105">
        <v>18</v>
      </c>
      <c r="AK235" s="102">
        <v>17.8</v>
      </c>
      <c r="AL235" s="100">
        <v>17.2</v>
      </c>
      <c r="AM235" s="100">
        <v>16.8</v>
      </c>
      <c r="AN235" s="100">
        <v>16.399999999999999</v>
      </c>
      <c r="AO235" s="100">
        <v>17.2</v>
      </c>
      <c r="AP235" s="100">
        <v>16.399999999999999</v>
      </c>
      <c r="AQ235" s="110">
        <f t="shared" si="485"/>
        <v>-0.10000000000000142</v>
      </c>
      <c r="AS235" s="103"/>
      <c r="AT235" s="167"/>
      <c r="AU235" s="161"/>
      <c r="AV235" s="143"/>
      <c r="AW235" s="143"/>
      <c r="AX235" s="143"/>
      <c r="AY235" s="143"/>
      <c r="AZ235" s="171"/>
      <c r="BA235" s="142"/>
      <c r="BB235" s="143"/>
      <c r="BC235" s="143"/>
      <c r="BD235" s="143"/>
      <c r="BE235" s="143"/>
      <c r="BF235" s="142"/>
      <c r="BG235" s="143"/>
      <c r="BH235" s="143"/>
      <c r="BI235" s="143"/>
      <c r="BJ235" s="150"/>
      <c r="BK235" s="143"/>
      <c r="BL235" s="143"/>
      <c r="BM235" s="143"/>
      <c r="BN235" s="143"/>
      <c r="BO235" s="150"/>
      <c r="BP235" s="142"/>
      <c r="BQ235" s="143"/>
      <c r="BR235" s="143"/>
      <c r="BS235" s="143"/>
      <c r="BT235" s="143"/>
      <c r="BV235" s="103"/>
      <c r="BW235" s="162"/>
      <c r="BX235" s="161"/>
      <c r="BY235" s="143"/>
      <c r="BZ235" s="143"/>
      <c r="CA235" s="143"/>
      <c r="CB235" s="143"/>
      <c r="CC235" s="161"/>
      <c r="CD235" s="143"/>
      <c r="CE235" s="143"/>
      <c r="CF235" s="143"/>
      <c r="CG235" s="143"/>
      <c r="CH235" s="143"/>
      <c r="CI235" s="143"/>
      <c r="CJ235" s="143"/>
      <c r="CK235" s="143"/>
      <c r="CL235" s="163"/>
      <c r="CM235" s="142"/>
      <c r="CN235" s="143"/>
      <c r="CO235" s="143"/>
      <c r="CP235" s="143"/>
      <c r="CQ235" s="143"/>
      <c r="CR235" s="142"/>
      <c r="CS235" s="143"/>
      <c r="CT235" s="143"/>
      <c r="CU235" s="143"/>
      <c r="CV235" s="143"/>
      <c r="CX235" s="103">
        <v>44738</v>
      </c>
      <c r="CY235" s="68">
        <v>11.5</v>
      </c>
      <c r="CZ235" s="68">
        <v>10.5</v>
      </c>
      <c r="DA235" s="126">
        <f t="shared" si="421"/>
        <v>1</v>
      </c>
      <c r="DC235" s="103">
        <v>44738</v>
      </c>
      <c r="DD235" s="127">
        <f t="shared" si="432"/>
        <v>0.19999999999999929</v>
      </c>
      <c r="DE235" s="127">
        <f t="shared" si="433"/>
        <v>0</v>
      </c>
      <c r="DF235" s="127">
        <f t="shared" si="434"/>
        <v>-1.8000000000000007</v>
      </c>
      <c r="DG235" s="127">
        <f t="shared" si="435"/>
        <v>-1.3999999999999986</v>
      </c>
      <c r="DH235" s="127">
        <f t="shared" si="436"/>
        <v>-1</v>
      </c>
      <c r="DI235" s="127">
        <f t="shared" si="437"/>
        <v>0.40000000000000213</v>
      </c>
      <c r="DJ235" s="127">
        <f t="shared" si="438"/>
        <v>0</v>
      </c>
      <c r="DK235" s="127">
        <f t="shared" si="439"/>
        <v>-0.59999999999999787</v>
      </c>
      <c r="DL235" s="127">
        <f t="shared" si="440"/>
        <v>-0.39999999999999858</v>
      </c>
      <c r="DM235" s="127">
        <f t="shared" si="441"/>
        <v>-0.39999999999999858</v>
      </c>
      <c r="DN235" s="127">
        <f t="shared" si="442"/>
        <v>-2.2000000000000028</v>
      </c>
      <c r="DO235" s="127">
        <f t="shared" si="443"/>
        <v>-1.8000000000000007</v>
      </c>
      <c r="DP235" s="127">
        <f t="shared" si="444"/>
        <v>-1.1999999999999993</v>
      </c>
      <c r="DQ235" s="127">
        <f t="shared" si="445"/>
        <v>-1.4000000000000021</v>
      </c>
      <c r="DR235" s="127">
        <f t="shared" si="446"/>
        <v>-1.1999999999999993</v>
      </c>
      <c r="DS235" s="127">
        <f t="shared" si="447"/>
        <v>-2.1999999999999993</v>
      </c>
      <c r="DU235" s="103">
        <v>44741</v>
      </c>
      <c r="DV235" s="68">
        <v>10.6</v>
      </c>
      <c r="DW235" s="133">
        <v>9.8000000000000007</v>
      </c>
      <c r="DX235" s="134">
        <f t="shared" si="466"/>
        <v>0.79999999999999893</v>
      </c>
      <c r="DY235" s="68">
        <v>10.199999999999999</v>
      </c>
      <c r="DZ235" s="133">
        <v>9.9</v>
      </c>
      <c r="EA235" s="134">
        <f t="shared" si="495"/>
        <v>0.29999999999999893</v>
      </c>
      <c r="EB235" s="68">
        <v>10.199999999999999</v>
      </c>
      <c r="EC235" s="133">
        <v>10.3</v>
      </c>
      <c r="ED235" s="134">
        <f t="shared" si="496"/>
        <v>-0.10000000000000142</v>
      </c>
      <c r="EE235" s="68">
        <v>10</v>
      </c>
      <c r="EF235" s="133">
        <v>9.6</v>
      </c>
      <c r="EG235" s="134">
        <f t="shared" si="497"/>
        <v>0.40000000000000036</v>
      </c>
      <c r="EH235" s="68">
        <v>10</v>
      </c>
      <c r="EI235" s="133">
        <v>9.9</v>
      </c>
      <c r="EJ235" s="134">
        <f t="shared" si="498"/>
        <v>9.9999999999999645E-2</v>
      </c>
      <c r="EK235" s="68">
        <v>10.1</v>
      </c>
      <c r="EL235" s="133">
        <v>10.15</v>
      </c>
      <c r="EM235" s="134">
        <f t="shared" si="499"/>
        <v>-5.0000000000000711E-2</v>
      </c>
      <c r="EN235" s="68">
        <v>10.1</v>
      </c>
      <c r="EO235" s="133">
        <v>10.199999999999999</v>
      </c>
      <c r="EP235" s="134">
        <f t="shared" si="500"/>
        <v>-9.9999999999999645E-2</v>
      </c>
      <c r="EQ235" s="68">
        <v>10.199999999999999</v>
      </c>
      <c r="ER235" s="133">
        <v>10.050000000000001</v>
      </c>
      <c r="ES235" s="134">
        <f t="shared" si="501"/>
        <v>0.14999999999999858</v>
      </c>
      <c r="ET235" s="68">
        <v>10.1</v>
      </c>
      <c r="EU235" s="133">
        <v>10.15</v>
      </c>
      <c r="EV235" s="134">
        <f t="shared" si="502"/>
        <v>-5.0000000000000711E-2</v>
      </c>
      <c r="EW235" s="68">
        <v>10.4</v>
      </c>
      <c r="EX235" s="133">
        <v>9.6</v>
      </c>
      <c r="EY235" s="134">
        <f t="shared" si="503"/>
        <v>0.80000000000000071</v>
      </c>
    </row>
    <row r="236" spans="10:155" ht="19.75" customHeight="1" x14ac:dyDescent="0.35">
      <c r="J236" s="103">
        <v>44737</v>
      </c>
      <c r="K236" s="101">
        <f t="shared" si="431"/>
        <v>17.625806451612902</v>
      </c>
      <c r="L236" s="102">
        <v>17.8</v>
      </c>
      <c r="M236" s="100">
        <v>18.100000000000001</v>
      </c>
      <c r="N236" s="100">
        <v>17.600000000000001</v>
      </c>
      <c r="O236" s="100">
        <v>17.8</v>
      </c>
      <c r="P236" s="100">
        <v>19.399999999999999</v>
      </c>
      <c r="Q236" s="105">
        <v>18.600000000000001</v>
      </c>
      <c r="R236" s="102">
        <v>18.600000000000001</v>
      </c>
      <c r="S236" s="100">
        <v>18</v>
      </c>
      <c r="T236" s="100">
        <v>18</v>
      </c>
      <c r="U236" s="100">
        <v>18.2</v>
      </c>
      <c r="V236" s="100">
        <v>18.2</v>
      </c>
      <c r="W236" s="56">
        <v>18</v>
      </c>
      <c r="X236" s="106">
        <v>16</v>
      </c>
      <c r="Y236" s="100">
        <v>17.5</v>
      </c>
      <c r="Z236" s="100">
        <v>17</v>
      </c>
      <c r="AA236" s="100">
        <v>18</v>
      </c>
      <c r="AB236" s="105">
        <v>16.8</v>
      </c>
      <c r="AC236" s="102">
        <v>18.2</v>
      </c>
      <c r="AD236" s="100">
        <v>18</v>
      </c>
      <c r="AE236" s="102">
        <v>16</v>
      </c>
      <c r="AF236" s="102">
        <v>18.2</v>
      </c>
      <c r="AG236" s="100">
        <v>17.8</v>
      </c>
      <c r="AH236" s="100">
        <v>18.100000000000001</v>
      </c>
      <c r="AI236" s="100">
        <v>17.600000000000001</v>
      </c>
      <c r="AJ236" s="105">
        <v>17.899999999999999</v>
      </c>
      <c r="AK236" s="102">
        <v>17.600000000000001</v>
      </c>
      <c r="AL236" s="100">
        <v>16.8</v>
      </c>
      <c r="AM236" s="100">
        <v>17</v>
      </c>
      <c r="AN236" s="100">
        <v>16.399999999999999</v>
      </c>
      <c r="AO236" s="100">
        <v>16.8</v>
      </c>
      <c r="AP236" s="100">
        <v>16.399999999999999</v>
      </c>
      <c r="AQ236" s="110">
        <f t="shared" si="485"/>
        <v>-0.19999999999999929</v>
      </c>
      <c r="AS236" s="103"/>
      <c r="AT236" s="167"/>
      <c r="AU236" s="161"/>
      <c r="AV236" s="143"/>
      <c r="AW236" s="143"/>
      <c r="AX236" s="143"/>
      <c r="AY236" s="143"/>
      <c r="AZ236" s="171"/>
      <c r="BA236" s="142"/>
      <c r="BB236" s="143"/>
      <c r="BC236" s="143"/>
      <c r="BD236" s="143"/>
      <c r="BE236" s="143"/>
      <c r="BF236" s="142"/>
      <c r="BG236" s="143"/>
      <c r="BH236" s="143"/>
      <c r="BI236" s="143"/>
      <c r="BJ236" s="150"/>
      <c r="BK236" s="143"/>
      <c r="BL236" s="143"/>
      <c r="BM236" s="143"/>
      <c r="BN236" s="143"/>
      <c r="BO236" s="150"/>
      <c r="BP236" s="142"/>
      <c r="BQ236" s="143"/>
      <c r="BR236" s="143"/>
      <c r="BS236" s="143"/>
      <c r="BT236" s="143"/>
      <c r="BV236" s="103"/>
      <c r="BW236" s="162"/>
      <c r="BX236" s="161"/>
      <c r="BY236" s="143"/>
      <c r="BZ236" s="143"/>
      <c r="CA236" s="143"/>
      <c r="CB236" s="143"/>
      <c r="CC236" s="161"/>
      <c r="CD236" s="143"/>
      <c r="CE236" s="143"/>
      <c r="CF236" s="143"/>
      <c r="CG236" s="143"/>
      <c r="CH236" s="143"/>
      <c r="CI236" s="143"/>
      <c r="CJ236" s="143"/>
      <c r="CK236" s="143"/>
      <c r="CL236" s="163"/>
      <c r="CM236" s="142"/>
      <c r="CN236" s="143"/>
      <c r="CO236" s="143"/>
      <c r="CP236" s="143"/>
      <c r="CQ236" s="143"/>
      <c r="CR236" s="142"/>
      <c r="CS236" s="143"/>
      <c r="CT236" s="143"/>
      <c r="CU236" s="143"/>
      <c r="CV236" s="143"/>
      <c r="CX236" s="103">
        <v>44737</v>
      </c>
      <c r="CY236" s="68">
        <v>11.5</v>
      </c>
      <c r="CZ236" s="68">
        <v>10.25</v>
      </c>
      <c r="DA236" s="126">
        <f t="shared" si="421"/>
        <v>1.25</v>
      </c>
      <c r="DC236" s="103">
        <v>44737</v>
      </c>
      <c r="DD236" s="127">
        <f t="shared" si="432"/>
        <v>0.19999999999999929</v>
      </c>
      <c r="DE236" s="127">
        <f t="shared" si="433"/>
        <v>0.19999999999999929</v>
      </c>
      <c r="DF236" s="127">
        <f t="shared" si="434"/>
        <v>-1.6000000000000014</v>
      </c>
      <c r="DG236" s="127">
        <f t="shared" si="435"/>
        <v>-1</v>
      </c>
      <c r="DH236" s="127">
        <f t="shared" si="436"/>
        <v>-1.1999999999999993</v>
      </c>
      <c r="DI236" s="127">
        <f t="shared" si="437"/>
        <v>0.60000000000000142</v>
      </c>
      <c r="DJ236" s="127">
        <f t="shared" si="438"/>
        <v>0.10000000000000142</v>
      </c>
      <c r="DK236" s="127">
        <f t="shared" si="439"/>
        <v>-0.39999999999999858</v>
      </c>
      <c r="DL236" s="127">
        <f t="shared" si="440"/>
        <v>-0.39999999999999858</v>
      </c>
      <c r="DM236" s="127">
        <f t="shared" si="441"/>
        <v>-0.39999999999999858</v>
      </c>
      <c r="DN236" s="127">
        <f t="shared" si="442"/>
        <v>-2.2000000000000028</v>
      </c>
      <c r="DO236" s="127">
        <f t="shared" si="443"/>
        <v>-1.7000000000000028</v>
      </c>
      <c r="DP236" s="127">
        <f t="shared" si="444"/>
        <v>-1.3999999999999986</v>
      </c>
      <c r="DQ236" s="127">
        <f t="shared" si="445"/>
        <v>-1.8000000000000007</v>
      </c>
      <c r="DR236" s="127">
        <f t="shared" si="446"/>
        <v>-0.80000000000000071</v>
      </c>
      <c r="DS236" s="127">
        <f t="shared" si="447"/>
        <v>-2</v>
      </c>
      <c r="DU236" s="103">
        <v>44740</v>
      </c>
      <c r="DV236" s="68">
        <v>10.4</v>
      </c>
      <c r="DW236" s="133">
        <v>9.6</v>
      </c>
      <c r="DX236" s="134">
        <f t="shared" si="466"/>
        <v>0.80000000000000071</v>
      </c>
      <c r="DY236" s="68">
        <v>10</v>
      </c>
      <c r="DZ236" s="133">
        <v>9.6999999999999993</v>
      </c>
      <c r="EA236" s="134">
        <f t="shared" si="495"/>
        <v>0.30000000000000071</v>
      </c>
      <c r="EB236" s="68">
        <v>9.5</v>
      </c>
      <c r="EC236" s="133">
        <v>9.6</v>
      </c>
      <c r="ED236" s="134">
        <f t="shared" si="496"/>
        <v>-9.9999999999999645E-2</v>
      </c>
      <c r="EE236" s="68">
        <v>9.6999999999999993</v>
      </c>
      <c r="EF236" s="133">
        <v>9.65</v>
      </c>
      <c r="EG236" s="134">
        <f t="shared" si="497"/>
        <v>4.9999999999998934E-2</v>
      </c>
      <c r="EH236" s="68">
        <v>9.5</v>
      </c>
      <c r="EI236" s="133">
        <v>9.4499999999999993</v>
      </c>
      <c r="EJ236" s="134">
        <f t="shared" si="498"/>
        <v>5.0000000000000711E-2</v>
      </c>
      <c r="EK236" s="68">
        <v>9.5</v>
      </c>
      <c r="EL236" s="133">
        <v>9.5500000000000007</v>
      </c>
      <c r="EM236" s="134">
        <f t="shared" si="499"/>
        <v>-5.0000000000000711E-2</v>
      </c>
      <c r="EN236" s="68">
        <v>10</v>
      </c>
      <c r="EO236" s="133">
        <v>9.9499999999999993</v>
      </c>
      <c r="EP236" s="134">
        <f t="shared" si="500"/>
        <v>5.0000000000000711E-2</v>
      </c>
      <c r="EQ236" s="68">
        <v>10</v>
      </c>
      <c r="ER236" s="133">
        <v>10.050000000000001</v>
      </c>
      <c r="ES236" s="134">
        <f t="shared" si="501"/>
        <v>-5.0000000000000711E-2</v>
      </c>
      <c r="ET236" s="68">
        <v>10</v>
      </c>
      <c r="EU236" s="133">
        <v>10.050000000000001</v>
      </c>
      <c r="EV236" s="134">
        <f t="shared" si="502"/>
        <v>-5.0000000000000711E-2</v>
      </c>
      <c r="EW236" s="68">
        <v>10.199999999999999</v>
      </c>
      <c r="EX236" s="133">
        <v>9.4</v>
      </c>
      <c r="EY236" s="134">
        <f t="shared" si="503"/>
        <v>0.79999999999999893</v>
      </c>
    </row>
    <row r="237" spans="10:155" ht="19.75" customHeight="1" x14ac:dyDescent="0.35">
      <c r="J237" s="103">
        <v>44736</v>
      </c>
      <c r="K237" s="101">
        <f t="shared" si="431"/>
        <v>17.612903225806456</v>
      </c>
      <c r="L237" s="102">
        <v>17.8</v>
      </c>
      <c r="M237" s="100">
        <v>18.100000000000001</v>
      </c>
      <c r="N237" s="100">
        <v>17.600000000000001</v>
      </c>
      <c r="O237" s="100">
        <v>17.8</v>
      </c>
      <c r="P237" s="100">
        <v>19.399999999999999</v>
      </c>
      <c r="Q237" s="105">
        <v>18.600000000000001</v>
      </c>
      <c r="R237" s="102">
        <v>18.399999999999999</v>
      </c>
      <c r="S237" s="100">
        <v>18</v>
      </c>
      <c r="T237" s="100">
        <v>18</v>
      </c>
      <c r="U237" s="100">
        <v>18.2</v>
      </c>
      <c r="V237" s="100">
        <v>18.2</v>
      </c>
      <c r="W237" s="56">
        <v>18</v>
      </c>
      <c r="X237" s="106">
        <v>16</v>
      </c>
      <c r="Y237" s="100">
        <v>17.399999999999999</v>
      </c>
      <c r="Z237" s="100">
        <v>17</v>
      </c>
      <c r="AA237" s="100">
        <v>16.8</v>
      </c>
      <c r="AB237" s="105">
        <v>16.8</v>
      </c>
      <c r="AC237" s="102">
        <v>18</v>
      </c>
      <c r="AD237" s="102">
        <v>18</v>
      </c>
      <c r="AE237" s="100">
        <v>17.600000000000001</v>
      </c>
      <c r="AF237" s="102">
        <v>18</v>
      </c>
      <c r="AG237" s="100">
        <v>17.600000000000001</v>
      </c>
      <c r="AH237" s="100">
        <v>18.2</v>
      </c>
      <c r="AI237" s="100">
        <v>17.600000000000001</v>
      </c>
      <c r="AJ237" s="105">
        <v>18</v>
      </c>
      <c r="AK237" s="102">
        <v>17.600000000000001</v>
      </c>
      <c r="AL237" s="100">
        <v>16.899999999999999</v>
      </c>
      <c r="AM237" s="100">
        <v>16.8</v>
      </c>
      <c r="AN237" s="100">
        <v>16.2</v>
      </c>
      <c r="AO237" s="100">
        <v>17</v>
      </c>
      <c r="AP237" s="100">
        <v>16.399999999999999</v>
      </c>
      <c r="AQ237" s="110">
        <f t="shared" si="485"/>
        <v>-5.0000000000000711E-2</v>
      </c>
      <c r="AS237" s="103"/>
      <c r="AT237" s="167"/>
      <c r="AU237" s="161"/>
      <c r="AV237" s="143"/>
      <c r="AW237" s="143"/>
      <c r="AX237" s="143"/>
      <c r="AY237" s="143"/>
      <c r="AZ237" s="171"/>
      <c r="BA237" s="142"/>
      <c r="BB237" s="143"/>
      <c r="BC237" s="143"/>
      <c r="BD237" s="143"/>
      <c r="BE237" s="143"/>
      <c r="BF237" s="142"/>
      <c r="BG237" s="143"/>
      <c r="BH237" s="143"/>
      <c r="BI237" s="143"/>
      <c r="BJ237" s="150"/>
      <c r="BK237" s="143"/>
      <c r="BL237" s="143"/>
      <c r="BM237" s="143"/>
      <c r="BN237" s="143"/>
      <c r="BO237" s="150"/>
      <c r="BP237" s="142"/>
      <c r="BQ237" s="143"/>
      <c r="BR237" s="143"/>
      <c r="BS237" s="143"/>
      <c r="BT237" s="143"/>
      <c r="BV237" s="103"/>
      <c r="BW237" s="162"/>
      <c r="BX237" s="161"/>
      <c r="BY237" s="143"/>
      <c r="BZ237" s="143"/>
      <c r="CA237" s="143"/>
      <c r="CB237" s="143"/>
      <c r="CC237" s="161"/>
      <c r="CD237" s="143"/>
      <c r="CE237" s="143"/>
      <c r="CF237" s="143"/>
      <c r="CG237" s="143"/>
      <c r="CH237" s="143"/>
      <c r="CI237" s="143"/>
      <c r="CJ237" s="143"/>
      <c r="CK237" s="143"/>
      <c r="CL237" s="163"/>
      <c r="CM237" s="142"/>
      <c r="CN237" s="143"/>
      <c r="CO237" s="143"/>
      <c r="CP237" s="143"/>
      <c r="CQ237" s="143"/>
      <c r="CR237" s="142"/>
      <c r="CS237" s="143"/>
      <c r="CT237" s="143"/>
      <c r="CU237" s="143"/>
      <c r="CV237" s="143"/>
      <c r="CX237" s="103">
        <v>44736</v>
      </c>
      <c r="CY237" s="68">
        <v>11.3</v>
      </c>
      <c r="CZ237" s="68">
        <v>10.25</v>
      </c>
      <c r="DA237" s="126">
        <f t="shared" si="421"/>
        <v>1.0500000000000007</v>
      </c>
      <c r="DC237" s="103">
        <v>44736</v>
      </c>
      <c r="DD237" s="127">
        <f t="shared" si="432"/>
        <v>0.19999999999999929</v>
      </c>
      <c r="DE237" s="127">
        <f t="shared" si="433"/>
        <v>0.19999999999999929</v>
      </c>
      <c r="DF237" s="127">
        <f t="shared" si="434"/>
        <v>-1.8000000000000007</v>
      </c>
      <c r="DG237" s="127">
        <f t="shared" si="435"/>
        <v>-1.1999999999999993</v>
      </c>
      <c r="DH237" s="127">
        <f t="shared" si="436"/>
        <v>-1.1000000000000014</v>
      </c>
      <c r="DI237" s="127">
        <f t="shared" si="437"/>
        <v>0.39999999999999858</v>
      </c>
      <c r="DJ237" s="127">
        <f t="shared" si="438"/>
        <v>0.19999999999999929</v>
      </c>
      <c r="DK237" s="127">
        <f t="shared" si="439"/>
        <v>-0.39999999999999858</v>
      </c>
      <c r="DL237" s="127">
        <f t="shared" si="440"/>
        <v>-0.39999999999999858</v>
      </c>
      <c r="DM237" s="127">
        <f t="shared" si="441"/>
        <v>-0.39999999999999858</v>
      </c>
      <c r="DN237" s="127">
        <f t="shared" si="442"/>
        <v>-2.1999999999999993</v>
      </c>
      <c r="DO237" s="127">
        <f t="shared" si="443"/>
        <v>-2</v>
      </c>
      <c r="DP237" s="127">
        <f t="shared" si="444"/>
        <v>-1.3000000000000007</v>
      </c>
      <c r="DQ237" s="127">
        <f t="shared" si="445"/>
        <v>-1.5</v>
      </c>
      <c r="DR237" s="127">
        <f t="shared" si="446"/>
        <v>-0.89999999999999858</v>
      </c>
      <c r="DS237" s="127">
        <f t="shared" si="447"/>
        <v>-2</v>
      </c>
      <c r="DU237" s="103">
        <v>44739</v>
      </c>
      <c r="DV237" s="68">
        <v>9.6999999999999993</v>
      </c>
      <c r="DW237" s="133">
        <v>9.1999999999999993</v>
      </c>
      <c r="DX237" s="134">
        <f t="shared" si="466"/>
        <v>0.5</v>
      </c>
      <c r="DY237" s="68">
        <v>9.5</v>
      </c>
      <c r="DZ237" s="133">
        <v>9.4</v>
      </c>
      <c r="EA237" s="134">
        <f t="shared" si="495"/>
        <v>9.9999999999999645E-2</v>
      </c>
      <c r="EB237" s="68">
        <v>9.1999999999999993</v>
      </c>
      <c r="EC237" s="133">
        <v>9.1999999999999993</v>
      </c>
      <c r="ED237" s="134">
        <f t="shared" si="496"/>
        <v>0</v>
      </c>
      <c r="EE237" s="68">
        <v>9.1999999999999993</v>
      </c>
      <c r="EF237" s="133">
        <v>9.1999999999999993</v>
      </c>
      <c r="EG237" s="134">
        <f t="shared" si="497"/>
        <v>0</v>
      </c>
      <c r="EH237" s="68">
        <v>9.1</v>
      </c>
      <c r="EI237" s="133">
        <v>9.15</v>
      </c>
      <c r="EJ237" s="134">
        <f t="shared" si="498"/>
        <v>-5.0000000000000711E-2</v>
      </c>
      <c r="EK237" s="68">
        <v>9.1999999999999993</v>
      </c>
      <c r="EL237" s="133">
        <v>9.1999999999999993</v>
      </c>
      <c r="EM237" s="134">
        <f t="shared" si="499"/>
        <v>0</v>
      </c>
      <c r="EN237" s="68">
        <v>9.3000000000000007</v>
      </c>
      <c r="EO237" s="133">
        <v>9.0500000000000007</v>
      </c>
      <c r="EP237" s="134">
        <f t="shared" si="500"/>
        <v>0.25</v>
      </c>
      <c r="EQ237" s="68">
        <v>9.5</v>
      </c>
      <c r="ER237" s="133">
        <v>9.5500000000000007</v>
      </c>
      <c r="ES237" s="134">
        <f t="shared" si="501"/>
        <v>-5.0000000000000711E-2</v>
      </c>
      <c r="ET237" s="68">
        <v>9.5</v>
      </c>
      <c r="EU237" s="133">
        <v>9.4</v>
      </c>
      <c r="EV237" s="134">
        <f t="shared" si="502"/>
        <v>9.9999999999999645E-2</v>
      </c>
      <c r="EW237" s="68">
        <v>9.6999999999999993</v>
      </c>
      <c r="EX237" s="133">
        <v>9.3000000000000007</v>
      </c>
      <c r="EY237" s="134">
        <f t="shared" si="503"/>
        <v>0.39999999999999858</v>
      </c>
    </row>
    <row r="238" spans="10:155" ht="19.75" customHeight="1" x14ac:dyDescent="0.35">
      <c r="J238" s="103">
        <v>44735</v>
      </c>
      <c r="K238" s="101">
        <f t="shared" si="431"/>
        <v>17.622580645161296</v>
      </c>
      <c r="L238" s="102">
        <v>17.8</v>
      </c>
      <c r="M238" s="100">
        <v>18</v>
      </c>
      <c r="N238" s="100">
        <v>17.600000000000001</v>
      </c>
      <c r="O238" s="100">
        <v>17.8</v>
      </c>
      <c r="P238" s="100">
        <v>19.399999999999999</v>
      </c>
      <c r="Q238" s="105">
        <v>18.600000000000001</v>
      </c>
      <c r="R238" s="102">
        <v>18.399999999999999</v>
      </c>
      <c r="S238" s="100">
        <v>18</v>
      </c>
      <c r="T238" s="100">
        <v>18</v>
      </c>
      <c r="U238" s="100">
        <v>18.2</v>
      </c>
      <c r="V238" s="100">
        <v>18.2</v>
      </c>
      <c r="W238" s="56">
        <v>18</v>
      </c>
      <c r="X238" s="106">
        <v>16</v>
      </c>
      <c r="Y238" s="100">
        <v>17.399999999999999</v>
      </c>
      <c r="Z238" s="100">
        <v>17</v>
      </c>
      <c r="AA238" s="100">
        <v>16.8</v>
      </c>
      <c r="AB238" s="105">
        <v>16.8</v>
      </c>
      <c r="AC238" s="102">
        <v>18.100000000000001</v>
      </c>
      <c r="AD238" s="102">
        <v>18.100000000000001</v>
      </c>
      <c r="AE238" s="100">
        <v>17.600000000000001</v>
      </c>
      <c r="AF238" s="102">
        <v>18.100000000000001</v>
      </c>
      <c r="AG238" s="100">
        <v>17.600000000000001</v>
      </c>
      <c r="AH238" s="100">
        <v>18.2</v>
      </c>
      <c r="AI238" s="100">
        <v>17.600000000000001</v>
      </c>
      <c r="AJ238" s="105">
        <v>18</v>
      </c>
      <c r="AK238" s="102">
        <v>17.600000000000001</v>
      </c>
      <c r="AL238" s="100">
        <v>16.899999999999999</v>
      </c>
      <c r="AM238" s="100">
        <v>16.8</v>
      </c>
      <c r="AN238" s="100">
        <v>16.2</v>
      </c>
      <c r="AO238" s="100">
        <v>17.100000000000001</v>
      </c>
      <c r="AP238" s="100">
        <v>16.399999999999999</v>
      </c>
      <c r="AQ238" s="110">
        <f t="shared" si="485"/>
        <v>-5.0000000000000711E-2</v>
      </c>
      <c r="AS238" s="103"/>
      <c r="AT238" s="167"/>
      <c r="AU238" s="161"/>
      <c r="AV238" s="143"/>
      <c r="AW238" s="143"/>
      <c r="AX238" s="143"/>
      <c r="AY238" s="143"/>
      <c r="AZ238" s="171"/>
      <c r="BA238" s="142"/>
      <c r="BB238" s="143"/>
      <c r="BC238" s="143"/>
      <c r="BD238" s="143"/>
      <c r="BE238" s="143"/>
      <c r="BF238" s="142"/>
      <c r="BG238" s="143"/>
      <c r="BH238" s="143"/>
      <c r="BI238" s="143"/>
      <c r="BJ238" s="150"/>
      <c r="BK238" s="143"/>
      <c r="BL238" s="143"/>
      <c r="BM238" s="143"/>
      <c r="BN238" s="143"/>
      <c r="BO238" s="150"/>
      <c r="BP238" s="142"/>
      <c r="BQ238" s="143"/>
      <c r="BR238" s="143"/>
      <c r="BS238" s="143"/>
      <c r="BT238" s="143"/>
      <c r="BV238" s="103"/>
      <c r="BW238" s="162"/>
      <c r="BX238" s="161"/>
      <c r="BY238" s="143"/>
      <c r="BZ238" s="143"/>
      <c r="CA238" s="143"/>
      <c r="CB238" s="143"/>
      <c r="CC238" s="161"/>
      <c r="CD238" s="143"/>
      <c r="CE238" s="143"/>
      <c r="CF238" s="143"/>
      <c r="CG238" s="143"/>
      <c r="CH238" s="143"/>
      <c r="CI238" s="143"/>
      <c r="CJ238" s="143"/>
      <c r="CK238" s="143"/>
      <c r="CL238" s="163"/>
      <c r="CM238" s="142"/>
      <c r="CN238" s="143"/>
      <c r="CO238" s="143"/>
      <c r="CP238" s="143"/>
      <c r="CQ238" s="143"/>
      <c r="CR238" s="142"/>
      <c r="CS238" s="143"/>
      <c r="CT238" s="143"/>
      <c r="CU238" s="143"/>
      <c r="CV238" s="143"/>
      <c r="CX238" s="103">
        <v>44735</v>
      </c>
      <c r="CY238" s="68">
        <v>11.25</v>
      </c>
      <c r="CZ238" s="68">
        <v>10.199999999999999</v>
      </c>
      <c r="DA238" s="126">
        <f t="shared" si="421"/>
        <v>1.0500000000000007</v>
      </c>
      <c r="DC238" s="103">
        <v>44735</v>
      </c>
      <c r="DD238" s="127">
        <f t="shared" si="432"/>
        <v>0.19999999999999929</v>
      </c>
      <c r="DE238" s="127">
        <f t="shared" si="433"/>
        <v>0.19999999999999929</v>
      </c>
      <c r="DF238" s="127">
        <f t="shared" si="434"/>
        <v>-1.8000000000000007</v>
      </c>
      <c r="DG238" s="127">
        <f t="shared" si="435"/>
        <v>-1.1999999999999993</v>
      </c>
      <c r="DH238" s="127">
        <f t="shared" si="436"/>
        <v>-1.1000000000000014</v>
      </c>
      <c r="DI238" s="127">
        <f t="shared" si="437"/>
        <v>0.39999999999999858</v>
      </c>
      <c r="DJ238" s="127">
        <f t="shared" si="438"/>
        <v>0.19999999999999929</v>
      </c>
      <c r="DK238" s="127">
        <f t="shared" si="439"/>
        <v>-0.39999999999999858</v>
      </c>
      <c r="DL238" s="127">
        <f t="shared" si="440"/>
        <v>-0.39999999999999858</v>
      </c>
      <c r="DM238" s="127">
        <f t="shared" si="441"/>
        <v>-0.39999999999999858</v>
      </c>
      <c r="DN238" s="127">
        <f t="shared" si="442"/>
        <v>-2.1999999999999993</v>
      </c>
      <c r="DO238" s="127">
        <f t="shared" si="443"/>
        <v>-2</v>
      </c>
      <c r="DP238" s="127">
        <f t="shared" si="444"/>
        <v>-1.3000000000000007</v>
      </c>
      <c r="DQ238" s="127">
        <f t="shared" si="445"/>
        <v>-1.5</v>
      </c>
      <c r="DR238" s="127">
        <f t="shared" si="446"/>
        <v>-0.89999999999999858</v>
      </c>
      <c r="DS238" s="127">
        <f t="shared" si="447"/>
        <v>-2</v>
      </c>
      <c r="DU238" s="103">
        <v>44738</v>
      </c>
      <c r="DV238" s="68">
        <v>9.3000000000000007</v>
      </c>
      <c r="DW238" s="133">
        <v>9</v>
      </c>
      <c r="DX238" s="134">
        <f t="shared" si="466"/>
        <v>0.30000000000000071</v>
      </c>
      <c r="DY238" s="68">
        <v>9.1</v>
      </c>
      <c r="DZ238" s="133">
        <v>9.1</v>
      </c>
      <c r="EA238" s="134">
        <f t="shared" si="495"/>
        <v>0</v>
      </c>
      <c r="EB238" s="68">
        <v>9</v>
      </c>
      <c r="EC238" s="133">
        <v>9.1999999999999993</v>
      </c>
      <c r="ED238" s="134">
        <f t="shared" si="496"/>
        <v>-0.19999999999999929</v>
      </c>
      <c r="EE238" s="68">
        <v>8.9</v>
      </c>
      <c r="EF238" s="133">
        <v>9</v>
      </c>
      <c r="EG238" s="134">
        <f t="shared" si="497"/>
        <v>-9.9999999999999645E-2</v>
      </c>
      <c r="EH238" s="68">
        <v>8.6</v>
      </c>
      <c r="EI238" s="133">
        <v>8.75</v>
      </c>
      <c r="EJ238" s="134">
        <f t="shared" si="498"/>
        <v>-0.15000000000000036</v>
      </c>
      <c r="EK238" s="68">
        <v>8.9</v>
      </c>
      <c r="EL238" s="133">
        <v>9.0500000000000007</v>
      </c>
      <c r="EM238" s="134">
        <f t="shared" si="499"/>
        <v>-0.15000000000000036</v>
      </c>
      <c r="EN238" s="68">
        <v>8.8000000000000007</v>
      </c>
      <c r="EO238" s="133">
        <v>8.6999999999999993</v>
      </c>
      <c r="EP238" s="134">
        <f t="shared" si="500"/>
        <v>0.10000000000000142</v>
      </c>
      <c r="EQ238" s="68">
        <v>9.1</v>
      </c>
      <c r="ER238" s="133">
        <v>8.9</v>
      </c>
      <c r="ES238" s="134">
        <f t="shared" si="501"/>
        <v>0.19999999999999929</v>
      </c>
      <c r="ET238" s="68">
        <v>9</v>
      </c>
      <c r="EU238" s="133">
        <v>8.8000000000000007</v>
      </c>
      <c r="EV238" s="134">
        <f t="shared" si="502"/>
        <v>0.19999999999999929</v>
      </c>
      <c r="EW238" s="68">
        <v>9.1999999999999993</v>
      </c>
      <c r="EX238" s="133">
        <v>9.0500000000000007</v>
      </c>
      <c r="EY238" s="134">
        <f t="shared" si="503"/>
        <v>0.14999999999999858</v>
      </c>
    </row>
    <row r="239" spans="10:155" ht="19.75" customHeight="1" x14ac:dyDescent="0.35">
      <c r="J239" s="103">
        <v>44734</v>
      </c>
      <c r="K239" s="101">
        <f t="shared" si="431"/>
        <v>17.474193548387102</v>
      </c>
      <c r="L239" s="102">
        <v>17.399999999999999</v>
      </c>
      <c r="M239" s="100">
        <v>17.600000000000001</v>
      </c>
      <c r="N239" s="100">
        <v>17.2</v>
      </c>
      <c r="O239" s="100">
        <v>17.600000000000001</v>
      </c>
      <c r="P239" s="100">
        <v>19.2</v>
      </c>
      <c r="Q239" s="105">
        <v>18.600000000000001</v>
      </c>
      <c r="R239" s="102">
        <v>18.399999999999999</v>
      </c>
      <c r="S239" s="100">
        <v>17.8</v>
      </c>
      <c r="T239" s="100">
        <v>17.600000000000001</v>
      </c>
      <c r="U239" s="100">
        <v>18.2</v>
      </c>
      <c r="V239" s="100">
        <v>18</v>
      </c>
      <c r="W239" s="56">
        <v>18</v>
      </c>
      <c r="X239" s="106">
        <v>16</v>
      </c>
      <c r="Y239" s="100">
        <v>17</v>
      </c>
      <c r="Z239" s="100">
        <v>17</v>
      </c>
      <c r="AA239" s="100">
        <v>16.600000000000001</v>
      </c>
      <c r="AB239" s="105">
        <v>16.600000000000001</v>
      </c>
      <c r="AC239" s="102">
        <v>18.100000000000001</v>
      </c>
      <c r="AD239" s="102">
        <v>18.100000000000001</v>
      </c>
      <c r="AE239" s="100">
        <v>17</v>
      </c>
      <c r="AF239" s="102">
        <v>18.100000000000001</v>
      </c>
      <c r="AG239" s="100">
        <v>17.600000000000001</v>
      </c>
      <c r="AH239" s="100">
        <v>18.2</v>
      </c>
      <c r="AI239" s="100">
        <v>17.600000000000001</v>
      </c>
      <c r="AJ239" s="105">
        <v>18</v>
      </c>
      <c r="AK239" s="102">
        <v>17.2</v>
      </c>
      <c r="AL239" s="100">
        <v>16.899999999999999</v>
      </c>
      <c r="AM239" s="100">
        <v>16.600000000000001</v>
      </c>
      <c r="AN239" s="100">
        <v>16</v>
      </c>
      <c r="AO239" s="100">
        <v>17.100000000000001</v>
      </c>
      <c r="AP239" s="100">
        <v>16.399999999999999</v>
      </c>
      <c r="AQ239" s="110">
        <f t="shared" si="485"/>
        <v>-5.0000000000004263E-2</v>
      </c>
      <c r="AS239" s="103"/>
      <c r="AT239" s="167"/>
      <c r="AU239" s="161"/>
      <c r="AV239" s="143"/>
      <c r="AW239" s="143"/>
      <c r="AX239" s="143"/>
      <c r="AY239" s="143"/>
      <c r="AZ239" s="171"/>
      <c r="BA239" s="142"/>
      <c r="BB239" s="143"/>
      <c r="BC239" s="143"/>
      <c r="BD239" s="143"/>
      <c r="BE239" s="143"/>
      <c r="BF239" s="142"/>
      <c r="BG239" s="143"/>
      <c r="BH239" s="143"/>
      <c r="BI239" s="143"/>
      <c r="BJ239" s="150"/>
      <c r="BK239" s="143"/>
      <c r="BL239" s="143"/>
      <c r="BM239" s="143"/>
      <c r="BN239" s="143"/>
      <c r="BO239" s="150"/>
      <c r="BP239" s="142"/>
      <c r="BQ239" s="143"/>
      <c r="BR239" s="143"/>
      <c r="BS239" s="143"/>
      <c r="BT239" s="143"/>
      <c r="BV239" s="103"/>
      <c r="BW239" s="162"/>
      <c r="BX239" s="161"/>
      <c r="BY239" s="143"/>
      <c r="BZ239" s="143"/>
      <c r="CA239" s="143"/>
      <c r="CB239" s="143"/>
      <c r="CC239" s="161"/>
      <c r="CD239" s="143"/>
      <c r="CE239" s="143"/>
      <c r="CF239" s="143"/>
      <c r="CG239" s="143"/>
      <c r="CH239" s="143"/>
      <c r="CI239" s="143"/>
      <c r="CJ239" s="143"/>
      <c r="CK239" s="143"/>
      <c r="CL239" s="163"/>
      <c r="CM239" s="142"/>
      <c r="CN239" s="143"/>
      <c r="CO239" s="143"/>
      <c r="CP239" s="143"/>
      <c r="CQ239" s="143"/>
      <c r="CR239" s="142"/>
      <c r="CS239" s="143"/>
      <c r="CT239" s="143"/>
      <c r="CU239" s="143"/>
      <c r="CV239" s="143"/>
      <c r="CX239" s="103">
        <v>44734</v>
      </c>
      <c r="CY239" s="68">
        <v>11</v>
      </c>
      <c r="CZ239" s="68">
        <v>9.65</v>
      </c>
      <c r="DA239" s="126">
        <f t="shared" si="421"/>
        <v>1.3499999999999996</v>
      </c>
      <c r="DC239" s="103">
        <v>44734</v>
      </c>
      <c r="DD239" s="127">
        <f t="shared" si="432"/>
        <v>0.19999999999999929</v>
      </c>
      <c r="DE239" s="127">
        <f t="shared" si="433"/>
        <v>0.39999999999999858</v>
      </c>
      <c r="DF239" s="127">
        <f t="shared" si="434"/>
        <v>-1.8000000000000007</v>
      </c>
      <c r="DG239" s="127">
        <f t="shared" si="435"/>
        <v>-1.1999999999999993</v>
      </c>
      <c r="DH239" s="127">
        <f t="shared" si="436"/>
        <v>-0.90000000000000213</v>
      </c>
      <c r="DI239" s="127">
        <f t="shared" si="437"/>
        <v>0.59999999999999787</v>
      </c>
      <c r="DJ239" s="127">
        <f t="shared" si="438"/>
        <v>0.39999999999999858</v>
      </c>
      <c r="DK239" s="127">
        <f t="shared" si="439"/>
        <v>-0.19999999999999929</v>
      </c>
      <c r="DL239" s="127">
        <f t="shared" si="440"/>
        <v>-0.60000000000000142</v>
      </c>
      <c r="DM239" s="127">
        <f t="shared" si="441"/>
        <v>-0.60000000000000142</v>
      </c>
      <c r="DN239" s="127">
        <f t="shared" si="442"/>
        <v>-2.3999999999999986</v>
      </c>
      <c r="DO239" s="127">
        <f t="shared" si="443"/>
        <v>-2.1999999999999993</v>
      </c>
      <c r="DP239" s="127">
        <f t="shared" si="444"/>
        <v>-1.1000000000000014</v>
      </c>
      <c r="DQ239" s="127">
        <f t="shared" si="445"/>
        <v>-1.5</v>
      </c>
      <c r="DR239" s="127">
        <f t="shared" si="446"/>
        <v>-0.89999999999999858</v>
      </c>
      <c r="DS239" s="127">
        <f t="shared" si="447"/>
        <v>-1.8000000000000007</v>
      </c>
      <c r="DU239" s="103">
        <v>44737</v>
      </c>
      <c r="DV239" s="68">
        <v>9.3000000000000007</v>
      </c>
      <c r="DW239" s="133">
        <v>9</v>
      </c>
      <c r="DX239" s="134">
        <f t="shared" si="466"/>
        <v>0.30000000000000071</v>
      </c>
      <c r="DY239" s="68">
        <v>9</v>
      </c>
      <c r="DZ239" s="133">
        <v>8.8000000000000007</v>
      </c>
      <c r="EA239" s="134">
        <f t="shared" si="495"/>
        <v>0.19999999999999929</v>
      </c>
      <c r="EB239" s="68">
        <v>8.9</v>
      </c>
      <c r="EC239" s="133">
        <v>8.85</v>
      </c>
      <c r="ED239" s="134">
        <f t="shared" si="496"/>
        <v>5.0000000000000711E-2</v>
      </c>
      <c r="EE239" s="68">
        <v>8.8000000000000007</v>
      </c>
      <c r="EF239" s="133">
        <v>8.75</v>
      </c>
      <c r="EG239" s="134">
        <f t="shared" si="497"/>
        <v>5.0000000000000711E-2</v>
      </c>
      <c r="EH239" s="68">
        <v>8.4</v>
      </c>
      <c r="EI239" s="133">
        <v>8.4</v>
      </c>
      <c r="EJ239" s="134">
        <f t="shared" si="498"/>
        <v>0</v>
      </c>
      <c r="EK239" s="68">
        <v>8.8000000000000007</v>
      </c>
      <c r="EL239" s="133">
        <v>8.85</v>
      </c>
      <c r="EM239" s="134">
        <f t="shared" si="499"/>
        <v>-4.9999999999998934E-2</v>
      </c>
      <c r="EN239" s="68">
        <v>8.8000000000000007</v>
      </c>
      <c r="EO239" s="133">
        <v>8.6999999999999993</v>
      </c>
      <c r="EP239" s="134">
        <f t="shared" si="500"/>
        <v>0.10000000000000142</v>
      </c>
      <c r="EQ239" s="68">
        <v>9.0500000000000007</v>
      </c>
      <c r="ER239" s="133">
        <v>8.9</v>
      </c>
      <c r="ES239" s="134">
        <f t="shared" si="501"/>
        <v>0.15000000000000036</v>
      </c>
      <c r="ET239" s="68">
        <v>8.9499999999999993</v>
      </c>
      <c r="EU239" s="133">
        <v>8.8000000000000007</v>
      </c>
      <c r="EV239" s="134">
        <f t="shared" si="502"/>
        <v>0.14999999999999858</v>
      </c>
      <c r="EW239" s="68">
        <v>9.1</v>
      </c>
      <c r="EX239" s="133">
        <v>8.85</v>
      </c>
      <c r="EY239" s="134">
        <f t="shared" si="503"/>
        <v>0.25</v>
      </c>
    </row>
    <row r="240" spans="10:155" ht="19.75" customHeight="1" x14ac:dyDescent="0.35">
      <c r="J240" s="103">
        <v>44733</v>
      </c>
      <c r="K240" s="101">
        <f t="shared" si="431"/>
        <v>16.829032258064519</v>
      </c>
      <c r="L240" s="102">
        <v>17</v>
      </c>
      <c r="M240" s="100">
        <v>17.100000000000001</v>
      </c>
      <c r="N240" s="100">
        <v>16.8</v>
      </c>
      <c r="O240" s="100">
        <v>17</v>
      </c>
      <c r="P240" s="100">
        <v>18.8</v>
      </c>
      <c r="Q240" s="105">
        <v>18</v>
      </c>
      <c r="R240" s="102">
        <v>17.600000000000001</v>
      </c>
      <c r="S240" s="100">
        <v>17.2</v>
      </c>
      <c r="T240" s="100">
        <v>17</v>
      </c>
      <c r="U240" s="100">
        <v>17.2</v>
      </c>
      <c r="V240" s="100">
        <v>17.399999999999999</v>
      </c>
      <c r="W240" s="56">
        <v>17.399999999999999</v>
      </c>
      <c r="X240" s="106">
        <v>15.4</v>
      </c>
      <c r="Y240" s="100">
        <v>16.600000000000001</v>
      </c>
      <c r="Z240" s="100">
        <v>16</v>
      </c>
      <c r="AA240" s="100">
        <v>15.8</v>
      </c>
      <c r="AB240" s="105">
        <v>15.8</v>
      </c>
      <c r="AC240" s="102">
        <v>17.5</v>
      </c>
      <c r="AD240" s="102">
        <v>17.5</v>
      </c>
      <c r="AE240" s="100">
        <v>16.7</v>
      </c>
      <c r="AF240" s="102">
        <v>17.3</v>
      </c>
      <c r="AG240" s="100">
        <v>16.8</v>
      </c>
      <c r="AH240" s="100">
        <v>17.2</v>
      </c>
      <c r="AI240" s="100">
        <v>16.8</v>
      </c>
      <c r="AJ240" s="105">
        <v>16.8</v>
      </c>
      <c r="AK240" s="102">
        <v>16.8</v>
      </c>
      <c r="AL240" s="100">
        <v>16.399999999999999</v>
      </c>
      <c r="AM240" s="100">
        <v>16</v>
      </c>
      <c r="AN240" s="100">
        <v>15.6</v>
      </c>
      <c r="AO240" s="100">
        <v>16.600000000000001</v>
      </c>
      <c r="AP240" s="100">
        <v>15.6</v>
      </c>
      <c r="AQ240" s="110">
        <f t="shared" si="485"/>
        <v>0.20000000000000284</v>
      </c>
      <c r="AS240" s="103"/>
      <c r="AT240" s="167"/>
      <c r="AU240" s="161"/>
      <c r="AV240" s="143"/>
      <c r="AW240" s="143"/>
      <c r="AX240" s="143"/>
      <c r="AY240" s="143"/>
      <c r="AZ240" s="171"/>
      <c r="BA240" s="142"/>
      <c r="BB240" s="143"/>
      <c r="BC240" s="143"/>
      <c r="BD240" s="143"/>
      <c r="BE240" s="143"/>
      <c r="BF240" s="142"/>
      <c r="BG240" s="143"/>
      <c r="BH240" s="143"/>
      <c r="BI240" s="143"/>
      <c r="BJ240" s="150"/>
      <c r="BK240" s="143"/>
      <c r="BL240" s="143"/>
      <c r="BM240" s="143"/>
      <c r="BN240" s="143"/>
      <c r="BO240" s="150"/>
      <c r="BP240" s="142"/>
      <c r="BQ240" s="143"/>
      <c r="BR240" s="143"/>
      <c r="BS240" s="143"/>
      <c r="BT240" s="143"/>
      <c r="BV240" s="103"/>
      <c r="BW240" s="162"/>
      <c r="BX240" s="161"/>
      <c r="BY240" s="143"/>
      <c r="BZ240" s="143"/>
      <c r="CA240" s="143"/>
      <c r="CB240" s="143"/>
      <c r="CC240" s="161"/>
      <c r="CD240" s="143"/>
      <c r="CE240" s="143"/>
      <c r="CF240" s="143"/>
      <c r="CG240" s="143"/>
      <c r="CH240" s="143"/>
      <c r="CI240" s="143"/>
      <c r="CJ240" s="143"/>
      <c r="CK240" s="143"/>
      <c r="CL240" s="163"/>
      <c r="CM240" s="142"/>
      <c r="CN240" s="143"/>
      <c r="CO240" s="143"/>
      <c r="CP240" s="143"/>
      <c r="CQ240" s="143"/>
      <c r="CR240" s="142"/>
      <c r="CS240" s="143"/>
      <c r="CT240" s="143"/>
      <c r="CU240" s="143"/>
      <c r="CV240" s="143"/>
      <c r="CX240" s="103">
        <v>44733</v>
      </c>
      <c r="CY240" s="68">
        <v>10.9</v>
      </c>
      <c r="CZ240" s="68">
        <v>9.75</v>
      </c>
      <c r="DA240" s="126">
        <f t="shared" si="421"/>
        <v>1.1500000000000004</v>
      </c>
      <c r="DC240" s="103">
        <v>44733</v>
      </c>
      <c r="DD240" s="127">
        <f t="shared" si="432"/>
        <v>0.19999999999999929</v>
      </c>
      <c r="DE240" s="127">
        <f t="shared" si="433"/>
        <v>0</v>
      </c>
      <c r="DF240" s="127">
        <f t="shared" si="434"/>
        <v>-1.5999999999999996</v>
      </c>
      <c r="DG240" s="127">
        <f t="shared" si="435"/>
        <v>-1.1999999999999993</v>
      </c>
      <c r="DH240" s="127">
        <f t="shared" si="436"/>
        <v>-0.80000000000000071</v>
      </c>
      <c r="DI240" s="127">
        <f t="shared" si="437"/>
        <v>0.40000000000000213</v>
      </c>
      <c r="DJ240" s="127">
        <f t="shared" si="438"/>
        <v>0</v>
      </c>
      <c r="DK240" s="127">
        <f t="shared" si="439"/>
        <v>-0.39999999999999858</v>
      </c>
      <c r="DL240" s="127">
        <f t="shared" si="440"/>
        <v>-0.39999999999999858</v>
      </c>
      <c r="DM240" s="127">
        <f t="shared" si="441"/>
        <v>-0.39999999999999858</v>
      </c>
      <c r="DN240" s="127">
        <f t="shared" si="442"/>
        <v>-2.0000000000000018</v>
      </c>
      <c r="DO240" s="127">
        <f t="shared" si="443"/>
        <v>-1.5999999999999996</v>
      </c>
      <c r="DP240" s="127">
        <f t="shared" si="444"/>
        <v>-1</v>
      </c>
      <c r="DQ240" s="127">
        <f t="shared" si="445"/>
        <v>-1.2000000000000028</v>
      </c>
      <c r="DR240" s="127">
        <f t="shared" si="446"/>
        <v>-0.99999999999999822</v>
      </c>
      <c r="DS240" s="127">
        <f t="shared" si="447"/>
        <v>-1.7999999999999989</v>
      </c>
      <c r="DU240" s="103">
        <v>44736</v>
      </c>
      <c r="DV240" s="68">
        <v>9.1999999999999993</v>
      </c>
      <c r="DW240" s="133">
        <v>8.8000000000000007</v>
      </c>
      <c r="DX240" s="134">
        <f t="shared" si="466"/>
        <v>0.39999999999999858</v>
      </c>
      <c r="DY240" s="68">
        <v>9</v>
      </c>
      <c r="DZ240" s="133">
        <v>8.8000000000000007</v>
      </c>
      <c r="EA240" s="134">
        <f t="shared" si="495"/>
        <v>0.19999999999999929</v>
      </c>
      <c r="EB240" s="68">
        <v>8.9</v>
      </c>
      <c r="EC240" s="133">
        <v>8.8000000000000007</v>
      </c>
      <c r="ED240" s="134">
        <f t="shared" si="496"/>
        <v>9.9999999999999645E-2</v>
      </c>
      <c r="EE240" s="68">
        <v>8.8000000000000007</v>
      </c>
      <c r="EF240" s="133">
        <v>8.75</v>
      </c>
      <c r="EG240" s="134">
        <f t="shared" si="497"/>
        <v>5.0000000000000711E-2</v>
      </c>
      <c r="EH240" s="68">
        <v>8.4499999999999993</v>
      </c>
      <c r="EI240" s="133">
        <v>8.4</v>
      </c>
      <c r="EJ240" s="134">
        <f t="shared" si="498"/>
        <v>4.9999999999998934E-2</v>
      </c>
      <c r="EK240" s="68">
        <v>8.8000000000000007</v>
      </c>
      <c r="EL240" s="133">
        <v>8.75</v>
      </c>
      <c r="EM240" s="134">
        <f t="shared" si="499"/>
        <v>5.0000000000000711E-2</v>
      </c>
      <c r="EN240" s="68">
        <v>8.8000000000000007</v>
      </c>
      <c r="EO240" s="133">
        <v>8.75</v>
      </c>
      <c r="EP240" s="134">
        <f t="shared" si="500"/>
        <v>5.0000000000000711E-2</v>
      </c>
      <c r="EQ240" s="68">
        <v>9.1</v>
      </c>
      <c r="ER240" s="133">
        <v>8.9</v>
      </c>
      <c r="ES240" s="134">
        <f t="shared" si="501"/>
        <v>0.19999999999999929</v>
      </c>
      <c r="ET240" s="68">
        <v>9</v>
      </c>
      <c r="EU240" s="133">
        <v>8.9</v>
      </c>
      <c r="EV240" s="134">
        <f t="shared" si="502"/>
        <v>9.9999999999999645E-2</v>
      </c>
      <c r="EW240" s="68">
        <v>9.1</v>
      </c>
      <c r="EX240" s="133">
        <v>8.8000000000000007</v>
      </c>
      <c r="EY240" s="134">
        <f t="shared" si="503"/>
        <v>0.29999999999999893</v>
      </c>
    </row>
    <row r="241" spans="10:155" ht="19.75" customHeight="1" x14ac:dyDescent="0.35">
      <c r="J241" s="103">
        <v>44732</v>
      </c>
      <c r="K241" s="101">
        <f t="shared" si="431"/>
        <v>16.454838709677418</v>
      </c>
      <c r="L241" s="102">
        <v>16.7</v>
      </c>
      <c r="M241" s="100">
        <v>16.7</v>
      </c>
      <c r="N241" s="100">
        <v>16.399999999999999</v>
      </c>
      <c r="O241" s="100">
        <v>16.399999999999999</v>
      </c>
      <c r="P241" s="100">
        <v>18.600000000000001</v>
      </c>
      <c r="Q241" s="105">
        <v>17.399999999999999</v>
      </c>
      <c r="R241" s="102">
        <v>17.2</v>
      </c>
      <c r="S241" s="100">
        <v>16.8</v>
      </c>
      <c r="T241" s="100">
        <v>16.8</v>
      </c>
      <c r="U241" s="100">
        <v>17</v>
      </c>
      <c r="V241" s="100">
        <v>17.2</v>
      </c>
      <c r="W241" s="56">
        <v>17.2</v>
      </c>
      <c r="X241" s="106">
        <v>15.2</v>
      </c>
      <c r="Y241" s="100">
        <v>16.399999999999999</v>
      </c>
      <c r="Z241" s="100">
        <v>15.8</v>
      </c>
      <c r="AA241" s="100">
        <v>15.6</v>
      </c>
      <c r="AB241" s="105">
        <v>15.6</v>
      </c>
      <c r="AC241" s="102">
        <v>17</v>
      </c>
      <c r="AD241" s="102">
        <v>17</v>
      </c>
      <c r="AE241" s="100">
        <v>16.3</v>
      </c>
      <c r="AF241" s="102">
        <v>16.8</v>
      </c>
      <c r="AG241" s="100">
        <v>16.2</v>
      </c>
      <c r="AH241" s="100">
        <v>16.600000000000001</v>
      </c>
      <c r="AI241" s="100">
        <v>16.2</v>
      </c>
      <c r="AJ241" s="105">
        <v>16.2</v>
      </c>
      <c r="AK241" s="102">
        <v>16.399999999999999</v>
      </c>
      <c r="AL241" s="100">
        <v>16</v>
      </c>
      <c r="AM241" s="100">
        <v>15.8</v>
      </c>
      <c r="AN241" s="100">
        <v>15.4</v>
      </c>
      <c r="AO241" s="100">
        <v>16</v>
      </c>
      <c r="AP241" s="100">
        <v>15.2</v>
      </c>
      <c r="AQ241" s="110">
        <f t="shared" si="485"/>
        <v>0.30000000000000071</v>
      </c>
      <c r="AS241" s="103"/>
      <c r="AT241" s="167"/>
      <c r="AU241" s="161"/>
      <c r="AV241" s="143"/>
      <c r="AW241" s="143"/>
      <c r="AX241" s="143"/>
      <c r="AY241" s="143"/>
      <c r="AZ241" s="171"/>
      <c r="BA241" s="142"/>
      <c r="BB241" s="143"/>
      <c r="BC241" s="143"/>
      <c r="BD241" s="143"/>
      <c r="BE241" s="143"/>
      <c r="BF241" s="142"/>
      <c r="BG241" s="143"/>
      <c r="BH241" s="143"/>
      <c r="BI241" s="143"/>
      <c r="BJ241" s="150"/>
      <c r="BK241" s="143"/>
      <c r="BL241" s="143"/>
      <c r="BM241" s="143"/>
      <c r="BN241" s="143"/>
      <c r="BO241" s="150"/>
      <c r="BP241" s="142"/>
      <c r="BQ241" s="143"/>
      <c r="BR241" s="143"/>
      <c r="BS241" s="143"/>
      <c r="BT241" s="143"/>
      <c r="BV241" s="103"/>
      <c r="BW241" s="162"/>
      <c r="BX241" s="161"/>
      <c r="BY241" s="143"/>
      <c r="BZ241" s="143"/>
      <c r="CA241" s="143"/>
      <c r="CB241" s="143"/>
      <c r="CC241" s="161"/>
      <c r="CD241" s="143"/>
      <c r="CE241" s="143"/>
      <c r="CF241" s="143"/>
      <c r="CG241" s="143"/>
      <c r="CH241" s="143"/>
      <c r="CI241" s="143"/>
      <c r="CJ241" s="143"/>
      <c r="CK241" s="143"/>
      <c r="CL241" s="163"/>
      <c r="CM241" s="142"/>
      <c r="CN241" s="143"/>
      <c r="CO241" s="143"/>
      <c r="CP241" s="143"/>
      <c r="CQ241" s="143"/>
      <c r="CR241" s="142"/>
      <c r="CS241" s="143"/>
      <c r="CT241" s="143"/>
      <c r="CU241" s="143"/>
      <c r="CV241" s="143"/>
      <c r="CX241" s="103">
        <v>44732</v>
      </c>
      <c r="CY241" s="68">
        <v>10.75</v>
      </c>
      <c r="CZ241" s="68">
        <v>9.25</v>
      </c>
      <c r="DA241" s="126">
        <f t="shared" si="421"/>
        <v>1.5</v>
      </c>
      <c r="DC241" s="103">
        <v>44732</v>
      </c>
      <c r="DD241" s="127">
        <f t="shared" si="432"/>
        <v>0.39999999999999858</v>
      </c>
      <c r="DE241" s="127">
        <f t="shared" si="433"/>
        <v>0.19999999999999929</v>
      </c>
      <c r="DF241" s="127">
        <f t="shared" si="434"/>
        <v>-1.4000000000000004</v>
      </c>
      <c r="DG241" s="127">
        <f t="shared" si="435"/>
        <v>-1</v>
      </c>
      <c r="DH241" s="127">
        <f t="shared" si="436"/>
        <v>-0.80000000000000071</v>
      </c>
      <c r="DI241" s="127">
        <f t="shared" si="437"/>
        <v>0.39999999999999858</v>
      </c>
      <c r="DJ241" s="127">
        <f t="shared" si="438"/>
        <v>-0.19999999999999929</v>
      </c>
      <c r="DK241" s="127">
        <f t="shared" si="439"/>
        <v>-0.60000000000000142</v>
      </c>
      <c r="DL241" s="127">
        <f t="shared" si="440"/>
        <v>-0.40000000000000213</v>
      </c>
      <c r="DM241" s="127">
        <f t="shared" si="441"/>
        <v>-0.40000000000000213</v>
      </c>
      <c r="DN241" s="127">
        <f t="shared" si="442"/>
        <v>-1.7999999999999989</v>
      </c>
      <c r="DO241" s="127">
        <f t="shared" si="443"/>
        <v>-1.2000000000000011</v>
      </c>
      <c r="DP241" s="127">
        <f t="shared" si="444"/>
        <v>-1.1999999999999993</v>
      </c>
      <c r="DQ241" s="127">
        <f t="shared" si="445"/>
        <v>-1.1999999999999993</v>
      </c>
      <c r="DR241" s="127">
        <f t="shared" si="446"/>
        <v>-0.80000000000000071</v>
      </c>
      <c r="DS241" s="127">
        <f t="shared" si="447"/>
        <v>-1.6000000000000014</v>
      </c>
      <c r="DU241" s="103">
        <v>44735</v>
      </c>
      <c r="DV241" s="68">
        <v>9.1999999999999993</v>
      </c>
      <c r="DW241" s="133">
        <v>8.8000000000000007</v>
      </c>
      <c r="DX241" s="134">
        <f t="shared" si="466"/>
        <v>0.39999999999999858</v>
      </c>
      <c r="DY241" s="68">
        <v>9</v>
      </c>
      <c r="DZ241" s="133">
        <v>8.8000000000000007</v>
      </c>
      <c r="EA241" s="134">
        <f t="shared" ref="EA241:EA247" si="504">DY241-DZ241</f>
        <v>0.19999999999999929</v>
      </c>
      <c r="EB241" s="68">
        <v>8.9</v>
      </c>
      <c r="EC241" s="133">
        <v>9.1</v>
      </c>
      <c r="ED241" s="134">
        <f t="shared" ref="ED241:ED247" si="505">EB241-EC241</f>
        <v>-0.19999999999999929</v>
      </c>
      <c r="EE241" s="68">
        <v>8.8000000000000007</v>
      </c>
      <c r="EF241" s="133">
        <v>8.6999999999999993</v>
      </c>
      <c r="EG241" s="134">
        <f t="shared" ref="EG241:EG247" si="506">EE241-EF241</f>
        <v>0.10000000000000142</v>
      </c>
      <c r="EH241" s="68">
        <v>8.4499999999999993</v>
      </c>
      <c r="EI241" s="133">
        <v>8.35</v>
      </c>
      <c r="EJ241" s="134">
        <f t="shared" ref="EJ241:EJ247" si="507">EH241-EI241</f>
        <v>9.9999999999999645E-2</v>
      </c>
      <c r="EK241" s="68">
        <v>8.8000000000000007</v>
      </c>
      <c r="EL241" s="133">
        <v>8.6999999999999993</v>
      </c>
      <c r="EM241" s="134">
        <f t="shared" ref="EM241:EM247" si="508">EK241-EL241</f>
        <v>0.10000000000000142</v>
      </c>
      <c r="EN241" s="68">
        <v>8.8000000000000007</v>
      </c>
      <c r="EO241" s="133">
        <v>8.75</v>
      </c>
      <c r="EP241" s="134">
        <f t="shared" ref="EP241:EP247" si="509">EN241-EO241</f>
        <v>5.0000000000000711E-2</v>
      </c>
      <c r="EQ241" s="68">
        <v>9.1</v>
      </c>
      <c r="ER241" s="133">
        <v>8.9</v>
      </c>
      <c r="ES241" s="134">
        <f t="shared" ref="ES241:ES247" si="510">EQ241-ER241</f>
        <v>0.19999999999999929</v>
      </c>
      <c r="ET241" s="68">
        <v>9</v>
      </c>
      <c r="EU241" s="133">
        <v>8.9</v>
      </c>
      <c r="EV241" s="134">
        <f t="shared" ref="EV241:EV247" si="511">ET241-EU241</f>
        <v>9.9999999999999645E-2</v>
      </c>
      <c r="EW241" s="68">
        <v>9.1</v>
      </c>
      <c r="EX241" s="133">
        <v>8.8000000000000007</v>
      </c>
      <c r="EY241" s="134">
        <f t="shared" ref="EY241:EY247" si="512">EW241-EX241</f>
        <v>0.29999999999999893</v>
      </c>
    </row>
    <row r="242" spans="10:155" ht="19.75" customHeight="1" x14ac:dyDescent="0.35">
      <c r="J242" s="103">
        <v>44731</v>
      </c>
      <c r="K242" s="101">
        <f t="shared" si="431"/>
        <v>16.36451612903226</v>
      </c>
      <c r="L242" s="102">
        <v>16.5</v>
      </c>
      <c r="M242" s="100">
        <v>16.7</v>
      </c>
      <c r="N242" s="100">
        <v>16.2</v>
      </c>
      <c r="O242" s="100">
        <v>16.399999999999999</v>
      </c>
      <c r="P242" s="100">
        <v>18.600000000000001</v>
      </c>
      <c r="Q242" s="105">
        <v>17.399999999999999</v>
      </c>
      <c r="R242" s="102">
        <v>17.2</v>
      </c>
      <c r="S242" s="100">
        <v>16.8</v>
      </c>
      <c r="T242" s="100">
        <v>16.8</v>
      </c>
      <c r="U242" s="100">
        <v>17</v>
      </c>
      <c r="V242" s="100">
        <v>17</v>
      </c>
      <c r="W242" s="56">
        <v>17</v>
      </c>
      <c r="X242" s="106">
        <v>15.2</v>
      </c>
      <c r="Y242" s="100">
        <v>16.399999999999999</v>
      </c>
      <c r="Z242" s="100">
        <v>15.8</v>
      </c>
      <c r="AA242" s="100">
        <v>15.6</v>
      </c>
      <c r="AB242" s="105">
        <v>15.6</v>
      </c>
      <c r="AC242" s="102">
        <v>16.8</v>
      </c>
      <c r="AD242" s="102">
        <v>16.8</v>
      </c>
      <c r="AE242" s="100">
        <v>16.3</v>
      </c>
      <c r="AF242" s="102">
        <v>16.8</v>
      </c>
      <c r="AG242" s="100">
        <v>16.2</v>
      </c>
      <c r="AH242" s="100">
        <v>16.399999999999999</v>
      </c>
      <c r="AI242" s="100">
        <v>16</v>
      </c>
      <c r="AJ242" s="105">
        <v>16</v>
      </c>
      <c r="AK242" s="102">
        <v>16.399999999999999</v>
      </c>
      <c r="AL242" s="100">
        <v>15.6</v>
      </c>
      <c r="AM242" s="100">
        <v>15.8</v>
      </c>
      <c r="AN242" s="100">
        <v>15.1</v>
      </c>
      <c r="AO242" s="100">
        <v>15.7</v>
      </c>
      <c r="AP242" s="100">
        <v>15.2</v>
      </c>
      <c r="AQ242" s="110">
        <f t="shared" si="485"/>
        <v>0.10000000000000142</v>
      </c>
      <c r="AS242" s="103"/>
      <c r="AT242" s="167"/>
      <c r="AU242" s="161"/>
      <c r="AV242" s="143"/>
      <c r="AW242" s="143"/>
      <c r="AX242" s="143"/>
      <c r="AY242" s="143"/>
      <c r="AZ242" s="171"/>
      <c r="BA242" s="142"/>
      <c r="BB242" s="143"/>
      <c r="BC242" s="143"/>
      <c r="BD242" s="143"/>
      <c r="BE242" s="143"/>
      <c r="BF242" s="142"/>
      <c r="BG242" s="143"/>
      <c r="BH242" s="143"/>
      <c r="BI242" s="143"/>
      <c r="BJ242" s="150"/>
      <c r="BK242" s="143"/>
      <c r="BL242" s="143"/>
      <c r="BM242" s="143"/>
      <c r="BN242" s="143"/>
      <c r="BO242" s="150"/>
      <c r="BP242" s="142"/>
      <c r="BQ242" s="143"/>
      <c r="BR242" s="143"/>
      <c r="BS242" s="143"/>
      <c r="BT242" s="143"/>
      <c r="BV242" s="103"/>
      <c r="BW242" s="162"/>
      <c r="BX242" s="161"/>
      <c r="BY242" s="143"/>
      <c r="BZ242" s="143"/>
      <c r="CA242" s="143"/>
      <c r="CB242" s="143"/>
      <c r="CC242" s="161"/>
      <c r="CD242" s="143"/>
      <c r="CE242" s="143"/>
      <c r="CF242" s="143"/>
      <c r="CG242" s="143"/>
      <c r="CH242" s="143"/>
      <c r="CI242" s="143"/>
      <c r="CJ242" s="143"/>
      <c r="CK242" s="143"/>
      <c r="CL242" s="163"/>
      <c r="CM242" s="142"/>
      <c r="CN242" s="143"/>
      <c r="CO242" s="143"/>
      <c r="CP242" s="143"/>
      <c r="CQ242" s="143"/>
      <c r="CR242" s="142"/>
      <c r="CS242" s="143"/>
      <c r="CT242" s="143"/>
      <c r="CU242" s="143"/>
      <c r="CV242" s="143"/>
      <c r="CX242" s="103">
        <v>44731</v>
      </c>
      <c r="CY242" s="68">
        <v>10.4</v>
      </c>
      <c r="CZ242" s="68">
        <v>9.1999999999999993</v>
      </c>
      <c r="DA242" s="126">
        <f t="shared" si="421"/>
        <v>1.2000000000000011</v>
      </c>
      <c r="DC242" s="103">
        <v>44731</v>
      </c>
      <c r="DD242" s="127">
        <f t="shared" si="432"/>
        <v>0.19999999999999929</v>
      </c>
      <c r="DE242" s="127">
        <f t="shared" si="433"/>
        <v>0.19999999999999929</v>
      </c>
      <c r="DF242" s="127">
        <f t="shared" si="434"/>
        <v>-1.7000000000000011</v>
      </c>
      <c r="DG242" s="127">
        <f t="shared" si="435"/>
        <v>-1</v>
      </c>
      <c r="DH242" s="127">
        <f t="shared" si="436"/>
        <v>-1.2000000000000011</v>
      </c>
      <c r="DI242" s="127">
        <f t="shared" si="437"/>
        <v>0.39999999999999858</v>
      </c>
      <c r="DJ242" s="127">
        <f t="shared" si="438"/>
        <v>-0.40000000000000213</v>
      </c>
      <c r="DK242" s="127">
        <f t="shared" si="439"/>
        <v>-0.80000000000000071</v>
      </c>
      <c r="DL242" s="127">
        <f t="shared" si="440"/>
        <v>-0.60000000000000142</v>
      </c>
      <c r="DM242" s="127">
        <f t="shared" si="441"/>
        <v>-0.40000000000000213</v>
      </c>
      <c r="DN242" s="127">
        <f t="shared" si="442"/>
        <v>-2.0999999999999996</v>
      </c>
      <c r="DO242" s="127">
        <f t="shared" si="443"/>
        <v>-1.2999999999999989</v>
      </c>
      <c r="DP242" s="127">
        <f t="shared" si="444"/>
        <v>-1.4000000000000004</v>
      </c>
      <c r="DQ242" s="127">
        <f t="shared" si="445"/>
        <v>-1.5999999999999996</v>
      </c>
      <c r="DR242" s="127">
        <f t="shared" si="446"/>
        <v>-0.40000000000000036</v>
      </c>
      <c r="DS242" s="127">
        <f t="shared" si="447"/>
        <v>-1.6000000000000014</v>
      </c>
      <c r="DU242" s="103">
        <v>44734</v>
      </c>
      <c r="DV242" s="68">
        <v>9.1999999999999993</v>
      </c>
      <c r="DW242" s="133">
        <v>8.8000000000000007</v>
      </c>
      <c r="DX242" s="134">
        <f t="shared" si="466"/>
        <v>0.39999999999999858</v>
      </c>
      <c r="DY242" s="68">
        <v>8.9</v>
      </c>
      <c r="DZ242" s="133">
        <v>8.6999999999999993</v>
      </c>
      <c r="EA242" s="134">
        <f t="shared" si="504"/>
        <v>0.20000000000000107</v>
      </c>
      <c r="EB242" s="68">
        <v>8.6999999999999993</v>
      </c>
      <c r="EC242" s="133">
        <v>8.8000000000000007</v>
      </c>
      <c r="ED242" s="134">
        <f t="shared" si="505"/>
        <v>-0.10000000000000142</v>
      </c>
      <c r="EE242" s="68">
        <v>8.6</v>
      </c>
      <c r="EF242" s="133">
        <v>8.4499999999999993</v>
      </c>
      <c r="EG242" s="134">
        <f t="shared" si="506"/>
        <v>0.15000000000000036</v>
      </c>
      <c r="EH242" s="68">
        <v>8.4499999999999993</v>
      </c>
      <c r="EI242" s="133">
        <v>8.35</v>
      </c>
      <c r="EJ242" s="134">
        <f t="shared" si="507"/>
        <v>9.9999999999999645E-2</v>
      </c>
      <c r="EK242" s="68">
        <v>8.6</v>
      </c>
      <c r="EL242" s="133">
        <v>8.65</v>
      </c>
      <c r="EM242" s="134">
        <f t="shared" si="508"/>
        <v>-5.0000000000000711E-2</v>
      </c>
      <c r="EN242" s="68">
        <v>8.8000000000000007</v>
      </c>
      <c r="EO242" s="133">
        <v>8.5500000000000007</v>
      </c>
      <c r="EP242" s="134">
        <f t="shared" si="509"/>
        <v>0.25</v>
      </c>
      <c r="EQ242" s="68">
        <v>9.1</v>
      </c>
      <c r="ER242" s="133">
        <v>9</v>
      </c>
      <c r="ES242" s="134">
        <f t="shared" si="510"/>
        <v>9.9999999999999645E-2</v>
      </c>
      <c r="ET242" s="68">
        <v>9</v>
      </c>
      <c r="EU242" s="133">
        <v>8.8000000000000007</v>
      </c>
      <c r="EV242" s="134">
        <f t="shared" si="511"/>
        <v>0.19999999999999929</v>
      </c>
      <c r="EW242" s="68">
        <v>9</v>
      </c>
      <c r="EX242" s="133">
        <v>8.6999999999999993</v>
      </c>
      <c r="EY242" s="134">
        <f t="shared" si="512"/>
        <v>0.30000000000000071</v>
      </c>
    </row>
    <row r="243" spans="10:155" ht="19.75" customHeight="1" x14ac:dyDescent="0.35">
      <c r="J243" s="103">
        <v>44730</v>
      </c>
      <c r="K243" s="101">
        <f t="shared" si="431"/>
        <v>16.370967741935484</v>
      </c>
      <c r="L243" s="102">
        <v>16.5</v>
      </c>
      <c r="M243" s="100">
        <v>16.7</v>
      </c>
      <c r="N243" s="100">
        <v>16.2</v>
      </c>
      <c r="O243" s="100">
        <v>16.399999999999999</v>
      </c>
      <c r="P243" s="100">
        <v>18.600000000000001</v>
      </c>
      <c r="Q243" s="105">
        <v>17.399999999999999</v>
      </c>
      <c r="R243" s="102">
        <v>17.2</v>
      </c>
      <c r="S243" s="100">
        <v>16.8</v>
      </c>
      <c r="T243" s="100">
        <v>16.8</v>
      </c>
      <c r="U243" s="100">
        <v>17</v>
      </c>
      <c r="V243" s="100">
        <v>17</v>
      </c>
      <c r="W243" s="56">
        <v>17</v>
      </c>
      <c r="X243" s="106">
        <v>15.2</v>
      </c>
      <c r="Y243" s="100">
        <v>16.399999999999999</v>
      </c>
      <c r="Z243" s="100">
        <v>15.8</v>
      </c>
      <c r="AA243" s="100">
        <v>15.6</v>
      </c>
      <c r="AB243" s="105">
        <v>15.6</v>
      </c>
      <c r="AC243" s="102">
        <v>16.8</v>
      </c>
      <c r="AD243" s="102">
        <v>16.8</v>
      </c>
      <c r="AE243" s="100">
        <v>16.3</v>
      </c>
      <c r="AF243" s="102">
        <v>16.8</v>
      </c>
      <c r="AG243" s="100">
        <v>16.2</v>
      </c>
      <c r="AH243" s="100">
        <v>16.399999999999999</v>
      </c>
      <c r="AI243" s="100">
        <v>16</v>
      </c>
      <c r="AJ243" s="105">
        <v>16</v>
      </c>
      <c r="AK243" s="102">
        <v>16.399999999999999</v>
      </c>
      <c r="AL243" s="100">
        <v>15.7</v>
      </c>
      <c r="AM243" s="100">
        <v>15.8</v>
      </c>
      <c r="AN243" s="100">
        <v>15.2</v>
      </c>
      <c r="AO243" s="100">
        <v>15.7</v>
      </c>
      <c r="AP243" s="100">
        <v>15.2</v>
      </c>
      <c r="AQ243" s="110">
        <f t="shared" si="485"/>
        <v>0.14999999999999858</v>
      </c>
      <c r="AS243" s="103"/>
      <c r="AT243" s="167"/>
      <c r="AU243" s="161"/>
      <c r="AV243" s="143"/>
      <c r="AW243" s="143"/>
      <c r="AX243" s="143"/>
      <c r="AY243" s="143"/>
      <c r="AZ243" s="171"/>
      <c r="BA243" s="142"/>
      <c r="BB243" s="143"/>
      <c r="BC243" s="143"/>
      <c r="BD243" s="143"/>
      <c r="BE243" s="143"/>
      <c r="BF243" s="142"/>
      <c r="BG243" s="143"/>
      <c r="BH243" s="143"/>
      <c r="BI243" s="143"/>
      <c r="BJ243" s="150"/>
      <c r="BK243" s="143"/>
      <c r="BL243" s="143"/>
      <c r="BM243" s="143"/>
      <c r="BN243" s="143"/>
      <c r="BO243" s="150"/>
      <c r="BP243" s="142"/>
      <c r="BQ243" s="143"/>
      <c r="BR243" s="143"/>
      <c r="BS243" s="143"/>
      <c r="BT243" s="143"/>
      <c r="BV243" s="103"/>
      <c r="BW243" s="162"/>
      <c r="BX243" s="161"/>
      <c r="BY243" s="143"/>
      <c r="BZ243" s="143"/>
      <c r="CA243" s="143"/>
      <c r="CB243" s="143"/>
      <c r="CC243" s="161"/>
      <c r="CD243" s="143"/>
      <c r="CE243" s="143"/>
      <c r="CF243" s="143"/>
      <c r="CG243" s="143"/>
      <c r="CH243" s="143"/>
      <c r="CI243" s="143"/>
      <c r="CJ243" s="143"/>
      <c r="CK243" s="143"/>
      <c r="CL243" s="163"/>
      <c r="CM243" s="142"/>
      <c r="CN243" s="143"/>
      <c r="CO243" s="143"/>
      <c r="CP243" s="143"/>
      <c r="CQ243" s="143"/>
      <c r="CR243" s="142"/>
      <c r="CS243" s="143"/>
      <c r="CT243" s="143"/>
      <c r="CU243" s="143"/>
      <c r="CV243" s="143"/>
      <c r="CX243" s="103">
        <v>44730</v>
      </c>
      <c r="CY243" s="68">
        <v>10.4</v>
      </c>
      <c r="CZ243" s="68">
        <v>9.1</v>
      </c>
      <c r="DA243" s="126">
        <f t="shared" si="421"/>
        <v>1.3000000000000007</v>
      </c>
      <c r="DC243" s="103">
        <v>44730</v>
      </c>
      <c r="DD243" s="127">
        <f t="shared" si="432"/>
        <v>0.19999999999999929</v>
      </c>
      <c r="DE243" s="127">
        <f t="shared" si="433"/>
        <v>0.19999999999999929</v>
      </c>
      <c r="DF243" s="127">
        <f t="shared" si="434"/>
        <v>-1.6000000000000014</v>
      </c>
      <c r="DG243" s="127">
        <f t="shared" si="435"/>
        <v>-1</v>
      </c>
      <c r="DH243" s="127">
        <f t="shared" si="436"/>
        <v>-1.1000000000000014</v>
      </c>
      <c r="DI243" s="127">
        <f t="shared" si="437"/>
        <v>0.39999999999999858</v>
      </c>
      <c r="DJ243" s="127">
        <f t="shared" si="438"/>
        <v>-0.40000000000000213</v>
      </c>
      <c r="DK243" s="127">
        <f t="shared" si="439"/>
        <v>-0.80000000000000071</v>
      </c>
      <c r="DL243" s="127">
        <f t="shared" si="440"/>
        <v>-0.60000000000000142</v>
      </c>
      <c r="DM243" s="127">
        <f t="shared" si="441"/>
        <v>-0.40000000000000213</v>
      </c>
      <c r="DN243" s="127">
        <f t="shared" si="442"/>
        <v>-2</v>
      </c>
      <c r="DO243" s="127">
        <f t="shared" si="443"/>
        <v>-1.1999999999999993</v>
      </c>
      <c r="DP243" s="127">
        <f t="shared" si="444"/>
        <v>-1.3000000000000007</v>
      </c>
      <c r="DQ243" s="127">
        <f t="shared" si="445"/>
        <v>-1.5</v>
      </c>
      <c r="DR243" s="127">
        <f t="shared" si="446"/>
        <v>-0.5</v>
      </c>
      <c r="DS243" s="127">
        <f t="shared" si="447"/>
        <v>-1.6000000000000014</v>
      </c>
      <c r="DU243" s="103">
        <v>44733</v>
      </c>
      <c r="DV243" s="68">
        <v>8.8000000000000007</v>
      </c>
      <c r="DW243" s="133">
        <v>8.4</v>
      </c>
      <c r="DX243" s="134">
        <f t="shared" si="466"/>
        <v>0.40000000000000036</v>
      </c>
      <c r="DY243" s="68">
        <v>8.6</v>
      </c>
      <c r="DZ243" s="133">
        <v>8.5500000000000007</v>
      </c>
      <c r="EA243" s="134">
        <f t="shared" si="504"/>
        <v>4.9999999999998934E-2</v>
      </c>
      <c r="EB243" s="68">
        <v>8.5</v>
      </c>
      <c r="EC243" s="133">
        <v>8.5500000000000007</v>
      </c>
      <c r="ED243" s="134">
        <f t="shared" si="505"/>
        <v>-5.0000000000000711E-2</v>
      </c>
      <c r="EE243" s="68">
        <v>8.4</v>
      </c>
      <c r="EF243" s="133">
        <v>8.3000000000000007</v>
      </c>
      <c r="EG243" s="134">
        <f t="shared" si="506"/>
        <v>9.9999999999999645E-2</v>
      </c>
      <c r="EH243" s="68">
        <v>8.1999999999999993</v>
      </c>
      <c r="EI243" s="133">
        <v>8.1999999999999993</v>
      </c>
      <c r="EJ243" s="134">
        <f t="shared" si="507"/>
        <v>0</v>
      </c>
      <c r="EK243" s="68">
        <v>8.4</v>
      </c>
      <c r="EL243" s="133">
        <v>8.35</v>
      </c>
      <c r="EM243" s="134">
        <f t="shared" si="508"/>
        <v>5.0000000000000711E-2</v>
      </c>
      <c r="EN243" s="68">
        <v>8.4</v>
      </c>
      <c r="EO243" s="133">
        <v>8.1999999999999993</v>
      </c>
      <c r="EP243" s="134">
        <f t="shared" si="509"/>
        <v>0.20000000000000107</v>
      </c>
      <c r="EQ243" s="68">
        <v>8.6</v>
      </c>
      <c r="ER243" s="133">
        <v>8.5500000000000007</v>
      </c>
      <c r="ES243" s="134">
        <f t="shared" si="510"/>
        <v>4.9999999999998934E-2</v>
      </c>
      <c r="ET243" s="68">
        <v>8.4</v>
      </c>
      <c r="EU243" s="133">
        <v>8.3000000000000007</v>
      </c>
      <c r="EV243" s="134">
        <f t="shared" si="511"/>
        <v>9.9999999999999645E-2</v>
      </c>
      <c r="EW243" s="68">
        <v>8.6999999999999993</v>
      </c>
      <c r="EX243" s="133">
        <v>8.5</v>
      </c>
      <c r="EY243" s="134">
        <f t="shared" si="512"/>
        <v>0.19999999999999929</v>
      </c>
    </row>
    <row r="244" spans="10:155" ht="19.75" customHeight="1" x14ac:dyDescent="0.35">
      <c r="J244" s="103">
        <v>44729</v>
      </c>
      <c r="K244" s="101">
        <f t="shared" si="431"/>
        <v>16.383870967741935</v>
      </c>
      <c r="L244" s="102">
        <v>16.5</v>
      </c>
      <c r="M244" s="100">
        <v>16.7</v>
      </c>
      <c r="N244" s="100">
        <v>16.2</v>
      </c>
      <c r="O244" s="100">
        <v>16.399999999999999</v>
      </c>
      <c r="P244" s="100">
        <v>18.600000000000001</v>
      </c>
      <c r="Q244" s="105">
        <v>17.399999999999999</v>
      </c>
      <c r="R244" s="102">
        <v>17.2</v>
      </c>
      <c r="S244" s="100">
        <v>16.8</v>
      </c>
      <c r="T244" s="100">
        <v>16.8</v>
      </c>
      <c r="U244" s="100">
        <v>17</v>
      </c>
      <c r="V244" s="100">
        <v>17</v>
      </c>
      <c r="W244" s="56">
        <v>17</v>
      </c>
      <c r="X244" s="106">
        <v>15.2</v>
      </c>
      <c r="Y244" s="100">
        <v>16.399999999999999</v>
      </c>
      <c r="Z244" s="100">
        <v>15.8</v>
      </c>
      <c r="AA244" s="100">
        <v>15.6</v>
      </c>
      <c r="AB244" s="105">
        <v>15.6</v>
      </c>
      <c r="AC244" s="102">
        <v>16.8</v>
      </c>
      <c r="AD244" s="102">
        <v>16.8</v>
      </c>
      <c r="AE244" s="100">
        <v>16.3</v>
      </c>
      <c r="AF244" s="102">
        <v>16.8</v>
      </c>
      <c r="AG244" s="100">
        <v>16.2</v>
      </c>
      <c r="AH244" s="100">
        <v>16.399999999999999</v>
      </c>
      <c r="AI244" s="100">
        <v>16</v>
      </c>
      <c r="AJ244" s="105">
        <v>16</v>
      </c>
      <c r="AK244" s="102">
        <v>16.399999999999999</v>
      </c>
      <c r="AL244" s="100">
        <v>15.9</v>
      </c>
      <c r="AM244" s="100">
        <v>15.8</v>
      </c>
      <c r="AN244" s="100">
        <v>15.2</v>
      </c>
      <c r="AO244" s="100">
        <v>15.9</v>
      </c>
      <c r="AP244" s="100">
        <v>15.2</v>
      </c>
      <c r="AQ244" s="110">
        <f t="shared" si="485"/>
        <v>0.25</v>
      </c>
      <c r="AS244" s="103"/>
      <c r="AT244" s="167"/>
      <c r="AU244" s="161"/>
      <c r="AV244" s="143"/>
      <c r="AW244" s="143"/>
      <c r="AX244" s="143"/>
      <c r="AY244" s="143"/>
      <c r="AZ244" s="171"/>
      <c r="BA244" s="142"/>
      <c r="BB244" s="143"/>
      <c r="BC244" s="143"/>
      <c r="BD244" s="143"/>
      <c r="BE244" s="143"/>
      <c r="BF244" s="142"/>
      <c r="BG244" s="143"/>
      <c r="BH244" s="143"/>
      <c r="BI244" s="143"/>
      <c r="BJ244" s="150"/>
      <c r="BK244" s="143"/>
      <c r="BL244" s="143"/>
      <c r="BM244" s="143"/>
      <c r="BN244" s="143"/>
      <c r="BO244" s="150"/>
      <c r="BP244" s="142"/>
      <c r="BQ244" s="143"/>
      <c r="BR244" s="143"/>
      <c r="BS244" s="143"/>
      <c r="BT244" s="143"/>
      <c r="BV244" s="103"/>
      <c r="BW244" s="162"/>
      <c r="BX244" s="161"/>
      <c r="BY244" s="143"/>
      <c r="BZ244" s="143"/>
      <c r="CA244" s="143"/>
      <c r="CB244" s="143"/>
      <c r="CC244" s="161"/>
      <c r="CD244" s="143"/>
      <c r="CE244" s="143"/>
      <c r="CF244" s="143"/>
      <c r="CG244" s="143"/>
      <c r="CH244" s="143"/>
      <c r="CI244" s="143"/>
      <c r="CJ244" s="143"/>
      <c r="CK244" s="143"/>
      <c r="CL244" s="163"/>
      <c r="CM244" s="142"/>
      <c r="CN244" s="143"/>
      <c r="CO244" s="143"/>
      <c r="CP244" s="143"/>
      <c r="CQ244" s="143"/>
      <c r="CR244" s="142"/>
      <c r="CS244" s="143"/>
      <c r="CT244" s="143"/>
      <c r="CU244" s="143"/>
      <c r="CV244" s="143"/>
      <c r="CX244" s="103">
        <v>44729</v>
      </c>
      <c r="CY244" s="68">
        <v>10.4</v>
      </c>
      <c r="CZ244" s="68">
        <v>9.1</v>
      </c>
      <c r="DA244" s="126">
        <f t="shared" si="421"/>
        <v>1.3000000000000007</v>
      </c>
      <c r="DC244" s="103">
        <v>44729</v>
      </c>
      <c r="DD244" s="127">
        <f t="shared" si="432"/>
        <v>0.19999999999999929</v>
      </c>
      <c r="DE244" s="127">
        <f t="shared" si="433"/>
        <v>0.19999999999999929</v>
      </c>
      <c r="DF244" s="127">
        <f t="shared" si="434"/>
        <v>-1.6000000000000014</v>
      </c>
      <c r="DG244" s="127">
        <f t="shared" si="435"/>
        <v>-1</v>
      </c>
      <c r="DH244" s="127">
        <f t="shared" si="436"/>
        <v>-0.90000000000000036</v>
      </c>
      <c r="DI244" s="127">
        <f t="shared" si="437"/>
        <v>0.39999999999999858</v>
      </c>
      <c r="DJ244" s="127">
        <f t="shared" si="438"/>
        <v>-0.40000000000000213</v>
      </c>
      <c r="DK244" s="127">
        <f t="shared" si="439"/>
        <v>-0.80000000000000071</v>
      </c>
      <c r="DL244" s="127">
        <f t="shared" si="440"/>
        <v>-0.60000000000000142</v>
      </c>
      <c r="DM244" s="127">
        <f t="shared" si="441"/>
        <v>-0.40000000000000213</v>
      </c>
      <c r="DN244" s="127">
        <f t="shared" si="442"/>
        <v>-2</v>
      </c>
      <c r="DO244" s="127">
        <f t="shared" si="443"/>
        <v>-1.1999999999999993</v>
      </c>
      <c r="DP244" s="127">
        <f t="shared" si="444"/>
        <v>-1.0999999999999996</v>
      </c>
      <c r="DQ244" s="127">
        <f t="shared" si="445"/>
        <v>-1.2999999999999989</v>
      </c>
      <c r="DR244" s="127">
        <f t="shared" si="446"/>
        <v>-0.70000000000000107</v>
      </c>
      <c r="DS244" s="127">
        <f t="shared" si="447"/>
        <v>-1.6000000000000014</v>
      </c>
      <c r="DU244" s="103">
        <v>44732</v>
      </c>
      <c r="DV244" s="68">
        <v>8.6</v>
      </c>
      <c r="DW244" s="133">
        <v>8.3000000000000007</v>
      </c>
      <c r="DX244" s="134">
        <f t="shared" si="466"/>
        <v>0.29999999999999893</v>
      </c>
      <c r="DY244" s="68">
        <v>8.4</v>
      </c>
      <c r="DZ244" s="133">
        <v>8.1999999999999993</v>
      </c>
      <c r="EA244" s="134">
        <f t="shared" si="504"/>
        <v>0.20000000000000107</v>
      </c>
      <c r="EB244" s="68">
        <v>8.35</v>
      </c>
      <c r="EC244" s="133">
        <v>8.3000000000000007</v>
      </c>
      <c r="ED244" s="134">
        <f t="shared" si="505"/>
        <v>4.9999999999998934E-2</v>
      </c>
      <c r="EE244" s="68">
        <v>8.1999999999999993</v>
      </c>
      <c r="EF244" s="133">
        <v>8.15</v>
      </c>
      <c r="EG244" s="134">
        <f t="shared" si="506"/>
        <v>4.9999999999998934E-2</v>
      </c>
      <c r="EH244" s="68">
        <v>8</v>
      </c>
      <c r="EI244" s="133">
        <v>8</v>
      </c>
      <c r="EJ244" s="134">
        <f t="shared" si="507"/>
        <v>0</v>
      </c>
      <c r="EK244" s="68">
        <v>8.1999999999999993</v>
      </c>
      <c r="EL244" s="133">
        <v>8.1999999999999993</v>
      </c>
      <c r="EM244" s="134">
        <f t="shared" si="508"/>
        <v>0</v>
      </c>
      <c r="EN244" s="68">
        <v>8.1</v>
      </c>
      <c r="EO244" s="133">
        <v>7.85</v>
      </c>
      <c r="EP244" s="134">
        <f t="shared" si="509"/>
        <v>0.25</v>
      </c>
      <c r="EQ244" s="68">
        <v>8.3000000000000007</v>
      </c>
      <c r="ER244" s="133">
        <v>8.15</v>
      </c>
      <c r="ES244" s="134">
        <f t="shared" si="510"/>
        <v>0.15000000000000036</v>
      </c>
      <c r="ET244" s="68">
        <v>8.1</v>
      </c>
      <c r="EU244" s="133">
        <v>7.9</v>
      </c>
      <c r="EV244" s="134">
        <f t="shared" si="511"/>
        <v>0.19999999999999929</v>
      </c>
      <c r="EW244" s="68">
        <v>8.6</v>
      </c>
      <c r="EX244" s="133">
        <v>8.4</v>
      </c>
      <c r="EY244" s="134">
        <f t="shared" si="512"/>
        <v>0.19999999999999929</v>
      </c>
    </row>
    <row r="245" spans="10:155" ht="19.75" customHeight="1" x14ac:dyDescent="0.35">
      <c r="J245" s="103">
        <v>44728</v>
      </c>
      <c r="K245" s="101">
        <f t="shared" si="431"/>
        <v>16.429032258064513</v>
      </c>
      <c r="L245" s="102">
        <v>16.5</v>
      </c>
      <c r="M245" s="100">
        <v>16.7</v>
      </c>
      <c r="N245" s="100">
        <v>16</v>
      </c>
      <c r="O245" s="100">
        <v>16.399999999999999</v>
      </c>
      <c r="P245" s="100">
        <v>18.600000000000001</v>
      </c>
      <c r="Q245" s="105">
        <v>17.399999999999999</v>
      </c>
      <c r="R245" s="102">
        <v>17.2</v>
      </c>
      <c r="S245" s="100">
        <v>16.8</v>
      </c>
      <c r="T245" s="100">
        <v>16.8</v>
      </c>
      <c r="U245" s="100">
        <v>17.2</v>
      </c>
      <c r="V245" s="100">
        <v>17.2</v>
      </c>
      <c r="W245" s="56">
        <v>17.2</v>
      </c>
      <c r="X245" s="106">
        <v>15.2</v>
      </c>
      <c r="Y245" s="100">
        <v>16.399999999999999</v>
      </c>
      <c r="Z245" s="100">
        <v>15.8</v>
      </c>
      <c r="AA245" s="100">
        <v>15.6</v>
      </c>
      <c r="AB245" s="105">
        <v>15.6</v>
      </c>
      <c r="AC245" s="102">
        <v>16.8</v>
      </c>
      <c r="AD245" s="102">
        <v>16.8</v>
      </c>
      <c r="AE245" s="100">
        <v>16.5</v>
      </c>
      <c r="AF245" s="102">
        <v>16.8</v>
      </c>
      <c r="AG245" s="100">
        <v>16.399999999999999</v>
      </c>
      <c r="AH245" s="100">
        <v>16.399999999999999</v>
      </c>
      <c r="AI245" s="100">
        <v>16</v>
      </c>
      <c r="AJ245" s="105">
        <v>16.2</v>
      </c>
      <c r="AK245" s="102">
        <v>16.399999999999999</v>
      </c>
      <c r="AL245" s="100">
        <v>16.100000000000001</v>
      </c>
      <c r="AM245" s="100">
        <v>15.8</v>
      </c>
      <c r="AN245" s="100">
        <v>15.4</v>
      </c>
      <c r="AO245" s="100">
        <v>15.9</v>
      </c>
      <c r="AP245" s="100">
        <v>15.2</v>
      </c>
      <c r="AQ245" s="110">
        <f t="shared" si="485"/>
        <v>0.35000000000000142</v>
      </c>
      <c r="AS245" s="103"/>
      <c r="AT245" s="167"/>
      <c r="AU245" s="161"/>
      <c r="AV245" s="143"/>
      <c r="AW245" s="143"/>
      <c r="AX245" s="143"/>
      <c r="AY245" s="143"/>
      <c r="AZ245" s="171"/>
      <c r="BA245" s="142"/>
      <c r="BB245" s="143"/>
      <c r="BC245" s="143"/>
      <c r="BD245" s="143"/>
      <c r="BE245" s="143"/>
      <c r="BF245" s="142"/>
      <c r="BG245" s="143"/>
      <c r="BH245" s="143"/>
      <c r="BI245" s="143"/>
      <c r="BJ245" s="150"/>
      <c r="BK245" s="143"/>
      <c r="BL245" s="143"/>
      <c r="BM245" s="143"/>
      <c r="BN245" s="143"/>
      <c r="BO245" s="150"/>
      <c r="BP245" s="142"/>
      <c r="BQ245" s="143"/>
      <c r="BR245" s="143"/>
      <c r="BS245" s="143"/>
      <c r="BT245" s="143"/>
      <c r="BV245" s="103"/>
      <c r="BW245" s="162"/>
      <c r="BX245" s="161"/>
      <c r="BY245" s="143"/>
      <c r="BZ245" s="143"/>
      <c r="CA245" s="143"/>
      <c r="CB245" s="143"/>
      <c r="CC245" s="161"/>
      <c r="CD245" s="143"/>
      <c r="CE245" s="143"/>
      <c r="CF245" s="143"/>
      <c r="CG245" s="143"/>
      <c r="CH245" s="143"/>
      <c r="CI245" s="143"/>
      <c r="CJ245" s="143"/>
      <c r="CK245" s="143"/>
      <c r="CL245" s="163"/>
      <c r="CM245" s="142"/>
      <c r="CN245" s="143"/>
      <c r="CO245" s="143"/>
      <c r="CP245" s="143"/>
      <c r="CQ245" s="143"/>
      <c r="CR245" s="142"/>
      <c r="CS245" s="143"/>
      <c r="CT245" s="143"/>
      <c r="CU245" s="143"/>
      <c r="CV245" s="143"/>
      <c r="CX245" s="103">
        <v>44728</v>
      </c>
      <c r="CY245" s="68">
        <v>10.4</v>
      </c>
      <c r="CZ245" s="68">
        <v>9.25</v>
      </c>
      <c r="DA245" s="126">
        <f t="shared" si="421"/>
        <v>1.1500000000000004</v>
      </c>
      <c r="DC245" s="103">
        <v>44728</v>
      </c>
      <c r="DD245" s="127">
        <f t="shared" si="432"/>
        <v>0.39999999999999858</v>
      </c>
      <c r="DE245" s="127">
        <f t="shared" si="433"/>
        <v>0.39999999999999858</v>
      </c>
      <c r="DF245" s="127">
        <f t="shared" si="434"/>
        <v>-1.4000000000000004</v>
      </c>
      <c r="DG245" s="127">
        <f t="shared" si="435"/>
        <v>-1</v>
      </c>
      <c r="DH245" s="127">
        <f t="shared" si="436"/>
        <v>-0.69999999999999929</v>
      </c>
      <c r="DI245" s="127">
        <f t="shared" si="437"/>
        <v>0.39999999999999858</v>
      </c>
      <c r="DJ245" s="127">
        <f t="shared" si="438"/>
        <v>-0.40000000000000213</v>
      </c>
      <c r="DK245" s="127">
        <f t="shared" si="439"/>
        <v>-0.80000000000000071</v>
      </c>
      <c r="DL245" s="127">
        <f t="shared" si="440"/>
        <v>-0.80000000000000071</v>
      </c>
      <c r="DM245" s="127">
        <f t="shared" si="441"/>
        <v>-0.40000000000000213</v>
      </c>
      <c r="DN245" s="127">
        <f t="shared" si="442"/>
        <v>-1.7999999999999989</v>
      </c>
      <c r="DO245" s="127">
        <f t="shared" si="443"/>
        <v>-0.99999999999999822</v>
      </c>
      <c r="DP245" s="127">
        <f t="shared" si="444"/>
        <v>-1.0999999999999979</v>
      </c>
      <c r="DQ245" s="127">
        <f t="shared" si="445"/>
        <v>-1.0999999999999979</v>
      </c>
      <c r="DR245" s="127">
        <f t="shared" si="446"/>
        <v>-0.90000000000000213</v>
      </c>
      <c r="DS245" s="127">
        <f t="shared" si="447"/>
        <v>-1.6000000000000014</v>
      </c>
      <c r="DU245" s="103">
        <v>44731</v>
      </c>
      <c r="DV245" s="68">
        <v>8.6</v>
      </c>
      <c r="DW245" s="133">
        <v>8.25</v>
      </c>
      <c r="DX245" s="134">
        <f t="shared" si="466"/>
        <v>0.34999999999999964</v>
      </c>
      <c r="DY245" s="68">
        <v>8.4</v>
      </c>
      <c r="DZ245" s="133">
        <v>8.1</v>
      </c>
      <c r="EA245" s="134">
        <f t="shared" si="504"/>
        <v>0.30000000000000071</v>
      </c>
      <c r="EB245" s="68">
        <v>8.25</v>
      </c>
      <c r="EC245" s="133">
        <v>8.1999999999999993</v>
      </c>
      <c r="ED245" s="134">
        <f t="shared" si="505"/>
        <v>5.0000000000000711E-2</v>
      </c>
      <c r="EE245" s="68">
        <v>8.1999999999999993</v>
      </c>
      <c r="EF245" s="133">
        <v>8.0500000000000007</v>
      </c>
      <c r="EG245" s="134">
        <f t="shared" si="506"/>
        <v>0.14999999999999858</v>
      </c>
      <c r="EH245" s="68">
        <v>7.8</v>
      </c>
      <c r="EI245" s="133">
        <v>7.8</v>
      </c>
      <c r="EJ245" s="134">
        <f t="shared" si="507"/>
        <v>0</v>
      </c>
      <c r="EK245" s="68">
        <v>8.1</v>
      </c>
      <c r="EL245" s="133">
        <v>8.0500000000000007</v>
      </c>
      <c r="EM245" s="134">
        <f t="shared" si="508"/>
        <v>4.9999999999998934E-2</v>
      </c>
      <c r="EN245" s="68">
        <v>8</v>
      </c>
      <c r="EO245" s="133">
        <v>7.7</v>
      </c>
      <c r="EP245" s="134">
        <f t="shared" si="509"/>
        <v>0.29999999999999982</v>
      </c>
      <c r="EQ245" s="68">
        <v>8.1999999999999993</v>
      </c>
      <c r="ER245" s="133">
        <v>8</v>
      </c>
      <c r="ES245" s="134">
        <f t="shared" si="510"/>
        <v>0.19999999999999929</v>
      </c>
      <c r="ET245" s="68">
        <v>8</v>
      </c>
      <c r="EU245" s="133">
        <v>7.7</v>
      </c>
      <c r="EV245" s="134">
        <f t="shared" si="511"/>
        <v>0.29999999999999982</v>
      </c>
      <c r="EW245" s="68">
        <v>8.5</v>
      </c>
      <c r="EX245" s="133">
        <v>8.1999999999999993</v>
      </c>
      <c r="EY245" s="134">
        <f t="shared" si="512"/>
        <v>0.30000000000000071</v>
      </c>
    </row>
    <row r="246" spans="10:155" ht="19.75" customHeight="1" x14ac:dyDescent="0.35">
      <c r="J246" s="103">
        <v>44727</v>
      </c>
      <c r="K246" s="101">
        <f t="shared" si="431"/>
        <v>16.390322580645158</v>
      </c>
      <c r="L246" s="102">
        <v>16.5</v>
      </c>
      <c r="M246" s="100">
        <v>16.7</v>
      </c>
      <c r="N246" s="100">
        <v>16</v>
      </c>
      <c r="O246" s="100">
        <v>16.399999999999999</v>
      </c>
      <c r="P246" s="100">
        <v>18.600000000000001</v>
      </c>
      <c r="Q246" s="105">
        <v>17.399999999999999</v>
      </c>
      <c r="R246" s="102">
        <v>17.2</v>
      </c>
      <c r="S246" s="100">
        <v>16.8</v>
      </c>
      <c r="T246" s="100">
        <v>16.8</v>
      </c>
      <c r="U246" s="100">
        <v>17.2</v>
      </c>
      <c r="V246" s="100">
        <v>17</v>
      </c>
      <c r="W246" s="56">
        <v>17</v>
      </c>
      <c r="X246" s="106">
        <v>15.2</v>
      </c>
      <c r="Y246" s="100">
        <v>16.399999999999999</v>
      </c>
      <c r="Z246" s="100">
        <v>15.6</v>
      </c>
      <c r="AA246" s="100">
        <v>15.6</v>
      </c>
      <c r="AB246" s="105">
        <v>15.6</v>
      </c>
      <c r="AC246" s="102">
        <v>16.8</v>
      </c>
      <c r="AD246" s="102">
        <v>16.8</v>
      </c>
      <c r="AE246" s="100">
        <v>16.399999999999999</v>
      </c>
      <c r="AF246" s="102">
        <v>16.8</v>
      </c>
      <c r="AG246" s="100">
        <v>16.399999999999999</v>
      </c>
      <c r="AH246" s="100">
        <v>16.399999999999999</v>
      </c>
      <c r="AI246" s="100">
        <v>16</v>
      </c>
      <c r="AJ246" s="105">
        <v>16.2</v>
      </c>
      <c r="AK246" s="102">
        <v>16.2</v>
      </c>
      <c r="AL246" s="100">
        <v>16</v>
      </c>
      <c r="AM246" s="100">
        <v>15.8</v>
      </c>
      <c r="AN246" s="100">
        <v>15.2</v>
      </c>
      <c r="AO246" s="100">
        <v>15.9</v>
      </c>
      <c r="AP246" s="100">
        <v>15.2</v>
      </c>
      <c r="AQ246" s="110">
        <f t="shared" si="485"/>
        <v>0.30000000000000071</v>
      </c>
      <c r="AS246" s="103"/>
      <c r="AT246" s="167"/>
      <c r="AU246" s="161"/>
      <c r="AV246" s="143"/>
      <c r="AW246" s="143"/>
      <c r="AX246" s="143"/>
      <c r="AY246" s="143"/>
      <c r="AZ246" s="171"/>
      <c r="BA246" s="142"/>
      <c r="BB246" s="143"/>
      <c r="BC246" s="143"/>
      <c r="BD246" s="143"/>
      <c r="BE246" s="143"/>
      <c r="BF246" s="142"/>
      <c r="BG246" s="143"/>
      <c r="BH246" s="143"/>
      <c r="BI246" s="143"/>
      <c r="BJ246" s="150"/>
      <c r="BK246" s="143"/>
      <c r="BL246" s="143"/>
      <c r="BM246" s="143"/>
      <c r="BN246" s="143"/>
      <c r="BO246" s="150"/>
      <c r="BP246" s="142"/>
      <c r="BQ246" s="143"/>
      <c r="BR246" s="143"/>
      <c r="BS246" s="143"/>
      <c r="BT246" s="143"/>
      <c r="BV246" s="103"/>
      <c r="BW246" s="162"/>
      <c r="BX246" s="161"/>
      <c r="BY246" s="143"/>
      <c r="BZ246" s="143"/>
      <c r="CA246" s="143"/>
      <c r="CB246" s="143"/>
      <c r="CC246" s="161"/>
      <c r="CD246" s="143"/>
      <c r="CE246" s="143"/>
      <c r="CF246" s="143"/>
      <c r="CG246" s="143"/>
      <c r="CH246" s="143"/>
      <c r="CI246" s="143"/>
      <c r="CJ246" s="143"/>
      <c r="CK246" s="143"/>
      <c r="CL246" s="163"/>
      <c r="CM246" s="142"/>
      <c r="CN246" s="143"/>
      <c r="CO246" s="143"/>
      <c r="CP246" s="143"/>
      <c r="CQ246" s="143"/>
      <c r="CR246" s="142"/>
      <c r="CS246" s="143"/>
      <c r="CT246" s="143"/>
      <c r="CU246" s="143"/>
      <c r="CV246" s="143"/>
      <c r="CX246" s="103">
        <v>44727</v>
      </c>
      <c r="CY246" s="68">
        <v>10.65</v>
      </c>
      <c r="CZ246" s="68">
        <v>9.5</v>
      </c>
      <c r="DA246" s="126">
        <f t="shared" si="421"/>
        <v>1.1500000000000004</v>
      </c>
      <c r="DC246" s="103">
        <v>44727</v>
      </c>
      <c r="DD246" s="127">
        <f t="shared" si="432"/>
        <v>0.19999999999999929</v>
      </c>
      <c r="DE246" s="127">
        <f t="shared" si="433"/>
        <v>0.39999999999999858</v>
      </c>
      <c r="DF246" s="127">
        <f t="shared" si="434"/>
        <v>-1.6000000000000014</v>
      </c>
      <c r="DG246" s="127">
        <f t="shared" si="435"/>
        <v>-1</v>
      </c>
      <c r="DH246" s="127">
        <f t="shared" si="436"/>
        <v>-0.80000000000000071</v>
      </c>
      <c r="DI246" s="127">
        <f t="shared" si="437"/>
        <v>0.39999999999999858</v>
      </c>
      <c r="DJ246" s="127">
        <f t="shared" si="438"/>
        <v>-0.40000000000000213</v>
      </c>
      <c r="DK246" s="127">
        <f t="shared" si="439"/>
        <v>-0.80000000000000071</v>
      </c>
      <c r="DL246" s="127">
        <f t="shared" si="440"/>
        <v>-0.80000000000000071</v>
      </c>
      <c r="DM246" s="127">
        <f t="shared" si="441"/>
        <v>-0.60000000000000142</v>
      </c>
      <c r="DN246" s="127">
        <f t="shared" si="442"/>
        <v>-2</v>
      </c>
      <c r="DO246" s="127">
        <f t="shared" si="443"/>
        <v>-1.1999999999999993</v>
      </c>
      <c r="DP246" s="127">
        <f t="shared" si="444"/>
        <v>-1</v>
      </c>
      <c r="DQ246" s="127">
        <f t="shared" si="445"/>
        <v>-1.1999999999999993</v>
      </c>
      <c r="DR246" s="127">
        <f t="shared" si="446"/>
        <v>-0.80000000000000071</v>
      </c>
      <c r="DS246" s="127">
        <f t="shared" si="447"/>
        <v>-1.6000000000000014</v>
      </c>
      <c r="DU246" s="103">
        <v>44730</v>
      </c>
      <c r="DV246" s="68">
        <v>8.6</v>
      </c>
      <c r="DW246" s="133">
        <v>8.15</v>
      </c>
      <c r="DX246" s="134">
        <f t="shared" si="466"/>
        <v>0.44999999999999929</v>
      </c>
      <c r="DY246" s="68">
        <v>8.4</v>
      </c>
      <c r="DZ246" s="133">
        <v>7.9</v>
      </c>
      <c r="EA246" s="134">
        <f t="shared" si="504"/>
        <v>0.5</v>
      </c>
      <c r="EB246" s="68">
        <v>8.25</v>
      </c>
      <c r="EC246" s="133">
        <v>8</v>
      </c>
      <c r="ED246" s="134">
        <f t="shared" si="505"/>
        <v>0.25</v>
      </c>
      <c r="EE246" s="68">
        <v>8.1999999999999993</v>
      </c>
      <c r="EF246" s="133">
        <v>7.95</v>
      </c>
      <c r="EG246" s="134">
        <f t="shared" si="506"/>
        <v>0.24999999999999911</v>
      </c>
      <c r="EH246" s="68">
        <v>7.85</v>
      </c>
      <c r="EI246" s="133">
        <v>7.95</v>
      </c>
      <c r="EJ246" s="134">
        <f t="shared" si="507"/>
        <v>-0.10000000000000053</v>
      </c>
      <c r="EK246" s="68">
        <v>8.1</v>
      </c>
      <c r="EL246" s="133">
        <v>8</v>
      </c>
      <c r="EM246" s="134">
        <f t="shared" si="508"/>
        <v>9.9999999999999645E-2</v>
      </c>
      <c r="EN246" s="68">
        <v>8</v>
      </c>
      <c r="EO246" s="133">
        <v>7.7</v>
      </c>
      <c r="EP246" s="134">
        <f t="shared" si="509"/>
        <v>0.29999999999999982</v>
      </c>
      <c r="EQ246" s="68">
        <v>8.1999999999999993</v>
      </c>
      <c r="ER246" s="133">
        <v>8</v>
      </c>
      <c r="ES246" s="134">
        <f t="shared" si="510"/>
        <v>0.19999999999999929</v>
      </c>
      <c r="ET246" s="68">
        <v>8</v>
      </c>
      <c r="EU246" s="133">
        <v>7.7</v>
      </c>
      <c r="EV246" s="134">
        <f t="shared" si="511"/>
        <v>0.29999999999999982</v>
      </c>
      <c r="EW246" s="68">
        <v>8.5</v>
      </c>
      <c r="EX246" s="133">
        <v>8.1</v>
      </c>
      <c r="EY246" s="134">
        <f t="shared" si="512"/>
        <v>0.40000000000000036</v>
      </c>
    </row>
    <row r="247" spans="10:155" ht="19.75" customHeight="1" x14ac:dyDescent="0.35">
      <c r="J247" s="103">
        <v>44726</v>
      </c>
      <c r="K247" s="101">
        <f t="shared" si="431"/>
        <v>16.154838709677421</v>
      </c>
      <c r="L247" s="102">
        <v>16.3</v>
      </c>
      <c r="M247" s="100">
        <v>16.5</v>
      </c>
      <c r="N247" s="100">
        <v>16</v>
      </c>
      <c r="O247" s="100">
        <v>16</v>
      </c>
      <c r="P247" s="100">
        <v>18.3</v>
      </c>
      <c r="Q247" s="105">
        <v>17.2</v>
      </c>
      <c r="R247" s="102">
        <v>17</v>
      </c>
      <c r="S247" s="100">
        <v>16.600000000000001</v>
      </c>
      <c r="T247" s="100">
        <v>16.600000000000001</v>
      </c>
      <c r="U247" s="100">
        <v>17</v>
      </c>
      <c r="V247" s="100">
        <v>16.8</v>
      </c>
      <c r="W247" s="56">
        <v>16.8</v>
      </c>
      <c r="X247" s="106">
        <v>15</v>
      </c>
      <c r="Y247" s="100">
        <v>16</v>
      </c>
      <c r="Z247" s="100">
        <v>15.2</v>
      </c>
      <c r="AA247" s="100">
        <v>15.2</v>
      </c>
      <c r="AB247" s="105">
        <v>15.2</v>
      </c>
      <c r="AC247" s="102">
        <v>16.8</v>
      </c>
      <c r="AD247" s="102">
        <v>16.8</v>
      </c>
      <c r="AE247" s="100">
        <v>16</v>
      </c>
      <c r="AF247" s="102">
        <v>16.8</v>
      </c>
      <c r="AG247" s="100">
        <v>16</v>
      </c>
      <c r="AH247" s="100">
        <v>16.2</v>
      </c>
      <c r="AI247" s="100">
        <v>15.8</v>
      </c>
      <c r="AJ247" s="105">
        <v>15.8</v>
      </c>
      <c r="AK247" s="102">
        <v>15.9</v>
      </c>
      <c r="AL247" s="100">
        <v>15.8</v>
      </c>
      <c r="AM247" s="100">
        <v>15.6</v>
      </c>
      <c r="AN247" s="100">
        <v>15</v>
      </c>
      <c r="AO247" s="100">
        <v>15.8</v>
      </c>
      <c r="AP247" s="100">
        <v>14.8</v>
      </c>
      <c r="AQ247" s="110">
        <f t="shared" si="485"/>
        <v>0.25</v>
      </c>
      <c r="AS247" s="103"/>
      <c r="AT247" s="167"/>
      <c r="AU247" s="161"/>
      <c r="AV247" s="143"/>
      <c r="AW247" s="143"/>
      <c r="AX247" s="143"/>
      <c r="AY247" s="143"/>
      <c r="AZ247" s="171"/>
      <c r="BA247" s="142"/>
      <c r="BB247" s="143"/>
      <c r="BC247" s="143"/>
      <c r="BD247" s="143"/>
      <c r="BE247" s="143"/>
      <c r="BF247" s="142"/>
      <c r="BG247" s="143"/>
      <c r="BH247" s="143"/>
      <c r="BI247" s="143"/>
      <c r="BJ247" s="150"/>
      <c r="BK247" s="143"/>
      <c r="BL247" s="143"/>
      <c r="BM247" s="143"/>
      <c r="BN247" s="143"/>
      <c r="BO247" s="150"/>
      <c r="BP247" s="142"/>
      <c r="BQ247" s="143"/>
      <c r="BR247" s="143"/>
      <c r="BS247" s="143"/>
      <c r="BT247" s="143"/>
      <c r="BV247" s="103"/>
      <c r="BW247" s="162"/>
      <c r="BX247" s="161"/>
      <c r="BY247" s="143"/>
      <c r="BZ247" s="143"/>
      <c r="CA247" s="143"/>
      <c r="CB247" s="143"/>
      <c r="CC247" s="161"/>
      <c r="CD247" s="143"/>
      <c r="CE247" s="143"/>
      <c r="CF247" s="143"/>
      <c r="CG247" s="143"/>
      <c r="CH247" s="143"/>
      <c r="CI247" s="143"/>
      <c r="CJ247" s="143"/>
      <c r="CK247" s="143"/>
      <c r="CL247" s="163"/>
      <c r="CM247" s="142"/>
      <c r="CN247" s="143"/>
      <c r="CO247" s="143"/>
      <c r="CP247" s="143"/>
      <c r="CQ247" s="143"/>
      <c r="CR247" s="142"/>
      <c r="CS247" s="143"/>
      <c r="CT247" s="143"/>
      <c r="CU247" s="143"/>
      <c r="CV247" s="143"/>
      <c r="CX247" s="103">
        <v>44726</v>
      </c>
      <c r="CY247" s="68">
        <v>10.5</v>
      </c>
      <c r="CZ247" s="68">
        <v>9.75</v>
      </c>
      <c r="DA247" s="126">
        <f t="shared" si="421"/>
        <v>0.75</v>
      </c>
      <c r="DC247" s="103">
        <v>44726</v>
      </c>
      <c r="DD247" s="127">
        <f t="shared" si="432"/>
        <v>0.19999999999999929</v>
      </c>
      <c r="DE247" s="127">
        <f t="shared" si="433"/>
        <v>0.39999999999999858</v>
      </c>
      <c r="DF247" s="127">
        <f t="shared" si="434"/>
        <v>-1.6000000000000014</v>
      </c>
      <c r="DG247" s="127">
        <f t="shared" si="435"/>
        <v>-1.0000000000000018</v>
      </c>
      <c r="DH247" s="127">
        <f t="shared" si="436"/>
        <v>-0.80000000000000071</v>
      </c>
      <c r="DI247" s="127">
        <f t="shared" si="437"/>
        <v>0.39999999999999858</v>
      </c>
      <c r="DJ247" s="127">
        <f t="shared" si="438"/>
        <v>-0.40000000000000213</v>
      </c>
      <c r="DK247" s="127">
        <f t="shared" si="439"/>
        <v>-0.80000000000000071</v>
      </c>
      <c r="DL247" s="127">
        <f t="shared" si="440"/>
        <v>-0.60000000000000142</v>
      </c>
      <c r="DM247" s="127">
        <f t="shared" si="441"/>
        <v>-0.70000000000000107</v>
      </c>
      <c r="DN247" s="127">
        <f t="shared" si="442"/>
        <v>-2</v>
      </c>
      <c r="DO247" s="127">
        <f t="shared" si="443"/>
        <v>-1.1999999999999993</v>
      </c>
      <c r="DP247" s="127">
        <f t="shared" si="444"/>
        <v>-1</v>
      </c>
      <c r="DQ247" s="127">
        <f t="shared" si="445"/>
        <v>-1.1999999999999993</v>
      </c>
      <c r="DR247" s="127">
        <f t="shared" si="446"/>
        <v>-0.80000000000000071</v>
      </c>
      <c r="DS247" s="127">
        <f t="shared" si="447"/>
        <v>-1.6000000000000014</v>
      </c>
      <c r="DU247" s="103">
        <v>44729</v>
      </c>
      <c r="DV247" s="68">
        <v>8.6</v>
      </c>
      <c r="DW247" s="133">
        <v>8</v>
      </c>
      <c r="DX247" s="134">
        <f t="shared" si="466"/>
        <v>0.59999999999999964</v>
      </c>
      <c r="DY247" s="68">
        <v>8.4</v>
      </c>
      <c r="DZ247" s="133">
        <v>8.1</v>
      </c>
      <c r="EA247" s="134">
        <f t="shared" si="504"/>
        <v>0.30000000000000071</v>
      </c>
      <c r="EB247" s="68">
        <v>8.25</v>
      </c>
      <c r="EC247" s="133">
        <v>7.9</v>
      </c>
      <c r="ED247" s="134">
        <f t="shared" si="505"/>
        <v>0.34999999999999964</v>
      </c>
      <c r="EE247" s="68">
        <v>8.1999999999999993</v>
      </c>
      <c r="EF247" s="133">
        <v>7.9</v>
      </c>
      <c r="EG247" s="134">
        <f t="shared" si="506"/>
        <v>0.29999999999999893</v>
      </c>
      <c r="EH247" s="68">
        <v>7.95</v>
      </c>
      <c r="EI247" s="133">
        <v>7.95</v>
      </c>
      <c r="EJ247" s="134">
        <f t="shared" si="507"/>
        <v>0</v>
      </c>
      <c r="EK247" s="68">
        <v>8.1</v>
      </c>
      <c r="EL247" s="133">
        <v>7.95</v>
      </c>
      <c r="EM247" s="134">
        <f t="shared" si="508"/>
        <v>0.14999999999999947</v>
      </c>
      <c r="EN247" s="68">
        <v>8</v>
      </c>
      <c r="EO247" s="133">
        <v>7.6</v>
      </c>
      <c r="EP247" s="134">
        <f t="shared" si="509"/>
        <v>0.40000000000000036</v>
      </c>
      <c r="EQ247" s="68">
        <v>8.1999999999999993</v>
      </c>
      <c r="ER247" s="133">
        <v>7.8</v>
      </c>
      <c r="ES247" s="134">
        <f t="shared" si="510"/>
        <v>0.39999999999999947</v>
      </c>
      <c r="ET247" s="68">
        <v>8</v>
      </c>
      <c r="EU247" s="133">
        <v>7.5</v>
      </c>
      <c r="EV247" s="134">
        <f t="shared" si="511"/>
        <v>0.5</v>
      </c>
      <c r="EW247" s="68">
        <v>8.5</v>
      </c>
      <c r="EX247" s="133">
        <v>8.1</v>
      </c>
      <c r="EY247" s="134">
        <f t="shared" si="512"/>
        <v>0.40000000000000036</v>
      </c>
    </row>
    <row r="248" spans="10:155" ht="19.75" customHeight="1" x14ac:dyDescent="0.35">
      <c r="J248" s="103">
        <v>44725</v>
      </c>
      <c r="K248" s="101">
        <f t="shared" si="431"/>
        <v>15.958064516129038</v>
      </c>
      <c r="L248" s="102">
        <v>16.2</v>
      </c>
      <c r="M248" s="100">
        <v>16.3</v>
      </c>
      <c r="N248" s="100">
        <v>15.8</v>
      </c>
      <c r="O248" s="100">
        <v>15.8</v>
      </c>
      <c r="P248" s="100">
        <v>18.100000000000001</v>
      </c>
      <c r="Q248" s="105">
        <v>17.2</v>
      </c>
      <c r="R248" s="102">
        <v>16.8</v>
      </c>
      <c r="S248" s="100">
        <v>16.399999999999999</v>
      </c>
      <c r="T248" s="100">
        <v>16.399999999999999</v>
      </c>
      <c r="U248" s="100">
        <v>16.600000000000001</v>
      </c>
      <c r="V248" s="100">
        <v>16.600000000000001</v>
      </c>
      <c r="W248" s="56">
        <v>16.600000000000001</v>
      </c>
      <c r="X248" s="106">
        <v>14.8</v>
      </c>
      <c r="Y248" s="100">
        <v>15.8</v>
      </c>
      <c r="Z248" s="100">
        <v>14.8</v>
      </c>
      <c r="AA248" s="100">
        <v>14.8</v>
      </c>
      <c r="AB248" s="105">
        <v>14.8</v>
      </c>
      <c r="AC248" s="102">
        <v>16.600000000000001</v>
      </c>
      <c r="AD248" s="102">
        <v>16.600000000000001</v>
      </c>
      <c r="AE248" s="100">
        <v>15.8</v>
      </c>
      <c r="AF248" s="102">
        <v>16.600000000000001</v>
      </c>
      <c r="AG248" s="100">
        <v>15.6</v>
      </c>
      <c r="AH248" s="100">
        <v>15.8</v>
      </c>
      <c r="AI248" s="100">
        <v>15.6</v>
      </c>
      <c r="AJ248" s="105">
        <v>15.6</v>
      </c>
      <c r="AK248" s="102">
        <v>15.7</v>
      </c>
      <c r="AL248" s="100">
        <v>15.8</v>
      </c>
      <c r="AM248" s="100">
        <v>15.6</v>
      </c>
      <c r="AN248" s="100">
        <v>15</v>
      </c>
      <c r="AO248" s="100">
        <v>15.8</v>
      </c>
      <c r="AP248" s="100">
        <v>14.8</v>
      </c>
      <c r="AQ248" s="110">
        <f t="shared" si="485"/>
        <v>0.35000000000000142</v>
      </c>
      <c r="AS248" s="103"/>
      <c r="AT248" s="167"/>
      <c r="AU248" s="161"/>
      <c r="AV248" s="143"/>
      <c r="AW248" s="143"/>
      <c r="AX248" s="143"/>
      <c r="AY248" s="143"/>
      <c r="AZ248" s="171"/>
      <c r="BA248" s="142"/>
      <c r="BB248" s="143"/>
      <c r="BC248" s="143"/>
      <c r="BD248" s="143"/>
      <c r="BE248" s="143"/>
      <c r="BF248" s="142"/>
      <c r="BG248" s="143"/>
      <c r="BH248" s="143"/>
      <c r="BI248" s="143"/>
      <c r="BJ248" s="150"/>
      <c r="BK248" s="143"/>
      <c r="BL248" s="143"/>
      <c r="BM248" s="143"/>
      <c r="BN248" s="143"/>
      <c r="BO248" s="150"/>
      <c r="BP248" s="142"/>
      <c r="BQ248" s="143"/>
      <c r="BR248" s="143"/>
      <c r="BS248" s="143"/>
      <c r="BT248" s="143"/>
      <c r="BV248" s="103"/>
      <c r="BW248" s="162"/>
      <c r="BX248" s="161"/>
      <c r="BY248" s="143"/>
      <c r="BZ248" s="143"/>
      <c r="CA248" s="143"/>
      <c r="CB248" s="143"/>
      <c r="CC248" s="161"/>
      <c r="CD248" s="143"/>
      <c r="CE248" s="143"/>
      <c r="CF248" s="143"/>
      <c r="CG248" s="143"/>
      <c r="CH248" s="143"/>
      <c r="CI248" s="143"/>
      <c r="CJ248" s="143"/>
      <c r="CK248" s="143"/>
      <c r="CL248" s="163"/>
      <c r="CM248" s="142"/>
      <c r="CN248" s="143"/>
      <c r="CO248" s="143"/>
      <c r="CP248" s="143"/>
      <c r="CQ248" s="143"/>
      <c r="CR248" s="142"/>
      <c r="CS248" s="143"/>
      <c r="CT248" s="143"/>
      <c r="CU248" s="143"/>
      <c r="CV248" s="143"/>
      <c r="CX248" s="103">
        <v>44725</v>
      </c>
      <c r="CY248" s="68">
        <v>10.4</v>
      </c>
      <c r="CZ248" s="68">
        <v>9.6</v>
      </c>
      <c r="DA248" s="126">
        <f t="shared" si="421"/>
        <v>0.80000000000000071</v>
      </c>
      <c r="DC248" s="103">
        <v>44725</v>
      </c>
      <c r="DD248" s="127">
        <f t="shared" si="432"/>
        <v>0.20000000000000284</v>
      </c>
      <c r="DE248" s="127">
        <f t="shared" si="433"/>
        <v>0.20000000000000284</v>
      </c>
      <c r="DF248" s="127">
        <f t="shared" si="434"/>
        <v>-1.3999999999999986</v>
      </c>
      <c r="DG248" s="127">
        <f t="shared" si="435"/>
        <v>-0.79999999999999893</v>
      </c>
      <c r="DH248" s="127">
        <f t="shared" si="436"/>
        <v>-0.59999999999999787</v>
      </c>
      <c r="DI248" s="127">
        <f t="shared" si="437"/>
        <v>0.40000000000000213</v>
      </c>
      <c r="DJ248" s="127">
        <f t="shared" si="438"/>
        <v>-0.59999999999999787</v>
      </c>
      <c r="DK248" s="127">
        <f t="shared" si="439"/>
        <v>-0.79999999999999893</v>
      </c>
      <c r="DL248" s="127">
        <f t="shared" si="440"/>
        <v>-0.59999999999999787</v>
      </c>
      <c r="DM248" s="127">
        <f t="shared" si="441"/>
        <v>-0.69999999999999929</v>
      </c>
      <c r="DN248" s="127">
        <f t="shared" si="442"/>
        <v>-1.8000000000000007</v>
      </c>
      <c r="DO248" s="127">
        <f t="shared" si="443"/>
        <v>-0.80000000000000071</v>
      </c>
      <c r="DP248" s="127">
        <f t="shared" si="444"/>
        <v>-0.80000000000000071</v>
      </c>
      <c r="DQ248" s="127">
        <f t="shared" si="445"/>
        <v>-1</v>
      </c>
      <c r="DR248" s="127">
        <f t="shared" si="446"/>
        <v>-1</v>
      </c>
      <c r="DS248" s="127">
        <f t="shared" si="447"/>
        <v>-1.5999999999999979</v>
      </c>
      <c r="DU248" s="103">
        <v>44728</v>
      </c>
      <c r="DV248" s="68">
        <v>8.6</v>
      </c>
      <c r="DW248" s="133">
        <v>7.8</v>
      </c>
      <c r="DX248" s="134">
        <f t="shared" si="466"/>
        <v>0.79999999999999982</v>
      </c>
      <c r="DY248" s="68">
        <v>8.4</v>
      </c>
      <c r="DZ248" s="133">
        <v>7.9</v>
      </c>
      <c r="EA248" s="134">
        <f t="shared" ref="EA248:EA254" si="513">DY248-DZ248</f>
        <v>0.5</v>
      </c>
      <c r="EB248" s="68">
        <v>8.25</v>
      </c>
      <c r="EC248" s="133">
        <v>7.9</v>
      </c>
      <c r="ED248" s="134">
        <f t="shared" ref="ED248:ED254" si="514">EB248-EC248</f>
        <v>0.34999999999999964</v>
      </c>
      <c r="EE248" s="68">
        <v>8.1999999999999993</v>
      </c>
      <c r="EF248" s="133">
        <v>7.8</v>
      </c>
      <c r="EG248" s="134">
        <f t="shared" ref="EG248:EG254" si="515">EE248-EF248</f>
        <v>0.39999999999999947</v>
      </c>
      <c r="EH248" s="68">
        <v>8.0500000000000007</v>
      </c>
      <c r="EI248" s="133">
        <v>8</v>
      </c>
      <c r="EJ248" s="134">
        <f t="shared" ref="EJ248:EJ254" si="516">EH248-EI248</f>
        <v>5.0000000000000711E-2</v>
      </c>
      <c r="EK248" s="68">
        <v>8</v>
      </c>
      <c r="EL248" s="133">
        <v>7.8</v>
      </c>
      <c r="EM248" s="134">
        <f t="shared" ref="EM248:EM254" si="517">EK248-EL248</f>
        <v>0.20000000000000018</v>
      </c>
      <c r="EN248" s="68">
        <v>8</v>
      </c>
      <c r="EO248" s="133">
        <v>7.6</v>
      </c>
      <c r="EP248" s="134">
        <f t="shared" ref="EP248:EP254" si="518">EN248-EO248</f>
        <v>0.40000000000000036</v>
      </c>
      <c r="EQ248" s="68">
        <v>8.1999999999999993</v>
      </c>
      <c r="ER248" s="133">
        <v>7.8</v>
      </c>
      <c r="ES248" s="134">
        <f t="shared" ref="ES248:ES254" si="519">EQ248-ER248</f>
        <v>0.39999999999999947</v>
      </c>
      <c r="ET248" s="68">
        <v>8.1</v>
      </c>
      <c r="EU248" s="133">
        <v>7.6</v>
      </c>
      <c r="EV248" s="134">
        <f t="shared" ref="EV248:EV254" si="520">ET248-EU248</f>
        <v>0.5</v>
      </c>
      <c r="EW248" s="68">
        <v>8.6</v>
      </c>
      <c r="EX248" s="133">
        <v>7.9</v>
      </c>
      <c r="EY248" s="134">
        <f t="shared" ref="EY248:EY254" si="521">EW248-EX248</f>
        <v>0.69999999999999929</v>
      </c>
    </row>
    <row r="249" spans="10:155" ht="19.75" customHeight="1" x14ac:dyDescent="0.35">
      <c r="J249" s="103">
        <v>44724</v>
      </c>
      <c r="K249" s="101">
        <f t="shared" si="431"/>
        <v>15.819354838709677</v>
      </c>
      <c r="L249" s="102">
        <v>16</v>
      </c>
      <c r="M249" s="100">
        <v>16.100000000000001</v>
      </c>
      <c r="N249" s="100">
        <v>15.6</v>
      </c>
      <c r="O249" s="100">
        <v>15.8</v>
      </c>
      <c r="P249" s="100">
        <v>17.8</v>
      </c>
      <c r="Q249" s="105">
        <v>16.600000000000001</v>
      </c>
      <c r="R249" s="102">
        <v>16.399999999999999</v>
      </c>
      <c r="S249" s="100">
        <v>16.399999999999999</v>
      </c>
      <c r="T249" s="100">
        <v>16.399999999999999</v>
      </c>
      <c r="U249" s="100">
        <v>16.600000000000001</v>
      </c>
      <c r="V249" s="100">
        <v>16.600000000000001</v>
      </c>
      <c r="W249" s="56">
        <v>16.600000000000001</v>
      </c>
      <c r="X249" s="106">
        <v>14.8</v>
      </c>
      <c r="Y249" s="100">
        <v>15.8</v>
      </c>
      <c r="Z249" s="100">
        <v>14.8</v>
      </c>
      <c r="AA249" s="100">
        <v>14.8</v>
      </c>
      <c r="AB249" s="105">
        <v>14.8</v>
      </c>
      <c r="AC249" s="102">
        <v>16.2</v>
      </c>
      <c r="AD249" s="102">
        <v>16.2</v>
      </c>
      <c r="AE249" s="100">
        <v>15.8</v>
      </c>
      <c r="AF249" s="102">
        <v>16.2</v>
      </c>
      <c r="AG249" s="100">
        <v>15.4</v>
      </c>
      <c r="AH249" s="100">
        <v>15.8</v>
      </c>
      <c r="AI249" s="100">
        <v>15.4</v>
      </c>
      <c r="AJ249" s="105">
        <v>15.4</v>
      </c>
      <c r="AK249" s="102">
        <v>15.7</v>
      </c>
      <c r="AL249" s="100">
        <v>15.6</v>
      </c>
      <c r="AM249" s="100">
        <v>15.4</v>
      </c>
      <c r="AN249" s="100">
        <v>15</v>
      </c>
      <c r="AO249" s="100">
        <v>15.6</v>
      </c>
      <c r="AP249" s="100">
        <v>14.8</v>
      </c>
      <c r="AQ249" s="110">
        <f t="shared" si="485"/>
        <v>0.30000000000000071</v>
      </c>
      <c r="AS249" s="103"/>
      <c r="AT249" s="167"/>
      <c r="AU249" s="161"/>
      <c r="AV249" s="143"/>
      <c r="AW249" s="143"/>
      <c r="AX249" s="143"/>
      <c r="AY249" s="143"/>
      <c r="AZ249" s="171"/>
      <c r="BA249" s="142"/>
      <c r="BB249" s="143"/>
      <c r="BC249" s="143"/>
      <c r="BD249" s="143"/>
      <c r="BE249" s="143"/>
      <c r="BF249" s="142"/>
      <c r="BG249" s="143"/>
      <c r="BH249" s="143"/>
      <c r="BI249" s="143"/>
      <c r="BJ249" s="150"/>
      <c r="BK249" s="143"/>
      <c r="BL249" s="143"/>
      <c r="BM249" s="143"/>
      <c r="BN249" s="143"/>
      <c r="BO249" s="150"/>
      <c r="BP249" s="142"/>
      <c r="BQ249" s="143"/>
      <c r="BR249" s="143"/>
      <c r="BS249" s="143"/>
      <c r="BT249" s="143"/>
      <c r="BV249" s="103"/>
      <c r="BW249" s="162"/>
      <c r="BX249" s="161"/>
      <c r="BY249" s="143"/>
      <c r="BZ249" s="143"/>
      <c r="CA249" s="143"/>
      <c r="CB249" s="143"/>
      <c r="CC249" s="161"/>
      <c r="CD249" s="143"/>
      <c r="CE249" s="143"/>
      <c r="CF249" s="143"/>
      <c r="CG249" s="143"/>
      <c r="CH249" s="143"/>
      <c r="CI249" s="143"/>
      <c r="CJ249" s="143"/>
      <c r="CK249" s="143"/>
      <c r="CL249" s="163"/>
      <c r="CM249" s="142"/>
      <c r="CN249" s="143"/>
      <c r="CO249" s="143"/>
      <c r="CP249" s="143"/>
      <c r="CQ249" s="143"/>
      <c r="CR249" s="142"/>
      <c r="CS249" s="143"/>
      <c r="CT249" s="143"/>
      <c r="CU249" s="143"/>
      <c r="CV249" s="143"/>
      <c r="CX249" s="103">
        <v>44724</v>
      </c>
      <c r="CY249" s="68">
        <v>10.5</v>
      </c>
      <c r="CZ249" s="68">
        <v>9.25</v>
      </c>
      <c r="DA249" s="126">
        <f t="shared" si="421"/>
        <v>1.25</v>
      </c>
      <c r="DC249" s="103">
        <v>44724</v>
      </c>
      <c r="DD249" s="127">
        <f t="shared" si="432"/>
        <v>0.20000000000000284</v>
      </c>
      <c r="DE249" s="127">
        <f t="shared" si="433"/>
        <v>0.20000000000000284</v>
      </c>
      <c r="DF249" s="127">
        <f t="shared" si="434"/>
        <v>-1.3999999999999986</v>
      </c>
      <c r="DG249" s="127">
        <f t="shared" si="435"/>
        <v>-0.99999999999999822</v>
      </c>
      <c r="DH249" s="127">
        <f t="shared" si="436"/>
        <v>-0.79999999999999893</v>
      </c>
      <c r="DI249" s="127">
        <f t="shared" si="437"/>
        <v>0</v>
      </c>
      <c r="DJ249" s="127">
        <f t="shared" si="438"/>
        <v>-0.59999999999999787</v>
      </c>
      <c r="DK249" s="127">
        <f t="shared" si="439"/>
        <v>-0.99999999999999822</v>
      </c>
      <c r="DL249" s="127">
        <f t="shared" si="440"/>
        <v>-0.79999999999999893</v>
      </c>
      <c r="DM249" s="127">
        <f t="shared" si="441"/>
        <v>-0.69999999999999929</v>
      </c>
      <c r="DN249" s="127">
        <f t="shared" si="442"/>
        <v>-1.3999999999999986</v>
      </c>
      <c r="DO249" s="127">
        <f t="shared" si="443"/>
        <v>-0.80000000000000071</v>
      </c>
      <c r="DP249" s="127">
        <f t="shared" si="444"/>
        <v>-1.0000000000000018</v>
      </c>
      <c r="DQ249" s="127">
        <f t="shared" si="445"/>
        <v>-0.79999999999999893</v>
      </c>
      <c r="DR249" s="127">
        <f t="shared" si="446"/>
        <v>-0.79999999999999893</v>
      </c>
      <c r="DS249" s="127">
        <f t="shared" si="447"/>
        <v>-1.5999999999999979</v>
      </c>
      <c r="DU249" s="103">
        <v>44727</v>
      </c>
      <c r="DV249" s="68">
        <v>8.6</v>
      </c>
      <c r="DW249" s="133">
        <v>7.8</v>
      </c>
      <c r="DX249" s="134">
        <f t="shared" si="466"/>
        <v>0.79999999999999982</v>
      </c>
      <c r="DY249" s="68">
        <v>8.4</v>
      </c>
      <c r="DZ249" s="133">
        <v>7.9</v>
      </c>
      <c r="EA249" s="134">
        <f t="shared" si="513"/>
        <v>0.5</v>
      </c>
      <c r="EB249" s="68">
        <v>8.25</v>
      </c>
      <c r="EC249" s="133">
        <v>7.9</v>
      </c>
      <c r="ED249" s="134">
        <f t="shared" si="514"/>
        <v>0.34999999999999964</v>
      </c>
      <c r="EE249" s="68">
        <v>8.1</v>
      </c>
      <c r="EF249" s="133">
        <v>7.85</v>
      </c>
      <c r="EG249" s="134">
        <f t="shared" si="515"/>
        <v>0.25</v>
      </c>
      <c r="EH249" s="68">
        <v>8</v>
      </c>
      <c r="EI249" s="133">
        <v>8</v>
      </c>
      <c r="EJ249" s="134">
        <f t="shared" si="516"/>
        <v>0</v>
      </c>
      <c r="EK249" s="68">
        <v>8</v>
      </c>
      <c r="EL249" s="133">
        <v>7.8</v>
      </c>
      <c r="EM249" s="134">
        <f t="shared" si="517"/>
        <v>0.20000000000000018</v>
      </c>
      <c r="EN249" s="68">
        <v>8</v>
      </c>
      <c r="EO249" s="133">
        <v>7.6</v>
      </c>
      <c r="EP249" s="134">
        <f t="shared" si="518"/>
        <v>0.40000000000000036</v>
      </c>
      <c r="EQ249" s="68">
        <v>8.1999999999999993</v>
      </c>
      <c r="ER249" s="133">
        <v>7.7</v>
      </c>
      <c r="ES249" s="134">
        <f t="shared" si="519"/>
        <v>0.49999999999999911</v>
      </c>
      <c r="ET249" s="68">
        <v>8.1</v>
      </c>
      <c r="EU249" s="133">
        <v>7.6</v>
      </c>
      <c r="EV249" s="134">
        <f t="shared" si="520"/>
        <v>0.5</v>
      </c>
      <c r="EW249" s="68">
        <v>8.5</v>
      </c>
      <c r="EX249" s="133">
        <v>7.8</v>
      </c>
      <c r="EY249" s="134">
        <f t="shared" si="521"/>
        <v>0.70000000000000018</v>
      </c>
    </row>
    <row r="250" spans="10:155" ht="19.75" customHeight="1" x14ac:dyDescent="0.35">
      <c r="J250" s="103">
        <v>44723</v>
      </c>
      <c r="K250" s="101">
        <f t="shared" si="431"/>
        <v>15.719354838709673</v>
      </c>
      <c r="L250" s="102">
        <v>16</v>
      </c>
      <c r="M250" s="100">
        <v>16</v>
      </c>
      <c r="N250" s="100">
        <v>15.4</v>
      </c>
      <c r="O250" s="100">
        <v>15.8</v>
      </c>
      <c r="P250" s="100">
        <v>17.8</v>
      </c>
      <c r="Q250" s="105">
        <v>16.600000000000001</v>
      </c>
      <c r="R250" s="102">
        <v>16.399999999999999</v>
      </c>
      <c r="S250" s="100">
        <v>16.2</v>
      </c>
      <c r="T250" s="100">
        <v>16.2</v>
      </c>
      <c r="U250" s="100">
        <v>16.600000000000001</v>
      </c>
      <c r="V250" s="100">
        <v>16.399999999999999</v>
      </c>
      <c r="W250" s="56">
        <v>16.399999999999999</v>
      </c>
      <c r="X250" s="106">
        <v>14.6</v>
      </c>
      <c r="Y250" s="100">
        <v>15.6</v>
      </c>
      <c r="Z250" s="100">
        <v>14.8</v>
      </c>
      <c r="AA250" s="100">
        <v>14.8</v>
      </c>
      <c r="AB250" s="105">
        <v>14.8</v>
      </c>
      <c r="AC250" s="102">
        <v>16</v>
      </c>
      <c r="AD250" s="102">
        <v>16</v>
      </c>
      <c r="AE250" s="100">
        <v>15.8</v>
      </c>
      <c r="AF250" s="102">
        <v>16</v>
      </c>
      <c r="AG250" s="100">
        <v>15.4</v>
      </c>
      <c r="AH250" s="100">
        <v>15.6</v>
      </c>
      <c r="AI250" s="100">
        <v>15.4</v>
      </c>
      <c r="AJ250" s="105">
        <v>15.4</v>
      </c>
      <c r="AK250" s="102">
        <v>15.5</v>
      </c>
      <c r="AL250" s="100">
        <v>15.4</v>
      </c>
      <c r="AM250" s="100">
        <v>15.2</v>
      </c>
      <c r="AN250" s="100">
        <v>15</v>
      </c>
      <c r="AO250" s="100">
        <v>15.4</v>
      </c>
      <c r="AP250" s="100">
        <v>14.8</v>
      </c>
      <c r="AQ250" s="110">
        <f t="shared" si="485"/>
        <v>0.30000000000000426</v>
      </c>
      <c r="AS250" s="103"/>
      <c r="AT250" s="167"/>
      <c r="AU250" s="161"/>
      <c r="AV250" s="143"/>
      <c r="AW250" s="143"/>
      <c r="AX250" s="143"/>
      <c r="AY250" s="143"/>
      <c r="AZ250" s="171"/>
      <c r="BA250" s="142"/>
      <c r="BB250" s="143"/>
      <c r="BC250" s="143"/>
      <c r="BD250" s="143"/>
      <c r="BE250" s="143"/>
      <c r="BF250" s="142"/>
      <c r="BG250" s="143"/>
      <c r="BH250" s="143"/>
      <c r="BI250" s="143"/>
      <c r="BJ250" s="150"/>
      <c r="BK250" s="143"/>
      <c r="BL250" s="143"/>
      <c r="BM250" s="143"/>
      <c r="BN250" s="143"/>
      <c r="BO250" s="150"/>
      <c r="BP250" s="142"/>
      <c r="BQ250" s="143"/>
      <c r="BR250" s="143"/>
      <c r="BS250" s="143"/>
      <c r="BT250" s="143"/>
      <c r="BV250" s="103"/>
      <c r="BW250" s="162"/>
      <c r="BX250" s="161"/>
      <c r="BY250" s="143"/>
      <c r="BZ250" s="143"/>
      <c r="CA250" s="143"/>
      <c r="CB250" s="143"/>
      <c r="CC250" s="161"/>
      <c r="CD250" s="143"/>
      <c r="CE250" s="143"/>
      <c r="CF250" s="143"/>
      <c r="CG250" s="143"/>
      <c r="CH250" s="143"/>
      <c r="CI250" s="143"/>
      <c r="CJ250" s="143"/>
      <c r="CK250" s="143"/>
      <c r="CL250" s="163"/>
      <c r="CM250" s="142"/>
      <c r="CN250" s="143"/>
      <c r="CO250" s="143"/>
      <c r="CP250" s="143"/>
      <c r="CQ250" s="143"/>
      <c r="CR250" s="142"/>
      <c r="CS250" s="143"/>
      <c r="CT250" s="143"/>
      <c r="CU250" s="143"/>
      <c r="CV250" s="143"/>
      <c r="CX250" s="103">
        <v>44723</v>
      </c>
      <c r="CY250" s="68">
        <v>10.25</v>
      </c>
      <c r="CZ250" s="68">
        <v>9</v>
      </c>
      <c r="DA250" s="126">
        <f t="shared" si="421"/>
        <v>1.25</v>
      </c>
      <c r="DC250" s="103">
        <v>44723</v>
      </c>
      <c r="DD250" s="127">
        <f t="shared" si="432"/>
        <v>0.19999999999999929</v>
      </c>
      <c r="DE250" s="127">
        <f t="shared" si="433"/>
        <v>0.40000000000000213</v>
      </c>
      <c r="DF250" s="127">
        <f t="shared" si="434"/>
        <v>-1.1999999999999993</v>
      </c>
      <c r="DG250" s="127">
        <f t="shared" si="435"/>
        <v>-1</v>
      </c>
      <c r="DH250" s="127">
        <f t="shared" si="436"/>
        <v>-0.79999999999999893</v>
      </c>
      <c r="DI250" s="127">
        <f t="shared" si="437"/>
        <v>0.19999999999999929</v>
      </c>
      <c r="DJ250" s="127">
        <f t="shared" si="438"/>
        <v>-0.59999999999999964</v>
      </c>
      <c r="DK250" s="127">
        <f t="shared" si="439"/>
        <v>-0.79999999999999893</v>
      </c>
      <c r="DL250" s="127">
        <f t="shared" si="440"/>
        <v>-0.79999999999999893</v>
      </c>
      <c r="DM250" s="127">
        <f t="shared" si="441"/>
        <v>-0.69999999999999929</v>
      </c>
      <c r="DN250" s="127">
        <f t="shared" si="442"/>
        <v>-1.3999999999999986</v>
      </c>
      <c r="DO250" s="127">
        <f t="shared" si="443"/>
        <v>-0.59999999999999964</v>
      </c>
      <c r="DP250" s="127">
        <f t="shared" si="444"/>
        <v>-0.99999999999999822</v>
      </c>
      <c r="DQ250" s="127">
        <f t="shared" si="445"/>
        <v>-0.99999999999999822</v>
      </c>
      <c r="DR250" s="127">
        <f t="shared" si="446"/>
        <v>-0.80000000000000071</v>
      </c>
      <c r="DS250" s="127">
        <f t="shared" si="447"/>
        <v>-1.5999999999999996</v>
      </c>
      <c r="DU250" s="103">
        <v>44726</v>
      </c>
      <c r="DV250" s="68">
        <v>8.5</v>
      </c>
      <c r="DW250" s="133">
        <v>7.9</v>
      </c>
      <c r="DX250" s="134">
        <f t="shared" si="466"/>
        <v>0.59999999999999964</v>
      </c>
      <c r="DY250" s="68">
        <v>8.3000000000000007</v>
      </c>
      <c r="DZ250" s="133">
        <v>7.8</v>
      </c>
      <c r="EA250" s="134">
        <f t="shared" si="513"/>
        <v>0.50000000000000089</v>
      </c>
      <c r="EB250" s="68">
        <v>8.15</v>
      </c>
      <c r="EC250" s="133">
        <v>7.8</v>
      </c>
      <c r="ED250" s="134">
        <f t="shared" si="514"/>
        <v>0.35000000000000053</v>
      </c>
      <c r="EE250" s="68">
        <v>7.95</v>
      </c>
      <c r="EF250" s="133">
        <v>7.75</v>
      </c>
      <c r="EG250" s="134">
        <f t="shared" si="515"/>
        <v>0.20000000000000018</v>
      </c>
      <c r="EH250" s="68">
        <v>7.9</v>
      </c>
      <c r="EI250" s="133">
        <v>7.9</v>
      </c>
      <c r="EJ250" s="134">
        <f t="shared" si="516"/>
        <v>0</v>
      </c>
      <c r="EK250" s="68">
        <v>8</v>
      </c>
      <c r="EL250" s="133">
        <v>7.8</v>
      </c>
      <c r="EM250" s="134">
        <f t="shared" si="517"/>
        <v>0.20000000000000018</v>
      </c>
      <c r="EN250" s="68">
        <v>7.9</v>
      </c>
      <c r="EO250" s="133">
        <v>7.55</v>
      </c>
      <c r="EP250" s="134">
        <f t="shared" si="518"/>
        <v>0.35000000000000053</v>
      </c>
      <c r="EQ250" s="68">
        <v>8.1</v>
      </c>
      <c r="ER250" s="133">
        <v>7.7</v>
      </c>
      <c r="ES250" s="134">
        <f t="shared" si="519"/>
        <v>0.39999999999999947</v>
      </c>
      <c r="ET250" s="68">
        <v>7.9</v>
      </c>
      <c r="EU250" s="133">
        <v>7.5</v>
      </c>
      <c r="EV250" s="134">
        <f t="shared" si="520"/>
        <v>0.40000000000000036</v>
      </c>
      <c r="EW250" s="68">
        <v>8.4</v>
      </c>
      <c r="EX250" s="133">
        <v>8</v>
      </c>
      <c r="EY250" s="134">
        <f t="shared" si="521"/>
        <v>0.40000000000000036</v>
      </c>
    </row>
    <row r="251" spans="10:155" ht="19.75" customHeight="1" x14ac:dyDescent="0.35">
      <c r="J251" s="103">
        <v>44722</v>
      </c>
      <c r="K251" s="101">
        <f t="shared" si="431"/>
        <v>15.667741935483869</v>
      </c>
      <c r="L251" s="102">
        <v>15.8</v>
      </c>
      <c r="M251" s="100">
        <v>16</v>
      </c>
      <c r="N251" s="100">
        <v>15.4</v>
      </c>
      <c r="O251" s="100">
        <v>15.8</v>
      </c>
      <c r="P251" s="100">
        <v>17.8</v>
      </c>
      <c r="Q251" s="105">
        <v>16.600000000000001</v>
      </c>
      <c r="R251" s="102">
        <v>16.2</v>
      </c>
      <c r="S251" s="100">
        <v>16</v>
      </c>
      <c r="T251" s="100">
        <v>16</v>
      </c>
      <c r="U251" s="100">
        <v>16.399999999999999</v>
      </c>
      <c r="V251" s="100">
        <v>16.2</v>
      </c>
      <c r="W251" s="56">
        <v>16.2</v>
      </c>
      <c r="X251" s="106">
        <v>14.6</v>
      </c>
      <c r="Y251" s="100">
        <v>15.6</v>
      </c>
      <c r="Z251" s="100">
        <v>14.8</v>
      </c>
      <c r="AA251" s="100">
        <v>14.8</v>
      </c>
      <c r="AB251" s="105">
        <v>14.8</v>
      </c>
      <c r="AC251" s="102">
        <v>16</v>
      </c>
      <c r="AD251" s="102">
        <v>16</v>
      </c>
      <c r="AE251" s="100">
        <v>15.8</v>
      </c>
      <c r="AF251" s="102">
        <v>16</v>
      </c>
      <c r="AG251" s="100">
        <v>15.4</v>
      </c>
      <c r="AH251" s="100">
        <v>15.6</v>
      </c>
      <c r="AI251" s="100">
        <v>15.4</v>
      </c>
      <c r="AJ251" s="105">
        <v>15.4</v>
      </c>
      <c r="AK251" s="102">
        <v>15.5</v>
      </c>
      <c r="AL251" s="100">
        <v>15.4</v>
      </c>
      <c r="AM251" s="100">
        <v>15.2</v>
      </c>
      <c r="AN251" s="100">
        <v>14.8</v>
      </c>
      <c r="AO251" s="100">
        <v>15.4</v>
      </c>
      <c r="AP251" s="100">
        <v>14.8</v>
      </c>
      <c r="AQ251" s="110">
        <f t="shared" si="485"/>
        <v>0.5</v>
      </c>
      <c r="AS251" s="103"/>
      <c r="AT251" s="167"/>
      <c r="AU251" s="161"/>
      <c r="AV251" s="143"/>
      <c r="AW251" s="143"/>
      <c r="AX251" s="143"/>
      <c r="AY251" s="143"/>
      <c r="AZ251" s="171"/>
      <c r="BA251" s="142"/>
      <c r="BB251" s="143"/>
      <c r="BC251" s="143"/>
      <c r="BD251" s="143"/>
      <c r="BE251" s="143"/>
      <c r="BF251" s="142"/>
      <c r="BG251" s="143"/>
      <c r="BH251" s="143"/>
      <c r="BI251" s="143"/>
      <c r="BJ251" s="150"/>
      <c r="BK251" s="143"/>
      <c r="BL251" s="143"/>
      <c r="BM251" s="143"/>
      <c r="BN251" s="143"/>
      <c r="BO251" s="150"/>
      <c r="BP251" s="142"/>
      <c r="BQ251" s="143"/>
      <c r="BR251" s="143"/>
      <c r="BS251" s="143"/>
      <c r="BT251" s="143"/>
      <c r="BV251" s="103"/>
      <c r="BW251" s="162"/>
      <c r="BX251" s="161"/>
      <c r="BY251" s="143"/>
      <c r="BZ251" s="143"/>
      <c r="CA251" s="143"/>
      <c r="CB251" s="143"/>
      <c r="CC251" s="161"/>
      <c r="CD251" s="143"/>
      <c r="CE251" s="143"/>
      <c r="CF251" s="143"/>
      <c r="CG251" s="143"/>
      <c r="CH251" s="143"/>
      <c r="CI251" s="143"/>
      <c r="CJ251" s="143"/>
      <c r="CK251" s="143"/>
      <c r="CL251" s="163"/>
      <c r="CM251" s="142"/>
      <c r="CN251" s="143"/>
      <c r="CO251" s="143"/>
      <c r="CP251" s="143"/>
      <c r="CQ251" s="143"/>
      <c r="CR251" s="142"/>
      <c r="CS251" s="143"/>
      <c r="CT251" s="143"/>
      <c r="CU251" s="143"/>
      <c r="CV251" s="143"/>
      <c r="CX251" s="103">
        <v>44722</v>
      </c>
      <c r="CY251" s="68">
        <v>10.25</v>
      </c>
      <c r="CZ251" s="68">
        <v>9.4</v>
      </c>
      <c r="DA251" s="126">
        <f t="shared" si="421"/>
        <v>0.84999999999999964</v>
      </c>
      <c r="DC251" s="103">
        <v>44722</v>
      </c>
      <c r="DD251" s="127">
        <f t="shared" si="432"/>
        <v>0.19999999999999929</v>
      </c>
      <c r="DE251" s="127">
        <f t="shared" si="433"/>
        <v>0.39999999999999858</v>
      </c>
      <c r="DF251" s="127">
        <f t="shared" si="434"/>
        <v>-1.1999999999999993</v>
      </c>
      <c r="DG251" s="127">
        <f t="shared" si="435"/>
        <v>-0.80000000000000071</v>
      </c>
      <c r="DH251" s="127">
        <f t="shared" si="436"/>
        <v>-0.59999999999999964</v>
      </c>
      <c r="DI251" s="127">
        <f t="shared" si="437"/>
        <v>0.19999999999999929</v>
      </c>
      <c r="DJ251" s="127">
        <f t="shared" si="438"/>
        <v>-0.40000000000000036</v>
      </c>
      <c r="DK251" s="127">
        <f t="shared" si="439"/>
        <v>-0.59999999999999964</v>
      </c>
      <c r="DL251" s="127">
        <f t="shared" si="440"/>
        <v>-0.59999999999999964</v>
      </c>
      <c r="DM251" s="127">
        <f t="shared" si="441"/>
        <v>-0.5</v>
      </c>
      <c r="DN251" s="127">
        <f t="shared" si="442"/>
        <v>-1.3999999999999986</v>
      </c>
      <c r="DO251" s="127">
        <f t="shared" si="443"/>
        <v>-0.79999999999999893</v>
      </c>
      <c r="DP251" s="127">
        <f t="shared" si="444"/>
        <v>-0.79999999999999893</v>
      </c>
      <c r="DQ251" s="127">
        <f t="shared" si="445"/>
        <v>-0.79999999999999893</v>
      </c>
      <c r="DR251" s="127">
        <f t="shared" si="446"/>
        <v>-0.80000000000000071</v>
      </c>
      <c r="DS251" s="127">
        <f t="shared" si="447"/>
        <v>-1.4000000000000004</v>
      </c>
      <c r="DU251" s="103">
        <v>44725</v>
      </c>
      <c r="DV251" s="68">
        <v>8.4</v>
      </c>
      <c r="DW251" s="133">
        <v>7.8</v>
      </c>
      <c r="DX251" s="134">
        <f t="shared" si="466"/>
        <v>0.60000000000000053</v>
      </c>
      <c r="DY251" s="68">
        <v>8.1999999999999993</v>
      </c>
      <c r="DZ251" s="133">
        <v>7.8</v>
      </c>
      <c r="EA251" s="134">
        <f t="shared" si="513"/>
        <v>0.39999999999999947</v>
      </c>
      <c r="EB251" s="68">
        <v>8.1</v>
      </c>
      <c r="EC251" s="133">
        <v>7.8</v>
      </c>
      <c r="ED251" s="134">
        <f t="shared" si="514"/>
        <v>0.29999999999999982</v>
      </c>
      <c r="EE251" s="68">
        <v>7.85</v>
      </c>
      <c r="EF251" s="133">
        <v>7.7</v>
      </c>
      <c r="EG251" s="134">
        <f t="shared" si="515"/>
        <v>0.14999999999999947</v>
      </c>
      <c r="EH251" s="68">
        <v>7.9</v>
      </c>
      <c r="EI251" s="133">
        <v>7.95</v>
      </c>
      <c r="EJ251" s="134">
        <f t="shared" si="516"/>
        <v>-4.9999999999999822E-2</v>
      </c>
      <c r="EK251" s="68">
        <v>7.9</v>
      </c>
      <c r="EL251" s="133">
        <v>7.9</v>
      </c>
      <c r="EM251" s="134">
        <f t="shared" si="517"/>
        <v>0</v>
      </c>
      <c r="EN251" s="68">
        <v>7.8</v>
      </c>
      <c r="EO251" s="133">
        <v>7.45</v>
      </c>
      <c r="EP251" s="134">
        <f t="shared" si="518"/>
        <v>0.34999999999999964</v>
      </c>
      <c r="EQ251" s="68">
        <v>7.9</v>
      </c>
      <c r="ER251" s="133">
        <v>7.5</v>
      </c>
      <c r="ES251" s="134">
        <f t="shared" si="519"/>
        <v>0.40000000000000036</v>
      </c>
      <c r="ET251" s="68">
        <v>7.8</v>
      </c>
      <c r="EU251" s="133">
        <v>7.45</v>
      </c>
      <c r="EV251" s="134">
        <f t="shared" si="520"/>
        <v>0.34999999999999964</v>
      </c>
      <c r="EW251" s="68">
        <v>8.3000000000000007</v>
      </c>
      <c r="EX251" s="133">
        <v>7.9</v>
      </c>
      <c r="EY251" s="134">
        <f t="shared" si="521"/>
        <v>0.40000000000000036</v>
      </c>
    </row>
    <row r="252" spans="10:155" ht="19.75" customHeight="1" x14ac:dyDescent="0.35">
      <c r="J252" s="103">
        <v>44721</v>
      </c>
      <c r="K252" s="101">
        <f t="shared" si="431"/>
        <v>15.693548387096774</v>
      </c>
      <c r="L252" s="102">
        <v>15.8</v>
      </c>
      <c r="M252" s="100">
        <v>16</v>
      </c>
      <c r="N252" s="100">
        <v>15.4</v>
      </c>
      <c r="O252" s="100">
        <v>16</v>
      </c>
      <c r="P252" s="100">
        <v>18</v>
      </c>
      <c r="Q252" s="105">
        <v>16.600000000000001</v>
      </c>
      <c r="R252" s="102">
        <v>16.2</v>
      </c>
      <c r="S252" s="100">
        <v>15.8</v>
      </c>
      <c r="T252" s="100">
        <v>16</v>
      </c>
      <c r="U252" s="100">
        <v>16.399999999999999</v>
      </c>
      <c r="V252" s="100">
        <v>16.2</v>
      </c>
      <c r="W252" s="56">
        <v>16.2</v>
      </c>
      <c r="X252" s="106">
        <v>14.6</v>
      </c>
      <c r="Y252" s="100">
        <v>15.6</v>
      </c>
      <c r="Z252" s="100">
        <v>14.8</v>
      </c>
      <c r="AA252" s="100">
        <v>14.8</v>
      </c>
      <c r="AB252" s="105">
        <v>14.8</v>
      </c>
      <c r="AC252" s="102">
        <v>16</v>
      </c>
      <c r="AD252" s="102">
        <v>16</v>
      </c>
      <c r="AE252" s="100">
        <v>15.8</v>
      </c>
      <c r="AF252" s="102">
        <v>16</v>
      </c>
      <c r="AG252" s="100">
        <v>15.4</v>
      </c>
      <c r="AH252" s="100">
        <v>15.6</v>
      </c>
      <c r="AI252" s="100">
        <v>15.4</v>
      </c>
      <c r="AJ252" s="105">
        <v>15.4</v>
      </c>
      <c r="AK252" s="102">
        <v>15.6</v>
      </c>
      <c r="AL252" s="100">
        <v>15.5</v>
      </c>
      <c r="AM252" s="100">
        <v>15.4</v>
      </c>
      <c r="AN252" s="100">
        <v>14.8</v>
      </c>
      <c r="AO252" s="100">
        <v>15.6</v>
      </c>
      <c r="AP252" s="100">
        <v>14.8</v>
      </c>
      <c r="AQ252" s="110">
        <f t="shared" si="485"/>
        <v>0.75</v>
      </c>
      <c r="AS252" s="103"/>
      <c r="AT252" s="167"/>
      <c r="AU252" s="161"/>
      <c r="AV252" s="143"/>
      <c r="AW252" s="143"/>
      <c r="AX252" s="143"/>
      <c r="AY252" s="143"/>
      <c r="AZ252" s="171"/>
      <c r="BA252" s="142"/>
      <c r="BB252" s="143"/>
      <c r="BC252" s="143"/>
      <c r="BD252" s="143"/>
      <c r="BE252" s="143"/>
      <c r="BF252" s="142"/>
      <c r="BG252" s="143"/>
      <c r="BH252" s="143"/>
      <c r="BI252" s="143"/>
      <c r="BJ252" s="150"/>
      <c r="BK252" s="143"/>
      <c r="BL252" s="143"/>
      <c r="BM252" s="143"/>
      <c r="BN252" s="143"/>
      <c r="BO252" s="150"/>
      <c r="BP252" s="142"/>
      <c r="BQ252" s="143"/>
      <c r="BR252" s="143"/>
      <c r="BS252" s="143"/>
      <c r="BT252" s="143"/>
      <c r="BV252" s="103"/>
      <c r="BW252" s="162"/>
      <c r="BX252" s="161"/>
      <c r="BY252" s="143"/>
      <c r="BZ252" s="143"/>
      <c r="CA252" s="143"/>
      <c r="CB252" s="143"/>
      <c r="CC252" s="161"/>
      <c r="CD252" s="143"/>
      <c r="CE252" s="143"/>
      <c r="CF252" s="143"/>
      <c r="CG252" s="143"/>
      <c r="CH252" s="143"/>
      <c r="CI252" s="143"/>
      <c r="CJ252" s="143"/>
      <c r="CK252" s="143"/>
      <c r="CL252" s="163"/>
      <c r="CM252" s="142"/>
      <c r="CN252" s="143"/>
      <c r="CO252" s="143"/>
      <c r="CP252" s="143"/>
      <c r="CQ252" s="143"/>
      <c r="CR252" s="142"/>
      <c r="CS252" s="143"/>
      <c r="CT252" s="143"/>
      <c r="CU252" s="143"/>
      <c r="CV252" s="143"/>
      <c r="CX252" s="103">
        <v>44721</v>
      </c>
      <c r="CY252" s="68">
        <v>10.25</v>
      </c>
      <c r="CZ252" s="68">
        <v>9</v>
      </c>
      <c r="DA252" s="126">
        <f t="shared" ref="DA252:DA315" si="522">CY252-CZ252</f>
        <v>1.25</v>
      </c>
      <c r="DC252" s="103">
        <v>44721</v>
      </c>
      <c r="DD252" s="127">
        <f t="shared" si="432"/>
        <v>0.39999999999999858</v>
      </c>
      <c r="DE252" s="127">
        <f t="shared" si="433"/>
        <v>0.59999999999999787</v>
      </c>
      <c r="DF252" s="127">
        <f t="shared" si="434"/>
        <v>-1</v>
      </c>
      <c r="DG252" s="127">
        <f t="shared" si="435"/>
        <v>-0.40000000000000036</v>
      </c>
      <c r="DH252" s="127">
        <f t="shared" si="436"/>
        <v>-0.30000000000000071</v>
      </c>
      <c r="DI252" s="127">
        <f t="shared" si="437"/>
        <v>0.39999999999999858</v>
      </c>
      <c r="DJ252" s="127">
        <f t="shared" si="438"/>
        <v>-0.20000000000000107</v>
      </c>
      <c r="DK252" s="127">
        <f t="shared" si="439"/>
        <v>-0.40000000000000036</v>
      </c>
      <c r="DL252" s="127">
        <f t="shared" si="440"/>
        <v>-0.40000000000000036</v>
      </c>
      <c r="DM252" s="127">
        <f t="shared" si="441"/>
        <v>-0.20000000000000107</v>
      </c>
      <c r="DN252" s="127">
        <f t="shared" si="442"/>
        <v>-1.3999999999999986</v>
      </c>
      <c r="DO252" s="127">
        <f t="shared" si="443"/>
        <v>-0.79999999999999893</v>
      </c>
      <c r="DP252" s="127">
        <f t="shared" si="444"/>
        <v>-0.69999999999999929</v>
      </c>
      <c r="DQ252" s="127">
        <f t="shared" si="445"/>
        <v>-0.69999999999999929</v>
      </c>
      <c r="DR252" s="127">
        <f t="shared" si="446"/>
        <v>-0.90000000000000036</v>
      </c>
      <c r="DS252" s="127">
        <f t="shared" si="447"/>
        <v>-1.2000000000000011</v>
      </c>
      <c r="DU252" s="103">
        <v>44724</v>
      </c>
      <c r="DV252" s="68">
        <v>8.1999999999999993</v>
      </c>
      <c r="DW252" s="133">
        <v>7.7</v>
      </c>
      <c r="DX252" s="134">
        <f t="shared" si="466"/>
        <v>0.49999999999999911</v>
      </c>
      <c r="DY252" s="68">
        <v>8.1999999999999993</v>
      </c>
      <c r="DZ252" s="133">
        <v>7.8</v>
      </c>
      <c r="EA252" s="134">
        <f t="shared" si="513"/>
        <v>0.39999999999999947</v>
      </c>
      <c r="EB252" s="68">
        <v>8</v>
      </c>
      <c r="EC252" s="133">
        <v>7.8</v>
      </c>
      <c r="ED252" s="134">
        <f t="shared" si="514"/>
        <v>0.20000000000000018</v>
      </c>
      <c r="EE252" s="68">
        <v>7.85</v>
      </c>
      <c r="EF252" s="133">
        <v>7.7</v>
      </c>
      <c r="EG252" s="134">
        <f t="shared" si="515"/>
        <v>0.14999999999999947</v>
      </c>
      <c r="EH252" s="68">
        <v>7.8</v>
      </c>
      <c r="EI252" s="133">
        <v>7.8</v>
      </c>
      <c r="EJ252" s="134">
        <f t="shared" si="516"/>
        <v>0</v>
      </c>
      <c r="EK252" s="68">
        <v>7.8</v>
      </c>
      <c r="EL252" s="133">
        <v>7.85</v>
      </c>
      <c r="EM252" s="134">
        <f t="shared" si="517"/>
        <v>-4.9999999999999822E-2</v>
      </c>
      <c r="EN252" s="68">
        <v>7.7</v>
      </c>
      <c r="EO252" s="133">
        <v>7.45</v>
      </c>
      <c r="EP252" s="134">
        <f t="shared" si="518"/>
        <v>0.25</v>
      </c>
      <c r="EQ252" s="68">
        <v>7.9</v>
      </c>
      <c r="ER252" s="133">
        <v>7.5</v>
      </c>
      <c r="ES252" s="134">
        <f t="shared" si="519"/>
        <v>0.40000000000000036</v>
      </c>
      <c r="ET252" s="68">
        <v>7.7</v>
      </c>
      <c r="EU252" s="133">
        <v>7.45</v>
      </c>
      <c r="EV252" s="134">
        <f t="shared" si="520"/>
        <v>0.25</v>
      </c>
      <c r="EW252" s="68">
        <v>8.3000000000000007</v>
      </c>
      <c r="EX252" s="133">
        <v>7.9</v>
      </c>
      <c r="EY252" s="134">
        <f t="shared" si="521"/>
        <v>0.40000000000000036</v>
      </c>
    </row>
    <row r="253" spans="10:155" ht="19.75" customHeight="1" x14ac:dyDescent="0.35">
      <c r="J253" s="103">
        <v>44720</v>
      </c>
      <c r="K253" s="101">
        <f t="shared" si="431"/>
        <v>15.693548387096774</v>
      </c>
      <c r="L253" s="102">
        <v>15.8</v>
      </c>
      <c r="M253" s="100">
        <v>16</v>
      </c>
      <c r="N253" s="100">
        <v>15.4</v>
      </c>
      <c r="O253" s="100">
        <v>15.8</v>
      </c>
      <c r="P253" s="100">
        <v>18</v>
      </c>
      <c r="Q253" s="105">
        <v>16.600000000000001</v>
      </c>
      <c r="R253" s="102">
        <v>16.2</v>
      </c>
      <c r="S253" s="100">
        <v>15.8</v>
      </c>
      <c r="T253" s="100">
        <v>16</v>
      </c>
      <c r="U253" s="100">
        <v>16.399999999999999</v>
      </c>
      <c r="V253" s="100">
        <v>16.2</v>
      </c>
      <c r="W253" s="56">
        <v>16.2</v>
      </c>
      <c r="X253" s="106">
        <v>14.6</v>
      </c>
      <c r="Y253" s="100">
        <v>15.6</v>
      </c>
      <c r="Z253" s="100">
        <v>14.8</v>
      </c>
      <c r="AA253" s="100">
        <v>14.8</v>
      </c>
      <c r="AB253" s="105">
        <v>14.8</v>
      </c>
      <c r="AC253" s="102">
        <v>16</v>
      </c>
      <c r="AD253" s="102">
        <v>16</v>
      </c>
      <c r="AE253" s="100">
        <v>15.8</v>
      </c>
      <c r="AF253" s="102">
        <v>16</v>
      </c>
      <c r="AG253" s="100">
        <v>15.4</v>
      </c>
      <c r="AH253" s="100">
        <v>15.6</v>
      </c>
      <c r="AI253" s="100">
        <v>15.4</v>
      </c>
      <c r="AJ253" s="105">
        <v>15.4</v>
      </c>
      <c r="AK253" s="102">
        <v>15.6</v>
      </c>
      <c r="AL253" s="100">
        <v>15.6</v>
      </c>
      <c r="AM253" s="100">
        <v>15.4</v>
      </c>
      <c r="AN253" s="100">
        <v>14.8</v>
      </c>
      <c r="AO253" s="100">
        <v>15.7</v>
      </c>
      <c r="AP253" s="100">
        <v>14.8</v>
      </c>
      <c r="AQ253" s="110">
        <f t="shared" si="485"/>
        <v>0.80000000000000071</v>
      </c>
      <c r="AS253" s="103"/>
      <c r="AT253" s="167"/>
      <c r="AU253" s="161"/>
      <c r="AV253" s="143"/>
      <c r="AW253" s="143"/>
      <c r="AX253" s="143"/>
      <c r="AY253" s="143"/>
      <c r="AZ253" s="171"/>
      <c r="BA253" s="142"/>
      <c r="BB253" s="143"/>
      <c r="BC253" s="143"/>
      <c r="BD253" s="143"/>
      <c r="BE253" s="143"/>
      <c r="BF253" s="142"/>
      <c r="BG253" s="143"/>
      <c r="BH253" s="143"/>
      <c r="BI253" s="143"/>
      <c r="BJ253" s="150"/>
      <c r="BK253" s="143"/>
      <c r="BL253" s="143"/>
      <c r="BM253" s="143"/>
      <c r="BN253" s="143"/>
      <c r="BO253" s="150"/>
      <c r="BP253" s="142"/>
      <c r="BQ253" s="143"/>
      <c r="BR253" s="143"/>
      <c r="BS253" s="143"/>
      <c r="BT253" s="143"/>
      <c r="BV253" s="103"/>
      <c r="BW253" s="162"/>
      <c r="BX253" s="161"/>
      <c r="BY253" s="143"/>
      <c r="BZ253" s="143"/>
      <c r="CA253" s="143"/>
      <c r="CB253" s="143"/>
      <c r="CC253" s="161"/>
      <c r="CD253" s="143"/>
      <c r="CE253" s="143"/>
      <c r="CF253" s="143"/>
      <c r="CG253" s="143"/>
      <c r="CH253" s="143"/>
      <c r="CI253" s="143"/>
      <c r="CJ253" s="143"/>
      <c r="CK253" s="143"/>
      <c r="CL253" s="163"/>
      <c r="CM253" s="142"/>
      <c r="CN253" s="143"/>
      <c r="CO253" s="143"/>
      <c r="CP253" s="143"/>
      <c r="CQ253" s="143"/>
      <c r="CR253" s="142"/>
      <c r="CS253" s="143"/>
      <c r="CT253" s="143"/>
      <c r="CU253" s="143"/>
      <c r="CV253" s="143"/>
      <c r="CX253" s="103">
        <v>44720</v>
      </c>
      <c r="CY253" s="68">
        <v>10.25</v>
      </c>
      <c r="CZ253" s="68">
        <v>9.1</v>
      </c>
      <c r="DA253" s="126">
        <f t="shared" si="522"/>
        <v>1.1500000000000004</v>
      </c>
      <c r="DC253" s="103">
        <v>44720</v>
      </c>
      <c r="DD253" s="127">
        <f t="shared" si="432"/>
        <v>0.39999999999999858</v>
      </c>
      <c r="DE253" s="127">
        <f t="shared" si="433"/>
        <v>0.59999999999999787</v>
      </c>
      <c r="DF253" s="127">
        <f t="shared" si="434"/>
        <v>-1</v>
      </c>
      <c r="DG253" s="127">
        <f t="shared" si="435"/>
        <v>-0.40000000000000036</v>
      </c>
      <c r="DH253" s="127">
        <f t="shared" si="436"/>
        <v>-0.20000000000000107</v>
      </c>
      <c r="DI253" s="127">
        <f t="shared" si="437"/>
        <v>0.39999999999999858</v>
      </c>
      <c r="DJ253" s="127">
        <f t="shared" si="438"/>
        <v>-0.20000000000000107</v>
      </c>
      <c r="DK253" s="127">
        <f t="shared" si="439"/>
        <v>-0.40000000000000036</v>
      </c>
      <c r="DL253" s="127">
        <f t="shared" si="440"/>
        <v>-0.40000000000000036</v>
      </c>
      <c r="DM253" s="127">
        <f t="shared" si="441"/>
        <v>-0.20000000000000107</v>
      </c>
      <c r="DN253" s="127">
        <f t="shared" si="442"/>
        <v>-1.3999999999999986</v>
      </c>
      <c r="DO253" s="127">
        <f t="shared" si="443"/>
        <v>-0.79999999999999893</v>
      </c>
      <c r="DP253" s="127">
        <f t="shared" si="444"/>
        <v>-0.59999999999999964</v>
      </c>
      <c r="DQ253" s="127">
        <f t="shared" si="445"/>
        <v>-0.59999999999999964</v>
      </c>
      <c r="DR253" s="127">
        <f t="shared" si="446"/>
        <v>-1</v>
      </c>
      <c r="DS253" s="127">
        <f t="shared" si="447"/>
        <v>-1.2000000000000011</v>
      </c>
      <c r="DU253" s="103">
        <v>44723</v>
      </c>
      <c r="DV253" s="68">
        <v>8.1999999999999993</v>
      </c>
      <c r="DW253" s="133">
        <v>7.8</v>
      </c>
      <c r="DX253" s="134">
        <f t="shared" si="466"/>
        <v>0.39999999999999947</v>
      </c>
      <c r="DY253" s="68">
        <v>8.1</v>
      </c>
      <c r="DZ253" s="133">
        <v>7.7</v>
      </c>
      <c r="EA253" s="134">
        <f t="shared" si="513"/>
        <v>0.39999999999999947</v>
      </c>
      <c r="EB253" s="68">
        <v>8</v>
      </c>
      <c r="EC253" s="133">
        <v>7.8</v>
      </c>
      <c r="ED253" s="134">
        <f t="shared" si="514"/>
        <v>0.20000000000000018</v>
      </c>
      <c r="EE253" s="68">
        <v>7.75</v>
      </c>
      <c r="EF253" s="133">
        <v>7.7</v>
      </c>
      <c r="EG253" s="134">
        <f t="shared" si="515"/>
        <v>4.9999999999999822E-2</v>
      </c>
      <c r="EH253" s="68">
        <v>7.7</v>
      </c>
      <c r="EI253" s="133">
        <v>7.8</v>
      </c>
      <c r="EJ253" s="134">
        <f t="shared" si="516"/>
        <v>-9.9999999999999645E-2</v>
      </c>
      <c r="EK253" s="68">
        <v>7.7</v>
      </c>
      <c r="EL253" s="133">
        <v>7.7</v>
      </c>
      <c r="EM253" s="134">
        <f t="shared" si="517"/>
        <v>0</v>
      </c>
      <c r="EN253" s="68">
        <v>7.7</v>
      </c>
      <c r="EO253" s="133">
        <v>7.45</v>
      </c>
      <c r="EP253" s="134">
        <f t="shared" si="518"/>
        <v>0.25</v>
      </c>
      <c r="EQ253" s="68">
        <v>7.8</v>
      </c>
      <c r="ER253" s="133">
        <v>7.4</v>
      </c>
      <c r="ES253" s="134">
        <f t="shared" si="519"/>
        <v>0.39999999999999947</v>
      </c>
      <c r="ET253" s="68">
        <v>7.7</v>
      </c>
      <c r="EU253" s="133">
        <v>7.4</v>
      </c>
      <c r="EV253" s="134">
        <f t="shared" si="520"/>
        <v>0.29999999999999982</v>
      </c>
      <c r="EW253" s="68">
        <v>8.1999999999999993</v>
      </c>
      <c r="EX253" s="133">
        <v>7.8</v>
      </c>
      <c r="EY253" s="134">
        <f t="shared" si="521"/>
        <v>0.39999999999999947</v>
      </c>
    </row>
    <row r="254" spans="10:155" ht="19.75" customHeight="1" x14ac:dyDescent="0.35">
      <c r="J254" s="103">
        <v>44719</v>
      </c>
      <c r="K254" s="101">
        <f t="shared" si="431"/>
        <v>15.770967741935488</v>
      </c>
      <c r="L254" s="102">
        <v>15.8</v>
      </c>
      <c r="M254" s="100">
        <v>16</v>
      </c>
      <c r="N254" s="100">
        <v>15.2</v>
      </c>
      <c r="O254" s="100">
        <v>15.4</v>
      </c>
      <c r="P254" s="100">
        <v>18</v>
      </c>
      <c r="Q254" s="105">
        <v>16.600000000000001</v>
      </c>
      <c r="R254" s="102">
        <v>16.3</v>
      </c>
      <c r="S254" s="100">
        <v>16</v>
      </c>
      <c r="T254" s="100">
        <v>16.2</v>
      </c>
      <c r="U254" s="100">
        <v>16.600000000000001</v>
      </c>
      <c r="V254" s="100">
        <v>16.600000000000001</v>
      </c>
      <c r="W254" s="56">
        <v>16.399999999999999</v>
      </c>
      <c r="X254" s="106">
        <v>14.6</v>
      </c>
      <c r="Y254" s="100">
        <v>15.6</v>
      </c>
      <c r="Z254" s="100">
        <v>14.8</v>
      </c>
      <c r="AA254" s="100">
        <v>14.8</v>
      </c>
      <c r="AB254" s="105">
        <v>14.8</v>
      </c>
      <c r="AC254" s="102">
        <v>16.2</v>
      </c>
      <c r="AD254" s="102">
        <v>16.2</v>
      </c>
      <c r="AE254" s="100">
        <v>15.8</v>
      </c>
      <c r="AF254" s="102">
        <v>16.2</v>
      </c>
      <c r="AG254" s="100">
        <v>15.6</v>
      </c>
      <c r="AH254" s="100">
        <v>15.8</v>
      </c>
      <c r="AI254" s="100">
        <v>15.6</v>
      </c>
      <c r="AJ254" s="105">
        <v>15.6</v>
      </c>
      <c r="AK254" s="102">
        <v>15.6</v>
      </c>
      <c r="AL254" s="100">
        <v>15.6</v>
      </c>
      <c r="AM254" s="100">
        <v>15.6</v>
      </c>
      <c r="AN254" s="100">
        <v>14.8</v>
      </c>
      <c r="AO254" s="100">
        <v>15.8</v>
      </c>
      <c r="AP254" s="100">
        <v>14.8</v>
      </c>
      <c r="AQ254" s="110">
        <f t="shared" si="485"/>
        <v>0.65000000000000213</v>
      </c>
      <c r="AS254" s="103"/>
      <c r="AT254" s="167"/>
      <c r="AU254" s="161"/>
      <c r="AV254" s="143"/>
      <c r="AW254" s="143"/>
      <c r="AX254" s="143"/>
      <c r="AY254" s="143"/>
      <c r="AZ254" s="171"/>
      <c r="BA254" s="142"/>
      <c r="BB254" s="143"/>
      <c r="BC254" s="143"/>
      <c r="BD254" s="143"/>
      <c r="BE254" s="143"/>
      <c r="BF254" s="142"/>
      <c r="BG254" s="143"/>
      <c r="BH254" s="143"/>
      <c r="BI254" s="143"/>
      <c r="BJ254" s="150"/>
      <c r="BK254" s="143"/>
      <c r="BL254" s="143"/>
      <c r="BM254" s="143"/>
      <c r="BN254" s="143"/>
      <c r="BO254" s="150"/>
      <c r="BP254" s="142"/>
      <c r="BQ254" s="143"/>
      <c r="BR254" s="143"/>
      <c r="BS254" s="143"/>
      <c r="BT254" s="143"/>
      <c r="BV254" s="103"/>
      <c r="BW254" s="162"/>
      <c r="BX254" s="161"/>
      <c r="BY254" s="143"/>
      <c r="BZ254" s="143"/>
      <c r="CA254" s="143"/>
      <c r="CB254" s="143"/>
      <c r="CC254" s="161"/>
      <c r="CD254" s="143"/>
      <c r="CE254" s="143"/>
      <c r="CF254" s="143"/>
      <c r="CG254" s="143"/>
      <c r="CH254" s="143"/>
      <c r="CI254" s="143"/>
      <c r="CJ254" s="143"/>
      <c r="CK254" s="143"/>
      <c r="CL254" s="163"/>
      <c r="CM254" s="142"/>
      <c r="CN254" s="143"/>
      <c r="CO254" s="143"/>
      <c r="CP254" s="143"/>
      <c r="CQ254" s="143"/>
      <c r="CR254" s="142"/>
      <c r="CS254" s="143"/>
      <c r="CT254" s="143"/>
      <c r="CU254" s="143"/>
      <c r="CV254" s="143"/>
      <c r="CX254" s="103">
        <v>44719</v>
      </c>
      <c r="CY254" s="68">
        <v>10</v>
      </c>
      <c r="CZ254" s="68">
        <v>9</v>
      </c>
      <c r="DA254" s="126">
        <f t="shared" si="522"/>
        <v>1</v>
      </c>
      <c r="DC254" s="103">
        <v>44719</v>
      </c>
      <c r="DD254" s="127">
        <f t="shared" si="432"/>
        <v>0.60000000000000142</v>
      </c>
      <c r="DE254" s="127">
        <f t="shared" si="433"/>
        <v>0.60000000000000142</v>
      </c>
      <c r="DF254" s="127">
        <f t="shared" si="434"/>
        <v>-1.1999999999999993</v>
      </c>
      <c r="DG254" s="127">
        <f t="shared" si="435"/>
        <v>-0.40000000000000036</v>
      </c>
      <c r="DH254" s="127">
        <f t="shared" si="436"/>
        <v>-0.40000000000000036</v>
      </c>
      <c r="DI254" s="127">
        <f t="shared" si="437"/>
        <v>0.30000000000000071</v>
      </c>
      <c r="DJ254" s="127">
        <f t="shared" si="438"/>
        <v>-0.19999999999999929</v>
      </c>
      <c r="DK254" s="127">
        <f t="shared" si="439"/>
        <v>-0.40000000000000036</v>
      </c>
      <c r="DL254" s="127">
        <f t="shared" si="440"/>
        <v>-0.80000000000000071</v>
      </c>
      <c r="DM254" s="127">
        <f t="shared" si="441"/>
        <v>-0.40000000000000036</v>
      </c>
      <c r="DN254" s="127">
        <f t="shared" si="442"/>
        <v>-1.5</v>
      </c>
      <c r="DO254" s="127">
        <f t="shared" si="443"/>
        <v>-1</v>
      </c>
      <c r="DP254" s="127">
        <f t="shared" si="444"/>
        <v>-1.0000000000000018</v>
      </c>
      <c r="DQ254" s="127">
        <f t="shared" si="445"/>
        <v>-0.70000000000000107</v>
      </c>
      <c r="DR254" s="127">
        <f t="shared" si="446"/>
        <v>-1</v>
      </c>
      <c r="DS254" s="127">
        <f t="shared" si="447"/>
        <v>-1.4000000000000004</v>
      </c>
      <c r="DU254" s="103">
        <v>44722</v>
      </c>
      <c r="DV254" s="68">
        <v>8.1</v>
      </c>
      <c r="DW254" s="133">
        <v>7.7</v>
      </c>
      <c r="DX254" s="134">
        <f t="shared" si="466"/>
        <v>0.39999999999999947</v>
      </c>
      <c r="DY254" s="68">
        <v>8</v>
      </c>
      <c r="DZ254" s="133">
        <v>7.7</v>
      </c>
      <c r="EA254" s="134">
        <f t="shared" si="513"/>
        <v>0.29999999999999982</v>
      </c>
      <c r="EB254" s="68">
        <v>7.9</v>
      </c>
      <c r="EC254" s="133">
        <v>7.65</v>
      </c>
      <c r="ED254" s="134">
        <f t="shared" si="514"/>
        <v>0.25</v>
      </c>
      <c r="EE254" s="68">
        <v>7.75</v>
      </c>
      <c r="EF254" s="133">
        <v>7.7</v>
      </c>
      <c r="EG254" s="134">
        <f t="shared" si="515"/>
        <v>4.9999999999999822E-2</v>
      </c>
      <c r="EH254" s="68">
        <v>7.7</v>
      </c>
      <c r="EI254" s="133">
        <v>7.7</v>
      </c>
      <c r="EJ254" s="134">
        <f t="shared" si="516"/>
        <v>0</v>
      </c>
      <c r="EK254" s="68">
        <v>7.7</v>
      </c>
      <c r="EL254" s="133">
        <v>7.7</v>
      </c>
      <c r="EM254" s="134">
        <f t="shared" si="517"/>
        <v>0</v>
      </c>
      <c r="EN254" s="68">
        <v>7.7</v>
      </c>
      <c r="EO254" s="133">
        <v>7.4</v>
      </c>
      <c r="EP254" s="134">
        <f t="shared" si="518"/>
        <v>0.29999999999999982</v>
      </c>
      <c r="EQ254" s="68">
        <v>7.8</v>
      </c>
      <c r="ER254" s="133">
        <v>7.3</v>
      </c>
      <c r="ES254" s="134">
        <f t="shared" si="519"/>
        <v>0.5</v>
      </c>
      <c r="ET254" s="68">
        <v>7.7</v>
      </c>
      <c r="EU254" s="133">
        <v>7.4</v>
      </c>
      <c r="EV254" s="134">
        <f t="shared" si="520"/>
        <v>0.29999999999999982</v>
      </c>
      <c r="EW254" s="68">
        <v>8.1</v>
      </c>
      <c r="EX254" s="133">
        <v>7.7</v>
      </c>
      <c r="EY254" s="134">
        <f t="shared" si="521"/>
        <v>0.39999999999999947</v>
      </c>
    </row>
    <row r="255" spans="10:155" ht="19.75" customHeight="1" x14ac:dyDescent="0.35">
      <c r="J255" s="103">
        <v>44718</v>
      </c>
      <c r="K255" s="101">
        <f t="shared" si="431"/>
        <v>15.758064516129034</v>
      </c>
      <c r="L255" s="102">
        <v>15.6</v>
      </c>
      <c r="M255" s="100">
        <v>16</v>
      </c>
      <c r="N255" s="100">
        <v>15.2</v>
      </c>
      <c r="O255" s="100">
        <v>15.4</v>
      </c>
      <c r="P255" s="100">
        <v>18</v>
      </c>
      <c r="Q255" s="105">
        <v>16.600000000000001</v>
      </c>
      <c r="R255" s="102">
        <v>16.3</v>
      </c>
      <c r="S255" s="100">
        <v>16</v>
      </c>
      <c r="T255" s="100">
        <v>16.2</v>
      </c>
      <c r="U255" s="100">
        <v>16.600000000000001</v>
      </c>
      <c r="V255" s="100">
        <v>16.600000000000001</v>
      </c>
      <c r="W255" s="56">
        <v>16.399999999999999</v>
      </c>
      <c r="X255" s="106">
        <v>14.6</v>
      </c>
      <c r="Y255" s="100">
        <v>15.6</v>
      </c>
      <c r="Z255" s="100">
        <v>14.8</v>
      </c>
      <c r="AA255" s="100">
        <v>14.8</v>
      </c>
      <c r="AB255" s="105">
        <v>14.8</v>
      </c>
      <c r="AC255" s="102">
        <v>16.2</v>
      </c>
      <c r="AD255" s="102">
        <v>16.2</v>
      </c>
      <c r="AE255" s="100">
        <v>15.8</v>
      </c>
      <c r="AF255" s="102">
        <v>16.2</v>
      </c>
      <c r="AG255" s="100">
        <v>15.6</v>
      </c>
      <c r="AH255" s="100">
        <v>15.8</v>
      </c>
      <c r="AI255" s="100">
        <v>15.6</v>
      </c>
      <c r="AJ255" s="105">
        <v>15.6</v>
      </c>
      <c r="AK255" s="102">
        <v>15.4</v>
      </c>
      <c r="AL255" s="100">
        <v>15.6</v>
      </c>
      <c r="AM255" s="100">
        <v>15.6</v>
      </c>
      <c r="AN255" s="100">
        <v>14.8</v>
      </c>
      <c r="AO255" s="100">
        <v>15.8</v>
      </c>
      <c r="AP255" s="100">
        <v>14.8</v>
      </c>
      <c r="AQ255" s="110">
        <f t="shared" si="485"/>
        <v>0.65000000000000213</v>
      </c>
      <c r="AS255" s="103"/>
      <c r="AT255" s="167"/>
      <c r="AU255" s="161"/>
      <c r="AV255" s="143"/>
      <c r="AW255" s="143"/>
      <c r="AX255" s="143"/>
      <c r="AY255" s="143"/>
      <c r="AZ255" s="171"/>
      <c r="BA255" s="142"/>
      <c r="BB255" s="143"/>
      <c r="BC255" s="143"/>
      <c r="BD255" s="143"/>
      <c r="BE255" s="143"/>
      <c r="BF255" s="142"/>
      <c r="BG255" s="143"/>
      <c r="BH255" s="143"/>
      <c r="BI255" s="143"/>
      <c r="BJ255" s="150"/>
      <c r="BK255" s="143"/>
      <c r="BL255" s="143"/>
      <c r="BM255" s="143"/>
      <c r="BN255" s="143"/>
      <c r="BO255" s="150"/>
      <c r="BP255" s="142"/>
      <c r="BQ255" s="143"/>
      <c r="BR255" s="143"/>
      <c r="BS255" s="143"/>
      <c r="BT255" s="143"/>
      <c r="BV255" s="103"/>
      <c r="BW255" s="162"/>
      <c r="BX255" s="161"/>
      <c r="BY255" s="143"/>
      <c r="BZ255" s="143"/>
      <c r="CA255" s="143"/>
      <c r="CB255" s="143"/>
      <c r="CC255" s="161"/>
      <c r="CD255" s="143"/>
      <c r="CE255" s="143"/>
      <c r="CF255" s="143"/>
      <c r="CG255" s="143"/>
      <c r="CH255" s="143"/>
      <c r="CI255" s="143"/>
      <c r="CJ255" s="143"/>
      <c r="CK255" s="143"/>
      <c r="CL255" s="163"/>
      <c r="CM255" s="142"/>
      <c r="CN255" s="143"/>
      <c r="CO255" s="143"/>
      <c r="CP255" s="143"/>
      <c r="CQ255" s="143"/>
      <c r="CR255" s="142"/>
      <c r="CS255" s="143"/>
      <c r="CT255" s="143"/>
      <c r="CU255" s="143"/>
      <c r="CV255" s="143"/>
      <c r="CX255" s="103">
        <v>44718</v>
      </c>
      <c r="CY255" s="68">
        <v>10</v>
      </c>
      <c r="CZ255" s="68">
        <v>9</v>
      </c>
      <c r="DA255" s="126">
        <f t="shared" si="522"/>
        <v>1</v>
      </c>
      <c r="DC255" s="103">
        <v>44718</v>
      </c>
      <c r="DD255" s="127">
        <f t="shared" si="432"/>
        <v>0.60000000000000142</v>
      </c>
      <c r="DE255" s="127">
        <f t="shared" si="433"/>
        <v>0.60000000000000142</v>
      </c>
      <c r="DF255" s="127">
        <f t="shared" si="434"/>
        <v>-1.1999999999999993</v>
      </c>
      <c r="DG255" s="127">
        <f t="shared" si="435"/>
        <v>-0.40000000000000036</v>
      </c>
      <c r="DH255" s="127">
        <f t="shared" si="436"/>
        <v>-0.40000000000000036</v>
      </c>
      <c r="DI255" s="127">
        <f t="shared" si="437"/>
        <v>0.30000000000000071</v>
      </c>
      <c r="DJ255" s="127">
        <f t="shared" si="438"/>
        <v>-0.19999999999999929</v>
      </c>
      <c r="DK255" s="127">
        <f t="shared" si="439"/>
        <v>-0.40000000000000036</v>
      </c>
      <c r="DL255" s="127">
        <f t="shared" si="440"/>
        <v>-0.80000000000000071</v>
      </c>
      <c r="DM255" s="127">
        <f t="shared" si="441"/>
        <v>-0.59999999999999964</v>
      </c>
      <c r="DN255" s="127">
        <f t="shared" si="442"/>
        <v>-1.5</v>
      </c>
      <c r="DO255" s="127">
        <f t="shared" si="443"/>
        <v>-1</v>
      </c>
      <c r="DP255" s="127">
        <f t="shared" si="444"/>
        <v>-1.0000000000000018</v>
      </c>
      <c r="DQ255" s="127">
        <f t="shared" si="445"/>
        <v>-0.70000000000000107</v>
      </c>
      <c r="DR255" s="127">
        <f t="shared" si="446"/>
        <v>-1</v>
      </c>
      <c r="DS255" s="127">
        <f t="shared" si="447"/>
        <v>-1.4000000000000004</v>
      </c>
      <c r="DU255" s="103">
        <v>44721</v>
      </c>
      <c r="DV255" s="68">
        <v>8.1</v>
      </c>
      <c r="DW255" s="133">
        <v>7.7</v>
      </c>
      <c r="DX255" s="134">
        <f t="shared" si="466"/>
        <v>0.39999999999999947</v>
      </c>
      <c r="DY255" s="68">
        <v>7.9</v>
      </c>
      <c r="DZ255" s="133">
        <v>7.5</v>
      </c>
      <c r="EA255" s="134">
        <f t="shared" ref="EA255:EA261" si="523">DY255-DZ255</f>
        <v>0.40000000000000036</v>
      </c>
      <c r="EB255" s="68">
        <v>7.9</v>
      </c>
      <c r="EC255" s="133">
        <v>7.6</v>
      </c>
      <c r="ED255" s="134">
        <f t="shared" ref="ED255:ED261" si="524">EB255-EC255</f>
        <v>0.30000000000000071</v>
      </c>
      <c r="EE255" s="68">
        <v>7.8</v>
      </c>
      <c r="EF255" s="133">
        <v>7.7</v>
      </c>
      <c r="EG255" s="134">
        <f t="shared" ref="EG255:EG261" si="525">EE255-EF255</f>
        <v>9.9999999999999645E-2</v>
      </c>
      <c r="EH255" s="68">
        <v>7.75</v>
      </c>
      <c r="EI255" s="133">
        <v>7.7</v>
      </c>
      <c r="EJ255" s="134">
        <f t="shared" ref="EJ255:EJ261" si="526">EH255-EI255</f>
        <v>4.9999999999999822E-2</v>
      </c>
      <c r="EK255" s="68">
        <v>7.7</v>
      </c>
      <c r="EL255" s="133">
        <v>7.55</v>
      </c>
      <c r="EM255" s="134">
        <f t="shared" ref="EM255:EM261" si="527">EK255-EL255</f>
        <v>0.15000000000000036</v>
      </c>
      <c r="EN255" s="68">
        <v>7.7</v>
      </c>
      <c r="EO255" s="133">
        <v>7.4</v>
      </c>
      <c r="EP255" s="134">
        <f t="shared" ref="EP255:EP261" si="528">EN255-EO255</f>
        <v>0.29999999999999982</v>
      </c>
      <c r="EQ255" s="68">
        <v>7.8</v>
      </c>
      <c r="ER255" s="133">
        <v>7.35</v>
      </c>
      <c r="ES255" s="134">
        <f t="shared" ref="ES255:ES261" si="529">EQ255-ER255</f>
        <v>0.45000000000000018</v>
      </c>
      <c r="ET255" s="68">
        <v>7.7</v>
      </c>
      <c r="EU255" s="133">
        <v>7.4</v>
      </c>
      <c r="EV255" s="134">
        <f t="shared" ref="EV255:EV261" si="530">ET255-EU255</f>
        <v>0.29999999999999982</v>
      </c>
      <c r="EW255" s="68">
        <v>8.1</v>
      </c>
      <c r="EX255" s="133">
        <v>7.7</v>
      </c>
      <c r="EY255" s="134">
        <f t="shared" ref="EY255:EY261" si="531">EW255-EX255</f>
        <v>0.39999999999999947</v>
      </c>
    </row>
    <row r="256" spans="10:155" ht="19.75" customHeight="1" x14ac:dyDescent="0.35">
      <c r="J256" s="103">
        <v>44717</v>
      </c>
      <c r="K256" s="101">
        <f t="shared" si="431"/>
        <v>15.641935483870965</v>
      </c>
      <c r="L256" s="102">
        <v>15.6</v>
      </c>
      <c r="M256" s="100">
        <v>16</v>
      </c>
      <c r="N256" s="100">
        <v>15.2</v>
      </c>
      <c r="O256" s="100">
        <v>15.4</v>
      </c>
      <c r="P256" s="100">
        <v>18</v>
      </c>
      <c r="Q256" s="105">
        <v>16.600000000000001</v>
      </c>
      <c r="R256" s="102">
        <v>16.3</v>
      </c>
      <c r="S256" s="100">
        <v>16</v>
      </c>
      <c r="T256" s="100">
        <v>16.2</v>
      </c>
      <c r="U256" s="100">
        <v>16.600000000000001</v>
      </c>
      <c r="V256" s="100">
        <v>16.399999999999999</v>
      </c>
      <c r="W256" s="56">
        <v>16.2</v>
      </c>
      <c r="X256" s="106">
        <v>14.6</v>
      </c>
      <c r="Y256" s="100">
        <v>15.6</v>
      </c>
      <c r="Z256" s="100">
        <v>14.8</v>
      </c>
      <c r="AA256" s="100">
        <v>14.8</v>
      </c>
      <c r="AB256" s="105">
        <v>14.8</v>
      </c>
      <c r="AC256" s="102">
        <v>15.8</v>
      </c>
      <c r="AD256" s="102">
        <v>15.8</v>
      </c>
      <c r="AE256" s="100">
        <v>15.8</v>
      </c>
      <c r="AF256" s="102">
        <v>15.8</v>
      </c>
      <c r="AG256" s="100">
        <v>15.4</v>
      </c>
      <c r="AH256" s="100">
        <v>15.8</v>
      </c>
      <c r="AI256" s="100">
        <v>15.4</v>
      </c>
      <c r="AJ256" s="105">
        <v>15.4</v>
      </c>
      <c r="AK256" s="102">
        <v>15.2</v>
      </c>
      <c r="AL256" s="100">
        <v>15.4</v>
      </c>
      <c r="AM256" s="100">
        <v>15.2</v>
      </c>
      <c r="AN256" s="100">
        <v>14.6</v>
      </c>
      <c r="AO256" s="100">
        <v>15.4</v>
      </c>
      <c r="AP256" s="100">
        <v>14.8</v>
      </c>
      <c r="AQ256" s="110">
        <f t="shared" si="485"/>
        <v>0.55000000000000071</v>
      </c>
      <c r="AS256" s="103"/>
      <c r="AT256" s="167"/>
      <c r="AU256" s="161"/>
      <c r="AV256" s="143"/>
      <c r="AW256" s="143"/>
      <c r="AX256" s="143"/>
      <c r="AY256" s="143"/>
      <c r="AZ256" s="171"/>
      <c r="BA256" s="142"/>
      <c r="BB256" s="143"/>
      <c r="BC256" s="143"/>
      <c r="BD256" s="143"/>
      <c r="BE256" s="143"/>
      <c r="BF256" s="142"/>
      <c r="BG256" s="143"/>
      <c r="BH256" s="143"/>
      <c r="BI256" s="143"/>
      <c r="BJ256" s="150"/>
      <c r="BK256" s="143"/>
      <c r="BL256" s="143"/>
      <c r="BM256" s="143"/>
      <c r="BN256" s="143"/>
      <c r="BO256" s="150"/>
      <c r="BP256" s="142"/>
      <c r="BQ256" s="143"/>
      <c r="BR256" s="143"/>
      <c r="BS256" s="143"/>
      <c r="BT256" s="143"/>
      <c r="BV256" s="103"/>
      <c r="BW256" s="162"/>
      <c r="BX256" s="161"/>
      <c r="BY256" s="143"/>
      <c r="BZ256" s="143"/>
      <c r="CA256" s="143"/>
      <c r="CB256" s="143"/>
      <c r="CC256" s="161"/>
      <c r="CD256" s="143"/>
      <c r="CE256" s="143"/>
      <c r="CF256" s="143"/>
      <c r="CG256" s="143"/>
      <c r="CH256" s="143"/>
      <c r="CI256" s="143"/>
      <c r="CJ256" s="143"/>
      <c r="CK256" s="143"/>
      <c r="CL256" s="163"/>
      <c r="CM256" s="142"/>
      <c r="CN256" s="143"/>
      <c r="CO256" s="143"/>
      <c r="CP256" s="143"/>
      <c r="CQ256" s="143"/>
      <c r="CR256" s="142"/>
      <c r="CS256" s="143"/>
      <c r="CT256" s="143"/>
      <c r="CU256" s="143"/>
      <c r="CV256" s="143"/>
      <c r="CX256" s="103">
        <v>44717</v>
      </c>
      <c r="CY256" s="68">
        <v>10</v>
      </c>
      <c r="CZ256" s="68">
        <v>8.75</v>
      </c>
      <c r="DA256" s="126">
        <f t="shared" si="522"/>
        <v>1.25</v>
      </c>
      <c r="DC256" s="103">
        <v>44717</v>
      </c>
      <c r="DD256" s="127">
        <f t="shared" si="432"/>
        <v>0.39999999999999858</v>
      </c>
      <c r="DE256" s="127">
        <f t="shared" si="433"/>
        <v>0.60000000000000142</v>
      </c>
      <c r="DF256" s="127">
        <f t="shared" si="434"/>
        <v>-1.4000000000000004</v>
      </c>
      <c r="DG256" s="127">
        <f t="shared" si="435"/>
        <v>-0.80000000000000071</v>
      </c>
      <c r="DH256" s="127">
        <f t="shared" si="436"/>
        <v>-0.59999999999999964</v>
      </c>
      <c r="DI256" s="127">
        <f t="shared" si="437"/>
        <v>0.30000000000000071</v>
      </c>
      <c r="DJ256" s="127">
        <f t="shared" si="438"/>
        <v>-0.19999999999999929</v>
      </c>
      <c r="DK256" s="127">
        <f t="shared" si="439"/>
        <v>-0.59999999999999964</v>
      </c>
      <c r="DL256" s="127">
        <f t="shared" si="440"/>
        <v>-0.80000000000000071</v>
      </c>
      <c r="DM256" s="127">
        <f t="shared" si="441"/>
        <v>-0.80000000000000071</v>
      </c>
      <c r="DN256" s="127">
        <f t="shared" si="442"/>
        <v>-1.7000000000000011</v>
      </c>
      <c r="DO256" s="127">
        <f t="shared" si="443"/>
        <v>-1.2000000000000011</v>
      </c>
      <c r="DP256" s="127">
        <f t="shared" si="444"/>
        <v>-0.99999999999999822</v>
      </c>
      <c r="DQ256" s="127">
        <f t="shared" si="445"/>
        <v>-0.90000000000000036</v>
      </c>
      <c r="DR256" s="127">
        <f t="shared" si="446"/>
        <v>-0.80000000000000071</v>
      </c>
      <c r="DS256" s="127">
        <f t="shared" si="447"/>
        <v>-1.4000000000000004</v>
      </c>
      <c r="DU256" s="103">
        <v>44720</v>
      </c>
      <c r="DV256" s="68">
        <v>8.1</v>
      </c>
      <c r="DW256" s="133">
        <v>7.7</v>
      </c>
      <c r="DX256" s="134">
        <f t="shared" si="466"/>
        <v>0.39999999999999947</v>
      </c>
      <c r="DY256" s="68">
        <v>7.9</v>
      </c>
      <c r="DZ256" s="133">
        <v>7.55</v>
      </c>
      <c r="EA256" s="134">
        <f t="shared" si="523"/>
        <v>0.35000000000000053</v>
      </c>
      <c r="EB256" s="68">
        <v>7.9</v>
      </c>
      <c r="EC256" s="133">
        <v>7.65</v>
      </c>
      <c r="ED256" s="134">
        <f t="shared" si="524"/>
        <v>0.25</v>
      </c>
      <c r="EE256" s="68">
        <v>7.8</v>
      </c>
      <c r="EF256" s="133">
        <v>7.5</v>
      </c>
      <c r="EG256" s="134">
        <f t="shared" si="525"/>
        <v>0.29999999999999982</v>
      </c>
      <c r="EH256" s="68">
        <v>7.8</v>
      </c>
      <c r="EI256" s="133">
        <v>7.6</v>
      </c>
      <c r="EJ256" s="134">
        <f t="shared" si="526"/>
        <v>0.20000000000000018</v>
      </c>
      <c r="EK256" s="68">
        <v>7.7</v>
      </c>
      <c r="EL256" s="133">
        <v>7.5</v>
      </c>
      <c r="EM256" s="134">
        <f t="shared" si="527"/>
        <v>0.20000000000000018</v>
      </c>
      <c r="EN256" s="68">
        <v>7.7</v>
      </c>
      <c r="EO256" s="133">
        <v>7.3</v>
      </c>
      <c r="EP256" s="134">
        <f t="shared" si="528"/>
        <v>0.40000000000000036</v>
      </c>
      <c r="EQ256" s="68">
        <v>7.8</v>
      </c>
      <c r="ER256" s="133">
        <v>7.4</v>
      </c>
      <c r="ES256" s="134">
        <f t="shared" si="529"/>
        <v>0.39999999999999947</v>
      </c>
      <c r="ET256" s="68">
        <v>7.7</v>
      </c>
      <c r="EU256" s="133">
        <v>7.3</v>
      </c>
      <c r="EV256" s="134">
        <f t="shared" si="530"/>
        <v>0.40000000000000036</v>
      </c>
      <c r="EW256" s="68">
        <v>8.1</v>
      </c>
      <c r="EX256" s="133">
        <v>7.8</v>
      </c>
      <c r="EY256" s="134">
        <f t="shared" si="531"/>
        <v>0.29999999999999982</v>
      </c>
    </row>
    <row r="257" spans="10:155" ht="19.75" customHeight="1" x14ac:dyDescent="0.35">
      <c r="J257" s="103">
        <v>44716</v>
      </c>
      <c r="K257" s="101">
        <f t="shared" ref="K257:K320" si="532">AVERAGE(L257:AP257)</f>
        <v>15.616129032258064</v>
      </c>
      <c r="L257" s="102">
        <v>15.6</v>
      </c>
      <c r="M257" s="100">
        <v>16</v>
      </c>
      <c r="N257" s="100">
        <v>15.2</v>
      </c>
      <c r="O257" s="100">
        <v>15.4</v>
      </c>
      <c r="P257" s="100">
        <v>18</v>
      </c>
      <c r="Q257" s="105">
        <v>16.600000000000001</v>
      </c>
      <c r="R257" s="102">
        <v>16.3</v>
      </c>
      <c r="S257" s="100">
        <v>16.2</v>
      </c>
      <c r="T257" s="100">
        <v>16.2</v>
      </c>
      <c r="U257" s="100">
        <v>16.600000000000001</v>
      </c>
      <c r="V257" s="100">
        <v>16.399999999999999</v>
      </c>
      <c r="W257" s="56">
        <v>16.2</v>
      </c>
      <c r="X257" s="106">
        <v>14.6</v>
      </c>
      <c r="Y257" s="100">
        <v>15.6</v>
      </c>
      <c r="Z257" s="100">
        <v>14.8</v>
      </c>
      <c r="AA257" s="100">
        <v>14.8</v>
      </c>
      <c r="AB257" s="105">
        <v>14.8</v>
      </c>
      <c r="AC257" s="102">
        <v>15.6</v>
      </c>
      <c r="AD257" s="102">
        <v>15.6</v>
      </c>
      <c r="AE257" s="100">
        <v>15.8</v>
      </c>
      <c r="AF257" s="102">
        <v>15.6</v>
      </c>
      <c r="AG257" s="100">
        <v>15.4</v>
      </c>
      <c r="AH257" s="100">
        <v>15.8</v>
      </c>
      <c r="AI257" s="100">
        <v>15.2</v>
      </c>
      <c r="AJ257" s="105">
        <v>15.2</v>
      </c>
      <c r="AK257" s="102">
        <v>15.2</v>
      </c>
      <c r="AL257" s="100">
        <v>15.4</v>
      </c>
      <c r="AM257" s="100">
        <v>15.2</v>
      </c>
      <c r="AN257" s="100">
        <v>14.6</v>
      </c>
      <c r="AO257" s="100">
        <v>15.4</v>
      </c>
      <c r="AP257" s="100">
        <v>14.8</v>
      </c>
      <c r="AQ257" s="110">
        <f t="shared" si="485"/>
        <v>0.44999999999999929</v>
      </c>
      <c r="AS257" s="103"/>
      <c r="AT257" s="167"/>
      <c r="AU257" s="161"/>
      <c r="AV257" s="143"/>
      <c r="AW257" s="143"/>
      <c r="AX257" s="143"/>
      <c r="AY257" s="143"/>
      <c r="AZ257" s="171"/>
      <c r="BA257" s="142"/>
      <c r="BB257" s="143"/>
      <c r="BC257" s="143"/>
      <c r="BD257" s="143"/>
      <c r="BE257" s="143"/>
      <c r="BF257" s="142"/>
      <c r="BG257" s="143"/>
      <c r="BH257" s="143"/>
      <c r="BI257" s="143"/>
      <c r="BJ257" s="150"/>
      <c r="BK257" s="143"/>
      <c r="BL257" s="143"/>
      <c r="BM257" s="143"/>
      <c r="BN257" s="143"/>
      <c r="BO257" s="150"/>
      <c r="BP257" s="142"/>
      <c r="BQ257" s="143"/>
      <c r="BR257" s="143"/>
      <c r="BS257" s="143"/>
      <c r="BT257" s="143"/>
      <c r="BV257" s="103"/>
      <c r="BW257" s="162"/>
      <c r="BX257" s="161"/>
      <c r="BY257" s="143"/>
      <c r="BZ257" s="143"/>
      <c r="CA257" s="143"/>
      <c r="CB257" s="143"/>
      <c r="CC257" s="161"/>
      <c r="CD257" s="143"/>
      <c r="CE257" s="143"/>
      <c r="CF257" s="143"/>
      <c r="CG257" s="143"/>
      <c r="CH257" s="143"/>
      <c r="CI257" s="143"/>
      <c r="CJ257" s="143"/>
      <c r="CK257" s="143"/>
      <c r="CL257" s="163"/>
      <c r="CM257" s="142"/>
      <c r="CN257" s="143"/>
      <c r="CO257" s="143"/>
      <c r="CP257" s="143"/>
      <c r="CQ257" s="143"/>
      <c r="CR257" s="142"/>
      <c r="CS257" s="143"/>
      <c r="CT257" s="143"/>
      <c r="CU257" s="143"/>
      <c r="CV257" s="143"/>
      <c r="CX257" s="103">
        <v>44716</v>
      </c>
      <c r="CY257" s="68">
        <v>10</v>
      </c>
      <c r="CZ257" s="68">
        <v>8.75</v>
      </c>
      <c r="DA257" s="126">
        <f t="shared" si="522"/>
        <v>1.25</v>
      </c>
      <c r="DC257" s="103">
        <v>44716</v>
      </c>
      <c r="DD257" s="127">
        <f t="shared" si="432"/>
        <v>0.19999999999999929</v>
      </c>
      <c r="DE257" s="127">
        <f t="shared" si="433"/>
        <v>0.40000000000000213</v>
      </c>
      <c r="DF257" s="127">
        <f t="shared" si="434"/>
        <v>-1.5999999999999996</v>
      </c>
      <c r="DG257" s="127">
        <f t="shared" si="435"/>
        <v>-1</v>
      </c>
      <c r="DH257" s="127">
        <f t="shared" si="436"/>
        <v>-0.79999999999999893</v>
      </c>
      <c r="DI257" s="127">
        <f t="shared" si="437"/>
        <v>0.10000000000000142</v>
      </c>
      <c r="DJ257" s="127">
        <f t="shared" si="438"/>
        <v>-0.39999999999999858</v>
      </c>
      <c r="DK257" s="127">
        <f t="shared" si="439"/>
        <v>-1</v>
      </c>
      <c r="DL257" s="127">
        <f t="shared" si="440"/>
        <v>-1</v>
      </c>
      <c r="DM257" s="127">
        <f t="shared" si="441"/>
        <v>-1</v>
      </c>
      <c r="DN257" s="127">
        <f t="shared" si="442"/>
        <v>-1.7000000000000011</v>
      </c>
      <c r="DO257" s="127">
        <f t="shared" si="443"/>
        <v>-1.2000000000000011</v>
      </c>
      <c r="DP257" s="127">
        <f t="shared" si="444"/>
        <v>-0.99999999999999822</v>
      </c>
      <c r="DQ257" s="127">
        <f t="shared" si="445"/>
        <v>-0.90000000000000036</v>
      </c>
      <c r="DR257" s="127">
        <f t="shared" si="446"/>
        <v>-0.80000000000000071</v>
      </c>
      <c r="DS257" s="127">
        <f t="shared" si="447"/>
        <v>-1.5999999999999996</v>
      </c>
      <c r="DU257" s="103">
        <v>44719</v>
      </c>
      <c r="DV257" s="68">
        <v>8.15</v>
      </c>
      <c r="DW257" s="133">
        <v>7.7</v>
      </c>
      <c r="DX257" s="134">
        <f t="shared" si="466"/>
        <v>0.45000000000000018</v>
      </c>
      <c r="DY257" s="68">
        <v>8</v>
      </c>
      <c r="DZ257" s="133">
        <v>7.7</v>
      </c>
      <c r="EA257" s="134">
        <f t="shared" si="523"/>
        <v>0.29999999999999982</v>
      </c>
      <c r="EB257" s="68">
        <v>7.9</v>
      </c>
      <c r="EC257" s="133">
        <v>7.65</v>
      </c>
      <c r="ED257" s="134">
        <f t="shared" si="524"/>
        <v>0.25</v>
      </c>
      <c r="EE257" s="68">
        <v>7.8</v>
      </c>
      <c r="EF257" s="133">
        <v>7.65</v>
      </c>
      <c r="EG257" s="134">
        <f t="shared" si="525"/>
        <v>0.14999999999999947</v>
      </c>
      <c r="EH257" s="68">
        <v>7.8</v>
      </c>
      <c r="EI257" s="133">
        <v>7.7</v>
      </c>
      <c r="EJ257" s="134">
        <f t="shared" si="526"/>
        <v>9.9999999999999645E-2</v>
      </c>
      <c r="EK257" s="133">
        <v>7.6</v>
      </c>
      <c r="EL257" s="133">
        <v>7.5</v>
      </c>
      <c r="EM257" s="134">
        <f t="shared" si="527"/>
        <v>9.9999999999999645E-2</v>
      </c>
      <c r="EN257" s="68">
        <v>7.8</v>
      </c>
      <c r="EO257" s="133">
        <v>7.5</v>
      </c>
      <c r="EP257" s="134">
        <f t="shared" si="528"/>
        <v>0.29999999999999982</v>
      </c>
      <c r="EQ257" s="68">
        <v>7.9</v>
      </c>
      <c r="ER257" s="133">
        <v>7.6</v>
      </c>
      <c r="ES257" s="134">
        <f t="shared" si="529"/>
        <v>0.30000000000000071</v>
      </c>
      <c r="ET257" s="68">
        <v>7.8</v>
      </c>
      <c r="EU257" s="133">
        <v>7.5</v>
      </c>
      <c r="EV257" s="134">
        <f t="shared" si="530"/>
        <v>0.29999999999999982</v>
      </c>
      <c r="EW257" s="68">
        <v>8.3000000000000007</v>
      </c>
      <c r="EX257" s="133">
        <v>7.9</v>
      </c>
      <c r="EY257" s="134">
        <f t="shared" si="531"/>
        <v>0.40000000000000036</v>
      </c>
    </row>
    <row r="258" spans="10:155" ht="19.75" customHeight="1" x14ac:dyDescent="0.35">
      <c r="J258" s="103">
        <v>44715</v>
      </c>
      <c r="K258" s="101">
        <f t="shared" si="532"/>
        <v>15.641935483870968</v>
      </c>
      <c r="L258" s="102">
        <v>15.6</v>
      </c>
      <c r="M258" s="100">
        <v>16</v>
      </c>
      <c r="N258" s="100">
        <v>15.6</v>
      </c>
      <c r="O258" s="100">
        <v>15.4</v>
      </c>
      <c r="P258" s="100">
        <v>18</v>
      </c>
      <c r="Q258" s="105">
        <v>16.600000000000001</v>
      </c>
      <c r="R258" s="102">
        <v>16.3</v>
      </c>
      <c r="S258" s="100">
        <v>16.2</v>
      </c>
      <c r="T258" s="100">
        <v>16.2</v>
      </c>
      <c r="U258" s="100">
        <v>16.600000000000001</v>
      </c>
      <c r="V258" s="100">
        <v>16.399999999999999</v>
      </c>
      <c r="W258" s="56">
        <v>16.2</v>
      </c>
      <c r="X258" s="106">
        <v>14.6</v>
      </c>
      <c r="Y258" s="100">
        <v>15.6</v>
      </c>
      <c r="Z258" s="100">
        <v>14.8</v>
      </c>
      <c r="AA258" s="100">
        <v>14.8</v>
      </c>
      <c r="AB258" s="105">
        <v>14.8</v>
      </c>
      <c r="AC258" s="102">
        <v>15.6</v>
      </c>
      <c r="AD258" s="102">
        <v>15.6</v>
      </c>
      <c r="AE258" s="100">
        <v>15.8</v>
      </c>
      <c r="AF258" s="102">
        <v>15.6</v>
      </c>
      <c r="AG258" s="100">
        <v>15.4</v>
      </c>
      <c r="AH258" s="100">
        <v>15.8</v>
      </c>
      <c r="AI258" s="100">
        <v>15.2</v>
      </c>
      <c r="AJ258" s="105">
        <v>15.2</v>
      </c>
      <c r="AK258" s="102">
        <v>15.4</v>
      </c>
      <c r="AL258" s="100">
        <v>15.4</v>
      </c>
      <c r="AM258" s="100">
        <v>15.2</v>
      </c>
      <c r="AN258" s="100">
        <v>14.6</v>
      </c>
      <c r="AO258" s="100">
        <v>15.6</v>
      </c>
      <c r="AP258" s="100">
        <v>14.8</v>
      </c>
      <c r="AQ258" s="110">
        <f t="shared" si="485"/>
        <v>0.44999999999999929</v>
      </c>
      <c r="AS258" s="103"/>
      <c r="AT258" s="167"/>
      <c r="AU258" s="161"/>
      <c r="AV258" s="143"/>
      <c r="AW258" s="143"/>
      <c r="AX258" s="143"/>
      <c r="AY258" s="143"/>
      <c r="AZ258" s="171"/>
      <c r="BA258" s="142"/>
      <c r="BB258" s="143"/>
      <c r="BC258" s="143"/>
      <c r="BD258" s="143"/>
      <c r="BE258" s="143"/>
      <c r="BF258" s="142"/>
      <c r="BG258" s="143"/>
      <c r="BH258" s="143"/>
      <c r="BI258" s="143"/>
      <c r="BJ258" s="150"/>
      <c r="BK258" s="143"/>
      <c r="BL258" s="143"/>
      <c r="BM258" s="143"/>
      <c r="BN258" s="143"/>
      <c r="BO258" s="150"/>
      <c r="BP258" s="142"/>
      <c r="BQ258" s="143"/>
      <c r="BR258" s="143"/>
      <c r="BS258" s="143"/>
      <c r="BT258" s="143"/>
      <c r="BV258" s="103"/>
      <c r="BW258" s="162"/>
      <c r="BX258" s="161"/>
      <c r="BY258" s="143"/>
      <c r="BZ258" s="143"/>
      <c r="CA258" s="143"/>
      <c r="CB258" s="143"/>
      <c r="CC258" s="161"/>
      <c r="CD258" s="143"/>
      <c r="CE258" s="143"/>
      <c r="CF258" s="143"/>
      <c r="CG258" s="143"/>
      <c r="CH258" s="143"/>
      <c r="CI258" s="143"/>
      <c r="CJ258" s="143"/>
      <c r="CK258" s="143"/>
      <c r="CL258" s="163"/>
      <c r="CM258" s="142"/>
      <c r="CN258" s="143"/>
      <c r="CO258" s="143"/>
      <c r="CP258" s="143"/>
      <c r="CQ258" s="143"/>
      <c r="CR258" s="142"/>
      <c r="CS258" s="143"/>
      <c r="CT258" s="143"/>
      <c r="CU258" s="143"/>
      <c r="CV258" s="143"/>
      <c r="CX258" s="103">
        <v>44715</v>
      </c>
      <c r="CY258" s="68">
        <v>10.15</v>
      </c>
      <c r="CZ258" s="68">
        <v>8.9</v>
      </c>
      <c r="DA258" s="126">
        <f t="shared" si="522"/>
        <v>1.25</v>
      </c>
      <c r="DC258" s="103">
        <v>44715</v>
      </c>
      <c r="DD258" s="127">
        <f t="shared" si="432"/>
        <v>0.19999999999999929</v>
      </c>
      <c r="DE258" s="127">
        <f t="shared" si="433"/>
        <v>0.40000000000000213</v>
      </c>
      <c r="DF258" s="127">
        <f t="shared" si="434"/>
        <v>-1.5999999999999996</v>
      </c>
      <c r="DG258" s="127">
        <f t="shared" si="435"/>
        <v>-1</v>
      </c>
      <c r="DH258" s="127">
        <f t="shared" si="436"/>
        <v>-0.79999999999999893</v>
      </c>
      <c r="DI258" s="127">
        <f t="shared" si="437"/>
        <v>0.10000000000000142</v>
      </c>
      <c r="DJ258" s="127">
        <f t="shared" si="438"/>
        <v>-0.39999999999999858</v>
      </c>
      <c r="DK258" s="127">
        <f t="shared" si="439"/>
        <v>-1</v>
      </c>
      <c r="DL258" s="127">
        <f t="shared" si="440"/>
        <v>-0.59999999999999964</v>
      </c>
      <c r="DM258" s="127">
        <f t="shared" si="441"/>
        <v>-0.79999999999999893</v>
      </c>
      <c r="DN258" s="127">
        <f t="shared" si="442"/>
        <v>-1.7000000000000011</v>
      </c>
      <c r="DO258" s="127">
        <f t="shared" si="443"/>
        <v>-1.2000000000000011</v>
      </c>
      <c r="DP258" s="127">
        <f t="shared" si="444"/>
        <v>-0.99999999999999822</v>
      </c>
      <c r="DQ258" s="127">
        <f t="shared" si="445"/>
        <v>-0.90000000000000036</v>
      </c>
      <c r="DR258" s="127">
        <f t="shared" si="446"/>
        <v>-0.80000000000000071</v>
      </c>
      <c r="DS258" s="127">
        <f t="shared" si="447"/>
        <v>-1.5999999999999996</v>
      </c>
      <c r="DU258" s="103">
        <v>44718</v>
      </c>
      <c r="DV258" s="68">
        <v>8.15</v>
      </c>
      <c r="DW258" s="133">
        <v>7.7</v>
      </c>
      <c r="DX258" s="134">
        <f t="shared" si="466"/>
        <v>0.45000000000000018</v>
      </c>
      <c r="DY258" s="68">
        <v>8</v>
      </c>
      <c r="DZ258" s="133">
        <v>7.7</v>
      </c>
      <c r="EA258" s="134">
        <f t="shared" si="523"/>
        <v>0.29999999999999982</v>
      </c>
      <c r="EB258" s="68">
        <v>7.8</v>
      </c>
      <c r="EC258" s="133">
        <v>7.6</v>
      </c>
      <c r="ED258" s="134">
        <f t="shared" si="524"/>
        <v>0.20000000000000018</v>
      </c>
      <c r="EE258" s="68">
        <v>7.7</v>
      </c>
      <c r="EF258" s="133">
        <v>7.6</v>
      </c>
      <c r="EG258" s="134">
        <f t="shared" si="525"/>
        <v>0.10000000000000053</v>
      </c>
      <c r="EH258" s="68">
        <v>7.8</v>
      </c>
      <c r="EI258" s="133">
        <v>7.8</v>
      </c>
      <c r="EJ258" s="134">
        <f t="shared" si="526"/>
        <v>0</v>
      </c>
      <c r="EK258" s="133">
        <v>7.6</v>
      </c>
      <c r="EL258" s="133">
        <v>7.5</v>
      </c>
      <c r="EM258" s="134">
        <f t="shared" si="527"/>
        <v>9.9999999999999645E-2</v>
      </c>
      <c r="EN258" s="68">
        <v>7.8</v>
      </c>
      <c r="EO258" s="133">
        <v>7.5</v>
      </c>
      <c r="EP258" s="134">
        <f t="shared" si="528"/>
        <v>0.29999999999999982</v>
      </c>
      <c r="EQ258" s="68">
        <v>7.9</v>
      </c>
      <c r="ER258" s="133">
        <v>7.6</v>
      </c>
      <c r="ES258" s="134">
        <f t="shared" si="529"/>
        <v>0.30000000000000071</v>
      </c>
      <c r="ET258" s="68">
        <v>7.8</v>
      </c>
      <c r="EU258" s="133">
        <v>7.5</v>
      </c>
      <c r="EV258" s="134">
        <f t="shared" si="530"/>
        <v>0.29999999999999982</v>
      </c>
      <c r="EW258" s="68">
        <v>8.3000000000000007</v>
      </c>
      <c r="EX258" s="133">
        <v>7.9</v>
      </c>
      <c r="EY258" s="134">
        <f t="shared" si="531"/>
        <v>0.40000000000000036</v>
      </c>
    </row>
    <row r="259" spans="10:155" ht="19.75" customHeight="1" x14ac:dyDescent="0.35">
      <c r="J259" s="103">
        <v>44714</v>
      </c>
      <c r="K259" s="101">
        <f t="shared" si="532"/>
        <v>15.790322580645167</v>
      </c>
      <c r="L259" s="102">
        <v>16</v>
      </c>
      <c r="M259" s="100">
        <v>16.399999999999999</v>
      </c>
      <c r="N259" s="100">
        <v>15.6</v>
      </c>
      <c r="O259" s="100">
        <v>15.6</v>
      </c>
      <c r="P259" s="100">
        <v>18.2</v>
      </c>
      <c r="Q259" s="105">
        <v>16.600000000000001</v>
      </c>
      <c r="R259" s="102">
        <v>16.3</v>
      </c>
      <c r="S259" s="100">
        <v>16.2</v>
      </c>
      <c r="T259" s="100">
        <v>16.2</v>
      </c>
      <c r="U259" s="100">
        <v>16.600000000000001</v>
      </c>
      <c r="V259" s="100">
        <v>16.600000000000001</v>
      </c>
      <c r="W259" s="56">
        <v>16.399999999999999</v>
      </c>
      <c r="X259" s="106">
        <v>14.6</v>
      </c>
      <c r="Y259" s="100">
        <v>15.8</v>
      </c>
      <c r="Z259" s="100">
        <v>14.8</v>
      </c>
      <c r="AA259" s="100">
        <v>14.8</v>
      </c>
      <c r="AB259" s="105">
        <v>14.8</v>
      </c>
      <c r="AC259" s="102">
        <v>15.8</v>
      </c>
      <c r="AD259" s="102">
        <v>15.8</v>
      </c>
      <c r="AE259" s="100">
        <v>15.8</v>
      </c>
      <c r="AF259" s="102">
        <v>15.8</v>
      </c>
      <c r="AG259" s="100">
        <v>15.8</v>
      </c>
      <c r="AH259" s="100">
        <v>15.8</v>
      </c>
      <c r="AI259" s="100">
        <v>15.6</v>
      </c>
      <c r="AJ259" s="105">
        <v>15.6</v>
      </c>
      <c r="AK259" s="102">
        <v>15.8</v>
      </c>
      <c r="AL259" s="100">
        <v>15.6</v>
      </c>
      <c r="AM259" s="100">
        <v>15.4</v>
      </c>
      <c r="AN259" s="100">
        <v>14.8</v>
      </c>
      <c r="AO259" s="100">
        <v>15.6</v>
      </c>
      <c r="AP259" s="100">
        <v>14.8</v>
      </c>
      <c r="AQ259" s="110">
        <f t="shared" si="485"/>
        <v>0.64999999999999858</v>
      </c>
      <c r="AS259" s="103"/>
      <c r="AT259" s="167"/>
      <c r="AU259" s="161"/>
      <c r="AV259" s="143"/>
      <c r="AW259" s="143"/>
      <c r="AX259" s="143"/>
      <c r="AY259" s="143"/>
      <c r="AZ259" s="171"/>
      <c r="BA259" s="142"/>
      <c r="BB259" s="143"/>
      <c r="BC259" s="143"/>
      <c r="BD259" s="143"/>
      <c r="BE259" s="143"/>
      <c r="BF259" s="142"/>
      <c r="BG259" s="143"/>
      <c r="BH259" s="143"/>
      <c r="BI259" s="143"/>
      <c r="BJ259" s="150"/>
      <c r="BK259" s="143"/>
      <c r="BL259" s="143"/>
      <c r="BM259" s="143"/>
      <c r="BN259" s="143"/>
      <c r="BO259" s="150"/>
      <c r="BP259" s="142"/>
      <c r="BQ259" s="143"/>
      <c r="BR259" s="143"/>
      <c r="BS259" s="143"/>
      <c r="BT259" s="143"/>
      <c r="BV259" s="103"/>
      <c r="BW259" s="162"/>
      <c r="BX259" s="161"/>
      <c r="BY259" s="143"/>
      <c r="BZ259" s="143"/>
      <c r="CA259" s="143"/>
      <c r="CB259" s="143"/>
      <c r="CC259" s="161"/>
      <c r="CD259" s="143"/>
      <c r="CE259" s="143"/>
      <c r="CF259" s="143"/>
      <c r="CG259" s="143"/>
      <c r="CH259" s="143"/>
      <c r="CI259" s="143"/>
      <c r="CJ259" s="143"/>
      <c r="CK259" s="143"/>
      <c r="CL259" s="163"/>
      <c r="CM259" s="142"/>
      <c r="CN259" s="143"/>
      <c r="CO259" s="143"/>
      <c r="CP259" s="143"/>
      <c r="CQ259" s="143"/>
      <c r="CR259" s="142"/>
      <c r="CS259" s="143"/>
      <c r="CT259" s="143"/>
      <c r="CU259" s="143"/>
      <c r="CV259" s="143"/>
      <c r="CX259" s="103">
        <v>44714</v>
      </c>
      <c r="CY259" s="68">
        <v>10.25</v>
      </c>
      <c r="CZ259" s="68">
        <v>9.5</v>
      </c>
      <c r="DA259" s="126">
        <f t="shared" si="522"/>
        <v>0.75</v>
      </c>
      <c r="DC259" s="103">
        <v>44714</v>
      </c>
      <c r="DD259" s="127">
        <f t="shared" si="432"/>
        <v>0.40000000000000213</v>
      </c>
      <c r="DE259" s="127">
        <f t="shared" si="433"/>
        <v>0.40000000000000213</v>
      </c>
      <c r="DF259" s="127">
        <f t="shared" si="434"/>
        <v>-1.3999999999999986</v>
      </c>
      <c r="DG259" s="127">
        <f t="shared" si="435"/>
        <v>-0.79999999999999893</v>
      </c>
      <c r="DH259" s="127">
        <f t="shared" si="436"/>
        <v>-0.59999999999999964</v>
      </c>
      <c r="DI259" s="127">
        <f t="shared" si="437"/>
        <v>0.10000000000000142</v>
      </c>
      <c r="DJ259" s="127">
        <f t="shared" si="438"/>
        <v>-0.39999999999999858</v>
      </c>
      <c r="DK259" s="127">
        <f t="shared" si="439"/>
        <v>-0.59999999999999964</v>
      </c>
      <c r="DL259" s="127">
        <f t="shared" si="440"/>
        <v>-0.59999999999999964</v>
      </c>
      <c r="DM259" s="127">
        <f t="shared" si="441"/>
        <v>-0.39999999999999858</v>
      </c>
      <c r="DN259" s="127">
        <f t="shared" si="442"/>
        <v>-1.5</v>
      </c>
      <c r="DO259" s="127">
        <f t="shared" si="443"/>
        <v>-1</v>
      </c>
      <c r="DP259" s="127">
        <f t="shared" si="444"/>
        <v>-1.0000000000000018</v>
      </c>
      <c r="DQ259" s="127">
        <f t="shared" si="445"/>
        <v>-0.70000000000000107</v>
      </c>
      <c r="DR259" s="127">
        <f t="shared" si="446"/>
        <v>-1</v>
      </c>
      <c r="DS259" s="127">
        <f t="shared" si="447"/>
        <v>-1.5999999999999996</v>
      </c>
      <c r="DU259" s="103">
        <v>44717</v>
      </c>
      <c r="DV259" s="68">
        <v>8.15</v>
      </c>
      <c r="DW259" s="133">
        <v>7.9</v>
      </c>
      <c r="DX259" s="134">
        <f t="shared" si="466"/>
        <v>0.25</v>
      </c>
      <c r="DY259" s="68">
        <v>8</v>
      </c>
      <c r="DZ259" s="133">
        <v>7.85</v>
      </c>
      <c r="EA259" s="134">
        <f t="shared" si="523"/>
        <v>0.15000000000000036</v>
      </c>
      <c r="EB259" s="68">
        <v>7.8</v>
      </c>
      <c r="EC259" s="133">
        <v>7.6</v>
      </c>
      <c r="ED259" s="134">
        <f t="shared" si="524"/>
        <v>0.20000000000000018</v>
      </c>
      <c r="EE259" s="68">
        <v>7.6</v>
      </c>
      <c r="EF259" s="133">
        <v>7.5</v>
      </c>
      <c r="EG259" s="134">
        <f t="shared" si="525"/>
        <v>9.9999999999999645E-2</v>
      </c>
      <c r="EH259" s="68">
        <v>7.7</v>
      </c>
      <c r="EI259" s="133">
        <v>7.65</v>
      </c>
      <c r="EJ259" s="134">
        <f t="shared" si="526"/>
        <v>4.9999999999999822E-2</v>
      </c>
      <c r="EK259" s="133">
        <v>7.6</v>
      </c>
      <c r="EL259" s="133">
        <v>7.5</v>
      </c>
      <c r="EM259" s="134">
        <f t="shared" si="527"/>
        <v>9.9999999999999645E-2</v>
      </c>
      <c r="EN259" s="68">
        <v>7.7</v>
      </c>
      <c r="EO259" s="133">
        <v>7.5</v>
      </c>
      <c r="EP259" s="134">
        <f t="shared" si="528"/>
        <v>0.20000000000000018</v>
      </c>
      <c r="EQ259" s="68">
        <v>7.9</v>
      </c>
      <c r="ER259" s="133">
        <v>7.6</v>
      </c>
      <c r="ES259" s="134">
        <f t="shared" si="529"/>
        <v>0.30000000000000071</v>
      </c>
      <c r="ET259" s="68">
        <v>7.7</v>
      </c>
      <c r="EU259" s="133">
        <v>7.5</v>
      </c>
      <c r="EV259" s="134">
        <f t="shared" si="530"/>
        <v>0.20000000000000018</v>
      </c>
      <c r="EW259" s="68">
        <v>8.1999999999999993</v>
      </c>
      <c r="EX259" s="133">
        <v>7.6</v>
      </c>
      <c r="EY259" s="134">
        <f t="shared" si="531"/>
        <v>0.59999999999999964</v>
      </c>
    </row>
    <row r="260" spans="10:155" ht="19.75" customHeight="1" x14ac:dyDescent="0.35">
      <c r="J260" s="103">
        <v>44713</v>
      </c>
      <c r="K260" s="101">
        <f t="shared" si="532"/>
        <v>15.790322580645169</v>
      </c>
      <c r="L260" s="102">
        <v>16</v>
      </c>
      <c r="M260" s="100">
        <v>16.399999999999999</v>
      </c>
      <c r="N260" s="100">
        <v>15.6</v>
      </c>
      <c r="O260" s="100">
        <v>15.6</v>
      </c>
      <c r="P260" s="100">
        <v>18.2</v>
      </c>
      <c r="Q260" s="105">
        <v>16.600000000000001</v>
      </c>
      <c r="R260" s="102">
        <v>16.3</v>
      </c>
      <c r="S260" s="100">
        <v>16.2</v>
      </c>
      <c r="T260" s="100">
        <v>16.399999999999999</v>
      </c>
      <c r="U260" s="100">
        <v>16.600000000000001</v>
      </c>
      <c r="V260" s="100">
        <v>16.600000000000001</v>
      </c>
      <c r="W260" s="56">
        <v>16.399999999999999</v>
      </c>
      <c r="X260" s="106">
        <v>14.6</v>
      </c>
      <c r="Y260" s="100">
        <v>15.8</v>
      </c>
      <c r="Z260" s="100">
        <v>14.8</v>
      </c>
      <c r="AA260" s="100">
        <v>14.8</v>
      </c>
      <c r="AB260" s="105">
        <v>14.8</v>
      </c>
      <c r="AC260" s="102">
        <v>15.8</v>
      </c>
      <c r="AD260" s="102">
        <v>15.8</v>
      </c>
      <c r="AE260" s="100">
        <v>15.8</v>
      </c>
      <c r="AF260" s="102">
        <v>15.8</v>
      </c>
      <c r="AG260" s="100">
        <v>15.8</v>
      </c>
      <c r="AH260" s="100">
        <v>15.8</v>
      </c>
      <c r="AI260" s="100">
        <v>15.6</v>
      </c>
      <c r="AJ260" s="105">
        <v>15.6</v>
      </c>
      <c r="AK260" s="102">
        <v>15.6</v>
      </c>
      <c r="AL260" s="100">
        <v>15.6</v>
      </c>
      <c r="AM260" s="100">
        <v>15.4</v>
      </c>
      <c r="AN260" s="100">
        <v>14.8</v>
      </c>
      <c r="AO260" s="100">
        <v>15.6</v>
      </c>
      <c r="AP260" s="100">
        <v>14.8</v>
      </c>
      <c r="AQ260" s="110">
        <f t="shared" si="485"/>
        <v>0.64999999999999858</v>
      </c>
      <c r="AS260" s="103"/>
      <c r="AT260" s="167"/>
      <c r="AU260" s="161"/>
      <c r="AV260" s="143"/>
      <c r="AW260" s="143"/>
      <c r="AX260" s="143"/>
      <c r="AY260" s="143"/>
      <c r="AZ260" s="171"/>
      <c r="BA260" s="142"/>
      <c r="BB260" s="143"/>
      <c r="BC260" s="143"/>
      <c r="BD260" s="143"/>
      <c r="BE260" s="143"/>
      <c r="BF260" s="142"/>
      <c r="BG260" s="143"/>
      <c r="BH260" s="143"/>
      <c r="BI260" s="143"/>
      <c r="BJ260" s="150"/>
      <c r="BK260" s="143"/>
      <c r="BL260" s="143"/>
      <c r="BM260" s="143"/>
      <c r="BN260" s="143"/>
      <c r="BO260" s="150"/>
      <c r="BP260" s="142"/>
      <c r="BQ260" s="143"/>
      <c r="BR260" s="143"/>
      <c r="BS260" s="143"/>
      <c r="BT260" s="143"/>
      <c r="BV260" s="103"/>
      <c r="BW260" s="162"/>
      <c r="BX260" s="161"/>
      <c r="BY260" s="143"/>
      <c r="BZ260" s="143"/>
      <c r="CA260" s="143"/>
      <c r="CB260" s="143"/>
      <c r="CC260" s="161"/>
      <c r="CD260" s="143"/>
      <c r="CE260" s="143"/>
      <c r="CF260" s="143"/>
      <c r="CG260" s="143"/>
      <c r="CH260" s="143"/>
      <c r="CI260" s="143"/>
      <c r="CJ260" s="143"/>
      <c r="CK260" s="143"/>
      <c r="CL260" s="163"/>
      <c r="CM260" s="142"/>
      <c r="CN260" s="143"/>
      <c r="CO260" s="143"/>
      <c r="CP260" s="143"/>
      <c r="CQ260" s="143"/>
      <c r="CR260" s="142"/>
      <c r="CS260" s="143"/>
      <c r="CT260" s="143"/>
      <c r="CU260" s="143"/>
      <c r="CV260" s="143"/>
      <c r="CX260" s="103">
        <v>44713</v>
      </c>
      <c r="CY260" s="68">
        <v>10.15</v>
      </c>
      <c r="CZ260" s="68">
        <v>8.8000000000000007</v>
      </c>
      <c r="DA260" s="126">
        <f t="shared" si="522"/>
        <v>1.3499999999999996</v>
      </c>
      <c r="DC260" s="103">
        <v>44713</v>
      </c>
      <c r="DD260" s="127">
        <f t="shared" si="432"/>
        <v>0.40000000000000213</v>
      </c>
      <c r="DE260" s="127">
        <f t="shared" si="433"/>
        <v>0.40000000000000213</v>
      </c>
      <c r="DF260" s="127">
        <f t="shared" si="434"/>
        <v>-1.3999999999999986</v>
      </c>
      <c r="DG260" s="127">
        <f t="shared" si="435"/>
        <v>-0.79999999999999893</v>
      </c>
      <c r="DH260" s="127">
        <f t="shared" si="436"/>
        <v>-0.59999999999999964</v>
      </c>
      <c r="DI260" s="127">
        <f t="shared" si="437"/>
        <v>0.10000000000000142</v>
      </c>
      <c r="DJ260" s="127">
        <f t="shared" si="438"/>
        <v>-0.39999999999999858</v>
      </c>
      <c r="DK260" s="127">
        <f t="shared" si="439"/>
        <v>-0.59999999999999964</v>
      </c>
      <c r="DL260" s="127">
        <f t="shared" si="440"/>
        <v>-0.59999999999999964</v>
      </c>
      <c r="DM260" s="127">
        <f t="shared" si="441"/>
        <v>-0.59999999999999964</v>
      </c>
      <c r="DN260" s="127">
        <f t="shared" si="442"/>
        <v>-1.5</v>
      </c>
      <c r="DO260" s="127">
        <f t="shared" si="443"/>
        <v>-1</v>
      </c>
      <c r="DP260" s="127">
        <f t="shared" si="444"/>
        <v>-1.0000000000000018</v>
      </c>
      <c r="DQ260" s="127">
        <f t="shared" si="445"/>
        <v>-0.70000000000000107</v>
      </c>
      <c r="DR260" s="127">
        <f t="shared" si="446"/>
        <v>-1</v>
      </c>
      <c r="DS260" s="127">
        <f t="shared" si="447"/>
        <v>-1.5999999999999996</v>
      </c>
      <c r="DU260" s="103">
        <v>44716</v>
      </c>
      <c r="DV260" s="68">
        <v>8.15</v>
      </c>
      <c r="DW260" s="133">
        <v>7.9</v>
      </c>
      <c r="DX260" s="134">
        <f t="shared" si="466"/>
        <v>0.25</v>
      </c>
      <c r="DY260" s="68">
        <v>8.1</v>
      </c>
      <c r="DZ260" s="133">
        <v>7.85</v>
      </c>
      <c r="EA260" s="134">
        <f t="shared" si="523"/>
        <v>0.25</v>
      </c>
      <c r="EB260" s="68">
        <v>7.8</v>
      </c>
      <c r="EC260" s="133">
        <v>7.6</v>
      </c>
      <c r="ED260" s="134">
        <f t="shared" si="524"/>
        <v>0.20000000000000018</v>
      </c>
      <c r="EE260" s="68">
        <v>7.6</v>
      </c>
      <c r="EF260" s="133">
        <v>7.5</v>
      </c>
      <c r="EG260" s="134">
        <f t="shared" si="525"/>
        <v>9.9999999999999645E-2</v>
      </c>
      <c r="EH260" s="68">
        <v>7.7</v>
      </c>
      <c r="EI260" s="133">
        <v>7.7</v>
      </c>
      <c r="EJ260" s="134">
        <f t="shared" si="526"/>
        <v>0</v>
      </c>
      <c r="EK260" s="133">
        <v>7.6</v>
      </c>
      <c r="EL260" s="133">
        <v>7.6</v>
      </c>
      <c r="EM260" s="134">
        <f t="shared" si="527"/>
        <v>0</v>
      </c>
      <c r="EN260" s="68">
        <v>7.6</v>
      </c>
      <c r="EO260" s="133">
        <v>7.5</v>
      </c>
      <c r="EP260" s="134">
        <f t="shared" si="528"/>
        <v>9.9999999999999645E-2</v>
      </c>
      <c r="EQ260" s="68">
        <v>7.9</v>
      </c>
      <c r="ER260" s="133">
        <v>7.7</v>
      </c>
      <c r="ES260" s="134">
        <f t="shared" si="529"/>
        <v>0.20000000000000018</v>
      </c>
      <c r="ET260" s="68">
        <v>7.6</v>
      </c>
      <c r="EU260" s="133">
        <v>7.5</v>
      </c>
      <c r="EV260" s="134">
        <f t="shared" si="530"/>
        <v>9.9999999999999645E-2</v>
      </c>
      <c r="EW260" s="68">
        <v>8.1999999999999993</v>
      </c>
      <c r="EX260" s="133">
        <v>7.7</v>
      </c>
      <c r="EY260" s="134">
        <f t="shared" si="531"/>
        <v>0.49999999999999911</v>
      </c>
    </row>
    <row r="261" spans="10:155" ht="19.75" customHeight="1" x14ac:dyDescent="0.35">
      <c r="J261" s="103">
        <v>44712</v>
      </c>
      <c r="K261" s="101">
        <f t="shared" si="532"/>
        <v>15.693548387096776</v>
      </c>
      <c r="L261" s="102">
        <v>16</v>
      </c>
      <c r="M261" s="100">
        <v>16.399999999999999</v>
      </c>
      <c r="N261" s="100">
        <v>15.4</v>
      </c>
      <c r="O261" s="100">
        <v>15.6</v>
      </c>
      <c r="P261" s="100">
        <v>18.2</v>
      </c>
      <c r="Q261" s="105">
        <v>16.600000000000001</v>
      </c>
      <c r="R261" s="102">
        <v>16</v>
      </c>
      <c r="S261" s="100">
        <v>16</v>
      </c>
      <c r="T261" s="100">
        <v>16.100000000000001</v>
      </c>
      <c r="U261" s="100">
        <v>16.399999999999999</v>
      </c>
      <c r="V261" s="100">
        <v>16.3</v>
      </c>
      <c r="W261" s="56">
        <v>16.100000000000001</v>
      </c>
      <c r="X261" s="106">
        <v>14.6</v>
      </c>
      <c r="Y261" s="100">
        <v>15.8</v>
      </c>
      <c r="Z261" s="100">
        <v>14.8</v>
      </c>
      <c r="AA261" s="100">
        <v>14.8</v>
      </c>
      <c r="AB261" s="105">
        <v>14.8</v>
      </c>
      <c r="AC261" s="102">
        <v>15.8</v>
      </c>
      <c r="AD261" s="102">
        <v>15.8</v>
      </c>
      <c r="AE261" s="100">
        <v>15.8</v>
      </c>
      <c r="AF261" s="102">
        <v>15.8</v>
      </c>
      <c r="AG261" s="100">
        <v>15.6</v>
      </c>
      <c r="AH261" s="100">
        <v>15.6</v>
      </c>
      <c r="AI261" s="100">
        <v>15.4</v>
      </c>
      <c r="AJ261" s="105">
        <v>15.4</v>
      </c>
      <c r="AK261" s="102">
        <v>15.6</v>
      </c>
      <c r="AL261" s="100">
        <v>15.4</v>
      </c>
      <c r="AM261" s="100">
        <v>15.4</v>
      </c>
      <c r="AN261" s="100">
        <v>14.8</v>
      </c>
      <c r="AO261" s="100">
        <v>15.4</v>
      </c>
      <c r="AP261" s="100">
        <v>14.8</v>
      </c>
      <c r="AQ261" s="110">
        <f t="shared" si="485"/>
        <v>0.80000000000000071</v>
      </c>
      <c r="AS261" s="103"/>
      <c r="AT261" s="167"/>
      <c r="AU261" s="161"/>
      <c r="AV261" s="143"/>
      <c r="AW261" s="143"/>
      <c r="AX261" s="143"/>
      <c r="AY261" s="143"/>
      <c r="AZ261" s="171"/>
      <c r="BA261" s="142"/>
      <c r="BB261" s="143"/>
      <c r="BC261" s="143"/>
      <c r="BD261" s="143"/>
      <c r="BE261" s="143"/>
      <c r="BF261" s="142"/>
      <c r="BG261" s="143"/>
      <c r="BH261" s="143"/>
      <c r="BI261" s="143"/>
      <c r="BJ261" s="150"/>
      <c r="BK261" s="143"/>
      <c r="BL261" s="143"/>
      <c r="BM261" s="143"/>
      <c r="BN261" s="143"/>
      <c r="BO261" s="150"/>
      <c r="BP261" s="142"/>
      <c r="BQ261" s="143"/>
      <c r="BR261" s="143"/>
      <c r="BS261" s="143"/>
      <c r="BT261" s="143"/>
      <c r="BV261" s="103"/>
      <c r="BW261" s="162"/>
      <c r="BX261" s="161"/>
      <c r="BY261" s="143"/>
      <c r="BZ261" s="143"/>
      <c r="CA261" s="143"/>
      <c r="CB261" s="143"/>
      <c r="CC261" s="161"/>
      <c r="CD261" s="143"/>
      <c r="CE261" s="143"/>
      <c r="CF261" s="143"/>
      <c r="CG261" s="143"/>
      <c r="CH261" s="143"/>
      <c r="CI261" s="143"/>
      <c r="CJ261" s="143"/>
      <c r="CK261" s="143"/>
      <c r="CL261" s="163"/>
      <c r="CM261" s="142"/>
      <c r="CN261" s="143"/>
      <c r="CO261" s="143"/>
      <c r="CP261" s="143"/>
      <c r="CQ261" s="143"/>
      <c r="CR261" s="142"/>
      <c r="CS261" s="143"/>
      <c r="CT261" s="143"/>
      <c r="CU261" s="143"/>
      <c r="CV261" s="143"/>
      <c r="CX261" s="103">
        <v>44712</v>
      </c>
      <c r="CY261" s="68">
        <v>10.25</v>
      </c>
      <c r="CZ261" s="68">
        <v>8.9</v>
      </c>
      <c r="DA261" s="126">
        <f t="shared" si="522"/>
        <v>1.3499999999999996</v>
      </c>
      <c r="DC261" s="103">
        <v>44712</v>
      </c>
      <c r="DD261" s="127">
        <f t="shared" ref="DD261:DD324" si="533">V261-S261</f>
        <v>0.30000000000000071</v>
      </c>
      <c r="DE261" s="127">
        <f t="shared" ref="DE261:DE324" si="534">U261-S261</f>
        <v>0.39999999999999858</v>
      </c>
      <c r="DF261" s="127">
        <f t="shared" ref="DF261:DF324" si="535">AN261-S261</f>
        <v>-1.1999999999999993</v>
      </c>
      <c r="DG261" s="127">
        <f t="shared" ref="DG261:DG324" si="536">AM261-S261</f>
        <v>-0.59999999999999964</v>
      </c>
      <c r="DH261" s="127">
        <f t="shared" ref="DH261:DH324" si="537">AL261-S261</f>
        <v>-0.59999999999999964</v>
      </c>
      <c r="DI261" s="127">
        <f t="shared" ref="DI261:DI324" si="538">R261-S261</f>
        <v>0</v>
      </c>
      <c r="DJ261" s="127">
        <f t="shared" ref="DJ261:DJ324" si="539">AH261-S261</f>
        <v>-0.40000000000000036</v>
      </c>
      <c r="DK261" s="127">
        <f t="shared" ref="DK261:DK324" si="540">AI261-S261</f>
        <v>-0.59999999999999964</v>
      </c>
      <c r="DL261" s="127">
        <f t="shared" ref="DL261:DL324" si="541">N261-S261</f>
        <v>-0.59999999999999964</v>
      </c>
      <c r="DM261" s="127">
        <f t="shared" ref="DM261:DM324" si="542">AK261-S261</f>
        <v>-0.40000000000000036</v>
      </c>
      <c r="DN261" s="127">
        <f t="shared" ref="DN261:DN324" si="543">AN261-R261</f>
        <v>-1.1999999999999993</v>
      </c>
      <c r="DO261" s="127">
        <f t="shared" ref="DO261:DO324" si="544">AN261-AH261</f>
        <v>-0.79999999999999893</v>
      </c>
      <c r="DP261" s="127">
        <f t="shared" ref="DP261:DP324" si="545">AL261-V261</f>
        <v>-0.90000000000000036</v>
      </c>
      <c r="DQ261" s="127">
        <f t="shared" ref="DQ261:DQ324" si="546">AL261-R261</f>
        <v>-0.59999999999999964</v>
      </c>
      <c r="DR261" s="127">
        <f t="shared" ref="DR261:DR324" si="547">X261-AL261</f>
        <v>-0.80000000000000071</v>
      </c>
      <c r="DS261" s="127">
        <f t="shared" ref="DS261:DS324" si="548">X261-S261</f>
        <v>-1.4000000000000004</v>
      </c>
      <c r="DU261" s="103">
        <v>44715</v>
      </c>
      <c r="DV261" s="68">
        <v>8.15</v>
      </c>
      <c r="DW261" s="133">
        <v>7.8</v>
      </c>
      <c r="DX261" s="134">
        <f t="shared" si="466"/>
        <v>0.35000000000000053</v>
      </c>
      <c r="DY261" s="68">
        <v>8.1</v>
      </c>
      <c r="DZ261" s="133">
        <v>7.85</v>
      </c>
      <c r="EA261" s="134">
        <f t="shared" si="523"/>
        <v>0.25</v>
      </c>
      <c r="EB261" s="68">
        <v>7.8</v>
      </c>
      <c r="EC261" s="133">
        <v>7.6</v>
      </c>
      <c r="ED261" s="134">
        <f t="shared" si="524"/>
        <v>0.20000000000000018</v>
      </c>
      <c r="EE261" s="68">
        <v>7.7</v>
      </c>
      <c r="EF261" s="133">
        <v>7.6</v>
      </c>
      <c r="EG261" s="134">
        <f t="shared" si="525"/>
        <v>0.10000000000000053</v>
      </c>
      <c r="EH261" s="68">
        <v>7.7</v>
      </c>
      <c r="EI261" s="133">
        <v>7.65</v>
      </c>
      <c r="EJ261" s="134">
        <f t="shared" si="526"/>
        <v>4.9999999999999822E-2</v>
      </c>
      <c r="EK261" s="68">
        <v>7.8</v>
      </c>
      <c r="EL261" s="133">
        <v>7.65</v>
      </c>
      <c r="EM261" s="134">
        <f t="shared" si="527"/>
        <v>0.14999999999999947</v>
      </c>
      <c r="EN261" s="68">
        <v>7.6</v>
      </c>
      <c r="EO261" s="133">
        <v>7.5</v>
      </c>
      <c r="EP261" s="134">
        <f t="shared" si="528"/>
        <v>9.9999999999999645E-2</v>
      </c>
      <c r="EQ261" s="68">
        <v>7.9</v>
      </c>
      <c r="ER261" s="133">
        <v>7.7</v>
      </c>
      <c r="ES261" s="134">
        <f t="shared" si="529"/>
        <v>0.20000000000000018</v>
      </c>
      <c r="ET261" s="68">
        <v>7.6</v>
      </c>
      <c r="EU261" s="133">
        <v>7.4</v>
      </c>
      <c r="EV261" s="134">
        <f t="shared" si="530"/>
        <v>0.19999999999999929</v>
      </c>
      <c r="EW261" s="68">
        <v>8.1999999999999993</v>
      </c>
      <c r="EX261" s="133">
        <v>7.9</v>
      </c>
      <c r="EY261" s="134">
        <f t="shared" si="531"/>
        <v>0.29999999999999893</v>
      </c>
    </row>
    <row r="262" spans="10:155" ht="19.75" customHeight="1" x14ac:dyDescent="0.35">
      <c r="J262" s="103">
        <v>44711</v>
      </c>
      <c r="K262" s="101">
        <f t="shared" si="532"/>
        <v>15.629032258064514</v>
      </c>
      <c r="L262" s="102">
        <v>16</v>
      </c>
      <c r="M262" s="100">
        <v>16.399999999999999</v>
      </c>
      <c r="N262" s="100">
        <v>15.4</v>
      </c>
      <c r="O262" s="100">
        <v>15.6</v>
      </c>
      <c r="P262" s="100">
        <v>18.2</v>
      </c>
      <c r="Q262" s="105">
        <v>16.600000000000001</v>
      </c>
      <c r="R262" s="102">
        <v>16</v>
      </c>
      <c r="S262" s="100">
        <v>15.8</v>
      </c>
      <c r="T262" s="100">
        <v>15.9</v>
      </c>
      <c r="U262" s="100">
        <v>16.399999999999999</v>
      </c>
      <c r="V262" s="100">
        <v>16.100000000000001</v>
      </c>
      <c r="W262" s="56">
        <v>16.100000000000001</v>
      </c>
      <c r="X262" s="106">
        <v>14.6</v>
      </c>
      <c r="Y262" s="100">
        <v>15.6</v>
      </c>
      <c r="Z262" s="100">
        <v>14.8</v>
      </c>
      <c r="AA262" s="100">
        <v>14.8</v>
      </c>
      <c r="AB262" s="105">
        <v>14.8</v>
      </c>
      <c r="AC262" s="102">
        <v>15.8</v>
      </c>
      <c r="AD262" s="102">
        <v>15.8</v>
      </c>
      <c r="AE262" s="100">
        <v>15.6</v>
      </c>
      <c r="AF262" s="102">
        <v>15.8</v>
      </c>
      <c r="AG262" s="100">
        <v>15.4</v>
      </c>
      <c r="AH262" s="100">
        <v>15.4</v>
      </c>
      <c r="AI262" s="100">
        <v>15.4</v>
      </c>
      <c r="AJ262" s="105">
        <v>15.2</v>
      </c>
      <c r="AK262" s="102">
        <v>15.4</v>
      </c>
      <c r="AL262" s="100">
        <v>15.4</v>
      </c>
      <c r="AM262" s="100">
        <v>15.4</v>
      </c>
      <c r="AN262" s="100">
        <v>14.6</v>
      </c>
      <c r="AO262" s="100">
        <v>15.4</v>
      </c>
      <c r="AP262" s="100">
        <v>14.8</v>
      </c>
      <c r="AQ262" s="110">
        <f t="shared" si="485"/>
        <v>0.90000000000000036</v>
      </c>
      <c r="AS262" s="103"/>
      <c r="AT262" s="167"/>
      <c r="AU262" s="161"/>
      <c r="AV262" s="143"/>
      <c r="AW262" s="143"/>
      <c r="AX262" s="143"/>
      <c r="AY262" s="143"/>
      <c r="AZ262" s="171"/>
      <c r="BA262" s="142"/>
      <c r="BB262" s="143"/>
      <c r="BC262" s="143"/>
      <c r="BD262" s="143"/>
      <c r="BE262" s="143"/>
      <c r="BF262" s="142"/>
      <c r="BG262" s="143"/>
      <c r="BH262" s="143"/>
      <c r="BI262" s="143"/>
      <c r="BJ262" s="150"/>
      <c r="BK262" s="143"/>
      <c r="BL262" s="143"/>
      <c r="BM262" s="143"/>
      <c r="BN262" s="143"/>
      <c r="BO262" s="150"/>
      <c r="BP262" s="142"/>
      <c r="BQ262" s="143"/>
      <c r="BR262" s="143"/>
      <c r="BS262" s="143"/>
      <c r="BT262" s="143"/>
      <c r="BV262" s="103"/>
      <c r="BW262" s="162"/>
      <c r="BX262" s="161"/>
      <c r="BY262" s="143"/>
      <c r="BZ262" s="143"/>
      <c r="CA262" s="143"/>
      <c r="CB262" s="143"/>
      <c r="CC262" s="161"/>
      <c r="CD262" s="143"/>
      <c r="CE262" s="143"/>
      <c r="CF262" s="143"/>
      <c r="CG262" s="143"/>
      <c r="CH262" s="143"/>
      <c r="CI262" s="143"/>
      <c r="CJ262" s="143"/>
      <c r="CK262" s="143"/>
      <c r="CL262" s="163"/>
      <c r="CM262" s="142"/>
      <c r="CN262" s="143"/>
      <c r="CO262" s="143"/>
      <c r="CP262" s="143"/>
      <c r="CQ262" s="143"/>
      <c r="CR262" s="142"/>
      <c r="CS262" s="143"/>
      <c r="CT262" s="143"/>
      <c r="CU262" s="143"/>
      <c r="CV262" s="143"/>
      <c r="CX262" s="103">
        <v>44711</v>
      </c>
      <c r="CY262" s="68">
        <v>10.25</v>
      </c>
      <c r="CZ262" s="68">
        <v>9.1999999999999993</v>
      </c>
      <c r="DA262" s="126">
        <f t="shared" si="522"/>
        <v>1.0500000000000007</v>
      </c>
      <c r="DC262" s="103">
        <v>44711</v>
      </c>
      <c r="DD262" s="127">
        <f t="shared" si="533"/>
        <v>0.30000000000000071</v>
      </c>
      <c r="DE262" s="127">
        <f t="shared" si="534"/>
        <v>0.59999999999999787</v>
      </c>
      <c r="DF262" s="127">
        <f t="shared" si="535"/>
        <v>-1.2000000000000011</v>
      </c>
      <c r="DG262" s="127">
        <f t="shared" si="536"/>
        <v>-0.40000000000000036</v>
      </c>
      <c r="DH262" s="127">
        <f t="shared" si="537"/>
        <v>-0.40000000000000036</v>
      </c>
      <c r="DI262" s="127">
        <f t="shared" si="538"/>
        <v>0.19999999999999929</v>
      </c>
      <c r="DJ262" s="127">
        <f t="shared" si="539"/>
        <v>-0.40000000000000036</v>
      </c>
      <c r="DK262" s="127">
        <f t="shared" si="540"/>
        <v>-0.40000000000000036</v>
      </c>
      <c r="DL262" s="127">
        <f t="shared" si="541"/>
        <v>-0.40000000000000036</v>
      </c>
      <c r="DM262" s="127">
        <f t="shared" si="542"/>
        <v>-0.40000000000000036</v>
      </c>
      <c r="DN262" s="127">
        <f t="shared" si="543"/>
        <v>-1.4000000000000004</v>
      </c>
      <c r="DO262" s="127">
        <f t="shared" si="544"/>
        <v>-0.80000000000000071</v>
      </c>
      <c r="DP262" s="127">
        <f t="shared" si="545"/>
        <v>-0.70000000000000107</v>
      </c>
      <c r="DQ262" s="127">
        <f t="shared" si="546"/>
        <v>-0.59999999999999964</v>
      </c>
      <c r="DR262" s="127">
        <f t="shared" si="547"/>
        <v>-0.80000000000000071</v>
      </c>
      <c r="DS262" s="127">
        <f t="shared" si="548"/>
        <v>-1.2000000000000011</v>
      </c>
      <c r="DU262" s="103">
        <v>44714</v>
      </c>
      <c r="DV262" s="68">
        <v>8.15</v>
      </c>
      <c r="DW262" s="133">
        <v>7.95</v>
      </c>
      <c r="DX262" s="134">
        <f t="shared" si="466"/>
        <v>0.20000000000000018</v>
      </c>
      <c r="DY262" s="68">
        <v>8.1</v>
      </c>
      <c r="DZ262" s="133">
        <v>8</v>
      </c>
      <c r="EA262" s="134">
        <f t="shared" ref="EA262:EA267" si="549">DY262-DZ262</f>
        <v>9.9999999999999645E-2</v>
      </c>
      <c r="EB262" s="68">
        <v>8</v>
      </c>
      <c r="EC262" s="133">
        <v>8</v>
      </c>
      <c r="ED262" s="134">
        <f t="shared" ref="ED262:ED274" si="550">EB262-EC262</f>
        <v>0</v>
      </c>
      <c r="EE262" s="68">
        <v>7.9</v>
      </c>
      <c r="EF262" s="133">
        <v>7.65</v>
      </c>
      <c r="EG262" s="134">
        <f t="shared" ref="EG262:EG274" si="551">EE262-EF262</f>
        <v>0.25</v>
      </c>
      <c r="EH262" s="68">
        <v>7.8</v>
      </c>
      <c r="EI262" s="133">
        <v>7.75</v>
      </c>
      <c r="EJ262" s="134">
        <f t="shared" ref="EJ262:EJ268" si="552">EH262-EI262</f>
        <v>4.9999999999999822E-2</v>
      </c>
      <c r="EK262" s="68">
        <v>7.8</v>
      </c>
      <c r="EL262" s="133">
        <v>7.7</v>
      </c>
      <c r="EM262" s="134">
        <f t="shared" ref="EM262:EM274" si="553">EK262-EL262</f>
        <v>9.9999999999999645E-2</v>
      </c>
      <c r="EN262" s="68">
        <v>7.8</v>
      </c>
      <c r="EO262" s="133">
        <v>7.4</v>
      </c>
      <c r="EP262" s="134">
        <f t="shared" ref="EP262:EP274" si="554">EN262-EO262</f>
        <v>0.39999999999999947</v>
      </c>
      <c r="EQ262" s="68">
        <v>7.9</v>
      </c>
      <c r="ER262" s="133">
        <v>7.6</v>
      </c>
      <c r="ES262" s="134">
        <f t="shared" ref="ES262:ES268" si="555">EQ262-ER262</f>
        <v>0.30000000000000071</v>
      </c>
      <c r="ET262" s="68">
        <v>7.8</v>
      </c>
      <c r="EU262" s="133">
        <v>7.4</v>
      </c>
      <c r="EV262" s="134">
        <f t="shared" ref="EV262:EV274" si="556">ET262-EU262</f>
        <v>0.39999999999999947</v>
      </c>
      <c r="EW262" s="68">
        <v>8.3000000000000007</v>
      </c>
      <c r="EX262" s="133">
        <v>8.15</v>
      </c>
      <c r="EY262" s="134">
        <f t="shared" ref="EY262:EY274" si="557">EW262-EX262</f>
        <v>0.15000000000000036</v>
      </c>
    </row>
    <row r="263" spans="10:155" ht="19.75" customHeight="1" x14ac:dyDescent="0.35">
      <c r="J263" s="103">
        <v>44710</v>
      </c>
      <c r="K263" s="101">
        <f t="shared" si="532"/>
        <v>15.619354838709675</v>
      </c>
      <c r="L263" s="102">
        <v>16</v>
      </c>
      <c r="M263" s="100">
        <v>16.399999999999999</v>
      </c>
      <c r="N263" s="100">
        <v>15.4</v>
      </c>
      <c r="O263" s="100">
        <v>15.6</v>
      </c>
      <c r="P263" s="100">
        <v>18.2</v>
      </c>
      <c r="Q263" s="105">
        <v>16.600000000000001</v>
      </c>
      <c r="R263" s="102">
        <v>16</v>
      </c>
      <c r="S263" s="100">
        <v>15.8</v>
      </c>
      <c r="T263" s="100">
        <v>15.8</v>
      </c>
      <c r="U263" s="100">
        <v>16.399999999999999</v>
      </c>
      <c r="V263" s="100">
        <v>16</v>
      </c>
      <c r="W263" s="56">
        <v>16</v>
      </c>
      <c r="X263" s="106">
        <v>14.6</v>
      </c>
      <c r="Y263" s="100">
        <v>15.6</v>
      </c>
      <c r="Z263" s="100">
        <v>14.8</v>
      </c>
      <c r="AA263" s="100">
        <v>14.8</v>
      </c>
      <c r="AB263" s="105">
        <v>14.8</v>
      </c>
      <c r="AC263" s="102">
        <v>15.8</v>
      </c>
      <c r="AD263" s="102">
        <v>15.8</v>
      </c>
      <c r="AE263" s="100">
        <v>15.6</v>
      </c>
      <c r="AF263" s="102">
        <v>15.8</v>
      </c>
      <c r="AG263" s="100">
        <v>15.4</v>
      </c>
      <c r="AH263" s="100">
        <v>15.4</v>
      </c>
      <c r="AI263" s="100">
        <v>15.4</v>
      </c>
      <c r="AJ263" s="105">
        <v>15.2</v>
      </c>
      <c r="AK263" s="102">
        <v>15.4</v>
      </c>
      <c r="AL263" s="100">
        <v>15.4</v>
      </c>
      <c r="AM263" s="100">
        <v>15.4</v>
      </c>
      <c r="AN263" s="100">
        <v>14.6</v>
      </c>
      <c r="AO263" s="100">
        <v>15.4</v>
      </c>
      <c r="AP263" s="100">
        <v>14.8</v>
      </c>
      <c r="AQ263" s="110">
        <f t="shared" si="485"/>
        <v>0.90000000000000036</v>
      </c>
      <c r="AS263" s="103"/>
      <c r="AT263" s="167"/>
      <c r="AU263" s="161"/>
      <c r="AV263" s="143"/>
      <c r="AW263" s="143"/>
      <c r="AX263" s="143"/>
      <c r="AY263" s="143"/>
      <c r="AZ263" s="171"/>
      <c r="BA263" s="142"/>
      <c r="BB263" s="143"/>
      <c r="BC263" s="143"/>
      <c r="BD263" s="143"/>
      <c r="BE263" s="143"/>
      <c r="BF263" s="142"/>
      <c r="BG263" s="143"/>
      <c r="BH263" s="143"/>
      <c r="BI263" s="143"/>
      <c r="BJ263" s="150"/>
      <c r="BK263" s="143"/>
      <c r="BL263" s="143"/>
      <c r="BM263" s="143"/>
      <c r="BN263" s="143"/>
      <c r="BO263" s="150"/>
      <c r="BP263" s="142"/>
      <c r="BQ263" s="143"/>
      <c r="BR263" s="143"/>
      <c r="BS263" s="143"/>
      <c r="BT263" s="143"/>
      <c r="BV263" s="103"/>
      <c r="BW263" s="162"/>
      <c r="BX263" s="161"/>
      <c r="BY263" s="143"/>
      <c r="BZ263" s="143"/>
      <c r="CA263" s="143"/>
      <c r="CB263" s="143"/>
      <c r="CC263" s="161"/>
      <c r="CD263" s="143"/>
      <c r="CE263" s="143"/>
      <c r="CF263" s="143"/>
      <c r="CG263" s="143"/>
      <c r="CH263" s="143"/>
      <c r="CI263" s="143"/>
      <c r="CJ263" s="143"/>
      <c r="CK263" s="143"/>
      <c r="CL263" s="163"/>
      <c r="CM263" s="142"/>
      <c r="CN263" s="143"/>
      <c r="CO263" s="143"/>
      <c r="CP263" s="143"/>
      <c r="CQ263" s="143"/>
      <c r="CR263" s="142"/>
      <c r="CS263" s="143"/>
      <c r="CT263" s="143"/>
      <c r="CU263" s="143"/>
      <c r="CV263" s="143"/>
      <c r="CX263" s="103">
        <v>44710</v>
      </c>
      <c r="CY263" s="68">
        <v>10.25</v>
      </c>
      <c r="CZ263" s="68">
        <v>8.75</v>
      </c>
      <c r="DA263" s="126">
        <f t="shared" si="522"/>
        <v>1.5</v>
      </c>
      <c r="DC263" s="103">
        <v>44710</v>
      </c>
      <c r="DD263" s="127">
        <f t="shared" si="533"/>
        <v>0.19999999999999929</v>
      </c>
      <c r="DE263" s="127">
        <f t="shared" si="534"/>
        <v>0.59999999999999787</v>
      </c>
      <c r="DF263" s="127">
        <f t="shared" si="535"/>
        <v>-1.2000000000000011</v>
      </c>
      <c r="DG263" s="127">
        <f t="shared" si="536"/>
        <v>-0.40000000000000036</v>
      </c>
      <c r="DH263" s="127">
        <f t="shared" si="537"/>
        <v>-0.40000000000000036</v>
      </c>
      <c r="DI263" s="127">
        <f t="shared" si="538"/>
        <v>0.19999999999999929</v>
      </c>
      <c r="DJ263" s="127">
        <f t="shared" si="539"/>
        <v>-0.40000000000000036</v>
      </c>
      <c r="DK263" s="127">
        <f t="shared" si="540"/>
        <v>-0.40000000000000036</v>
      </c>
      <c r="DL263" s="127">
        <f t="shared" si="541"/>
        <v>-0.40000000000000036</v>
      </c>
      <c r="DM263" s="127">
        <f t="shared" si="542"/>
        <v>-0.40000000000000036</v>
      </c>
      <c r="DN263" s="127">
        <f t="shared" si="543"/>
        <v>-1.4000000000000004</v>
      </c>
      <c r="DO263" s="127">
        <f t="shared" si="544"/>
        <v>-0.80000000000000071</v>
      </c>
      <c r="DP263" s="127">
        <f t="shared" si="545"/>
        <v>-0.59999999999999964</v>
      </c>
      <c r="DQ263" s="127">
        <f t="shared" si="546"/>
        <v>-0.59999999999999964</v>
      </c>
      <c r="DR263" s="127">
        <f t="shared" si="547"/>
        <v>-0.80000000000000071</v>
      </c>
      <c r="DS263" s="127">
        <f t="shared" si="548"/>
        <v>-1.2000000000000011</v>
      </c>
      <c r="DU263" s="103">
        <v>44713</v>
      </c>
      <c r="DV263" s="68">
        <v>8.15</v>
      </c>
      <c r="DW263" s="133">
        <v>8</v>
      </c>
      <c r="DX263" s="134">
        <f t="shared" si="466"/>
        <v>0.15000000000000036</v>
      </c>
      <c r="DY263" s="68">
        <v>8.1</v>
      </c>
      <c r="DZ263" s="133">
        <v>7.9</v>
      </c>
      <c r="EA263" s="134">
        <f t="shared" si="549"/>
        <v>0.19999999999999929</v>
      </c>
      <c r="EB263" s="68">
        <v>8</v>
      </c>
      <c r="EC263" s="133">
        <v>7.95</v>
      </c>
      <c r="ED263" s="134">
        <f t="shared" si="550"/>
        <v>4.9999999999999822E-2</v>
      </c>
      <c r="EE263" s="68">
        <v>7.8</v>
      </c>
      <c r="EF263" s="133">
        <v>7.7</v>
      </c>
      <c r="EG263" s="134">
        <f t="shared" si="551"/>
        <v>9.9999999999999645E-2</v>
      </c>
      <c r="EH263" s="68">
        <v>7.8</v>
      </c>
      <c r="EI263" s="133">
        <v>7.7</v>
      </c>
      <c r="EJ263" s="134">
        <f t="shared" si="552"/>
        <v>9.9999999999999645E-2</v>
      </c>
      <c r="EK263" s="68">
        <v>7.8</v>
      </c>
      <c r="EL263" s="133">
        <v>7.75</v>
      </c>
      <c r="EM263" s="134">
        <f t="shared" si="553"/>
        <v>4.9999999999999822E-2</v>
      </c>
      <c r="EN263" s="68">
        <v>7.8</v>
      </c>
      <c r="EO263" s="133">
        <v>7.4</v>
      </c>
      <c r="EP263" s="134">
        <f t="shared" si="554"/>
        <v>0.39999999999999947</v>
      </c>
      <c r="EQ263" s="68">
        <v>7.9</v>
      </c>
      <c r="ER263" s="133">
        <v>7.6</v>
      </c>
      <c r="ES263" s="134">
        <f t="shared" si="555"/>
        <v>0.30000000000000071</v>
      </c>
      <c r="ET263" s="68">
        <v>7.8</v>
      </c>
      <c r="EU263" s="133">
        <v>7.4</v>
      </c>
      <c r="EV263" s="134">
        <f t="shared" si="556"/>
        <v>0.39999999999999947</v>
      </c>
      <c r="EW263" s="68">
        <v>8.3000000000000007</v>
      </c>
      <c r="EX263" s="133">
        <v>8.1</v>
      </c>
      <c r="EY263" s="134">
        <f t="shared" si="557"/>
        <v>0.20000000000000107</v>
      </c>
    </row>
    <row r="264" spans="10:155" ht="19.75" customHeight="1" x14ac:dyDescent="0.35">
      <c r="J264" s="103">
        <v>44709</v>
      </c>
      <c r="K264" s="101">
        <f t="shared" si="532"/>
        <v>15.638709677419357</v>
      </c>
      <c r="L264" s="102">
        <v>16</v>
      </c>
      <c r="M264" s="100">
        <v>16.399999999999999</v>
      </c>
      <c r="N264" s="100">
        <v>15.6</v>
      </c>
      <c r="O264" s="100">
        <v>15.6</v>
      </c>
      <c r="P264" s="100">
        <v>18.2</v>
      </c>
      <c r="Q264" s="105">
        <v>16.600000000000001</v>
      </c>
      <c r="R264" s="102">
        <v>16</v>
      </c>
      <c r="S264" s="100">
        <v>15.8</v>
      </c>
      <c r="T264" s="100">
        <v>15.8</v>
      </c>
      <c r="U264" s="100">
        <v>16.399999999999999</v>
      </c>
      <c r="V264" s="100">
        <v>16</v>
      </c>
      <c r="W264" s="56">
        <v>16</v>
      </c>
      <c r="X264" s="106">
        <v>14.6</v>
      </c>
      <c r="Y264" s="100">
        <v>15.6</v>
      </c>
      <c r="Z264" s="100">
        <v>14.8</v>
      </c>
      <c r="AA264" s="100">
        <v>14.8</v>
      </c>
      <c r="AB264" s="105">
        <v>14.8</v>
      </c>
      <c r="AC264" s="102">
        <v>15.8</v>
      </c>
      <c r="AD264" s="102">
        <v>15.8</v>
      </c>
      <c r="AE264" s="100">
        <v>15.6</v>
      </c>
      <c r="AF264" s="102">
        <v>15.8</v>
      </c>
      <c r="AG264" s="100">
        <v>15.4</v>
      </c>
      <c r="AH264" s="100">
        <v>15.4</v>
      </c>
      <c r="AI264" s="100">
        <v>15.4</v>
      </c>
      <c r="AJ264" s="105">
        <v>15.2</v>
      </c>
      <c r="AK264" s="102">
        <v>15.4</v>
      </c>
      <c r="AL264" s="100">
        <v>15.6</v>
      </c>
      <c r="AM264" s="100">
        <v>15.4</v>
      </c>
      <c r="AN264" s="100">
        <v>14.6</v>
      </c>
      <c r="AO264" s="100">
        <v>15.6</v>
      </c>
      <c r="AP264" s="100">
        <v>14.8</v>
      </c>
      <c r="AQ264" s="110">
        <f t="shared" si="485"/>
        <v>0.99999999999999822</v>
      </c>
      <c r="AS264" s="103"/>
      <c r="AT264" s="167"/>
      <c r="AU264" s="161"/>
      <c r="AV264" s="143"/>
      <c r="AW264" s="143"/>
      <c r="AX264" s="143"/>
      <c r="AY264" s="143"/>
      <c r="AZ264" s="171"/>
      <c r="BA264" s="142"/>
      <c r="BB264" s="143"/>
      <c r="BC264" s="143"/>
      <c r="BD264" s="143"/>
      <c r="BE264" s="143"/>
      <c r="BF264" s="142"/>
      <c r="BG264" s="143"/>
      <c r="BH264" s="143"/>
      <c r="BI264" s="143"/>
      <c r="BJ264" s="150"/>
      <c r="BK264" s="143"/>
      <c r="BL264" s="143"/>
      <c r="BM264" s="143"/>
      <c r="BN264" s="143"/>
      <c r="BO264" s="150"/>
      <c r="BP264" s="142"/>
      <c r="BQ264" s="143"/>
      <c r="BR264" s="143"/>
      <c r="BS264" s="143"/>
      <c r="BT264" s="143"/>
      <c r="BV264" s="103"/>
      <c r="BW264" s="162"/>
      <c r="BX264" s="161"/>
      <c r="BY264" s="143"/>
      <c r="BZ264" s="143"/>
      <c r="CA264" s="143"/>
      <c r="CB264" s="143"/>
      <c r="CC264" s="161"/>
      <c r="CD264" s="143"/>
      <c r="CE264" s="143"/>
      <c r="CF264" s="143"/>
      <c r="CG264" s="143"/>
      <c r="CH264" s="143"/>
      <c r="CI264" s="143"/>
      <c r="CJ264" s="143"/>
      <c r="CK264" s="143"/>
      <c r="CL264" s="163"/>
      <c r="CM264" s="142"/>
      <c r="CN264" s="143"/>
      <c r="CO264" s="143"/>
      <c r="CP264" s="143"/>
      <c r="CQ264" s="143"/>
      <c r="CR264" s="142"/>
      <c r="CS264" s="143"/>
      <c r="CT264" s="143"/>
      <c r="CU264" s="143"/>
      <c r="CV264" s="143"/>
      <c r="CX264" s="103">
        <v>44709</v>
      </c>
      <c r="CY264" s="68">
        <v>10.25</v>
      </c>
      <c r="CZ264" s="68">
        <v>9.25</v>
      </c>
      <c r="DA264" s="126">
        <f t="shared" si="522"/>
        <v>1</v>
      </c>
      <c r="DC264" s="103">
        <v>44709</v>
      </c>
      <c r="DD264" s="127">
        <f t="shared" si="533"/>
        <v>0.19999999999999929</v>
      </c>
      <c r="DE264" s="127">
        <f t="shared" si="534"/>
        <v>0.59999999999999787</v>
      </c>
      <c r="DF264" s="127">
        <f t="shared" si="535"/>
        <v>-1.2000000000000011</v>
      </c>
      <c r="DG264" s="127">
        <f t="shared" si="536"/>
        <v>-0.40000000000000036</v>
      </c>
      <c r="DH264" s="127">
        <f t="shared" si="537"/>
        <v>-0.20000000000000107</v>
      </c>
      <c r="DI264" s="127">
        <f t="shared" si="538"/>
        <v>0.19999999999999929</v>
      </c>
      <c r="DJ264" s="127">
        <f t="shared" si="539"/>
        <v>-0.40000000000000036</v>
      </c>
      <c r="DK264" s="127">
        <f t="shared" si="540"/>
        <v>-0.40000000000000036</v>
      </c>
      <c r="DL264" s="127">
        <f t="shared" si="541"/>
        <v>-0.20000000000000107</v>
      </c>
      <c r="DM264" s="127">
        <f t="shared" si="542"/>
        <v>-0.40000000000000036</v>
      </c>
      <c r="DN264" s="127">
        <f t="shared" si="543"/>
        <v>-1.4000000000000004</v>
      </c>
      <c r="DO264" s="127">
        <f t="shared" si="544"/>
        <v>-0.80000000000000071</v>
      </c>
      <c r="DP264" s="127">
        <f t="shared" si="545"/>
        <v>-0.40000000000000036</v>
      </c>
      <c r="DQ264" s="127">
        <f t="shared" si="546"/>
        <v>-0.40000000000000036</v>
      </c>
      <c r="DR264" s="127">
        <f t="shared" si="547"/>
        <v>-1</v>
      </c>
      <c r="DS264" s="127">
        <f t="shared" si="548"/>
        <v>-1.2000000000000011</v>
      </c>
      <c r="DU264" s="103">
        <v>44712</v>
      </c>
      <c r="DV264" s="68">
        <v>8</v>
      </c>
      <c r="DW264" s="133">
        <v>7.85</v>
      </c>
      <c r="DX264" s="134">
        <f t="shared" si="466"/>
        <v>0.15000000000000036</v>
      </c>
      <c r="DY264" s="68">
        <v>8</v>
      </c>
      <c r="DZ264" s="133">
        <v>7.8</v>
      </c>
      <c r="EA264" s="134">
        <f t="shared" si="549"/>
        <v>0.20000000000000018</v>
      </c>
      <c r="EB264" s="68">
        <v>8</v>
      </c>
      <c r="EC264" s="133">
        <v>7.9</v>
      </c>
      <c r="ED264" s="134">
        <f t="shared" si="550"/>
        <v>9.9999999999999645E-2</v>
      </c>
      <c r="EE264" s="68">
        <v>7.8</v>
      </c>
      <c r="EF264" s="133">
        <v>7.7</v>
      </c>
      <c r="EG264" s="134">
        <f t="shared" si="551"/>
        <v>9.9999999999999645E-2</v>
      </c>
      <c r="EH264" s="68">
        <v>7.7</v>
      </c>
      <c r="EI264" s="133">
        <v>7.65</v>
      </c>
      <c r="EJ264" s="134">
        <f t="shared" si="552"/>
        <v>4.9999999999999822E-2</v>
      </c>
      <c r="EK264" s="68">
        <v>7.7</v>
      </c>
      <c r="EL264" s="133">
        <v>7.55</v>
      </c>
      <c r="EM264" s="134">
        <f t="shared" si="553"/>
        <v>0.15000000000000036</v>
      </c>
      <c r="EN264" s="68">
        <v>7.7</v>
      </c>
      <c r="EO264" s="133">
        <v>7.4</v>
      </c>
      <c r="EP264" s="134">
        <f t="shared" si="554"/>
        <v>0.29999999999999982</v>
      </c>
      <c r="EQ264" s="68">
        <v>7.8</v>
      </c>
      <c r="ER264" s="133">
        <v>7.5</v>
      </c>
      <c r="ES264" s="134">
        <f t="shared" si="555"/>
        <v>0.29999999999999982</v>
      </c>
      <c r="ET264" s="68">
        <v>7.7</v>
      </c>
      <c r="EU264" s="133">
        <v>7.4</v>
      </c>
      <c r="EV264" s="134">
        <f t="shared" si="556"/>
        <v>0.29999999999999982</v>
      </c>
      <c r="EW264" s="68">
        <v>8.15</v>
      </c>
      <c r="EX264" s="133">
        <v>7.95</v>
      </c>
      <c r="EY264" s="134">
        <f t="shared" si="557"/>
        <v>0.20000000000000018</v>
      </c>
    </row>
    <row r="265" spans="10:155" ht="19.75" customHeight="1" x14ac:dyDescent="0.35">
      <c r="J265" s="103">
        <v>44708</v>
      </c>
      <c r="K265" s="101">
        <f t="shared" si="532"/>
        <v>15.677419354838714</v>
      </c>
      <c r="L265" s="102">
        <v>16</v>
      </c>
      <c r="M265" s="100">
        <v>16.399999999999999</v>
      </c>
      <c r="N265" s="100">
        <v>15.6</v>
      </c>
      <c r="O265" s="100">
        <v>15.8</v>
      </c>
      <c r="P265" s="100">
        <v>18.399999999999999</v>
      </c>
      <c r="Q265" s="105">
        <v>16.600000000000001</v>
      </c>
      <c r="R265" s="102">
        <v>16</v>
      </c>
      <c r="S265" s="100">
        <v>15.8</v>
      </c>
      <c r="T265" s="100">
        <v>15.8</v>
      </c>
      <c r="U265" s="100">
        <v>16.399999999999999</v>
      </c>
      <c r="V265" s="100">
        <v>16</v>
      </c>
      <c r="W265" s="56">
        <v>16</v>
      </c>
      <c r="X265" s="106">
        <v>14.6</v>
      </c>
      <c r="Y265" s="100">
        <v>15.6</v>
      </c>
      <c r="Z265" s="100">
        <v>14.8</v>
      </c>
      <c r="AA265" s="100">
        <v>14.8</v>
      </c>
      <c r="AB265" s="105">
        <v>14.8</v>
      </c>
      <c r="AC265" s="102">
        <v>15.8</v>
      </c>
      <c r="AD265" s="102">
        <v>15.8</v>
      </c>
      <c r="AE265" s="100">
        <v>15.6</v>
      </c>
      <c r="AF265" s="102">
        <v>15.8</v>
      </c>
      <c r="AG265" s="100">
        <v>15.6</v>
      </c>
      <c r="AH265" s="100">
        <v>15.6</v>
      </c>
      <c r="AI265" s="100">
        <v>15.4</v>
      </c>
      <c r="AJ265" s="105">
        <v>15.4</v>
      </c>
      <c r="AK265" s="102">
        <v>15.4</v>
      </c>
      <c r="AL265" s="100">
        <v>15.6</v>
      </c>
      <c r="AM265" s="100">
        <v>15.4</v>
      </c>
      <c r="AN265" s="100">
        <v>14.8</v>
      </c>
      <c r="AO265" s="100">
        <v>15.6</v>
      </c>
      <c r="AP265" s="100">
        <v>14.8</v>
      </c>
      <c r="AQ265" s="110">
        <f t="shared" si="485"/>
        <v>1.0999999999999996</v>
      </c>
      <c r="AS265" s="103"/>
      <c r="AT265" s="167"/>
      <c r="AU265" s="161"/>
      <c r="AV265" s="143"/>
      <c r="AW265" s="143"/>
      <c r="AX265" s="143"/>
      <c r="AY265" s="143"/>
      <c r="AZ265" s="171"/>
      <c r="BA265" s="142"/>
      <c r="BB265" s="143"/>
      <c r="BC265" s="143"/>
      <c r="BD265" s="143"/>
      <c r="BE265" s="143"/>
      <c r="BF265" s="142"/>
      <c r="BG265" s="143"/>
      <c r="BH265" s="143"/>
      <c r="BI265" s="143"/>
      <c r="BJ265" s="150"/>
      <c r="BK265" s="143"/>
      <c r="BL265" s="143"/>
      <c r="BM265" s="143"/>
      <c r="BN265" s="143"/>
      <c r="BO265" s="150"/>
      <c r="BP265" s="142"/>
      <c r="BQ265" s="143"/>
      <c r="BR265" s="143"/>
      <c r="BS265" s="143"/>
      <c r="BT265" s="143"/>
      <c r="BV265" s="103"/>
      <c r="BW265" s="162"/>
      <c r="BX265" s="161"/>
      <c r="BY265" s="143"/>
      <c r="BZ265" s="143"/>
      <c r="CA265" s="143"/>
      <c r="CB265" s="143"/>
      <c r="CC265" s="161"/>
      <c r="CD265" s="143"/>
      <c r="CE265" s="143"/>
      <c r="CF265" s="143"/>
      <c r="CG265" s="143"/>
      <c r="CH265" s="143"/>
      <c r="CI265" s="143"/>
      <c r="CJ265" s="143"/>
      <c r="CK265" s="143"/>
      <c r="CL265" s="163"/>
      <c r="CM265" s="142"/>
      <c r="CN265" s="143"/>
      <c r="CO265" s="143"/>
      <c r="CP265" s="143"/>
      <c r="CQ265" s="143"/>
      <c r="CR265" s="142"/>
      <c r="CS265" s="143"/>
      <c r="CT265" s="143"/>
      <c r="CU265" s="143"/>
      <c r="CV265" s="143"/>
      <c r="CX265" s="103">
        <v>44708</v>
      </c>
      <c r="CY265" s="68">
        <v>10.4</v>
      </c>
      <c r="CZ265" s="68">
        <v>9.25</v>
      </c>
      <c r="DA265" s="126">
        <f t="shared" si="522"/>
        <v>1.1500000000000004</v>
      </c>
      <c r="DC265" s="103">
        <v>44708</v>
      </c>
      <c r="DD265" s="127">
        <f t="shared" si="533"/>
        <v>0.19999999999999929</v>
      </c>
      <c r="DE265" s="127">
        <f t="shared" si="534"/>
        <v>0.59999999999999787</v>
      </c>
      <c r="DF265" s="127">
        <f t="shared" si="535"/>
        <v>-1</v>
      </c>
      <c r="DG265" s="127">
        <f t="shared" si="536"/>
        <v>-0.40000000000000036</v>
      </c>
      <c r="DH265" s="127">
        <f t="shared" si="537"/>
        <v>-0.20000000000000107</v>
      </c>
      <c r="DI265" s="127">
        <f t="shared" si="538"/>
        <v>0.19999999999999929</v>
      </c>
      <c r="DJ265" s="127">
        <f t="shared" si="539"/>
        <v>-0.20000000000000107</v>
      </c>
      <c r="DK265" s="127">
        <f t="shared" si="540"/>
        <v>-0.40000000000000036</v>
      </c>
      <c r="DL265" s="127">
        <f t="shared" si="541"/>
        <v>-0.20000000000000107</v>
      </c>
      <c r="DM265" s="127">
        <f t="shared" si="542"/>
        <v>-0.40000000000000036</v>
      </c>
      <c r="DN265" s="127">
        <f t="shared" si="543"/>
        <v>-1.1999999999999993</v>
      </c>
      <c r="DO265" s="127">
        <f t="shared" si="544"/>
        <v>-0.79999999999999893</v>
      </c>
      <c r="DP265" s="127">
        <f t="shared" si="545"/>
        <v>-0.40000000000000036</v>
      </c>
      <c r="DQ265" s="127">
        <f t="shared" si="546"/>
        <v>-0.40000000000000036</v>
      </c>
      <c r="DR265" s="127">
        <f t="shared" si="547"/>
        <v>-1</v>
      </c>
      <c r="DS265" s="127">
        <f t="shared" si="548"/>
        <v>-1.2000000000000011</v>
      </c>
      <c r="DU265" s="103">
        <v>44711</v>
      </c>
      <c r="DV265" s="68">
        <v>8</v>
      </c>
      <c r="DW265" s="133">
        <v>7.7</v>
      </c>
      <c r="DX265" s="134">
        <f t="shared" si="466"/>
        <v>0.29999999999999982</v>
      </c>
      <c r="DY265" s="68">
        <v>7.9</v>
      </c>
      <c r="DZ265" s="133">
        <v>7.8</v>
      </c>
      <c r="EA265" s="134">
        <f t="shared" si="549"/>
        <v>0.10000000000000053</v>
      </c>
      <c r="EB265" s="68">
        <v>8</v>
      </c>
      <c r="EC265" s="133">
        <v>7.8</v>
      </c>
      <c r="ED265" s="134">
        <f t="shared" si="550"/>
        <v>0.20000000000000018</v>
      </c>
      <c r="EE265" s="68">
        <v>7.7</v>
      </c>
      <c r="EF265" s="133">
        <v>7.65</v>
      </c>
      <c r="EG265" s="134">
        <f t="shared" si="551"/>
        <v>4.9999999999999822E-2</v>
      </c>
      <c r="EH265" s="68">
        <v>7.7</v>
      </c>
      <c r="EI265" s="133">
        <v>7.7</v>
      </c>
      <c r="EJ265" s="134">
        <f t="shared" si="552"/>
        <v>0</v>
      </c>
      <c r="EK265" s="68">
        <v>7.7</v>
      </c>
      <c r="EL265" s="133">
        <v>7.5</v>
      </c>
      <c r="EM265" s="134">
        <f t="shared" si="553"/>
        <v>0.20000000000000018</v>
      </c>
      <c r="EN265" s="68">
        <v>7.7</v>
      </c>
      <c r="EO265" s="133">
        <v>7.45</v>
      </c>
      <c r="EP265" s="134">
        <f t="shared" si="554"/>
        <v>0.25</v>
      </c>
      <c r="EQ265" s="68">
        <v>7.7</v>
      </c>
      <c r="ER265" s="133">
        <v>7.6</v>
      </c>
      <c r="ES265" s="134">
        <f t="shared" si="555"/>
        <v>0.10000000000000053</v>
      </c>
      <c r="ET265" s="68">
        <v>7.6</v>
      </c>
      <c r="EU265" s="133">
        <v>7.45</v>
      </c>
      <c r="EV265" s="134">
        <f t="shared" si="556"/>
        <v>0.14999999999999947</v>
      </c>
      <c r="EW265" s="68">
        <v>8.0500000000000007</v>
      </c>
      <c r="EX265" s="133">
        <v>7.8</v>
      </c>
      <c r="EY265" s="134">
        <f t="shared" si="557"/>
        <v>0.25000000000000089</v>
      </c>
    </row>
    <row r="266" spans="10:155" ht="19.75" customHeight="1" x14ac:dyDescent="0.35">
      <c r="J266" s="103">
        <v>44707</v>
      </c>
      <c r="K266" s="101">
        <f t="shared" si="532"/>
        <v>15.693548387096778</v>
      </c>
      <c r="L266" s="102">
        <v>15.8</v>
      </c>
      <c r="M266" s="100">
        <v>16.2</v>
      </c>
      <c r="N266" s="100">
        <v>15.6</v>
      </c>
      <c r="O266" s="100">
        <v>15.8</v>
      </c>
      <c r="P266" s="100">
        <v>18.399999999999999</v>
      </c>
      <c r="Q266" s="105">
        <v>16.600000000000001</v>
      </c>
      <c r="R266" s="102">
        <v>16</v>
      </c>
      <c r="S266" s="100">
        <v>15.8</v>
      </c>
      <c r="T266" s="100">
        <v>15.7</v>
      </c>
      <c r="U266" s="100">
        <v>16.399999999999999</v>
      </c>
      <c r="V266" s="100">
        <v>16</v>
      </c>
      <c r="W266" s="56">
        <v>16</v>
      </c>
      <c r="X266" s="106">
        <v>14.6</v>
      </c>
      <c r="Y266" s="100">
        <v>15.6</v>
      </c>
      <c r="Z266" s="100">
        <v>14.8</v>
      </c>
      <c r="AA266" s="100">
        <v>14.8</v>
      </c>
      <c r="AB266" s="105">
        <v>14.8</v>
      </c>
      <c r="AC266" s="102">
        <v>15.8</v>
      </c>
      <c r="AD266" s="102">
        <v>15.8</v>
      </c>
      <c r="AE266" s="100">
        <v>15.6</v>
      </c>
      <c r="AF266" s="102">
        <v>15.8</v>
      </c>
      <c r="AG266" s="100">
        <v>15.8</v>
      </c>
      <c r="AH266" s="100">
        <v>15.8</v>
      </c>
      <c r="AI266" s="100">
        <v>15.4</v>
      </c>
      <c r="AJ266" s="105">
        <v>15.6</v>
      </c>
      <c r="AK266" s="102">
        <v>15.6</v>
      </c>
      <c r="AL266" s="100">
        <v>15.7</v>
      </c>
      <c r="AM266" s="100">
        <v>15.4</v>
      </c>
      <c r="AN266" s="100">
        <v>14.8</v>
      </c>
      <c r="AO266" s="100">
        <v>15.7</v>
      </c>
      <c r="AP266" s="100">
        <v>14.8</v>
      </c>
      <c r="AQ266" s="110">
        <f t="shared" si="485"/>
        <v>1.1499999999999968</v>
      </c>
      <c r="AS266" s="103"/>
      <c r="AT266" s="167"/>
      <c r="AU266" s="161"/>
      <c r="AV266" s="143"/>
      <c r="AW266" s="143"/>
      <c r="AX266" s="143"/>
      <c r="AY266" s="143"/>
      <c r="AZ266" s="171"/>
      <c r="BA266" s="142"/>
      <c r="BB266" s="143"/>
      <c r="BC266" s="143"/>
      <c r="BD266" s="143"/>
      <c r="BE266" s="143"/>
      <c r="BF266" s="142"/>
      <c r="BG266" s="143"/>
      <c r="BH266" s="143"/>
      <c r="BI266" s="143"/>
      <c r="BJ266" s="150"/>
      <c r="BK266" s="143"/>
      <c r="BL266" s="143"/>
      <c r="BM266" s="143"/>
      <c r="BN266" s="143"/>
      <c r="BO266" s="150"/>
      <c r="BP266" s="142"/>
      <c r="BQ266" s="143"/>
      <c r="BR266" s="143"/>
      <c r="BS266" s="143"/>
      <c r="BT266" s="143"/>
      <c r="BV266" s="103"/>
      <c r="BW266" s="162"/>
      <c r="BX266" s="161"/>
      <c r="BY266" s="143"/>
      <c r="BZ266" s="143"/>
      <c r="CA266" s="143"/>
      <c r="CB266" s="143"/>
      <c r="CC266" s="161"/>
      <c r="CD266" s="143"/>
      <c r="CE266" s="143"/>
      <c r="CF266" s="143"/>
      <c r="CG266" s="143"/>
      <c r="CH266" s="143"/>
      <c r="CI266" s="143"/>
      <c r="CJ266" s="143"/>
      <c r="CK266" s="143"/>
      <c r="CL266" s="163"/>
      <c r="CM266" s="142"/>
      <c r="CN266" s="143"/>
      <c r="CO266" s="143"/>
      <c r="CP266" s="143"/>
      <c r="CQ266" s="143"/>
      <c r="CR266" s="142"/>
      <c r="CS266" s="143"/>
      <c r="CT266" s="143"/>
      <c r="CU266" s="143"/>
      <c r="CV266" s="143"/>
      <c r="CX266" s="103">
        <v>44707</v>
      </c>
      <c r="CY266" s="68">
        <v>10.4</v>
      </c>
      <c r="CZ266" s="68">
        <v>9</v>
      </c>
      <c r="DA266" s="126">
        <f t="shared" si="522"/>
        <v>1.4000000000000004</v>
      </c>
      <c r="DC266" s="103">
        <v>44707</v>
      </c>
      <c r="DD266" s="127">
        <f t="shared" si="533"/>
        <v>0.19999999999999929</v>
      </c>
      <c r="DE266" s="127">
        <f t="shared" si="534"/>
        <v>0.59999999999999787</v>
      </c>
      <c r="DF266" s="127">
        <f t="shared" si="535"/>
        <v>-1</v>
      </c>
      <c r="DG266" s="127">
        <f t="shared" si="536"/>
        <v>-0.40000000000000036</v>
      </c>
      <c r="DH266" s="127">
        <f t="shared" si="537"/>
        <v>-0.10000000000000142</v>
      </c>
      <c r="DI266" s="127">
        <f t="shared" si="538"/>
        <v>0.19999999999999929</v>
      </c>
      <c r="DJ266" s="127">
        <f t="shared" si="539"/>
        <v>0</v>
      </c>
      <c r="DK266" s="127">
        <f t="shared" si="540"/>
        <v>-0.40000000000000036</v>
      </c>
      <c r="DL266" s="127">
        <f t="shared" si="541"/>
        <v>-0.20000000000000107</v>
      </c>
      <c r="DM266" s="127">
        <f t="shared" si="542"/>
        <v>-0.20000000000000107</v>
      </c>
      <c r="DN266" s="127">
        <f t="shared" si="543"/>
        <v>-1.1999999999999993</v>
      </c>
      <c r="DO266" s="127">
        <f t="shared" si="544"/>
        <v>-1</v>
      </c>
      <c r="DP266" s="127">
        <f t="shared" si="545"/>
        <v>-0.30000000000000071</v>
      </c>
      <c r="DQ266" s="127">
        <f t="shared" si="546"/>
        <v>-0.30000000000000071</v>
      </c>
      <c r="DR266" s="127">
        <f t="shared" si="547"/>
        <v>-1.0999999999999996</v>
      </c>
      <c r="DS266" s="127">
        <f t="shared" si="548"/>
        <v>-1.2000000000000011</v>
      </c>
      <c r="DU266" s="103">
        <v>44710</v>
      </c>
      <c r="DV266" s="68">
        <v>8</v>
      </c>
      <c r="DW266" s="133">
        <v>7.7</v>
      </c>
      <c r="DX266" s="134">
        <f t="shared" si="466"/>
        <v>0.29999999999999982</v>
      </c>
      <c r="DY266" s="68">
        <v>7.9</v>
      </c>
      <c r="DZ266" s="133">
        <v>7.7</v>
      </c>
      <c r="EA266" s="134">
        <f t="shared" si="549"/>
        <v>0.20000000000000018</v>
      </c>
      <c r="EB266" s="68">
        <v>8</v>
      </c>
      <c r="EC266" s="133">
        <v>7.8</v>
      </c>
      <c r="ED266" s="134">
        <f t="shared" si="550"/>
        <v>0.20000000000000018</v>
      </c>
      <c r="EE266" s="68">
        <v>7.7</v>
      </c>
      <c r="EF266" s="133">
        <v>7.65</v>
      </c>
      <c r="EG266" s="134">
        <f t="shared" si="551"/>
        <v>4.9999999999999822E-2</v>
      </c>
      <c r="EH266" s="68">
        <v>7.7</v>
      </c>
      <c r="EI266" s="133">
        <v>7.7</v>
      </c>
      <c r="EJ266" s="134">
        <f t="shared" si="552"/>
        <v>0</v>
      </c>
      <c r="EK266" s="68">
        <v>7.7</v>
      </c>
      <c r="EL266" s="133">
        <v>7.75</v>
      </c>
      <c r="EM266" s="134">
        <f t="shared" si="553"/>
        <v>-4.9999999999999822E-2</v>
      </c>
      <c r="EN266" s="68">
        <v>7.7</v>
      </c>
      <c r="EO266" s="133">
        <v>7.45</v>
      </c>
      <c r="EP266" s="134">
        <f t="shared" si="554"/>
        <v>0.25</v>
      </c>
      <c r="EQ266" s="68">
        <v>7.7</v>
      </c>
      <c r="ER266" s="133">
        <v>7.6</v>
      </c>
      <c r="ES266" s="134">
        <f t="shared" si="555"/>
        <v>0.10000000000000053</v>
      </c>
      <c r="ET266" s="68">
        <v>7.6</v>
      </c>
      <c r="EU266" s="133">
        <v>7.45</v>
      </c>
      <c r="EV266" s="134">
        <f t="shared" si="556"/>
        <v>0.14999999999999947</v>
      </c>
      <c r="EW266" s="68">
        <v>8</v>
      </c>
      <c r="EX266" s="133">
        <v>7.8</v>
      </c>
      <c r="EY266" s="134">
        <f t="shared" si="557"/>
        <v>0.20000000000000018</v>
      </c>
    </row>
    <row r="267" spans="10:155" ht="19.75" customHeight="1" x14ac:dyDescent="0.35">
      <c r="J267" s="103">
        <v>44706</v>
      </c>
      <c r="K267" s="101">
        <f t="shared" si="532"/>
        <v>15.696774193548391</v>
      </c>
      <c r="L267" s="102">
        <v>15.8</v>
      </c>
      <c r="M267" s="100">
        <v>16.2</v>
      </c>
      <c r="N267" s="100">
        <v>15.6</v>
      </c>
      <c r="O267" s="100">
        <v>15.8</v>
      </c>
      <c r="P267" s="100">
        <v>18.399999999999999</v>
      </c>
      <c r="Q267" s="105">
        <v>16.600000000000001</v>
      </c>
      <c r="R267" s="102">
        <v>16</v>
      </c>
      <c r="S267" s="100">
        <v>15.8</v>
      </c>
      <c r="T267" s="100">
        <v>15.7</v>
      </c>
      <c r="U267" s="100">
        <v>16.399999999999999</v>
      </c>
      <c r="V267" s="100">
        <v>16</v>
      </c>
      <c r="W267" s="56">
        <v>16</v>
      </c>
      <c r="X267" s="106">
        <v>14.6</v>
      </c>
      <c r="Y267" s="100">
        <v>15.6</v>
      </c>
      <c r="Z267" s="100">
        <v>14.8</v>
      </c>
      <c r="AA267" s="100">
        <v>14.8</v>
      </c>
      <c r="AB267" s="105">
        <v>14.8</v>
      </c>
      <c r="AC267" s="102">
        <v>15.8</v>
      </c>
      <c r="AD267" s="102">
        <v>15.8</v>
      </c>
      <c r="AE267" s="100">
        <v>15.6</v>
      </c>
      <c r="AF267" s="102">
        <v>15.8</v>
      </c>
      <c r="AG267" s="100">
        <v>15.8</v>
      </c>
      <c r="AH267" s="100">
        <v>15.8</v>
      </c>
      <c r="AI267" s="100">
        <v>15.4</v>
      </c>
      <c r="AJ267" s="105">
        <v>15.6</v>
      </c>
      <c r="AK267" s="102">
        <v>15.6</v>
      </c>
      <c r="AL267" s="100">
        <v>15.8</v>
      </c>
      <c r="AM267" s="100">
        <v>15.4</v>
      </c>
      <c r="AN267" s="100">
        <v>14.8</v>
      </c>
      <c r="AO267" s="100">
        <v>15.7</v>
      </c>
      <c r="AP267" s="100">
        <v>14.8</v>
      </c>
      <c r="AQ267" s="110">
        <f t="shared" si="485"/>
        <v>1.2000000000000011</v>
      </c>
      <c r="AS267" s="103"/>
      <c r="AT267" s="167"/>
      <c r="AU267" s="161"/>
      <c r="AV267" s="143"/>
      <c r="AW267" s="143"/>
      <c r="AX267" s="143"/>
      <c r="AY267" s="143"/>
      <c r="AZ267" s="171"/>
      <c r="BA267" s="142"/>
      <c r="BB267" s="143"/>
      <c r="BC267" s="143"/>
      <c r="BD267" s="143"/>
      <c r="BE267" s="143"/>
      <c r="BF267" s="142"/>
      <c r="BG267" s="143"/>
      <c r="BH267" s="143"/>
      <c r="BI267" s="143"/>
      <c r="BJ267" s="150"/>
      <c r="BK267" s="143"/>
      <c r="BL267" s="143"/>
      <c r="BM267" s="143"/>
      <c r="BN267" s="143"/>
      <c r="BO267" s="150"/>
      <c r="BP267" s="142"/>
      <c r="BQ267" s="143"/>
      <c r="BR267" s="143"/>
      <c r="BS267" s="143"/>
      <c r="BT267" s="143"/>
      <c r="BV267" s="103"/>
      <c r="BW267" s="162"/>
      <c r="BX267" s="161"/>
      <c r="BY267" s="143"/>
      <c r="BZ267" s="143"/>
      <c r="CA267" s="143"/>
      <c r="CB267" s="143"/>
      <c r="CC267" s="161"/>
      <c r="CD267" s="143"/>
      <c r="CE267" s="143"/>
      <c r="CF267" s="143"/>
      <c r="CG267" s="143"/>
      <c r="CH267" s="143"/>
      <c r="CI267" s="143"/>
      <c r="CJ267" s="143"/>
      <c r="CK267" s="143"/>
      <c r="CL267" s="163"/>
      <c r="CM267" s="142"/>
      <c r="CN267" s="143"/>
      <c r="CO267" s="143"/>
      <c r="CP267" s="143"/>
      <c r="CQ267" s="143"/>
      <c r="CR267" s="142"/>
      <c r="CS267" s="143"/>
      <c r="CT267" s="143"/>
      <c r="CU267" s="143"/>
      <c r="CV267" s="143"/>
      <c r="CX267" s="103">
        <v>44706</v>
      </c>
      <c r="CY267" s="68">
        <v>10.5</v>
      </c>
      <c r="CZ267" s="68">
        <v>9.5</v>
      </c>
      <c r="DA267" s="126">
        <f t="shared" si="522"/>
        <v>1</v>
      </c>
      <c r="DC267" s="103">
        <v>44706</v>
      </c>
      <c r="DD267" s="127">
        <f t="shared" si="533"/>
        <v>0.19999999999999929</v>
      </c>
      <c r="DE267" s="127">
        <f t="shared" si="534"/>
        <v>0.59999999999999787</v>
      </c>
      <c r="DF267" s="127">
        <f t="shared" si="535"/>
        <v>-1</v>
      </c>
      <c r="DG267" s="127">
        <f t="shared" si="536"/>
        <v>-0.40000000000000036</v>
      </c>
      <c r="DH267" s="127">
        <f t="shared" si="537"/>
        <v>0</v>
      </c>
      <c r="DI267" s="127">
        <f t="shared" si="538"/>
        <v>0.19999999999999929</v>
      </c>
      <c r="DJ267" s="127">
        <f t="shared" si="539"/>
        <v>0</v>
      </c>
      <c r="DK267" s="127">
        <f t="shared" si="540"/>
        <v>-0.40000000000000036</v>
      </c>
      <c r="DL267" s="127">
        <f t="shared" si="541"/>
        <v>-0.20000000000000107</v>
      </c>
      <c r="DM267" s="127">
        <f t="shared" si="542"/>
        <v>-0.20000000000000107</v>
      </c>
      <c r="DN267" s="127">
        <f t="shared" si="543"/>
        <v>-1.1999999999999993</v>
      </c>
      <c r="DO267" s="127">
        <f t="shared" si="544"/>
        <v>-1</v>
      </c>
      <c r="DP267" s="127">
        <f t="shared" si="545"/>
        <v>-0.19999999999999929</v>
      </c>
      <c r="DQ267" s="127">
        <f t="shared" si="546"/>
        <v>-0.19999999999999929</v>
      </c>
      <c r="DR267" s="127">
        <f t="shared" si="547"/>
        <v>-1.2000000000000011</v>
      </c>
      <c r="DS267" s="127">
        <f t="shared" si="548"/>
        <v>-1.2000000000000011</v>
      </c>
      <c r="DU267" s="103">
        <v>44709</v>
      </c>
      <c r="DV267" s="68">
        <v>8</v>
      </c>
      <c r="DW267" s="133">
        <v>7.7</v>
      </c>
      <c r="DX267" s="134">
        <f t="shared" si="466"/>
        <v>0.29999999999999982</v>
      </c>
      <c r="DY267" s="68">
        <v>7.9</v>
      </c>
      <c r="DZ267" s="133">
        <v>7.6</v>
      </c>
      <c r="EA267" s="134">
        <f t="shared" si="549"/>
        <v>0.30000000000000071</v>
      </c>
      <c r="EB267" s="68">
        <v>8</v>
      </c>
      <c r="EC267" s="133">
        <v>7.8</v>
      </c>
      <c r="ED267" s="134">
        <f t="shared" si="550"/>
        <v>0.20000000000000018</v>
      </c>
      <c r="EE267" s="68">
        <v>7.7</v>
      </c>
      <c r="EF267" s="133">
        <v>7.6</v>
      </c>
      <c r="EG267" s="134">
        <f t="shared" si="551"/>
        <v>0.10000000000000053</v>
      </c>
      <c r="EH267" s="68">
        <v>7.8</v>
      </c>
      <c r="EI267" s="133">
        <v>7.8</v>
      </c>
      <c r="EJ267" s="134">
        <f t="shared" si="552"/>
        <v>0</v>
      </c>
      <c r="EK267" s="68">
        <v>7.8</v>
      </c>
      <c r="EL267" s="133">
        <v>7.6</v>
      </c>
      <c r="EM267" s="134">
        <f t="shared" si="553"/>
        <v>0.20000000000000018</v>
      </c>
      <c r="EN267" s="68">
        <v>7.7</v>
      </c>
      <c r="EO267" s="133">
        <v>7.5</v>
      </c>
      <c r="EP267" s="134">
        <f t="shared" si="554"/>
        <v>0.20000000000000018</v>
      </c>
      <c r="EQ267" s="68">
        <v>7.7</v>
      </c>
      <c r="ER267" s="133">
        <v>7.6</v>
      </c>
      <c r="ES267" s="134">
        <f t="shared" si="555"/>
        <v>0.10000000000000053</v>
      </c>
      <c r="ET267" s="68">
        <v>7.6</v>
      </c>
      <c r="EU267" s="133">
        <v>7.85</v>
      </c>
      <c r="EV267" s="134">
        <f t="shared" si="556"/>
        <v>-0.25</v>
      </c>
      <c r="EW267" s="68">
        <v>8</v>
      </c>
      <c r="EX267" s="133">
        <v>7.8</v>
      </c>
      <c r="EY267" s="134">
        <f t="shared" si="557"/>
        <v>0.20000000000000018</v>
      </c>
    </row>
    <row r="268" spans="10:155" ht="19.75" customHeight="1" x14ac:dyDescent="0.35">
      <c r="J268" s="103">
        <v>44705</v>
      </c>
      <c r="K268" s="101">
        <f t="shared" si="532"/>
        <v>15.625806451612908</v>
      </c>
      <c r="L268" s="102">
        <v>15.8</v>
      </c>
      <c r="M268" s="100">
        <v>16.2</v>
      </c>
      <c r="N268" s="100">
        <v>15.4</v>
      </c>
      <c r="O268" s="100">
        <v>15.6</v>
      </c>
      <c r="P268" s="100">
        <v>18.399999999999999</v>
      </c>
      <c r="Q268" s="105">
        <v>16.600000000000001</v>
      </c>
      <c r="R268" s="102">
        <v>16</v>
      </c>
      <c r="S268" s="100">
        <v>15.8</v>
      </c>
      <c r="T268" s="100">
        <v>15.7</v>
      </c>
      <c r="U268" s="100">
        <v>16.399999999999999</v>
      </c>
      <c r="V268" s="100">
        <v>16</v>
      </c>
      <c r="W268" s="56">
        <v>16</v>
      </c>
      <c r="X268" s="106">
        <v>14.6</v>
      </c>
      <c r="Y268" s="100">
        <v>15.6</v>
      </c>
      <c r="Z268" s="100">
        <v>14.8</v>
      </c>
      <c r="AA268" s="100">
        <v>14.8</v>
      </c>
      <c r="AB268" s="105">
        <v>14.8</v>
      </c>
      <c r="AC268" s="102">
        <v>15.6</v>
      </c>
      <c r="AD268" s="102">
        <v>15.6</v>
      </c>
      <c r="AE268" s="100">
        <v>15.6</v>
      </c>
      <c r="AF268" s="102">
        <v>15.6</v>
      </c>
      <c r="AG268" s="100">
        <v>15.6</v>
      </c>
      <c r="AH268" s="100">
        <v>15.6</v>
      </c>
      <c r="AI268" s="100">
        <v>15.4</v>
      </c>
      <c r="AJ268" s="105">
        <v>15.4</v>
      </c>
      <c r="AK268" s="102">
        <v>15.6</v>
      </c>
      <c r="AL268" s="100">
        <v>15.6</v>
      </c>
      <c r="AM268" s="100">
        <v>15.2</v>
      </c>
      <c r="AN268" s="100">
        <v>14.6</v>
      </c>
      <c r="AO268" s="100">
        <v>15.7</v>
      </c>
      <c r="AP268" s="100">
        <v>14.8</v>
      </c>
      <c r="AQ268" s="110">
        <f t="shared" si="485"/>
        <v>1.0999999999999996</v>
      </c>
      <c r="AS268" s="103"/>
      <c r="AT268" s="167"/>
      <c r="AU268" s="161"/>
      <c r="AV268" s="143"/>
      <c r="AW268" s="143"/>
      <c r="AX268" s="143"/>
      <c r="AY268" s="143"/>
      <c r="AZ268" s="171"/>
      <c r="BA268" s="142"/>
      <c r="BB268" s="143"/>
      <c r="BC268" s="143"/>
      <c r="BD268" s="143"/>
      <c r="BE268" s="143"/>
      <c r="BF268" s="142"/>
      <c r="BG268" s="143"/>
      <c r="BH268" s="143"/>
      <c r="BI268" s="143"/>
      <c r="BJ268" s="150"/>
      <c r="BK268" s="143"/>
      <c r="BL268" s="143"/>
      <c r="BM268" s="143"/>
      <c r="BN268" s="143"/>
      <c r="BO268" s="150"/>
      <c r="BP268" s="142"/>
      <c r="BQ268" s="143"/>
      <c r="BR268" s="143"/>
      <c r="BS268" s="143"/>
      <c r="BT268" s="143"/>
      <c r="BV268" s="103"/>
      <c r="BW268" s="162"/>
      <c r="BX268" s="161"/>
      <c r="BY268" s="143"/>
      <c r="BZ268" s="143"/>
      <c r="CA268" s="143"/>
      <c r="CB268" s="143"/>
      <c r="CC268" s="161"/>
      <c r="CD268" s="143"/>
      <c r="CE268" s="143"/>
      <c r="CF268" s="143"/>
      <c r="CG268" s="143"/>
      <c r="CH268" s="143"/>
      <c r="CI268" s="143"/>
      <c r="CJ268" s="143"/>
      <c r="CK268" s="143"/>
      <c r="CL268" s="163"/>
      <c r="CM268" s="142"/>
      <c r="CN268" s="143"/>
      <c r="CO268" s="143"/>
      <c r="CP268" s="143"/>
      <c r="CQ268" s="143"/>
      <c r="CR268" s="142"/>
      <c r="CS268" s="143"/>
      <c r="CT268" s="143"/>
      <c r="CU268" s="143"/>
      <c r="CV268" s="143"/>
      <c r="CX268" s="103">
        <v>44705</v>
      </c>
      <c r="CY268" s="68">
        <v>10.75</v>
      </c>
      <c r="CZ268" s="68">
        <v>9.5</v>
      </c>
      <c r="DA268" s="126">
        <f t="shared" si="522"/>
        <v>1.25</v>
      </c>
      <c r="DC268" s="103">
        <v>44705</v>
      </c>
      <c r="DD268" s="127">
        <f t="shared" si="533"/>
        <v>0.19999999999999929</v>
      </c>
      <c r="DE268" s="127">
        <f t="shared" si="534"/>
        <v>0.59999999999999787</v>
      </c>
      <c r="DF268" s="127">
        <f t="shared" si="535"/>
        <v>-1.2000000000000011</v>
      </c>
      <c r="DG268" s="127">
        <f t="shared" si="536"/>
        <v>-0.60000000000000142</v>
      </c>
      <c r="DH268" s="127">
        <f t="shared" si="537"/>
        <v>-0.20000000000000107</v>
      </c>
      <c r="DI268" s="127">
        <f t="shared" si="538"/>
        <v>0.19999999999999929</v>
      </c>
      <c r="DJ268" s="127">
        <f t="shared" si="539"/>
        <v>-0.20000000000000107</v>
      </c>
      <c r="DK268" s="127">
        <f t="shared" si="540"/>
        <v>-0.40000000000000036</v>
      </c>
      <c r="DL268" s="127">
        <f t="shared" si="541"/>
        <v>-0.40000000000000036</v>
      </c>
      <c r="DM268" s="127">
        <f t="shared" si="542"/>
        <v>-0.20000000000000107</v>
      </c>
      <c r="DN268" s="127">
        <f t="shared" si="543"/>
        <v>-1.4000000000000004</v>
      </c>
      <c r="DO268" s="127">
        <f t="shared" si="544"/>
        <v>-1</v>
      </c>
      <c r="DP268" s="127">
        <f t="shared" si="545"/>
        <v>-0.40000000000000036</v>
      </c>
      <c r="DQ268" s="127">
        <f t="shared" si="546"/>
        <v>-0.40000000000000036</v>
      </c>
      <c r="DR268" s="127">
        <f t="shared" si="547"/>
        <v>-1</v>
      </c>
      <c r="DS268" s="127">
        <f t="shared" si="548"/>
        <v>-1.2000000000000011</v>
      </c>
      <c r="DU268" s="103">
        <v>44708</v>
      </c>
      <c r="DV268" s="68">
        <v>8</v>
      </c>
      <c r="DW268" s="133">
        <v>7.3</v>
      </c>
      <c r="DX268" s="134">
        <f t="shared" si="466"/>
        <v>0.70000000000000018</v>
      </c>
      <c r="DY268" s="68">
        <v>7.9</v>
      </c>
      <c r="DZ268" s="133">
        <v>7.6</v>
      </c>
      <c r="EA268" s="134">
        <f t="shared" ref="EA268:EA275" si="558">DY268-DZ268</f>
        <v>0.30000000000000071</v>
      </c>
      <c r="EB268" s="68">
        <v>8</v>
      </c>
      <c r="EC268" s="133">
        <v>7.8</v>
      </c>
      <c r="ED268" s="134">
        <f t="shared" si="550"/>
        <v>0.20000000000000018</v>
      </c>
      <c r="EE268" s="68">
        <v>7.7</v>
      </c>
      <c r="EF268" s="133">
        <v>7.7</v>
      </c>
      <c r="EG268" s="134">
        <f t="shared" si="551"/>
        <v>0</v>
      </c>
      <c r="EH268" s="68">
        <v>7.8</v>
      </c>
      <c r="EI268" s="133">
        <v>7.9</v>
      </c>
      <c r="EJ268" s="134">
        <f t="shared" si="552"/>
        <v>-0.10000000000000053</v>
      </c>
      <c r="EK268" s="68">
        <v>7.8</v>
      </c>
      <c r="EL268" s="133">
        <v>7.7</v>
      </c>
      <c r="EM268" s="134">
        <f t="shared" si="553"/>
        <v>9.9999999999999645E-2</v>
      </c>
      <c r="EN268" s="68">
        <v>7.7</v>
      </c>
      <c r="EO268" s="133">
        <v>7.7</v>
      </c>
      <c r="EP268" s="134">
        <f t="shared" si="554"/>
        <v>0</v>
      </c>
      <c r="EQ268" s="68">
        <v>7.8</v>
      </c>
      <c r="ER268" s="133">
        <v>7.6</v>
      </c>
      <c r="ES268" s="134">
        <f t="shared" si="555"/>
        <v>0.20000000000000018</v>
      </c>
      <c r="ET268" s="68">
        <v>7.7</v>
      </c>
      <c r="EU268" s="133">
        <v>7.8</v>
      </c>
      <c r="EV268" s="134">
        <f t="shared" si="556"/>
        <v>-9.9999999999999645E-2</v>
      </c>
      <c r="EW268" s="68">
        <v>8</v>
      </c>
      <c r="EX268" s="133">
        <v>7.7</v>
      </c>
      <c r="EY268" s="134">
        <f t="shared" si="557"/>
        <v>0.29999999999999982</v>
      </c>
    </row>
    <row r="269" spans="10:155" ht="19.75" customHeight="1" x14ac:dyDescent="0.35">
      <c r="J269" s="103">
        <v>44704</v>
      </c>
      <c r="K269" s="101">
        <f t="shared" si="532"/>
        <v>15.574193548387097</v>
      </c>
      <c r="L269" s="102">
        <v>15.8</v>
      </c>
      <c r="M269" s="100">
        <v>16.2</v>
      </c>
      <c r="N269" s="100">
        <v>15.4</v>
      </c>
      <c r="O269" s="100">
        <v>15.2</v>
      </c>
      <c r="P269" s="100">
        <v>18</v>
      </c>
      <c r="Q269" s="105">
        <v>16.600000000000001</v>
      </c>
      <c r="R269" s="102">
        <v>16</v>
      </c>
      <c r="S269" s="100">
        <v>15.8</v>
      </c>
      <c r="T269" s="100">
        <v>15.8</v>
      </c>
      <c r="U269" s="100">
        <v>16.399999999999999</v>
      </c>
      <c r="V269" s="100">
        <v>16</v>
      </c>
      <c r="W269" s="56">
        <v>16</v>
      </c>
      <c r="X269" s="106">
        <v>14.6</v>
      </c>
      <c r="Y269" s="100">
        <v>15.6</v>
      </c>
      <c r="Z269" s="100">
        <v>14.8</v>
      </c>
      <c r="AA269" s="100">
        <v>14.8</v>
      </c>
      <c r="AB269" s="105">
        <v>14.8</v>
      </c>
      <c r="AC269" s="102">
        <v>15.6</v>
      </c>
      <c r="AD269" s="102">
        <v>15.6</v>
      </c>
      <c r="AE269" s="100">
        <v>15.4</v>
      </c>
      <c r="AF269" s="102">
        <v>15.6</v>
      </c>
      <c r="AG269" s="100">
        <v>15.4</v>
      </c>
      <c r="AH269" s="100">
        <v>15.4</v>
      </c>
      <c r="AI269" s="100">
        <v>15.4</v>
      </c>
      <c r="AJ269" s="105">
        <v>15.2</v>
      </c>
      <c r="AK269" s="102">
        <v>15.6</v>
      </c>
      <c r="AL269" s="100">
        <v>15.4</v>
      </c>
      <c r="AM269" s="100">
        <v>15.2</v>
      </c>
      <c r="AN269" s="100">
        <v>14.8</v>
      </c>
      <c r="AO269" s="100">
        <v>15.6</v>
      </c>
      <c r="AP269" s="100">
        <v>14.8</v>
      </c>
      <c r="AQ269" s="110">
        <f t="shared" si="485"/>
        <v>0.79999999999999893</v>
      </c>
      <c r="AS269" s="103"/>
      <c r="AT269" s="167"/>
      <c r="AU269" s="161"/>
      <c r="AV269" s="143"/>
      <c r="AW269" s="143"/>
      <c r="AX269" s="143"/>
      <c r="AY269" s="143"/>
      <c r="AZ269" s="171"/>
      <c r="BA269" s="142"/>
      <c r="BB269" s="143"/>
      <c r="BC269" s="143"/>
      <c r="BD269" s="143"/>
      <c r="BE269" s="143"/>
      <c r="BF269" s="142"/>
      <c r="BG269" s="143"/>
      <c r="BH269" s="143"/>
      <c r="BI269" s="143"/>
      <c r="BJ269" s="150"/>
      <c r="BK269" s="143"/>
      <c r="BL269" s="143"/>
      <c r="BM269" s="143"/>
      <c r="BN269" s="143"/>
      <c r="BO269" s="150"/>
      <c r="BP269" s="142"/>
      <c r="BQ269" s="143"/>
      <c r="BR269" s="143"/>
      <c r="BS269" s="143"/>
      <c r="BT269" s="143"/>
      <c r="BV269" s="103"/>
      <c r="BW269" s="162"/>
      <c r="BX269" s="161"/>
      <c r="BY269" s="143"/>
      <c r="BZ269" s="143"/>
      <c r="CA269" s="143"/>
      <c r="CB269" s="143"/>
      <c r="CC269" s="161"/>
      <c r="CD269" s="143"/>
      <c r="CE269" s="143"/>
      <c r="CF269" s="143"/>
      <c r="CG269" s="143"/>
      <c r="CH269" s="143"/>
      <c r="CI269" s="143"/>
      <c r="CJ269" s="143"/>
      <c r="CK269" s="143"/>
      <c r="CL269" s="163"/>
      <c r="CM269" s="142"/>
      <c r="CN269" s="143"/>
      <c r="CO269" s="143"/>
      <c r="CP269" s="143"/>
      <c r="CQ269" s="143"/>
      <c r="CR269" s="142"/>
      <c r="CS269" s="143"/>
      <c r="CT269" s="143"/>
      <c r="CU269" s="143"/>
      <c r="CV269" s="143"/>
      <c r="CX269" s="103">
        <v>44704</v>
      </c>
      <c r="CY269" s="68">
        <v>10.75</v>
      </c>
      <c r="CZ269" s="68">
        <v>10</v>
      </c>
      <c r="DA269" s="126">
        <f t="shared" si="522"/>
        <v>0.75</v>
      </c>
      <c r="DC269" s="103">
        <v>44704</v>
      </c>
      <c r="DD269" s="127">
        <f t="shared" si="533"/>
        <v>0.19999999999999929</v>
      </c>
      <c r="DE269" s="127">
        <f t="shared" si="534"/>
        <v>0.59999999999999787</v>
      </c>
      <c r="DF269" s="127">
        <f t="shared" si="535"/>
        <v>-1</v>
      </c>
      <c r="DG269" s="127">
        <f t="shared" si="536"/>
        <v>-0.60000000000000142</v>
      </c>
      <c r="DH269" s="127">
        <f t="shared" si="537"/>
        <v>-0.40000000000000036</v>
      </c>
      <c r="DI269" s="127">
        <f t="shared" si="538"/>
        <v>0.19999999999999929</v>
      </c>
      <c r="DJ269" s="127">
        <f t="shared" si="539"/>
        <v>-0.40000000000000036</v>
      </c>
      <c r="DK269" s="127">
        <f t="shared" si="540"/>
        <v>-0.40000000000000036</v>
      </c>
      <c r="DL269" s="127">
        <f t="shared" si="541"/>
        <v>-0.40000000000000036</v>
      </c>
      <c r="DM269" s="127">
        <f t="shared" si="542"/>
        <v>-0.20000000000000107</v>
      </c>
      <c r="DN269" s="127">
        <f t="shared" si="543"/>
        <v>-1.1999999999999993</v>
      </c>
      <c r="DO269" s="127">
        <f t="shared" si="544"/>
        <v>-0.59999999999999964</v>
      </c>
      <c r="DP269" s="127">
        <f t="shared" si="545"/>
        <v>-0.59999999999999964</v>
      </c>
      <c r="DQ269" s="127">
        <f t="shared" si="546"/>
        <v>-0.59999999999999964</v>
      </c>
      <c r="DR269" s="127">
        <f t="shared" si="547"/>
        <v>-0.80000000000000071</v>
      </c>
      <c r="DS269" s="127">
        <f t="shared" si="548"/>
        <v>-1.2000000000000011</v>
      </c>
      <c r="DU269" s="103">
        <v>44707</v>
      </c>
      <c r="DV269" s="68">
        <v>8</v>
      </c>
      <c r="DW269" s="133">
        <v>7.5</v>
      </c>
      <c r="DX269" s="134">
        <f t="shared" si="466"/>
        <v>0.5</v>
      </c>
      <c r="DY269" s="68">
        <v>7.9</v>
      </c>
      <c r="DZ269" s="133">
        <v>7.5</v>
      </c>
      <c r="EA269" s="134">
        <f t="shared" si="558"/>
        <v>0.40000000000000036</v>
      </c>
      <c r="EB269" s="68">
        <v>7.9</v>
      </c>
      <c r="EC269" s="133">
        <v>7.6</v>
      </c>
      <c r="ED269" s="134">
        <f t="shared" si="550"/>
        <v>0.30000000000000071</v>
      </c>
      <c r="EE269" s="68">
        <v>7.8</v>
      </c>
      <c r="EF269" s="133">
        <v>7.7</v>
      </c>
      <c r="EG269" s="134">
        <f t="shared" si="551"/>
        <v>9.9999999999999645E-2</v>
      </c>
      <c r="EH269" s="68">
        <v>7.85</v>
      </c>
      <c r="EI269" s="133">
        <v>8</v>
      </c>
      <c r="EJ269" s="134">
        <f t="shared" ref="EJ269:EJ275" si="559">EH269-EI269</f>
        <v>-0.15000000000000036</v>
      </c>
      <c r="EK269" s="68">
        <v>7.8</v>
      </c>
      <c r="EL269" s="133">
        <v>7.85</v>
      </c>
      <c r="EM269" s="134">
        <f t="shared" si="553"/>
        <v>-4.9999999999999822E-2</v>
      </c>
      <c r="EN269" s="68">
        <v>7.7</v>
      </c>
      <c r="EO269" s="133">
        <v>7.55</v>
      </c>
      <c r="EP269" s="134">
        <f t="shared" si="554"/>
        <v>0.15000000000000036</v>
      </c>
      <c r="EQ269" s="68">
        <v>7.9</v>
      </c>
      <c r="ER269" s="133">
        <v>7.7</v>
      </c>
      <c r="ES269" s="134">
        <f t="shared" ref="ES269:ES274" si="560">EQ269-ER269</f>
        <v>0.20000000000000018</v>
      </c>
      <c r="ET269" s="68">
        <v>7.8</v>
      </c>
      <c r="EU269" s="133">
        <v>8.1</v>
      </c>
      <c r="EV269" s="134">
        <f t="shared" si="556"/>
        <v>-0.29999999999999982</v>
      </c>
      <c r="EW269" s="68">
        <v>8</v>
      </c>
      <c r="EX269" s="133">
        <v>7.8</v>
      </c>
      <c r="EY269" s="134">
        <f t="shared" si="557"/>
        <v>0.20000000000000018</v>
      </c>
    </row>
    <row r="270" spans="10:155" ht="19.75" customHeight="1" x14ac:dyDescent="0.35">
      <c r="J270" s="103">
        <v>44703</v>
      </c>
      <c r="K270" s="101">
        <f t="shared" si="532"/>
        <v>15.551612903225809</v>
      </c>
      <c r="L270" s="102">
        <v>15.8</v>
      </c>
      <c r="M270" s="100">
        <v>16.2</v>
      </c>
      <c r="N270" s="100">
        <v>15.2</v>
      </c>
      <c r="O270" s="100">
        <v>15.2</v>
      </c>
      <c r="P270" s="100">
        <v>18</v>
      </c>
      <c r="Q270" s="105">
        <v>16.600000000000001</v>
      </c>
      <c r="R270" s="102">
        <v>16</v>
      </c>
      <c r="S270" s="100">
        <v>15.8</v>
      </c>
      <c r="T270" s="100">
        <v>15.6</v>
      </c>
      <c r="U270" s="100">
        <v>16.399999999999999</v>
      </c>
      <c r="V270" s="100">
        <v>16</v>
      </c>
      <c r="W270" s="56">
        <v>16</v>
      </c>
      <c r="X270" s="106">
        <v>14.6</v>
      </c>
      <c r="Y270" s="100">
        <v>15.6</v>
      </c>
      <c r="Z270" s="100">
        <v>14.8</v>
      </c>
      <c r="AA270" s="100">
        <v>14.8</v>
      </c>
      <c r="AB270" s="105">
        <v>14.8</v>
      </c>
      <c r="AC270" s="102">
        <v>15.6</v>
      </c>
      <c r="AD270" s="102">
        <v>15.6</v>
      </c>
      <c r="AE270" s="100">
        <v>15.4</v>
      </c>
      <c r="AF270" s="102">
        <v>15.6</v>
      </c>
      <c r="AG270" s="100">
        <v>15.4</v>
      </c>
      <c r="AH270" s="100">
        <v>15.4</v>
      </c>
      <c r="AI270" s="100">
        <v>15.4</v>
      </c>
      <c r="AJ270" s="105">
        <v>15.2</v>
      </c>
      <c r="AK270" s="102">
        <v>15.6</v>
      </c>
      <c r="AL270" s="100">
        <v>15.3</v>
      </c>
      <c r="AM270" s="100">
        <v>15.2</v>
      </c>
      <c r="AN270" s="100">
        <v>14.6</v>
      </c>
      <c r="AO270" s="100">
        <v>15.6</v>
      </c>
      <c r="AP270" s="100">
        <v>14.8</v>
      </c>
      <c r="AQ270" s="110">
        <f t="shared" si="485"/>
        <v>0.74999999999999822</v>
      </c>
      <c r="AS270" s="103"/>
      <c r="AT270" s="167"/>
      <c r="AU270" s="161"/>
      <c r="AV270" s="143"/>
      <c r="AW270" s="143"/>
      <c r="AX270" s="143"/>
      <c r="AY270" s="143"/>
      <c r="AZ270" s="171"/>
      <c r="BA270" s="142"/>
      <c r="BB270" s="143"/>
      <c r="BC270" s="143"/>
      <c r="BD270" s="143"/>
      <c r="BE270" s="143"/>
      <c r="BF270" s="142"/>
      <c r="BG270" s="143"/>
      <c r="BH270" s="143"/>
      <c r="BI270" s="143"/>
      <c r="BJ270" s="150"/>
      <c r="BK270" s="143"/>
      <c r="BL270" s="143"/>
      <c r="BM270" s="143"/>
      <c r="BN270" s="143"/>
      <c r="BO270" s="150"/>
      <c r="BP270" s="142"/>
      <c r="BQ270" s="143"/>
      <c r="BR270" s="143"/>
      <c r="BS270" s="143"/>
      <c r="BT270" s="143"/>
      <c r="BV270" s="103"/>
      <c r="BW270" s="162"/>
      <c r="BX270" s="161"/>
      <c r="BY270" s="143"/>
      <c r="BZ270" s="143"/>
      <c r="CA270" s="143"/>
      <c r="CB270" s="143"/>
      <c r="CC270" s="161"/>
      <c r="CD270" s="143"/>
      <c r="CE270" s="143"/>
      <c r="CF270" s="143"/>
      <c r="CG270" s="143"/>
      <c r="CH270" s="143"/>
      <c r="CI270" s="143"/>
      <c r="CJ270" s="143"/>
      <c r="CK270" s="143"/>
      <c r="CL270" s="163"/>
      <c r="CM270" s="142"/>
      <c r="CN270" s="143"/>
      <c r="CO270" s="143"/>
      <c r="CP270" s="143"/>
      <c r="CQ270" s="143"/>
      <c r="CR270" s="142"/>
      <c r="CS270" s="143"/>
      <c r="CT270" s="143"/>
      <c r="CU270" s="143"/>
      <c r="CV270" s="143"/>
      <c r="CX270" s="103">
        <v>44703</v>
      </c>
      <c r="CY270" s="68">
        <v>10.5</v>
      </c>
      <c r="CZ270" s="68">
        <v>9.75</v>
      </c>
      <c r="DA270" s="126">
        <f t="shared" si="522"/>
        <v>0.75</v>
      </c>
      <c r="DC270" s="103">
        <v>44703</v>
      </c>
      <c r="DD270" s="127">
        <f t="shared" si="533"/>
        <v>0.19999999999999929</v>
      </c>
      <c r="DE270" s="127">
        <f t="shared" si="534"/>
        <v>0.59999999999999787</v>
      </c>
      <c r="DF270" s="127">
        <f t="shared" si="535"/>
        <v>-1.2000000000000011</v>
      </c>
      <c r="DG270" s="127">
        <f t="shared" si="536"/>
        <v>-0.60000000000000142</v>
      </c>
      <c r="DH270" s="127">
        <f t="shared" si="537"/>
        <v>-0.5</v>
      </c>
      <c r="DI270" s="127">
        <f t="shared" si="538"/>
        <v>0.19999999999999929</v>
      </c>
      <c r="DJ270" s="127">
        <f t="shared" si="539"/>
        <v>-0.40000000000000036</v>
      </c>
      <c r="DK270" s="127">
        <f t="shared" si="540"/>
        <v>-0.40000000000000036</v>
      </c>
      <c r="DL270" s="127">
        <f t="shared" si="541"/>
        <v>-0.60000000000000142</v>
      </c>
      <c r="DM270" s="127">
        <f t="shared" si="542"/>
        <v>-0.20000000000000107</v>
      </c>
      <c r="DN270" s="127">
        <f t="shared" si="543"/>
        <v>-1.4000000000000004</v>
      </c>
      <c r="DO270" s="127">
        <f t="shared" si="544"/>
        <v>-0.80000000000000071</v>
      </c>
      <c r="DP270" s="127">
        <f t="shared" si="545"/>
        <v>-0.69999999999999929</v>
      </c>
      <c r="DQ270" s="127">
        <f t="shared" si="546"/>
        <v>-0.69999999999999929</v>
      </c>
      <c r="DR270" s="127">
        <f t="shared" si="547"/>
        <v>-0.70000000000000107</v>
      </c>
      <c r="DS270" s="127">
        <f t="shared" si="548"/>
        <v>-1.2000000000000011</v>
      </c>
      <c r="DU270" s="103">
        <v>44706</v>
      </c>
      <c r="DV270" s="68">
        <v>8</v>
      </c>
      <c r="DW270" s="133">
        <v>7.4</v>
      </c>
      <c r="DX270" s="134">
        <f t="shared" si="466"/>
        <v>0.59999999999999964</v>
      </c>
      <c r="DY270" s="68">
        <v>7.9</v>
      </c>
      <c r="DZ270" s="133">
        <v>7.4</v>
      </c>
      <c r="EA270" s="134">
        <f t="shared" si="558"/>
        <v>0.5</v>
      </c>
      <c r="EB270" s="68">
        <v>7.9</v>
      </c>
      <c r="EC270" s="133">
        <v>7.6</v>
      </c>
      <c r="ED270" s="134">
        <f t="shared" si="550"/>
        <v>0.30000000000000071</v>
      </c>
      <c r="EE270" s="68">
        <v>7.8</v>
      </c>
      <c r="EF270" s="133">
        <v>7.6</v>
      </c>
      <c r="EG270" s="134">
        <f t="shared" si="551"/>
        <v>0.20000000000000018</v>
      </c>
      <c r="EH270" s="68">
        <v>7.9</v>
      </c>
      <c r="EI270" s="133">
        <v>7.9</v>
      </c>
      <c r="EJ270" s="134">
        <f t="shared" si="559"/>
        <v>0</v>
      </c>
      <c r="EK270" s="68">
        <v>7.8</v>
      </c>
      <c r="EL270" s="133">
        <v>7.7</v>
      </c>
      <c r="EM270" s="134">
        <f t="shared" si="553"/>
        <v>9.9999999999999645E-2</v>
      </c>
      <c r="EN270" s="68">
        <v>7.7</v>
      </c>
      <c r="EO270" s="133">
        <v>7.5</v>
      </c>
      <c r="EP270" s="134">
        <f t="shared" si="554"/>
        <v>0.20000000000000018</v>
      </c>
      <c r="EQ270" s="68">
        <v>7.9</v>
      </c>
      <c r="ER270" s="133">
        <v>7.8</v>
      </c>
      <c r="ES270" s="134">
        <f t="shared" si="560"/>
        <v>0.10000000000000053</v>
      </c>
      <c r="ET270" s="68">
        <v>7.8</v>
      </c>
      <c r="EU270" s="133">
        <v>7.6</v>
      </c>
      <c r="EV270" s="134">
        <f t="shared" si="556"/>
        <v>0.20000000000000018</v>
      </c>
      <c r="EW270" s="68">
        <v>8</v>
      </c>
      <c r="EX270" s="133">
        <v>7.4</v>
      </c>
      <c r="EY270" s="134">
        <f t="shared" si="557"/>
        <v>0.59999999999999964</v>
      </c>
    </row>
    <row r="271" spans="10:155" ht="19.75" customHeight="1" x14ac:dyDescent="0.35">
      <c r="J271" s="103">
        <v>44702</v>
      </c>
      <c r="K271" s="101">
        <f t="shared" si="532"/>
        <v>15.574193548387097</v>
      </c>
      <c r="L271" s="102">
        <v>15.8</v>
      </c>
      <c r="M271" s="100">
        <v>16.2</v>
      </c>
      <c r="N271" s="100">
        <v>15.4</v>
      </c>
      <c r="O271" s="100">
        <v>15.2</v>
      </c>
      <c r="P271" s="100">
        <v>18</v>
      </c>
      <c r="Q271" s="105">
        <v>16.600000000000001</v>
      </c>
      <c r="R271" s="102">
        <v>16</v>
      </c>
      <c r="S271" s="100">
        <v>15.8</v>
      </c>
      <c r="T271" s="100">
        <v>15.8</v>
      </c>
      <c r="U271" s="100">
        <v>16.399999999999999</v>
      </c>
      <c r="V271" s="100">
        <v>16</v>
      </c>
      <c r="W271" s="56">
        <v>16</v>
      </c>
      <c r="X271" s="106">
        <v>14.6</v>
      </c>
      <c r="Y271" s="100">
        <v>15.6</v>
      </c>
      <c r="Z271" s="100">
        <v>14.8</v>
      </c>
      <c r="AA271" s="100">
        <v>14.8</v>
      </c>
      <c r="AB271" s="105">
        <v>14.8</v>
      </c>
      <c r="AC271" s="102">
        <v>15.6</v>
      </c>
      <c r="AD271" s="102">
        <v>15.6</v>
      </c>
      <c r="AE271" s="100">
        <v>15.4</v>
      </c>
      <c r="AF271" s="102">
        <v>15.6</v>
      </c>
      <c r="AG271" s="100">
        <v>15.4</v>
      </c>
      <c r="AH271" s="100">
        <v>15.4</v>
      </c>
      <c r="AI271" s="100">
        <v>15.4</v>
      </c>
      <c r="AJ271" s="105">
        <v>15.2</v>
      </c>
      <c r="AK271" s="102">
        <v>15.6</v>
      </c>
      <c r="AL271" s="100">
        <v>15.4</v>
      </c>
      <c r="AM271" s="100">
        <v>15.2</v>
      </c>
      <c r="AN271" s="100">
        <v>14.8</v>
      </c>
      <c r="AO271" s="100">
        <v>15.6</v>
      </c>
      <c r="AP271" s="100">
        <v>14.8</v>
      </c>
      <c r="AQ271" s="110">
        <f t="shared" si="485"/>
        <v>0.79999999999999893</v>
      </c>
      <c r="AS271" s="103"/>
      <c r="AT271" s="167"/>
      <c r="AU271" s="161"/>
      <c r="AV271" s="143"/>
      <c r="AW271" s="143"/>
      <c r="AX271" s="143"/>
      <c r="AY271" s="143"/>
      <c r="AZ271" s="171"/>
      <c r="BA271" s="142"/>
      <c r="BB271" s="143"/>
      <c r="BC271" s="143"/>
      <c r="BD271" s="143"/>
      <c r="BE271" s="143"/>
      <c r="BF271" s="142"/>
      <c r="BG271" s="143"/>
      <c r="BH271" s="143"/>
      <c r="BI271" s="143"/>
      <c r="BJ271" s="150"/>
      <c r="BK271" s="143"/>
      <c r="BL271" s="143"/>
      <c r="BM271" s="143"/>
      <c r="BN271" s="143"/>
      <c r="BO271" s="150"/>
      <c r="BP271" s="142"/>
      <c r="BQ271" s="143"/>
      <c r="BR271" s="143"/>
      <c r="BS271" s="143"/>
      <c r="BT271" s="143"/>
      <c r="BV271" s="103"/>
      <c r="BW271" s="162"/>
      <c r="BX271" s="161"/>
      <c r="BY271" s="143"/>
      <c r="BZ271" s="143"/>
      <c r="CA271" s="143"/>
      <c r="CB271" s="143"/>
      <c r="CC271" s="161"/>
      <c r="CD271" s="143"/>
      <c r="CE271" s="143"/>
      <c r="CF271" s="143"/>
      <c r="CG271" s="143"/>
      <c r="CH271" s="143"/>
      <c r="CI271" s="143"/>
      <c r="CJ271" s="143"/>
      <c r="CK271" s="143"/>
      <c r="CL271" s="163"/>
      <c r="CM271" s="142"/>
      <c r="CN271" s="143"/>
      <c r="CO271" s="143"/>
      <c r="CP271" s="143"/>
      <c r="CQ271" s="143"/>
      <c r="CR271" s="142"/>
      <c r="CS271" s="143"/>
      <c r="CT271" s="143"/>
      <c r="CU271" s="143"/>
      <c r="CV271" s="143"/>
      <c r="CX271" s="103">
        <v>44702</v>
      </c>
      <c r="CY271" s="68">
        <v>10.25</v>
      </c>
      <c r="CZ271" s="68">
        <v>9</v>
      </c>
      <c r="DA271" s="126">
        <f t="shared" si="522"/>
        <v>1.25</v>
      </c>
      <c r="DC271" s="103">
        <v>44702</v>
      </c>
      <c r="DD271" s="127">
        <f t="shared" si="533"/>
        <v>0.19999999999999929</v>
      </c>
      <c r="DE271" s="127">
        <f t="shared" si="534"/>
        <v>0.59999999999999787</v>
      </c>
      <c r="DF271" s="127">
        <f t="shared" si="535"/>
        <v>-1</v>
      </c>
      <c r="DG271" s="127">
        <f t="shared" si="536"/>
        <v>-0.60000000000000142</v>
      </c>
      <c r="DH271" s="127">
        <f t="shared" si="537"/>
        <v>-0.40000000000000036</v>
      </c>
      <c r="DI271" s="127">
        <f t="shared" si="538"/>
        <v>0.19999999999999929</v>
      </c>
      <c r="DJ271" s="127">
        <f t="shared" si="539"/>
        <v>-0.40000000000000036</v>
      </c>
      <c r="DK271" s="127">
        <f t="shared" si="540"/>
        <v>-0.40000000000000036</v>
      </c>
      <c r="DL271" s="127">
        <f t="shared" si="541"/>
        <v>-0.40000000000000036</v>
      </c>
      <c r="DM271" s="127">
        <f t="shared" si="542"/>
        <v>-0.20000000000000107</v>
      </c>
      <c r="DN271" s="127">
        <f t="shared" si="543"/>
        <v>-1.1999999999999993</v>
      </c>
      <c r="DO271" s="127">
        <f t="shared" si="544"/>
        <v>-0.59999999999999964</v>
      </c>
      <c r="DP271" s="127">
        <f t="shared" si="545"/>
        <v>-0.59999999999999964</v>
      </c>
      <c r="DQ271" s="127">
        <f t="shared" si="546"/>
        <v>-0.59999999999999964</v>
      </c>
      <c r="DR271" s="127">
        <f t="shared" si="547"/>
        <v>-0.80000000000000071</v>
      </c>
      <c r="DS271" s="127">
        <f t="shared" si="548"/>
        <v>-1.2000000000000011</v>
      </c>
      <c r="DU271" s="103">
        <v>44705</v>
      </c>
      <c r="DV271" s="68">
        <v>8</v>
      </c>
      <c r="DW271" s="133">
        <v>7.4</v>
      </c>
      <c r="DX271" s="134">
        <f t="shared" si="466"/>
        <v>0.59999999999999964</v>
      </c>
      <c r="DY271" s="68">
        <v>7.9</v>
      </c>
      <c r="DZ271" s="133">
        <v>7.4</v>
      </c>
      <c r="EA271" s="134">
        <f t="shared" si="558"/>
        <v>0.5</v>
      </c>
      <c r="EB271" s="68">
        <v>7.9</v>
      </c>
      <c r="EC271" s="133">
        <v>7.75</v>
      </c>
      <c r="ED271" s="134">
        <f t="shared" si="550"/>
        <v>0.15000000000000036</v>
      </c>
      <c r="EE271" s="68">
        <v>7.8</v>
      </c>
      <c r="EF271" s="133">
        <v>7.75</v>
      </c>
      <c r="EG271" s="134">
        <f t="shared" si="551"/>
        <v>4.9999999999999822E-2</v>
      </c>
      <c r="EH271" s="68">
        <v>7.8</v>
      </c>
      <c r="EI271" s="133">
        <v>7.9</v>
      </c>
      <c r="EJ271" s="134">
        <f t="shared" si="559"/>
        <v>-0.10000000000000053</v>
      </c>
      <c r="EK271" s="68">
        <v>7.7</v>
      </c>
      <c r="EL271" s="133">
        <v>7.55</v>
      </c>
      <c r="EM271" s="134">
        <f t="shared" si="553"/>
        <v>0.15000000000000036</v>
      </c>
      <c r="EN271" s="68">
        <v>7.7</v>
      </c>
      <c r="EO271" s="133">
        <v>7.5</v>
      </c>
      <c r="EP271" s="134">
        <f t="shared" si="554"/>
        <v>0.20000000000000018</v>
      </c>
      <c r="EQ271" s="68">
        <v>7.8</v>
      </c>
      <c r="ER271" s="133">
        <v>7.8</v>
      </c>
      <c r="ES271" s="134">
        <f t="shared" si="560"/>
        <v>0</v>
      </c>
      <c r="ET271" s="68">
        <v>7.7</v>
      </c>
      <c r="EU271" s="133">
        <v>7.4</v>
      </c>
      <c r="EV271" s="134">
        <f t="shared" si="556"/>
        <v>0.29999999999999982</v>
      </c>
      <c r="EW271" s="68">
        <v>8</v>
      </c>
      <c r="EX271" s="133">
        <v>7.3</v>
      </c>
      <c r="EY271" s="134">
        <f t="shared" si="557"/>
        <v>0.70000000000000018</v>
      </c>
    </row>
    <row r="272" spans="10:155" ht="19.75" customHeight="1" x14ac:dyDescent="0.35">
      <c r="J272" s="103">
        <v>44701</v>
      </c>
      <c r="K272" s="101">
        <f t="shared" si="532"/>
        <v>15.590322580645163</v>
      </c>
      <c r="L272" s="102">
        <v>15.8</v>
      </c>
      <c r="M272" s="100">
        <v>16.2</v>
      </c>
      <c r="N272" s="100">
        <v>15.4</v>
      </c>
      <c r="O272" s="100">
        <v>15.4</v>
      </c>
      <c r="P272" s="100">
        <v>18</v>
      </c>
      <c r="Q272" s="105">
        <v>16.600000000000001</v>
      </c>
      <c r="R272" s="102">
        <v>16</v>
      </c>
      <c r="S272" s="100">
        <v>15.8</v>
      </c>
      <c r="T272" s="100">
        <v>15.8</v>
      </c>
      <c r="U272" s="100">
        <v>16.399999999999999</v>
      </c>
      <c r="V272" s="100">
        <v>16</v>
      </c>
      <c r="W272" s="56">
        <v>16</v>
      </c>
      <c r="X272" s="106">
        <v>14.6</v>
      </c>
      <c r="Y272" s="100">
        <v>15.6</v>
      </c>
      <c r="Z272" s="100">
        <v>14.8</v>
      </c>
      <c r="AA272" s="100">
        <v>14.8</v>
      </c>
      <c r="AB272" s="105">
        <v>14.8</v>
      </c>
      <c r="AC272" s="102">
        <v>15.6</v>
      </c>
      <c r="AD272" s="102">
        <v>15.6</v>
      </c>
      <c r="AE272" s="100">
        <v>15.4</v>
      </c>
      <c r="AF272" s="102">
        <v>15.6</v>
      </c>
      <c r="AG272" s="100">
        <v>15.4</v>
      </c>
      <c r="AH272" s="100">
        <v>15.4</v>
      </c>
      <c r="AI272" s="100">
        <v>15.4</v>
      </c>
      <c r="AJ272" s="105">
        <v>15.2</v>
      </c>
      <c r="AK272" s="102">
        <v>15.6</v>
      </c>
      <c r="AL272" s="100">
        <v>15.6</v>
      </c>
      <c r="AM272" s="100">
        <v>15.2</v>
      </c>
      <c r="AN272" s="100">
        <v>14.8</v>
      </c>
      <c r="AO272" s="100">
        <v>15.7</v>
      </c>
      <c r="AP272" s="100">
        <v>14.8</v>
      </c>
      <c r="AQ272" s="110">
        <f t="shared" si="485"/>
        <v>0.90000000000000036</v>
      </c>
      <c r="AS272" s="103"/>
      <c r="AT272" s="167"/>
      <c r="AU272" s="161"/>
      <c r="AV272" s="143"/>
      <c r="AW272" s="143"/>
      <c r="AX272" s="143"/>
      <c r="AY272" s="143"/>
      <c r="AZ272" s="171"/>
      <c r="BA272" s="142"/>
      <c r="BB272" s="143"/>
      <c r="BC272" s="143"/>
      <c r="BD272" s="143"/>
      <c r="BE272" s="143"/>
      <c r="BF272" s="142"/>
      <c r="BG272" s="143"/>
      <c r="BH272" s="143"/>
      <c r="BI272" s="143"/>
      <c r="BJ272" s="150"/>
      <c r="BK272" s="143"/>
      <c r="BL272" s="143"/>
      <c r="BM272" s="143"/>
      <c r="BN272" s="143"/>
      <c r="BO272" s="150"/>
      <c r="BP272" s="142"/>
      <c r="BQ272" s="143"/>
      <c r="BR272" s="143"/>
      <c r="BS272" s="143"/>
      <c r="BT272" s="143"/>
      <c r="BV272" s="103"/>
      <c r="BW272" s="162"/>
      <c r="BX272" s="161"/>
      <c r="BY272" s="143"/>
      <c r="BZ272" s="143"/>
      <c r="CA272" s="143"/>
      <c r="CB272" s="143"/>
      <c r="CC272" s="161"/>
      <c r="CD272" s="143"/>
      <c r="CE272" s="143"/>
      <c r="CF272" s="143"/>
      <c r="CG272" s="143"/>
      <c r="CH272" s="143"/>
      <c r="CI272" s="143"/>
      <c r="CJ272" s="143"/>
      <c r="CK272" s="143"/>
      <c r="CL272" s="163"/>
      <c r="CM272" s="142"/>
      <c r="CN272" s="143"/>
      <c r="CO272" s="143"/>
      <c r="CP272" s="143"/>
      <c r="CQ272" s="143"/>
      <c r="CR272" s="142"/>
      <c r="CS272" s="143"/>
      <c r="CT272" s="143"/>
      <c r="CU272" s="143"/>
      <c r="CV272" s="143"/>
      <c r="CX272" s="103">
        <v>44701</v>
      </c>
      <c r="CY272" s="68">
        <v>10.25</v>
      </c>
      <c r="CZ272" s="68">
        <v>9.1</v>
      </c>
      <c r="DA272" s="126">
        <f t="shared" si="522"/>
        <v>1.1500000000000004</v>
      </c>
      <c r="DC272" s="103">
        <v>44701</v>
      </c>
      <c r="DD272" s="127">
        <f t="shared" si="533"/>
        <v>0.19999999999999929</v>
      </c>
      <c r="DE272" s="127">
        <f t="shared" si="534"/>
        <v>0.59999999999999787</v>
      </c>
      <c r="DF272" s="127">
        <f t="shared" si="535"/>
        <v>-1</v>
      </c>
      <c r="DG272" s="127">
        <f t="shared" si="536"/>
        <v>-0.60000000000000142</v>
      </c>
      <c r="DH272" s="127">
        <f t="shared" si="537"/>
        <v>-0.20000000000000107</v>
      </c>
      <c r="DI272" s="127">
        <f t="shared" si="538"/>
        <v>0.19999999999999929</v>
      </c>
      <c r="DJ272" s="127">
        <f t="shared" si="539"/>
        <v>-0.40000000000000036</v>
      </c>
      <c r="DK272" s="127">
        <f t="shared" si="540"/>
        <v>-0.40000000000000036</v>
      </c>
      <c r="DL272" s="127">
        <f t="shared" si="541"/>
        <v>-0.40000000000000036</v>
      </c>
      <c r="DM272" s="127">
        <f t="shared" si="542"/>
        <v>-0.20000000000000107</v>
      </c>
      <c r="DN272" s="127">
        <f t="shared" si="543"/>
        <v>-1.1999999999999993</v>
      </c>
      <c r="DO272" s="127">
        <f t="shared" si="544"/>
        <v>-0.59999999999999964</v>
      </c>
      <c r="DP272" s="127">
        <f t="shared" si="545"/>
        <v>-0.40000000000000036</v>
      </c>
      <c r="DQ272" s="127">
        <f t="shared" si="546"/>
        <v>-0.40000000000000036</v>
      </c>
      <c r="DR272" s="127">
        <f t="shared" si="547"/>
        <v>-1</v>
      </c>
      <c r="DS272" s="127">
        <f t="shared" si="548"/>
        <v>-1.2000000000000011</v>
      </c>
      <c r="DU272" s="103">
        <v>44704</v>
      </c>
      <c r="DV272" s="68">
        <v>8</v>
      </c>
      <c r="DW272" s="133">
        <v>7.5</v>
      </c>
      <c r="DX272" s="134">
        <f t="shared" si="466"/>
        <v>0.5</v>
      </c>
      <c r="DY272" s="68">
        <v>7.9</v>
      </c>
      <c r="DZ272" s="133">
        <v>7.4</v>
      </c>
      <c r="EA272" s="134">
        <f t="shared" si="558"/>
        <v>0.5</v>
      </c>
      <c r="EB272" s="68">
        <v>7.9</v>
      </c>
      <c r="EC272" s="133">
        <v>8</v>
      </c>
      <c r="ED272" s="134">
        <f t="shared" si="550"/>
        <v>-9.9999999999999645E-2</v>
      </c>
      <c r="EE272" s="68">
        <v>7.8</v>
      </c>
      <c r="EF272" s="133">
        <v>7.75</v>
      </c>
      <c r="EG272" s="134">
        <f t="shared" si="551"/>
        <v>4.9999999999999822E-2</v>
      </c>
      <c r="EH272" s="68">
        <v>7.7</v>
      </c>
      <c r="EI272" s="133">
        <v>7.85</v>
      </c>
      <c r="EJ272" s="134">
        <f t="shared" si="559"/>
        <v>-0.14999999999999947</v>
      </c>
      <c r="EK272" s="68">
        <v>7.7</v>
      </c>
      <c r="EL272" s="133">
        <v>7.9</v>
      </c>
      <c r="EM272" s="134">
        <f t="shared" si="553"/>
        <v>-0.20000000000000018</v>
      </c>
      <c r="EN272" s="68">
        <v>7.7</v>
      </c>
      <c r="EO272" s="133">
        <v>7.5</v>
      </c>
      <c r="EP272" s="134">
        <f t="shared" si="554"/>
        <v>0.20000000000000018</v>
      </c>
      <c r="EQ272" s="68">
        <v>7.7</v>
      </c>
      <c r="ER272" s="133">
        <v>7.7</v>
      </c>
      <c r="ES272" s="134">
        <f t="shared" si="560"/>
        <v>0</v>
      </c>
      <c r="ET272" s="68">
        <v>7.6</v>
      </c>
      <c r="EU272" s="133">
        <v>7.4</v>
      </c>
      <c r="EV272" s="134">
        <f t="shared" si="556"/>
        <v>0.19999999999999929</v>
      </c>
      <c r="EW272" s="68">
        <v>8</v>
      </c>
      <c r="EX272" s="133">
        <v>7.3</v>
      </c>
      <c r="EY272" s="134">
        <f t="shared" si="557"/>
        <v>0.70000000000000018</v>
      </c>
    </row>
    <row r="273" spans="10:155" ht="19.75" customHeight="1" x14ac:dyDescent="0.35">
      <c r="J273" s="103">
        <v>44700</v>
      </c>
      <c r="K273" s="101">
        <f t="shared" si="532"/>
        <v>15.651612903225805</v>
      </c>
      <c r="L273" s="102">
        <v>16</v>
      </c>
      <c r="M273" s="100">
        <v>16.399999999999999</v>
      </c>
      <c r="N273" s="100">
        <v>15.5</v>
      </c>
      <c r="O273" s="100">
        <v>15.6</v>
      </c>
      <c r="P273" s="100">
        <v>18.2</v>
      </c>
      <c r="Q273" s="105">
        <v>16.600000000000001</v>
      </c>
      <c r="R273" s="102">
        <v>16</v>
      </c>
      <c r="S273" s="100">
        <v>15.8</v>
      </c>
      <c r="T273" s="100">
        <v>16</v>
      </c>
      <c r="U273" s="100">
        <v>16.399999999999999</v>
      </c>
      <c r="V273" s="100">
        <v>16.2</v>
      </c>
      <c r="W273" s="56">
        <v>16.2</v>
      </c>
      <c r="X273" s="106">
        <v>14.6</v>
      </c>
      <c r="Y273" s="100">
        <v>15.6</v>
      </c>
      <c r="Z273" s="100">
        <v>14.8</v>
      </c>
      <c r="AA273" s="100">
        <v>14.8</v>
      </c>
      <c r="AB273" s="105">
        <v>14.8</v>
      </c>
      <c r="AC273" s="102">
        <v>15.6</v>
      </c>
      <c r="AD273" s="102">
        <v>15.6</v>
      </c>
      <c r="AE273" s="100">
        <v>15.4</v>
      </c>
      <c r="AF273" s="102">
        <v>15.6</v>
      </c>
      <c r="AG273" s="100">
        <v>15.4</v>
      </c>
      <c r="AH273" s="100">
        <v>15.4</v>
      </c>
      <c r="AI273" s="100">
        <v>15.4</v>
      </c>
      <c r="AJ273" s="105">
        <v>15.2</v>
      </c>
      <c r="AK273" s="102">
        <v>15.8</v>
      </c>
      <c r="AL273" s="100">
        <v>15.8</v>
      </c>
      <c r="AM273" s="100">
        <v>15.2</v>
      </c>
      <c r="AN273" s="100">
        <v>14.8</v>
      </c>
      <c r="AO273" s="100">
        <v>15.7</v>
      </c>
      <c r="AP273" s="100">
        <v>14.8</v>
      </c>
      <c r="AQ273" s="110">
        <f t="shared" si="485"/>
        <v>1.0999999999999996</v>
      </c>
      <c r="AS273" s="103"/>
      <c r="AT273" s="167"/>
      <c r="AU273" s="161"/>
      <c r="AV273" s="143"/>
      <c r="AW273" s="143"/>
      <c r="AX273" s="143"/>
      <c r="AY273" s="143"/>
      <c r="AZ273" s="171"/>
      <c r="BA273" s="142"/>
      <c r="BB273" s="143"/>
      <c r="BC273" s="143"/>
      <c r="BD273" s="143"/>
      <c r="BE273" s="143"/>
      <c r="BF273" s="142"/>
      <c r="BG273" s="143"/>
      <c r="BH273" s="143"/>
      <c r="BI273" s="143"/>
      <c r="BJ273" s="150"/>
      <c r="BK273" s="143"/>
      <c r="BL273" s="143"/>
      <c r="BM273" s="143"/>
      <c r="BN273" s="143"/>
      <c r="BO273" s="150"/>
      <c r="BP273" s="142"/>
      <c r="BQ273" s="143"/>
      <c r="BR273" s="143"/>
      <c r="BS273" s="143"/>
      <c r="BT273" s="143"/>
      <c r="BV273" s="103"/>
      <c r="BW273" s="162"/>
      <c r="BX273" s="161"/>
      <c r="BY273" s="143"/>
      <c r="BZ273" s="143"/>
      <c r="CA273" s="143"/>
      <c r="CB273" s="143"/>
      <c r="CC273" s="161"/>
      <c r="CD273" s="143"/>
      <c r="CE273" s="143"/>
      <c r="CF273" s="143"/>
      <c r="CG273" s="143"/>
      <c r="CH273" s="143"/>
      <c r="CI273" s="143"/>
      <c r="CJ273" s="143"/>
      <c r="CK273" s="143"/>
      <c r="CL273" s="163"/>
      <c r="CM273" s="142"/>
      <c r="CN273" s="143"/>
      <c r="CO273" s="143"/>
      <c r="CP273" s="143"/>
      <c r="CQ273" s="143"/>
      <c r="CR273" s="142"/>
      <c r="CS273" s="143"/>
      <c r="CT273" s="143"/>
      <c r="CU273" s="143"/>
      <c r="CV273" s="143"/>
      <c r="CX273" s="103">
        <v>44700</v>
      </c>
      <c r="CY273" s="68">
        <v>10.25</v>
      </c>
      <c r="CZ273" s="68">
        <v>9.1</v>
      </c>
      <c r="DA273" s="126">
        <f t="shared" si="522"/>
        <v>1.1500000000000004</v>
      </c>
      <c r="DC273" s="103">
        <v>44700</v>
      </c>
      <c r="DD273" s="127">
        <f t="shared" si="533"/>
        <v>0.39999999999999858</v>
      </c>
      <c r="DE273" s="127">
        <f t="shared" si="534"/>
        <v>0.59999999999999787</v>
      </c>
      <c r="DF273" s="127">
        <f t="shared" si="535"/>
        <v>-1</v>
      </c>
      <c r="DG273" s="127">
        <f t="shared" si="536"/>
        <v>-0.60000000000000142</v>
      </c>
      <c r="DH273" s="127">
        <f t="shared" si="537"/>
        <v>0</v>
      </c>
      <c r="DI273" s="127">
        <f t="shared" si="538"/>
        <v>0.19999999999999929</v>
      </c>
      <c r="DJ273" s="127">
        <f t="shared" si="539"/>
        <v>-0.40000000000000036</v>
      </c>
      <c r="DK273" s="127">
        <f t="shared" si="540"/>
        <v>-0.40000000000000036</v>
      </c>
      <c r="DL273" s="127">
        <f t="shared" si="541"/>
        <v>-0.30000000000000071</v>
      </c>
      <c r="DM273" s="127">
        <f t="shared" si="542"/>
        <v>0</v>
      </c>
      <c r="DN273" s="127">
        <f t="shared" si="543"/>
        <v>-1.1999999999999993</v>
      </c>
      <c r="DO273" s="127">
        <f t="shared" si="544"/>
        <v>-0.59999999999999964</v>
      </c>
      <c r="DP273" s="127">
        <f t="shared" si="545"/>
        <v>-0.39999999999999858</v>
      </c>
      <c r="DQ273" s="127">
        <f t="shared" si="546"/>
        <v>-0.19999999999999929</v>
      </c>
      <c r="DR273" s="127">
        <f t="shared" si="547"/>
        <v>-1.2000000000000011</v>
      </c>
      <c r="DS273" s="127">
        <f t="shared" si="548"/>
        <v>-1.2000000000000011</v>
      </c>
      <c r="DU273" s="103">
        <v>44703</v>
      </c>
      <c r="DV273" s="68">
        <v>8</v>
      </c>
      <c r="DW273" s="133">
        <v>7.6</v>
      </c>
      <c r="DX273" s="134">
        <f t="shared" ref="DX273:DX336" si="561">DV273-DW273</f>
        <v>0.40000000000000036</v>
      </c>
      <c r="DY273" s="68">
        <v>7.9</v>
      </c>
      <c r="DZ273" s="133">
        <v>7.4</v>
      </c>
      <c r="EA273" s="134">
        <f t="shared" si="558"/>
        <v>0.5</v>
      </c>
      <c r="EB273" s="68">
        <v>7.9</v>
      </c>
      <c r="EC273" s="133">
        <v>8</v>
      </c>
      <c r="ED273" s="134">
        <f t="shared" si="550"/>
        <v>-9.9999999999999645E-2</v>
      </c>
      <c r="EE273" s="68">
        <v>7.8</v>
      </c>
      <c r="EF273" s="133">
        <v>7.75</v>
      </c>
      <c r="EG273" s="134">
        <f t="shared" si="551"/>
        <v>4.9999999999999822E-2</v>
      </c>
      <c r="EH273" s="68">
        <v>7.65</v>
      </c>
      <c r="EI273" s="133">
        <v>7.8</v>
      </c>
      <c r="EJ273" s="134">
        <f t="shared" si="559"/>
        <v>-0.14999999999999947</v>
      </c>
      <c r="EK273" s="68">
        <v>7.6</v>
      </c>
      <c r="EL273" s="133">
        <v>7.7</v>
      </c>
      <c r="EM273" s="134">
        <f t="shared" si="553"/>
        <v>-0.10000000000000053</v>
      </c>
      <c r="EN273" s="68">
        <v>7.7</v>
      </c>
      <c r="EO273" s="133">
        <v>7.5</v>
      </c>
      <c r="EP273" s="134">
        <f t="shared" si="554"/>
        <v>0.20000000000000018</v>
      </c>
      <c r="EQ273" s="68">
        <v>7.7</v>
      </c>
      <c r="ER273" s="133">
        <v>7.7</v>
      </c>
      <c r="ES273" s="134">
        <f t="shared" si="560"/>
        <v>0</v>
      </c>
      <c r="ET273" s="68">
        <v>7.6</v>
      </c>
      <c r="EU273" s="133">
        <v>7.4</v>
      </c>
      <c r="EV273" s="134">
        <f t="shared" si="556"/>
        <v>0.19999999999999929</v>
      </c>
      <c r="EW273" s="68">
        <v>8</v>
      </c>
      <c r="EX273" s="133">
        <v>7.3</v>
      </c>
      <c r="EY273" s="134">
        <f t="shared" si="557"/>
        <v>0.70000000000000018</v>
      </c>
    </row>
    <row r="274" spans="10:155" ht="19.75" customHeight="1" x14ac:dyDescent="0.35">
      <c r="J274" s="103">
        <v>44699</v>
      </c>
      <c r="K274" s="101">
        <f t="shared" si="532"/>
        <v>15.651612903225805</v>
      </c>
      <c r="L274" s="102">
        <v>16</v>
      </c>
      <c r="M274" s="100">
        <v>16.399999999999999</v>
      </c>
      <c r="N274" s="100">
        <v>15.5</v>
      </c>
      <c r="O274" s="100">
        <v>15.6</v>
      </c>
      <c r="P274" s="100">
        <v>18.399999999999999</v>
      </c>
      <c r="Q274" s="105">
        <v>16.600000000000001</v>
      </c>
      <c r="R274" s="102">
        <v>16</v>
      </c>
      <c r="S274" s="100">
        <v>15.8</v>
      </c>
      <c r="T274" s="100">
        <v>16</v>
      </c>
      <c r="U274" s="100">
        <v>16.399999999999999</v>
      </c>
      <c r="V274" s="100">
        <v>16.2</v>
      </c>
      <c r="W274" s="56">
        <v>16.2</v>
      </c>
      <c r="X274" s="106">
        <v>14.6</v>
      </c>
      <c r="Y274" s="100">
        <v>15.6</v>
      </c>
      <c r="Z274" s="100">
        <v>14.8</v>
      </c>
      <c r="AA274" s="100">
        <v>14.8</v>
      </c>
      <c r="AB274" s="105">
        <v>14.8</v>
      </c>
      <c r="AC274" s="102">
        <v>15.6</v>
      </c>
      <c r="AD274" s="102">
        <v>15.6</v>
      </c>
      <c r="AE274" s="100">
        <v>15.4</v>
      </c>
      <c r="AF274" s="102">
        <v>15.6</v>
      </c>
      <c r="AG274" s="100">
        <v>15.4</v>
      </c>
      <c r="AH274" s="100">
        <v>15.4</v>
      </c>
      <c r="AI274" s="100">
        <v>15.4</v>
      </c>
      <c r="AJ274" s="105">
        <v>15.2</v>
      </c>
      <c r="AK274" s="102">
        <v>15.6</v>
      </c>
      <c r="AL274" s="100">
        <v>15.8</v>
      </c>
      <c r="AM274" s="100">
        <v>15.2</v>
      </c>
      <c r="AN274" s="100">
        <v>14.8</v>
      </c>
      <c r="AO274" s="100">
        <v>15.7</v>
      </c>
      <c r="AP274" s="100">
        <v>14.8</v>
      </c>
      <c r="AQ274" s="110">
        <f t="shared" si="485"/>
        <v>1.2000000000000011</v>
      </c>
      <c r="AS274" s="103"/>
      <c r="AT274" s="167"/>
      <c r="AU274" s="161"/>
      <c r="AV274" s="143"/>
      <c r="AW274" s="143"/>
      <c r="AX274" s="143"/>
      <c r="AY274" s="143"/>
      <c r="AZ274" s="171"/>
      <c r="BA274" s="142"/>
      <c r="BB274" s="143"/>
      <c r="BC274" s="143"/>
      <c r="BD274" s="143"/>
      <c r="BE274" s="143"/>
      <c r="BF274" s="142"/>
      <c r="BG274" s="143"/>
      <c r="BH274" s="143"/>
      <c r="BI274" s="143"/>
      <c r="BJ274" s="150"/>
      <c r="BK274" s="143"/>
      <c r="BL274" s="143"/>
      <c r="BM274" s="143"/>
      <c r="BN274" s="143"/>
      <c r="BO274" s="150"/>
      <c r="BP274" s="142"/>
      <c r="BQ274" s="143"/>
      <c r="BR274" s="143"/>
      <c r="BS274" s="143"/>
      <c r="BT274" s="143"/>
      <c r="BV274" s="103"/>
      <c r="BW274" s="162"/>
      <c r="BX274" s="161"/>
      <c r="BY274" s="143"/>
      <c r="BZ274" s="143"/>
      <c r="CA274" s="143"/>
      <c r="CB274" s="143"/>
      <c r="CC274" s="161"/>
      <c r="CD274" s="143"/>
      <c r="CE274" s="143"/>
      <c r="CF274" s="143"/>
      <c r="CG274" s="143"/>
      <c r="CH274" s="143"/>
      <c r="CI274" s="143"/>
      <c r="CJ274" s="143"/>
      <c r="CK274" s="143"/>
      <c r="CL274" s="163"/>
      <c r="CM274" s="142"/>
      <c r="CN274" s="143"/>
      <c r="CO274" s="143"/>
      <c r="CP274" s="143"/>
      <c r="CQ274" s="143"/>
      <c r="CR274" s="142"/>
      <c r="CS274" s="143"/>
      <c r="CT274" s="143"/>
      <c r="CU274" s="143"/>
      <c r="CV274" s="143"/>
      <c r="CX274" s="103">
        <v>44699</v>
      </c>
      <c r="CY274" s="68">
        <v>10.25</v>
      </c>
      <c r="CZ274" s="68">
        <v>8.9</v>
      </c>
      <c r="DA274" s="126">
        <f t="shared" si="522"/>
        <v>1.3499999999999996</v>
      </c>
      <c r="DC274" s="103">
        <v>44699</v>
      </c>
      <c r="DD274" s="127">
        <f t="shared" si="533"/>
        <v>0.39999999999999858</v>
      </c>
      <c r="DE274" s="127">
        <f t="shared" si="534"/>
        <v>0.59999999999999787</v>
      </c>
      <c r="DF274" s="127">
        <f t="shared" si="535"/>
        <v>-1</v>
      </c>
      <c r="DG274" s="127">
        <f t="shared" si="536"/>
        <v>-0.60000000000000142</v>
      </c>
      <c r="DH274" s="127">
        <f t="shared" si="537"/>
        <v>0</v>
      </c>
      <c r="DI274" s="127">
        <f t="shared" si="538"/>
        <v>0.19999999999999929</v>
      </c>
      <c r="DJ274" s="127">
        <f t="shared" si="539"/>
        <v>-0.40000000000000036</v>
      </c>
      <c r="DK274" s="127">
        <f t="shared" si="540"/>
        <v>-0.40000000000000036</v>
      </c>
      <c r="DL274" s="127">
        <f t="shared" si="541"/>
        <v>-0.30000000000000071</v>
      </c>
      <c r="DM274" s="127">
        <f t="shared" si="542"/>
        <v>-0.20000000000000107</v>
      </c>
      <c r="DN274" s="127">
        <f t="shared" si="543"/>
        <v>-1.1999999999999993</v>
      </c>
      <c r="DO274" s="127">
        <f t="shared" si="544"/>
        <v>-0.59999999999999964</v>
      </c>
      <c r="DP274" s="127">
        <f t="shared" si="545"/>
        <v>-0.39999999999999858</v>
      </c>
      <c r="DQ274" s="127">
        <f t="shared" si="546"/>
        <v>-0.19999999999999929</v>
      </c>
      <c r="DR274" s="127">
        <f t="shared" si="547"/>
        <v>-1.2000000000000011</v>
      </c>
      <c r="DS274" s="127">
        <f t="shared" si="548"/>
        <v>-1.2000000000000011</v>
      </c>
      <c r="DU274" s="103">
        <v>44702</v>
      </c>
      <c r="DV274" s="68">
        <v>8</v>
      </c>
      <c r="DW274" s="133">
        <v>7.6</v>
      </c>
      <c r="DX274" s="134">
        <f t="shared" si="561"/>
        <v>0.40000000000000036</v>
      </c>
      <c r="DY274" s="68">
        <v>7.9</v>
      </c>
      <c r="DZ274" s="133">
        <v>7.4</v>
      </c>
      <c r="EA274" s="134">
        <f t="shared" si="558"/>
        <v>0.5</v>
      </c>
      <c r="EB274" s="68">
        <v>7.9</v>
      </c>
      <c r="EC274" s="133">
        <v>7.95</v>
      </c>
      <c r="ED274" s="134">
        <f t="shared" si="550"/>
        <v>-4.9999999999999822E-2</v>
      </c>
      <c r="EE274" s="68">
        <v>7.8</v>
      </c>
      <c r="EF274" s="133">
        <v>7.65</v>
      </c>
      <c r="EG274" s="134">
        <f t="shared" si="551"/>
        <v>0.14999999999999947</v>
      </c>
      <c r="EH274" s="68">
        <v>7.7</v>
      </c>
      <c r="EI274" s="133">
        <v>7.8</v>
      </c>
      <c r="EJ274" s="134">
        <f t="shared" si="559"/>
        <v>-9.9999999999999645E-2</v>
      </c>
      <c r="EK274" s="68">
        <v>7.7</v>
      </c>
      <c r="EL274" s="133">
        <v>7.7</v>
      </c>
      <c r="EM274" s="134">
        <f t="shared" si="553"/>
        <v>0</v>
      </c>
      <c r="EN274" s="68">
        <v>7.7</v>
      </c>
      <c r="EO274" s="133">
        <v>7.4</v>
      </c>
      <c r="EP274" s="134">
        <f t="shared" si="554"/>
        <v>0.29999999999999982</v>
      </c>
      <c r="EQ274" s="68">
        <v>7.7</v>
      </c>
      <c r="ER274" s="133">
        <v>7.7</v>
      </c>
      <c r="ES274" s="134">
        <f t="shared" si="560"/>
        <v>0</v>
      </c>
      <c r="ET274" s="68">
        <v>7.6</v>
      </c>
      <c r="EU274" s="133">
        <v>7.3</v>
      </c>
      <c r="EV274" s="134">
        <f t="shared" si="556"/>
        <v>0.29999999999999982</v>
      </c>
      <c r="EW274" s="68">
        <v>8</v>
      </c>
      <c r="EX274" s="133">
        <v>7.2</v>
      </c>
      <c r="EY274" s="134">
        <f t="shared" si="557"/>
        <v>0.79999999999999982</v>
      </c>
    </row>
    <row r="275" spans="10:155" ht="19.75" customHeight="1" x14ac:dyDescent="0.35">
      <c r="J275" s="103">
        <v>44698</v>
      </c>
      <c r="K275" s="101">
        <f t="shared" si="532"/>
        <v>15.451612903225804</v>
      </c>
      <c r="L275" s="102">
        <v>15.8</v>
      </c>
      <c r="M275" s="100">
        <v>16.2</v>
      </c>
      <c r="N275" s="100">
        <v>15.4</v>
      </c>
      <c r="O275" s="100">
        <v>15.6</v>
      </c>
      <c r="P275" s="100">
        <v>18.399999999999999</v>
      </c>
      <c r="Q275" s="105">
        <v>16.600000000000001</v>
      </c>
      <c r="R275" s="102">
        <v>15.7</v>
      </c>
      <c r="S275" s="100">
        <v>15.2</v>
      </c>
      <c r="T275" s="100">
        <v>15.6</v>
      </c>
      <c r="U275" s="100">
        <v>16</v>
      </c>
      <c r="V275" s="100">
        <v>15.8</v>
      </c>
      <c r="W275" s="56">
        <v>15.8</v>
      </c>
      <c r="X275" s="106">
        <v>14.4</v>
      </c>
      <c r="Y275" s="100">
        <v>15.6</v>
      </c>
      <c r="Z275" s="100">
        <v>14.6</v>
      </c>
      <c r="AA275" s="100">
        <v>14.8</v>
      </c>
      <c r="AB275" s="105">
        <v>14.8</v>
      </c>
      <c r="AC275" s="102">
        <v>15.4</v>
      </c>
      <c r="AD275" s="102">
        <v>15.4</v>
      </c>
      <c r="AE275" s="100">
        <v>15.4</v>
      </c>
      <c r="AF275" s="102">
        <v>15.4</v>
      </c>
      <c r="AG275" s="100">
        <v>15</v>
      </c>
      <c r="AH275" s="100">
        <v>15.2</v>
      </c>
      <c r="AI275" s="100">
        <v>14.8</v>
      </c>
      <c r="AJ275" s="105">
        <v>15</v>
      </c>
      <c r="AK275" s="102">
        <v>15.4</v>
      </c>
      <c r="AL275" s="100">
        <v>15.8</v>
      </c>
      <c r="AM275" s="100">
        <v>15</v>
      </c>
      <c r="AN275" s="100">
        <v>14.6</v>
      </c>
      <c r="AO275" s="100">
        <v>15.7</v>
      </c>
      <c r="AP275" s="100">
        <v>14.6</v>
      </c>
      <c r="AQ275" s="110">
        <f t="shared" si="485"/>
        <v>1.6500000000000021</v>
      </c>
      <c r="AS275" s="103"/>
      <c r="AT275" s="167"/>
      <c r="AU275" s="161"/>
      <c r="AV275" s="143"/>
      <c r="AW275" s="143"/>
      <c r="AX275" s="143"/>
      <c r="AY275" s="143"/>
      <c r="AZ275" s="171"/>
      <c r="BA275" s="142"/>
      <c r="BB275" s="143"/>
      <c r="BC275" s="143"/>
      <c r="BD275" s="143"/>
      <c r="BE275" s="143"/>
      <c r="BF275" s="142"/>
      <c r="BG275" s="143"/>
      <c r="BH275" s="143"/>
      <c r="BI275" s="143"/>
      <c r="BJ275" s="150"/>
      <c r="BK275" s="143"/>
      <c r="BL275" s="143"/>
      <c r="BM275" s="143"/>
      <c r="BN275" s="143"/>
      <c r="BO275" s="150"/>
      <c r="BP275" s="142"/>
      <c r="BQ275" s="143"/>
      <c r="BR275" s="143"/>
      <c r="BS275" s="143"/>
      <c r="BT275" s="143"/>
      <c r="BV275" s="103"/>
      <c r="BW275" s="162"/>
      <c r="BX275" s="161"/>
      <c r="BY275" s="143"/>
      <c r="BZ275" s="143"/>
      <c r="CA275" s="143"/>
      <c r="CB275" s="143"/>
      <c r="CC275" s="161"/>
      <c r="CD275" s="143"/>
      <c r="CE275" s="143"/>
      <c r="CF275" s="143"/>
      <c r="CG275" s="143"/>
      <c r="CH275" s="143"/>
      <c r="CI275" s="143"/>
      <c r="CJ275" s="143"/>
      <c r="CK275" s="143"/>
      <c r="CL275" s="163"/>
      <c r="CM275" s="142"/>
      <c r="CN275" s="143"/>
      <c r="CO275" s="143"/>
      <c r="CP275" s="143"/>
      <c r="CQ275" s="143"/>
      <c r="CR275" s="142"/>
      <c r="CS275" s="143"/>
      <c r="CT275" s="143"/>
      <c r="CU275" s="143"/>
      <c r="CV275" s="143"/>
      <c r="CX275" s="103">
        <v>44698</v>
      </c>
      <c r="CY275" s="68">
        <v>10.25</v>
      </c>
      <c r="CZ275" s="68">
        <v>8.9</v>
      </c>
      <c r="DA275" s="126">
        <f t="shared" si="522"/>
        <v>1.3499999999999996</v>
      </c>
      <c r="DC275" s="103">
        <v>44698</v>
      </c>
      <c r="DD275" s="127">
        <f t="shared" si="533"/>
        <v>0.60000000000000142</v>
      </c>
      <c r="DE275" s="127">
        <f t="shared" si="534"/>
        <v>0.80000000000000071</v>
      </c>
      <c r="DF275" s="127">
        <f t="shared" si="535"/>
        <v>-0.59999999999999964</v>
      </c>
      <c r="DG275" s="127">
        <f t="shared" si="536"/>
        <v>-0.19999999999999929</v>
      </c>
      <c r="DH275" s="127">
        <f t="shared" si="537"/>
        <v>0.60000000000000142</v>
      </c>
      <c r="DI275" s="127">
        <f t="shared" si="538"/>
        <v>0.5</v>
      </c>
      <c r="DJ275" s="127">
        <f t="shared" si="539"/>
        <v>0</v>
      </c>
      <c r="DK275" s="127">
        <f t="shared" si="540"/>
        <v>-0.39999999999999858</v>
      </c>
      <c r="DL275" s="127">
        <f t="shared" si="541"/>
        <v>0.20000000000000107</v>
      </c>
      <c r="DM275" s="127">
        <f t="shared" si="542"/>
        <v>0.20000000000000107</v>
      </c>
      <c r="DN275" s="127">
        <f t="shared" si="543"/>
        <v>-1.0999999999999996</v>
      </c>
      <c r="DO275" s="127">
        <f t="shared" si="544"/>
        <v>-0.59999999999999964</v>
      </c>
      <c r="DP275" s="127">
        <f t="shared" si="545"/>
        <v>0</v>
      </c>
      <c r="DQ275" s="127">
        <f t="shared" si="546"/>
        <v>0.10000000000000142</v>
      </c>
      <c r="DR275" s="127">
        <f t="shared" si="547"/>
        <v>-1.4000000000000004</v>
      </c>
      <c r="DS275" s="127">
        <f t="shared" si="548"/>
        <v>-0.79999999999999893</v>
      </c>
      <c r="DU275" s="103">
        <v>44701</v>
      </c>
      <c r="DV275" s="68">
        <v>8</v>
      </c>
      <c r="DW275" s="133">
        <v>7.7</v>
      </c>
      <c r="DX275" s="134">
        <f t="shared" si="561"/>
        <v>0.29999999999999982</v>
      </c>
      <c r="DY275" s="68">
        <v>7.9</v>
      </c>
      <c r="DZ275" s="133">
        <v>7.5</v>
      </c>
      <c r="EA275" s="134">
        <f t="shared" si="558"/>
        <v>0.40000000000000036</v>
      </c>
      <c r="EB275" s="68">
        <v>7.9</v>
      </c>
      <c r="EC275" s="133">
        <v>7.95</v>
      </c>
      <c r="ED275" s="134">
        <v>0</v>
      </c>
      <c r="EE275" s="68">
        <v>7.8</v>
      </c>
      <c r="EF275" s="133">
        <v>7.8</v>
      </c>
      <c r="EG275" s="134">
        <v>0</v>
      </c>
      <c r="EH275" s="68">
        <v>7.8</v>
      </c>
      <c r="EI275" s="133">
        <v>7.9</v>
      </c>
      <c r="EJ275" s="134">
        <f t="shared" si="559"/>
        <v>-0.10000000000000053</v>
      </c>
      <c r="EK275" s="68">
        <v>7.7</v>
      </c>
      <c r="EL275" s="133">
        <v>7.8</v>
      </c>
      <c r="EM275" s="134">
        <v>0</v>
      </c>
      <c r="EN275" s="68">
        <v>7.7</v>
      </c>
      <c r="EO275" s="133">
        <v>7.4</v>
      </c>
      <c r="EP275" s="134">
        <v>0</v>
      </c>
      <c r="EQ275" s="68">
        <v>7.7</v>
      </c>
      <c r="ER275" s="133">
        <v>7.7</v>
      </c>
      <c r="ES275" s="134">
        <v>0</v>
      </c>
      <c r="ET275" s="68">
        <v>7.6</v>
      </c>
      <c r="EU275" s="133">
        <v>7.3</v>
      </c>
      <c r="EV275" s="134">
        <v>0</v>
      </c>
      <c r="EW275" s="68">
        <v>8</v>
      </c>
      <c r="EX275" s="133">
        <v>7.2</v>
      </c>
      <c r="EY275" s="134">
        <v>0</v>
      </c>
    </row>
    <row r="276" spans="10:155" ht="19.75" customHeight="1" x14ac:dyDescent="0.35">
      <c r="J276" s="103">
        <v>44697</v>
      </c>
      <c r="K276" s="101">
        <f t="shared" si="532"/>
        <v>15.412903225806453</v>
      </c>
      <c r="L276" s="102">
        <v>15.8</v>
      </c>
      <c r="M276" s="100">
        <v>16.2</v>
      </c>
      <c r="N276" s="100">
        <v>15.2</v>
      </c>
      <c r="O276" s="100">
        <v>15.6</v>
      </c>
      <c r="P276" s="100">
        <v>18.2</v>
      </c>
      <c r="Q276" s="105">
        <v>16.600000000000001</v>
      </c>
      <c r="R276" s="102">
        <v>15.7</v>
      </c>
      <c r="S276" s="100">
        <v>15.2</v>
      </c>
      <c r="T276" s="100">
        <v>15.6</v>
      </c>
      <c r="U276" s="100">
        <v>16</v>
      </c>
      <c r="V276" s="100">
        <v>15.8</v>
      </c>
      <c r="W276" s="56">
        <v>15.8</v>
      </c>
      <c r="X276" s="106">
        <v>14.4</v>
      </c>
      <c r="Y276" s="100">
        <v>15.6</v>
      </c>
      <c r="Z276" s="100">
        <v>14.6</v>
      </c>
      <c r="AA276" s="100">
        <v>14.8</v>
      </c>
      <c r="AB276" s="105">
        <v>14.8</v>
      </c>
      <c r="AC276" s="102">
        <v>15.4</v>
      </c>
      <c r="AD276" s="102">
        <v>15.4</v>
      </c>
      <c r="AE276" s="100">
        <v>15.4</v>
      </c>
      <c r="AF276" s="102">
        <v>15.4</v>
      </c>
      <c r="AG276" s="100">
        <v>15</v>
      </c>
      <c r="AH276" s="100">
        <v>15</v>
      </c>
      <c r="AI276" s="100">
        <v>14.6</v>
      </c>
      <c r="AJ276" s="105">
        <v>14.8</v>
      </c>
      <c r="AK276" s="102">
        <v>15.4</v>
      </c>
      <c r="AL276" s="100">
        <v>15.6</v>
      </c>
      <c r="AM276" s="100">
        <v>15</v>
      </c>
      <c r="AN276" s="100">
        <v>14.6</v>
      </c>
      <c r="AO276" s="100">
        <v>15.7</v>
      </c>
      <c r="AP276" s="100">
        <v>14.6</v>
      </c>
      <c r="AQ276" s="110">
        <f t="shared" si="485"/>
        <v>1.4499999999999993</v>
      </c>
      <c r="AS276" s="103"/>
      <c r="AT276" s="167"/>
      <c r="AU276" s="161"/>
      <c r="AV276" s="143"/>
      <c r="AW276" s="143"/>
      <c r="AX276" s="143"/>
      <c r="AY276" s="143"/>
      <c r="AZ276" s="171"/>
      <c r="BA276" s="142"/>
      <c r="BB276" s="143"/>
      <c r="BC276" s="143"/>
      <c r="BD276" s="143"/>
      <c r="BE276" s="143"/>
      <c r="BF276" s="142"/>
      <c r="BG276" s="143"/>
      <c r="BH276" s="143"/>
      <c r="BI276" s="143"/>
      <c r="BJ276" s="150"/>
      <c r="BK276" s="143"/>
      <c r="BL276" s="143"/>
      <c r="BM276" s="143"/>
      <c r="BN276" s="143"/>
      <c r="BO276" s="150"/>
      <c r="BP276" s="142"/>
      <c r="BQ276" s="143"/>
      <c r="BR276" s="143"/>
      <c r="BS276" s="143"/>
      <c r="BT276" s="143"/>
      <c r="BV276" s="103"/>
      <c r="BW276" s="162"/>
      <c r="BX276" s="161"/>
      <c r="BY276" s="143"/>
      <c r="BZ276" s="143"/>
      <c r="CA276" s="143"/>
      <c r="CB276" s="143"/>
      <c r="CC276" s="161"/>
      <c r="CD276" s="143"/>
      <c r="CE276" s="143"/>
      <c r="CF276" s="143"/>
      <c r="CG276" s="143"/>
      <c r="CH276" s="143"/>
      <c r="CI276" s="143"/>
      <c r="CJ276" s="143"/>
      <c r="CK276" s="143"/>
      <c r="CL276" s="163"/>
      <c r="CM276" s="142"/>
      <c r="CN276" s="143"/>
      <c r="CO276" s="143"/>
      <c r="CP276" s="143"/>
      <c r="CQ276" s="143"/>
      <c r="CR276" s="142"/>
      <c r="CS276" s="143"/>
      <c r="CT276" s="143"/>
      <c r="CU276" s="143"/>
      <c r="CV276" s="143"/>
      <c r="CX276" s="103">
        <v>44697</v>
      </c>
      <c r="CY276" s="68">
        <v>10.25</v>
      </c>
      <c r="CZ276" s="68">
        <v>8.8000000000000007</v>
      </c>
      <c r="DA276" s="126">
        <f t="shared" si="522"/>
        <v>1.4499999999999993</v>
      </c>
      <c r="DC276" s="103">
        <v>44697</v>
      </c>
      <c r="DD276" s="127">
        <f t="shared" si="533"/>
        <v>0.60000000000000142</v>
      </c>
      <c r="DE276" s="127">
        <f t="shared" si="534"/>
        <v>0.80000000000000071</v>
      </c>
      <c r="DF276" s="127">
        <f t="shared" si="535"/>
        <v>-0.59999999999999964</v>
      </c>
      <c r="DG276" s="127">
        <f t="shared" si="536"/>
        <v>-0.19999999999999929</v>
      </c>
      <c r="DH276" s="127">
        <f t="shared" si="537"/>
        <v>0.40000000000000036</v>
      </c>
      <c r="DI276" s="127">
        <f t="shared" si="538"/>
        <v>0.5</v>
      </c>
      <c r="DJ276" s="127">
        <f t="shared" si="539"/>
        <v>-0.19999999999999929</v>
      </c>
      <c r="DK276" s="127">
        <f t="shared" si="540"/>
        <v>-0.59999999999999964</v>
      </c>
      <c r="DL276" s="127">
        <f t="shared" si="541"/>
        <v>0</v>
      </c>
      <c r="DM276" s="127">
        <f t="shared" si="542"/>
        <v>0.20000000000000107</v>
      </c>
      <c r="DN276" s="127">
        <f t="shared" si="543"/>
        <v>-1.0999999999999996</v>
      </c>
      <c r="DO276" s="127">
        <f t="shared" si="544"/>
        <v>-0.40000000000000036</v>
      </c>
      <c r="DP276" s="127">
        <f t="shared" si="545"/>
        <v>-0.20000000000000107</v>
      </c>
      <c r="DQ276" s="127">
        <f t="shared" si="546"/>
        <v>-9.9999999999999645E-2</v>
      </c>
      <c r="DR276" s="127">
        <f t="shared" si="547"/>
        <v>-1.1999999999999993</v>
      </c>
      <c r="DS276" s="127">
        <f t="shared" si="548"/>
        <v>-0.79999999999999893</v>
      </c>
      <c r="DU276" s="103">
        <v>44700</v>
      </c>
      <c r="DV276" s="68">
        <v>8</v>
      </c>
      <c r="DW276" s="133">
        <v>7.7</v>
      </c>
      <c r="DX276" s="134">
        <f t="shared" si="561"/>
        <v>0.29999999999999982</v>
      </c>
      <c r="DY276" s="68">
        <v>7.9</v>
      </c>
      <c r="DZ276" s="133">
        <v>7.5</v>
      </c>
      <c r="EA276" s="134">
        <f t="shared" ref="EA276:EA282" si="562">DY276-DZ276</f>
        <v>0.40000000000000036</v>
      </c>
      <c r="EB276" s="68">
        <v>8</v>
      </c>
      <c r="EC276" s="133">
        <v>7.9</v>
      </c>
      <c r="ED276" s="134">
        <f t="shared" ref="ED276:ED294" si="563">EB276-EC276</f>
        <v>9.9999999999999645E-2</v>
      </c>
      <c r="EE276" s="68">
        <v>7.9</v>
      </c>
      <c r="EF276" s="133">
        <v>7.8</v>
      </c>
      <c r="EG276" s="134">
        <f t="shared" ref="EG276:EG294" si="564">EE276-EF276</f>
        <v>0.10000000000000053</v>
      </c>
      <c r="EH276" s="68">
        <v>7.9</v>
      </c>
      <c r="EI276" s="133">
        <v>7.95</v>
      </c>
      <c r="EJ276" s="134">
        <f t="shared" ref="EJ276:EJ281" si="565">EH276-EI276</f>
        <v>-4.9999999999999822E-2</v>
      </c>
      <c r="EK276" s="68">
        <v>7.75</v>
      </c>
      <c r="EL276" s="133">
        <v>7.65</v>
      </c>
      <c r="EM276" s="134">
        <f t="shared" ref="EM276:EM294" si="566">EK276-EL276</f>
        <v>9.9999999999999645E-2</v>
      </c>
      <c r="EN276" s="68">
        <v>7.7</v>
      </c>
      <c r="EO276" s="133">
        <v>7.4</v>
      </c>
      <c r="EP276" s="134">
        <f t="shared" ref="EP276:EP294" si="567">EN276-EO276</f>
        <v>0.29999999999999982</v>
      </c>
      <c r="EQ276" s="68">
        <v>7.7</v>
      </c>
      <c r="ER276" s="133">
        <v>7.7</v>
      </c>
      <c r="ES276" s="134">
        <f t="shared" ref="ES276:ES282" si="568">EQ276-ER276</f>
        <v>0</v>
      </c>
      <c r="ET276" s="68">
        <v>7.6</v>
      </c>
      <c r="EU276" s="133">
        <v>7.3</v>
      </c>
      <c r="EV276" s="134">
        <f t="shared" ref="EV276:EV294" si="569">ET276-EU276</f>
        <v>0.29999999999999982</v>
      </c>
      <c r="EW276" s="68">
        <v>8.1</v>
      </c>
      <c r="EX276" s="133">
        <v>7.1</v>
      </c>
      <c r="EY276" s="134">
        <f t="shared" ref="EY276:EY294" si="570">EW276-EX276</f>
        <v>1</v>
      </c>
    </row>
    <row r="277" spans="10:155" ht="19.75" customHeight="1" x14ac:dyDescent="0.35">
      <c r="J277" s="103">
        <v>44696</v>
      </c>
      <c r="K277" s="101">
        <f t="shared" si="532"/>
        <v>15.329032258064515</v>
      </c>
      <c r="L277" s="102">
        <v>15.4</v>
      </c>
      <c r="M277" s="100">
        <v>16</v>
      </c>
      <c r="N277" s="100">
        <v>15.1</v>
      </c>
      <c r="O277" s="100">
        <v>15.6</v>
      </c>
      <c r="P277" s="100">
        <v>17.8</v>
      </c>
      <c r="Q277" s="105">
        <v>16.600000000000001</v>
      </c>
      <c r="R277" s="102">
        <v>15.8</v>
      </c>
      <c r="S277" s="100">
        <v>15.4</v>
      </c>
      <c r="T277" s="100">
        <v>15.6</v>
      </c>
      <c r="U277" s="100">
        <v>16</v>
      </c>
      <c r="V277" s="100">
        <v>15.8</v>
      </c>
      <c r="W277" s="56">
        <v>15.8</v>
      </c>
      <c r="X277" s="106">
        <v>14.2</v>
      </c>
      <c r="Y277" s="100">
        <v>15.6</v>
      </c>
      <c r="Z277" s="100">
        <v>14.6</v>
      </c>
      <c r="AA277" s="100">
        <v>14.8</v>
      </c>
      <c r="AB277" s="105">
        <v>14.8</v>
      </c>
      <c r="AC277" s="102">
        <v>15.4</v>
      </c>
      <c r="AD277" s="102">
        <v>15.4</v>
      </c>
      <c r="AE277" s="100">
        <v>15.4</v>
      </c>
      <c r="AF277" s="102">
        <v>15.4</v>
      </c>
      <c r="AG277" s="100">
        <v>15</v>
      </c>
      <c r="AH277" s="100">
        <v>15</v>
      </c>
      <c r="AI277" s="100">
        <v>14.6</v>
      </c>
      <c r="AJ277" s="105">
        <v>14.8</v>
      </c>
      <c r="AK277" s="102">
        <v>15.2</v>
      </c>
      <c r="AL277" s="100">
        <v>15.2</v>
      </c>
      <c r="AM277" s="100">
        <v>14.8</v>
      </c>
      <c r="AN277" s="100">
        <v>14.2</v>
      </c>
      <c r="AO277" s="100">
        <v>15.3</v>
      </c>
      <c r="AP277" s="100">
        <v>14.6</v>
      </c>
      <c r="AQ277" s="110">
        <f t="shared" si="485"/>
        <v>0.89999999999999858</v>
      </c>
      <c r="AS277" s="103"/>
      <c r="AT277" s="167"/>
      <c r="AU277" s="161"/>
      <c r="AV277" s="143"/>
      <c r="AW277" s="143"/>
      <c r="AX277" s="143"/>
      <c r="AY277" s="143"/>
      <c r="AZ277" s="171"/>
      <c r="BA277" s="142"/>
      <c r="BB277" s="143"/>
      <c r="BC277" s="143"/>
      <c r="BD277" s="143"/>
      <c r="BE277" s="143"/>
      <c r="BF277" s="142"/>
      <c r="BG277" s="143"/>
      <c r="BH277" s="143"/>
      <c r="BI277" s="143"/>
      <c r="BJ277" s="150"/>
      <c r="BK277" s="143"/>
      <c r="BL277" s="143"/>
      <c r="BM277" s="143"/>
      <c r="BN277" s="143"/>
      <c r="BO277" s="150"/>
      <c r="BP277" s="142"/>
      <c r="BQ277" s="143"/>
      <c r="BR277" s="143"/>
      <c r="BS277" s="177"/>
      <c r="BT277" s="177"/>
      <c r="BV277" s="103"/>
      <c r="BW277" s="162"/>
      <c r="BX277" s="161"/>
      <c r="BY277" s="143"/>
      <c r="BZ277" s="143"/>
      <c r="CA277" s="143"/>
      <c r="CB277" s="143"/>
      <c r="CC277" s="161"/>
      <c r="CD277" s="143"/>
      <c r="CE277" s="143"/>
      <c r="CF277" s="143"/>
      <c r="CG277" s="143"/>
      <c r="CH277" s="143"/>
      <c r="CI277" s="143"/>
      <c r="CJ277" s="143"/>
      <c r="CK277" s="143"/>
      <c r="CL277" s="163"/>
      <c r="CM277" s="142"/>
      <c r="CN277" s="143"/>
      <c r="CO277" s="143"/>
      <c r="CP277" s="143"/>
      <c r="CQ277" s="143"/>
      <c r="CR277" s="142"/>
      <c r="CS277" s="143"/>
      <c r="CT277" s="143"/>
      <c r="CU277" s="143"/>
      <c r="CV277" s="143"/>
      <c r="CX277" s="103">
        <v>44696</v>
      </c>
      <c r="CY277" s="68">
        <v>10.5</v>
      </c>
      <c r="CZ277" s="68">
        <v>8.9</v>
      </c>
      <c r="DA277" s="126">
        <f t="shared" si="522"/>
        <v>1.5999999999999996</v>
      </c>
      <c r="DC277" s="103">
        <v>44696</v>
      </c>
      <c r="DD277" s="127">
        <f t="shared" si="533"/>
        <v>0.40000000000000036</v>
      </c>
      <c r="DE277" s="127">
        <f t="shared" si="534"/>
        <v>0.59999999999999964</v>
      </c>
      <c r="DF277" s="127">
        <f t="shared" si="535"/>
        <v>-1.2000000000000011</v>
      </c>
      <c r="DG277" s="127">
        <f t="shared" si="536"/>
        <v>-0.59999999999999964</v>
      </c>
      <c r="DH277" s="127">
        <f t="shared" si="537"/>
        <v>-0.20000000000000107</v>
      </c>
      <c r="DI277" s="127">
        <f t="shared" si="538"/>
        <v>0.40000000000000036</v>
      </c>
      <c r="DJ277" s="127">
        <f t="shared" si="539"/>
        <v>-0.40000000000000036</v>
      </c>
      <c r="DK277" s="127">
        <f t="shared" si="540"/>
        <v>-0.80000000000000071</v>
      </c>
      <c r="DL277" s="127">
        <f t="shared" si="541"/>
        <v>-0.30000000000000071</v>
      </c>
      <c r="DM277" s="127">
        <f t="shared" si="542"/>
        <v>-0.20000000000000107</v>
      </c>
      <c r="DN277" s="127">
        <f t="shared" si="543"/>
        <v>-1.6000000000000014</v>
      </c>
      <c r="DO277" s="127">
        <f t="shared" si="544"/>
        <v>-0.80000000000000071</v>
      </c>
      <c r="DP277" s="127">
        <f t="shared" si="545"/>
        <v>-0.60000000000000142</v>
      </c>
      <c r="DQ277" s="127">
        <f t="shared" si="546"/>
        <v>-0.60000000000000142</v>
      </c>
      <c r="DR277" s="127">
        <f t="shared" si="547"/>
        <v>-1</v>
      </c>
      <c r="DS277" s="127">
        <f t="shared" si="548"/>
        <v>-1.2000000000000011</v>
      </c>
      <c r="DU277" s="103">
        <v>44699</v>
      </c>
      <c r="DV277" s="68">
        <v>8</v>
      </c>
      <c r="DW277" s="133">
        <v>7.7</v>
      </c>
      <c r="DX277" s="134">
        <f t="shared" si="561"/>
        <v>0.29999999999999982</v>
      </c>
      <c r="DY277" s="68">
        <v>7.9</v>
      </c>
      <c r="DZ277" s="133">
        <v>7.7</v>
      </c>
      <c r="EA277" s="134">
        <f t="shared" si="562"/>
        <v>0.20000000000000018</v>
      </c>
      <c r="EB277" s="68">
        <v>8</v>
      </c>
      <c r="EC277" s="133">
        <v>7.8</v>
      </c>
      <c r="ED277" s="134">
        <f t="shared" si="563"/>
        <v>0.20000000000000018</v>
      </c>
      <c r="EE277" s="68">
        <v>7.8</v>
      </c>
      <c r="EF277" s="133">
        <v>7.65</v>
      </c>
      <c r="EG277" s="134">
        <f t="shared" si="564"/>
        <v>0.14999999999999947</v>
      </c>
      <c r="EH277" s="68">
        <v>7.9</v>
      </c>
      <c r="EI277" s="133">
        <v>7.8</v>
      </c>
      <c r="EJ277" s="134">
        <f t="shared" si="565"/>
        <v>0.10000000000000053</v>
      </c>
      <c r="EK277" s="68">
        <v>7.75</v>
      </c>
      <c r="EL277" s="133">
        <v>7.55</v>
      </c>
      <c r="EM277" s="134">
        <f t="shared" si="566"/>
        <v>0.20000000000000018</v>
      </c>
      <c r="EN277" s="68">
        <v>7.7</v>
      </c>
      <c r="EO277" s="133">
        <v>7.4</v>
      </c>
      <c r="EP277" s="134">
        <f t="shared" si="567"/>
        <v>0.29999999999999982</v>
      </c>
      <c r="EQ277" s="68">
        <v>7.7</v>
      </c>
      <c r="ER277" s="133">
        <v>7.7</v>
      </c>
      <c r="ES277" s="134">
        <f t="shared" si="568"/>
        <v>0</v>
      </c>
      <c r="ET277" s="68">
        <v>7.6</v>
      </c>
      <c r="EU277" s="133">
        <v>7.3</v>
      </c>
      <c r="EV277" s="134">
        <f t="shared" si="569"/>
        <v>0.29999999999999982</v>
      </c>
      <c r="EW277" s="68">
        <v>8.1</v>
      </c>
      <c r="EX277" s="133">
        <v>7</v>
      </c>
      <c r="EY277" s="134">
        <f t="shared" si="570"/>
        <v>1.0999999999999996</v>
      </c>
    </row>
    <row r="278" spans="10:155" ht="19.75" customHeight="1" x14ac:dyDescent="0.35">
      <c r="J278" s="103">
        <v>44695</v>
      </c>
      <c r="K278" s="101">
        <f t="shared" si="532"/>
        <v>15.261290322580646</v>
      </c>
      <c r="L278" s="102">
        <v>15.4</v>
      </c>
      <c r="M278" s="100">
        <v>16</v>
      </c>
      <c r="N278" s="100">
        <v>15</v>
      </c>
      <c r="O278" s="100">
        <v>15.2</v>
      </c>
      <c r="P278" s="100">
        <v>17.399999999999999</v>
      </c>
      <c r="Q278" s="105">
        <v>16.600000000000001</v>
      </c>
      <c r="R278" s="102">
        <v>15.8</v>
      </c>
      <c r="S278" s="100">
        <v>15.4</v>
      </c>
      <c r="T278" s="100">
        <v>15.6</v>
      </c>
      <c r="U278" s="100">
        <v>15.8</v>
      </c>
      <c r="V278" s="100">
        <v>15.8</v>
      </c>
      <c r="W278" s="56">
        <v>15.8</v>
      </c>
      <c r="X278" s="106">
        <v>14.2</v>
      </c>
      <c r="Y278" s="100">
        <v>15.2</v>
      </c>
      <c r="Z278" s="100">
        <v>14.8</v>
      </c>
      <c r="AA278" s="100">
        <v>14.8</v>
      </c>
      <c r="AB278" s="105">
        <v>14.8</v>
      </c>
      <c r="AC278" s="102">
        <v>15.4</v>
      </c>
      <c r="AD278" s="102">
        <v>15.4</v>
      </c>
      <c r="AE278" s="100">
        <v>15</v>
      </c>
      <c r="AF278" s="102">
        <v>15.4</v>
      </c>
      <c r="AG278" s="100">
        <v>15</v>
      </c>
      <c r="AH278" s="100">
        <v>15</v>
      </c>
      <c r="AI278" s="100">
        <v>14.6</v>
      </c>
      <c r="AJ278" s="105">
        <v>14.8</v>
      </c>
      <c r="AK278" s="102">
        <v>15.4</v>
      </c>
      <c r="AL278" s="100">
        <v>15</v>
      </c>
      <c r="AM278" s="100">
        <v>14.8</v>
      </c>
      <c r="AN278" s="100">
        <v>14</v>
      </c>
      <c r="AO278" s="100">
        <v>15.1</v>
      </c>
      <c r="AP278" s="100">
        <v>14.6</v>
      </c>
      <c r="AQ278" s="110">
        <f t="shared" si="485"/>
        <v>0.59999999999999787</v>
      </c>
      <c r="AS278" s="103"/>
      <c r="AT278" s="167"/>
      <c r="AU278" s="161"/>
      <c r="AV278" s="143"/>
      <c r="AW278" s="143"/>
      <c r="AX278" s="143"/>
      <c r="AY278" s="143"/>
      <c r="AZ278" s="171"/>
      <c r="BA278" s="142"/>
      <c r="BB278" s="143"/>
      <c r="BC278" s="143"/>
      <c r="BD278" s="143"/>
      <c r="BE278" s="143"/>
      <c r="BF278" s="142"/>
      <c r="BG278" s="143"/>
      <c r="BH278" s="143"/>
      <c r="BI278" s="143"/>
      <c r="BJ278" s="150"/>
      <c r="BK278" s="143"/>
      <c r="BL278" s="143"/>
      <c r="BM278" s="143"/>
      <c r="BN278" s="143"/>
      <c r="BO278" s="150"/>
      <c r="BP278" s="142"/>
      <c r="BQ278" s="143"/>
      <c r="BR278" s="143"/>
      <c r="BS278" s="177"/>
      <c r="BT278" s="177"/>
      <c r="BV278" s="103"/>
      <c r="BW278" s="162"/>
      <c r="BX278" s="161"/>
      <c r="BY278" s="143"/>
      <c r="BZ278" s="143"/>
      <c r="CA278" s="143"/>
      <c r="CB278" s="143"/>
      <c r="CC278" s="161"/>
      <c r="CD278" s="143"/>
      <c r="CE278" s="143"/>
      <c r="CF278" s="143"/>
      <c r="CG278" s="143"/>
      <c r="CH278" s="143"/>
      <c r="CI278" s="143"/>
      <c r="CJ278" s="143"/>
      <c r="CK278" s="143"/>
      <c r="CL278" s="163"/>
      <c r="CM278" s="142"/>
      <c r="CN278" s="143"/>
      <c r="CO278" s="143"/>
      <c r="CP278" s="143"/>
      <c r="CQ278" s="143"/>
      <c r="CR278" s="142"/>
      <c r="CS278" s="143"/>
      <c r="CT278" s="143"/>
      <c r="CU278" s="177"/>
      <c r="CV278" s="177"/>
      <c r="CX278" s="103">
        <v>44695</v>
      </c>
      <c r="CY278" s="68">
        <v>10.25</v>
      </c>
      <c r="CZ278" s="68">
        <v>9</v>
      </c>
      <c r="DA278" s="126">
        <f t="shared" si="522"/>
        <v>1.25</v>
      </c>
      <c r="DC278" s="103">
        <v>44695</v>
      </c>
      <c r="DD278" s="127">
        <f t="shared" si="533"/>
        <v>0.40000000000000036</v>
      </c>
      <c r="DE278" s="127">
        <f t="shared" si="534"/>
        <v>0.40000000000000036</v>
      </c>
      <c r="DF278" s="127">
        <f t="shared" si="535"/>
        <v>-1.4000000000000004</v>
      </c>
      <c r="DG278" s="127">
        <f t="shared" si="536"/>
        <v>-0.59999999999999964</v>
      </c>
      <c r="DH278" s="127">
        <f t="shared" si="537"/>
        <v>-0.40000000000000036</v>
      </c>
      <c r="DI278" s="127">
        <f t="shared" si="538"/>
        <v>0.40000000000000036</v>
      </c>
      <c r="DJ278" s="127">
        <f t="shared" si="539"/>
        <v>-0.40000000000000036</v>
      </c>
      <c r="DK278" s="127">
        <f t="shared" si="540"/>
        <v>-0.80000000000000071</v>
      </c>
      <c r="DL278" s="127">
        <f t="shared" si="541"/>
        <v>-0.40000000000000036</v>
      </c>
      <c r="DM278" s="127">
        <f t="shared" si="542"/>
        <v>0</v>
      </c>
      <c r="DN278" s="127">
        <f t="shared" si="543"/>
        <v>-1.8000000000000007</v>
      </c>
      <c r="DO278" s="127">
        <f t="shared" si="544"/>
        <v>-1</v>
      </c>
      <c r="DP278" s="127">
        <f t="shared" si="545"/>
        <v>-0.80000000000000071</v>
      </c>
      <c r="DQ278" s="127">
        <f t="shared" si="546"/>
        <v>-0.80000000000000071</v>
      </c>
      <c r="DR278" s="127">
        <f t="shared" si="547"/>
        <v>-0.80000000000000071</v>
      </c>
      <c r="DS278" s="127">
        <f t="shared" si="548"/>
        <v>-1.2000000000000011</v>
      </c>
      <c r="DU278" s="103">
        <v>44698</v>
      </c>
      <c r="DV278" s="68">
        <v>7.85</v>
      </c>
      <c r="DW278" s="133">
        <v>7.95</v>
      </c>
      <c r="DX278" s="134">
        <f t="shared" si="561"/>
        <v>-0.10000000000000053</v>
      </c>
      <c r="DY278" s="68">
        <v>7.6</v>
      </c>
      <c r="DZ278" s="133">
        <v>7.6</v>
      </c>
      <c r="EA278" s="134">
        <f t="shared" si="562"/>
        <v>0</v>
      </c>
      <c r="EB278" s="68">
        <v>7.9</v>
      </c>
      <c r="EC278" s="133">
        <v>7.9</v>
      </c>
      <c r="ED278" s="134">
        <f t="shared" si="563"/>
        <v>0</v>
      </c>
      <c r="EE278" s="68">
        <v>7.7</v>
      </c>
      <c r="EF278" s="133">
        <v>7.7</v>
      </c>
      <c r="EG278" s="134">
        <f t="shared" si="564"/>
        <v>0</v>
      </c>
      <c r="EH278" s="68">
        <v>7.9</v>
      </c>
      <c r="EI278" s="133">
        <v>7.85</v>
      </c>
      <c r="EJ278" s="134">
        <f t="shared" si="565"/>
        <v>5.0000000000000711E-2</v>
      </c>
      <c r="EK278" s="68">
        <v>7.7</v>
      </c>
      <c r="EL278" s="133">
        <v>7.6</v>
      </c>
      <c r="EM278" s="134">
        <f t="shared" si="566"/>
        <v>0.10000000000000053</v>
      </c>
      <c r="EN278" s="68">
        <v>7.4</v>
      </c>
      <c r="EO278" s="133">
        <v>7.3</v>
      </c>
      <c r="EP278" s="134">
        <f t="shared" si="567"/>
        <v>0.10000000000000053</v>
      </c>
      <c r="EQ278" s="68">
        <v>7.6</v>
      </c>
      <c r="ER278" s="133">
        <v>7.4</v>
      </c>
      <c r="ES278" s="134">
        <f t="shared" si="568"/>
        <v>0.19999999999999929</v>
      </c>
      <c r="ET278" s="68">
        <v>7.5</v>
      </c>
      <c r="EU278" s="133">
        <v>7.2</v>
      </c>
      <c r="EV278" s="134">
        <f t="shared" si="569"/>
        <v>0.29999999999999982</v>
      </c>
      <c r="EW278" s="68">
        <v>7.9</v>
      </c>
      <c r="EX278" s="133">
        <v>7</v>
      </c>
      <c r="EY278" s="134">
        <f t="shared" si="570"/>
        <v>0.90000000000000036</v>
      </c>
    </row>
    <row r="279" spans="10:155" ht="19.75" customHeight="1" x14ac:dyDescent="0.35">
      <c r="J279" s="103">
        <v>44694</v>
      </c>
      <c r="K279" s="101">
        <f t="shared" si="532"/>
        <v>15.241935483870966</v>
      </c>
      <c r="L279" s="102">
        <v>15.4</v>
      </c>
      <c r="M279" s="100">
        <v>16</v>
      </c>
      <c r="N279" s="100">
        <v>15</v>
      </c>
      <c r="O279" s="100">
        <v>14.9</v>
      </c>
      <c r="P279" s="100">
        <v>17.399999999999999</v>
      </c>
      <c r="Q279" s="105">
        <v>16.600000000000001</v>
      </c>
      <c r="R279" s="102">
        <v>15.8</v>
      </c>
      <c r="S279" s="100">
        <v>15.6</v>
      </c>
      <c r="T279" s="100">
        <v>15.8</v>
      </c>
      <c r="U279" s="100">
        <v>15.4</v>
      </c>
      <c r="V279" s="100">
        <v>16</v>
      </c>
      <c r="W279" s="56">
        <v>16</v>
      </c>
      <c r="X279" s="106">
        <v>14</v>
      </c>
      <c r="Y279" s="100">
        <v>15.2</v>
      </c>
      <c r="Z279" s="100">
        <v>15.2</v>
      </c>
      <c r="AA279" s="100">
        <v>15.2</v>
      </c>
      <c r="AB279" s="105">
        <v>15</v>
      </c>
      <c r="AC279" s="102">
        <v>15.2</v>
      </c>
      <c r="AD279" s="102">
        <v>15.2</v>
      </c>
      <c r="AE279" s="100">
        <v>15.2</v>
      </c>
      <c r="AF279" s="102">
        <v>15.2</v>
      </c>
      <c r="AG279" s="100">
        <v>14.8</v>
      </c>
      <c r="AH279" s="100">
        <v>15</v>
      </c>
      <c r="AI279" s="100">
        <v>14.6</v>
      </c>
      <c r="AJ279" s="105">
        <v>14.8</v>
      </c>
      <c r="AK279" s="102">
        <v>15.2</v>
      </c>
      <c r="AL279" s="100">
        <v>14.8</v>
      </c>
      <c r="AM279" s="100">
        <v>14.8</v>
      </c>
      <c r="AN279" s="100">
        <v>14</v>
      </c>
      <c r="AO279" s="100">
        <v>14.8</v>
      </c>
      <c r="AP279" s="100">
        <v>14.4</v>
      </c>
      <c r="AQ279" s="110">
        <f t="shared" si="485"/>
        <v>0.40000000000000213</v>
      </c>
      <c r="AS279" s="103"/>
      <c r="AT279" s="167"/>
      <c r="AU279" s="161"/>
      <c r="AV279" s="143"/>
      <c r="AW279" s="143"/>
      <c r="AX279" s="143"/>
      <c r="AY279" s="143"/>
      <c r="AZ279" s="171"/>
      <c r="BA279" s="142"/>
      <c r="BB279" s="143"/>
      <c r="BC279" s="143"/>
      <c r="BD279" s="143"/>
      <c r="BE279" s="143"/>
      <c r="BF279" s="142"/>
      <c r="BG279" s="143"/>
      <c r="BH279" s="143"/>
      <c r="BI279" s="143"/>
      <c r="BJ279" s="150"/>
      <c r="BK279" s="143"/>
      <c r="BL279" s="143"/>
      <c r="BM279" s="143"/>
      <c r="BN279" s="143"/>
      <c r="BO279" s="150"/>
      <c r="BP279" s="142"/>
      <c r="BQ279" s="143"/>
      <c r="BR279" s="143"/>
      <c r="BS279" s="177"/>
      <c r="BT279" s="177"/>
      <c r="BV279" s="103"/>
      <c r="BW279" s="162"/>
      <c r="BX279" s="161"/>
      <c r="BY279" s="143"/>
      <c r="BZ279" s="143"/>
      <c r="CA279" s="143"/>
      <c r="CB279" s="143"/>
      <c r="CC279" s="161"/>
      <c r="CD279" s="143"/>
      <c r="CE279" s="143"/>
      <c r="CF279" s="143"/>
      <c r="CG279" s="143"/>
      <c r="CH279" s="143"/>
      <c r="CI279" s="143"/>
      <c r="CJ279" s="143"/>
      <c r="CK279" s="143"/>
      <c r="CL279" s="163"/>
      <c r="CM279" s="142"/>
      <c r="CN279" s="143"/>
      <c r="CO279" s="143"/>
      <c r="CP279" s="143"/>
      <c r="CQ279" s="143"/>
      <c r="CR279" s="142"/>
      <c r="CS279" s="143"/>
      <c r="CT279" s="143"/>
      <c r="CU279" s="177"/>
      <c r="CV279" s="177"/>
      <c r="CX279" s="103">
        <v>44694</v>
      </c>
      <c r="CY279" s="68">
        <v>10.5</v>
      </c>
      <c r="CZ279" s="68">
        <v>9.15</v>
      </c>
      <c r="DA279" s="126">
        <f t="shared" si="522"/>
        <v>1.3499999999999996</v>
      </c>
      <c r="DC279" s="103">
        <v>44694</v>
      </c>
      <c r="DD279" s="127">
        <f t="shared" si="533"/>
        <v>0.40000000000000036</v>
      </c>
      <c r="DE279" s="127">
        <f t="shared" si="534"/>
        <v>-0.19999999999999929</v>
      </c>
      <c r="DF279" s="127">
        <f t="shared" si="535"/>
        <v>-1.5999999999999996</v>
      </c>
      <c r="DG279" s="127">
        <f t="shared" si="536"/>
        <v>-0.79999999999999893</v>
      </c>
      <c r="DH279" s="127">
        <f t="shared" si="537"/>
        <v>-0.79999999999999893</v>
      </c>
      <c r="DI279" s="127">
        <f t="shared" si="538"/>
        <v>0.20000000000000107</v>
      </c>
      <c r="DJ279" s="127">
        <f t="shared" si="539"/>
        <v>-0.59999999999999964</v>
      </c>
      <c r="DK279" s="127">
        <f t="shared" si="540"/>
        <v>-1</v>
      </c>
      <c r="DL279" s="127">
        <f t="shared" si="541"/>
        <v>-0.59999999999999964</v>
      </c>
      <c r="DM279" s="127">
        <f t="shared" si="542"/>
        <v>-0.40000000000000036</v>
      </c>
      <c r="DN279" s="127">
        <f t="shared" si="543"/>
        <v>-1.8000000000000007</v>
      </c>
      <c r="DO279" s="127">
        <f t="shared" si="544"/>
        <v>-1</v>
      </c>
      <c r="DP279" s="127">
        <f t="shared" si="545"/>
        <v>-1.1999999999999993</v>
      </c>
      <c r="DQ279" s="127">
        <f t="shared" si="546"/>
        <v>-1</v>
      </c>
      <c r="DR279" s="127">
        <f t="shared" si="547"/>
        <v>-0.80000000000000071</v>
      </c>
      <c r="DS279" s="127">
        <f t="shared" si="548"/>
        <v>-1.5999999999999996</v>
      </c>
      <c r="DU279" s="103">
        <v>44697</v>
      </c>
      <c r="DV279" s="68">
        <v>7.9</v>
      </c>
      <c r="DW279" s="133">
        <v>7.9</v>
      </c>
      <c r="DX279" s="134">
        <f t="shared" si="561"/>
        <v>0</v>
      </c>
      <c r="DY279" s="68">
        <v>7.6</v>
      </c>
      <c r="DZ279" s="133">
        <v>7.6</v>
      </c>
      <c r="EA279" s="134">
        <f t="shared" si="562"/>
        <v>0</v>
      </c>
      <c r="EB279" s="68">
        <v>7.9</v>
      </c>
      <c r="EC279" s="133">
        <v>8</v>
      </c>
      <c r="ED279" s="134">
        <f t="shared" si="563"/>
        <v>-9.9999999999999645E-2</v>
      </c>
      <c r="EE279" s="68">
        <v>7.7</v>
      </c>
      <c r="EF279" s="133">
        <v>7.65</v>
      </c>
      <c r="EG279" s="134">
        <f t="shared" si="564"/>
        <v>4.9999999999999822E-2</v>
      </c>
      <c r="EH279" s="68">
        <v>7.8</v>
      </c>
      <c r="EI279" s="133">
        <v>7.9</v>
      </c>
      <c r="EJ279" s="134">
        <f t="shared" si="565"/>
        <v>-0.10000000000000053</v>
      </c>
      <c r="EK279" s="68">
        <v>7.6</v>
      </c>
      <c r="EL279" s="133">
        <v>7.5</v>
      </c>
      <c r="EM279" s="134">
        <f t="shared" si="566"/>
        <v>9.9999999999999645E-2</v>
      </c>
      <c r="EN279" s="68">
        <v>7.3</v>
      </c>
      <c r="EO279" s="133">
        <v>7.2</v>
      </c>
      <c r="EP279" s="134">
        <f t="shared" si="567"/>
        <v>9.9999999999999645E-2</v>
      </c>
      <c r="EQ279" s="68">
        <v>7.5</v>
      </c>
      <c r="ER279" s="133">
        <v>7.3</v>
      </c>
      <c r="ES279" s="134">
        <f t="shared" si="568"/>
        <v>0.20000000000000018</v>
      </c>
      <c r="ET279" s="68">
        <v>7.4</v>
      </c>
      <c r="EU279" s="133">
        <v>7.1</v>
      </c>
      <c r="EV279" s="134">
        <f t="shared" si="569"/>
        <v>0.30000000000000071</v>
      </c>
      <c r="EW279" s="68">
        <v>7.9</v>
      </c>
      <c r="EX279" s="133">
        <v>7</v>
      </c>
      <c r="EY279" s="134">
        <f t="shared" si="570"/>
        <v>0.90000000000000036</v>
      </c>
    </row>
    <row r="280" spans="10:155" ht="19.75" customHeight="1" x14ac:dyDescent="0.35">
      <c r="J280" s="103">
        <v>44693</v>
      </c>
      <c r="K280" s="101">
        <f t="shared" si="532"/>
        <v>15.261290322580644</v>
      </c>
      <c r="L280" s="102">
        <v>15.4</v>
      </c>
      <c r="M280" s="100">
        <v>16</v>
      </c>
      <c r="N280" s="100">
        <v>15.2</v>
      </c>
      <c r="O280" s="100">
        <v>15.1</v>
      </c>
      <c r="P280" s="100">
        <v>17.8</v>
      </c>
      <c r="Q280" s="105">
        <v>16.600000000000001</v>
      </c>
      <c r="R280" s="102">
        <v>15.8</v>
      </c>
      <c r="S280" s="100">
        <v>15.6</v>
      </c>
      <c r="T280" s="100">
        <v>15.8</v>
      </c>
      <c r="U280" s="100">
        <v>15.4</v>
      </c>
      <c r="V280" s="100">
        <v>16</v>
      </c>
      <c r="W280" s="56">
        <v>16</v>
      </c>
      <c r="X280" s="106">
        <v>14</v>
      </c>
      <c r="Y280" s="100">
        <v>15.2</v>
      </c>
      <c r="Z280" s="100">
        <v>15.2</v>
      </c>
      <c r="AA280" s="100">
        <v>15.2</v>
      </c>
      <c r="AB280" s="105">
        <v>15</v>
      </c>
      <c r="AC280" s="102">
        <v>15.2</v>
      </c>
      <c r="AD280" s="102">
        <v>15.2</v>
      </c>
      <c r="AE280" s="100">
        <v>15.2</v>
      </c>
      <c r="AF280" s="102">
        <v>15.2</v>
      </c>
      <c r="AG280" s="100">
        <v>14.8</v>
      </c>
      <c r="AH280" s="100">
        <v>15</v>
      </c>
      <c r="AI280" s="100">
        <v>14.6</v>
      </c>
      <c r="AJ280" s="105">
        <v>14.6</v>
      </c>
      <c r="AK280" s="102">
        <v>15.2</v>
      </c>
      <c r="AL280" s="100">
        <v>14.8</v>
      </c>
      <c r="AM280" s="100">
        <v>14.8</v>
      </c>
      <c r="AN280" s="100">
        <v>14</v>
      </c>
      <c r="AO280" s="100">
        <v>14.8</v>
      </c>
      <c r="AP280" s="100">
        <v>14.4</v>
      </c>
      <c r="AQ280" s="110">
        <f t="shared" si="485"/>
        <v>0.60000000000000142</v>
      </c>
      <c r="AS280" s="103"/>
      <c r="AT280" s="167"/>
      <c r="AU280" s="161"/>
      <c r="AV280" s="143"/>
      <c r="AW280" s="143"/>
      <c r="AX280" s="143"/>
      <c r="AY280" s="143"/>
      <c r="AZ280" s="171"/>
      <c r="BA280" s="142"/>
      <c r="BB280" s="143"/>
      <c r="BC280" s="143"/>
      <c r="BD280" s="143"/>
      <c r="BE280" s="143"/>
      <c r="BF280" s="142"/>
      <c r="BG280" s="143"/>
      <c r="BH280" s="143"/>
      <c r="BI280" s="143"/>
      <c r="BJ280" s="150"/>
      <c r="BK280" s="143"/>
      <c r="BL280" s="143"/>
      <c r="BM280" s="143"/>
      <c r="BN280" s="143"/>
      <c r="BO280" s="150"/>
      <c r="BP280" s="142"/>
      <c r="BQ280" s="143"/>
      <c r="BR280" s="143"/>
      <c r="BS280" s="177"/>
      <c r="BT280" s="177"/>
      <c r="BV280" s="103"/>
      <c r="BW280" s="162"/>
      <c r="BX280" s="161"/>
      <c r="BY280" s="143"/>
      <c r="BZ280" s="143"/>
      <c r="CA280" s="143"/>
      <c r="CB280" s="143"/>
      <c r="CC280" s="161"/>
      <c r="CD280" s="143"/>
      <c r="CE280" s="143"/>
      <c r="CF280" s="143"/>
      <c r="CG280" s="143"/>
      <c r="CH280" s="143"/>
      <c r="CI280" s="143"/>
      <c r="CJ280" s="143"/>
      <c r="CK280" s="143"/>
      <c r="CL280" s="163"/>
      <c r="CM280" s="142"/>
      <c r="CN280" s="143"/>
      <c r="CO280" s="143"/>
      <c r="CP280" s="143"/>
      <c r="CQ280" s="143"/>
      <c r="CR280" s="142"/>
      <c r="CS280" s="143"/>
      <c r="CT280" s="143"/>
      <c r="CU280" s="177"/>
      <c r="CV280" s="177"/>
      <c r="CX280" s="103">
        <v>44693</v>
      </c>
      <c r="CY280" s="68">
        <v>10.25</v>
      </c>
      <c r="CZ280" s="68">
        <v>9.25</v>
      </c>
      <c r="DA280" s="126">
        <f t="shared" si="522"/>
        <v>1</v>
      </c>
      <c r="DC280" s="103">
        <v>44693</v>
      </c>
      <c r="DD280" s="127">
        <f t="shared" si="533"/>
        <v>0.40000000000000036</v>
      </c>
      <c r="DE280" s="127">
        <f t="shared" si="534"/>
        <v>-0.19999999999999929</v>
      </c>
      <c r="DF280" s="127">
        <f t="shared" si="535"/>
        <v>-1.5999999999999996</v>
      </c>
      <c r="DG280" s="127">
        <f t="shared" si="536"/>
        <v>-0.79999999999999893</v>
      </c>
      <c r="DH280" s="127">
        <f t="shared" si="537"/>
        <v>-0.79999999999999893</v>
      </c>
      <c r="DI280" s="127">
        <f t="shared" si="538"/>
        <v>0.20000000000000107</v>
      </c>
      <c r="DJ280" s="127">
        <f t="shared" si="539"/>
        <v>-0.59999999999999964</v>
      </c>
      <c r="DK280" s="127">
        <f t="shared" si="540"/>
        <v>-1</v>
      </c>
      <c r="DL280" s="127">
        <f t="shared" si="541"/>
        <v>-0.40000000000000036</v>
      </c>
      <c r="DM280" s="127">
        <f t="shared" si="542"/>
        <v>-0.40000000000000036</v>
      </c>
      <c r="DN280" s="127">
        <f t="shared" si="543"/>
        <v>-1.8000000000000007</v>
      </c>
      <c r="DO280" s="127">
        <f t="shared" si="544"/>
        <v>-1</v>
      </c>
      <c r="DP280" s="127">
        <f t="shared" si="545"/>
        <v>-1.1999999999999993</v>
      </c>
      <c r="DQ280" s="127">
        <f t="shared" si="546"/>
        <v>-1</v>
      </c>
      <c r="DR280" s="127">
        <f t="shared" si="547"/>
        <v>-0.80000000000000071</v>
      </c>
      <c r="DS280" s="127">
        <f t="shared" si="548"/>
        <v>-1.5999999999999996</v>
      </c>
      <c r="DU280" s="103">
        <v>44696</v>
      </c>
      <c r="DV280" s="68">
        <v>7.9</v>
      </c>
      <c r="DW280" s="133">
        <v>7.9</v>
      </c>
      <c r="DX280" s="134">
        <f t="shared" si="561"/>
        <v>0</v>
      </c>
      <c r="DY280" s="68">
        <v>7.7</v>
      </c>
      <c r="DZ280" s="133">
        <v>7.7</v>
      </c>
      <c r="EA280" s="134">
        <f t="shared" si="562"/>
        <v>0</v>
      </c>
      <c r="EB280" s="68">
        <v>7.7</v>
      </c>
      <c r="EC280" s="133">
        <v>7.7</v>
      </c>
      <c r="ED280" s="134">
        <f t="shared" si="563"/>
        <v>0</v>
      </c>
      <c r="EE280" s="68">
        <v>7.6</v>
      </c>
      <c r="EF280" s="133">
        <v>7.65</v>
      </c>
      <c r="EG280" s="134">
        <f t="shared" si="564"/>
        <v>-5.0000000000000711E-2</v>
      </c>
      <c r="EH280" s="68">
        <v>7.6</v>
      </c>
      <c r="EI280" s="133">
        <v>7.5</v>
      </c>
      <c r="EJ280" s="134">
        <f t="shared" si="565"/>
        <v>9.9999999999999645E-2</v>
      </c>
      <c r="EK280" s="68">
        <v>7.55</v>
      </c>
      <c r="EL280" s="133">
        <v>7.45</v>
      </c>
      <c r="EM280" s="134">
        <f t="shared" si="566"/>
        <v>9.9999999999999645E-2</v>
      </c>
      <c r="EN280" s="68">
        <v>7.3</v>
      </c>
      <c r="EO280" s="133">
        <v>7.2</v>
      </c>
      <c r="EP280" s="134">
        <f t="shared" si="567"/>
        <v>9.9999999999999645E-2</v>
      </c>
      <c r="EQ280" s="68">
        <v>7.5</v>
      </c>
      <c r="ER280" s="133">
        <v>7.3</v>
      </c>
      <c r="ES280" s="134">
        <f t="shared" si="568"/>
        <v>0.20000000000000018</v>
      </c>
      <c r="ET280" s="68">
        <v>7.4</v>
      </c>
      <c r="EU280" s="133">
        <v>7.1</v>
      </c>
      <c r="EV280" s="134">
        <f t="shared" si="569"/>
        <v>0.30000000000000071</v>
      </c>
      <c r="EW280" s="68">
        <v>7.9</v>
      </c>
      <c r="EX280" s="133">
        <v>7.1</v>
      </c>
      <c r="EY280" s="134">
        <f t="shared" si="570"/>
        <v>0.80000000000000071</v>
      </c>
    </row>
    <row r="281" spans="10:155" ht="19.75" customHeight="1" x14ac:dyDescent="0.35">
      <c r="J281" s="103">
        <v>44692</v>
      </c>
      <c r="K281" s="101">
        <f t="shared" si="532"/>
        <v>15.37096774193548</v>
      </c>
      <c r="L281" s="102">
        <v>16</v>
      </c>
      <c r="M281" s="100">
        <v>16.399999999999999</v>
      </c>
      <c r="N281" s="100">
        <v>15.2</v>
      </c>
      <c r="O281" s="100">
        <v>15.4</v>
      </c>
      <c r="P281" s="100">
        <v>18</v>
      </c>
      <c r="Q281" s="105">
        <v>16.600000000000001</v>
      </c>
      <c r="R281" s="102">
        <v>16</v>
      </c>
      <c r="S281" s="100">
        <v>15.6</v>
      </c>
      <c r="T281" s="100">
        <v>15.8</v>
      </c>
      <c r="U281" s="100">
        <v>15.6</v>
      </c>
      <c r="V281" s="100">
        <v>16</v>
      </c>
      <c r="W281" s="56">
        <v>16</v>
      </c>
      <c r="X281" s="106">
        <v>14</v>
      </c>
      <c r="Y281" s="100">
        <v>15.2</v>
      </c>
      <c r="Z281" s="100">
        <v>15.2</v>
      </c>
      <c r="AA281" s="100">
        <v>15.2</v>
      </c>
      <c r="AB281" s="105">
        <v>15</v>
      </c>
      <c r="AC281" s="102">
        <v>15.2</v>
      </c>
      <c r="AD281" s="102">
        <v>15.2</v>
      </c>
      <c r="AE281" s="100">
        <v>15.2</v>
      </c>
      <c r="AF281" s="102">
        <v>15.2</v>
      </c>
      <c r="AG281" s="100">
        <v>14.8</v>
      </c>
      <c r="AH281" s="100">
        <v>15</v>
      </c>
      <c r="AI281" s="100">
        <v>14.6</v>
      </c>
      <c r="AJ281" s="105">
        <v>14.8</v>
      </c>
      <c r="AK281" s="102">
        <v>15.2</v>
      </c>
      <c r="AL281" s="100">
        <v>15.1</v>
      </c>
      <c r="AM281" s="100">
        <v>15.2</v>
      </c>
      <c r="AN281" s="100">
        <v>14.4</v>
      </c>
      <c r="AO281" s="100">
        <v>15</v>
      </c>
      <c r="AP281" s="100">
        <v>14.4</v>
      </c>
      <c r="AQ281" s="110">
        <f t="shared" si="485"/>
        <v>0.75</v>
      </c>
      <c r="AS281" s="103"/>
      <c r="AT281" s="175"/>
      <c r="AU281" s="176"/>
      <c r="AV281" s="177"/>
      <c r="AW281" s="177"/>
      <c r="AX281" s="177"/>
      <c r="AY281" s="177"/>
      <c r="AZ281" s="180"/>
      <c r="BA281" s="181"/>
      <c r="BB281" s="177"/>
      <c r="BC281" s="177"/>
      <c r="BD281" s="177"/>
      <c r="BE281" s="177"/>
      <c r="BF281" s="181"/>
      <c r="BG281" s="177"/>
      <c r="BH281" s="177"/>
      <c r="BI281" s="177"/>
      <c r="BJ281" s="184"/>
      <c r="BK281" s="177"/>
      <c r="BL281" s="177"/>
      <c r="BM281" s="177"/>
      <c r="BN281" s="177"/>
      <c r="BO281" s="184"/>
      <c r="BP281" s="181"/>
      <c r="BQ281" s="177"/>
      <c r="BR281" s="177"/>
      <c r="BS281" s="177"/>
      <c r="BT281" s="177"/>
      <c r="BV281" s="103"/>
      <c r="BW281" s="186"/>
      <c r="BX281" s="161"/>
      <c r="BY281" s="143"/>
      <c r="BZ281" s="143"/>
      <c r="CA281" s="143"/>
      <c r="CB281" s="143"/>
      <c r="CC281" s="161"/>
      <c r="CD281" s="143"/>
      <c r="CE281" s="143"/>
      <c r="CF281" s="143"/>
      <c r="CG281" s="143"/>
      <c r="CH281" s="143"/>
      <c r="CI281" s="143"/>
      <c r="CJ281" s="143"/>
      <c r="CK281" s="143"/>
      <c r="CL281" s="163"/>
      <c r="CM281" s="142"/>
      <c r="CN281" s="143"/>
      <c r="CO281" s="143"/>
      <c r="CP281" s="143"/>
      <c r="CQ281" s="143"/>
      <c r="CR281" s="142"/>
      <c r="CS281" s="143"/>
      <c r="CT281" s="143"/>
      <c r="CU281" s="177"/>
      <c r="CV281" s="177"/>
      <c r="CX281" s="103">
        <v>44692</v>
      </c>
      <c r="CY281" s="68">
        <v>10.25</v>
      </c>
      <c r="CZ281" s="68">
        <v>9.25</v>
      </c>
      <c r="DA281" s="126">
        <f t="shared" si="522"/>
        <v>1</v>
      </c>
      <c r="DC281" s="103">
        <v>44692</v>
      </c>
      <c r="DD281" s="127">
        <f t="shared" si="533"/>
        <v>0.40000000000000036</v>
      </c>
      <c r="DE281" s="127">
        <f t="shared" si="534"/>
        <v>0</v>
      </c>
      <c r="DF281" s="127">
        <f t="shared" si="535"/>
        <v>-1.1999999999999993</v>
      </c>
      <c r="DG281" s="127">
        <f t="shared" si="536"/>
        <v>-0.40000000000000036</v>
      </c>
      <c r="DH281" s="127">
        <f t="shared" si="537"/>
        <v>-0.5</v>
      </c>
      <c r="DI281" s="127">
        <f t="shared" si="538"/>
        <v>0.40000000000000036</v>
      </c>
      <c r="DJ281" s="127">
        <f t="shared" si="539"/>
        <v>-0.59999999999999964</v>
      </c>
      <c r="DK281" s="127">
        <f t="shared" si="540"/>
        <v>-1</v>
      </c>
      <c r="DL281" s="127">
        <f t="shared" si="541"/>
        <v>-0.40000000000000036</v>
      </c>
      <c r="DM281" s="127">
        <f t="shared" si="542"/>
        <v>-0.40000000000000036</v>
      </c>
      <c r="DN281" s="127">
        <f t="shared" si="543"/>
        <v>-1.5999999999999996</v>
      </c>
      <c r="DO281" s="127">
        <f t="shared" si="544"/>
        <v>-0.59999999999999964</v>
      </c>
      <c r="DP281" s="127">
        <f t="shared" si="545"/>
        <v>-0.90000000000000036</v>
      </c>
      <c r="DQ281" s="127">
        <f t="shared" si="546"/>
        <v>-0.90000000000000036</v>
      </c>
      <c r="DR281" s="127">
        <f t="shared" si="547"/>
        <v>-1.0999999999999996</v>
      </c>
      <c r="DS281" s="127">
        <f t="shared" si="548"/>
        <v>-1.5999999999999996</v>
      </c>
      <c r="DU281" s="103">
        <v>44695</v>
      </c>
      <c r="DV281" s="68">
        <v>7.9</v>
      </c>
      <c r="DW281" s="133">
        <v>7.9</v>
      </c>
      <c r="DX281" s="134">
        <f t="shared" si="561"/>
        <v>0</v>
      </c>
      <c r="DY281" s="68">
        <v>7.7</v>
      </c>
      <c r="DZ281" s="133">
        <v>7.75</v>
      </c>
      <c r="EA281" s="134">
        <f t="shared" si="562"/>
        <v>-4.9999999999999822E-2</v>
      </c>
      <c r="EB281" s="68">
        <v>7.7</v>
      </c>
      <c r="EC281" s="133">
        <v>7.7</v>
      </c>
      <c r="ED281" s="134">
        <f t="shared" si="563"/>
        <v>0</v>
      </c>
      <c r="EE281" s="68">
        <v>7.7</v>
      </c>
      <c r="EF281" s="133">
        <v>7.65</v>
      </c>
      <c r="EG281" s="134">
        <f t="shared" si="564"/>
        <v>4.9999999999999822E-2</v>
      </c>
      <c r="EH281" s="68">
        <v>7.5</v>
      </c>
      <c r="EI281" s="133">
        <v>7.4</v>
      </c>
      <c r="EJ281" s="134">
        <f t="shared" si="565"/>
        <v>9.9999999999999645E-2</v>
      </c>
      <c r="EK281" s="68">
        <v>7.5</v>
      </c>
      <c r="EL281" s="133">
        <v>7.4</v>
      </c>
      <c r="EM281" s="134">
        <f t="shared" si="566"/>
        <v>9.9999999999999645E-2</v>
      </c>
      <c r="EN281" s="68">
        <v>7.3</v>
      </c>
      <c r="EO281" s="133">
        <v>7.1</v>
      </c>
      <c r="EP281" s="134">
        <f t="shared" si="567"/>
        <v>0.20000000000000018</v>
      </c>
      <c r="EQ281" s="68">
        <v>7.5</v>
      </c>
      <c r="ER281" s="133">
        <v>7.3</v>
      </c>
      <c r="ES281" s="134">
        <f t="shared" si="568"/>
        <v>0.20000000000000018</v>
      </c>
      <c r="ET281" s="68">
        <v>7.4</v>
      </c>
      <c r="EU281" s="133">
        <v>7</v>
      </c>
      <c r="EV281" s="134">
        <f t="shared" si="569"/>
        <v>0.40000000000000036</v>
      </c>
      <c r="EW281" s="68">
        <v>7.9</v>
      </c>
      <c r="EX281" s="133">
        <v>7.2</v>
      </c>
      <c r="EY281" s="134">
        <f t="shared" si="570"/>
        <v>0.70000000000000018</v>
      </c>
    </row>
    <row r="282" spans="10:155" ht="19.75" customHeight="1" x14ac:dyDescent="0.35">
      <c r="J282" s="103">
        <v>44691</v>
      </c>
      <c r="K282" s="101">
        <f t="shared" si="532"/>
        <v>15.393548387096768</v>
      </c>
      <c r="L282" s="102">
        <v>16</v>
      </c>
      <c r="M282" s="100">
        <v>16.399999999999999</v>
      </c>
      <c r="N282" s="100">
        <v>15.2</v>
      </c>
      <c r="O282" s="100">
        <v>15.4</v>
      </c>
      <c r="P282" s="100">
        <v>18</v>
      </c>
      <c r="Q282" s="105">
        <v>16.600000000000001</v>
      </c>
      <c r="R282" s="102">
        <v>16</v>
      </c>
      <c r="S282" s="100">
        <v>15.6</v>
      </c>
      <c r="T282" s="100">
        <v>15.8</v>
      </c>
      <c r="U282" s="100">
        <v>15.6</v>
      </c>
      <c r="V282" s="100">
        <v>16</v>
      </c>
      <c r="W282" s="56">
        <v>16</v>
      </c>
      <c r="X282" s="106">
        <v>14</v>
      </c>
      <c r="Y282" s="100">
        <v>15.2</v>
      </c>
      <c r="Z282" s="100">
        <v>15.2</v>
      </c>
      <c r="AA282" s="100">
        <v>15.2</v>
      </c>
      <c r="AB282" s="105">
        <v>15</v>
      </c>
      <c r="AC282" s="102">
        <v>15.2</v>
      </c>
      <c r="AD282" s="102">
        <v>15.2</v>
      </c>
      <c r="AE282" s="100">
        <v>15.2</v>
      </c>
      <c r="AF282" s="102">
        <v>15.2</v>
      </c>
      <c r="AG282" s="100">
        <v>14.8</v>
      </c>
      <c r="AH282" s="100">
        <v>15</v>
      </c>
      <c r="AI282" s="100">
        <v>14.6</v>
      </c>
      <c r="AJ282" s="105">
        <v>14.8</v>
      </c>
      <c r="AK282" s="102">
        <v>15.2</v>
      </c>
      <c r="AL282" s="100">
        <v>15.4</v>
      </c>
      <c r="AM282" s="100">
        <v>15.2</v>
      </c>
      <c r="AN282" s="100">
        <v>14.4</v>
      </c>
      <c r="AO282" s="100">
        <v>15.4</v>
      </c>
      <c r="AP282" s="100">
        <v>14.4</v>
      </c>
      <c r="AQ282" s="110">
        <f t="shared" si="485"/>
        <v>0.89999999999999858</v>
      </c>
      <c r="AS282" s="103"/>
      <c r="AT282" s="175"/>
      <c r="AU282" s="176"/>
      <c r="AV282" s="177"/>
      <c r="AW282" s="177"/>
      <c r="AX282" s="177"/>
      <c r="AY282" s="177"/>
      <c r="AZ282" s="180"/>
      <c r="BA282" s="181"/>
      <c r="BB282" s="177"/>
      <c r="BC282" s="177"/>
      <c r="BD282" s="177"/>
      <c r="BE282" s="177"/>
      <c r="BF282" s="181"/>
      <c r="BG282" s="177"/>
      <c r="BH282" s="177"/>
      <c r="BI282" s="177"/>
      <c r="BJ282" s="184"/>
      <c r="BK282" s="177"/>
      <c r="BL282" s="177"/>
      <c r="BM282" s="177"/>
      <c r="BN282" s="177"/>
      <c r="BO282" s="184"/>
      <c r="BP282" s="181"/>
      <c r="BQ282" s="177"/>
      <c r="BR282" s="177"/>
      <c r="BS282" s="177"/>
      <c r="BT282" s="177"/>
      <c r="BV282" s="103"/>
      <c r="BW282" s="186"/>
      <c r="BX282" s="176"/>
      <c r="BY282" s="177"/>
      <c r="BZ282" s="177"/>
      <c r="CA282" s="177"/>
      <c r="CB282" s="177"/>
      <c r="CC282" s="176"/>
      <c r="CD282" s="177"/>
      <c r="CE282" s="177"/>
      <c r="CF282" s="177"/>
      <c r="CG282" s="177"/>
      <c r="CH282" s="177"/>
      <c r="CI282" s="177"/>
      <c r="CJ282" s="177"/>
      <c r="CK282" s="177"/>
      <c r="CL282" s="187"/>
      <c r="CM282" s="181"/>
      <c r="CN282" s="177"/>
      <c r="CO282" s="177"/>
      <c r="CP282" s="177"/>
      <c r="CQ282" s="177"/>
      <c r="CR282" s="181"/>
      <c r="CS282" s="177"/>
      <c r="CT282" s="177"/>
      <c r="CU282" s="177"/>
      <c r="CV282" s="177"/>
      <c r="CX282" s="103">
        <v>44691</v>
      </c>
      <c r="CY282" s="68">
        <v>10.5</v>
      </c>
      <c r="CZ282" s="68">
        <v>9.1999999999999993</v>
      </c>
      <c r="DA282" s="126">
        <f t="shared" si="522"/>
        <v>1.3000000000000007</v>
      </c>
      <c r="DC282" s="103">
        <v>44691</v>
      </c>
      <c r="DD282" s="127">
        <f t="shared" si="533"/>
        <v>0.40000000000000036</v>
      </c>
      <c r="DE282" s="127">
        <f t="shared" si="534"/>
        <v>0</v>
      </c>
      <c r="DF282" s="127">
        <f t="shared" si="535"/>
        <v>-1.1999999999999993</v>
      </c>
      <c r="DG282" s="127">
        <f t="shared" si="536"/>
        <v>-0.40000000000000036</v>
      </c>
      <c r="DH282" s="127">
        <f t="shared" si="537"/>
        <v>-0.19999999999999929</v>
      </c>
      <c r="DI282" s="127">
        <f t="shared" si="538"/>
        <v>0.40000000000000036</v>
      </c>
      <c r="DJ282" s="127">
        <f t="shared" si="539"/>
        <v>-0.59999999999999964</v>
      </c>
      <c r="DK282" s="127">
        <f t="shared" si="540"/>
        <v>-1</v>
      </c>
      <c r="DL282" s="127">
        <f t="shared" si="541"/>
        <v>-0.40000000000000036</v>
      </c>
      <c r="DM282" s="127">
        <f t="shared" si="542"/>
        <v>-0.40000000000000036</v>
      </c>
      <c r="DN282" s="127">
        <f t="shared" si="543"/>
        <v>-1.5999999999999996</v>
      </c>
      <c r="DO282" s="127">
        <f t="shared" si="544"/>
        <v>-0.59999999999999964</v>
      </c>
      <c r="DP282" s="127">
        <f t="shared" si="545"/>
        <v>-0.59999999999999964</v>
      </c>
      <c r="DQ282" s="127">
        <f t="shared" si="546"/>
        <v>-0.59999999999999964</v>
      </c>
      <c r="DR282" s="127">
        <f t="shared" si="547"/>
        <v>-1.4000000000000004</v>
      </c>
      <c r="DS282" s="127">
        <f t="shared" si="548"/>
        <v>-1.5999999999999996</v>
      </c>
      <c r="DU282" s="103">
        <v>44694</v>
      </c>
      <c r="DV282" s="68">
        <v>7.9</v>
      </c>
      <c r="DW282" s="133">
        <v>7.9</v>
      </c>
      <c r="DX282" s="134">
        <f t="shared" si="561"/>
        <v>0</v>
      </c>
      <c r="DY282" s="68">
        <v>7.8</v>
      </c>
      <c r="DZ282" s="133">
        <v>7.85</v>
      </c>
      <c r="EA282" s="134">
        <f t="shared" si="562"/>
        <v>-4.9999999999999822E-2</v>
      </c>
      <c r="EB282" s="68">
        <v>7.7</v>
      </c>
      <c r="EC282" s="133">
        <v>7.65</v>
      </c>
      <c r="ED282" s="134">
        <f t="shared" si="563"/>
        <v>4.9999999999999822E-2</v>
      </c>
      <c r="EE282" s="68">
        <v>7.6</v>
      </c>
      <c r="EF282" s="133">
        <v>7.6</v>
      </c>
      <c r="EG282" s="134">
        <f t="shared" si="564"/>
        <v>0</v>
      </c>
      <c r="EH282" s="68">
        <v>7.4</v>
      </c>
      <c r="EI282" s="133">
        <v>7.3</v>
      </c>
      <c r="EJ282" s="134">
        <f t="shared" ref="EJ282:EJ289" si="571">EH282-EI282</f>
        <v>0.10000000000000053</v>
      </c>
      <c r="EK282" s="68">
        <v>7.5</v>
      </c>
      <c r="EL282" s="133">
        <v>7.35</v>
      </c>
      <c r="EM282" s="134">
        <f t="shared" si="566"/>
        <v>0.15000000000000036</v>
      </c>
      <c r="EN282" s="68">
        <v>7.3</v>
      </c>
      <c r="EO282" s="133">
        <v>7.1</v>
      </c>
      <c r="EP282" s="134">
        <f t="shared" si="567"/>
        <v>0.20000000000000018</v>
      </c>
      <c r="EQ282" s="68">
        <v>7.5</v>
      </c>
      <c r="ER282" s="133">
        <v>7.3</v>
      </c>
      <c r="ES282" s="134">
        <f t="shared" si="568"/>
        <v>0.20000000000000018</v>
      </c>
      <c r="ET282" s="68">
        <v>7.4</v>
      </c>
      <c r="EU282" s="133">
        <v>6.9</v>
      </c>
      <c r="EV282" s="134">
        <f t="shared" si="569"/>
        <v>0.5</v>
      </c>
      <c r="EW282" s="68">
        <v>8</v>
      </c>
      <c r="EX282" s="133">
        <v>7.2</v>
      </c>
      <c r="EY282" s="134">
        <f t="shared" si="570"/>
        <v>0.79999999999999982</v>
      </c>
    </row>
    <row r="283" spans="10:155" ht="19.75" customHeight="1" x14ac:dyDescent="0.35">
      <c r="J283" s="103">
        <v>44690</v>
      </c>
      <c r="K283" s="101">
        <f t="shared" si="532"/>
        <v>15.03225806451613</v>
      </c>
      <c r="L283" s="102">
        <v>15.4</v>
      </c>
      <c r="M283" s="100">
        <v>16</v>
      </c>
      <c r="N283" s="100">
        <v>15</v>
      </c>
      <c r="O283" s="100">
        <v>15.2</v>
      </c>
      <c r="P283" s="100">
        <v>17.399999999999999</v>
      </c>
      <c r="Q283" s="105">
        <v>16</v>
      </c>
      <c r="R283" s="102">
        <v>15.6</v>
      </c>
      <c r="S283" s="100">
        <v>15.2</v>
      </c>
      <c r="T283" s="100">
        <v>15.2</v>
      </c>
      <c r="U283" s="100">
        <v>15</v>
      </c>
      <c r="V283" s="100">
        <v>15.4</v>
      </c>
      <c r="W283" s="56">
        <v>15.4</v>
      </c>
      <c r="X283" s="106">
        <v>14</v>
      </c>
      <c r="Y283" s="100">
        <v>15</v>
      </c>
      <c r="Z283" s="100">
        <v>15</v>
      </c>
      <c r="AA283" s="100">
        <v>15</v>
      </c>
      <c r="AB283" s="105">
        <v>15</v>
      </c>
      <c r="AC283" s="102">
        <v>15</v>
      </c>
      <c r="AD283" s="102">
        <v>15</v>
      </c>
      <c r="AE283" s="100">
        <v>14.8</v>
      </c>
      <c r="AF283" s="102">
        <v>15</v>
      </c>
      <c r="AG283" s="100">
        <v>14.4</v>
      </c>
      <c r="AH283" s="100">
        <v>14.8</v>
      </c>
      <c r="AI283" s="100">
        <v>14.4</v>
      </c>
      <c r="AJ283" s="105">
        <v>14.2</v>
      </c>
      <c r="AK283" s="102">
        <v>14.8</v>
      </c>
      <c r="AL283" s="100">
        <v>15</v>
      </c>
      <c r="AM283" s="100">
        <v>14.8</v>
      </c>
      <c r="AN283" s="100">
        <v>14</v>
      </c>
      <c r="AO283" s="100">
        <v>15</v>
      </c>
      <c r="AP283" s="100">
        <v>14</v>
      </c>
      <c r="AQ283" s="110">
        <f t="shared" si="485"/>
        <v>0.80000000000000071</v>
      </c>
      <c r="AS283" s="103"/>
      <c r="AT283" s="175"/>
      <c r="AU283" s="176"/>
      <c r="AV283" s="177"/>
      <c r="AW283" s="177"/>
      <c r="AX283" s="177"/>
      <c r="AY283" s="177"/>
      <c r="AZ283" s="180"/>
      <c r="BA283" s="181"/>
      <c r="BB283" s="177"/>
      <c r="BC283" s="177"/>
      <c r="BD283" s="177"/>
      <c r="BE283" s="177"/>
      <c r="BF283" s="181"/>
      <c r="BG283" s="177"/>
      <c r="BH283" s="177"/>
      <c r="BI283" s="177"/>
      <c r="BJ283" s="184"/>
      <c r="BK283" s="177"/>
      <c r="BL283" s="177"/>
      <c r="BM283" s="177"/>
      <c r="BN283" s="177"/>
      <c r="BO283" s="184"/>
      <c r="BP283" s="181"/>
      <c r="BQ283" s="177"/>
      <c r="BR283" s="177"/>
      <c r="BS283" s="177"/>
      <c r="BT283" s="177"/>
      <c r="BV283" s="103"/>
      <c r="BW283" s="186"/>
      <c r="BX283" s="176"/>
      <c r="BY283" s="177"/>
      <c r="BZ283" s="177"/>
      <c r="CA283" s="177"/>
      <c r="CB283" s="177"/>
      <c r="CC283" s="176"/>
      <c r="CD283" s="177"/>
      <c r="CE283" s="177"/>
      <c r="CF283" s="177"/>
      <c r="CG283" s="177"/>
      <c r="CH283" s="177"/>
      <c r="CI283" s="177"/>
      <c r="CJ283" s="177"/>
      <c r="CK283" s="177"/>
      <c r="CL283" s="187"/>
      <c r="CM283" s="181"/>
      <c r="CN283" s="177"/>
      <c r="CO283" s="177"/>
      <c r="CP283" s="177"/>
      <c r="CQ283" s="177"/>
      <c r="CR283" s="181"/>
      <c r="CS283" s="177"/>
      <c r="CT283" s="177"/>
      <c r="CU283" s="177"/>
      <c r="CV283" s="177"/>
      <c r="CX283" s="103">
        <v>44690</v>
      </c>
      <c r="CY283" s="68">
        <v>10.5</v>
      </c>
      <c r="CZ283" s="68">
        <v>9.75</v>
      </c>
      <c r="DA283" s="126">
        <f t="shared" si="522"/>
        <v>0.75</v>
      </c>
      <c r="DC283" s="103">
        <v>44690</v>
      </c>
      <c r="DD283" s="127">
        <f t="shared" si="533"/>
        <v>0.20000000000000107</v>
      </c>
      <c r="DE283" s="127">
        <f t="shared" si="534"/>
        <v>-0.19999999999999929</v>
      </c>
      <c r="DF283" s="127">
        <f t="shared" si="535"/>
        <v>-1.1999999999999993</v>
      </c>
      <c r="DG283" s="127">
        <f t="shared" si="536"/>
        <v>-0.39999999999999858</v>
      </c>
      <c r="DH283" s="127">
        <f t="shared" si="537"/>
        <v>-0.19999999999999929</v>
      </c>
      <c r="DI283" s="127">
        <f t="shared" si="538"/>
        <v>0.40000000000000036</v>
      </c>
      <c r="DJ283" s="127">
        <f t="shared" si="539"/>
        <v>-0.39999999999999858</v>
      </c>
      <c r="DK283" s="127">
        <f t="shared" si="540"/>
        <v>-0.79999999999999893</v>
      </c>
      <c r="DL283" s="127">
        <f t="shared" si="541"/>
        <v>-0.19999999999999929</v>
      </c>
      <c r="DM283" s="127">
        <f t="shared" si="542"/>
        <v>-0.39999999999999858</v>
      </c>
      <c r="DN283" s="127">
        <f t="shared" si="543"/>
        <v>-1.5999999999999996</v>
      </c>
      <c r="DO283" s="127">
        <f t="shared" si="544"/>
        <v>-0.80000000000000071</v>
      </c>
      <c r="DP283" s="127">
        <f t="shared" si="545"/>
        <v>-0.40000000000000036</v>
      </c>
      <c r="DQ283" s="127">
        <f t="shared" si="546"/>
        <v>-0.59999999999999964</v>
      </c>
      <c r="DR283" s="127">
        <f t="shared" si="547"/>
        <v>-1</v>
      </c>
      <c r="DS283" s="127">
        <f t="shared" si="548"/>
        <v>-1.1999999999999993</v>
      </c>
      <c r="DU283" s="103">
        <v>44693</v>
      </c>
      <c r="DV283" s="68">
        <v>7.9</v>
      </c>
      <c r="DW283" s="133">
        <v>7.9</v>
      </c>
      <c r="DX283" s="134">
        <f t="shared" si="561"/>
        <v>0</v>
      </c>
      <c r="DY283" s="68">
        <v>7.8</v>
      </c>
      <c r="DZ283" s="133">
        <v>7.85</v>
      </c>
      <c r="EA283" s="134">
        <f t="shared" ref="EA283:EA288" si="572">DY283-DZ283</f>
        <v>-4.9999999999999822E-2</v>
      </c>
      <c r="EB283" s="68">
        <v>7.7</v>
      </c>
      <c r="EC283" s="133">
        <v>7.7</v>
      </c>
      <c r="ED283" s="134">
        <f t="shared" si="563"/>
        <v>0</v>
      </c>
      <c r="EE283" s="68">
        <v>7.6</v>
      </c>
      <c r="EF283" s="133">
        <v>7.55</v>
      </c>
      <c r="EG283" s="134">
        <f t="shared" si="564"/>
        <v>4.9999999999999822E-2</v>
      </c>
      <c r="EH283" s="68">
        <v>7.4</v>
      </c>
      <c r="EI283" s="133">
        <v>7.3</v>
      </c>
      <c r="EJ283" s="134">
        <f t="shared" si="571"/>
        <v>0.10000000000000053</v>
      </c>
      <c r="EK283" s="68">
        <v>7.6</v>
      </c>
      <c r="EL283" s="133">
        <v>7.5</v>
      </c>
      <c r="EM283" s="134">
        <f t="shared" si="566"/>
        <v>9.9999999999999645E-2</v>
      </c>
      <c r="EN283" s="68">
        <v>7.3</v>
      </c>
      <c r="EO283" s="133">
        <v>7</v>
      </c>
      <c r="EP283" s="134">
        <f t="shared" si="567"/>
        <v>0.29999999999999982</v>
      </c>
      <c r="EQ283" s="68">
        <v>7.5</v>
      </c>
      <c r="ER283" s="133">
        <v>7.3</v>
      </c>
      <c r="ES283" s="134">
        <f t="shared" ref="ES283:ES289" si="573">EQ283-ER283</f>
        <v>0.20000000000000018</v>
      </c>
      <c r="ET283" s="68">
        <v>7.3</v>
      </c>
      <c r="EU283" s="133">
        <v>6.9</v>
      </c>
      <c r="EV283" s="134">
        <f t="shared" si="569"/>
        <v>0.39999999999999947</v>
      </c>
      <c r="EW283" s="68">
        <v>8</v>
      </c>
      <c r="EX283" s="133">
        <v>7.2</v>
      </c>
      <c r="EY283" s="134">
        <f t="shared" si="570"/>
        <v>0.79999999999999982</v>
      </c>
    </row>
    <row r="284" spans="10:155" ht="19.75" customHeight="1" x14ac:dyDescent="0.35">
      <c r="J284" s="103">
        <v>44689</v>
      </c>
      <c r="K284" s="101">
        <f t="shared" si="532"/>
        <v>14.732258064516127</v>
      </c>
      <c r="L284" s="102">
        <v>15</v>
      </c>
      <c r="M284" s="100">
        <v>15.6</v>
      </c>
      <c r="N284" s="100">
        <v>14.8</v>
      </c>
      <c r="O284" s="100">
        <v>14.9</v>
      </c>
      <c r="P284" s="100">
        <v>16.8</v>
      </c>
      <c r="Q284" s="105">
        <v>16</v>
      </c>
      <c r="R284" s="102">
        <v>15.2</v>
      </c>
      <c r="S284" s="100">
        <v>14.8</v>
      </c>
      <c r="T284" s="100">
        <v>14.8</v>
      </c>
      <c r="U284" s="100">
        <v>14.8</v>
      </c>
      <c r="V284" s="100">
        <v>15</v>
      </c>
      <c r="W284" s="56">
        <v>15</v>
      </c>
      <c r="X284" s="106">
        <v>13.8</v>
      </c>
      <c r="Y284" s="100">
        <v>14.6</v>
      </c>
      <c r="Z284" s="100">
        <v>14.6</v>
      </c>
      <c r="AA284" s="100">
        <v>14.6</v>
      </c>
      <c r="AB284" s="105">
        <v>14.6</v>
      </c>
      <c r="AC284" s="102">
        <v>15</v>
      </c>
      <c r="AD284" s="102">
        <v>15</v>
      </c>
      <c r="AE284" s="100">
        <v>14.4</v>
      </c>
      <c r="AF284" s="102">
        <v>15</v>
      </c>
      <c r="AG284" s="100">
        <v>14.2</v>
      </c>
      <c r="AH284" s="100">
        <v>14.4</v>
      </c>
      <c r="AI284" s="100">
        <v>14.2</v>
      </c>
      <c r="AJ284" s="105">
        <v>13.8</v>
      </c>
      <c r="AK284" s="102">
        <v>14.6</v>
      </c>
      <c r="AL284" s="100">
        <v>14.8</v>
      </c>
      <c r="AM284" s="100">
        <v>14.2</v>
      </c>
      <c r="AN284" s="100">
        <v>13.5</v>
      </c>
      <c r="AO284" s="100">
        <v>14.7</v>
      </c>
      <c r="AP284" s="100">
        <v>14</v>
      </c>
      <c r="AQ284" s="110">
        <f t="shared" si="485"/>
        <v>0.80000000000000071</v>
      </c>
      <c r="AS284" s="103"/>
      <c r="AT284" s="175"/>
      <c r="AU284" s="176"/>
      <c r="AV284" s="177"/>
      <c r="AW284" s="177"/>
      <c r="AX284" s="177"/>
      <c r="AY284" s="177"/>
      <c r="AZ284" s="180"/>
      <c r="BA284" s="181"/>
      <c r="BB284" s="177"/>
      <c r="BC284" s="177"/>
      <c r="BD284" s="177"/>
      <c r="BE284" s="177"/>
      <c r="BF284" s="181"/>
      <c r="BG284" s="177"/>
      <c r="BH284" s="177"/>
      <c r="BI284" s="177"/>
      <c r="BJ284" s="184"/>
      <c r="BK284" s="177"/>
      <c r="BL284" s="177"/>
      <c r="BM284" s="177"/>
      <c r="BN284" s="177"/>
      <c r="BO284" s="184"/>
      <c r="BP284" s="181"/>
      <c r="BQ284" s="177"/>
      <c r="BR284" s="177"/>
      <c r="BS284" s="177"/>
      <c r="BT284" s="177"/>
      <c r="BV284" s="103"/>
      <c r="BW284" s="186"/>
      <c r="BX284" s="176"/>
      <c r="BY284" s="177"/>
      <c r="BZ284" s="177"/>
      <c r="CA284" s="177"/>
      <c r="CB284" s="177"/>
      <c r="CC284" s="176"/>
      <c r="CD284" s="177"/>
      <c r="CE284" s="177"/>
      <c r="CF284" s="177"/>
      <c r="CG284" s="177"/>
      <c r="CH284" s="177"/>
      <c r="CI284" s="177"/>
      <c r="CJ284" s="177"/>
      <c r="CK284" s="177"/>
      <c r="CL284" s="187"/>
      <c r="CM284" s="181"/>
      <c r="CN284" s="177"/>
      <c r="CO284" s="177"/>
      <c r="CP284" s="177"/>
      <c r="CQ284" s="177"/>
      <c r="CR284" s="181"/>
      <c r="CS284" s="177"/>
      <c r="CT284" s="177"/>
      <c r="CU284" s="177"/>
      <c r="CV284" s="177"/>
      <c r="CX284" s="103">
        <v>44689</v>
      </c>
      <c r="CY284" s="68">
        <v>10</v>
      </c>
      <c r="CZ284" s="68">
        <v>9.25</v>
      </c>
      <c r="DA284" s="126">
        <f t="shared" si="522"/>
        <v>0.75</v>
      </c>
      <c r="DC284" s="103">
        <v>44689</v>
      </c>
      <c r="DD284" s="127">
        <f t="shared" si="533"/>
        <v>0.19999999999999929</v>
      </c>
      <c r="DE284" s="127">
        <f t="shared" si="534"/>
        <v>0</v>
      </c>
      <c r="DF284" s="127">
        <f t="shared" si="535"/>
        <v>-1.3000000000000007</v>
      </c>
      <c r="DG284" s="127">
        <f t="shared" si="536"/>
        <v>-0.60000000000000142</v>
      </c>
      <c r="DH284" s="127">
        <f t="shared" si="537"/>
        <v>0</v>
      </c>
      <c r="DI284" s="127">
        <f t="shared" si="538"/>
        <v>0.39999999999999858</v>
      </c>
      <c r="DJ284" s="127">
        <f t="shared" si="539"/>
        <v>-0.40000000000000036</v>
      </c>
      <c r="DK284" s="127">
        <f t="shared" si="540"/>
        <v>-0.60000000000000142</v>
      </c>
      <c r="DL284" s="127">
        <f t="shared" si="541"/>
        <v>0</v>
      </c>
      <c r="DM284" s="127">
        <f t="shared" si="542"/>
        <v>-0.20000000000000107</v>
      </c>
      <c r="DN284" s="127">
        <f t="shared" si="543"/>
        <v>-1.6999999999999993</v>
      </c>
      <c r="DO284" s="127">
        <f t="shared" si="544"/>
        <v>-0.90000000000000036</v>
      </c>
      <c r="DP284" s="127">
        <f t="shared" si="545"/>
        <v>-0.19999999999999929</v>
      </c>
      <c r="DQ284" s="127">
        <f t="shared" si="546"/>
        <v>-0.39999999999999858</v>
      </c>
      <c r="DR284" s="127">
        <f t="shared" si="547"/>
        <v>-1</v>
      </c>
      <c r="DS284" s="127">
        <f t="shared" si="548"/>
        <v>-1</v>
      </c>
      <c r="DU284" s="103">
        <v>44692</v>
      </c>
      <c r="DV284" s="68">
        <v>8</v>
      </c>
      <c r="DW284" s="133">
        <v>8</v>
      </c>
      <c r="DX284" s="134">
        <f t="shared" si="561"/>
        <v>0</v>
      </c>
      <c r="DY284" s="68">
        <v>7.8</v>
      </c>
      <c r="DZ284" s="133">
        <v>7.85</v>
      </c>
      <c r="EA284" s="134">
        <f t="shared" si="572"/>
        <v>-4.9999999999999822E-2</v>
      </c>
      <c r="EB284" s="68">
        <v>8</v>
      </c>
      <c r="EC284" s="133">
        <v>8</v>
      </c>
      <c r="ED284" s="134">
        <f t="shared" si="563"/>
        <v>0</v>
      </c>
      <c r="EE284" s="68">
        <v>7.6</v>
      </c>
      <c r="EF284" s="133">
        <v>7.5</v>
      </c>
      <c r="EG284" s="134">
        <f t="shared" si="564"/>
        <v>9.9999999999999645E-2</v>
      </c>
      <c r="EH284" s="68">
        <v>7.55</v>
      </c>
      <c r="EI284" s="133">
        <v>7.6</v>
      </c>
      <c r="EJ284" s="134">
        <f t="shared" si="571"/>
        <v>-4.9999999999999822E-2</v>
      </c>
      <c r="EK284" s="68">
        <v>7.6</v>
      </c>
      <c r="EL284" s="133">
        <v>7.5</v>
      </c>
      <c r="EM284" s="134">
        <f t="shared" si="566"/>
        <v>9.9999999999999645E-2</v>
      </c>
      <c r="EN284" s="68">
        <v>7.3</v>
      </c>
      <c r="EO284" s="133">
        <v>7</v>
      </c>
      <c r="EP284" s="134">
        <f t="shared" si="567"/>
        <v>0.29999999999999982</v>
      </c>
      <c r="EQ284" s="68">
        <v>7.5</v>
      </c>
      <c r="ER284" s="133">
        <v>7.3</v>
      </c>
      <c r="ES284" s="134">
        <f t="shared" si="573"/>
        <v>0.20000000000000018</v>
      </c>
      <c r="ET284" s="68">
        <v>7.4</v>
      </c>
      <c r="EU284" s="133">
        <v>6.9</v>
      </c>
      <c r="EV284" s="134">
        <f t="shared" si="569"/>
        <v>0.5</v>
      </c>
      <c r="EW284" s="68">
        <v>8</v>
      </c>
      <c r="EX284" s="133">
        <v>7.2</v>
      </c>
      <c r="EY284" s="134">
        <f t="shared" si="570"/>
        <v>0.79999999999999982</v>
      </c>
    </row>
    <row r="285" spans="10:155" ht="19.75" customHeight="1" x14ac:dyDescent="0.35">
      <c r="J285" s="103">
        <v>44688</v>
      </c>
      <c r="K285" s="101">
        <f t="shared" si="532"/>
        <v>14.654838709677417</v>
      </c>
      <c r="L285" s="102">
        <v>15</v>
      </c>
      <c r="M285" s="100">
        <v>15.6</v>
      </c>
      <c r="N285" s="100">
        <v>14.6</v>
      </c>
      <c r="O285" s="100">
        <v>14.9</v>
      </c>
      <c r="P285" s="100">
        <v>16.399999999999999</v>
      </c>
      <c r="Q285" s="105">
        <v>16</v>
      </c>
      <c r="R285" s="102">
        <v>15</v>
      </c>
      <c r="S285" s="100">
        <v>14.8</v>
      </c>
      <c r="T285" s="100">
        <v>14.6</v>
      </c>
      <c r="U285" s="100">
        <v>14.8</v>
      </c>
      <c r="V285" s="100">
        <v>14.6</v>
      </c>
      <c r="W285" s="56">
        <v>14.6</v>
      </c>
      <c r="X285" s="106">
        <v>13.8</v>
      </c>
      <c r="Y285" s="100">
        <v>14.6</v>
      </c>
      <c r="Z285" s="100">
        <v>14.6</v>
      </c>
      <c r="AA285" s="100">
        <v>14.6</v>
      </c>
      <c r="AB285" s="105">
        <v>14.6</v>
      </c>
      <c r="AC285" s="102">
        <v>15</v>
      </c>
      <c r="AD285" s="102">
        <v>15</v>
      </c>
      <c r="AE285" s="100">
        <v>14.4</v>
      </c>
      <c r="AF285" s="102">
        <v>15</v>
      </c>
      <c r="AG285" s="100">
        <v>14.2</v>
      </c>
      <c r="AH285" s="100">
        <v>14.4</v>
      </c>
      <c r="AI285" s="100">
        <v>14.2</v>
      </c>
      <c r="AJ285" s="105">
        <v>13.8</v>
      </c>
      <c r="AK285" s="102">
        <v>14.4</v>
      </c>
      <c r="AL285" s="100">
        <v>14.5</v>
      </c>
      <c r="AM285" s="100">
        <v>14.2</v>
      </c>
      <c r="AN285" s="100">
        <v>13.5</v>
      </c>
      <c r="AO285" s="100">
        <v>14.6</v>
      </c>
      <c r="AP285" s="100">
        <v>14</v>
      </c>
      <c r="AQ285" s="110">
        <f t="shared" ref="AQ285:AQ348" si="574">SUM(P285+AL285)/2-SUM(R285+S285)/2</f>
        <v>0.54999999999999893</v>
      </c>
      <c r="AS285" s="103"/>
      <c r="AT285" s="175"/>
      <c r="AU285" s="176"/>
      <c r="AV285" s="177"/>
      <c r="AW285" s="177"/>
      <c r="AX285" s="177"/>
      <c r="AY285" s="177"/>
      <c r="AZ285" s="180"/>
      <c r="BA285" s="181"/>
      <c r="BB285" s="177"/>
      <c r="BC285" s="177"/>
      <c r="BD285" s="177"/>
      <c r="BE285" s="177"/>
      <c r="BF285" s="181"/>
      <c r="BG285" s="177"/>
      <c r="BH285" s="177"/>
      <c r="BI285" s="177"/>
      <c r="BJ285" s="184"/>
      <c r="BK285" s="177"/>
      <c r="BL285" s="177"/>
      <c r="BM285" s="177"/>
      <c r="BN285" s="177"/>
      <c r="BO285" s="184"/>
      <c r="BP285" s="181"/>
      <c r="BQ285" s="177"/>
      <c r="BR285" s="177"/>
      <c r="BS285" s="177"/>
      <c r="BT285" s="177"/>
      <c r="BV285" s="103"/>
      <c r="BW285" s="186"/>
      <c r="BX285" s="176"/>
      <c r="BY285" s="177"/>
      <c r="BZ285" s="177"/>
      <c r="CA285" s="177"/>
      <c r="CB285" s="177"/>
      <c r="CC285" s="176"/>
      <c r="CD285" s="177"/>
      <c r="CE285" s="177"/>
      <c r="CF285" s="177"/>
      <c r="CG285" s="177"/>
      <c r="CH285" s="177"/>
      <c r="CI285" s="177"/>
      <c r="CJ285" s="177"/>
      <c r="CK285" s="177"/>
      <c r="CL285" s="187"/>
      <c r="CM285" s="181"/>
      <c r="CN285" s="177"/>
      <c r="CO285" s="177"/>
      <c r="CP285" s="177"/>
      <c r="CQ285" s="177"/>
      <c r="CR285" s="181"/>
      <c r="CS285" s="177"/>
      <c r="CT285" s="177"/>
      <c r="CU285" s="177"/>
      <c r="CV285" s="177"/>
      <c r="CX285" s="103">
        <v>44688</v>
      </c>
      <c r="CY285" s="68">
        <v>9.75</v>
      </c>
      <c r="CZ285" s="68">
        <v>8.15</v>
      </c>
      <c r="DA285" s="126">
        <f t="shared" si="522"/>
        <v>1.5999999999999996</v>
      </c>
      <c r="DC285" s="103">
        <v>44688</v>
      </c>
      <c r="DD285" s="127">
        <f t="shared" si="533"/>
        <v>-0.20000000000000107</v>
      </c>
      <c r="DE285" s="127">
        <f t="shared" si="534"/>
        <v>0</v>
      </c>
      <c r="DF285" s="127">
        <f t="shared" si="535"/>
        <v>-1.3000000000000007</v>
      </c>
      <c r="DG285" s="127">
        <f t="shared" si="536"/>
        <v>-0.60000000000000142</v>
      </c>
      <c r="DH285" s="127">
        <f t="shared" si="537"/>
        <v>-0.30000000000000071</v>
      </c>
      <c r="DI285" s="127">
        <f t="shared" si="538"/>
        <v>0.19999999999999929</v>
      </c>
      <c r="DJ285" s="127">
        <f t="shared" si="539"/>
        <v>-0.40000000000000036</v>
      </c>
      <c r="DK285" s="127">
        <f t="shared" si="540"/>
        <v>-0.60000000000000142</v>
      </c>
      <c r="DL285" s="127">
        <f t="shared" si="541"/>
        <v>-0.20000000000000107</v>
      </c>
      <c r="DM285" s="127">
        <f t="shared" si="542"/>
        <v>-0.40000000000000036</v>
      </c>
      <c r="DN285" s="127">
        <f t="shared" si="543"/>
        <v>-1.5</v>
      </c>
      <c r="DO285" s="127">
        <f t="shared" si="544"/>
        <v>-0.90000000000000036</v>
      </c>
      <c r="DP285" s="127">
        <f t="shared" si="545"/>
        <v>-9.9999999999999645E-2</v>
      </c>
      <c r="DQ285" s="127">
        <f t="shared" si="546"/>
        <v>-0.5</v>
      </c>
      <c r="DR285" s="127">
        <f t="shared" si="547"/>
        <v>-0.69999999999999929</v>
      </c>
      <c r="DS285" s="127">
        <f t="shared" si="548"/>
        <v>-1</v>
      </c>
      <c r="DU285" s="103">
        <v>44691</v>
      </c>
      <c r="DV285" s="68">
        <v>8</v>
      </c>
      <c r="DW285" s="133">
        <v>8</v>
      </c>
      <c r="DX285" s="134">
        <f t="shared" si="561"/>
        <v>0</v>
      </c>
      <c r="DY285" s="68">
        <v>7.8</v>
      </c>
      <c r="DZ285" s="133">
        <v>7.85</v>
      </c>
      <c r="EA285" s="134">
        <f t="shared" si="572"/>
        <v>-4.9999999999999822E-2</v>
      </c>
      <c r="EB285" s="68">
        <v>8</v>
      </c>
      <c r="EC285" s="133">
        <v>8</v>
      </c>
      <c r="ED285" s="134">
        <f t="shared" si="563"/>
        <v>0</v>
      </c>
      <c r="EE285" s="68">
        <v>7.6</v>
      </c>
      <c r="EF285" s="133">
        <v>7.65</v>
      </c>
      <c r="EG285" s="134">
        <f t="shared" si="564"/>
        <v>-5.0000000000000711E-2</v>
      </c>
      <c r="EH285" s="68">
        <v>7.7</v>
      </c>
      <c r="EI285" s="133">
        <v>7.8</v>
      </c>
      <c r="EJ285" s="134">
        <f t="shared" si="571"/>
        <v>-9.9999999999999645E-2</v>
      </c>
      <c r="EK285" s="68">
        <v>7.6</v>
      </c>
      <c r="EL285" s="133">
        <v>7.5</v>
      </c>
      <c r="EM285" s="134">
        <f t="shared" si="566"/>
        <v>9.9999999999999645E-2</v>
      </c>
      <c r="EN285" s="68">
        <v>7.3</v>
      </c>
      <c r="EO285" s="133">
        <v>7.1</v>
      </c>
      <c r="EP285" s="134">
        <f t="shared" si="567"/>
        <v>0.20000000000000018</v>
      </c>
      <c r="EQ285" s="68">
        <v>7.5</v>
      </c>
      <c r="ER285" s="133">
        <v>7.3</v>
      </c>
      <c r="ES285" s="134">
        <f t="shared" si="573"/>
        <v>0.20000000000000018</v>
      </c>
      <c r="ET285" s="68">
        <v>7.4</v>
      </c>
      <c r="EU285" s="133">
        <v>7</v>
      </c>
      <c r="EV285" s="134">
        <f t="shared" si="569"/>
        <v>0.40000000000000036</v>
      </c>
      <c r="EW285" s="68">
        <v>8</v>
      </c>
      <c r="EX285" s="133">
        <v>7.2</v>
      </c>
      <c r="EY285" s="134">
        <f t="shared" si="570"/>
        <v>0.79999999999999982</v>
      </c>
    </row>
    <row r="286" spans="10:155" ht="19.75" customHeight="1" x14ac:dyDescent="0.35">
      <c r="J286" s="103">
        <v>44687</v>
      </c>
      <c r="K286" s="101">
        <f t="shared" si="532"/>
        <v>14.687096774193549</v>
      </c>
      <c r="L286" s="102">
        <v>15</v>
      </c>
      <c r="M286" s="100">
        <v>15.6</v>
      </c>
      <c r="N286" s="100">
        <v>14.6</v>
      </c>
      <c r="O286" s="100">
        <v>14.9</v>
      </c>
      <c r="P286" s="100">
        <v>16.399999999999999</v>
      </c>
      <c r="Q286" s="105">
        <v>16</v>
      </c>
      <c r="R286" s="102">
        <v>15</v>
      </c>
      <c r="S286" s="100">
        <v>14.8</v>
      </c>
      <c r="T286" s="100">
        <v>14.6</v>
      </c>
      <c r="U286" s="100">
        <v>14.8</v>
      </c>
      <c r="V286" s="100">
        <v>14.8</v>
      </c>
      <c r="W286" s="56">
        <v>14.8</v>
      </c>
      <c r="X286" s="106">
        <v>13.8</v>
      </c>
      <c r="Y286" s="100">
        <v>14.6</v>
      </c>
      <c r="Z286" s="100">
        <v>14.6</v>
      </c>
      <c r="AA286" s="100">
        <v>14.6</v>
      </c>
      <c r="AB286" s="105">
        <v>14.6</v>
      </c>
      <c r="AC286" s="102">
        <v>15</v>
      </c>
      <c r="AD286" s="102">
        <v>15</v>
      </c>
      <c r="AE286" s="100">
        <v>14.6</v>
      </c>
      <c r="AF286" s="102">
        <v>15</v>
      </c>
      <c r="AG286" s="100">
        <v>14.2</v>
      </c>
      <c r="AH286" s="100">
        <v>14.4</v>
      </c>
      <c r="AI286" s="100">
        <v>14.2</v>
      </c>
      <c r="AJ286" s="105">
        <v>13.8</v>
      </c>
      <c r="AK286" s="102">
        <v>14.5</v>
      </c>
      <c r="AL286" s="100">
        <v>14.5</v>
      </c>
      <c r="AM286" s="100">
        <v>14.4</v>
      </c>
      <c r="AN286" s="100">
        <v>13.6</v>
      </c>
      <c r="AO286" s="100">
        <v>14.6</v>
      </c>
      <c r="AP286" s="100">
        <v>14</v>
      </c>
      <c r="AQ286" s="110">
        <f t="shared" si="574"/>
        <v>0.54999999999999893</v>
      </c>
      <c r="AS286" s="103"/>
      <c r="AT286" s="175"/>
      <c r="AU286" s="176"/>
      <c r="AV286" s="177"/>
      <c r="AW286" s="177"/>
      <c r="AX286" s="177"/>
      <c r="AY286" s="177"/>
      <c r="AZ286" s="180"/>
      <c r="BA286" s="181"/>
      <c r="BB286" s="177"/>
      <c r="BC286" s="177"/>
      <c r="BD286" s="177"/>
      <c r="BE286" s="177"/>
      <c r="BF286" s="181"/>
      <c r="BG286" s="177"/>
      <c r="BH286" s="177"/>
      <c r="BI286" s="177"/>
      <c r="BJ286" s="184"/>
      <c r="BK286" s="177"/>
      <c r="BL286" s="177"/>
      <c r="BM286" s="177"/>
      <c r="BN286" s="177"/>
      <c r="BO286" s="184"/>
      <c r="BP286" s="181"/>
      <c r="BQ286" s="177"/>
      <c r="BR286" s="177"/>
      <c r="BS286" s="177"/>
      <c r="BT286" s="177"/>
      <c r="BV286" s="103"/>
      <c r="BW286" s="186"/>
      <c r="BX286" s="176"/>
      <c r="BY286" s="177"/>
      <c r="BZ286" s="177"/>
      <c r="CA286" s="177"/>
      <c r="CB286" s="177"/>
      <c r="CC286" s="176"/>
      <c r="CD286" s="177"/>
      <c r="CE286" s="177"/>
      <c r="CF286" s="177"/>
      <c r="CG286" s="177"/>
      <c r="CH286" s="177"/>
      <c r="CI286" s="177"/>
      <c r="CJ286" s="177"/>
      <c r="CK286" s="177"/>
      <c r="CL286" s="187"/>
      <c r="CM286" s="181"/>
      <c r="CN286" s="177"/>
      <c r="CO286" s="177"/>
      <c r="CP286" s="177"/>
      <c r="CQ286" s="177"/>
      <c r="CR286" s="181"/>
      <c r="CS286" s="177"/>
      <c r="CT286" s="177"/>
      <c r="CU286" s="177"/>
      <c r="CV286" s="177"/>
      <c r="CX286" s="103">
        <v>44687</v>
      </c>
      <c r="CY286" s="68">
        <v>9.25</v>
      </c>
      <c r="CZ286" s="68">
        <v>7.5</v>
      </c>
      <c r="DA286" s="126">
        <f t="shared" si="522"/>
        <v>1.75</v>
      </c>
      <c r="DC286" s="103">
        <v>44687</v>
      </c>
      <c r="DD286" s="127">
        <f t="shared" si="533"/>
        <v>0</v>
      </c>
      <c r="DE286" s="127">
        <f t="shared" si="534"/>
        <v>0</v>
      </c>
      <c r="DF286" s="127">
        <f t="shared" si="535"/>
        <v>-1.2000000000000011</v>
      </c>
      <c r="DG286" s="127">
        <f t="shared" si="536"/>
        <v>-0.40000000000000036</v>
      </c>
      <c r="DH286" s="127">
        <f t="shared" si="537"/>
        <v>-0.30000000000000071</v>
      </c>
      <c r="DI286" s="127">
        <f t="shared" si="538"/>
        <v>0.19999999999999929</v>
      </c>
      <c r="DJ286" s="127">
        <f t="shared" si="539"/>
        <v>-0.40000000000000036</v>
      </c>
      <c r="DK286" s="127">
        <f t="shared" si="540"/>
        <v>-0.60000000000000142</v>
      </c>
      <c r="DL286" s="127">
        <f t="shared" si="541"/>
        <v>-0.20000000000000107</v>
      </c>
      <c r="DM286" s="127">
        <f t="shared" si="542"/>
        <v>-0.30000000000000071</v>
      </c>
      <c r="DN286" s="127">
        <f t="shared" si="543"/>
        <v>-1.4000000000000004</v>
      </c>
      <c r="DO286" s="127">
        <f t="shared" si="544"/>
        <v>-0.80000000000000071</v>
      </c>
      <c r="DP286" s="127">
        <f t="shared" si="545"/>
        <v>-0.30000000000000071</v>
      </c>
      <c r="DQ286" s="127">
        <f t="shared" si="546"/>
        <v>-0.5</v>
      </c>
      <c r="DR286" s="127">
        <f t="shared" si="547"/>
        <v>-0.69999999999999929</v>
      </c>
      <c r="DS286" s="127">
        <f t="shared" si="548"/>
        <v>-1</v>
      </c>
      <c r="DU286" s="103">
        <v>44690</v>
      </c>
      <c r="DV286" s="68">
        <v>7.8</v>
      </c>
      <c r="DW286" s="133">
        <v>7.8</v>
      </c>
      <c r="DX286" s="134">
        <f t="shared" si="561"/>
        <v>0</v>
      </c>
      <c r="DY286" s="68">
        <v>7.6</v>
      </c>
      <c r="DZ286" s="133">
        <v>7.65</v>
      </c>
      <c r="EA286" s="134">
        <f t="shared" si="572"/>
        <v>-5.0000000000000711E-2</v>
      </c>
      <c r="EB286" s="68">
        <v>7.7</v>
      </c>
      <c r="EC286" s="133">
        <v>7.7</v>
      </c>
      <c r="ED286" s="134">
        <f t="shared" si="563"/>
        <v>0</v>
      </c>
      <c r="EE286" s="68">
        <v>7.4</v>
      </c>
      <c r="EF286" s="133">
        <v>7.6</v>
      </c>
      <c r="EG286" s="134">
        <f t="shared" si="564"/>
        <v>-0.19999999999999929</v>
      </c>
      <c r="EH286" s="68">
        <v>7.5</v>
      </c>
      <c r="EI286" s="133">
        <v>7.7</v>
      </c>
      <c r="EJ286" s="134">
        <f t="shared" si="571"/>
        <v>-0.20000000000000018</v>
      </c>
      <c r="EK286" s="68">
        <v>7.5</v>
      </c>
      <c r="EL286" s="133">
        <v>7.4</v>
      </c>
      <c r="EM286" s="134">
        <f t="shared" si="566"/>
        <v>9.9999999999999645E-2</v>
      </c>
      <c r="EN286" s="68">
        <v>7.2</v>
      </c>
      <c r="EO286" s="133">
        <v>7.1</v>
      </c>
      <c r="EP286" s="134">
        <f t="shared" si="567"/>
        <v>0.10000000000000053</v>
      </c>
      <c r="EQ286" s="68">
        <v>7.4</v>
      </c>
      <c r="ER286" s="133">
        <v>7.2</v>
      </c>
      <c r="ES286" s="134">
        <f t="shared" si="573"/>
        <v>0.20000000000000018</v>
      </c>
      <c r="ET286" s="68">
        <v>7.1</v>
      </c>
      <c r="EU286" s="133">
        <v>7</v>
      </c>
      <c r="EV286" s="134">
        <f t="shared" si="569"/>
        <v>9.9999999999999645E-2</v>
      </c>
      <c r="EW286" s="68">
        <v>7.7</v>
      </c>
      <c r="EX286" s="133">
        <v>7.1</v>
      </c>
      <c r="EY286" s="134">
        <f t="shared" si="570"/>
        <v>0.60000000000000053</v>
      </c>
    </row>
    <row r="287" spans="10:155" ht="19.75" customHeight="1" x14ac:dyDescent="0.35">
      <c r="J287" s="103">
        <v>44686</v>
      </c>
      <c r="K287" s="101">
        <f t="shared" si="532"/>
        <v>14.812903225806449</v>
      </c>
      <c r="L287" s="102">
        <v>15.2</v>
      </c>
      <c r="M287" s="100">
        <v>15.8</v>
      </c>
      <c r="N287" s="100">
        <v>14.8</v>
      </c>
      <c r="O287" s="100">
        <v>14.9</v>
      </c>
      <c r="P287" s="100">
        <v>16.399999999999999</v>
      </c>
      <c r="Q287" s="105">
        <v>16</v>
      </c>
      <c r="R287" s="102">
        <v>15.6</v>
      </c>
      <c r="S287" s="100">
        <v>14.8</v>
      </c>
      <c r="T287" s="100">
        <v>14.8</v>
      </c>
      <c r="U287" s="100">
        <v>15</v>
      </c>
      <c r="V287" s="100">
        <v>15</v>
      </c>
      <c r="W287" s="56">
        <v>15</v>
      </c>
      <c r="X287" s="106">
        <v>13.8</v>
      </c>
      <c r="Y287" s="100">
        <v>14.8</v>
      </c>
      <c r="Z287" s="100">
        <v>14.6</v>
      </c>
      <c r="AA287" s="100">
        <v>14.6</v>
      </c>
      <c r="AB287" s="105">
        <v>14.6</v>
      </c>
      <c r="AC287" s="102">
        <v>15.2</v>
      </c>
      <c r="AD287" s="102">
        <v>15.2</v>
      </c>
      <c r="AE287" s="100">
        <v>14.8</v>
      </c>
      <c r="AF287" s="102">
        <v>15.2</v>
      </c>
      <c r="AG287" s="100">
        <v>14.4</v>
      </c>
      <c r="AH287" s="100">
        <v>14.4</v>
      </c>
      <c r="AI287" s="100">
        <v>14.2</v>
      </c>
      <c r="AJ287" s="105">
        <v>14.2</v>
      </c>
      <c r="AK287" s="102">
        <v>14.8</v>
      </c>
      <c r="AL287" s="100">
        <v>14.5</v>
      </c>
      <c r="AM287" s="100">
        <v>14.4</v>
      </c>
      <c r="AN287" s="100">
        <v>13.6</v>
      </c>
      <c r="AO287" s="100">
        <v>14.6</v>
      </c>
      <c r="AP287" s="100">
        <v>14</v>
      </c>
      <c r="AQ287" s="110">
        <f t="shared" si="574"/>
        <v>0.25</v>
      </c>
      <c r="AS287" s="103"/>
      <c r="AT287" s="175"/>
      <c r="AU287" s="176"/>
      <c r="AV287" s="177"/>
      <c r="AW287" s="177"/>
      <c r="AX287" s="177"/>
      <c r="AY287" s="177"/>
      <c r="AZ287" s="180"/>
      <c r="BA287" s="181"/>
      <c r="BB287" s="177"/>
      <c r="BC287" s="177"/>
      <c r="BD287" s="177"/>
      <c r="BE287" s="177"/>
      <c r="BF287" s="181"/>
      <c r="BG287" s="177"/>
      <c r="BH287" s="177"/>
      <c r="BI287" s="177"/>
      <c r="BJ287" s="184"/>
      <c r="BK287" s="177"/>
      <c r="BL287" s="177"/>
      <c r="BM287" s="177"/>
      <c r="BN287" s="177"/>
      <c r="BO287" s="184"/>
      <c r="BP287" s="181"/>
      <c r="BQ287" s="177"/>
      <c r="BR287" s="177"/>
      <c r="BS287" s="177"/>
      <c r="BT287" s="177"/>
      <c r="BV287" s="103"/>
      <c r="BW287" s="186"/>
      <c r="BX287" s="176"/>
      <c r="BY287" s="177"/>
      <c r="BZ287" s="177"/>
      <c r="CA287" s="177"/>
      <c r="CB287" s="177"/>
      <c r="CC287" s="176"/>
      <c r="CD287" s="177"/>
      <c r="CE287" s="177"/>
      <c r="CF287" s="177"/>
      <c r="CG287" s="177"/>
      <c r="CH287" s="177"/>
      <c r="CI287" s="177"/>
      <c r="CJ287" s="177"/>
      <c r="CK287" s="177"/>
      <c r="CL287" s="187"/>
      <c r="CM287" s="181"/>
      <c r="CN287" s="177"/>
      <c r="CO287" s="177"/>
      <c r="CP287" s="177"/>
      <c r="CQ287" s="177"/>
      <c r="CR287" s="181"/>
      <c r="CS287" s="177"/>
      <c r="CT287" s="177"/>
      <c r="CU287" s="177"/>
      <c r="CV287" s="177"/>
      <c r="CX287" s="103">
        <v>44686</v>
      </c>
      <c r="CY287" s="68">
        <v>9.5</v>
      </c>
      <c r="CZ287" s="68">
        <v>8</v>
      </c>
      <c r="DA287" s="126">
        <f t="shared" si="522"/>
        <v>1.5</v>
      </c>
      <c r="DC287" s="103">
        <v>44686</v>
      </c>
      <c r="DD287" s="127">
        <f t="shared" si="533"/>
        <v>0.19999999999999929</v>
      </c>
      <c r="DE287" s="127">
        <f t="shared" si="534"/>
        <v>0.19999999999999929</v>
      </c>
      <c r="DF287" s="127">
        <f t="shared" si="535"/>
        <v>-1.2000000000000011</v>
      </c>
      <c r="DG287" s="127">
        <f t="shared" si="536"/>
        <v>-0.40000000000000036</v>
      </c>
      <c r="DH287" s="127">
        <f t="shared" si="537"/>
        <v>-0.30000000000000071</v>
      </c>
      <c r="DI287" s="127">
        <f t="shared" si="538"/>
        <v>0.79999999999999893</v>
      </c>
      <c r="DJ287" s="127">
        <f t="shared" si="539"/>
        <v>-0.40000000000000036</v>
      </c>
      <c r="DK287" s="127">
        <f t="shared" si="540"/>
        <v>-0.60000000000000142</v>
      </c>
      <c r="DL287" s="127">
        <f t="shared" si="541"/>
        <v>0</v>
      </c>
      <c r="DM287" s="127">
        <f t="shared" si="542"/>
        <v>0</v>
      </c>
      <c r="DN287" s="127">
        <f t="shared" si="543"/>
        <v>-2</v>
      </c>
      <c r="DO287" s="127">
        <f t="shared" si="544"/>
        <v>-0.80000000000000071</v>
      </c>
      <c r="DP287" s="127">
        <f t="shared" si="545"/>
        <v>-0.5</v>
      </c>
      <c r="DQ287" s="127">
        <f t="shared" si="546"/>
        <v>-1.0999999999999996</v>
      </c>
      <c r="DR287" s="127">
        <f t="shared" si="547"/>
        <v>-0.69999999999999929</v>
      </c>
      <c r="DS287" s="127">
        <f t="shared" si="548"/>
        <v>-1</v>
      </c>
      <c r="DU287" s="103">
        <v>44689</v>
      </c>
      <c r="DV287" s="68">
        <v>7.6</v>
      </c>
      <c r="DW287" s="133">
        <v>7.6</v>
      </c>
      <c r="DX287" s="134">
        <f t="shared" si="561"/>
        <v>0</v>
      </c>
      <c r="DY287" s="68">
        <v>7.4</v>
      </c>
      <c r="DZ287" s="133">
        <v>7.45</v>
      </c>
      <c r="EA287" s="134">
        <f t="shared" si="572"/>
        <v>-4.9999999999999822E-2</v>
      </c>
      <c r="EB287" s="68">
        <v>7.5</v>
      </c>
      <c r="EC287" s="133">
        <v>7.4</v>
      </c>
      <c r="ED287" s="134">
        <f t="shared" si="563"/>
        <v>9.9999999999999645E-2</v>
      </c>
      <c r="EE287" s="68">
        <v>7.3</v>
      </c>
      <c r="EF287" s="133">
        <v>7.55</v>
      </c>
      <c r="EG287" s="134">
        <f t="shared" si="564"/>
        <v>-0.25</v>
      </c>
      <c r="EH287" s="68">
        <v>7.4</v>
      </c>
      <c r="EI287" s="133">
        <v>7.5</v>
      </c>
      <c r="EJ287" s="134">
        <f t="shared" si="571"/>
        <v>-9.9999999999999645E-2</v>
      </c>
      <c r="EK287" s="68">
        <v>7.4</v>
      </c>
      <c r="EL287" s="133">
        <v>7.2</v>
      </c>
      <c r="EM287" s="134">
        <f t="shared" si="566"/>
        <v>0.20000000000000018</v>
      </c>
      <c r="EN287" s="68">
        <v>7.1</v>
      </c>
      <c r="EO287" s="133">
        <v>6.8</v>
      </c>
      <c r="EP287" s="134">
        <f t="shared" si="567"/>
        <v>0.29999999999999982</v>
      </c>
      <c r="EQ287" s="68">
        <v>7.2</v>
      </c>
      <c r="ER287" s="133">
        <v>7</v>
      </c>
      <c r="ES287" s="134">
        <f t="shared" si="573"/>
        <v>0.20000000000000018</v>
      </c>
      <c r="ET287" s="68">
        <v>6.9</v>
      </c>
      <c r="EU287" s="133">
        <v>6.7</v>
      </c>
      <c r="EV287" s="134">
        <f t="shared" si="569"/>
        <v>0.20000000000000018</v>
      </c>
      <c r="EW287" s="68">
        <v>7.5</v>
      </c>
      <c r="EX287" s="133">
        <v>7</v>
      </c>
      <c r="EY287" s="134">
        <f t="shared" si="570"/>
        <v>0.5</v>
      </c>
    </row>
    <row r="288" spans="10:155" ht="19.75" customHeight="1" x14ac:dyDescent="0.35">
      <c r="J288" s="103">
        <v>44685</v>
      </c>
      <c r="K288" s="101">
        <f t="shared" si="532"/>
        <v>14.996774193548386</v>
      </c>
      <c r="L288" s="102">
        <v>15.2</v>
      </c>
      <c r="M288" s="100">
        <v>15.8</v>
      </c>
      <c r="N288" s="100">
        <v>15</v>
      </c>
      <c r="O288" s="100">
        <v>15.1</v>
      </c>
      <c r="P288" s="100">
        <v>17</v>
      </c>
      <c r="Q288" s="105">
        <v>16</v>
      </c>
      <c r="R288" s="102">
        <v>15.6</v>
      </c>
      <c r="S288" s="100">
        <v>15</v>
      </c>
      <c r="T288" s="100">
        <v>15</v>
      </c>
      <c r="U288" s="100">
        <v>15.4</v>
      </c>
      <c r="V288" s="100">
        <v>15.4</v>
      </c>
      <c r="W288" s="56">
        <v>15.4</v>
      </c>
      <c r="X288" s="106">
        <v>13.8</v>
      </c>
      <c r="Y288" s="100">
        <v>15</v>
      </c>
      <c r="Z288" s="100">
        <v>14.6</v>
      </c>
      <c r="AA288" s="100">
        <v>14.6</v>
      </c>
      <c r="AB288" s="105">
        <v>14.6</v>
      </c>
      <c r="AC288" s="102">
        <v>15.4</v>
      </c>
      <c r="AD288" s="102">
        <v>15.4</v>
      </c>
      <c r="AE288" s="100">
        <v>14.9</v>
      </c>
      <c r="AF288" s="102">
        <v>15.4</v>
      </c>
      <c r="AG288" s="100">
        <v>14.6</v>
      </c>
      <c r="AH288" s="100">
        <v>14.6</v>
      </c>
      <c r="AI288" s="100">
        <v>14.2</v>
      </c>
      <c r="AJ288" s="105">
        <v>14.5</v>
      </c>
      <c r="AK288" s="102">
        <v>15</v>
      </c>
      <c r="AL288" s="100">
        <v>14.6</v>
      </c>
      <c r="AM288" s="100">
        <v>14.8</v>
      </c>
      <c r="AN288" s="100">
        <v>14.2</v>
      </c>
      <c r="AO288" s="100">
        <v>14.8</v>
      </c>
      <c r="AP288" s="100">
        <v>14</v>
      </c>
      <c r="AQ288" s="110">
        <f t="shared" si="574"/>
        <v>0.5</v>
      </c>
      <c r="AS288" s="103"/>
      <c r="AT288" s="175"/>
      <c r="AU288" s="176"/>
      <c r="AV288" s="177"/>
      <c r="AW288" s="177"/>
      <c r="AX288" s="177"/>
      <c r="AY288" s="177"/>
      <c r="AZ288" s="180"/>
      <c r="BA288" s="181"/>
      <c r="BB288" s="177"/>
      <c r="BC288" s="177"/>
      <c r="BD288" s="177"/>
      <c r="BE288" s="177"/>
      <c r="BF288" s="181"/>
      <c r="BG288" s="177"/>
      <c r="BH288" s="177"/>
      <c r="BI288" s="177"/>
      <c r="BJ288" s="184"/>
      <c r="BK288" s="177"/>
      <c r="BL288" s="177"/>
      <c r="BM288" s="177"/>
      <c r="BN288" s="177"/>
      <c r="BO288" s="184"/>
      <c r="BP288" s="181"/>
      <c r="BQ288" s="177"/>
      <c r="BR288" s="177"/>
      <c r="BS288" s="177"/>
      <c r="BT288" s="177"/>
      <c r="BV288" s="103"/>
      <c r="BW288" s="186"/>
      <c r="BX288" s="176"/>
      <c r="BY288" s="177"/>
      <c r="BZ288" s="177"/>
      <c r="CA288" s="177"/>
      <c r="CB288" s="177"/>
      <c r="CC288" s="176"/>
      <c r="CD288" s="177"/>
      <c r="CE288" s="177"/>
      <c r="CF288" s="177"/>
      <c r="CG288" s="177"/>
      <c r="CH288" s="177"/>
      <c r="CI288" s="177"/>
      <c r="CJ288" s="177"/>
      <c r="CK288" s="177"/>
      <c r="CL288" s="187"/>
      <c r="CM288" s="181"/>
      <c r="CN288" s="177"/>
      <c r="CO288" s="177"/>
      <c r="CP288" s="177"/>
      <c r="CQ288" s="177"/>
      <c r="CR288" s="181"/>
      <c r="CS288" s="177"/>
      <c r="CT288" s="177"/>
      <c r="CU288" s="177"/>
      <c r="CV288" s="177"/>
      <c r="CX288" s="103">
        <v>44685</v>
      </c>
      <c r="CY288" s="68">
        <v>9.75</v>
      </c>
      <c r="CZ288" s="68">
        <v>7.75</v>
      </c>
      <c r="DA288" s="126">
        <f t="shared" si="522"/>
        <v>2</v>
      </c>
      <c r="DC288" s="103">
        <v>44685</v>
      </c>
      <c r="DD288" s="127">
        <f t="shared" si="533"/>
        <v>0.40000000000000036</v>
      </c>
      <c r="DE288" s="127">
        <f t="shared" si="534"/>
        <v>0.40000000000000036</v>
      </c>
      <c r="DF288" s="127">
        <f t="shared" si="535"/>
        <v>-0.80000000000000071</v>
      </c>
      <c r="DG288" s="127">
        <f t="shared" si="536"/>
        <v>-0.19999999999999929</v>
      </c>
      <c r="DH288" s="127">
        <f t="shared" si="537"/>
        <v>-0.40000000000000036</v>
      </c>
      <c r="DI288" s="127">
        <f t="shared" si="538"/>
        <v>0.59999999999999964</v>
      </c>
      <c r="DJ288" s="127">
        <f t="shared" si="539"/>
        <v>-0.40000000000000036</v>
      </c>
      <c r="DK288" s="127">
        <f t="shared" si="540"/>
        <v>-0.80000000000000071</v>
      </c>
      <c r="DL288" s="127">
        <f t="shared" si="541"/>
        <v>0</v>
      </c>
      <c r="DM288" s="127">
        <f t="shared" si="542"/>
        <v>0</v>
      </c>
      <c r="DN288" s="127">
        <f t="shared" si="543"/>
        <v>-1.4000000000000004</v>
      </c>
      <c r="DO288" s="127">
        <f t="shared" si="544"/>
        <v>-0.40000000000000036</v>
      </c>
      <c r="DP288" s="127">
        <f t="shared" si="545"/>
        <v>-0.80000000000000071</v>
      </c>
      <c r="DQ288" s="127">
        <f t="shared" si="546"/>
        <v>-1</v>
      </c>
      <c r="DR288" s="127">
        <f t="shared" si="547"/>
        <v>-0.79999999999999893</v>
      </c>
      <c r="DS288" s="127">
        <f t="shared" si="548"/>
        <v>-1.1999999999999993</v>
      </c>
      <c r="DU288" s="103">
        <v>44688</v>
      </c>
      <c r="DV288" s="68">
        <v>7.5</v>
      </c>
      <c r="DW288" s="133">
        <v>7.5</v>
      </c>
      <c r="DX288" s="134">
        <f t="shared" si="561"/>
        <v>0</v>
      </c>
      <c r="DY288" s="68">
        <v>7.4</v>
      </c>
      <c r="DZ288" s="133">
        <v>7.4</v>
      </c>
      <c r="EA288" s="134">
        <f t="shared" si="572"/>
        <v>0</v>
      </c>
      <c r="EB288" s="68">
        <v>7.5</v>
      </c>
      <c r="EC288" s="133">
        <v>7.5</v>
      </c>
      <c r="ED288" s="134">
        <f t="shared" si="563"/>
        <v>0</v>
      </c>
      <c r="EE288" s="68">
        <v>7.2</v>
      </c>
      <c r="EF288" s="133">
        <v>7.3</v>
      </c>
      <c r="EG288" s="134">
        <f t="shared" si="564"/>
        <v>-9.9999999999999645E-2</v>
      </c>
      <c r="EH288" s="68">
        <v>7.25</v>
      </c>
      <c r="EI288" s="133">
        <v>7.3</v>
      </c>
      <c r="EJ288" s="134">
        <f t="shared" si="571"/>
        <v>-4.9999999999999822E-2</v>
      </c>
      <c r="EK288" s="68">
        <v>7.3</v>
      </c>
      <c r="EL288" s="133">
        <v>7.2</v>
      </c>
      <c r="EM288" s="134">
        <f t="shared" si="566"/>
        <v>9.9999999999999645E-2</v>
      </c>
      <c r="EN288" s="68">
        <v>7.1</v>
      </c>
      <c r="EO288" s="133">
        <v>6.6</v>
      </c>
      <c r="EP288" s="134">
        <f t="shared" si="567"/>
        <v>0.5</v>
      </c>
      <c r="EQ288" s="68">
        <v>7.2</v>
      </c>
      <c r="ER288" s="133">
        <v>7</v>
      </c>
      <c r="ES288" s="134">
        <f t="shared" si="573"/>
        <v>0.20000000000000018</v>
      </c>
      <c r="ET288" s="68">
        <v>6.9</v>
      </c>
      <c r="EU288" s="133">
        <v>6.5</v>
      </c>
      <c r="EV288" s="134">
        <f t="shared" si="569"/>
        <v>0.40000000000000036</v>
      </c>
      <c r="EW288" s="68">
        <v>7.3</v>
      </c>
      <c r="EX288" s="133">
        <v>7</v>
      </c>
      <c r="EY288" s="134">
        <f t="shared" si="570"/>
        <v>0.29999999999999982</v>
      </c>
    </row>
    <row r="289" spans="10:155" ht="19.75" customHeight="1" x14ac:dyDescent="0.35">
      <c r="J289" s="103">
        <v>44684</v>
      </c>
      <c r="K289" s="101">
        <f t="shared" si="532"/>
        <v>15.029032258064511</v>
      </c>
      <c r="L289" s="102">
        <v>15.4</v>
      </c>
      <c r="M289" s="100">
        <v>15.8</v>
      </c>
      <c r="N289" s="100">
        <v>15.2</v>
      </c>
      <c r="O289" s="100">
        <v>15.1</v>
      </c>
      <c r="P289" s="100">
        <v>17.2</v>
      </c>
      <c r="Q289" s="105">
        <v>16</v>
      </c>
      <c r="R289" s="102">
        <v>15.8</v>
      </c>
      <c r="S289" s="100">
        <v>15.2</v>
      </c>
      <c r="T289" s="100">
        <v>15.5</v>
      </c>
      <c r="U289" s="100">
        <v>14.6</v>
      </c>
      <c r="V289" s="100">
        <v>15.6</v>
      </c>
      <c r="W289" s="56">
        <v>15.8</v>
      </c>
      <c r="X289" s="106">
        <v>14</v>
      </c>
      <c r="Y289" s="100">
        <v>15</v>
      </c>
      <c r="Z289" s="100">
        <v>14.2</v>
      </c>
      <c r="AA289" s="100">
        <v>14.2</v>
      </c>
      <c r="AB289" s="105">
        <v>14.2</v>
      </c>
      <c r="AC289" s="102">
        <v>15.4</v>
      </c>
      <c r="AD289" s="102">
        <v>15.4</v>
      </c>
      <c r="AE289" s="100">
        <v>14.9</v>
      </c>
      <c r="AF289" s="102">
        <v>15.4</v>
      </c>
      <c r="AG289" s="100">
        <v>14.7</v>
      </c>
      <c r="AH289" s="100">
        <v>14.6</v>
      </c>
      <c r="AI289" s="100">
        <v>14.4</v>
      </c>
      <c r="AJ289" s="105">
        <v>14.5</v>
      </c>
      <c r="AK289" s="102">
        <v>15</v>
      </c>
      <c r="AL289" s="100">
        <v>14.6</v>
      </c>
      <c r="AM289" s="100">
        <v>14.8</v>
      </c>
      <c r="AN289" s="100">
        <v>14.2</v>
      </c>
      <c r="AO289" s="100">
        <v>15</v>
      </c>
      <c r="AP289" s="100">
        <v>14.2</v>
      </c>
      <c r="AQ289" s="110">
        <f t="shared" si="574"/>
        <v>0.39999999999999858</v>
      </c>
      <c r="AS289" s="103"/>
      <c r="AT289" s="175"/>
      <c r="AU289" s="176"/>
      <c r="AV289" s="177"/>
      <c r="AW289" s="177"/>
      <c r="AX289" s="177"/>
      <c r="AY289" s="177"/>
      <c r="AZ289" s="180"/>
      <c r="BA289" s="181"/>
      <c r="BB289" s="177"/>
      <c r="BC289" s="177"/>
      <c r="BD289" s="177"/>
      <c r="BE289" s="177"/>
      <c r="BF289" s="181"/>
      <c r="BG289" s="177"/>
      <c r="BH289" s="177"/>
      <c r="BI289" s="177"/>
      <c r="BJ289" s="184"/>
      <c r="BK289" s="177"/>
      <c r="BL289" s="177"/>
      <c r="BM289" s="177"/>
      <c r="BN289" s="177"/>
      <c r="BO289" s="184"/>
      <c r="BP289" s="181"/>
      <c r="BQ289" s="177"/>
      <c r="BR289" s="177"/>
      <c r="BS289" s="177"/>
      <c r="BT289" s="177"/>
      <c r="BV289" s="103"/>
      <c r="BW289" s="186"/>
      <c r="BX289" s="176"/>
      <c r="BY289" s="177"/>
      <c r="BZ289" s="177"/>
      <c r="CA289" s="177"/>
      <c r="CB289" s="177"/>
      <c r="CC289" s="176"/>
      <c r="CD289" s="177"/>
      <c r="CE289" s="177"/>
      <c r="CF289" s="177"/>
      <c r="CG289" s="177"/>
      <c r="CH289" s="177"/>
      <c r="CI289" s="177"/>
      <c r="CJ289" s="177"/>
      <c r="CK289" s="177"/>
      <c r="CL289" s="187"/>
      <c r="CM289" s="181"/>
      <c r="CN289" s="177"/>
      <c r="CO289" s="177"/>
      <c r="CP289" s="177"/>
      <c r="CQ289" s="177"/>
      <c r="CR289" s="181"/>
      <c r="CS289" s="177"/>
      <c r="CT289" s="177"/>
      <c r="CU289" s="177"/>
      <c r="CV289" s="177"/>
      <c r="CX289" s="103">
        <v>44684</v>
      </c>
      <c r="CY289" s="68">
        <v>9.9</v>
      </c>
      <c r="CZ289" s="68">
        <v>8.65</v>
      </c>
      <c r="DA289" s="126">
        <f t="shared" si="522"/>
        <v>1.25</v>
      </c>
      <c r="DC289" s="103">
        <v>44684</v>
      </c>
      <c r="DD289" s="127">
        <f t="shared" si="533"/>
        <v>0.40000000000000036</v>
      </c>
      <c r="DE289" s="127">
        <f t="shared" si="534"/>
        <v>-0.59999999999999964</v>
      </c>
      <c r="DF289" s="127">
        <f t="shared" si="535"/>
        <v>-1</v>
      </c>
      <c r="DG289" s="127">
        <f t="shared" si="536"/>
        <v>-0.39999999999999858</v>
      </c>
      <c r="DH289" s="127">
        <f t="shared" si="537"/>
        <v>-0.59999999999999964</v>
      </c>
      <c r="DI289" s="127">
        <f t="shared" si="538"/>
        <v>0.60000000000000142</v>
      </c>
      <c r="DJ289" s="127">
        <f t="shared" si="539"/>
        <v>-0.59999999999999964</v>
      </c>
      <c r="DK289" s="127">
        <f t="shared" si="540"/>
        <v>-0.79999999999999893</v>
      </c>
      <c r="DL289" s="127">
        <f t="shared" si="541"/>
        <v>0</v>
      </c>
      <c r="DM289" s="127">
        <f t="shared" si="542"/>
        <v>-0.19999999999999929</v>
      </c>
      <c r="DN289" s="127">
        <f t="shared" si="543"/>
        <v>-1.6000000000000014</v>
      </c>
      <c r="DO289" s="127">
        <f t="shared" si="544"/>
        <v>-0.40000000000000036</v>
      </c>
      <c r="DP289" s="127">
        <f t="shared" si="545"/>
        <v>-1</v>
      </c>
      <c r="DQ289" s="127">
        <f t="shared" si="546"/>
        <v>-1.2000000000000011</v>
      </c>
      <c r="DR289" s="127">
        <f t="shared" si="547"/>
        <v>-0.59999999999999964</v>
      </c>
      <c r="DS289" s="127">
        <f t="shared" si="548"/>
        <v>-1.1999999999999993</v>
      </c>
      <c r="DU289" s="103">
        <v>44687</v>
      </c>
      <c r="DV289" s="68">
        <v>7.5</v>
      </c>
      <c r="DW289" s="133">
        <v>7.5</v>
      </c>
      <c r="DX289" s="134">
        <f t="shared" si="561"/>
        <v>0</v>
      </c>
      <c r="DY289" s="68">
        <v>7.4</v>
      </c>
      <c r="DZ289" s="133">
        <v>7.4</v>
      </c>
      <c r="EA289" s="134">
        <f t="shared" ref="EA289:EA295" si="575">DY289-DZ289</f>
        <v>0</v>
      </c>
      <c r="EB289" s="68">
        <v>7.5</v>
      </c>
      <c r="EC289" s="133">
        <v>7.7</v>
      </c>
      <c r="ED289" s="134">
        <f t="shared" si="563"/>
        <v>-0.20000000000000018</v>
      </c>
      <c r="EE289" s="68">
        <v>7.25</v>
      </c>
      <c r="EF289" s="133">
        <v>7.3</v>
      </c>
      <c r="EG289" s="134">
        <f t="shared" si="564"/>
        <v>-4.9999999999999822E-2</v>
      </c>
      <c r="EH289" s="68">
        <v>7.25</v>
      </c>
      <c r="EI289" s="133">
        <v>7.3</v>
      </c>
      <c r="EJ289" s="134">
        <f t="shared" si="571"/>
        <v>-4.9999999999999822E-2</v>
      </c>
      <c r="EK289" s="68">
        <v>7.3</v>
      </c>
      <c r="EL289" s="133">
        <v>7.3</v>
      </c>
      <c r="EM289" s="134">
        <f t="shared" si="566"/>
        <v>0</v>
      </c>
      <c r="EN289" s="68">
        <v>7.1</v>
      </c>
      <c r="EO289" s="133">
        <v>6.5</v>
      </c>
      <c r="EP289" s="134">
        <f t="shared" si="567"/>
        <v>0.59999999999999964</v>
      </c>
      <c r="EQ289" s="68">
        <v>7.2</v>
      </c>
      <c r="ER289" s="133">
        <v>7.1</v>
      </c>
      <c r="ES289" s="134">
        <f t="shared" si="573"/>
        <v>0.10000000000000053</v>
      </c>
      <c r="ET289" s="68">
        <v>6.9</v>
      </c>
      <c r="EU289" s="133">
        <v>6.4</v>
      </c>
      <c r="EV289" s="134">
        <f t="shared" si="569"/>
        <v>0.5</v>
      </c>
      <c r="EW289" s="68">
        <v>7.4</v>
      </c>
      <c r="EX289" s="133">
        <v>7</v>
      </c>
      <c r="EY289" s="134">
        <f t="shared" si="570"/>
        <v>0.40000000000000036</v>
      </c>
    </row>
    <row r="290" spans="10:155" ht="19.75" customHeight="1" x14ac:dyDescent="0.35">
      <c r="J290" s="103">
        <v>44683</v>
      </c>
      <c r="K290" s="101">
        <f t="shared" si="532"/>
        <v>15.180645161290327</v>
      </c>
      <c r="L290" s="102">
        <v>15.8</v>
      </c>
      <c r="M290" s="100">
        <v>16.2</v>
      </c>
      <c r="N290" s="100">
        <v>15.3</v>
      </c>
      <c r="O290" s="100">
        <v>15.7</v>
      </c>
      <c r="P290" s="100">
        <v>17.8</v>
      </c>
      <c r="Q290" s="105">
        <v>16</v>
      </c>
      <c r="R290" s="102">
        <v>16</v>
      </c>
      <c r="S290" s="100">
        <v>15.2</v>
      </c>
      <c r="T290" s="100">
        <v>15.6</v>
      </c>
      <c r="U290" s="100">
        <v>14.8</v>
      </c>
      <c r="V290" s="100">
        <v>15.8</v>
      </c>
      <c r="W290" s="56">
        <v>16</v>
      </c>
      <c r="X290" s="106">
        <v>14</v>
      </c>
      <c r="Y290" s="100">
        <v>15</v>
      </c>
      <c r="Z290" s="100">
        <v>14.2</v>
      </c>
      <c r="AA290" s="100">
        <v>14.2</v>
      </c>
      <c r="AB290" s="105">
        <v>14.2</v>
      </c>
      <c r="AC290" s="102">
        <v>15.6</v>
      </c>
      <c r="AD290" s="102">
        <v>15.6</v>
      </c>
      <c r="AE290" s="100">
        <v>15</v>
      </c>
      <c r="AF290" s="102">
        <v>15.5</v>
      </c>
      <c r="AG290" s="100">
        <v>14.8</v>
      </c>
      <c r="AH290" s="100">
        <v>14.8</v>
      </c>
      <c r="AI290" s="100">
        <v>14.6</v>
      </c>
      <c r="AJ290" s="105">
        <v>14.6</v>
      </c>
      <c r="AK290" s="102">
        <v>15</v>
      </c>
      <c r="AL290" s="100">
        <v>15</v>
      </c>
      <c r="AM290" s="100">
        <v>14.8</v>
      </c>
      <c r="AN290" s="100">
        <v>14.2</v>
      </c>
      <c r="AO290" s="100">
        <v>15.1</v>
      </c>
      <c r="AP290" s="100">
        <v>14.2</v>
      </c>
      <c r="AQ290" s="110">
        <f t="shared" si="574"/>
        <v>0.79999999999999893</v>
      </c>
      <c r="AS290" s="103"/>
      <c r="AT290" s="175"/>
      <c r="AU290" s="178"/>
      <c r="AV290" s="179"/>
      <c r="AW290" s="179"/>
      <c r="AX290" s="179"/>
      <c r="AY290" s="179"/>
      <c r="AZ290" s="182"/>
      <c r="BA290" s="183"/>
      <c r="BB290" s="179"/>
      <c r="BC290" s="179"/>
      <c r="BD290" s="179"/>
      <c r="BE290" s="179"/>
      <c r="BF290" s="183"/>
      <c r="BG290" s="179"/>
      <c r="BH290" s="179"/>
      <c r="BI290" s="179"/>
      <c r="BJ290" s="185"/>
      <c r="BK290" s="179"/>
      <c r="BL290" s="179"/>
      <c r="BM290" s="179"/>
      <c r="BN290" s="179"/>
      <c r="BO290" s="185"/>
      <c r="BP290" s="183"/>
      <c r="BQ290" s="179"/>
      <c r="BR290" s="179"/>
      <c r="BS290" s="179"/>
      <c r="BT290" s="179"/>
      <c r="BV290" s="103"/>
      <c r="BW290" s="186"/>
      <c r="BX290" s="176"/>
      <c r="BY290" s="177"/>
      <c r="BZ290" s="177"/>
      <c r="CA290" s="177"/>
      <c r="CB290" s="177"/>
      <c r="CC290" s="176"/>
      <c r="CD290" s="177"/>
      <c r="CE290" s="177"/>
      <c r="CF290" s="177"/>
      <c r="CG290" s="177"/>
      <c r="CH290" s="177"/>
      <c r="CI290" s="177"/>
      <c r="CJ290" s="177"/>
      <c r="CK290" s="177"/>
      <c r="CL290" s="187"/>
      <c r="CM290" s="181"/>
      <c r="CN290" s="177"/>
      <c r="CO290" s="177"/>
      <c r="CP290" s="177"/>
      <c r="CQ290" s="177"/>
      <c r="CR290" s="181"/>
      <c r="CS290" s="177"/>
      <c r="CT290" s="177"/>
      <c r="CU290" s="177"/>
      <c r="CV290" s="177"/>
      <c r="CX290" s="103">
        <v>44683</v>
      </c>
      <c r="CY290" s="68">
        <v>9.75</v>
      </c>
      <c r="CZ290" s="68">
        <v>7.75</v>
      </c>
      <c r="DA290" s="126">
        <f t="shared" si="522"/>
        <v>2</v>
      </c>
      <c r="DC290" s="103">
        <v>44683</v>
      </c>
      <c r="DD290" s="127">
        <f t="shared" si="533"/>
        <v>0.60000000000000142</v>
      </c>
      <c r="DE290" s="127">
        <f t="shared" si="534"/>
        <v>-0.39999999999999858</v>
      </c>
      <c r="DF290" s="127">
        <f t="shared" si="535"/>
        <v>-1</v>
      </c>
      <c r="DG290" s="127">
        <f t="shared" si="536"/>
        <v>-0.39999999999999858</v>
      </c>
      <c r="DH290" s="127">
        <f t="shared" si="537"/>
        <v>-0.19999999999999929</v>
      </c>
      <c r="DI290" s="127">
        <f t="shared" si="538"/>
        <v>0.80000000000000071</v>
      </c>
      <c r="DJ290" s="127">
        <f t="shared" si="539"/>
        <v>-0.39999999999999858</v>
      </c>
      <c r="DK290" s="127">
        <f t="shared" si="540"/>
        <v>-0.59999999999999964</v>
      </c>
      <c r="DL290" s="127">
        <f t="shared" si="541"/>
        <v>0.10000000000000142</v>
      </c>
      <c r="DM290" s="127">
        <f t="shared" si="542"/>
        <v>-0.19999999999999929</v>
      </c>
      <c r="DN290" s="127">
        <f t="shared" si="543"/>
        <v>-1.8000000000000007</v>
      </c>
      <c r="DO290" s="127">
        <f t="shared" si="544"/>
        <v>-0.60000000000000142</v>
      </c>
      <c r="DP290" s="127">
        <f t="shared" si="545"/>
        <v>-0.80000000000000071</v>
      </c>
      <c r="DQ290" s="127">
        <f t="shared" si="546"/>
        <v>-1</v>
      </c>
      <c r="DR290" s="127">
        <f t="shared" si="547"/>
        <v>-1</v>
      </c>
      <c r="DS290" s="127">
        <f t="shared" si="548"/>
        <v>-1.1999999999999993</v>
      </c>
      <c r="DU290" s="103">
        <v>44686</v>
      </c>
      <c r="DV290" s="68">
        <v>7.8</v>
      </c>
      <c r="DW290" s="133">
        <v>7.8</v>
      </c>
      <c r="DX290" s="134">
        <f t="shared" si="561"/>
        <v>0</v>
      </c>
      <c r="DY290" s="68">
        <v>7.4</v>
      </c>
      <c r="DZ290" s="133">
        <v>7.4</v>
      </c>
      <c r="EA290" s="134">
        <f t="shared" si="575"/>
        <v>0</v>
      </c>
      <c r="EB290" s="68">
        <v>7.6</v>
      </c>
      <c r="EC290" s="133">
        <v>7.8</v>
      </c>
      <c r="ED290" s="134">
        <f t="shared" si="563"/>
        <v>-0.20000000000000018</v>
      </c>
      <c r="EE290" s="68">
        <v>7.4</v>
      </c>
      <c r="EF290" s="133">
        <v>7.35</v>
      </c>
      <c r="EG290" s="134">
        <f t="shared" si="564"/>
        <v>5.0000000000000711E-2</v>
      </c>
      <c r="EH290" s="68">
        <v>7.25</v>
      </c>
      <c r="EI290" s="133">
        <v>7.3</v>
      </c>
      <c r="EJ290" s="134">
        <f t="shared" ref="EJ290:EJ296" si="576">EH290-EI290</f>
        <v>-4.9999999999999822E-2</v>
      </c>
      <c r="EK290" s="68">
        <v>7.4</v>
      </c>
      <c r="EL290" s="133">
        <v>7.4</v>
      </c>
      <c r="EM290" s="134">
        <f t="shared" si="566"/>
        <v>0</v>
      </c>
      <c r="EN290" s="68">
        <v>7.1</v>
      </c>
      <c r="EO290" s="133">
        <v>6.7</v>
      </c>
      <c r="EP290" s="134">
        <f t="shared" si="567"/>
        <v>0.39999999999999947</v>
      </c>
      <c r="EQ290" s="68">
        <v>7.2</v>
      </c>
      <c r="ER290" s="133">
        <v>7.2</v>
      </c>
      <c r="ES290" s="134">
        <f t="shared" ref="ES290:ES296" si="577">EQ290-ER290</f>
        <v>0</v>
      </c>
      <c r="ET290" s="68">
        <v>7.1</v>
      </c>
      <c r="EU290" s="133">
        <v>6.6</v>
      </c>
      <c r="EV290" s="134">
        <f t="shared" si="569"/>
        <v>0.5</v>
      </c>
      <c r="EW290" s="68">
        <v>7.5</v>
      </c>
      <c r="EX290" s="133">
        <v>7</v>
      </c>
      <c r="EY290" s="134">
        <f t="shared" si="570"/>
        <v>0.5</v>
      </c>
    </row>
    <row r="291" spans="10:155" ht="19.75" customHeight="1" x14ac:dyDescent="0.35">
      <c r="J291" s="103">
        <v>44682</v>
      </c>
      <c r="K291" s="101">
        <f t="shared" si="532"/>
        <v>15.167741935483875</v>
      </c>
      <c r="L291" s="102">
        <v>15.6</v>
      </c>
      <c r="M291" s="100">
        <v>16</v>
      </c>
      <c r="N291" s="100">
        <v>15.2</v>
      </c>
      <c r="O291" s="100">
        <v>15.6</v>
      </c>
      <c r="P291" s="100">
        <v>17.399999999999999</v>
      </c>
      <c r="Q291" s="105">
        <v>16</v>
      </c>
      <c r="R291" s="102">
        <v>16</v>
      </c>
      <c r="S291" s="100">
        <v>15.2</v>
      </c>
      <c r="T291" s="100">
        <v>15.8</v>
      </c>
      <c r="U291" s="100">
        <v>14.8</v>
      </c>
      <c r="V291" s="100">
        <v>16</v>
      </c>
      <c r="W291" s="56">
        <v>16</v>
      </c>
      <c r="X291" s="106">
        <v>14</v>
      </c>
      <c r="Y291" s="100">
        <v>15</v>
      </c>
      <c r="Z291" s="100">
        <v>14.2</v>
      </c>
      <c r="AA291" s="100">
        <v>14.2</v>
      </c>
      <c r="AB291" s="105">
        <v>14.2</v>
      </c>
      <c r="AC291" s="102">
        <v>15.6</v>
      </c>
      <c r="AD291" s="102">
        <v>15.6</v>
      </c>
      <c r="AE291" s="100">
        <v>15</v>
      </c>
      <c r="AF291" s="102">
        <v>15.6</v>
      </c>
      <c r="AG291" s="100">
        <v>14.8</v>
      </c>
      <c r="AH291" s="100">
        <v>14.8</v>
      </c>
      <c r="AI291" s="100">
        <v>14.8</v>
      </c>
      <c r="AJ291" s="105">
        <v>14.8</v>
      </c>
      <c r="AK291" s="102">
        <v>15</v>
      </c>
      <c r="AL291" s="100">
        <v>15.2</v>
      </c>
      <c r="AM291" s="100">
        <v>14.6</v>
      </c>
      <c r="AN291" s="100">
        <v>13.8</v>
      </c>
      <c r="AO291" s="100">
        <v>15.2</v>
      </c>
      <c r="AP291" s="100">
        <v>14.2</v>
      </c>
      <c r="AQ291" s="110">
        <f t="shared" si="574"/>
        <v>0.69999999999999751</v>
      </c>
      <c r="AS291" s="103"/>
      <c r="AT291" s="175"/>
      <c r="AU291" s="178"/>
      <c r="AV291" s="179"/>
      <c r="AW291" s="179"/>
      <c r="AX291" s="179"/>
      <c r="AY291" s="179"/>
      <c r="AZ291" s="182"/>
      <c r="BA291" s="183"/>
      <c r="BB291" s="179"/>
      <c r="BC291" s="179"/>
      <c r="BD291" s="179"/>
      <c r="BE291" s="179"/>
      <c r="BF291" s="183"/>
      <c r="BG291" s="179"/>
      <c r="BH291" s="179"/>
      <c r="BI291" s="179"/>
      <c r="BJ291" s="185"/>
      <c r="BK291" s="179"/>
      <c r="BL291" s="179"/>
      <c r="BM291" s="179"/>
      <c r="BN291" s="179"/>
      <c r="BO291" s="185"/>
      <c r="BP291" s="183"/>
      <c r="BQ291" s="179"/>
      <c r="BR291" s="179"/>
      <c r="BS291" s="179"/>
      <c r="BT291" s="179"/>
      <c r="BV291" s="103"/>
      <c r="BW291" s="186"/>
      <c r="BX291" s="178"/>
      <c r="BY291" s="179"/>
      <c r="BZ291" s="179"/>
      <c r="CA291" s="179"/>
      <c r="CB291" s="179"/>
      <c r="CC291" s="178"/>
      <c r="CD291" s="179"/>
      <c r="CE291" s="179"/>
      <c r="CF291" s="179"/>
      <c r="CG291" s="179"/>
      <c r="CH291" s="179"/>
      <c r="CI291" s="179"/>
      <c r="CJ291" s="179"/>
      <c r="CK291" s="179"/>
      <c r="CL291" s="188"/>
      <c r="CM291" s="183"/>
      <c r="CN291" s="179"/>
      <c r="CO291" s="179"/>
      <c r="CP291" s="179"/>
      <c r="CQ291" s="179"/>
      <c r="CR291" s="183"/>
      <c r="CS291" s="179"/>
      <c r="CT291" s="179"/>
      <c r="CU291" s="179"/>
      <c r="CV291" s="179"/>
      <c r="CX291" s="103">
        <v>44682</v>
      </c>
      <c r="CY291" s="68">
        <v>9.5</v>
      </c>
      <c r="CZ291" s="68">
        <v>8</v>
      </c>
      <c r="DA291" s="126">
        <f t="shared" si="522"/>
        <v>1.5</v>
      </c>
      <c r="DC291" s="103">
        <v>44682</v>
      </c>
      <c r="DD291" s="127">
        <f t="shared" si="533"/>
        <v>0.80000000000000071</v>
      </c>
      <c r="DE291" s="127">
        <f t="shared" si="534"/>
        <v>-0.39999999999999858</v>
      </c>
      <c r="DF291" s="127">
        <f t="shared" si="535"/>
        <v>-1.3999999999999986</v>
      </c>
      <c r="DG291" s="127">
        <f t="shared" si="536"/>
        <v>-0.59999999999999964</v>
      </c>
      <c r="DH291" s="127">
        <f t="shared" si="537"/>
        <v>0</v>
      </c>
      <c r="DI291" s="127">
        <f t="shared" si="538"/>
        <v>0.80000000000000071</v>
      </c>
      <c r="DJ291" s="127">
        <f t="shared" si="539"/>
        <v>-0.39999999999999858</v>
      </c>
      <c r="DK291" s="127">
        <f t="shared" si="540"/>
        <v>-0.39999999999999858</v>
      </c>
      <c r="DL291" s="127">
        <f t="shared" si="541"/>
        <v>0</v>
      </c>
      <c r="DM291" s="127">
        <f t="shared" si="542"/>
        <v>-0.19999999999999929</v>
      </c>
      <c r="DN291" s="127">
        <f t="shared" si="543"/>
        <v>-2.1999999999999993</v>
      </c>
      <c r="DO291" s="127">
        <f t="shared" si="544"/>
        <v>-1</v>
      </c>
      <c r="DP291" s="127">
        <f t="shared" si="545"/>
        <v>-0.80000000000000071</v>
      </c>
      <c r="DQ291" s="127">
        <f t="shared" si="546"/>
        <v>-0.80000000000000071</v>
      </c>
      <c r="DR291" s="127">
        <f t="shared" si="547"/>
        <v>-1.1999999999999993</v>
      </c>
      <c r="DS291" s="127">
        <f t="shared" si="548"/>
        <v>-1.1999999999999993</v>
      </c>
      <c r="DU291" s="103">
        <v>44685</v>
      </c>
      <c r="DV291" s="68">
        <v>7.8</v>
      </c>
      <c r="DW291" s="133">
        <v>7.8</v>
      </c>
      <c r="DX291" s="134">
        <f t="shared" si="561"/>
        <v>0</v>
      </c>
      <c r="DY291" s="68">
        <v>7.5</v>
      </c>
      <c r="DZ291" s="133">
        <v>7.5</v>
      </c>
      <c r="EA291" s="134">
        <f t="shared" si="575"/>
        <v>0</v>
      </c>
      <c r="EB291" s="68">
        <v>7.6</v>
      </c>
      <c r="EC291" s="133">
        <v>7.7</v>
      </c>
      <c r="ED291" s="134">
        <f t="shared" si="563"/>
        <v>-0.10000000000000053</v>
      </c>
      <c r="EE291" s="68">
        <v>7.5</v>
      </c>
      <c r="EF291" s="133">
        <v>7.65</v>
      </c>
      <c r="EG291" s="134">
        <f t="shared" si="564"/>
        <v>-0.15000000000000036</v>
      </c>
      <c r="EH291" s="68">
        <v>7.3</v>
      </c>
      <c r="EI291" s="133">
        <v>7.4</v>
      </c>
      <c r="EJ291" s="134">
        <f t="shared" si="576"/>
        <v>-0.10000000000000053</v>
      </c>
      <c r="EK291" s="68">
        <v>7.5</v>
      </c>
      <c r="EL291" s="133">
        <v>7.5</v>
      </c>
      <c r="EM291" s="134">
        <f t="shared" si="566"/>
        <v>0</v>
      </c>
      <c r="EN291" s="68">
        <v>7.1</v>
      </c>
      <c r="EO291" s="133">
        <v>6.7</v>
      </c>
      <c r="EP291" s="134">
        <f t="shared" si="567"/>
        <v>0.39999999999999947</v>
      </c>
      <c r="EQ291" s="68">
        <v>7.3</v>
      </c>
      <c r="ER291" s="133">
        <v>7.3</v>
      </c>
      <c r="ES291" s="134">
        <f t="shared" si="577"/>
        <v>0</v>
      </c>
      <c r="ET291" s="68">
        <v>7.25</v>
      </c>
      <c r="EU291" s="133">
        <v>6.6</v>
      </c>
      <c r="EV291" s="134">
        <f t="shared" si="569"/>
        <v>0.65000000000000036</v>
      </c>
      <c r="EW291" s="68">
        <v>7.7</v>
      </c>
      <c r="EX291" s="133">
        <v>7</v>
      </c>
      <c r="EY291" s="134">
        <f t="shared" si="570"/>
        <v>0.70000000000000018</v>
      </c>
    </row>
    <row r="292" spans="10:155" ht="19.75" customHeight="1" x14ac:dyDescent="0.35">
      <c r="J292" s="103">
        <v>44681</v>
      </c>
      <c r="K292" s="101">
        <f t="shared" si="532"/>
        <v>15.032258064516135</v>
      </c>
      <c r="L292" s="102">
        <v>15.6</v>
      </c>
      <c r="M292" s="100">
        <v>15.6</v>
      </c>
      <c r="N292" s="100">
        <v>15.2</v>
      </c>
      <c r="O292" s="100">
        <v>15</v>
      </c>
      <c r="P292" s="100">
        <v>16.600000000000001</v>
      </c>
      <c r="Q292" s="105">
        <v>16</v>
      </c>
      <c r="R292" s="102">
        <v>16</v>
      </c>
      <c r="S292" s="100">
        <v>15.2</v>
      </c>
      <c r="T292" s="100">
        <v>15.4</v>
      </c>
      <c r="U292" s="100">
        <v>14.8</v>
      </c>
      <c r="V292" s="100">
        <v>15.6</v>
      </c>
      <c r="W292" s="56">
        <v>15.6</v>
      </c>
      <c r="X292" s="106">
        <v>14</v>
      </c>
      <c r="Y292" s="100">
        <v>15</v>
      </c>
      <c r="Z292" s="100">
        <v>14.2</v>
      </c>
      <c r="AA292" s="100">
        <v>14.2</v>
      </c>
      <c r="AB292" s="105">
        <v>14.2</v>
      </c>
      <c r="AC292" s="102">
        <v>15.6</v>
      </c>
      <c r="AD292" s="102">
        <v>15.6</v>
      </c>
      <c r="AE292" s="100">
        <v>15</v>
      </c>
      <c r="AF292" s="102">
        <v>15.6</v>
      </c>
      <c r="AG292" s="100">
        <v>14.8</v>
      </c>
      <c r="AH292" s="100">
        <v>14.8</v>
      </c>
      <c r="AI292" s="100">
        <v>14.8</v>
      </c>
      <c r="AJ292" s="105">
        <v>14.8</v>
      </c>
      <c r="AK292" s="102">
        <v>15</v>
      </c>
      <c r="AL292" s="100">
        <v>14.6</v>
      </c>
      <c r="AM292" s="100">
        <v>14.6</v>
      </c>
      <c r="AN292" s="100">
        <v>13.8</v>
      </c>
      <c r="AO292" s="100">
        <v>14.6</v>
      </c>
      <c r="AP292" s="100">
        <v>14.2</v>
      </c>
      <c r="AQ292" s="110">
        <f t="shared" si="574"/>
        <v>0</v>
      </c>
      <c r="AS292" s="103"/>
      <c r="AT292" s="175"/>
      <c r="AU292" s="178"/>
      <c r="AV292" s="179"/>
      <c r="AW292" s="179"/>
      <c r="AX292" s="179"/>
      <c r="AY292" s="179"/>
      <c r="AZ292" s="182"/>
      <c r="BA292" s="183"/>
      <c r="BB292" s="179"/>
      <c r="BC292" s="179"/>
      <c r="BD292" s="179"/>
      <c r="BE292" s="179"/>
      <c r="BF292" s="183"/>
      <c r="BG292" s="179"/>
      <c r="BH292" s="179"/>
      <c r="BI292" s="179"/>
      <c r="BJ292" s="185"/>
      <c r="BK292" s="179"/>
      <c r="BL292" s="179"/>
      <c r="BM292" s="179"/>
      <c r="BN292" s="179"/>
      <c r="BO292" s="185"/>
      <c r="BP292" s="183"/>
      <c r="BQ292" s="179"/>
      <c r="BR292" s="179"/>
      <c r="BS292" s="179"/>
      <c r="BT292" s="179"/>
      <c r="BV292" s="103"/>
      <c r="BW292" s="186"/>
      <c r="BX292" s="178"/>
      <c r="BY292" s="179"/>
      <c r="BZ292" s="179"/>
      <c r="CA292" s="179"/>
      <c r="CB292" s="179"/>
      <c r="CC292" s="178"/>
      <c r="CD292" s="179"/>
      <c r="CE292" s="179"/>
      <c r="CF292" s="179"/>
      <c r="CG292" s="179"/>
      <c r="CH292" s="179"/>
      <c r="CI292" s="179"/>
      <c r="CJ292" s="179"/>
      <c r="CK292" s="179"/>
      <c r="CL292" s="188"/>
      <c r="CM292" s="183"/>
      <c r="CN292" s="179"/>
      <c r="CO292" s="179"/>
      <c r="CP292" s="179"/>
      <c r="CQ292" s="179"/>
      <c r="CR292" s="183"/>
      <c r="CS292" s="179"/>
      <c r="CT292" s="179"/>
      <c r="CU292" s="179"/>
      <c r="CV292" s="179"/>
      <c r="CX292" s="103">
        <v>44681</v>
      </c>
      <c r="CY292" s="68">
        <v>10</v>
      </c>
      <c r="CZ292" s="68">
        <v>7.25</v>
      </c>
      <c r="DA292" s="126">
        <f t="shared" si="522"/>
        <v>2.75</v>
      </c>
      <c r="DC292" s="103">
        <v>44681</v>
      </c>
      <c r="DD292" s="127">
        <f t="shared" si="533"/>
        <v>0.40000000000000036</v>
      </c>
      <c r="DE292" s="127">
        <f t="shared" si="534"/>
        <v>-0.39999999999999858</v>
      </c>
      <c r="DF292" s="127">
        <f t="shared" si="535"/>
        <v>-1.3999999999999986</v>
      </c>
      <c r="DG292" s="127">
        <f t="shared" si="536"/>
        <v>-0.59999999999999964</v>
      </c>
      <c r="DH292" s="127">
        <f t="shared" si="537"/>
        <v>-0.59999999999999964</v>
      </c>
      <c r="DI292" s="127">
        <f t="shared" si="538"/>
        <v>0.80000000000000071</v>
      </c>
      <c r="DJ292" s="127">
        <f t="shared" si="539"/>
        <v>-0.39999999999999858</v>
      </c>
      <c r="DK292" s="127">
        <f t="shared" si="540"/>
        <v>-0.39999999999999858</v>
      </c>
      <c r="DL292" s="127">
        <f t="shared" si="541"/>
        <v>0</v>
      </c>
      <c r="DM292" s="127">
        <f t="shared" si="542"/>
        <v>-0.19999999999999929</v>
      </c>
      <c r="DN292" s="127">
        <f t="shared" si="543"/>
        <v>-2.1999999999999993</v>
      </c>
      <c r="DO292" s="127">
        <f t="shared" si="544"/>
        <v>-1</v>
      </c>
      <c r="DP292" s="127">
        <f t="shared" si="545"/>
        <v>-1</v>
      </c>
      <c r="DQ292" s="127">
        <f t="shared" si="546"/>
        <v>-1.4000000000000004</v>
      </c>
      <c r="DR292" s="127">
        <f t="shared" si="547"/>
        <v>-0.59999999999999964</v>
      </c>
      <c r="DS292" s="127">
        <f t="shared" si="548"/>
        <v>-1.1999999999999993</v>
      </c>
      <c r="DU292" s="103">
        <v>44684</v>
      </c>
      <c r="DV292" s="68">
        <v>7.9</v>
      </c>
      <c r="DW292" s="133">
        <v>7.9</v>
      </c>
      <c r="DX292" s="134">
        <f t="shared" si="561"/>
        <v>0</v>
      </c>
      <c r="DY292" s="68">
        <v>7.6</v>
      </c>
      <c r="DZ292" s="133">
        <v>7.6</v>
      </c>
      <c r="EA292" s="134">
        <f t="shared" si="575"/>
        <v>0</v>
      </c>
      <c r="EB292" s="68">
        <v>7.7</v>
      </c>
      <c r="EC292" s="133">
        <v>7.8</v>
      </c>
      <c r="ED292" s="134">
        <f t="shared" si="563"/>
        <v>-9.9999999999999645E-2</v>
      </c>
      <c r="EE292" s="68">
        <v>7.5</v>
      </c>
      <c r="EF292" s="133">
        <v>7.65</v>
      </c>
      <c r="EG292" s="134">
        <f t="shared" si="564"/>
        <v>-0.15000000000000036</v>
      </c>
      <c r="EH292" s="68">
        <v>7.3</v>
      </c>
      <c r="EI292" s="133">
        <v>7.4</v>
      </c>
      <c r="EJ292" s="134">
        <f t="shared" si="576"/>
        <v>-0.10000000000000053</v>
      </c>
      <c r="EK292" s="68">
        <v>7.6</v>
      </c>
      <c r="EL292" s="133">
        <v>7.6</v>
      </c>
      <c r="EM292" s="134">
        <f t="shared" si="566"/>
        <v>0</v>
      </c>
      <c r="EN292" s="68">
        <v>7.2</v>
      </c>
      <c r="EO292" s="133">
        <v>6.8</v>
      </c>
      <c r="EP292" s="134">
        <f t="shared" si="567"/>
        <v>0.40000000000000036</v>
      </c>
      <c r="EQ292" s="68">
        <v>7.3</v>
      </c>
      <c r="ER292" s="133">
        <v>7.3</v>
      </c>
      <c r="ES292" s="134">
        <f t="shared" si="577"/>
        <v>0</v>
      </c>
      <c r="ET292" s="68">
        <v>7.25</v>
      </c>
      <c r="EU292" s="133">
        <v>6.7</v>
      </c>
      <c r="EV292" s="134">
        <f t="shared" si="569"/>
        <v>0.54999999999999982</v>
      </c>
      <c r="EW292" s="68">
        <v>7.8</v>
      </c>
      <c r="EX292" s="133">
        <v>7</v>
      </c>
      <c r="EY292" s="134">
        <f t="shared" si="570"/>
        <v>0.79999999999999982</v>
      </c>
    </row>
    <row r="293" spans="10:155" ht="19.75" customHeight="1" x14ac:dyDescent="0.35">
      <c r="J293" s="103">
        <v>44680</v>
      </c>
      <c r="K293" s="101">
        <f t="shared" si="532"/>
        <v>14.890322580645163</v>
      </c>
      <c r="L293" s="102">
        <v>15.2</v>
      </c>
      <c r="M293" s="100">
        <v>15.4</v>
      </c>
      <c r="N293" s="100">
        <v>15</v>
      </c>
      <c r="O293" s="100">
        <v>15</v>
      </c>
      <c r="P293" s="100">
        <v>16</v>
      </c>
      <c r="Q293" s="105">
        <v>16</v>
      </c>
      <c r="R293" s="102">
        <v>15.6</v>
      </c>
      <c r="S293" s="100">
        <v>15.2</v>
      </c>
      <c r="T293" s="100">
        <v>15</v>
      </c>
      <c r="U293" s="100">
        <v>14.8</v>
      </c>
      <c r="V293" s="100">
        <v>15.4</v>
      </c>
      <c r="W293" s="56">
        <v>15.4</v>
      </c>
      <c r="X293" s="106">
        <v>14</v>
      </c>
      <c r="Y293" s="100">
        <v>14.8</v>
      </c>
      <c r="Z293" s="100">
        <v>14.2</v>
      </c>
      <c r="AA293" s="100">
        <v>14.2</v>
      </c>
      <c r="AB293" s="105">
        <v>14.2</v>
      </c>
      <c r="AC293" s="102">
        <v>15.6</v>
      </c>
      <c r="AD293" s="102">
        <v>15.6</v>
      </c>
      <c r="AE293" s="100">
        <v>14.6</v>
      </c>
      <c r="AF293" s="102">
        <v>15.6</v>
      </c>
      <c r="AG293" s="100">
        <v>14.8</v>
      </c>
      <c r="AH293" s="100">
        <v>14.8</v>
      </c>
      <c r="AI293" s="100">
        <v>14.8</v>
      </c>
      <c r="AJ293" s="105">
        <v>14.8</v>
      </c>
      <c r="AK293" s="102">
        <v>15</v>
      </c>
      <c r="AL293" s="100">
        <v>14.6</v>
      </c>
      <c r="AM293" s="100">
        <v>14.2</v>
      </c>
      <c r="AN293" s="100">
        <v>13.4</v>
      </c>
      <c r="AO293" s="100">
        <v>14.2</v>
      </c>
      <c r="AP293" s="100">
        <v>14.2</v>
      </c>
      <c r="AQ293" s="110">
        <f t="shared" si="574"/>
        <v>-9.9999999999997868E-2</v>
      </c>
      <c r="AS293" s="103"/>
      <c r="AT293" s="175"/>
      <c r="AU293" s="178"/>
      <c r="AV293" s="179"/>
      <c r="AW293" s="179"/>
      <c r="AX293" s="179"/>
      <c r="AY293" s="179"/>
      <c r="AZ293" s="182"/>
      <c r="BA293" s="183"/>
      <c r="BB293" s="179"/>
      <c r="BC293" s="179"/>
      <c r="BD293" s="179"/>
      <c r="BE293" s="179"/>
      <c r="BF293" s="183"/>
      <c r="BG293" s="179"/>
      <c r="BH293" s="179"/>
      <c r="BI293" s="179"/>
      <c r="BJ293" s="185"/>
      <c r="BK293" s="179"/>
      <c r="BL293" s="179"/>
      <c r="BM293" s="179"/>
      <c r="BN293" s="179"/>
      <c r="BO293" s="185"/>
      <c r="BP293" s="183"/>
      <c r="BQ293" s="179"/>
      <c r="BR293" s="179"/>
      <c r="BS293" s="179"/>
      <c r="BT293" s="179"/>
      <c r="BV293" s="103"/>
      <c r="BW293" s="186"/>
      <c r="BX293" s="178"/>
      <c r="BY293" s="179"/>
      <c r="BZ293" s="179"/>
      <c r="CA293" s="179"/>
      <c r="CB293" s="179"/>
      <c r="CC293" s="178"/>
      <c r="CD293" s="179"/>
      <c r="CE293" s="179"/>
      <c r="CF293" s="179"/>
      <c r="CG293" s="179"/>
      <c r="CH293" s="179"/>
      <c r="CI293" s="179"/>
      <c r="CJ293" s="179"/>
      <c r="CK293" s="179"/>
      <c r="CL293" s="188"/>
      <c r="CM293" s="183"/>
      <c r="CN293" s="179"/>
      <c r="CO293" s="179"/>
      <c r="CP293" s="179"/>
      <c r="CQ293" s="179"/>
      <c r="CR293" s="183"/>
      <c r="CS293" s="179"/>
      <c r="CT293" s="179"/>
      <c r="CU293" s="179"/>
      <c r="CV293" s="179"/>
      <c r="CX293" s="103">
        <v>44680</v>
      </c>
      <c r="CY293" s="68">
        <v>10.5</v>
      </c>
      <c r="CZ293" s="68">
        <v>7.25</v>
      </c>
      <c r="DA293" s="126">
        <f t="shared" si="522"/>
        <v>3.25</v>
      </c>
      <c r="DC293" s="103">
        <v>44680</v>
      </c>
      <c r="DD293" s="127">
        <f t="shared" si="533"/>
        <v>0.20000000000000107</v>
      </c>
      <c r="DE293" s="127">
        <f t="shared" si="534"/>
        <v>-0.39999999999999858</v>
      </c>
      <c r="DF293" s="127">
        <f t="shared" si="535"/>
        <v>-1.7999999999999989</v>
      </c>
      <c r="DG293" s="127">
        <f t="shared" si="536"/>
        <v>-1</v>
      </c>
      <c r="DH293" s="127">
        <f t="shared" si="537"/>
        <v>-0.59999999999999964</v>
      </c>
      <c r="DI293" s="127">
        <f t="shared" si="538"/>
        <v>0.40000000000000036</v>
      </c>
      <c r="DJ293" s="127">
        <f t="shared" si="539"/>
        <v>-0.39999999999999858</v>
      </c>
      <c r="DK293" s="127">
        <f t="shared" si="540"/>
        <v>-0.39999999999999858</v>
      </c>
      <c r="DL293" s="127">
        <f t="shared" si="541"/>
        <v>-0.19999999999999929</v>
      </c>
      <c r="DM293" s="127">
        <f t="shared" si="542"/>
        <v>-0.19999999999999929</v>
      </c>
      <c r="DN293" s="127">
        <f t="shared" si="543"/>
        <v>-2.1999999999999993</v>
      </c>
      <c r="DO293" s="127">
        <f t="shared" si="544"/>
        <v>-1.4000000000000004</v>
      </c>
      <c r="DP293" s="127">
        <f t="shared" si="545"/>
        <v>-0.80000000000000071</v>
      </c>
      <c r="DQ293" s="127">
        <f t="shared" si="546"/>
        <v>-1</v>
      </c>
      <c r="DR293" s="127">
        <f t="shared" si="547"/>
        <v>-0.59999999999999964</v>
      </c>
      <c r="DS293" s="127">
        <f t="shared" si="548"/>
        <v>-1.1999999999999993</v>
      </c>
      <c r="DU293" s="103">
        <v>44683</v>
      </c>
      <c r="DV293" s="68">
        <v>8</v>
      </c>
      <c r="DW293" s="68">
        <v>8</v>
      </c>
      <c r="DX293" s="134">
        <f t="shared" si="561"/>
        <v>0</v>
      </c>
      <c r="DY293" s="68">
        <v>7.6</v>
      </c>
      <c r="DZ293" s="133">
        <v>7.6</v>
      </c>
      <c r="EA293" s="134">
        <f t="shared" si="575"/>
        <v>0</v>
      </c>
      <c r="EB293" s="68">
        <v>7.9</v>
      </c>
      <c r="EC293" s="133">
        <v>7.9</v>
      </c>
      <c r="ED293" s="134">
        <f t="shared" si="563"/>
        <v>0</v>
      </c>
      <c r="EE293" s="68">
        <v>7.5</v>
      </c>
      <c r="EF293" s="133">
        <v>7.6</v>
      </c>
      <c r="EG293" s="134">
        <f t="shared" si="564"/>
        <v>-9.9999999999999645E-2</v>
      </c>
      <c r="EH293" s="68">
        <v>7.5</v>
      </c>
      <c r="EI293" s="133">
        <v>7.5</v>
      </c>
      <c r="EJ293" s="134">
        <f t="shared" si="576"/>
        <v>0</v>
      </c>
      <c r="EK293" s="68">
        <v>7.65</v>
      </c>
      <c r="EL293" s="133">
        <v>7.55</v>
      </c>
      <c r="EM293" s="134">
        <f t="shared" si="566"/>
        <v>0.10000000000000053</v>
      </c>
      <c r="EN293" s="68">
        <v>7.3</v>
      </c>
      <c r="EO293" s="133">
        <v>6.9</v>
      </c>
      <c r="EP293" s="134">
        <f t="shared" si="567"/>
        <v>0.39999999999999947</v>
      </c>
      <c r="EQ293" s="68">
        <v>7.4</v>
      </c>
      <c r="ER293" s="133">
        <v>7.4</v>
      </c>
      <c r="ES293" s="134">
        <f t="shared" si="577"/>
        <v>0</v>
      </c>
      <c r="ET293" s="68">
        <v>7.3</v>
      </c>
      <c r="EU293" s="133">
        <v>6.8</v>
      </c>
      <c r="EV293" s="134">
        <f t="shared" si="569"/>
        <v>0.5</v>
      </c>
      <c r="EW293" s="68">
        <v>7.9</v>
      </c>
      <c r="EX293" s="133">
        <v>7</v>
      </c>
      <c r="EY293" s="134">
        <f t="shared" si="570"/>
        <v>0.90000000000000036</v>
      </c>
    </row>
    <row r="294" spans="10:155" ht="19.75" customHeight="1" x14ac:dyDescent="0.35">
      <c r="J294" s="103">
        <v>44679</v>
      </c>
      <c r="K294" s="101">
        <f t="shared" si="532"/>
        <v>14.632258064516124</v>
      </c>
      <c r="L294" s="102">
        <v>15.2</v>
      </c>
      <c r="M294" s="100">
        <v>15.4</v>
      </c>
      <c r="N294" s="100">
        <v>15</v>
      </c>
      <c r="O294" s="100">
        <v>15</v>
      </c>
      <c r="P294" s="100">
        <v>16</v>
      </c>
      <c r="Q294" s="105">
        <v>16</v>
      </c>
      <c r="R294" s="102">
        <v>14.8</v>
      </c>
      <c r="S294" s="100">
        <v>14.8</v>
      </c>
      <c r="T294" s="100">
        <v>14.8</v>
      </c>
      <c r="U294" s="100">
        <v>14.6</v>
      </c>
      <c r="V294" s="100">
        <v>15</v>
      </c>
      <c r="W294" s="56">
        <v>15</v>
      </c>
      <c r="X294" s="106">
        <v>14</v>
      </c>
      <c r="Y294" s="100">
        <v>14.6</v>
      </c>
      <c r="Z294" s="100">
        <v>14.2</v>
      </c>
      <c r="AA294" s="100">
        <v>14.2</v>
      </c>
      <c r="AB294" s="105">
        <v>14.2</v>
      </c>
      <c r="AC294" s="102">
        <v>14.8</v>
      </c>
      <c r="AD294" s="102">
        <v>14.8</v>
      </c>
      <c r="AE294" s="100">
        <v>14.2</v>
      </c>
      <c r="AF294" s="102">
        <v>14.8</v>
      </c>
      <c r="AG294" s="100">
        <v>14.4</v>
      </c>
      <c r="AH294" s="100">
        <v>14.4</v>
      </c>
      <c r="AI294" s="100">
        <v>14.2</v>
      </c>
      <c r="AJ294" s="105">
        <v>14.2</v>
      </c>
      <c r="AK294" s="102">
        <v>14.8</v>
      </c>
      <c r="AL294" s="100">
        <v>14.2</v>
      </c>
      <c r="AM294" s="100">
        <v>14.2</v>
      </c>
      <c r="AN294" s="100">
        <v>13.4</v>
      </c>
      <c r="AO294" s="100">
        <v>14.2</v>
      </c>
      <c r="AP294" s="100">
        <v>14.2</v>
      </c>
      <c r="AQ294" s="110">
        <f t="shared" si="574"/>
        <v>0.29999999999999893</v>
      </c>
      <c r="AS294" s="103"/>
      <c r="AT294" s="175"/>
      <c r="AU294" s="178"/>
      <c r="AV294" s="179"/>
      <c r="AW294" s="179"/>
      <c r="AX294" s="179"/>
      <c r="AY294" s="179"/>
      <c r="AZ294" s="182"/>
      <c r="BA294" s="183"/>
      <c r="BB294" s="179"/>
      <c r="BC294" s="179"/>
      <c r="BD294" s="179"/>
      <c r="BE294" s="179"/>
      <c r="BF294" s="183"/>
      <c r="BG294" s="179"/>
      <c r="BH294" s="179"/>
      <c r="BI294" s="179"/>
      <c r="BJ294" s="185"/>
      <c r="BK294" s="179"/>
      <c r="BL294" s="179"/>
      <c r="BM294" s="179"/>
      <c r="BN294" s="179"/>
      <c r="BO294" s="185"/>
      <c r="BP294" s="183"/>
      <c r="BQ294" s="179"/>
      <c r="BR294" s="179"/>
      <c r="BS294" s="179"/>
      <c r="BT294" s="179"/>
      <c r="BV294" s="103"/>
      <c r="BW294" s="186"/>
      <c r="BX294" s="178"/>
      <c r="BY294" s="179"/>
      <c r="BZ294" s="179"/>
      <c r="CA294" s="179"/>
      <c r="CB294" s="179"/>
      <c r="CC294" s="178"/>
      <c r="CD294" s="179"/>
      <c r="CE294" s="179"/>
      <c r="CF294" s="179"/>
      <c r="CG294" s="179"/>
      <c r="CH294" s="179"/>
      <c r="CI294" s="179"/>
      <c r="CJ294" s="179"/>
      <c r="CK294" s="179"/>
      <c r="CL294" s="188"/>
      <c r="CM294" s="183"/>
      <c r="CN294" s="179"/>
      <c r="CO294" s="179"/>
      <c r="CP294" s="179"/>
      <c r="CQ294" s="179"/>
      <c r="CR294" s="183"/>
      <c r="CS294" s="179"/>
      <c r="CT294" s="179"/>
      <c r="CU294" s="179"/>
      <c r="CV294" s="179"/>
      <c r="CX294" s="103">
        <v>44679</v>
      </c>
      <c r="CY294" s="68">
        <v>10.5</v>
      </c>
      <c r="CZ294" s="68">
        <v>7.5</v>
      </c>
      <c r="DA294" s="126">
        <f t="shared" si="522"/>
        <v>3</v>
      </c>
      <c r="DC294" s="103">
        <v>44679</v>
      </c>
      <c r="DD294" s="127">
        <f t="shared" si="533"/>
        <v>0.19999999999999929</v>
      </c>
      <c r="DE294" s="127">
        <f t="shared" si="534"/>
        <v>-0.20000000000000107</v>
      </c>
      <c r="DF294" s="127">
        <f t="shared" si="535"/>
        <v>-1.4000000000000004</v>
      </c>
      <c r="DG294" s="127">
        <f t="shared" si="536"/>
        <v>-0.60000000000000142</v>
      </c>
      <c r="DH294" s="127">
        <f t="shared" si="537"/>
        <v>-0.60000000000000142</v>
      </c>
      <c r="DI294" s="127">
        <f t="shared" si="538"/>
        <v>0</v>
      </c>
      <c r="DJ294" s="127">
        <f t="shared" si="539"/>
        <v>-0.40000000000000036</v>
      </c>
      <c r="DK294" s="127">
        <f t="shared" si="540"/>
        <v>-0.60000000000000142</v>
      </c>
      <c r="DL294" s="127">
        <f t="shared" si="541"/>
        <v>0.19999999999999929</v>
      </c>
      <c r="DM294" s="127">
        <f t="shared" si="542"/>
        <v>0</v>
      </c>
      <c r="DN294" s="127">
        <f t="shared" si="543"/>
        <v>-1.4000000000000004</v>
      </c>
      <c r="DO294" s="127">
        <f t="shared" si="544"/>
        <v>-1</v>
      </c>
      <c r="DP294" s="127">
        <f t="shared" si="545"/>
        <v>-0.80000000000000071</v>
      </c>
      <c r="DQ294" s="127">
        <f t="shared" si="546"/>
        <v>-0.60000000000000142</v>
      </c>
      <c r="DR294" s="127">
        <f t="shared" si="547"/>
        <v>-0.19999999999999929</v>
      </c>
      <c r="DS294" s="127">
        <f t="shared" si="548"/>
        <v>-0.80000000000000071</v>
      </c>
      <c r="DU294" s="103">
        <v>44682</v>
      </c>
      <c r="DV294" s="68">
        <v>8</v>
      </c>
      <c r="DW294" s="68">
        <v>8</v>
      </c>
      <c r="DX294" s="134">
        <f t="shared" si="561"/>
        <v>0</v>
      </c>
      <c r="DY294" s="68">
        <v>7.6</v>
      </c>
      <c r="DZ294" s="133">
        <v>7.6</v>
      </c>
      <c r="EA294" s="134">
        <f t="shared" si="575"/>
        <v>0</v>
      </c>
      <c r="EB294" s="68">
        <v>7.8</v>
      </c>
      <c r="EC294" s="133">
        <v>7.8</v>
      </c>
      <c r="ED294" s="134">
        <f t="shared" si="563"/>
        <v>0</v>
      </c>
      <c r="EE294" s="68">
        <v>7.5</v>
      </c>
      <c r="EF294" s="133">
        <v>7.55</v>
      </c>
      <c r="EG294" s="134">
        <f t="shared" si="564"/>
        <v>-4.9999999999999822E-2</v>
      </c>
      <c r="EH294" s="68">
        <v>7.6</v>
      </c>
      <c r="EI294" s="133">
        <v>7.6</v>
      </c>
      <c r="EJ294" s="134">
        <f t="shared" si="576"/>
        <v>0</v>
      </c>
      <c r="EK294" s="68">
        <v>7.6</v>
      </c>
      <c r="EL294" s="133">
        <v>7.5</v>
      </c>
      <c r="EM294" s="134">
        <f t="shared" si="566"/>
        <v>9.9999999999999645E-2</v>
      </c>
      <c r="EN294" s="68">
        <v>7.4</v>
      </c>
      <c r="EO294" s="133">
        <v>6.9</v>
      </c>
      <c r="EP294" s="134">
        <f t="shared" si="567"/>
        <v>0.5</v>
      </c>
      <c r="EQ294" s="68">
        <v>7.4</v>
      </c>
      <c r="ER294" s="133">
        <v>7.4</v>
      </c>
      <c r="ES294" s="134">
        <f t="shared" si="577"/>
        <v>0</v>
      </c>
      <c r="ET294" s="68">
        <v>7.4</v>
      </c>
      <c r="EU294" s="133">
        <v>6.8</v>
      </c>
      <c r="EV294" s="134">
        <f t="shared" si="569"/>
        <v>0.60000000000000053</v>
      </c>
      <c r="EW294" s="68">
        <v>8</v>
      </c>
      <c r="EX294" s="133">
        <v>7</v>
      </c>
      <c r="EY294" s="134">
        <f t="shared" si="570"/>
        <v>1</v>
      </c>
    </row>
    <row r="295" spans="10:155" ht="19.75" customHeight="1" x14ac:dyDescent="0.35">
      <c r="J295" s="103">
        <v>44678</v>
      </c>
      <c r="K295" s="101">
        <f t="shared" si="532"/>
        <v>14.670967741935479</v>
      </c>
      <c r="L295" s="102">
        <v>15.2</v>
      </c>
      <c r="M295" s="100">
        <v>15.6</v>
      </c>
      <c r="N295" s="100">
        <v>15</v>
      </c>
      <c r="O295" s="100">
        <v>15.4</v>
      </c>
      <c r="P295" s="100">
        <v>16</v>
      </c>
      <c r="Q295" s="105">
        <v>16</v>
      </c>
      <c r="R295" s="102">
        <v>14.8</v>
      </c>
      <c r="S295" s="100">
        <v>14.8</v>
      </c>
      <c r="T295" s="100">
        <v>14.8</v>
      </c>
      <c r="U295" s="100">
        <v>14.6</v>
      </c>
      <c r="V295" s="100">
        <v>15</v>
      </c>
      <c r="W295" s="56">
        <v>15</v>
      </c>
      <c r="X295" s="106">
        <v>14</v>
      </c>
      <c r="Y295" s="100">
        <v>14.6</v>
      </c>
      <c r="Z295" s="100">
        <v>14.2</v>
      </c>
      <c r="AA295" s="100">
        <v>14.2</v>
      </c>
      <c r="AB295" s="105">
        <v>14.2</v>
      </c>
      <c r="AC295" s="102">
        <v>14.8</v>
      </c>
      <c r="AD295" s="102">
        <v>14.8</v>
      </c>
      <c r="AE295" s="100">
        <v>14</v>
      </c>
      <c r="AF295" s="102">
        <v>14.8</v>
      </c>
      <c r="AG295" s="100">
        <v>14.4</v>
      </c>
      <c r="AH295" s="100">
        <v>14.4</v>
      </c>
      <c r="AI295" s="100">
        <v>14.2</v>
      </c>
      <c r="AJ295" s="105">
        <v>14.2</v>
      </c>
      <c r="AK295" s="102">
        <v>14.8</v>
      </c>
      <c r="AL295" s="100">
        <v>14.4</v>
      </c>
      <c r="AM295" s="100">
        <v>14.4</v>
      </c>
      <c r="AN295" s="100">
        <v>13.6</v>
      </c>
      <c r="AO295" s="100">
        <v>14.4</v>
      </c>
      <c r="AP295" s="100">
        <v>14.2</v>
      </c>
      <c r="AQ295" s="110">
        <f t="shared" si="574"/>
        <v>0.39999999999999858</v>
      </c>
      <c r="AS295" s="103"/>
      <c r="AT295" s="175"/>
      <c r="AU295" s="178"/>
      <c r="AV295" s="179"/>
      <c r="AW295" s="179"/>
      <c r="AX295" s="179"/>
      <c r="AY295" s="179"/>
      <c r="AZ295" s="182"/>
      <c r="BA295" s="183"/>
      <c r="BB295" s="179"/>
      <c r="BC295" s="179"/>
      <c r="BD295" s="179"/>
      <c r="BE295" s="179"/>
      <c r="BF295" s="183"/>
      <c r="BG295" s="179"/>
      <c r="BH295" s="179"/>
      <c r="BI295" s="179"/>
      <c r="BJ295" s="185"/>
      <c r="BK295" s="179"/>
      <c r="BL295" s="179"/>
      <c r="BM295" s="179"/>
      <c r="BN295" s="179"/>
      <c r="BO295" s="185"/>
      <c r="BP295" s="183"/>
      <c r="BQ295" s="179"/>
      <c r="BR295" s="179"/>
      <c r="BS295" s="179"/>
      <c r="BT295" s="179"/>
      <c r="BV295" s="103"/>
      <c r="BW295" s="186"/>
      <c r="BX295" s="178"/>
      <c r="BY295" s="179"/>
      <c r="BZ295" s="179"/>
      <c r="CA295" s="179"/>
      <c r="CB295" s="179"/>
      <c r="CC295" s="178"/>
      <c r="CD295" s="179"/>
      <c r="CE295" s="179"/>
      <c r="CF295" s="179"/>
      <c r="CG295" s="179"/>
      <c r="CH295" s="179"/>
      <c r="CI295" s="179"/>
      <c r="CJ295" s="179"/>
      <c r="CK295" s="179"/>
      <c r="CL295" s="188"/>
      <c r="CM295" s="183"/>
      <c r="CN295" s="179"/>
      <c r="CO295" s="179"/>
      <c r="CP295" s="179"/>
      <c r="CQ295" s="179"/>
      <c r="CR295" s="183"/>
      <c r="CS295" s="179"/>
      <c r="CT295" s="179"/>
      <c r="CU295" s="179"/>
      <c r="CV295" s="179"/>
      <c r="CX295" s="103">
        <v>44678</v>
      </c>
      <c r="CY295" s="68">
        <v>11.5</v>
      </c>
      <c r="CZ295" s="68">
        <v>9</v>
      </c>
      <c r="DA295" s="126">
        <f t="shared" si="522"/>
        <v>2.5</v>
      </c>
      <c r="DC295" s="103">
        <v>44678</v>
      </c>
      <c r="DD295" s="127">
        <f t="shared" si="533"/>
        <v>0.19999999999999929</v>
      </c>
      <c r="DE295" s="127">
        <f t="shared" si="534"/>
        <v>-0.20000000000000107</v>
      </c>
      <c r="DF295" s="127">
        <f t="shared" si="535"/>
        <v>-1.2000000000000011</v>
      </c>
      <c r="DG295" s="127">
        <f t="shared" si="536"/>
        <v>-0.40000000000000036</v>
      </c>
      <c r="DH295" s="127">
        <f t="shared" si="537"/>
        <v>-0.40000000000000036</v>
      </c>
      <c r="DI295" s="127">
        <f t="shared" si="538"/>
        <v>0</v>
      </c>
      <c r="DJ295" s="127">
        <f t="shared" si="539"/>
        <v>-0.40000000000000036</v>
      </c>
      <c r="DK295" s="127">
        <f t="shared" si="540"/>
        <v>-0.60000000000000142</v>
      </c>
      <c r="DL295" s="127">
        <f t="shared" si="541"/>
        <v>0.19999999999999929</v>
      </c>
      <c r="DM295" s="127">
        <f t="shared" si="542"/>
        <v>0</v>
      </c>
      <c r="DN295" s="127">
        <f t="shared" si="543"/>
        <v>-1.2000000000000011</v>
      </c>
      <c r="DO295" s="127">
        <f t="shared" si="544"/>
        <v>-0.80000000000000071</v>
      </c>
      <c r="DP295" s="127">
        <f t="shared" si="545"/>
        <v>-0.59999999999999964</v>
      </c>
      <c r="DQ295" s="127">
        <f t="shared" si="546"/>
        <v>-0.40000000000000036</v>
      </c>
      <c r="DR295" s="127">
        <f t="shared" si="547"/>
        <v>-0.40000000000000036</v>
      </c>
      <c r="DS295" s="127">
        <f t="shared" si="548"/>
        <v>-0.80000000000000071</v>
      </c>
      <c r="DU295" s="103">
        <v>44681</v>
      </c>
      <c r="DV295" s="68">
        <v>8</v>
      </c>
      <c r="DW295" s="68">
        <v>8</v>
      </c>
      <c r="DX295" s="134">
        <f t="shared" si="561"/>
        <v>0</v>
      </c>
      <c r="DY295" s="68">
        <v>7.6</v>
      </c>
      <c r="DZ295" s="133">
        <v>7.6</v>
      </c>
      <c r="EA295" s="134">
        <f t="shared" si="575"/>
        <v>0</v>
      </c>
      <c r="EB295" s="68"/>
      <c r="EC295" s="133"/>
      <c r="ED295" s="134"/>
      <c r="EE295" s="68"/>
      <c r="EF295" s="133"/>
      <c r="EG295" s="134"/>
      <c r="EH295" s="68">
        <v>7.3</v>
      </c>
      <c r="EI295" s="133">
        <v>7.4</v>
      </c>
      <c r="EJ295" s="134">
        <f t="shared" si="576"/>
        <v>-0.10000000000000053</v>
      </c>
      <c r="EK295" s="68"/>
      <c r="EL295" s="133"/>
      <c r="EM295" s="134"/>
      <c r="EN295" s="68"/>
      <c r="EO295" s="133"/>
      <c r="EP295" s="134"/>
      <c r="EQ295" s="68">
        <v>7.4</v>
      </c>
      <c r="ER295" s="133">
        <v>7.4</v>
      </c>
      <c r="ES295" s="134">
        <f t="shared" si="577"/>
        <v>0</v>
      </c>
      <c r="ET295" s="68"/>
      <c r="EU295" s="133"/>
      <c r="EV295" s="134"/>
      <c r="EW295" s="68"/>
      <c r="EX295" s="133"/>
      <c r="EY295" s="134"/>
    </row>
    <row r="296" spans="10:155" ht="19.75" customHeight="1" x14ac:dyDescent="0.35">
      <c r="J296" s="103">
        <v>44677</v>
      </c>
      <c r="K296" s="101">
        <f t="shared" si="532"/>
        <v>14.703225806451613</v>
      </c>
      <c r="L296" s="102">
        <v>15.2</v>
      </c>
      <c r="M296" s="100">
        <v>15.6</v>
      </c>
      <c r="N296" s="100">
        <v>15</v>
      </c>
      <c r="O296" s="100">
        <v>15.4</v>
      </c>
      <c r="P296" s="100">
        <v>15.8</v>
      </c>
      <c r="Q296" s="105">
        <v>16</v>
      </c>
      <c r="R296" s="102">
        <v>15</v>
      </c>
      <c r="S296" s="100">
        <v>15</v>
      </c>
      <c r="T296" s="100">
        <v>14.8</v>
      </c>
      <c r="U296" s="100">
        <v>14.6</v>
      </c>
      <c r="V296" s="100">
        <v>15</v>
      </c>
      <c r="W296" s="56">
        <v>15</v>
      </c>
      <c r="X296" s="106">
        <v>14</v>
      </c>
      <c r="Y296" s="100">
        <v>14.6</v>
      </c>
      <c r="Z296" s="100">
        <v>14.2</v>
      </c>
      <c r="AA296" s="100">
        <v>14.2</v>
      </c>
      <c r="AB296" s="105">
        <v>14.2</v>
      </c>
      <c r="AC296" s="102">
        <v>14.8</v>
      </c>
      <c r="AD296" s="102">
        <v>14.8</v>
      </c>
      <c r="AE296" s="100">
        <v>14</v>
      </c>
      <c r="AF296" s="102">
        <v>14.8</v>
      </c>
      <c r="AG296" s="100">
        <v>14.4</v>
      </c>
      <c r="AH296" s="100">
        <v>14.4</v>
      </c>
      <c r="AI296" s="100">
        <v>14.2</v>
      </c>
      <c r="AJ296" s="105">
        <v>14.2</v>
      </c>
      <c r="AK296" s="102">
        <v>14.8</v>
      </c>
      <c r="AL296" s="100">
        <v>14.6</v>
      </c>
      <c r="AM296" s="100">
        <v>14.6</v>
      </c>
      <c r="AN296" s="100">
        <v>13.8</v>
      </c>
      <c r="AO296" s="100">
        <v>14.6</v>
      </c>
      <c r="AP296" s="100">
        <v>14.2</v>
      </c>
      <c r="AQ296" s="110">
        <f t="shared" si="574"/>
        <v>0.19999999999999929</v>
      </c>
      <c r="AS296" s="103"/>
      <c r="AT296" s="175"/>
      <c r="AU296" s="178"/>
      <c r="AV296" s="179"/>
      <c r="AW296" s="179"/>
      <c r="AX296" s="179"/>
      <c r="AY296" s="179"/>
      <c r="AZ296" s="182"/>
      <c r="BA296" s="183"/>
      <c r="BB296" s="179"/>
      <c r="BC296" s="179"/>
      <c r="BD296" s="179"/>
      <c r="BE296" s="179"/>
      <c r="BF296" s="183"/>
      <c r="BG296" s="179"/>
      <c r="BH296" s="179"/>
      <c r="BI296" s="179"/>
      <c r="BJ296" s="185"/>
      <c r="BK296" s="179"/>
      <c r="BL296" s="179"/>
      <c r="BM296" s="179"/>
      <c r="BN296" s="179"/>
      <c r="BO296" s="185"/>
      <c r="BP296" s="183"/>
      <c r="BQ296" s="179"/>
      <c r="BR296" s="179"/>
      <c r="BS296" s="179"/>
      <c r="BT296" s="179"/>
      <c r="BV296" s="103"/>
      <c r="BW296" s="186"/>
      <c r="BX296" s="178"/>
      <c r="BY296" s="179"/>
      <c r="BZ296" s="179"/>
      <c r="CA296" s="179"/>
      <c r="CB296" s="179"/>
      <c r="CC296" s="178"/>
      <c r="CD296" s="179"/>
      <c r="CE296" s="179"/>
      <c r="CF296" s="179"/>
      <c r="CG296" s="179"/>
      <c r="CH296" s="179"/>
      <c r="CI296" s="179"/>
      <c r="CJ296" s="179"/>
      <c r="CK296" s="179"/>
      <c r="CL296" s="188"/>
      <c r="CM296" s="183"/>
      <c r="CN296" s="179"/>
      <c r="CO296" s="179"/>
      <c r="CP296" s="179"/>
      <c r="CQ296" s="179"/>
      <c r="CR296" s="183"/>
      <c r="CS296" s="179"/>
      <c r="CT296" s="179"/>
      <c r="CU296" s="179"/>
      <c r="CV296" s="179"/>
      <c r="CX296" s="103">
        <v>44677</v>
      </c>
      <c r="CY296" s="68">
        <v>11.5</v>
      </c>
      <c r="CZ296" s="68">
        <v>10</v>
      </c>
      <c r="DA296" s="126">
        <f t="shared" si="522"/>
        <v>1.5</v>
      </c>
      <c r="DC296" s="103">
        <v>44677</v>
      </c>
      <c r="DD296" s="127">
        <f t="shared" si="533"/>
        <v>0</v>
      </c>
      <c r="DE296" s="127">
        <f t="shared" si="534"/>
        <v>-0.40000000000000036</v>
      </c>
      <c r="DF296" s="127">
        <f t="shared" si="535"/>
        <v>-1.1999999999999993</v>
      </c>
      <c r="DG296" s="127">
        <f t="shared" si="536"/>
        <v>-0.40000000000000036</v>
      </c>
      <c r="DH296" s="127">
        <f t="shared" si="537"/>
        <v>-0.40000000000000036</v>
      </c>
      <c r="DI296" s="127">
        <f t="shared" si="538"/>
        <v>0</v>
      </c>
      <c r="DJ296" s="127">
        <f t="shared" si="539"/>
        <v>-0.59999999999999964</v>
      </c>
      <c r="DK296" s="127">
        <f t="shared" si="540"/>
        <v>-0.80000000000000071</v>
      </c>
      <c r="DL296" s="127">
        <f t="shared" si="541"/>
        <v>0</v>
      </c>
      <c r="DM296" s="127">
        <f t="shared" si="542"/>
        <v>-0.19999999999999929</v>
      </c>
      <c r="DN296" s="127">
        <f t="shared" si="543"/>
        <v>-1.1999999999999993</v>
      </c>
      <c r="DO296" s="127">
        <f t="shared" si="544"/>
        <v>-0.59999999999999964</v>
      </c>
      <c r="DP296" s="127">
        <f t="shared" si="545"/>
        <v>-0.40000000000000036</v>
      </c>
      <c r="DQ296" s="127">
        <f t="shared" si="546"/>
        <v>-0.40000000000000036</v>
      </c>
      <c r="DR296" s="127">
        <f t="shared" si="547"/>
        <v>-0.59999999999999964</v>
      </c>
      <c r="DS296" s="127">
        <f t="shared" si="548"/>
        <v>-1</v>
      </c>
      <c r="DU296" s="103">
        <v>44680</v>
      </c>
      <c r="DV296" s="68">
        <v>7.8</v>
      </c>
      <c r="DW296" s="133">
        <v>7.8</v>
      </c>
      <c r="DX296" s="134">
        <f t="shared" si="561"/>
        <v>0</v>
      </c>
      <c r="DY296" s="68">
        <v>7.6</v>
      </c>
      <c r="DZ296" s="133">
        <v>7.6</v>
      </c>
      <c r="EA296" s="134">
        <f t="shared" ref="EA296:EA302" si="578">DY296-DZ296</f>
        <v>0</v>
      </c>
      <c r="EB296" s="68"/>
      <c r="EC296" s="133"/>
      <c r="ED296" s="134"/>
      <c r="EE296" s="68"/>
      <c r="EF296" s="133"/>
      <c r="EG296" s="134"/>
      <c r="EH296" s="68">
        <v>7.3</v>
      </c>
      <c r="EI296" s="133">
        <v>7.4</v>
      </c>
      <c r="EJ296" s="134">
        <f t="shared" si="576"/>
        <v>-0.10000000000000053</v>
      </c>
      <c r="EK296" s="68"/>
      <c r="EL296" s="133"/>
      <c r="EM296" s="134"/>
      <c r="EN296" s="68"/>
      <c r="EO296" s="133"/>
      <c r="EP296" s="134"/>
      <c r="EQ296" s="68">
        <v>7.4</v>
      </c>
      <c r="ER296" s="133">
        <v>7.5</v>
      </c>
      <c r="ES296" s="134">
        <f t="shared" si="577"/>
        <v>-9.9999999999999645E-2</v>
      </c>
      <c r="ET296" s="68"/>
      <c r="EU296" s="133"/>
      <c r="EV296" s="134"/>
      <c r="EW296" s="68"/>
      <c r="EX296" s="133"/>
      <c r="EY296" s="134"/>
    </row>
    <row r="297" spans="10:155" ht="19.75" customHeight="1" x14ac:dyDescent="0.35">
      <c r="J297" s="103">
        <v>44676</v>
      </c>
      <c r="K297" s="101">
        <f t="shared" si="532"/>
        <v>14.703225806451613</v>
      </c>
      <c r="L297" s="102">
        <v>15.2</v>
      </c>
      <c r="M297" s="100">
        <v>15.6</v>
      </c>
      <c r="N297" s="100">
        <v>15</v>
      </c>
      <c r="O297" s="100">
        <v>15.4</v>
      </c>
      <c r="P297" s="100">
        <v>15.8</v>
      </c>
      <c r="Q297" s="105">
        <v>16</v>
      </c>
      <c r="R297" s="102">
        <v>15</v>
      </c>
      <c r="S297" s="100">
        <v>15</v>
      </c>
      <c r="T297" s="100">
        <v>14.8</v>
      </c>
      <c r="U297" s="100">
        <v>14.6</v>
      </c>
      <c r="V297" s="100">
        <v>15</v>
      </c>
      <c r="W297" s="56">
        <v>15</v>
      </c>
      <c r="X297" s="106">
        <v>14</v>
      </c>
      <c r="Y297" s="100">
        <v>14.6</v>
      </c>
      <c r="Z297" s="100">
        <v>14.2</v>
      </c>
      <c r="AA297" s="100">
        <v>14.2</v>
      </c>
      <c r="AB297" s="105">
        <v>14.2</v>
      </c>
      <c r="AC297" s="102">
        <v>14.8</v>
      </c>
      <c r="AD297" s="102">
        <v>14.8</v>
      </c>
      <c r="AE297" s="100">
        <v>14</v>
      </c>
      <c r="AF297" s="102">
        <v>14.8</v>
      </c>
      <c r="AG297" s="100">
        <v>14.4</v>
      </c>
      <c r="AH297" s="100">
        <v>14.4</v>
      </c>
      <c r="AI297" s="100">
        <v>14.2</v>
      </c>
      <c r="AJ297" s="105">
        <v>14.2</v>
      </c>
      <c r="AK297" s="102">
        <v>14.8</v>
      </c>
      <c r="AL297" s="100">
        <v>14.6</v>
      </c>
      <c r="AM297" s="100">
        <v>14.6</v>
      </c>
      <c r="AN297" s="100">
        <v>13.8</v>
      </c>
      <c r="AO297" s="100">
        <v>14.6</v>
      </c>
      <c r="AP297" s="100">
        <v>14.2</v>
      </c>
      <c r="AQ297" s="110">
        <f t="shared" si="574"/>
        <v>0.19999999999999929</v>
      </c>
      <c r="AS297" s="103"/>
      <c r="AT297" s="175"/>
      <c r="AU297" s="178"/>
      <c r="AV297" s="179"/>
      <c r="AW297" s="179"/>
      <c r="AX297" s="179"/>
      <c r="AY297" s="179"/>
      <c r="AZ297" s="182"/>
      <c r="BA297" s="183"/>
      <c r="BB297" s="179"/>
      <c r="BC297" s="179"/>
      <c r="BD297" s="179"/>
      <c r="BE297" s="179"/>
      <c r="BF297" s="183"/>
      <c r="BG297" s="179"/>
      <c r="BH297" s="179"/>
      <c r="BI297" s="179"/>
      <c r="BJ297" s="185"/>
      <c r="BK297" s="179"/>
      <c r="BL297" s="179"/>
      <c r="BM297" s="179"/>
      <c r="BN297" s="179"/>
      <c r="BO297" s="185"/>
      <c r="BP297" s="183"/>
      <c r="BQ297" s="179"/>
      <c r="BR297" s="179"/>
      <c r="BS297" s="179"/>
      <c r="BT297" s="179"/>
      <c r="BV297" s="103"/>
      <c r="BW297" s="186"/>
      <c r="BX297" s="178"/>
      <c r="BY297" s="179"/>
      <c r="BZ297" s="179"/>
      <c r="CA297" s="179"/>
      <c r="CB297" s="179"/>
      <c r="CC297" s="178"/>
      <c r="CD297" s="179"/>
      <c r="CE297" s="179"/>
      <c r="CF297" s="179"/>
      <c r="CG297" s="179"/>
      <c r="CH297" s="179"/>
      <c r="CI297" s="179"/>
      <c r="CJ297" s="179"/>
      <c r="CK297" s="179"/>
      <c r="CL297" s="188"/>
      <c r="CM297" s="183"/>
      <c r="CN297" s="179"/>
      <c r="CO297" s="179"/>
      <c r="CP297" s="179"/>
      <c r="CQ297" s="179"/>
      <c r="CR297" s="183"/>
      <c r="CS297" s="179"/>
      <c r="CT297" s="179"/>
      <c r="CU297" s="179"/>
      <c r="CV297" s="179"/>
      <c r="CX297" s="103">
        <v>44676</v>
      </c>
      <c r="CY297" s="68">
        <v>9.75</v>
      </c>
      <c r="CZ297" s="68">
        <v>9</v>
      </c>
      <c r="DA297" s="126">
        <f t="shared" si="522"/>
        <v>0.75</v>
      </c>
      <c r="DC297" s="103">
        <v>44676</v>
      </c>
      <c r="DD297" s="127">
        <f t="shared" si="533"/>
        <v>0</v>
      </c>
      <c r="DE297" s="127">
        <f t="shared" si="534"/>
        <v>-0.40000000000000036</v>
      </c>
      <c r="DF297" s="127">
        <f t="shared" si="535"/>
        <v>-1.1999999999999993</v>
      </c>
      <c r="DG297" s="127">
        <f t="shared" si="536"/>
        <v>-0.40000000000000036</v>
      </c>
      <c r="DH297" s="127">
        <f t="shared" si="537"/>
        <v>-0.40000000000000036</v>
      </c>
      <c r="DI297" s="127">
        <f t="shared" si="538"/>
        <v>0</v>
      </c>
      <c r="DJ297" s="127">
        <f t="shared" si="539"/>
        <v>-0.59999999999999964</v>
      </c>
      <c r="DK297" s="127">
        <f t="shared" si="540"/>
        <v>-0.80000000000000071</v>
      </c>
      <c r="DL297" s="127">
        <f t="shared" si="541"/>
        <v>0</v>
      </c>
      <c r="DM297" s="127">
        <f t="shared" si="542"/>
        <v>-0.19999999999999929</v>
      </c>
      <c r="DN297" s="127">
        <f t="shared" si="543"/>
        <v>-1.1999999999999993</v>
      </c>
      <c r="DO297" s="127">
        <f t="shared" si="544"/>
        <v>-0.59999999999999964</v>
      </c>
      <c r="DP297" s="127">
        <f t="shared" si="545"/>
        <v>-0.40000000000000036</v>
      </c>
      <c r="DQ297" s="127">
        <f t="shared" si="546"/>
        <v>-0.40000000000000036</v>
      </c>
      <c r="DR297" s="127">
        <f t="shared" si="547"/>
        <v>-0.59999999999999964</v>
      </c>
      <c r="DS297" s="127">
        <f t="shared" si="548"/>
        <v>-1</v>
      </c>
      <c r="DU297" s="103">
        <v>44679</v>
      </c>
      <c r="DV297" s="68">
        <v>7.4</v>
      </c>
      <c r="DW297" s="133">
        <v>7.4</v>
      </c>
      <c r="DX297" s="134">
        <f t="shared" si="561"/>
        <v>0</v>
      </c>
      <c r="DY297" s="68">
        <v>7.4</v>
      </c>
      <c r="DZ297" s="133">
        <v>7.4</v>
      </c>
      <c r="EA297" s="134">
        <f t="shared" si="578"/>
        <v>0</v>
      </c>
      <c r="EB297" s="68"/>
      <c r="EC297" s="133"/>
      <c r="ED297" s="134"/>
      <c r="EE297" s="68"/>
      <c r="EF297" s="133"/>
      <c r="EG297" s="134"/>
      <c r="EH297" s="68">
        <v>7.1</v>
      </c>
      <c r="EI297" s="133">
        <v>7.3</v>
      </c>
      <c r="EJ297" s="134">
        <f t="shared" ref="EJ297:EJ310" si="579">EH297-EI297</f>
        <v>-0.20000000000000018</v>
      </c>
      <c r="EK297" s="68"/>
      <c r="EL297" s="133"/>
      <c r="EM297" s="134"/>
      <c r="EN297" s="68"/>
      <c r="EO297" s="133"/>
      <c r="EP297" s="134"/>
      <c r="EQ297" s="68">
        <v>7.2</v>
      </c>
      <c r="ER297" s="133">
        <v>7.3</v>
      </c>
      <c r="ES297" s="134">
        <f t="shared" ref="ES297:ES310" si="580">EQ297-ER297</f>
        <v>-9.9999999999999645E-2</v>
      </c>
      <c r="ET297" s="68"/>
      <c r="EU297" s="133"/>
      <c r="EV297" s="134"/>
      <c r="EW297" s="68"/>
      <c r="EX297" s="133"/>
      <c r="EY297" s="134"/>
    </row>
    <row r="298" spans="10:155" ht="19.75" customHeight="1" x14ac:dyDescent="0.35">
      <c r="J298" s="103">
        <v>44675</v>
      </c>
      <c r="K298" s="101">
        <f t="shared" si="532"/>
        <v>14.283870967741935</v>
      </c>
      <c r="L298" s="102">
        <v>14.8</v>
      </c>
      <c r="M298" s="100">
        <v>15.2</v>
      </c>
      <c r="N298" s="100">
        <v>14.4</v>
      </c>
      <c r="O298" s="100">
        <v>14.8</v>
      </c>
      <c r="P298" s="100">
        <v>15.6</v>
      </c>
      <c r="Q298" s="105">
        <v>16</v>
      </c>
      <c r="R298" s="102">
        <v>14.6</v>
      </c>
      <c r="S298" s="100">
        <v>14.4</v>
      </c>
      <c r="T298" s="100">
        <v>14.2</v>
      </c>
      <c r="U298" s="100">
        <v>14</v>
      </c>
      <c r="V298" s="100">
        <v>14.2</v>
      </c>
      <c r="W298" s="56">
        <v>14.2</v>
      </c>
      <c r="X298" s="106">
        <v>13.4</v>
      </c>
      <c r="Y298" s="100">
        <v>14.2</v>
      </c>
      <c r="Z298" s="100">
        <v>13.8</v>
      </c>
      <c r="AA298" s="100">
        <v>14</v>
      </c>
      <c r="AB298" s="105">
        <v>14</v>
      </c>
      <c r="AC298" s="102">
        <v>14.2</v>
      </c>
      <c r="AD298" s="102">
        <v>14.2</v>
      </c>
      <c r="AE298" s="100">
        <v>13.8</v>
      </c>
      <c r="AF298" s="102">
        <v>14.4</v>
      </c>
      <c r="AG298" s="100">
        <v>14</v>
      </c>
      <c r="AH298" s="100">
        <v>14.2</v>
      </c>
      <c r="AI298" s="100">
        <v>14.2</v>
      </c>
      <c r="AJ298" s="105">
        <v>14</v>
      </c>
      <c r="AK298" s="102">
        <v>14.4</v>
      </c>
      <c r="AL298" s="100">
        <v>14.2</v>
      </c>
      <c r="AM298" s="100">
        <v>14</v>
      </c>
      <c r="AN298" s="100">
        <v>13.6</v>
      </c>
      <c r="AO298" s="100">
        <v>14</v>
      </c>
      <c r="AP298" s="100">
        <v>13.8</v>
      </c>
      <c r="AQ298" s="110">
        <f t="shared" si="574"/>
        <v>0.39999999999999858</v>
      </c>
      <c r="AS298" s="103"/>
      <c r="AT298" s="175"/>
      <c r="AU298" s="178"/>
      <c r="AV298" s="179"/>
      <c r="AW298" s="179"/>
      <c r="AX298" s="179"/>
      <c r="AY298" s="179"/>
      <c r="AZ298" s="182"/>
      <c r="BA298" s="183"/>
      <c r="BB298" s="179"/>
      <c r="BC298" s="179"/>
      <c r="BD298" s="179"/>
      <c r="BE298" s="179"/>
      <c r="BF298" s="183"/>
      <c r="BG298" s="179"/>
      <c r="BH298" s="179"/>
      <c r="BI298" s="179"/>
      <c r="BJ298" s="185"/>
      <c r="BK298" s="179"/>
      <c r="BL298" s="179"/>
      <c r="BM298" s="179"/>
      <c r="BN298" s="179"/>
      <c r="BO298" s="185"/>
      <c r="BP298" s="183"/>
      <c r="BQ298" s="179"/>
      <c r="BR298" s="179"/>
      <c r="BS298" s="179"/>
      <c r="BT298" s="179"/>
      <c r="BV298" s="103"/>
      <c r="BW298" s="186"/>
      <c r="BX298" s="178"/>
      <c r="BY298" s="179"/>
      <c r="BZ298" s="179"/>
      <c r="CA298" s="179"/>
      <c r="CB298" s="179"/>
      <c r="CC298" s="178"/>
      <c r="CD298" s="179"/>
      <c r="CE298" s="179"/>
      <c r="CF298" s="179"/>
      <c r="CG298" s="179"/>
      <c r="CH298" s="179"/>
      <c r="CI298" s="179"/>
      <c r="CJ298" s="179"/>
      <c r="CK298" s="179"/>
      <c r="CL298" s="188"/>
      <c r="CM298" s="183"/>
      <c r="CN298" s="179"/>
      <c r="CO298" s="179"/>
      <c r="CP298" s="179"/>
      <c r="CQ298" s="179"/>
      <c r="CR298" s="183"/>
      <c r="CS298" s="179"/>
      <c r="CT298" s="179"/>
      <c r="CU298" s="179"/>
      <c r="CV298" s="179"/>
      <c r="CX298" s="103">
        <v>44675</v>
      </c>
      <c r="CY298" s="68">
        <v>9</v>
      </c>
      <c r="CZ298" s="68">
        <v>8.15</v>
      </c>
      <c r="DA298" s="126">
        <f t="shared" si="522"/>
        <v>0.84999999999999964</v>
      </c>
      <c r="DC298" s="103">
        <v>44675</v>
      </c>
      <c r="DD298" s="127">
        <f t="shared" si="533"/>
        <v>-0.20000000000000107</v>
      </c>
      <c r="DE298" s="127">
        <f t="shared" si="534"/>
        <v>-0.40000000000000036</v>
      </c>
      <c r="DF298" s="127">
        <f t="shared" si="535"/>
        <v>-0.80000000000000071</v>
      </c>
      <c r="DG298" s="127">
        <f t="shared" si="536"/>
        <v>-0.40000000000000036</v>
      </c>
      <c r="DH298" s="127">
        <f t="shared" si="537"/>
        <v>-0.20000000000000107</v>
      </c>
      <c r="DI298" s="127">
        <f t="shared" si="538"/>
        <v>0.19999999999999929</v>
      </c>
      <c r="DJ298" s="127">
        <f t="shared" si="539"/>
        <v>-0.20000000000000107</v>
      </c>
      <c r="DK298" s="127">
        <f t="shared" si="540"/>
        <v>-0.20000000000000107</v>
      </c>
      <c r="DL298" s="127">
        <f t="shared" si="541"/>
        <v>0</v>
      </c>
      <c r="DM298" s="127">
        <f t="shared" si="542"/>
        <v>0</v>
      </c>
      <c r="DN298" s="127">
        <f t="shared" si="543"/>
        <v>-1</v>
      </c>
      <c r="DO298" s="127">
        <f t="shared" si="544"/>
        <v>-0.59999999999999964</v>
      </c>
      <c r="DP298" s="127">
        <f t="shared" si="545"/>
        <v>0</v>
      </c>
      <c r="DQ298" s="127">
        <f t="shared" si="546"/>
        <v>-0.40000000000000036</v>
      </c>
      <c r="DR298" s="127">
        <f t="shared" si="547"/>
        <v>-0.79999999999999893</v>
      </c>
      <c r="DS298" s="127">
        <f t="shared" si="548"/>
        <v>-1</v>
      </c>
      <c r="DU298" s="103">
        <v>44678</v>
      </c>
      <c r="DV298" s="68">
        <v>7.4</v>
      </c>
      <c r="DW298" s="133">
        <v>7.4</v>
      </c>
      <c r="DX298" s="134">
        <f t="shared" si="561"/>
        <v>0</v>
      </c>
      <c r="DY298" s="68">
        <v>7.4</v>
      </c>
      <c r="DZ298" s="133">
        <v>7.4</v>
      </c>
      <c r="EA298" s="134">
        <f t="shared" si="578"/>
        <v>0</v>
      </c>
      <c r="EB298" s="68"/>
      <c r="EC298" s="133"/>
      <c r="ED298" s="134"/>
      <c r="EE298" s="68"/>
      <c r="EF298" s="133"/>
      <c r="EG298" s="134"/>
      <c r="EH298" s="68">
        <v>7.2</v>
      </c>
      <c r="EI298" s="133">
        <v>7.3</v>
      </c>
      <c r="EJ298" s="134">
        <f t="shared" si="579"/>
        <v>-9.9999999999999645E-2</v>
      </c>
      <c r="EK298" s="68"/>
      <c r="EL298" s="133"/>
      <c r="EM298" s="134"/>
      <c r="EN298" s="68"/>
      <c r="EO298" s="133"/>
      <c r="EP298" s="134"/>
      <c r="EQ298" s="68">
        <v>7.2</v>
      </c>
      <c r="ER298" s="133">
        <v>7.3</v>
      </c>
      <c r="ES298" s="134">
        <f t="shared" si="580"/>
        <v>-9.9999999999999645E-2</v>
      </c>
      <c r="ET298" s="68"/>
      <c r="EU298" s="133"/>
      <c r="EV298" s="134"/>
      <c r="EW298" s="68"/>
      <c r="EX298" s="133"/>
      <c r="EY298" s="134"/>
    </row>
    <row r="299" spans="10:155" ht="19.75" customHeight="1" x14ac:dyDescent="0.35">
      <c r="J299" s="103">
        <v>44674</v>
      </c>
      <c r="K299" s="101">
        <f t="shared" si="532"/>
        <v>13.903225806451612</v>
      </c>
      <c r="L299" s="102">
        <v>14.8</v>
      </c>
      <c r="M299" s="100">
        <v>15</v>
      </c>
      <c r="N299" s="100">
        <v>14.4</v>
      </c>
      <c r="O299" s="100">
        <v>14.8</v>
      </c>
      <c r="P299" s="100">
        <v>15.6</v>
      </c>
      <c r="Q299" s="105">
        <v>16</v>
      </c>
      <c r="R299" s="102">
        <v>13.8</v>
      </c>
      <c r="S299" s="100">
        <v>13.6</v>
      </c>
      <c r="T299" s="100">
        <v>13.6</v>
      </c>
      <c r="U299" s="100">
        <v>13.4</v>
      </c>
      <c r="V299" s="100">
        <v>13.8</v>
      </c>
      <c r="W299" s="56">
        <v>13.8</v>
      </c>
      <c r="X299" s="106">
        <v>13</v>
      </c>
      <c r="Y299" s="100">
        <v>13.6</v>
      </c>
      <c r="Z299" s="100">
        <v>13.4</v>
      </c>
      <c r="AA299" s="100">
        <v>13.6</v>
      </c>
      <c r="AB299" s="105">
        <v>13.6</v>
      </c>
      <c r="AC299" s="102">
        <v>14</v>
      </c>
      <c r="AD299" s="102">
        <v>14</v>
      </c>
      <c r="AE299" s="100">
        <v>13.2</v>
      </c>
      <c r="AF299" s="102">
        <v>14.2</v>
      </c>
      <c r="AG299" s="100">
        <v>13.4</v>
      </c>
      <c r="AH299" s="100">
        <v>13.6</v>
      </c>
      <c r="AI299" s="100">
        <v>13.4</v>
      </c>
      <c r="AJ299" s="105">
        <v>13.2</v>
      </c>
      <c r="AK299" s="102">
        <v>13.6</v>
      </c>
      <c r="AL299" s="100">
        <v>14</v>
      </c>
      <c r="AM299" s="100">
        <v>13.8</v>
      </c>
      <c r="AN299" s="100">
        <v>13.2</v>
      </c>
      <c r="AO299" s="100">
        <v>13.8</v>
      </c>
      <c r="AP299" s="100">
        <v>13.8</v>
      </c>
      <c r="AQ299" s="110">
        <f t="shared" si="574"/>
        <v>1.1000000000000014</v>
      </c>
      <c r="AS299" s="103"/>
      <c r="AT299" s="175"/>
      <c r="AU299" s="178"/>
      <c r="AV299" s="179"/>
      <c r="AW299" s="179"/>
      <c r="AX299" s="179"/>
      <c r="AY299" s="179"/>
      <c r="AZ299" s="182"/>
      <c r="BA299" s="183"/>
      <c r="BB299" s="179"/>
      <c r="BC299" s="179"/>
      <c r="BD299" s="179"/>
      <c r="BE299" s="179"/>
      <c r="BF299" s="183"/>
      <c r="BG299" s="179"/>
      <c r="BH299" s="179"/>
      <c r="BI299" s="179"/>
      <c r="BJ299" s="185"/>
      <c r="BK299" s="179"/>
      <c r="BL299" s="179"/>
      <c r="BM299" s="179"/>
      <c r="BN299" s="179"/>
      <c r="BO299" s="185"/>
      <c r="BP299" s="183"/>
      <c r="BQ299" s="179"/>
      <c r="BR299" s="179"/>
      <c r="BS299" s="179"/>
      <c r="BT299" s="179"/>
      <c r="BV299" s="103"/>
      <c r="BW299" s="186"/>
      <c r="BX299" s="178"/>
      <c r="BY299" s="179"/>
      <c r="BZ299" s="179"/>
      <c r="CA299" s="179"/>
      <c r="CB299" s="179"/>
      <c r="CC299" s="178"/>
      <c r="CD299" s="179"/>
      <c r="CE299" s="179"/>
      <c r="CF299" s="179"/>
      <c r="CG299" s="179"/>
      <c r="CH299" s="179"/>
      <c r="CI299" s="179"/>
      <c r="CJ299" s="179"/>
      <c r="CK299" s="179"/>
      <c r="CL299" s="179"/>
      <c r="CM299" s="179"/>
      <c r="CN299" s="179"/>
      <c r="CO299" s="179"/>
      <c r="CP299" s="179"/>
      <c r="CQ299" s="179"/>
      <c r="CR299" s="183"/>
      <c r="CS299" s="179"/>
      <c r="CT299" s="179"/>
      <c r="CU299" s="179"/>
      <c r="CV299" s="179"/>
      <c r="CX299" s="103">
        <v>44674</v>
      </c>
      <c r="CY299" s="68">
        <v>9.25</v>
      </c>
      <c r="CZ299" s="68">
        <v>7.75</v>
      </c>
      <c r="DA299" s="126">
        <f t="shared" si="522"/>
        <v>1.5</v>
      </c>
      <c r="DC299" s="103">
        <v>44674</v>
      </c>
      <c r="DD299" s="127">
        <f t="shared" si="533"/>
        <v>0.20000000000000107</v>
      </c>
      <c r="DE299" s="127">
        <f t="shared" si="534"/>
        <v>-0.19999999999999929</v>
      </c>
      <c r="DF299" s="127">
        <f t="shared" si="535"/>
        <v>-0.40000000000000036</v>
      </c>
      <c r="DG299" s="127">
        <f t="shared" si="536"/>
        <v>0.20000000000000107</v>
      </c>
      <c r="DH299" s="127">
        <f t="shared" si="537"/>
        <v>0.40000000000000036</v>
      </c>
      <c r="DI299" s="127">
        <f t="shared" si="538"/>
        <v>0.20000000000000107</v>
      </c>
      <c r="DJ299" s="127">
        <f t="shared" si="539"/>
        <v>0</v>
      </c>
      <c r="DK299" s="127">
        <f t="shared" si="540"/>
        <v>-0.19999999999999929</v>
      </c>
      <c r="DL299" s="127">
        <f t="shared" si="541"/>
        <v>0.80000000000000071</v>
      </c>
      <c r="DM299" s="127">
        <f t="shared" si="542"/>
        <v>0</v>
      </c>
      <c r="DN299" s="127">
        <f t="shared" si="543"/>
        <v>-0.60000000000000142</v>
      </c>
      <c r="DO299" s="127">
        <f t="shared" si="544"/>
        <v>-0.40000000000000036</v>
      </c>
      <c r="DP299" s="127">
        <f t="shared" si="545"/>
        <v>0.19999999999999929</v>
      </c>
      <c r="DQ299" s="127">
        <f t="shared" si="546"/>
        <v>0.19999999999999929</v>
      </c>
      <c r="DR299" s="127">
        <f t="shared" si="547"/>
        <v>-1</v>
      </c>
      <c r="DS299" s="127">
        <f t="shared" si="548"/>
        <v>-0.59999999999999964</v>
      </c>
      <c r="DU299" s="103">
        <v>44677</v>
      </c>
      <c r="DV299" s="68">
        <v>7.5</v>
      </c>
      <c r="DW299" s="133">
        <v>7.5</v>
      </c>
      <c r="DX299" s="134">
        <f t="shared" si="561"/>
        <v>0</v>
      </c>
      <c r="DY299" s="68">
        <v>7.5</v>
      </c>
      <c r="DZ299" s="133">
        <v>7.5</v>
      </c>
      <c r="EA299" s="134">
        <f t="shared" si="578"/>
        <v>0</v>
      </c>
      <c r="EB299" s="68"/>
      <c r="EC299" s="133"/>
      <c r="ED299" s="134"/>
      <c r="EE299" s="68"/>
      <c r="EF299" s="133"/>
      <c r="EG299" s="134"/>
      <c r="EH299" s="68">
        <v>7.3</v>
      </c>
      <c r="EI299" s="133">
        <v>7.4</v>
      </c>
      <c r="EJ299" s="134">
        <f t="shared" si="579"/>
        <v>-0.10000000000000053</v>
      </c>
      <c r="EK299" s="68"/>
      <c r="EL299" s="133"/>
      <c r="EM299" s="134"/>
      <c r="EN299" s="68"/>
      <c r="EO299" s="133"/>
      <c r="EP299" s="134"/>
      <c r="EQ299" s="68">
        <v>7.2</v>
      </c>
      <c r="ER299" s="133">
        <v>7.3</v>
      </c>
      <c r="ES299" s="134">
        <f t="shared" si="580"/>
        <v>-9.9999999999999645E-2</v>
      </c>
      <c r="ET299" s="68"/>
      <c r="EU299" s="133"/>
      <c r="EV299" s="134"/>
      <c r="EW299" s="68"/>
      <c r="EX299" s="133"/>
      <c r="EY299" s="134"/>
    </row>
    <row r="300" spans="10:155" ht="19.75" customHeight="1" x14ac:dyDescent="0.35">
      <c r="J300" s="103">
        <v>44673</v>
      </c>
      <c r="K300" s="101">
        <f t="shared" si="532"/>
        <v>14.238709677419356</v>
      </c>
      <c r="L300" s="102">
        <v>15</v>
      </c>
      <c r="M300" s="100">
        <v>15.4</v>
      </c>
      <c r="N300" s="100">
        <v>14.6</v>
      </c>
      <c r="O300" s="100">
        <v>15</v>
      </c>
      <c r="P300" s="100">
        <v>15.6</v>
      </c>
      <c r="Q300" s="105">
        <v>16</v>
      </c>
      <c r="R300" s="102">
        <v>14.6</v>
      </c>
      <c r="S300" s="100">
        <v>14</v>
      </c>
      <c r="T300" s="100">
        <v>14.2</v>
      </c>
      <c r="U300" s="100">
        <v>14</v>
      </c>
      <c r="V300" s="100">
        <v>14.6</v>
      </c>
      <c r="W300" s="56">
        <v>14.6</v>
      </c>
      <c r="X300" s="106">
        <v>13</v>
      </c>
      <c r="Y300" s="100">
        <v>13.8</v>
      </c>
      <c r="Z300" s="100">
        <v>13.6</v>
      </c>
      <c r="AA300" s="100">
        <v>13.8</v>
      </c>
      <c r="AB300" s="105">
        <v>13.8</v>
      </c>
      <c r="AC300" s="102">
        <v>14.4</v>
      </c>
      <c r="AD300" s="102">
        <v>14.4</v>
      </c>
      <c r="AE300" s="100">
        <v>13.6</v>
      </c>
      <c r="AF300" s="102">
        <v>14.6</v>
      </c>
      <c r="AG300" s="100">
        <v>13.8</v>
      </c>
      <c r="AH300" s="100">
        <v>13.8</v>
      </c>
      <c r="AI300" s="100">
        <v>13.4</v>
      </c>
      <c r="AJ300" s="105">
        <v>13.6</v>
      </c>
      <c r="AK300" s="102">
        <v>13.8</v>
      </c>
      <c r="AL300" s="100">
        <v>14.4</v>
      </c>
      <c r="AM300" s="100">
        <v>14</v>
      </c>
      <c r="AN300" s="100">
        <v>13.6</v>
      </c>
      <c r="AO300" s="100">
        <v>14.4</v>
      </c>
      <c r="AP300" s="100">
        <v>14</v>
      </c>
      <c r="AQ300" s="110">
        <f t="shared" si="574"/>
        <v>0.69999999999999929</v>
      </c>
      <c r="AS300" s="103"/>
      <c r="AT300" s="175"/>
      <c r="AU300" s="178"/>
      <c r="AV300" s="179"/>
      <c r="AW300" s="179"/>
      <c r="AX300" s="179"/>
      <c r="AY300" s="179"/>
      <c r="AZ300" s="182"/>
      <c r="BA300" s="183"/>
      <c r="BB300" s="179"/>
      <c r="BC300" s="179"/>
      <c r="BD300" s="179"/>
      <c r="BE300" s="179"/>
      <c r="BF300" s="183"/>
      <c r="BG300" s="179"/>
      <c r="BH300" s="179"/>
      <c r="BI300" s="179"/>
      <c r="BJ300" s="185"/>
      <c r="BK300" s="179"/>
      <c r="BL300" s="179"/>
      <c r="BM300" s="179"/>
      <c r="BN300" s="179"/>
      <c r="BO300" s="185"/>
      <c r="BP300" s="183"/>
      <c r="BQ300" s="179"/>
      <c r="BR300" s="179"/>
      <c r="BS300" s="179"/>
      <c r="BT300" s="179"/>
      <c r="BV300" s="103"/>
      <c r="BW300" s="186"/>
      <c r="BX300" s="178"/>
      <c r="BY300" s="179"/>
      <c r="BZ300" s="179"/>
      <c r="CA300" s="179"/>
      <c r="CB300" s="179"/>
      <c r="CC300" s="178"/>
      <c r="CD300" s="179"/>
      <c r="CE300" s="179"/>
      <c r="CF300" s="179"/>
      <c r="CG300" s="179"/>
      <c r="CH300" s="179"/>
      <c r="CI300" s="179"/>
      <c r="CJ300" s="179"/>
      <c r="CK300" s="179"/>
      <c r="CL300" s="179"/>
      <c r="CM300" s="179"/>
      <c r="CN300" s="179"/>
      <c r="CO300" s="179"/>
      <c r="CP300" s="179"/>
      <c r="CQ300" s="179"/>
      <c r="CR300" s="183"/>
      <c r="CS300" s="179"/>
      <c r="CT300" s="179"/>
      <c r="CU300" s="179"/>
      <c r="CV300" s="179"/>
      <c r="CX300" s="103">
        <v>44673</v>
      </c>
      <c r="CY300" s="68">
        <v>9.25</v>
      </c>
      <c r="CZ300" s="68">
        <v>8</v>
      </c>
      <c r="DA300" s="126">
        <f t="shared" si="522"/>
        <v>1.25</v>
      </c>
      <c r="DC300" s="103">
        <v>44673</v>
      </c>
      <c r="DD300" s="127">
        <f t="shared" si="533"/>
        <v>0.59999999999999964</v>
      </c>
      <c r="DE300" s="127">
        <f t="shared" si="534"/>
        <v>0</v>
      </c>
      <c r="DF300" s="127">
        <f t="shared" si="535"/>
        <v>-0.40000000000000036</v>
      </c>
      <c r="DG300" s="127">
        <f t="shared" si="536"/>
        <v>0</v>
      </c>
      <c r="DH300" s="127">
        <f t="shared" si="537"/>
        <v>0.40000000000000036</v>
      </c>
      <c r="DI300" s="127">
        <f t="shared" si="538"/>
        <v>0.59999999999999964</v>
      </c>
      <c r="DJ300" s="127">
        <f t="shared" si="539"/>
        <v>-0.19999999999999929</v>
      </c>
      <c r="DK300" s="127">
        <f t="shared" si="540"/>
        <v>-0.59999999999999964</v>
      </c>
      <c r="DL300" s="127">
        <f t="shared" si="541"/>
        <v>0.59999999999999964</v>
      </c>
      <c r="DM300" s="127">
        <f t="shared" si="542"/>
        <v>-0.19999999999999929</v>
      </c>
      <c r="DN300" s="127">
        <f t="shared" si="543"/>
        <v>-1</v>
      </c>
      <c r="DO300" s="127">
        <f t="shared" si="544"/>
        <v>-0.20000000000000107</v>
      </c>
      <c r="DP300" s="127">
        <f t="shared" si="545"/>
        <v>-0.19999999999999929</v>
      </c>
      <c r="DQ300" s="127">
        <f t="shared" si="546"/>
        <v>-0.19999999999999929</v>
      </c>
      <c r="DR300" s="127">
        <f t="shared" si="547"/>
        <v>-1.4000000000000004</v>
      </c>
      <c r="DS300" s="127">
        <f t="shared" si="548"/>
        <v>-1</v>
      </c>
      <c r="DU300" s="103">
        <v>44676</v>
      </c>
      <c r="DV300" s="68">
        <v>7.5</v>
      </c>
      <c r="DW300" s="133">
        <v>7.5</v>
      </c>
      <c r="DX300" s="134">
        <f t="shared" si="561"/>
        <v>0</v>
      </c>
      <c r="DY300" s="68">
        <v>7.5</v>
      </c>
      <c r="DZ300" s="133">
        <v>7.5</v>
      </c>
      <c r="EA300" s="134">
        <f t="shared" si="578"/>
        <v>0</v>
      </c>
      <c r="EB300" s="68"/>
      <c r="EC300" s="133"/>
      <c r="ED300" s="134"/>
      <c r="EE300" s="68"/>
      <c r="EF300" s="133"/>
      <c r="EG300" s="134"/>
      <c r="EH300" s="68">
        <v>7.3</v>
      </c>
      <c r="EI300" s="133">
        <v>7.5</v>
      </c>
      <c r="EJ300" s="134">
        <f t="shared" si="579"/>
        <v>-0.20000000000000018</v>
      </c>
      <c r="EK300" s="68"/>
      <c r="EL300" s="133"/>
      <c r="EM300" s="134"/>
      <c r="EN300" s="68"/>
      <c r="EO300" s="133"/>
      <c r="EP300" s="134"/>
      <c r="EQ300" s="68">
        <v>7.2</v>
      </c>
      <c r="ER300" s="133">
        <v>7.3</v>
      </c>
      <c r="ES300" s="134">
        <f t="shared" si="580"/>
        <v>-9.9999999999999645E-2</v>
      </c>
      <c r="ET300" s="68"/>
      <c r="EU300" s="133"/>
      <c r="EV300" s="134"/>
      <c r="EW300" s="68"/>
      <c r="EX300" s="133"/>
      <c r="EY300" s="134"/>
    </row>
    <row r="301" spans="10:155" ht="19.75" customHeight="1" x14ac:dyDescent="0.35">
      <c r="J301" s="103">
        <v>44672</v>
      </c>
      <c r="K301" s="101">
        <f t="shared" si="532"/>
        <v>14.625806451612901</v>
      </c>
      <c r="L301" s="102">
        <v>15.2</v>
      </c>
      <c r="M301" s="100">
        <v>15.4</v>
      </c>
      <c r="N301" s="100">
        <v>14.8</v>
      </c>
      <c r="O301" s="100">
        <v>15.4</v>
      </c>
      <c r="P301" s="100">
        <v>16</v>
      </c>
      <c r="Q301" s="105">
        <v>16</v>
      </c>
      <c r="R301" s="102">
        <v>15.4</v>
      </c>
      <c r="S301" s="100">
        <v>14.6</v>
      </c>
      <c r="T301" s="100">
        <v>14.6</v>
      </c>
      <c r="U301" s="100">
        <v>14.4</v>
      </c>
      <c r="V301" s="100">
        <v>15</v>
      </c>
      <c r="W301" s="56">
        <v>15</v>
      </c>
      <c r="X301" s="106">
        <v>13.6</v>
      </c>
      <c r="Y301" s="100">
        <v>14</v>
      </c>
      <c r="Z301" s="100">
        <v>13.8</v>
      </c>
      <c r="AA301" s="100">
        <v>14</v>
      </c>
      <c r="AB301" s="105">
        <v>14</v>
      </c>
      <c r="AC301" s="102">
        <v>14.8</v>
      </c>
      <c r="AD301" s="102">
        <v>14.8</v>
      </c>
      <c r="AE301" s="100">
        <v>14</v>
      </c>
      <c r="AF301" s="102">
        <v>15</v>
      </c>
      <c r="AG301" s="100">
        <v>14.4</v>
      </c>
      <c r="AH301" s="100">
        <v>14.4</v>
      </c>
      <c r="AI301" s="100">
        <v>14</v>
      </c>
      <c r="AJ301" s="105">
        <v>14.2</v>
      </c>
      <c r="AK301" s="102">
        <v>14.4</v>
      </c>
      <c r="AL301" s="100">
        <v>14.8</v>
      </c>
      <c r="AM301" s="100">
        <v>14.4</v>
      </c>
      <c r="AN301" s="100">
        <v>14</v>
      </c>
      <c r="AO301" s="100">
        <v>14.8</v>
      </c>
      <c r="AP301" s="100">
        <v>14.2</v>
      </c>
      <c r="AQ301" s="110">
        <f t="shared" si="574"/>
        <v>0.40000000000000036</v>
      </c>
      <c r="AS301" s="103"/>
      <c r="AT301" s="175"/>
      <c r="AU301" s="178"/>
      <c r="AV301" s="179"/>
      <c r="AW301" s="179"/>
      <c r="AX301" s="179"/>
      <c r="AY301" s="179"/>
      <c r="AZ301" s="182"/>
      <c r="BA301" s="183"/>
      <c r="BB301" s="179"/>
      <c r="BC301" s="179"/>
      <c r="BD301" s="179"/>
      <c r="BE301" s="179"/>
      <c r="BF301" s="183"/>
      <c r="BG301" s="179"/>
      <c r="BH301" s="179"/>
      <c r="BI301" s="179"/>
      <c r="BJ301" s="185"/>
      <c r="BK301" s="179"/>
      <c r="BL301" s="179"/>
      <c r="BM301" s="179"/>
      <c r="BN301" s="179"/>
      <c r="BO301" s="185"/>
      <c r="BP301" s="183"/>
      <c r="BQ301" s="179"/>
      <c r="BR301" s="179"/>
      <c r="BS301" s="179"/>
      <c r="BT301" s="179"/>
      <c r="BV301" s="103"/>
      <c r="BW301" s="186"/>
      <c r="BX301" s="178"/>
      <c r="BY301" s="179"/>
      <c r="BZ301" s="179"/>
      <c r="CA301" s="179"/>
      <c r="CB301" s="179"/>
      <c r="CC301" s="178"/>
      <c r="CD301" s="179"/>
      <c r="CE301" s="179"/>
      <c r="CF301" s="179"/>
      <c r="CG301" s="179"/>
      <c r="CH301" s="179"/>
      <c r="CI301" s="179"/>
      <c r="CJ301" s="179"/>
      <c r="CK301" s="179"/>
      <c r="CL301" s="179"/>
      <c r="CM301" s="179"/>
      <c r="CN301" s="179"/>
      <c r="CO301" s="179"/>
      <c r="CP301" s="179"/>
      <c r="CQ301" s="179"/>
      <c r="CR301" s="183"/>
      <c r="CS301" s="179"/>
      <c r="CT301" s="179"/>
      <c r="CU301" s="179"/>
      <c r="CV301" s="179"/>
      <c r="CX301" s="103">
        <v>44672</v>
      </c>
      <c r="CY301" s="68">
        <v>9</v>
      </c>
      <c r="CZ301" s="68">
        <v>7.75</v>
      </c>
      <c r="DA301" s="126">
        <f t="shared" si="522"/>
        <v>1.25</v>
      </c>
      <c r="DC301" s="103">
        <v>44672</v>
      </c>
      <c r="DD301" s="127">
        <f t="shared" si="533"/>
        <v>0.40000000000000036</v>
      </c>
      <c r="DE301" s="127">
        <f t="shared" si="534"/>
        <v>-0.19999999999999929</v>
      </c>
      <c r="DF301" s="127">
        <f t="shared" si="535"/>
        <v>-0.59999999999999964</v>
      </c>
      <c r="DG301" s="127">
        <f t="shared" si="536"/>
        <v>-0.19999999999999929</v>
      </c>
      <c r="DH301" s="127">
        <f t="shared" si="537"/>
        <v>0.20000000000000107</v>
      </c>
      <c r="DI301" s="127">
        <f t="shared" si="538"/>
        <v>0.80000000000000071</v>
      </c>
      <c r="DJ301" s="127">
        <f t="shared" si="539"/>
        <v>-0.19999999999999929</v>
      </c>
      <c r="DK301" s="127">
        <f t="shared" si="540"/>
        <v>-0.59999999999999964</v>
      </c>
      <c r="DL301" s="127">
        <f t="shared" si="541"/>
        <v>0.20000000000000107</v>
      </c>
      <c r="DM301" s="127">
        <f t="shared" si="542"/>
        <v>-0.19999999999999929</v>
      </c>
      <c r="DN301" s="127">
        <f t="shared" si="543"/>
        <v>-1.4000000000000004</v>
      </c>
      <c r="DO301" s="127">
        <f t="shared" si="544"/>
        <v>-0.40000000000000036</v>
      </c>
      <c r="DP301" s="127">
        <f t="shared" si="545"/>
        <v>-0.19999999999999929</v>
      </c>
      <c r="DQ301" s="127">
        <f t="shared" si="546"/>
        <v>-0.59999999999999964</v>
      </c>
      <c r="DR301" s="127">
        <f t="shared" si="547"/>
        <v>-1.2000000000000011</v>
      </c>
      <c r="DS301" s="127">
        <f t="shared" si="548"/>
        <v>-1</v>
      </c>
      <c r="DU301" s="103">
        <v>44675</v>
      </c>
      <c r="DV301" s="68">
        <v>7.3</v>
      </c>
      <c r="DW301" s="133">
        <v>7.3</v>
      </c>
      <c r="DX301" s="134">
        <f t="shared" si="561"/>
        <v>0</v>
      </c>
      <c r="DY301" s="68">
        <v>7.2</v>
      </c>
      <c r="DZ301" s="133">
        <v>7.2</v>
      </c>
      <c r="EA301" s="134">
        <f t="shared" si="578"/>
        <v>0</v>
      </c>
      <c r="EB301" s="68"/>
      <c r="EC301" s="133"/>
      <c r="ED301" s="134"/>
      <c r="EE301" s="68"/>
      <c r="EF301" s="133"/>
      <c r="EG301" s="134"/>
      <c r="EH301" s="68">
        <v>7.1</v>
      </c>
      <c r="EI301" s="133">
        <v>7.2</v>
      </c>
      <c r="EJ301" s="134">
        <f t="shared" si="579"/>
        <v>-0.10000000000000053</v>
      </c>
      <c r="EK301" s="68"/>
      <c r="EL301" s="133"/>
      <c r="EM301" s="134"/>
      <c r="EN301" s="68"/>
      <c r="EO301" s="133"/>
      <c r="EP301" s="134"/>
      <c r="EQ301" s="68">
        <v>7.1</v>
      </c>
      <c r="ER301" s="133">
        <v>7.2</v>
      </c>
      <c r="ES301" s="134">
        <f t="shared" si="580"/>
        <v>-0.10000000000000053</v>
      </c>
      <c r="ET301" s="68"/>
      <c r="EU301" s="133"/>
      <c r="EV301" s="134"/>
      <c r="EW301" s="68"/>
      <c r="EX301" s="133"/>
      <c r="EY301" s="134"/>
    </row>
    <row r="302" spans="10:155" ht="19.75" customHeight="1" x14ac:dyDescent="0.35">
      <c r="J302" s="103">
        <v>44671</v>
      </c>
      <c r="K302" s="101">
        <f t="shared" si="532"/>
        <v>14.606451612903225</v>
      </c>
      <c r="L302" s="102">
        <v>15</v>
      </c>
      <c r="M302" s="100">
        <v>15.2</v>
      </c>
      <c r="N302" s="100">
        <v>14.8</v>
      </c>
      <c r="O302" s="100">
        <v>14.8</v>
      </c>
      <c r="P302" s="100">
        <v>15.8</v>
      </c>
      <c r="Q302" s="105">
        <v>16</v>
      </c>
      <c r="R302" s="102">
        <v>15.4</v>
      </c>
      <c r="S302" s="100">
        <v>14.6</v>
      </c>
      <c r="T302" s="100">
        <v>14.6</v>
      </c>
      <c r="U302" s="100">
        <v>14.4</v>
      </c>
      <c r="V302" s="100">
        <v>15</v>
      </c>
      <c r="W302" s="56">
        <v>15</v>
      </c>
      <c r="X302" s="106">
        <v>13.6</v>
      </c>
      <c r="Y302" s="100">
        <v>14</v>
      </c>
      <c r="Z302" s="100">
        <v>13.8</v>
      </c>
      <c r="AA302" s="100">
        <v>14</v>
      </c>
      <c r="AB302" s="105">
        <v>14</v>
      </c>
      <c r="AC302" s="102">
        <v>14.8</v>
      </c>
      <c r="AD302" s="102">
        <v>14.8</v>
      </c>
      <c r="AE302" s="100">
        <v>14</v>
      </c>
      <c r="AF302" s="102">
        <v>15.2</v>
      </c>
      <c r="AG302" s="100">
        <v>14.4</v>
      </c>
      <c r="AH302" s="100">
        <v>14.6</v>
      </c>
      <c r="AI302" s="100">
        <v>14</v>
      </c>
      <c r="AJ302" s="105">
        <v>14.4</v>
      </c>
      <c r="AK302" s="102">
        <v>14.4</v>
      </c>
      <c r="AL302" s="100">
        <v>14.8</v>
      </c>
      <c r="AM302" s="100">
        <v>14.4</v>
      </c>
      <c r="AN302" s="100">
        <v>14</v>
      </c>
      <c r="AO302" s="100">
        <v>14.8</v>
      </c>
      <c r="AP302" s="100">
        <v>14.2</v>
      </c>
      <c r="AQ302" s="110">
        <f t="shared" si="574"/>
        <v>0.30000000000000071</v>
      </c>
      <c r="AS302" s="103"/>
      <c r="AT302" s="175"/>
      <c r="AU302" s="178"/>
      <c r="AV302" s="179"/>
      <c r="AW302" s="179"/>
      <c r="AX302" s="179"/>
      <c r="AY302" s="179"/>
      <c r="AZ302" s="182"/>
      <c r="BA302" s="183"/>
      <c r="BB302" s="179"/>
      <c r="BC302" s="179"/>
      <c r="BD302" s="179"/>
      <c r="BE302" s="179"/>
      <c r="BF302" s="183"/>
      <c r="BG302" s="179"/>
      <c r="BH302" s="179"/>
      <c r="BI302" s="179"/>
      <c r="BJ302" s="185"/>
      <c r="BK302" s="179"/>
      <c r="BL302" s="179"/>
      <c r="BM302" s="179"/>
      <c r="BN302" s="179"/>
      <c r="BO302" s="185"/>
      <c r="BP302" s="183"/>
      <c r="BQ302" s="179"/>
      <c r="BR302" s="179"/>
      <c r="BS302" s="179"/>
      <c r="BT302" s="179"/>
      <c r="BV302" s="103"/>
      <c r="BW302" s="186"/>
      <c r="BX302" s="178"/>
      <c r="BY302" s="179"/>
      <c r="BZ302" s="179"/>
      <c r="CA302" s="179"/>
      <c r="CB302" s="179"/>
      <c r="CC302" s="178"/>
      <c r="CD302" s="179"/>
      <c r="CE302" s="179"/>
      <c r="CF302" s="179"/>
      <c r="CG302" s="179"/>
      <c r="CH302" s="179"/>
      <c r="CI302" s="179"/>
      <c r="CJ302" s="179"/>
      <c r="CK302" s="179"/>
      <c r="CL302" s="179"/>
      <c r="CM302" s="179"/>
      <c r="CN302" s="179"/>
      <c r="CO302" s="179"/>
      <c r="CP302" s="179"/>
      <c r="CQ302" s="179"/>
      <c r="CR302" s="183"/>
      <c r="CS302" s="179"/>
      <c r="CT302" s="179"/>
      <c r="CU302" s="179"/>
      <c r="CV302" s="179"/>
      <c r="CX302" s="103">
        <v>44671</v>
      </c>
      <c r="CY302" s="68">
        <v>8.75</v>
      </c>
      <c r="CZ302" s="68">
        <v>7.5</v>
      </c>
      <c r="DA302" s="126">
        <f t="shared" si="522"/>
        <v>1.25</v>
      </c>
      <c r="DC302" s="103">
        <v>44671</v>
      </c>
      <c r="DD302" s="127">
        <f t="shared" si="533"/>
        <v>0.40000000000000036</v>
      </c>
      <c r="DE302" s="127">
        <f t="shared" si="534"/>
        <v>-0.19999999999999929</v>
      </c>
      <c r="DF302" s="127">
        <f t="shared" si="535"/>
        <v>-0.59999999999999964</v>
      </c>
      <c r="DG302" s="127">
        <f t="shared" si="536"/>
        <v>-0.19999999999999929</v>
      </c>
      <c r="DH302" s="127">
        <f t="shared" si="537"/>
        <v>0.20000000000000107</v>
      </c>
      <c r="DI302" s="127">
        <f t="shared" si="538"/>
        <v>0.80000000000000071</v>
      </c>
      <c r="DJ302" s="127">
        <f t="shared" si="539"/>
        <v>0</v>
      </c>
      <c r="DK302" s="127">
        <f t="shared" si="540"/>
        <v>-0.59999999999999964</v>
      </c>
      <c r="DL302" s="127">
        <f t="shared" si="541"/>
        <v>0.20000000000000107</v>
      </c>
      <c r="DM302" s="127">
        <f t="shared" si="542"/>
        <v>-0.19999999999999929</v>
      </c>
      <c r="DN302" s="127">
        <f t="shared" si="543"/>
        <v>-1.4000000000000004</v>
      </c>
      <c r="DO302" s="127">
        <f t="shared" si="544"/>
        <v>-0.59999999999999964</v>
      </c>
      <c r="DP302" s="127">
        <f t="shared" si="545"/>
        <v>-0.19999999999999929</v>
      </c>
      <c r="DQ302" s="127">
        <f t="shared" si="546"/>
        <v>-0.59999999999999964</v>
      </c>
      <c r="DR302" s="127">
        <f t="shared" si="547"/>
        <v>-1.2000000000000011</v>
      </c>
      <c r="DS302" s="127">
        <f t="shared" si="548"/>
        <v>-1</v>
      </c>
      <c r="DU302" s="103">
        <v>44674</v>
      </c>
      <c r="DV302" s="68">
        <v>6.9</v>
      </c>
      <c r="DW302" s="68">
        <v>6.9</v>
      </c>
      <c r="DX302" s="134">
        <f t="shared" si="561"/>
        <v>0</v>
      </c>
      <c r="DY302" s="68">
        <v>6.8</v>
      </c>
      <c r="DZ302" s="68">
        <v>6.8</v>
      </c>
      <c r="EA302" s="134">
        <f t="shared" si="578"/>
        <v>0</v>
      </c>
      <c r="EB302" s="68"/>
      <c r="EC302" s="133"/>
      <c r="ED302" s="134"/>
      <c r="EE302" s="68"/>
      <c r="EF302" s="133"/>
      <c r="EG302" s="134"/>
      <c r="EH302" s="68">
        <v>7</v>
      </c>
      <c r="EI302" s="133">
        <v>7.1</v>
      </c>
      <c r="EJ302" s="134">
        <f t="shared" si="579"/>
        <v>-9.9999999999999645E-2</v>
      </c>
      <c r="EK302" s="68"/>
      <c r="EL302" s="133"/>
      <c r="EM302" s="134"/>
      <c r="EN302" s="68"/>
      <c r="EO302" s="133"/>
      <c r="EP302" s="134"/>
      <c r="EQ302" s="68">
        <v>6.8</v>
      </c>
      <c r="ER302" s="133">
        <v>6.9</v>
      </c>
      <c r="ES302" s="134">
        <f t="shared" si="580"/>
        <v>-0.10000000000000053</v>
      </c>
      <c r="ET302" s="68"/>
      <c r="EU302" s="133"/>
      <c r="EV302" s="134"/>
      <c r="EW302" s="68"/>
      <c r="EX302" s="133"/>
      <c r="EY302" s="134"/>
    </row>
    <row r="303" spans="10:155" ht="19.75" customHeight="1" x14ac:dyDescent="0.35">
      <c r="J303" s="103">
        <v>44670</v>
      </c>
      <c r="K303" s="101">
        <f t="shared" si="532"/>
        <v>13.680645161290323</v>
      </c>
      <c r="L303" s="102">
        <v>14.2</v>
      </c>
      <c r="M303" s="100">
        <v>14.4</v>
      </c>
      <c r="N303" s="100">
        <v>14</v>
      </c>
      <c r="O303" s="100">
        <v>14.6</v>
      </c>
      <c r="P303" s="100">
        <v>14.9</v>
      </c>
      <c r="Q303" s="105">
        <v>15.4</v>
      </c>
      <c r="R303" s="102">
        <v>14.4</v>
      </c>
      <c r="S303" s="100">
        <v>14</v>
      </c>
      <c r="T303" s="100">
        <v>13.6</v>
      </c>
      <c r="U303" s="100">
        <v>13.6</v>
      </c>
      <c r="V303" s="100">
        <v>14</v>
      </c>
      <c r="W303" s="56">
        <v>14</v>
      </c>
      <c r="X303" s="106">
        <v>12.8</v>
      </c>
      <c r="Y303" s="100">
        <v>13</v>
      </c>
      <c r="Z303" s="100">
        <v>12.8</v>
      </c>
      <c r="AA303" s="100">
        <v>13</v>
      </c>
      <c r="AB303" s="105">
        <v>13</v>
      </c>
      <c r="AC303" s="102">
        <v>13.6</v>
      </c>
      <c r="AD303" s="102">
        <v>13.6</v>
      </c>
      <c r="AE303" s="100">
        <v>13</v>
      </c>
      <c r="AF303" s="102">
        <v>14</v>
      </c>
      <c r="AG303" s="100">
        <v>13</v>
      </c>
      <c r="AH303" s="100">
        <v>13.4</v>
      </c>
      <c r="AI303" s="100">
        <v>12.8</v>
      </c>
      <c r="AJ303" s="105">
        <v>13</v>
      </c>
      <c r="AK303" s="102">
        <v>13.6</v>
      </c>
      <c r="AL303" s="100">
        <v>14</v>
      </c>
      <c r="AM303" s="100">
        <v>13.8</v>
      </c>
      <c r="AN303" s="100">
        <v>13.2</v>
      </c>
      <c r="AO303" s="100">
        <v>14</v>
      </c>
      <c r="AP303" s="100">
        <v>13.4</v>
      </c>
      <c r="AQ303" s="110">
        <f t="shared" si="574"/>
        <v>0.25</v>
      </c>
      <c r="AS303" s="103"/>
      <c r="AT303" s="175"/>
      <c r="AU303" s="178"/>
      <c r="AV303" s="179"/>
      <c r="AW303" s="179"/>
      <c r="AX303" s="179"/>
      <c r="AY303" s="179"/>
      <c r="AZ303" s="182"/>
      <c r="BA303" s="183"/>
      <c r="BB303" s="179"/>
      <c r="BC303" s="179"/>
      <c r="BD303" s="179"/>
      <c r="BE303" s="179"/>
      <c r="BF303" s="183"/>
      <c r="BG303" s="179"/>
      <c r="BH303" s="179"/>
      <c r="BI303" s="179"/>
      <c r="BJ303" s="185"/>
      <c r="BK303" s="179"/>
      <c r="BL303" s="179"/>
      <c r="BM303" s="179"/>
      <c r="BN303" s="179"/>
      <c r="BO303" s="185"/>
      <c r="BP303" s="183"/>
      <c r="BQ303" s="179"/>
      <c r="BR303" s="179"/>
      <c r="BS303" s="179"/>
      <c r="BT303" s="179"/>
      <c r="BV303" s="103"/>
      <c r="BW303" s="186"/>
      <c r="BX303" s="178"/>
      <c r="BY303" s="179"/>
      <c r="BZ303" s="179"/>
      <c r="CA303" s="179"/>
      <c r="CB303" s="179"/>
      <c r="CC303" s="178"/>
      <c r="CD303" s="179"/>
      <c r="CE303" s="179"/>
      <c r="CF303" s="179"/>
      <c r="CG303" s="179"/>
      <c r="CH303" s="179"/>
      <c r="CI303" s="179"/>
      <c r="CJ303" s="179"/>
      <c r="CK303" s="179"/>
      <c r="CL303" s="179"/>
      <c r="CM303" s="179"/>
      <c r="CN303" s="179"/>
      <c r="CO303" s="179"/>
      <c r="CP303" s="179"/>
      <c r="CQ303" s="179"/>
      <c r="CR303" s="183"/>
      <c r="CS303" s="179"/>
      <c r="CT303" s="179"/>
      <c r="CU303" s="179"/>
      <c r="CV303" s="179"/>
      <c r="CX303" s="103">
        <v>44670</v>
      </c>
      <c r="CY303" s="68">
        <v>8.5</v>
      </c>
      <c r="CZ303" s="68">
        <v>7.25</v>
      </c>
      <c r="DA303" s="126">
        <f t="shared" si="522"/>
        <v>1.25</v>
      </c>
      <c r="DC303" s="103">
        <v>44670</v>
      </c>
      <c r="DD303" s="127">
        <f t="shared" si="533"/>
        <v>0</v>
      </c>
      <c r="DE303" s="127">
        <f t="shared" si="534"/>
        <v>-0.40000000000000036</v>
      </c>
      <c r="DF303" s="127">
        <f t="shared" si="535"/>
        <v>-0.80000000000000071</v>
      </c>
      <c r="DG303" s="127">
        <f t="shared" si="536"/>
        <v>-0.19999999999999929</v>
      </c>
      <c r="DH303" s="127">
        <f t="shared" si="537"/>
        <v>0</v>
      </c>
      <c r="DI303" s="127">
        <f t="shared" si="538"/>
        <v>0.40000000000000036</v>
      </c>
      <c r="DJ303" s="127">
        <f t="shared" si="539"/>
        <v>-0.59999999999999964</v>
      </c>
      <c r="DK303" s="127">
        <f t="shared" si="540"/>
        <v>-1.1999999999999993</v>
      </c>
      <c r="DL303" s="127">
        <f t="shared" si="541"/>
        <v>0</v>
      </c>
      <c r="DM303" s="127">
        <f t="shared" si="542"/>
        <v>-0.40000000000000036</v>
      </c>
      <c r="DN303" s="127">
        <f t="shared" si="543"/>
        <v>-1.2000000000000011</v>
      </c>
      <c r="DO303" s="127">
        <f t="shared" si="544"/>
        <v>-0.20000000000000107</v>
      </c>
      <c r="DP303" s="127">
        <f t="shared" si="545"/>
        <v>0</v>
      </c>
      <c r="DQ303" s="127">
        <f t="shared" si="546"/>
        <v>-0.40000000000000036</v>
      </c>
      <c r="DR303" s="127">
        <f t="shared" si="547"/>
        <v>-1.1999999999999993</v>
      </c>
      <c r="DS303" s="127">
        <f t="shared" si="548"/>
        <v>-1.1999999999999993</v>
      </c>
      <c r="DU303" s="103">
        <v>44673</v>
      </c>
      <c r="DV303" s="68">
        <v>7.3</v>
      </c>
      <c r="DW303" s="133">
        <v>7.3</v>
      </c>
      <c r="DX303" s="134">
        <f t="shared" si="561"/>
        <v>0</v>
      </c>
      <c r="DY303" s="68">
        <v>7</v>
      </c>
      <c r="DZ303" s="133">
        <v>7</v>
      </c>
      <c r="EA303" s="134">
        <f t="shared" ref="EA303:EA309" si="581">DY303-DZ303</f>
        <v>0</v>
      </c>
      <c r="EB303" s="68"/>
      <c r="EC303" s="133"/>
      <c r="ED303" s="134"/>
      <c r="EE303" s="68"/>
      <c r="EF303" s="133"/>
      <c r="EG303" s="134"/>
      <c r="EH303" s="68">
        <v>7.2</v>
      </c>
      <c r="EI303" s="133">
        <v>7.3</v>
      </c>
      <c r="EJ303" s="134">
        <f t="shared" si="579"/>
        <v>-9.9999999999999645E-2</v>
      </c>
      <c r="EK303" s="68"/>
      <c r="EL303" s="133"/>
      <c r="EM303" s="134"/>
      <c r="EN303" s="68"/>
      <c r="EO303" s="133"/>
      <c r="EP303" s="134"/>
      <c r="EQ303" s="68">
        <v>6.9</v>
      </c>
      <c r="ER303" s="133">
        <v>7</v>
      </c>
      <c r="ES303" s="134">
        <f t="shared" si="580"/>
        <v>-9.9999999999999645E-2</v>
      </c>
      <c r="ET303" s="68"/>
      <c r="EU303" s="133"/>
      <c r="EV303" s="134"/>
      <c r="EW303" s="68"/>
      <c r="EX303" s="133"/>
      <c r="EY303" s="134"/>
    </row>
    <row r="304" spans="10:155" ht="19.75" customHeight="1" x14ac:dyDescent="0.35">
      <c r="J304" s="103">
        <v>44669</v>
      </c>
      <c r="K304" s="101">
        <f t="shared" si="532"/>
        <v>13.112903225806452</v>
      </c>
      <c r="L304" s="102">
        <v>13.7</v>
      </c>
      <c r="M304" s="100">
        <v>14</v>
      </c>
      <c r="N304" s="100">
        <v>13.4</v>
      </c>
      <c r="O304" s="100">
        <v>14</v>
      </c>
      <c r="P304" s="100">
        <v>14.4</v>
      </c>
      <c r="Q304" s="105">
        <v>15</v>
      </c>
      <c r="R304" s="102">
        <v>13.6</v>
      </c>
      <c r="S304" s="100">
        <v>13.2</v>
      </c>
      <c r="T304" s="100">
        <v>13</v>
      </c>
      <c r="U304" s="100">
        <v>13.2</v>
      </c>
      <c r="V304" s="100">
        <v>13.4</v>
      </c>
      <c r="W304" s="56">
        <v>13.4</v>
      </c>
      <c r="X304" s="106">
        <v>12</v>
      </c>
      <c r="Y304" s="100">
        <v>12.6</v>
      </c>
      <c r="Z304" s="100">
        <v>12.4</v>
      </c>
      <c r="AA304" s="100">
        <v>12.4</v>
      </c>
      <c r="AB304" s="105">
        <v>12.4</v>
      </c>
      <c r="AC304" s="102">
        <v>13</v>
      </c>
      <c r="AD304" s="102">
        <v>13</v>
      </c>
      <c r="AE304" s="100">
        <v>12.6</v>
      </c>
      <c r="AF304" s="102">
        <v>13.4</v>
      </c>
      <c r="AG304" s="100">
        <v>12.6</v>
      </c>
      <c r="AH304" s="100">
        <v>12.8</v>
      </c>
      <c r="AI304" s="100">
        <v>12.4</v>
      </c>
      <c r="AJ304" s="105">
        <v>12.4</v>
      </c>
      <c r="AK304" s="102">
        <v>13.2</v>
      </c>
      <c r="AL304" s="100">
        <v>13.4</v>
      </c>
      <c r="AM304" s="100">
        <v>13.2</v>
      </c>
      <c r="AN304" s="100">
        <v>12.6</v>
      </c>
      <c r="AO304" s="100">
        <v>13.2</v>
      </c>
      <c r="AP304" s="100">
        <v>12.6</v>
      </c>
      <c r="AQ304" s="110">
        <f t="shared" si="574"/>
        <v>0.50000000000000178</v>
      </c>
      <c r="AS304" s="103"/>
      <c r="AT304" s="175"/>
      <c r="AU304" s="178"/>
      <c r="AV304" s="179"/>
      <c r="AW304" s="179"/>
      <c r="AX304" s="179"/>
      <c r="AY304" s="179"/>
      <c r="AZ304" s="182"/>
      <c r="BA304" s="183"/>
      <c r="BB304" s="179"/>
      <c r="BC304" s="179"/>
      <c r="BD304" s="179"/>
      <c r="BE304" s="179"/>
      <c r="BF304" s="183"/>
      <c r="BG304" s="179"/>
      <c r="BH304" s="179"/>
      <c r="BI304" s="179"/>
      <c r="BJ304" s="185"/>
      <c r="BK304" s="179"/>
      <c r="BL304" s="179"/>
      <c r="BM304" s="179"/>
      <c r="BN304" s="179"/>
      <c r="BO304" s="185"/>
      <c r="BP304" s="183"/>
      <c r="BQ304" s="179"/>
      <c r="BR304" s="179"/>
      <c r="BS304" s="179"/>
      <c r="BT304" s="179"/>
      <c r="BV304" s="103"/>
      <c r="BW304" s="186"/>
      <c r="BX304" s="178"/>
      <c r="BY304" s="179"/>
      <c r="BZ304" s="179"/>
      <c r="CA304" s="179"/>
      <c r="CB304" s="179"/>
      <c r="CC304" s="178"/>
      <c r="CD304" s="179"/>
      <c r="CE304" s="179"/>
      <c r="CF304" s="179"/>
      <c r="CG304" s="179"/>
      <c r="CH304" s="179"/>
      <c r="CI304" s="179"/>
      <c r="CJ304" s="179"/>
      <c r="CK304" s="179"/>
      <c r="CL304" s="179"/>
      <c r="CM304" s="179"/>
      <c r="CN304" s="179"/>
      <c r="CO304" s="179"/>
      <c r="CP304" s="179"/>
      <c r="CQ304" s="179"/>
      <c r="CR304" s="183"/>
      <c r="CS304" s="179"/>
      <c r="CT304" s="179"/>
      <c r="CU304" s="179"/>
      <c r="CV304" s="179"/>
      <c r="CX304" s="103">
        <v>44669</v>
      </c>
      <c r="CY304" s="68">
        <v>8.5</v>
      </c>
      <c r="CZ304" s="68">
        <v>7.25</v>
      </c>
      <c r="DA304" s="126">
        <f t="shared" si="522"/>
        <v>1.25</v>
      </c>
      <c r="DC304" s="103">
        <v>44669</v>
      </c>
      <c r="DD304" s="127">
        <f t="shared" si="533"/>
        <v>0.20000000000000107</v>
      </c>
      <c r="DE304" s="127">
        <f t="shared" si="534"/>
        <v>0</v>
      </c>
      <c r="DF304" s="127">
        <f t="shared" si="535"/>
        <v>-0.59999999999999964</v>
      </c>
      <c r="DG304" s="127">
        <f t="shared" si="536"/>
        <v>0</v>
      </c>
      <c r="DH304" s="127">
        <f t="shared" si="537"/>
        <v>0.20000000000000107</v>
      </c>
      <c r="DI304" s="127">
        <f t="shared" si="538"/>
        <v>0.40000000000000036</v>
      </c>
      <c r="DJ304" s="127">
        <f t="shared" si="539"/>
        <v>-0.39999999999999858</v>
      </c>
      <c r="DK304" s="127">
        <f t="shared" si="540"/>
        <v>-0.79999999999999893</v>
      </c>
      <c r="DL304" s="127">
        <f t="shared" si="541"/>
        <v>0.20000000000000107</v>
      </c>
      <c r="DM304" s="127">
        <f t="shared" si="542"/>
        <v>0</v>
      </c>
      <c r="DN304" s="127">
        <f t="shared" si="543"/>
        <v>-1</v>
      </c>
      <c r="DO304" s="127">
        <f t="shared" si="544"/>
        <v>-0.20000000000000107</v>
      </c>
      <c r="DP304" s="127">
        <f t="shared" si="545"/>
        <v>0</v>
      </c>
      <c r="DQ304" s="127">
        <f t="shared" si="546"/>
        <v>-0.19999999999999929</v>
      </c>
      <c r="DR304" s="127">
        <f t="shared" si="547"/>
        <v>-1.4000000000000004</v>
      </c>
      <c r="DS304" s="127">
        <f t="shared" si="548"/>
        <v>-1.1999999999999993</v>
      </c>
      <c r="DU304" s="103">
        <v>44672</v>
      </c>
      <c r="DV304" s="68">
        <v>7.7</v>
      </c>
      <c r="DW304" s="133">
        <v>7.7</v>
      </c>
      <c r="DX304" s="134">
        <f t="shared" si="561"/>
        <v>0</v>
      </c>
      <c r="DY304" s="68">
        <v>7.3</v>
      </c>
      <c r="DZ304" s="133">
        <v>7.3</v>
      </c>
      <c r="EA304" s="134">
        <f t="shared" si="581"/>
        <v>0</v>
      </c>
      <c r="EB304" s="68"/>
      <c r="EC304" s="133"/>
      <c r="ED304" s="134"/>
      <c r="EE304" s="68"/>
      <c r="EF304" s="133"/>
      <c r="EG304" s="134"/>
      <c r="EH304" s="68">
        <v>7.4</v>
      </c>
      <c r="EI304" s="133">
        <v>7.6</v>
      </c>
      <c r="EJ304" s="134">
        <f t="shared" si="579"/>
        <v>-0.19999999999999929</v>
      </c>
      <c r="EK304" s="68"/>
      <c r="EL304" s="133"/>
      <c r="EM304" s="134"/>
      <c r="EN304" s="68"/>
      <c r="EO304" s="133"/>
      <c r="EP304" s="134"/>
      <c r="EQ304" s="68">
        <v>7.2</v>
      </c>
      <c r="ER304" s="133">
        <v>7.3</v>
      </c>
      <c r="ES304" s="134">
        <f t="shared" si="580"/>
        <v>-9.9999999999999645E-2</v>
      </c>
      <c r="ET304" s="68"/>
      <c r="EU304" s="133"/>
      <c r="EV304" s="134"/>
      <c r="EW304" s="68"/>
      <c r="EX304" s="133"/>
      <c r="EY304" s="134"/>
    </row>
    <row r="305" spans="10:155" ht="19.75" customHeight="1" x14ac:dyDescent="0.35">
      <c r="J305" s="103">
        <v>44668</v>
      </c>
      <c r="K305" s="101">
        <f t="shared" si="532"/>
        <v>12.758064516129032</v>
      </c>
      <c r="L305" s="102">
        <v>13.3</v>
      </c>
      <c r="M305" s="100">
        <v>13.5</v>
      </c>
      <c r="N305" s="100">
        <v>13</v>
      </c>
      <c r="O305" s="100">
        <v>13.4</v>
      </c>
      <c r="P305" s="100">
        <v>14</v>
      </c>
      <c r="Q305" s="105">
        <v>14.6</v>
      </c>
      <c r="R305" s="102">
        <v>13</v>
      </c>
      <c r="S305" s="100">
        <v>13</v>
      </c>
      <c r="T305" s="100">
        <v>12.8</v>
      </c>
      <c r="U305" s="100">
        <v>12.8</v>
      </c>
      <c r="V305" s="100">
        <v>13</v>
      </c>
      <c r="W305" s="56">
        <v>13</v>
      </c>
      <c r="X305" s="106">
        <v>12</v>
      </c>
      <c r="Y305" s="100">
        <v>12.5</v>
      </c>
      <c r="Z305" s="100">
        <v>12.3</v>
      </c>
      <c r="AA305" s="100">
        <v>12.3</v>
      </c>
      <c r="AB305" s="105">
        <v>12.3</v>
      </c>
      <c r="AC305" s="102">
        <v>12.4</v>
      </c>
      <c r="AD305" s="102">
        <v>12.4</v>
      </c>
      <c r="AE305" s="100">
        <v>12.4</v>
      </c>
      <c r="AF305" s="102">
        <v>12.8</v>
      </c>
      <c r="AG305" s="100">
        <v>12.2</v>
      </c>
      <c r="AH305" s="100">
        <v>12.4</v>
      </c>
      <c r="AI305" s="100">
        <v>11.8</v>
      </c>
      <c r="AJ305" s="105">
        <v>11.8</v>
      </c>
      <c r="AK305" s="102">
        <v>13</v>
      </c>
      <c r="AL305" s="100">
        <v>13.1</v>
      </c>
      <c r="AM305" s="100">
        <v>13</v>
      </c>
      <c r="AN305" s="100">
        <v>12.2</v>
      </c>
      <c r="AO305" s="100">
        <v>12.8</v>
      </c>
      <c r="AP305" s="100">
        <v>12.4</v>
      </c>
      <c r="AQ305" s="110">
        <f t="shared" si="574"/>
        <v>0.55000000000000071</v>
      </c>
      <c r="AS305" s="103"/>
      <c r="AT305" s="175"/>
      <c r="AU305" s="178"/>
      <c r="AV305" s="179"/>
      <c r="AW305" s="179"/>
      <c r="AX305" s="179"/>
      <c r="AY305" s="179"/>
      <c r="AZ305" s="182"/>
      <c r="BA305" s="183"/>
      <c r="BB305" s="179"/>
      <c r="BC305" s="179"/>
      <c r="BD305" s="179"/>
      <c r="BE305" s="179"/>
      <c r="BF305" s="183"/>
      <c r="BG305" s="179"/>
      <c r="BH305" s="179"/>
      <c r="BI305" s="179"/>
      <c r="BJ305" s="185"/>
      <c r="BK305" s="179"/>
      <c r="BL305" s="179"/>
      <c r="BM305" s="179"/>
      <c r="BN305" s="179"/>
      <c r="BO305" s="185"/>
      <c r="BP305" s="183"/>
      <c r="BQ305" s="179"/>
      <c r="BR305" s="179"/>
      <c r="BS305" s="179"/>
      <c r="BT305" s="179"/>
      <c r="BV305" s="103"/>
      <c r="BW305" s="186"/>
      <c r="BX305" s="178"/>
      <c r="BY305" s="179"/>
      <c r="BZ305" s="179"/>
      <c r="CA305" s="179"/>
      <c r="CB305" s="179"/>
      <c r="CC305" s="178"/>
      <c r="CD305" s="179"/>
      <c r="CE305" s="179"/>
      <c r="CF305" s="179"/>
      <c r="CG305" s="179"/>
      <c r="CH305" s="179"/>
      <c r="CI305" s="179"/>
      <c r="CJ305" s="179"/>
      <c r="CK305" s="179"/>
      <c r="CL305" s="179"/>
      <c r="CM305" s="179"/>
      <c r="CN305" s="179"/>
      <c r="CO305" s="179"/>
      <c r="CP305" s="179"/>
      <c r="CQ305" s="179"/>
      <c r="CR305" s="183"/>
      <c r="CS305" s="179"/>
      <c r="CT305" s="179"/>
      <c r="CU305" s="179"/>
      <c r="CV305" s="179"/>
      <c r="CX305" s="103">
        <v>44668</v>
      </c>
      <c r="CY305" s="68">
        <v>8.5</v>
      </c>
      <c r="CZ305" s="68">
        <v>7</v>
      </c>
      <c r="DA305" s="126">
        <f t="shared" si="522"/>
        <v>1.5</v>
      </c>
      <c r="DC305" s="103">
        <v>44668</v>
      </c>
      <c r="DD305" s="127">
        <f t="shared" si="533"/>
        <v>0</v>
      </c>
      <c r="DE305" s="127">
        <f t="shared" si="534"/>
        <v>-0.19999999999999929</v>
      </c>
      <c r="DF305" s="127">
        <f t="shared" si="535"/>
        <v>-0.80000000000000071</v>
      </c>
      <c r="DG305" s="127">
        <f t="shared" si="536"/>
        <v>0</v>
      </c>
      <c r="DH305" s="127">
        <f t="shared" si="537"/>
        <v>9.9999999999999645E-2</v>
      </c>
      <c r="DI305" s="127">
        <f t="shared" si="538"/>
        <v>0</v>
      </c>
      <c r="DJ305" s="127">
        <f t="shared" si="539"/>
        <v>-0.59999999999999964</v>
      </c>
      <c r="DK305" s="127">
        <f t="shared" si="540"/>
        <v>-1.1999999999999993</v>
      </c>
      <c r="DL305" s="127">
        <f t="shared" si="541"/>
        <v>0</v>
      </c>
      <c r="DM305" s="127">
        <f t="shared" si="542"/>
        <v>0</v>
      </c>
      <c r="DN305" s="127">
        <f t="shared" si="543"/>
        <v>-0.80000000000000071</v>
      </c>
      <c r="DO305" s="127">
        <f t="shared" si="544"/>
        <v>-0.20000000000000107</v>
      </c>
      <c r="DP305" s="127">
        <f t="shared" si="545"/>
        <v>9.9999999999999645E-2</v>
      </c>
      <c r="DQ305" s="127">
        <f t="shared" si="546"/>
        <v>9.9999999999999645E-2</v>
      </c>
      <c r="DR305" s="127">
        <f t="shared" si="547"/>
        <v>-1.0999999999999996</v>
      </c>
      <c r="DS305" s="127">
        <f t="shared" si="548"/>
        <v>-1</v>
      </c>
      <c r="DU305" s="103">
        <v>44671</v>
      </c>
      <c r="DV305" s="68">
        <v>7.7</v>
      </c>
      <c r="DW305" s="133">
        <v>7.7</v>
      </c>
      <c r="DX305" s="134">
        <f t="shared" si="561"/>
        <v>0</v>
      </c>
      <c r="DY305" s="68">
        <v>7.3</v>
      </c>
      <c r="DZ305" s="133">
        <v>7.3</v>
      </c>
      <c r="EA305" s="134">
        <f t="shared" si="581"/>
        <v>0</v>
      </c>
      <c r="EB305" s="68"/>
      <c r="EC305" s="133"/>
      <c r="ED305" s="134"/>
      <c r="EE305" s="68"/>
      <c r="EF305" s="133"/>
      <c r="EG305" s="134"/>
      <c r="EH305" s="68">
        <v>7.4</v>
      </c>
      <c r="EI305" s="133">
        <v>7.6</v>
      </c>
      <c r="EJ305" s="134">
        <f t="shared" si="579"/>
        <v>-0.19999999999999929</v>
      </c>
      <c r="EK305" s="68"/>
      <c r="EL305" s="133"/>
      <c r="EM305" s="134"/>
      <c r="EN305" s="68"/>
      <c r="EO305" s="133"/>
      <c r="EP305" s="134"/>
      <c r="EQ305" s="68">
        <v>7.3</v>
      </c>
      <c r="ER305" s="133">
        <v>7.4</v>
      </c>
      <c r="ES305" s="134">
        <f t="shared" si="580"/>
        <v>-0.10000000000000053</v>
      </c>
      <c r="ET305" s="68"/>
      <c r="EU305" s="133"/>
      <c r="EV305" s="134"/>
      <c r="EW305" s="68"/>
      <c r="EX305" s="133"/>
      <c r="EY305" s="134"/>
    </row>
    <row r="306" spans="10:155" ht="19.75" customHeight="1" x14ac:dyDescent="0.35">
      <c r="J306" s="103">
        <v>44667</v>
      </c>
      <c r="K306" s="101">
        <f t="shared" si="532"/>
        <v>12.67741935483871</v>
      </c>
      <c r="L306" s="102">
        <v>13.1</v>
      </c>
      <c r="M306" s="100">
        <v>13.4</v>
      </c>
      <c r="N306" s="100">
        <v>12.8</v>
      </c>
      <c r="O306" s="100">
        <v>13.4</v>
      </c>
      <c r="P306" s="100">
        <v>14</v>
      </c>
      <c r="Q306" s="105">
        <v>14.2</v>
      </c>
      <c r="R306" s="102">
        <v>13</v>
      </c>
      <c r="S306" s="100">
        <v>12.7</v>
      </c>
      <c r="T306" s="100">
        <v>12.7</v>
      </c>
      <c r="U306" s="100">
        <v>12.8</v>
      </c>
      <c r="V306" s="100">
        <v>13</v>
      </c>
      <c r="W306" s="56">
        <v>13</v>
      </c>
      <c r="X306" s="106">
        <v>11.6</v>
      </c>
      <c r="Y306" s="100">
        <v>12.5</v>
      </c>
      <c r="Z306" s="100">
        <v>12.3</v>
      </c>
      <c r="AA306" s="100">
        <v>12.3</v>
      </c>
      <c r="AB306" s="105">
        <v>12.3</v>
      </c>
      <c r="AC306" s="102">
        <v>12.4</v>
      </c>
      <c r="AD306" s="102">
        <v>12.4</v>
      </c>
      <c r="AE306" s="100">
        <v>12.4</v>
      </c>
      <c r="AF306" s="102">
        <v>12.8</v>
      </c>
      <c r="AG306" s="100">
        <v>12.2</v>
      </c>
      <c r="AH306" s="100">
        <v>12.4</v>
      </c>
      <c r="AI306" s="100">
        <v>11.8</v>
      </c>
      <c r="AJ306" s="105">
        <v>11.8</v>
      </c>
      <c r="AK306" s="102">
        <v>12.8</v>
      </c>
      <c r="AL306" s="100">
        <v>12.9</v>
      </c>
      <c r="AM306" s="100">
        <v>12.8</v>
      </c>
      <c r="AN306" s="100">
        <v>12</v>
      </c>
      <c r="AO306" s="100">
        <v>12.8</v>
      </c>
      <c r="AP306" s="100">
        <v>12.4</v>
      </c>
      <c r="AQ306" s="110">
        <f t="shared" si="574"/>
        <v>0.59999999999999964</v>
      </c>
      <c r="AS306" s="103"/>
      <c r="AT306" s="175"/>
      <c r="AU306" s="178"/>
      <c r="AV306" s="179"/>
      <c r="AW306" s="179"/>
      <c r="AX306" s="179"/>
      <c r="AY306" s="179"/>
      <c r="AZ306" s="182"/>
      <c r="BA306" s="183"/>
      <c r="BB306" s="179"/>
      <c r="BC306" s="179"/>
      <c r="BD306" s="179"/>
      <c r="BE306" s="179"/>
      <c r="BF306" s="183"/>
      <c r="BG306" s="179"/>
      <c r="BH306" s="179"/>
      <c r="BI306" s="179"/>
      <c r="BJ306" s="185"/>
      <c r="BK306" s="179"/>
      <c r="BL306" s="179"/>
      <c r="BM306" s="179"/>
      <c r="BN306" s="179"/>
      <c r="BO306" s="185"/>
      <c r="BP306" s="183"/>
      <c r="BQ306" s="179"/>
      <c r="BR306" s="179"/>
      <c r="BS306" s="179"/>
      <c r="BT306" s="179"/>
      <c r="BV306" s="103"/>
      <c r="BW306" s="186"/>
      <c r="BX306" s="178"/>
      <c r="BY306" s="179"/>
      <c r="BZ306" s="179"/>
      <c r="CA306" s="179"/>
      <c r="CB306" s="179"/>
      <c r="CC306" s="178"/>
      <c r="CD306" s="179"/>
      <c r="CE306" s="179"/>
      <c r="CF306" s="179"/>
      <c r="CG306" s="179"/>
      <c r="CH306" s="179"/>
      <c r="CI306" s="179"/>
      <c r="CJ306" s="179"/>
      <c r="CK306" s="179"/>
      <c r="CL306" s="179"/>
      <c r="CM306" s="179"/>
      <c r="CN306" s="179"/>
      <c r="CO306" s="179"/>
      <c r="CP306" s="179"/>
      <c r="CQ306" s="179"/>
      <c r="CR306" s="183"/>
      <c r="CS306" s="179"/>
      <c r="CT306" s="179"/>
      <c r="CU306" s="179"/>
      <c r="CV306" s="179"/>
      <c r="CX306" s="103">
        <v>44667</v>
      </c>
      <c r="CY306" s="68">
        <v>8.5</v>
      </c>
      <c r="CZ306" s="68">
        <v>7.25</v>
      </c>
      <c r="DA306" s="126">
        <f t="shared" si="522"/>
        <v>1.25</v>
      </c>
      <c r="DC306" s="103">
        <v>44667</v>
      </c>
      <c r="DD306" s="127">
        <f t="shared" si="533"/>
        <v>0.30000000000000071</v>
      </c>
      <c r="DE306" s="127">
        <f t="shared" si="534"/>
        <v>0.10000000000000142</v>
      </c>
      <c r="DF306" s="127">
        <f t="shared" si="535"/>
        <v>-0.69999999999999929</v>
      </c>
      <c r="DG306" s="127">
        <f t="shared" si="536"/>
        <v>0.10000000000000142</v>
      </c>
      <c r="DH306" s="127">
        <f t="shared" si="537"/>
        <v>0.20000000000000107</v>
      </c>
      <c r="DI306" s="127">
        <f t="shared" si="538"/>
        <v>0.30000000000000071</v>
      </c>
      <c r="DJ306" s="127">
        <f t="shared" si="539"/>
        <v>-0.29999999999999893</v>
      </c>
      <c r="DK306" s="127">
        <f t="shared" si="540"/>
        <v>-0.89999999999999858</v>
      </c>
      <c r="DL306" s="127">
        <f t="shared" si="541"/>
        <v>0.10000000000000142</v>
      </c>
      <c r="DM306" s="127">
        <f t="shared" si="542"/>
        <v>0.10000000000000142</v>
      </c>
      <c r="DN306" s="127">
        <f t="shared" si="543"/>
        <v>-1</v>
      </c>
      <c r="DO306" s="127">
        <f t="shared" si="544"/>
        <v>-0.40000000000000036</v>
      </c>
      <c r="DP306" s="127">
        <f t="shared" si="545"/>
        <v>-9.9999999999999645E-2</v>
      </c>
      <c r="DQ306" s="127">
        <f t="shared" si="546"/>
        <v>-9.9999999999999645E-2</v>
      </c>
      <c r="DR306" s="127">
        <f t="shared" si="547"/>
        <v>-1.3000000000000007</v>
      </c>
      <c r="DS306" s="127">
        <f t="shared" si="548"/>
        <v>-1.0999999999999996</v>
      </c>
      <c r="DU306" s="103">
        <v>44670</v>
      </c>
      <c r="DV306" s="68">
        <v>7.2</v>
      </c>
      <c r="DW306" s="133">
        <v>7.3</v>
      </c>
      <c r="DX306" s="134">
        <f t="shared" si="561"/>
        <v>-9.9999999999999645E-2</v>
      </c>
      <c r="DY306" s="68">
        <v>7</v>
      </c>
      <c r="DZ306" s="133">
        <v>7.1</v>
      </c>
      <c r="EA306" s="134">
        <f t="shared" si="581"/>
        <v>-9.9999999999999645E-2</v>
      </c>
      <c r="EB306" s="68"/>
      <c r="EC306" s="133"/>
      <c r="ED306" s="134"/>
      <c r="EE306" s="68"/>
      <c r="EF306" s="133"/>
      <c r="EG306" s="134"/>
      <c r="EH306" s="68">
        <v>7</v>
      </c>
      <c r="EI306" s="133">
        <v>7.3</v>
      </c>
      <c r="EJ306" s="134">
        <f t="shared" si="579"/>
        <v>-0.29999999999999982</v>
      </c>
      <c r="EK306" s="68"/>
      <c r="EL306" s="133"/>
      <c r="EM306" s="134"/>
      <c r="EN306" s="68"/>
      <c r="EO306" s="133"/>
      <c r="EP306" s="134"/>
      <c r="EQ306" s="68">
        <v>6.7</v>
      </c>
      <c r="ER306" s="133">
        <v>6.8</v>
      </c>
      <c r="ES306" s="134">
        <f t="shared" si="580"/>
        <v>-9.9999999999999645E-2</v>
      </c>
      <c r="ET306" s="68"/>
      <c r="EU306" s="133"/>
      <c r="EV306" s="134"/>
      <c r="EW306" s="68"/>
      <c r="EX306" s="133"/>
      <c r="EY306" s="134"/>
    </row>
    <row r="307" spans="10:155" ht="19.75" customHeight="1" x14ac:dyDescent="0.35">
      <c r="J307" s="103">
        <v>44666</v>
      </c>
      <c r="K307" s="101">
        <f t="shared" si="532"/>
        <v>12.58064516129032</v>
      </c>
      <c r="L307" s="102">
        <v>12.9</v>
      </c>
      <c r="M307" s="100">
        <v>13</v>
      </c>
      <c r="N307" s="100">
        <v>12.6</v>
      </c>
      <c r="O307" s="100">
        <v>13.2</v>
      </c>
      <c r="P307" s="100">
        <v>13.8</v>
      </c>
      <c r="Q307" s="105">
        <v>13.8</v>
      </c>
      <c r="R307" s="102">
        <v>13</v>
      </c>
      <c r="S307" s="100">
        <v>12.6</v>
      </c>
      <c r="T307" s="100">
        <v>12.7</v>
      </c>
      <c r="U307" s="100">
        <v>12.8</v>
      </c>
      <c r="V307" s="100">
        <v>13</v>
      </c>
      <c r="W307" s="56">
        <v>13</v>
      </c>
      <c r="X307" s="106">
        <v>11.2</v>
      </c>
      <c r="Y307" s="100">
        <v>12.4</v>
      </c>
      <c r="Z307" s="100">
        <v>12.2</v>
      </c>
      <c r="AA307" s="100">
        <v>12.2</v>
      </c>
      <c r="AB307" s="105">
        <v>12.2</v>
      </c>
      <c r="AC307" s="102">
        <v>12.4</v>
      </c>
      <c r="AD307" s="102">
        <v>12.4</v>
      </c>
      <c r="AE307" s="100">
        <v>12.3</v>
      </c>
      <c r="AF307" s="102">
        <v>12.8</v>
      </c>
      <c r="AG307" s="100">
        <v>12.2</v>
      </c>
      <c r="AH307" s="100">
        <v>12.4</v>
      </c>
      <c r="AI307" s="100">
        <v>11.8</v>
      </c>
      <c r="AJ307" s="105">
        <v>11.8</v>
      </c>
      <c r="AK307" s="102">
        <v>12.6</v>
      </c>
      <c r="AL307" s="100">
        <v>12.9</v>
      </c>
      <c r="AM307" s="100">
        <v>12.7</v>
      </c>
      <c r="AN307" s="100">
        <v>11.9</v>
      </c>
      <c r="AO307" s="100">
        <v>12.8</v>
      </c>
      <c r="AP307" s="100">
        <v>12.4</v>
      </c>
      <c r="AQ307" s="110">
        <f t="shared" si="574"/>
        <v>0.55000000000000071</v>
      </c>
      <c r="AS307" s="103"/>
      <c r="AT307" s="175"/>
      <c r="AU307" s="178"/>
      <c r="AV307" s="179"/>
      <c r="AW307" s="179"/>
      <c r="AX307" s="179"/>
      <c r="AY307" s="179"/>
      <c r="AZ307" s="182"/>
      <c r="BA307" s="183"/>
      <c r="BB307" s="179"/>
      <c r="BC307" s="179"/>
      <c r="BD307" s="179"/>
      <c r="BE307" s="179"/>
      <c r="BF307" s="183"/>
      <c r="BG307" s="179"/>
      <c r="BH307" s="179"/>
      <c r="BI307" s="179"/>
      <c r="BJ307" s="185"/>
      <c r="BK307" s="179"/>
      <c r="BL307" s="179"/>
      <c r="BM307" s="179"/>
      <c r="BN307" s="179"/>
      <c r="BO307" s="185"/>
      <c r="BP307" s="183"/>
      <c r="BQ307" s="179"/>
      <c r="BR307" s="179"/>
      <c r="BS307" s="179"/>
      <c r="BT307" s="179"/>
      <c r="BV307" s="103"/>
      <c r="BW307" s="186"/>
      <c r="BX307" s="178"/>
      <c r="BY307" s="179"/>
      <c r="BZ307" s="179"/>
      <c r="CA307" s="179"/>
      <c r="CB307" s="179"/>
      <c r="CC307" s="178"/>
      <c r="CD307" s="179"/>
      <c r="CE307" s="179"/>
      <c r="CF307" s="179"/>
      <c r="CG307" s="179"/>
      <c r="CH307" s="179"/>
      <c r="CI307" s="179"/>
      <c r="CJ307" s="179"/>
      <c r="CK307" s="179"/>
      <c r="CL307" s="179"/>
      <c r="CM307" s="179"/>
      <c r="CN307" s="179"/>
      <c r="CO307" s="179"/>
      <c r="CP307" s="179"/>
      <c r="CQ307" s="179"/>
      <c r="CR307" s="183"/>
      <c r="CS307" s="179"/>
      <c r="CT307" s="179"/>
      <c r="CU307" s="179"/>
      <c r="CV307" s="179"/>
      <c r="CX307" s="103">
        <v>44666</v>
      </c>
      <c r="CY307" s="68">
        <v>8.25</v>
      </c>
      <c r="CZ307" s="68">
        <v>7.25</v>
      </c>
      <c r="DA307" s="126">
        <f t="shared" si="522"/>
        <v>1</v>
      </c>
      <c r="DC307" s="103">
        <v>44666</v>
      </c>
      <c r="DD307" s="127">
        <f t="shared" si="533"/>
        <v>0.40000000000000036</v>
      </c>
      <c r="DE307" s="127">
        <f t="shared" si="534"/>
        <v>0.20000000000000107</v>
      </c>
      <c r="DF307" s="127">
        <f t="shared" si="535"/>
        <v>-0.69999999999999929</v>
      </c>
      <c r="DG307" s="127">
        <f t="shared" si="536"/>
        <v>9.9999999999999645E-2</v>
      </c>
      <c r="DH307" s="127">
        <f t="shared" si="537"/>
        <v>0.30000000000000071</v>
      </c>
      <c r="DI307" s="127">
        <f t="shared" si="538"/>
        <v>0.40000000000000036</v>
      </c>
      <c r="DJ307" s="127">
        <f t="shared" si="539"/>
        <v>-0.19999999999999929</v>
      </c>
      <c r="DK307" s="127">
        <f t="shared" si="540"/>
        <v>-0.79999999999999893</v>
      </c>
      <c r="DL307" s="127">
        <f t="shared" si="541"/>
        <v>0</v>
      </c>
      <c r="DM307" s="127">
        <f t="shared" si="542"/>
        <v>0</v>
      </c>
      <c r="DN307" s="127">
        <f t="shared" si="543"/>
        <v>-1.0999999999999996</v>
      </c>
      <c r="DO307" s="127">
        <f t="shared" si="544"/>
        <v>-0.5</v>
      </c>
      <c r="DP307" s="127">
        <f t="shared" si="545"/>
        <v>-9.9999999999999645E-2</v>
      </c>
      <c r="DQ307" s="127">
        <f t="shared" si="546"/>
        <v>-9.9999999999999645E-2</v>
      </c>
      <c r="DR307" s="127">
        <f t="shared" si="547"/>
        <v>-1.7000000000000011</v>
      </c>
      <c r="DS307" s="127">
        <f t="shared" si="548"/>
        <v>-1.4000000000000004</v>
      </c>
      <c r="DU307" s="103">
        <v>44669</v>
      </c>
      <c r="DV307" s="68">
        <v>6.8</v>
      </c>
      <c r="DW307" s="133">
        <v>6.9</v>
      </c>
      <c r="DX307" s="134">
        <f t="shared" si="561"/>
        <v>-0.10000000000000053</v>
      </c>
      <c r="DY307" s="68">
        <v>6.6</v>
      </c>
      <c r="DZ307" s="133">
        <v>6.7</v>
      </c>
      <c r="EA307" s="134">
        <f t="shared" si="581"/>
        <v>-0.10000000000000053</v>
      </c>
      <c r="EB307" s="68"/>
      <c r="EC307" s="133"/>
      <c r="ED307" s="134"/>
      <c r="EE307" s="68"/>
      <c r="EF307" s="133"/>
      <c r="EG307" s="134"/>
      <c r="EH307" s="68">
        <v>6.7</v>
      </c>
      <c r="EI307" s="133">
        <v>7</v>
      </c>
      <c r="EJ307" s="134">
        <f t="shared" si="579"/>
        <v>-0.29999999999999982</v>
      </c>
      <c r="EK307" s="68"/>
      <c r="EL307" s="133"/>
      <c r="EM307" s="134"/>
      <c r="EN307" s="68"/>
      <c r="EO307" s="133"/>
      <c r="EP307" s="134"/>
      <c r="EQ307" s="68">
        <v>6.4</v>
      </c>
      <c r="ER307" s="133">
        <v>6.5</v>
      </c>
      <c r="ES307" s="134">
        <f t="shared" si="580"/>
        <v>-9.9999999999999645E-2</v>
      </c>
      <c r="ET307" s="68"/>
      <c r="EU307" s="133"/>
      <c r="EV307" s="134"/>
      <c r="EW307" s="68"/>
      <c r="EX307" s="133"/>
      <c r="EY307" s="134"/>
    </row>
    <row r="308" spans="10:155" ht="19.75" customHeight="1" x14ac:dyDescent="0.35">
      <c r="J308" s="103">
        <v>44665</v>
      </c>
      <c r="K308" s="101">
        <f t="shared" si="532"/>
        <v>12.438709677419352</v>
      </c>
      <c r="L308" s="102">
        <v>12.8</v>
      </c>
      <c r="M308" s="100">
        <v>12.8</v>
      </c>
      <c r="N308" s="100">
        <v>12.5</v>
      </c>
      <c r="O308" s="100">
        <v>13.2</v>
      </c>
      <c r="P308" s="100">
        <v>13.6</v>
      </c>
      <c r="Q308" s="105">
        <v>13.4</v>
      </c>
      <c r="R308" s="102">
        <v>13</v>
      </c>
      <c r="S308" s="100">
        <v>12.5</v>
      </c>
      <c r="T308" s="100">
        <v>12.6</v>
      </c>
      <c r="U308" s="100">
        <v>12.8</v>
      </c>
      <c r="V308" s="100">
        <v>13</v>
      </c>
      <c r="W308" s="56">
        <v>13</v>
      </c>
      <c r="X308" s="106">
        <v>11</v>
      </c>
      <c r="Y308" s="100">
        <v>12.2</v>
      </c>
      <c r="Z308" s="100">
        <v>12</v>
      </c>
      <c r="AA308" s="100">
        <v>12</v>
      </c>
      <c r="AB308" s="105">
        <v>12</v>
      </c>
      <c r="AC308" s="102">
        <v>12.2</v>
      </c>
      <c r="AD308" s="102">
        <v>12.2</v>
      </c>
      <c r="AE308" s="100">
        <v>12.2</v>
      </c>
      <c r="AF308" s="102">
        <v>12.6</v>
      </c>
      <c r="AG308" s="100">
        <v>12</v>
      </c>
      <c r="AH308" s="100">
        <v>12.2</v>
      </c>
      <c r="AI308" s="100">
        <v>11.6</v>
      </c>
      <c r="AJ308" s="105">
        <v>11.4</v>
      </c>
      <c r="AK308" s="102">
        <v>12.4</v>
      </c>
      <c r="AL308" s="100">
        <v>12.9</v>
      </c>
      <c r="AM308" s="100">
        <v>12.6</v>
      </c>
      <c r="AN308" s="100">
        <v>11.7</v>
      </c>
      <c r="AO308" s="100">
        <v>12.8</v>
      </c>
      <c r="AP308" s="100">
        <v>12.4</v>
      </c>
      <c r="AQ308" s="110">
        <f t="shared" si="574"/>
        <v>0.5</v>
      </c>
      <c r="AS308" s="103"/>
      <c r="AT308" s="175"/>
      <c r="AU308" s="178"/>
      <c r="AV308" s="179"/>
      <c r="AW308" s="179"/>
      <c r="AX308" s="179"/>
      <c r="AY308" s="179"/>
      <c r="AZ308" s="182"/>
      <c r="BA308" s="183"/>
      <c r="BB308" s="179"/>
      <c r="BC308" s="179"/>
      <c r="BD308" s="179"/>
      <c r="BE308" s="179"/>
      <c r="BF308" s="183"/>
      <c r="BG308" s="179"/>
      <c r="BH308" s="179"/>
      <c r="BI308" s="179"/>
      <c r="BJ308" s="185"/>
      <c r="BK308" s="179"/>
      <c r="BL308" s="179"/>
      <c r="BM308" s="179"/>
      <c r="BN308" s="179"/>
      <c r="BO308" s="185"/>
      <c r="BP308" s="183"/>
      <c r="BQ308" s="179"/>
      <c r="BR308" s="179"/>
      <c r="BS308" s="179"/>
      <c r="BT308" s="179"/>
      <c r="BV308" s="103"/>
      <c r="BW308" s="186"/>
      <c r="BX308" s="178"/>
      <c r="BY308" s="179"/>
      <c r="BZ308" s="179"/>
      <c r="CA308" s="179"/>
      <c r="CB308" s="179"/>
      <c r="CC308" s="178"/>
      <c r="CD308" s="179"/>
      <c r="CE308" s="179"/>
      <c r="CF308" s="179"/>
      <c r="CG308" s="179"/>
      <c r="CH308" s="179"/>
      <c r="CI308" s="179"/>
      <c r="CJ308" s="179"/>
      <c r="CK308" s="179"/>
      <c r="CL308" s="179"/>
      <c r="CM308" s="179"/>
      <c r="CN308" s="179"/>
      <c r="CO308" s="179"/>
      <c r="CP308" s="179"/>
      <c r="CQ308" s="179"/>
      <c r="CR308" s="183"/>
      <c r="CS308" s="179"/>
      <c r="CT308" s="179"/>
      <c r="CU308" s="179"/>
      <c r="CV308" s="179"/>
      <c r="CX308" s="103">
        <v>44665</v>
      </c>
      <c r="CY308" s="68">
        <v>8.5</v>
      </c>
      <c r="CZ308" s="68">
        <v>7.5</v>
      </c>
      <c r="DA308" s="126">
        <f t="shared" si="522"/>
        <v>1</v>
      </c>
      <c r="DC308" s="103">
        <v>44665</v>
      </c>
      <c r="DD308" s="127">
        <f t="shared" si="533"/>
        <v>0.5</v>
      </c>
      <c r="DE308" s="127">
        <f t="shared" si="534"/>
        <v>0.30000000000000071</v>
      </c>
      <c r="DF308" s="127">
        <f t="shared" si="535"/>
        <v>-0.80000000000000071</v>
      </c>
      <c r="DG308" s="127">
        <f t="shared" si="536"/>
        <v>9.9999999999999645E-2</v>
      </c>
      <c r="DH308" s="127">
        <f t="shared" si="537"/>
        <v>0.40000000000000036</v>
      </c>
      <c r="DI308" s="127">
        <f t="shared" si="538"/>
        <v>0.5</v>
      </c>
      <c r="DJ308" s="127">
        <f t="shared" si="539"/>
        <v>-0.30000000000000071</v>
      </c>
      <c r="DK308" s="127">
        <f t="shared" si="540"/>
        <v>-0.90000000000000036</v>
      </c>
      <c r="DL308" s="127">
        <f t="shared" si="541"/>
        <v>0</v>
      </c>
      <c r="DM308" s="127">
        <f t="shared" si="542"/>
        <v>-9.9999999999999645E-2</v>
      </c>
      <c r="DN308" s="127">
        <f t="shared" si="543"/>
        <v>-1.3000000000000007</v>
      </c>
      <c r="DO308" s="127">
        <f t="shared" si="544"/>
        <v>-0.5</v>
      </c>
      <c r="DP308" s="127">
        <f t="shared" si="545"/>
        <v>-9.9999999999999645E-2</v>
      </c>
      <c r="DQ308" s="127">
        <f t="shared" si="546"/>
        <v>-9.9999999999999645E-2</v>
      </c>
      <c r="DR308" s="127">
        <f t="shared" si="547"/>
        <v>-1.9000000000000004</v>
      </c>
      <c r="DS308" s="127">
        <f t="shared" si="548"/>
        <v>-1.5</v>
      </c>
      <c r="DU308" s="103">
        <v>44668</v>
      </c>
      <c r="DV308" s="68">
        <v>6.5</v>
      </c>
      <c r="DW308" s="133">
        <v>6.7</v>
      </c>
      <c r="DX308" s="134">
        <f t="shared" si="561"/>
        <v>-0.20000000000000018</v>
      </c>
      <c r="DY308" s="68">
        <v>6.5</v>
      </c>
      <c r="DZ308" s="133">
        <v>6.6</v>
      </c>
      <c r="EA308" s="134">
        <f t="shared" si="581"/>
        <v>-9.9999999999999645E-2</v>
      </c>
      <c r="EB308" s="68"/>
      <c r="EC308" s="133"/>
      <c r="ED308" s="134"/>
      <c r="EE308" s="68"/>
      <c r="EF308" s="133"/>
      <c r="EG308" s="134"/>
      <c r="EH308" s="68">
        <v>6.55</v>
      </c>
      <c r="EI308" s="133">
        <v>6.7</v>
      </c>
      <c r="EJ308" s="134">
        <f t="shared" si="579"/>
        <v>-0.15000000000000036</v>
      </c>
      <c r="EK308" s="68"/>
      <c r="EL308" s="133"/>
      <c r="EM308" s="134"/>
      <c r="EN308" s="68"/>
      <c r="EO308" s="133"/>
      <c r="EP308" s="134"/>
      <c r="EQ308" s="68">
        <v>6.2</v>
      </c>
      <c r="ER308" s="133">
        <v>6.3</v>
      </c>
      <c r="ES308" s="134">
        <f t="shared" si="580"/>
        <v>-9.9999999999999645E-2</v>
      </c>
      <c r="ET308" s="68"/>
      <c r="EU308" s="133"/>
      <c r="EV308" s="134"/>
      <c r="EW308" s="68"/>
      <c r="EX308" s="133"/>
      <c r="EY308" s="134"/>
    </row>
    <row r="309" spans="10:155" ht="19.75" customHeight="1" x14ac:dyDescent="0.35">
      <c r="J309" s="103">
        <v>44664</v>
      </c>
      <c r="K309" s="101">
        <f t="shared" si="532"/>
        <v>12.280645161290321</v>
      </c>
      <c r="L309" s="102">
        <v>12.6</v>
      </c>
      <c r="M309" s="100">
        <v>12.8</v>
      </c>
      <c r="N309" s="100">
        <v>12.3</v>
      </c>
      <c r="O309" s="100">
        <v>12.6</v>
      </c>
      <c r="P309" s="100">
        <v>13.4</v>
      </c>
      <c r="Q309" s="105">
        <v>12.8</v>
      </c>
      <c r="R309" s="102">
        <v>12.8</v>
      </c>
      <c r="S309" s="100">
        <v>12.4</v>
      </c>
      <c r="T309" s="100">
        <v>12.6</v>
      </c>
      <c r="U309" s="100">
        <v>12.7</v>
      </c>
      <c r="V309" s="100">
        <v>12.8</v>
      </c>
      <c r="W309" s="56">
        <v>12.8</v>
      </c>
      <c r="X309" s="106">
        <v>11</v>
      </c>
      <c r="Y309" s="100">
        <v>12.2</v>
      </c>
      <c r="Z309" s="100">
        <v>12</v>
      </c>
      <c r="AA309" s="100">
        <v>11.9</v>
      </c>
      <c r="AB309" s="105">
        <v>11.9</v>
      </c>
      <c r="AC309" s="102">
        <v>12.2</v>
      </c>
      <c r="AD309" s="102">
        <v>12.2</v>
      </c>
      <c r="AE309" s="100">
        <v>11.8</v>
      </c>
      <c r="AF309" s="102">
        <v>12.6</v>
      </c>
      <c r="AG309" s="100">
        <v>11.6</v>
      </c>
      <c r="AH309" s="100">
        <v>11.8</v>
      </c>
      <c r="AI309" s="100">
        <v>11.2</v>
      </c>
      <c r="AJ309" s="105">
        <v>11</v>
      </c>
      <c r="AK309" s="102">
        <v>12.4</v>
      </c>
      <c r="AL309" s="100">
        <v>12.9</v>
      </c>
      <c r="AM309" s="100">
        <v>12.5</v>
      </c>
      <c r="AN309" s="100">
        <v>11.7</v>
      </c>
      <c r="AO309" s="100">
        <v>12.8</v>
      </c>
      <c r="AP309" s="100">
        <v>12.4</v>
      </c>
      <c r="AQ309" s="110">
        <f t="shared" si="574"/>
        <v>0.54999999999999893</v>
      </c>
      <c r="AS309" s="103"/>
      <c r="AT309" s="175"/>
      <c r="AU309" s="178"/>
      <c r="AV309" s="179"/>
      <c r="AW309" s="179"/>
      <c r="AX309" s="179"/>
      <c r="AY309" s="179"/>
      <c r="AZ309" s="182"/>
      <c r="BA309" s="183"/>
      <c r="BB309" s="179"/>
      <c r="BC309" s="179"/>
      <c r="BD309" s="179"/>
      <c r="BE309" s="179"/>
      <c r="BF309" s="183"/>
      <c r="BG309" s="179"/>
      <c r="BH309" s="179"/>
      <c r="BI309" s="179"/>
      <c r="BJ309" s="185"/>
      <c r="BK309" s="179"/>
      <c r="BL309" s="179"/>
      <c r="BM309" s="179"/>
      <c r="BN309" s="179"/>
      <c r="BO309" s="185"/>
      <c r="BP309" s="183"/>
      <c r="BQ309" s="179"/>
      <c r="BR309" s="179"/>
      <c r="BS309" s="179"/>
      <c r="BT309" s="179"/>
      <c r="BV309" s="103"/>
      <c r="BW309" s="186"/>
      <c r="BX309" s="178"/>
      <c r="BY309" s="179"/>
      <c r="BZ309" s="179"/>
      <c r="CA309" s="179"/>
      <c r="CB309" s="179"/>
      <c r="CC309" s="178"/>
      <c r="CD309" s="179"/>
      <c r="CE309" s="179"/>
      <c r="CF309" s="179"/>
      <c r="CG309" s="179"/>
      <c r="CH309" s="179"/>
      <c r="CI309" s="179"/>
      <c r="CJ309" s="179"/>
      <c r="CK309" s="179"/>
      <c r="CL309" s="179"/>
      <c r="CM309" s="179"/>
      <c r="CN309" s="179"/>
      <c r="CO309" s="179"/>
      <c r="CP309" s="179"/>
      <c r="CQ309" s="179"/>
      <c r="CR309" s="183"/>
      <c r="CS309" s="179"/>
      <c r="CT309" s="179"/>
      <c r="CU309" s="179"/>
      <c r="CV309" s="179"/>
      <c r="CX309" s="103">
        <v>44664</v>
      </c>
      <c r="CY309" s="68">
        <v>8.25</v>
      </c>
      <c r="CZ309" s="68">
        <v>7.25</v>
      </c>
      <c r="DA309" s="126">
        <f t="shared" si="522"/>
        <v>1</v>
      </c>
      <c r="DC309" s="103">
        <v>44664</v>
      </c>
      <c r="DD309" s="127">
        <f t="shared" si="533"/>
        <v>0.40000000000000036</v>
      </c>
      <c r="DE309" s="127">
        <f t="shared" si="534"/>
        <v>0.29999999999999893</v>
      </c>
      <c r="DF309" s="127">
        <f t="shared" si="535"/>
        <v>-0.70000000000000107</v>
      </c>
      <c r="DG309" s="127">
        <f t="shared" si="536"/>
        <v>9.9999999999999645E-2</v>
      </c>
      <c r="DH309" s="127">
        <f t="shared" si="537"/>
        <v>0.5</v>
      </c>
      <c r="DI309" s="127">
        <f t="shared" si="538"/>
        <v>0.40000000000000036</v>
      </c>
      <c r="DJ309" s="127">
        <f t="shared" si="539"/>
        <v>-0.59999999999999964</v>
      </c>
      <c r="DK309" s="127">
        <f t="shared" si="540"/>
        <v>-1.2000000000000011</v>
      </c>
      <c r="DL309" s="127">
        <f t="shared" si="541"/>
        <v>-9.9999999999999645E-2</v>
      </c>
      <c r="DM309" s="127">
        <f t="shared" si="542"/>
        <v>0</v>
      </c>
      <c r="DN309" s="127">
        <f t="shared" si="543"/>
        <v>-1.1000000000000014</v>
      </c>
      <c r="DO309" s="127">
        <f t="shared" si="544"/>
        <v>-0.10000000000000142</v>
      </c>
      <c r="DP309" s="127">
        <f t="shared" si="545"/>
        <v>9.9999999999999645E-2</v>
      </c>
      <c r="DQ309" s="127">
        <f t="shared" si="546"/>
        <v>9.9999999999999645E-2</v>
      </c>
      <c r="DR309" s="127">
        <f t="shared" si="547"/>
        <v>-1.9000000000000004</v>
      </c>
      <c r="DS309" s="127">
        <f t="shared" si="548"/>
        <v>-1.4000000000000004</v>
      </c>
      <c r="DU309" s="103">
        <v>44667</v>
      </c>
      <c r="DV309" s="68">
        <v>6.5</v>
      </c>
      <c r="DW309" s="133">
        <v>6.65</v>
      </c>
      <c r="DX309" s="134">
        <f t="shared" si="561"/>
        <v>-0.15000000000000036</v>
      </c>
      <c r="DY309" s="68">
        <v>6.35</v>
      </c>
      <c r="DZ309" s="133">
        <v>6.5</v>
      </c>
      <c r="EA309" s="134">
        <f t="shared" si="581"/>
        <v>-0.15000000000000036</v>
      </c>
      <c r="EB309" s="68"/>
      <c r="EC309" s="133"/>
      <c r="ED309" s="134"/>
      <c r="EE309" s="68"/>
      <c r="EF309" s="133"/>
      <c r="EG309" s="134"/>
      <c r="EH309" s="68">
        <v>6.45</v>
      </c>
      <c r="EI309" s="133">
        <v>6.7</v>
      </c>
      <c r="EJ309" s="134">
        <f t="shared" si="579"/>
        <v>-0.25</v>
      </c>
      <c r="EK309" s="68"/>
      <c r="EL309" s="133"/>
      <c r="EM309" s="134"/>
      <c r="EN309" s="68"/>
      <c r="EO309" s="133"/>
      <c r="EP309" s="134"/>
      <c r="EQ309" s="68">
        <v>6.2</v>
      </c>
      <c r="ER309" s="133">
        <v>6.3</v>
      </c>
      <c r="ES309" s="134">
        <f t="shared" si="580"/>
        <v>-9.9999999999999645E-2</v>
      </c>
      <c r="ET309" s="68"/>
      <c r="EU309" s="133"/>
      <c r="EV309" s="134"/>
      <c r="EW309" s="68"/>
      <c r="EX309" s="133"/>
      <c r="EY309" s="134"/>
    </row>
    <row r="310" spans="10:155" ht="19.75" customHeight="1" x14ac:dyDescent="0.35">
      <c r="J310" s="103">
        <v>44663</v>
      </c>
      <c r="K310" s="101">
        <f t="shared" si="532"/>
        <v>12.158064516129034</v>
      </c>
      <c r="L310" s="102">
        <v>12.6</v>
      </c>
      <c r="M310" s="100">
        <v>12.8</v>
      </c>
      <c r="N310" s="100">
        <v>12.3</v>
      </c>
      <c r="O310" s="100">
        <v>12.6</v>
      </c>
      <c r="P310" s="100">
        <v>13.4</v>
      </c>
      <c r="Q310" s="105">
        <v>12.8</v>
      </c>
      <c r="R310" s="102">
        <v>12.4</v>
      </c>
      <c r="S310" s="100">
        <v>12.3</v>
      </c>
      <c r="T310" s="100">
        <v>12.3</v>
      </c>
      <c r="U310" s="100">
        <v>12.7</v>
      </c>
      <c r="V310" s="100">
        <v>12.6</v>
      </c>
      <c r="W310" s="56">
        <v>12.6</v>
      </c>
      <c r="X310" s="106">
        <v>10.8</v>
      </c>
      <c r="Y310" s="100">
        <v>11.9</v>
      </c>
      <c r="Z310" s="100">
        <v>11.9</v>
      </c>
      <c r="AA310" s="100">
        <v>11.9</v>
      </c>
      <c r="AB310" s="105">
        <v>11.9</v>
      </c>
      <c r="AC310" s="102">
        <v>12.2</v>
      </c>
      <c r="AD310" s="102">
        <v>12.2</v>
      </c>
      <c r="AE310" s="100">
        <v>11.8</v>
      </c>
      <c r="AF310" s="102">
        <v>12.2</v>
      </c>
      <c r="AG310" s="100">
        <v>11.4</v>
      </c>
      <c r="AH310" s="100">
        <v>11.6</v>
      </c>
      <c r="AI310" s="100">
        <v>11</v>
      </c>
      <c r="AJ310" s="105">
        <v>11</v>
      </c>
      <c r="AK310" s="102">
        <v>12.2</v>
      </c>
      <c r="AL310" s="100">
        <v>12.6</v>
      </c>
      <c r="AM310" s="100">
        <v>12.4</v>
      </c>
      <c r="AN310" s="100">
        <v>11.6</v>
      </c>
      <c r="AO310" s="100">
        <v>12.5</v>
      </c>
      <c r="AP310" s="100">
        <v>12.4</v>
      </c>
      <c r="AQ310" s="110">
        <f t="shared" si="574"/>
        <v>0.64999999999999858</v>
      </c>
      <c r="AS310" s="103"/>
      <c r="AT310" s="175"/>
      <c r="AU310" s="178"/>
      <c r="AV310" s="179"/>
      <c r="AW310" s="179"/>
      <c r="AX310" s="179"/>
      <c r="AY310" s="179"/>
      <c r="AZ310" s="182"/>
      <c r="BA310" s="183"/>
      <c r="BB310" s="179"/>
      <c r="BC310" s="179"/>
      <c r="BD310" s="179"/>
      <c r="BE310" s="179"/>
      <c r="BF310" s="183"/>
      <c r="BG310" s="179"/>
      <c r="BH310" s="179"/>
      <c r="BI310" s="179"/>
      <c r="BJ310" s="185"/>
      <c r="BK310" s="179"/>
      <c r="BL310" s="179"/>
      <c r="BM310" s="179"/>
      <c r="BN310" s="179"/>
      <c r="BO310" s="185"/>
      <c r="BP310" s="183"/>
      <c r="BQ310" s="179"/>
      <c r="BR310" s="179"/>
      <c r="BS310" s="179"/>
      <c r="BT310" s="179"/>
      <c r="BV310" s="103"/>
      <c r="BW310" s="186"/>
      <c r="BX310" s="178"/>
      <c r="BY310" s="179"/>
      <c r="BZ310" s="179"/>
      <c r="CA310" s="179"/>
      <c r="CB310" s="179"/>
      <c r="CC310" s="178"/>
      <c r="CD310" s="179"/>
      <c r="CE310" s="179"/>
      <c r="CF310" s="179"/>
      <c r="CG310" s="179"/>
      <c r="CH310" s="179"/>
      <c r="CI310" s="179"/>
      <c r="CJ310" s="179"/>
      <c r="CK310" s="179"/>
      <c r="CL310" s="179"/>
      <c r="CM310" s="179"/>
      <c r="CN310" s="179"/>
      <c r="CO310" s="179"/>
      <c r="CP310" s="179"/>
      <c r="CQ310" s="179"/>
      <c r="CR310" s="183"/>
      <c r="CS310" s="179"/>
      <c r="CT310" s="179"/>
      <c r="CU310" s="179"/>
      <c r="CV310" s="179"/>
      <c r="CX310" s="103">
        <v>44663</v>
      </c>
      <c r="CY310" s="68">
        <v>8</v>
      </c>
      <c r="CZ310" s="68">
        <v>6.8</v>
      </c>
      <c r="DA310" s="126">
        <f t="shared" si="522"/>
        <v>1.2000000000000002</v>
      </c>
      <c r="DC310" s="103">
        <v>44663</v>
      </c>
      <c r="DD310" s="127">
        <f t="shared" si="533"/>
        <v>0.29999999999999893</v>
      </c>
      <c r="DE310" s="127">
        <f t="shared" si="534"/>
        <v>0.39999999999999858</v>
      </c>
      <c r="DF310" s="127">
        <f t="shared" si="535"/>
        <v>-0.70000000000000107</v>
      </c>
      <c r="DG310" s="127">
        <f t="shared" si="536"/>
        <v>9.9999999999999645E-2</v>
      </c>
      <c r="DH310" s="127">
        <f t="shared" si="537"/>
        <v>0.29999999999999893</v>
      </c>
      <c r="DI310" s="127">
        <f t="shared" si="538"/>
        <v>9.9999999999999645E-2</v>
      </c>
      <c r="DJ310" s="127">
        <f t="shared" si="539"/>
        <v>-0.70000000000000107</v>
      </c>
      <c r="DK310" s="127">
        <f t="shared" si="540"/>
        <v>-1.3000000000000007</v>
      </c>
      <c r="DL310" s="127">
        <f t="shared" si="541"/>
        <v>0</v>
      </c>
      <c r="DM310" s="127">
        <f t="shared" si="542"/>
        <v>-0.10000000000000142</v>
      </c>
      <c r="DN310" s="127">
        <f t="shared" si="543"/>
        <v>-0.80000000000000071</v>
      </c>
      <c r="DO310" s="127">
        <f t="shared" si="544"/>
        <v>0</v>
      </c>
      <c r="DP310" s="127">
        <f t="shared" si="545"/>
        <v>0</v>
      </c>
      <c r="DQ310" s="127">
        <f t="shared" si="546"/>
        <v>0.19999999999999929</v>
      </c>
      <c r="DR310" s="127">
        <f t="shared" si="547"/>
        <v>-1.7999999999999989</v>
      </c>
      <c r="DS310" s="127">
        <f t="shared" si="548"/>
        <v>-1.5</v>
      </c>
      <c r="DU310" s="103">
        <v>44666</v>
      </c>
      <c r="DV310" s="68">
        <v>6.5</v>
      </c>
      <c r="DW310" s="133">
        <v>6.65</v>
      </c>
      <c r="DX310" s="134">
        <f t="shared" si="561"/>
        <v>-0.15000000000000036</v>
      </c>
      <c r="DY310" s="68">
        <v>6.3</v>
      </c>
      <c r="DZ310" s="133">
        <v>6.45</v>
      </c>
      <c r="EA310" s="134">
        <f t="shared" ref="EA310:EA316" si="582">DY310-DZ310</f>
        <v>-0.15000000000000036</v>
      </c>
      <c r="EB310" s="68"/>
      <c r="EC310" s="133"/>
      <c r="ED310" s="134"/>
      <c r="EE310" s="68"/>
      <c r="EF310" s="133"/>
      <c r="EG310" s="134"/>
      <c r="EH310" s="68">
        <v>6.45</v>
      </c>
      <c r="EI310" s="133">
        <v>6.7</v>
      </c>
      <c r="EJ310" s="134">
        <f t="shared" si="579"/>
        <v>-0.25</v>
      </c>
      <c r="EK310" s="68"/>
      <c r="EL310" s="133"/>
      <c r="EM310" s="134"/>
      <c r="EN310" s="68"/>
      <c r="EO310" s="133"/>
      <c r="EP310" s="134"/>
      <c r="EQ310" s="68">
        <v>6.2</v>
      </c>
      <c r="ER310" s="133">
        <v>6.3</v>
      </c>
      <c r="ES310" s="134">
        <f t="shared" si="580"/>
        <v>-9.9999999999999645E-2</v>
      </c>
      <c r="ET310" s="68"/>
      <c r="EU310" s="133"/>
      <c r="EV310" s="134"/>
      <c r="EW310" s="68"/>
      <c r="EX310" s="133"/>
      <c r="EY310" s="134"/>
    </row>
    <row r="311" spans="10:155" ht="16.5" x14ac:dyDescent="0.35">
      <c r="J311" s="103">
        <v>44662</v>
      </c>
      <c r="K311" s="101">
        <f t="shared" si="532"/>
        <v>12.145161290322578</v>
      </c>
      <c r="L311" s="102">
        <v>12.6</v>
      </c>
      <c r="M311" s="100">
        <v>12.8</v>
      </c>
      <c r="N311" s="100">
        <v>12.3</v>
      </c>
      <c r="O311" s="100">
        <v>12.6</v>
      </c>
      <c r="P311" s="100">
        <v>13.4</v>
      </c>
      <c r="Q311" s="105">
        <v>12.8</v>
      </c>
      <c r="R311" s="102">
        <v>12.4</v>
      </c>
      <c r="S311" s="100">
        <v>12.2</v>
      </c>
      <c r="T311" s="100">
        <v>12.3</v>
      </c>
      <c r="U311" s="100">
        <v>12.7</v>
      </c>
      <c r="V311" s="100">
        <v>12.6</v>
      </c>
      <c r="W311" s="56">
        <v>12.6</v>
      </c>
      <c r="X311" s="106">
        <v>10.8</v>
      </c>
      <c r="Y311" s="100">
        <v>11.9</v>
      </c>
      <c r="Z311" s="100">
        <v>11.9</v>
      </c>
      <c r="AA311" s="100">
        <v>11.9</v>
      </c>
      <c r="AB311" s="105">
        <v>11.9</v>
      </c>
      <c r="AC311" s="102">
        <v>12.2</v>
      </c>
      <c r="AD311" s="102">
        <v>12.2</v>
      </c>
      <c r="AE311" s="100">
        <v>11.8</v>
      </c>
      <c r="AF311" s="102">
        <v>12.2</v>
      </c>
      <c r="AG311" s="100">
        <v>11.4</v>
      </c>
      <c r="AH311" s="100">
        <v>11.6</v>
      </c>
      <c r="AI311" s="100">
        <v>11</v>
      </c>
      <c r="AJ311" s="105">
        <v>11</v>
      </c>
      <c r="AK311" s="102">
        <v>12.2</v>
      </c>
      <c r="AL311" s="100">
        <v>12.4</v>
      </c>
      <c r="AM311" s="100">
        <v>12.4</v>
      </c>
      <c r="AN311" s="100">
        <v>11.5</v>
      </c>
      <c r="AO311" s="100">
        <v>12.5</v>
      </c>
      <c r="AP311" s="100">
        <v>12.4</v>
      </c>
      <c r="AQ311" s="110">
        <f t="shared" si="574"/>
        <v>0.59999999999999964</v>
      </c>
      <c r="AS311" s="103"/>
      <c r="AT311" s="175"/>
      <c r="AU311" s="178"/>
      <c r="AV311" s="179"/>
      <c r="AW311" s="179"/>
      <c r="AX311" s="179"/>
      <c r="AY311" s="179"/>
      <c r="AZ311" s="182"/>
      <c r="BA311" s="183"/>
      <c r="BB311" s="179"/>
      <c r="BC311" s="179"/>
      <c r="BD311" s="179"/>
      <c r="BE311" s="179"/>
      <c r="BF311" s="183"/>
      <c r="BG311" s="179"/>
      <c r="BH311" s="179"/>
      <c r="BI311" s="179"/>
      <c r="BJ311" s="185"/>
      <c r="BK311" s="179"/>
      <c r="BL311" s="179"/>
      <c r="BM311" s="179"/>
      <c r="BN311" s="179"/>
      <c r="BO311" s="185"/>
      <c r="BP311" s="183"/>
      <c r="BQ311" s="179"/>
      <c r="BR311" s="179"/>
      <c r="BS311" s="179"/>
      <c r="BT311" s="179"/>
      <c r="BV311" s="103"/>
      <c r="BW311" s="186"/>
      <c r="BX311" s="178"/>
      <c r="BY311" s="179"/>
      <c r="BZ311" s="179"/>
      <c r="CA311" s="179"/>
      <c r="CB311" s="179"/>
      <c r="CC311" s="178"/>
      <c r="CD311" s="179"/>
      <c r="CE311" s="179"/>
      <c r="CF311" s="179"/>
      <c r="CG311" s="179"/>
      <c r="CH311" s="179"/>
      <c r="CI311" s="179"/>
      <c r="CJ311" s="179"/>
      <c r="CK311" s="179"/>
      <c r="CL311" s="179"/>
      <c r="CM311" s="179"/>
      <c r="CN311" s="179"/>
      <c r="CO311" s="179"/>
      <c r="CP311" s="179"/>
      <c r="CQ311" s="179"/>
      <c r="CR311" s="183"/>
      <c r="CS311" s="179"/>
      <c r="CT311" s="179"/>
      <c r="CU311" s="179"/>
      <c r="CV311" s="179"/>
      <c r="CX311" s="103">
        <v>44662</v>
      </c>
      <c r="CY311" s="68">
        <v>8</v>
      </c>
      <c r="CZ311" s="68">
        <v>6.5</v>
      </c>
      <c r="DA311" s="126">
        <f t="shared" si="522"/>
        <v>1.5</v>
      </c>
      <c r="DC311" s="103">
        <v>44662</v>
      </c>
      <c r="DD311" s="127">
        <f t="shared" si="533"/>
        <v>0.40000000000000036</v>
      </c>
      <c r="DE311" s="127">
        <f t="shared" si="534"/>
        <v>0.5</v>
      </c>
      <c r="DF311" s="127">
        <f t="shared" si="535"/>
        <v>-0.69999999999999929</v>
      </c>
      <c r="DG311" s="127">
        <f t="shared" si="536"/>
        <v>0.20000000000000107</v>
      </c>
      <c r="DH311" s="127">
        <f t="shared" si="537"/>
        <v>0.20000000000000107</v>
      </c>
      <c r="DI311" s="127">
        <f t="shared" si="538"/>
        <v>0.20000000000000107</v>
      </c>
      <c r="DJ311" s="127">
        <f t="shared" si="539"/>
        <v>-0.59999999999999964</v>
      </c>
      <c r="DK311" s="127">
        <f t="shared" si="540"/>
        <v>-1.1999999999999993</v>
      </c>
      <c r="DL311" s="127">
        <f t="shared" si="541"/>
        <v>0.10000000000000142</v>
      </c>
      <c r="DM311" s="127">
        <f t="shared" si="542"/>
        <v>0</v>
      </c>
      <c r="DN311" s="127">
        <f t="shared" si="543"/>
        <v>-0.90000000000000036</v>
      </c>
      <c r="DO311" s="127">
        <f t="shared" si="544"/>
        <v>-9.9999999999999645E-2</v>
      </c>
      <c r="DP311" s="127">
        <f t="shared" si="545"/>
        <v>-0.19999999999999929</v>
      </c>
      <c r="DQ311" s="127">
        <f t="shared" si="546"/>
        <v>0</v>
      </c>
      <c r="DR311" s="127">
        <f t="shared" si="547"/>
        <v>-1.5999999999999996</v>
      </c>
      <c r="DS311" s="127">
        <f t="shared" si="548"/>
        <v>-1.3999999999999986</v>
      </c>
      <c r="DU311" s="103">
        <v>44665</v>
      </c>
      <c r="DV311" s="68">
        <v>6.5</v>
      </c>
      <c r="DW311" s="133">
        <v>6.7</v>
      </c>
      <c r="DX311" s="134">
        <f t="shared" si="561"/>
        <v>-0.20000000000000018</v>
      </c>
      <c r="DY311" s="68">
        <v>6.25</v>
      </c>
      <c r="DZ311" s="133">
        <v>6.5</v>
      </c>
      <c r="EA311" s="134">
        <f t="shared" si="582"/>
        <v>-0.25</v>
      </c>
      <c r="EB311" s="68"/>
      <c r="EC311" s="133"/>
      <c r="ED311" s="134"/>
      <c r="EE311" s="68"/>
      <c r="EF311" s="133"/>
      <c r="EG311" s="134"/>
      <c r="EH311" s="68">
        <v>6.45</v>
      </c>
      <c r="EI311" s="133">
        <v>6.8</v>
      </c>
      <c r="EJ311" s="134">
        <f t="shared" ref="EJ311:EJ317" si="583">EH311-EI311</f>
        <v>-0.34999999999999964</v>
      </c>
      <c r="EK311" s="68"/>
      <c r="EL311" s="133"/>
      <c r="EM311" s="134"/>
      <c r="EN311" s="68"/>
      <c r="EO311" s="133"/>
      <c r="EP311" s="134"/>
      <c r="EQ311" s="68">
        <v>6.1</v>
      </c>
      <c r="ER311" s="133">
        <v>6.2</v>
      </c>
      <c r="ES311" s="134">
        <f t="shared" ref="ES311:ES317" si="584">EQ311-ER311</f>
        <v>-0.10000000000000053</v>
      </c>
      <c r="ET311" s="68"/>
      <c r="EU311" s="133"/>
      <c r="EV311" s="134"/>
      <c r="EW311" s="68"/>
      <c r="EX311" s="133"/>
      <c r="EY311" s="134"/>
    </row>
    <row r="312" spans="10:155" ht="16.5" x14ac:dyDescent="0.35">
      <c r="J312" s="103">
        <v>44661</v>
      </c>
      <c r="K312" s="101">
        <f t="shared" si="532"/>
        <v>12.161290322580644</v>
      </c>
      <c r="L312" s="102">
        <v>12.6</v>
      </c>
      <c r="M312" s="100">
        <v>12.8</v>
      </c>
      <c r="N312" s="100">
        <v>12.3</v>
      </c>
      <c r="O312" s="100">
        <v>12.6</v>
      </c>
      <c r="P312" s="100">
        <v>13.4</v>
      </c>
      <c r="Q312" s="105">
        <v>12.8</v>
      </c>
      <c r="R312" s="102">
        <v>12.4</v>
      </c>
      <c r="S312" s="100">
        <v>12.2</v>
      </c>
      <c r="T312" s="100">
        <v>12.4</v>
      </c>
      <c r="U312" s="100">
        <v>12.7</v>
      </c>
      <c r="V312" s="100">
        <v>12.6</v>
      </c>
      <c r="W312" s="56">
        <v>12.6</v>
      </c>
      <c r="X312" s="106">
        <v>10.8</v>
      </c>
      <c r="Y312" s="100">
        <v>11.9</v>
      </c>
      <c r="Z312" s="100">
        <v>11.9</v>
      </c>
      <c r="AA312" s="100">
        <v>11.9</v>
      </c>
      <c r="AB312" s="105">
        <v>11.9</v>
      </c>
      <c r="AC312" s="102">
        <v>12.2</v>
      </c>
      <c r="AD312" s="102">
        <v>12.2</v>
      </c>
      <c r="AE312" s="100">
        <v>11.8</v>
      </c>
      <c r="AF312" s="102">
        <v>12.2</v>
      </c>
      <c r="AG312" s="100">
        <v>11.4</v>
      </c>
      <c r="AH312" s="100">
        <v>11.6</v>
      </c>
      <c r="AI312" s="100">
        <v>11</v>
      </c>
      <c r="AJ312" s="105">
        <v>11.4</v>
      </c>
      <c r="AK312" s="102">
        <v>12.2</v>
      </c>
      <c r="AL312" s="100">
        <v>12.4</v>
      </c>
      <c r="AM312" s="100">
        <v>12.4</v>
      </c>
      <c r="AN312" s="100">
        <v>11.5</v>
      </c>
      <c r="AO312" s="100">
        <v>12.5</v>
      </c>
      <c r="AP312" s="100">
        <v>12.4</v>
      </c>
      <c r="AQ312" s="110">
        <f t="shared" si="574"/>
        <v>0.59999999999999964</v>
      </c>
      <c r="AS312" s="103"/>
      <c r="AT312" s="175"/>
      <c r="AU312" s="178"/>
      <c r="AV312" s="179"/>
      <c r="AW312" s="179"/>
      <c r="AX312" s="179"/>
      <c r="AY312" s="179"/>
      <c r="AZ312" s="182"/>
      <c r="BA312" s="183"/>
      <c r="BB312" s="179"/>
      <c r="BC312" s="179"/>
      <c r="BD312" s="179"/>
      <c r="BE312" s="179"/>
      <c r="BF312" s="183"/>
      <c r="BG312" s="179"/>
      <c r="BH312" s="179"/>
      <c r="BI312" s="179"/>
      <c r="BJ312" s="185"/>
      <c r="BK312" s="179"/>
      <c r="BL312" s="179"/>
      <c r="BM312" s="179"/>
      <c r="BN312" s="179"/>
      <c r="BO312" s="185"/>
      <c r="BP312" s="183"/>
      <c r="BQ312" s="179"/>
      <c r="BR312" s="179"/>
      <c r="BS312" s="179"/>
      <c r="BT312" s="179"/>
      <c r="BV312" s="103"/>
      <c r="BW312" s="186"/>
      <c r="BX312" s="178"/>
      <c r="BY312" s="179"/>
      <c r="BZ312" s="179"/>
      <c r="CA312" s="179"/>
      <c r="CB312" s="179"/>
      <c r="CC312" s="178"/>
      <c r="CD312" s="179"/>
      <c r="CE312" s="179"/>
      <c r="CF312" s="179"/>
      <c r="CG312" s="179"/>
      <c r="CH312" s="179"/>
      <c r="CI312" s="179"/>
      <c r="CJ312" s="179"/>
      <c r="CK312" s="179"/>
      <c r="CL312" s="179"/>
      <c r="CM312" s="179"/>
      <c r="CN312" s="179"/>
      <c r="CO312" s="179"/>
      <c r="CP312" s="179"/>
      <c r="CQ312" s="179"/>
      <c r="CR312" s="183"/>
      <c r="CS312" s="179"/>
      <c r="CT312" s="179"/>
      <c r="CU312" s="179"/>
      <c r="CV312" s="179"/>
      <c r="CX312" s="103">
        <v>44661</v>
      </c>
      <c r="CY312" s="68">
        <v>8</v>
      </c>
      <c r="CZ312" s="68">
        <v>6.5</v>
      </c>
      <c r="DA312" s="126">
        <f t="shared" si="522"/>
        <v>1.5</v>
      </c>
      <c r="DC312" s="103">
        <v>44661</v>
      </c>
      <c r="DD312" s="127">
        <f t="shared" si="533"/>
        <v>0.40000000000000036</v>
      </c>
      <c r="DE312" s="127">
        <f t="shared" si="534"/>
        <v>0.5</v>
      </c>
      <c r="DF312" s="127">
        <f t="shared" si="535"/>
        <v>-0.69999999999999929</v>
      </c>
      <c r="DG312" s="127">
        <f t="shared" si="536"/>
        <v>0.20000000000000107</v>
      </c>
      <c r="DH312" s="127">
        <f t="shared" si="537"/>
        <v>0.20000000000000107</v>
      </c>
      <c r="DI312" s="127">
        <f t="shared" si="538"/>
        <v>0.20000000000000107</v>
      </c>
      <c r="DJ312" s="127">
        <f t="shared" si="539"/>
        <v>-0.59999999999999964</v>
      </c>
      <c r="DK312" s="127">
        <f t="shared" si="540"/>
        <v>-1.1999999999999993</v>
      </c>
      <c r="DL312" s="127">
        <f t="shared" si="541"/>
        <v>0.10000000000000142</v>
      </c>
      <c r="DM312" s="127">
        <f t="shared" si="542"/>
        <v>0</v>
      </c>
      <c r="DN312" s="127">
        <f t="shared" si="543"/>
        <v>-0.90000000000000036</v>
      </c>
      <c r="DO312" s="127">
        <f t="shared" si="544"/>
        <v>-9.9999999999999645E-2</v>
      </c>
      <c r="DP312" s="127">
        <f t="shared" si="545"/>
        <v>-0.19999999999999929</v>
      </c>
      <c r="DQ312" s="127">
        <f t="shared" si="546"/>
        <v>0</v>
      </c>
      <c r="DR312" s="127">
        <f t="shared" si="547"/>
        <v>-1.5999999999999996</v>
      </c>
      <c r="DS312" s="127">
        <f t="shared" si="548"/>
        <v>-1.3999999999999986</v>
      </c>
      <c r="DU312" s="103">
        <v>44664</v>
      </c>
      <c r="DV312" s="68">
        <v>6.4</v>
      </c>
      <c r="DW312" s="133">
        <v>6.6</v>
      </c>
      <c r="DX312" s="134">
        <f t="shared" si="561"/>
        <v>-0.19999999999999929</v>
      </c>
      <c r="DY312" s="68">
        <v>6.2</v>
      </c>
      <c r="DZ312" s="133">
        <v>6.5</v>
      </c>
      <c r="EA312" s="134">
        <f t="shared" si="582"/>
        <v>-0.29999999999999982</v>
      </c>
      <c r="EB312" s="68"/>
      <c r="EC312" s="133"/>
      <c r="ED312" s="134"/>
      <c r="EE312" s="68"/>
      <c r="EF312" s="133"/>
      <c r="EG312" s="134"/>
      <c r="EH312" s="68">
        <v>6.45</v>
      </c>
      <c r="EI312" s="133">
        <v>6.7</v>
      </c>
      <c r="EJ312" s="134">
        <f t="shared" si="583"/>
        <v>-0.25</v>
      </c>
      <c r="EK312" s="68"/>
      <c r="EL312" s="133"/>
      <c r="EM312" s="134"/>
      <c r="EN312" s="68"/>
      <c r="EO312" s="133"/>
      <c r="EP312" s="134"/>
      <c r="EQ312" s="68">
        <v>5.9</v>
      </c>
      <c r="ER312" s="133">
        <v>6</v>
      </c>
      <c r="ES312" s="134">
        <f t="shared" si="584"/>
        <v>-9.9999999999999645E-2</v>
      </c>
      <c r="ET312" s="68"/>
      <c r="EU312" s="133"/>
      <c r="EV312" s="134"/>
      <c r="EW312" s="68"/>
      <c r="EX312" s="133"/>
      <c r="EY312" s="134"/>
    </row>
    <row r="313" spans="10:155" ht="16.5" x14ac:dyDescent="0.35">
      <c r="J313" s="103">
        <v>44660</v>
      </c>
      <c r="K313" s="101">
        <f t="shared" si="532"/>
        <v>12.2</v>
      </c>
      <c r="L313" s="102">
        <v>12.7</v>
      </c>
      <c r="M313" s="100">
        <v>12.8</v>
      </c>
      <c r="N313" s="100">
        <v>12.3</v>
      </c>
      <c r="O313" s="100">
        <v>13</v>
      </c>
      <c r="P313" s="100">
        <v>13.6</v>
      </c>
      <c r="Q313" s="105">
        <v>12.8</v>
      </c>
      <c r="R313" s="102">
        <v>12.4</v>
      </c>
      <c r="S313" s="100">
        <v>12.2</v>
      </c>
      <c r="T313" s="100">
        <v>12.4</v>
      </c>
      <c r="U313" s="100">
        <v>12.7</v>
      </c>
      <c r="V313" s="100">
        <v>12.6</v>
      </c>
      <c r="W313" s="56">
        <v>12.6</v>
      </c>
      <c r="X313" s="106">
        <v>11</v>
      </c>
      <c r="Y313" s="100">
        <v>11.9</v>
      </c>
      <c r="Z313" s="100">
        <v>11.9</v>
      </c>
      <c r="AA313" s="100">
        <v>11.9</v>
      </c>
      <c r="AB313" s="105">
        <v>11.9</v>
      </c>
      <c r="AC313" s="102">
        <v>12.2</v>
      </c>
      <c r="AD313" s="102">
        <v>12.2</v>
      </c>
      <c r="AE313" s="100">
        <v>11.8</v>
      </c>
      <c r="AF313" s="102">
        <v>12.2</v>
      </c>
      <c r="AG313" s="100">
        <v>11.4</v>
      </c>
      <c r="AH313" s="100">
        <v>11.6</v>
      </c>
      <c r="AI313" s="100">
        <v>11</v>
      </c>
      <c r="AJ313" s="105">
        <v>11.4</v>
      </c>
      <c r="AK313" s="102">
        <v>12.2</v>
      </c>
      <c r="AL313" s="100">
        <v>12.5</v>
      </c>
      <c r="AM313" s="100">
        <v>12.5</v>
      </c>
      <c r="AN313" s="100">
        <v>11.6</v>
      </c>
      <c r="AO313" s="100">
        <v>12.5</v>
      </c>
      <c r="AP313" s="100">
        <v>12.4</v>
      </c>
      <c r="AQ313" s="110">
        <f t="shared" si="574"/>
        <v>0.75</v>
      </c>
      <c r="AS313" s="103"/>
      <c r="AT313" s="175"/>
      <c r="AU313" s="178"/>
      <c r="AV313" s="179"/>
      <c r="AW313" s="179"/>
      <c r="AX313" s="179"/>
      <c r="AY313" s="179"/>
      <c r="AZ313" s="182"/>
      <c r="BA313" s="183"/>
      <c r="BB313" s="179"/>
      <c r="BC313" s="179"/>
      <c r="BD313" s="179"/>
      <c r="BE313" s="179"/>
      <c r="BF313" s="183"/>
      <c r="BG313" s="179"/>
      <c r="BH313" s="179"/>
      <c r="BI313" s="179"/>
      <c r="BJ313" s="185"/>
      <c r="BK313" s="179"/>
      <c r="BL313" s="179"/>
      <c r="BM313" s="179"/>
      <c r="BN313" s="179"/>
      <c r="BO313" s="185"/>
      <c r="BP313" s="183"/>
      <c r="BQ313" s="179"/>
      <c r="BR313" s="179"/>
      <c r="BS313" s="179"/>
      <c r="BT313" s="179"/>
      <c r="BV313" s="103"/>
      <c r="BW313" s="186"/>
      <c r="BX313" s="178"/>
      <c r="BY313" s="179"/>
      <c r="BZ313" s="179"/>
      <c r="CA313" s="179"/>
      <c r="CB313" s="179"/>
      <c r="CC313" s="178"/>
      <c r="CD313" s="179"/>
      <c r="CE313" s="179"/>
      <c r="CF313" s="179"/>
      <c r="CG313" s="179"/>
      <c r="CH313" s="179"/>
      <c r="CI313" s="179"/>
      <c r="CJ313" s="179"/>
      <c r="CK313" s="179"/>
      <c r="CL313" s="179"/>
      <c r="CM313" s="179"/>
      <c r="CN313" s="179"/>
      <c r="CO313" s="179"/>
      <c r="CP313" s="179"/>
      <c r="CQ313" s="179"/>
      <c r="CR313" s="183"/>
      <c r="CS313" s="179"/>
      <c r="CT313" s="179"/>
      <c r="CU313" s="179"/>
      <c r="CV313" s="179"/>
      <c r="CX313" s="103">
        <v>44660</v>
      </c>
      <c r="CY313" s="68">
        <v>8</v>
      </c>
      <c r="CZ313" s="68">
        <v>6.75</v>
      </c>
      <c r="DA313" s="126">
        <f t="shared" si="522"/>
        <v>1.25</v>
      </c>
      <c r="DC313" s="103">
        <v>44660</v>
      </c>
      <c r="DD313" s="127">
        <f t="shared" si="533"/>
        <v>0.40000000000000036</v>
      </c>
      <c r="DE313" s="127">
        <f t="shared" si="534"/>
        <v>0.5</v>
      </c>
      <c r="DF313" s="127">
        <f t="shared" si="535"/>
        <v>-0.59999999999999964</v>
      </c>
      <c r="DG313" s="127">
        <f t="shared" si="536"/>
        <v>0.30000000000000071</v>
      </c>
      <c r="DH313" s="127">
        <f t="shared" si="537"/>
        <v>0.30000000000000071</v>
      </c>
      <c r="DI313" s="127">
        <f t="shared" si="538"/>
        <v>0.20000000000000107</v>
      </c>
      <c r="DJ313" s="127">
        <f t="shared" si="539"/>
        <v>-0.59999999999999964</v>
      </c>
      <c r="DK313" s="127">
        <f t="shared" si="540"/>
        <v>-1.1999999999999993</v>
      </c>
      <c r="DL313" s="127">
        <f t="shared" si="541"/>
        <v>0.10000000000000142</v>
      </c>
      <c r="DM313" s="127">
        <f t="shared" si="542"/>
        <v>0</v>
      </c>
      <c r="DN313" s="127">
        <f t="shared" si="543"/>
        <v>-0.80000000000000071</v>
      </c>
      <c r="DO313" s="127">
        <f t="shared" si="544"/>
        <v>0</v>
      </c>
      <c r="DP313" s="127">
        <f t="shared" si="545"/>
        <v>-9.9999999999999645E-2</v>
      </c>
      <c r="DQ313" s="127">
        <f t="shared" si="546"/>
        <v>9.9999999999999645E-2</v>
      </c>
      <c r="DR313" s="127">
        <f t="shared" si="547"/>
        <v>-1.5</v>
      </c>
      <c r="DS313" s="127">
        <f t="shared" si="548"/>
        <v>-1.1999999999999993</v>
      </c>
      <c r="DU313" s="103">
        <v>44663</v>
      </c>
      <c r="DV313" s="68">
        <v>6.2</v>
      </c>
      <c r="DW313" s="133">
        <v>6.4</v>
      </c>
      <c r="DX313" s="134">
        <f t="shared" si="561"/>
        <v>-0.20000000000000018</v>
      </c>
      <c r="DY313" s="68">
        <v>6.15</v>
      </c>
      <c r="DZ313" s="133">
        <v>6.3</v>
      </c>
      <c r="EA313" s="134">
        <f t="shared" si="582"/>
        <v>-0.14999999999999947</v>
      </c>
      <c r="EB313" s="68"/>
      <c r="EC313" s="133"/>
      <c r="ED313" s="134"/>
      <c r="EE313" s="68"/>
      <c r="EF313" s="133"/>
      <c r="EG313" s="134"/>
      <c r="EH313" s="68">
        <v>6.3</v>
      </c>
      <c r="EI313" s="133">
        <v>6.5</v>
      </c>
      <c r="EJ313" s="134">
        <f t="shared" si="583"/>
        <v>-0.20000000000000018</v>
      </c>
      <c r="EK313" s="68"/>
      <c r="EL313" s="133"/>
      <c r="EM313" s="134"/>
      <c r="EN313" s="68"/>
      <c r="EO313" s="133"/>
      <c r="EP313" s="134"/>
      <c r="EQ313" s="68">
        <v>5.8</v>
      </c>
      <c r="ER313" s="133">
        <v>5.9</v>
      </c>
      <c r="ES313" s="134">
        <f t="shared" si="584"/>
        <v>-0.10000000000000053</v>
      </c>
      <c r="ET313" s="68"/>
      <c r="EU313" s="133"/>
      <c r="EV313" s="134"/>
      <c r="EW313" s="68"/>
      <c r="EX313" s="133"/>
      <c r="EY313" s="134"/>
    </row>
    <row r="314" spans="10:155" ht="16.5" x14ac:dyDescent="0.35">
      <c r="J314" s="103">
        <v>44659</v>
      </c>
      <c r="K314" s="101">
        <f t="shared" si="532"/>
        <v>12.251612903225807</v>
      </c>
      <c r="L314" s="102">
        <v>12.7</v>
      </c>
      <c r="M314" s="100">
        <v>12.8</v>
      </c>
      <c r="N314" s="100">
        <v>12.4</v>
      </c>
      <c r="O314" s="100">
        <v>13</v>
      </c>
      <c r="P314" s="100">
        <v>13.6</v>
      </c>
      <c r="Q314" s="105">
        <v>12.8</v>
      </c>
      <c r="R314" s="102">
        <v>12.4</v>
      </c>
      <c r="S314" s="100">
        <v>12.2</v>
      </c>
      <c r="T314" s="100">
        <v>12.5</v>
      </c>
      <c r="U314" s="100">
        <v>12.8</v>
      </c>
      <c r="V314" s="100">
        <v>12.7</v>
      </c>
      <c r="W314" s="56">
        <v>12.7</v>
      </c>
      <c r="X314" s="106">
        <v>11</v>
      </c>
      <c r="Y314" s="100">
        <v>12</v>
      </c>
      <c r="Z314" s="100">
        <v>12</v>
      </c>
      <c r="AA314" s="100">
        <v>12</v>
      </c>
      <c r="AB314" s="105">
        <v>12</v>
      </c>
      <c r="AC314" s="102">
        <v>12.2</v>
      </c>
      <c r="AD314" s="102">
        <v>12.2</v>
      </c>
      <c r="AE314" s="100">
        <v>12</v>
      </c>
      <c r="AF314" s="102">
        <v>12.2</v>
      </c>
      <c r="AG314" s="100">
        <v>11.4</v>
      </c>
      <c r="AH314" s="100">
        <v>11.6</v>
      </c>
      <c r="AI314" s="100">
        <v>11</v>
      </c>
      <c r="AJ314" s="105">
        <v>11.4</v>
      </c>
      <c r="AK314" s="102">
        <v>12.4</v>
      </c>
      <c r="AL314" s="100">
        <v>12.6</v>
      </c>
      <c r="AM314" s="100">
        <v>12.6</v>
      </c>
      <c r="AN314" s="100">
        <v>11.6</v>
      </c>
      <c r="AO314" s="100">
        <v>12.6</v>
      </c>
      <c r="AP314" s="100">
        <v>12.4</v>
      </c>
      <c r="AQ314" s="110">
        <f t="shared" si="574"/>
        <v>0.79999999999999893</v>
      </c>
      <c r="AS314" s="103"/>
      <c r="AT314" s="175"/>
      <c r="AU314" s="178"/>
      <c r="AV314" s="179"/>
      <c r="AW314" s="179"/>
      <c r="AX314" s="179"/>
      <c r="AY314" s="179"/>
      <c r="AZ314" s="182"/>
      <c r="BA314" s="183"/>
      <c r="BB314" s="179"/>
      <c r="BC314" s="179"/>
      <c r="BD314" s="179"/>
      <c r="BE314" s="179"/>
      <c r="BF314" s="183"/>
      <c r="BG314" s="179"/>
      <c r="BH314" s="179"/>
      <c r="BI314" s="179"/>
      <c r="BJ314" s="185"/>
      <c r="BK314" s="179"/>
      <c r="BL314" s="179"/>
      <c r="BM314" s="179"/>
      <c r="BN314" s="179"/>
      <c r="BO314" s="185"/>
      <c r="BP314" s="183"/>
      <c r="BQ314" s="179"/>
      <c r="BR314" s="179"/>
      <c r="BS314" s="179"/>
      <c r="BT314" s="179"/>
      <c r="BV314" s="103"/>
      <c r="BW314" s="186"/>
      <c r="BX314" s="178"/>
      <c r="BY314" s="179"/>
      <c r="BZ314" s="179"/>
      <c r="CA314" s="179"/>
      <c r="CB314" s="179"/>
      <c r="CC314" s="178"/>
      <c r="CD314" s="179"/>
      <c r="CE314" s="179"/>
      <c r="CF314" s="179"/>
      <c r="CG314" s="179"/>
      <c r="CH314" s="179"/>
      <c r="CI314" s="179"/>
      <c r="CJ314" s="179"/>
      <c r="CK314" s="179"/>
      <c r="CL314" s="179"/>
      <c r="CM314" s="179"/>
      <c r="CN314" s="179"/>
      <c r="CO314" s="179"/>
      <c r="CP314" s="179"/>
      <c r="CQ314" s="179"/>
      <c r="CR314" s="183"/>
      <c r="CS314" s="179"/>
      <c r="CT314" s="179"/>
      <c r="CU314" s="179"/>
      <c r="CV314" s="179"/>
      <c r="CX314" s="103">
        <v>44659</v>
      </c>
      <c r="CY314" s="68">
        <v>8.25</v>
      </c>
      <c r="CZ314" s="68">
        <v>7</v>
      </c>
      <c r="DA314" s="126">
        <f t="shared" si="522"/>
        <v>1.25</v>
      </c>
      <c r="DC314" s="103">
        <v>44659</v>
      </c>
      <c r="DD314" s="127">
        <f t="shared" si="533"/>
        <v>0.5</v>
      </c>
      <c r="DE314" s="127">
        <f t="shared" si="534"/>
        <v>0.60000000000000142</v>
      </c>
      <c r="DF314" s="127">
        <f t="shared" si="535"/>
        <v>-0.59999999999999964</v>
      </c>
      <c r="DG314" s="127">
        <f t="shared" si="536"/>
        <v>0.40000000000000036</v>
      </c>
      <c r="DH314" s="127">
        <f t="shared" si="537"/>
        <v>0.40000000000000036</v>
      </c>
      <c r="DI314" s="127">
        <f t="shared" si="538"/>
        <v>0.20000000000000107</v>
      </c>
      <c r="DJ314" s="127">
        <f t="shared" si="539"/>
        <v>-0.59999999999999964</v>
      </c>
      <c r="DK314" s="127">
        <f t="shared" si="540"/>
        <v>-1.1999999999999993</v>
      </c>
      <c r="DL314" s="127">
        <f t="shared" si="541"/>
        <v>0.20000000000000107</v>
      </c>
      <c r="DM314" s="127">
        <f t="shared" si="542"/>
        <v>0.20000000000000107</v>
      </c>
      <c r="DN314" s="127">
        <f t="shared" si="543"/>
        <v>-0.80000000000000071</v>
      </c>
      <c r="DO314" s="127">
        <f t="shared" si="544"/>
        <v>0</v>
      </c>
      <c r="DP314" s="127">
        <f t="shared" si="545"/>
        <v>-9.9999999999999645E-2</v>
      </c>
      <c r="DQ314" s="127">
        <f t="shared" si="546"/>
        <v>0.19999999999999929</v>
      </c>
      <c r="DR314" s="127">
        <f t="shared" si="547"/>
        <v>-1.5999999999999996</v>
      </c>
      <c r="DS314" s="127">
        <f t="shared" si="548"/>
        <v>-1.1999999999999993</v>
      </c>
      <c r="DU314" s="103">
        <v>44662</v>
      </c>
      <c r="DV314" s="68">
        <v>6.2</v>
      </c>
      <c r="DW314" s="133">
        <v>6.4</v>
      </c>
      <c r="DX314" s="134">
        <f t="shared" si="561"/>
        <v>-0.20000000000000018</v>
      </c>
      <c r="DY314" s="68">
        <v>6.1</v>
      </c>
      <c r="DZ314" s="133">
        <v>6.3</v>
      </c>
      <c r="EA314" s="134">
        <f t="shared" si="582"/>
        <v>-0.20000000000000018</v>
      </c>
      <c r="EB314" s="68"/>
      <c r="EC314" s="133"/>
      <c r="ED314" s="134"/>
      <c r="EE314" s="68"/>
      <c r="EF314" s="133"/>
      <c r="EG314" s="134"/>
      <c r="EH314" s="68">
        <v>6.2</v>
      </c>
      <c r="EI314" s="133">
        <v>6.5</v>
      </c>
      <c r="EJ314" s="134">
        <f t="shared" si="583"/>
        <v>-0.29999999999999982</v>
      </c>
      <c r="EK314" s="68"/>
      <c r="EL314" s="133"/>
      <c r="EM314" s="134"/>
      <c r="EN314" s="68"/>
      <c r="EO314" s="133"/>
      <c r="EP314" s="134"/>
      <c r="EQ314" s="68">
        <v>5.8</v>
      </c>
      <c r="ER314" s="133">
        <v>5.9</v>
      </c>
      <c r="ES314" s="134">
        <f t="shared" si="584"/>
        <v>-0.10000000000000053</v>
      </c>
      <c r="ET314" s="68"/>
      <c r="EU314" s="133"/>
      <c r="EV314" s="134"/>
      <c r="EW314" s="68"/>
      <c r="EX314" s="133"/>
      <c r="EY314" s="134"/>
    </row>
    <row r="315" spans="10:155" ht="16.5" x14ac:dyDescent="0.35">
      <c r="J315" s="103">
        <v>44658</v>
      </c>
      <c r="K315" s="101">
        <f t="shared" si="532"/>
        <v>12.393548387096775</v>
      </c>
      <c r="L315" s="102">
        <v>12.8</v>
      </c>
      <c r="M315" s="100">
        <v>12.9</v>
      </c>
      <c r="N315" s="100">
        <v>12.7</v>
      </c>
      <c r="O315" s="100">
        <v>13.4</v>
      </c>
      <c r="P315" s="100">
        <v>13.8</v>
      </c>
      <c r="Q315" s="105">
        <v>12.8</v>
      </c>
      <c r="R315" s="102">
        <v>12.6</v>
      </c>
      <c r="S315" s="100">
        <v>12.4</v>
      </c>
      <c r="T315" s="100">
        <v>12.6</v>
      </c>
      <c r="U315" s="100">
        <v>13.2</v>
      </c>
      <c r="V315" s="100">
        <v>12.8</v>
      </c>
      <c r="W315" s="56">
        <v>12.8</v>
      </c>
      <c r="X315" s="106">
        <v>11</v>
      </c>
      <c r="Y315" s="100">
        <v>12.2</v>
      </c>
      <c r="Z315" s="100">
        <v>12</v>
      </c>
      <c r="AA315" s="100">
        <v>12</v>
      </c>
      <c r="AB315" s="105">
        <v>12</v>
      </c>
      <c r="AC315" s="102">
        <v>12.4</v>
      </c>
      <c r="AD315" s="102">
        <v>12.4</v>
      </c>
      <c r="AE315" s="100">
        <v>12</v>
      </c>
      <c r="AF315" s="102">
        <v>12.4</v>
      </c>
      <c r="AG315" s="100">
        <v>11.8</v>
      </c>
      <c r="AH315" s="100">
        <v>11.8</v>
      </c>
      <c r="AI315" s="100">
        <v>11.2</v>
      </c>
      <c r="AJ315" s="105">
        <v>11.6</v>
      </c>
      <c r="AK315" s="102">
        <v>12.4</v>
      </c>
      <c r="AL315" s="100">
        <v>12.6</v>
      </c>
      <c r="AM315" s="100">
        <v>12.6</v>
      </c>
      <c r="AN315" s="100">
        <v>11.8</v>
      </c>
      <c r="AO315" s="100">
        <v>12.8</v>
      </c>
      <c r="AP315" s="100">
        <v>12.4</v>
      </c>
      <c r="AQ315" s="110">
        <f t="shared" si="574"/>
        <v>0.69999999999999929</v>
      </c>
      <c r="AS315" s="103"/>
      <c r="AT315" s="175"/>
      <c r="AU315" s="178"/>
      <c r="AV315" s="179"/>
      <c r="AW315" s="179"/>
      <c r="AX315" s="179"/>
      <c r="AY315" s="179"/>
      <c r="AZ315" s="182"/>
      <c r="BA315" s="183"/>
      <c r="BB315" s="179"/>
      <c r="BC315" s="179"/>
      <c r="BD315" s="179"/>
      <c r="BE315" s="179"/>
      <c r="BF315" s="183"/>
      <c r="BG315" s="179"/>
      <c r="BH315" s="179"/>
      <c r="BI315" s="179"/>
      <c r="BJ315" s="185"/>
      <c r="BK315" s="179"/>
      <c r="BL315" s="179"/>
      <c r="BM315" s="179"/>
      <c r="BN315" s="179"/>
      <c r="BO315" s="185"/>
      <c r="BP315" s="183"/>
      <c r="BQ315" s="179"/>
      <c r="BR315" s="179"/>
      <c r="BS315" s="179"/>
      <c r="BT315" s="179"/>
      <c r="BV315" s="103"/>
      <c r="BW315" s="186"/>
      <c r="BX315" s="178"/>
      <c r="BY315" s="179"/>
      <c r="BZ315" s="179"/>
      <c r="CA315" s="179"/>
      <c r="CB315" s="179"/>
      <c r="CC315" s="178"/>
      <c r="CD315" s="179"/>
      <c r="CE315" s="179"/>
      <c r="CF315" s="179"/>
      <c r="CG315" s="179"/>
      <c r="CH315" s="179"/>
      <c r="CI315" s="179"/>
      <c r="CJ315" s="179"/>
      <c r="CK315" s="179"/>
      <c r="CL315" s="179"/>
      <c r="CM315" s="179"/>
      <c r="CN315" s="179"/>
      <c r="CO315" s="179"/>
      <c r="CP315" s="179"/>
      <c r="CQ315" s="179"/>
      <c r="CR315" s="183"/>
      <c r="CS315" s="179"/>
      <c r="CT315" s="179"/>
      <c r="CU315" s="179"/>
      <c r="CV315" s="179"/>
      <c r="CX315" s="103">
        <v>44658</v>
      </c>
      <c r="CY315" s="68">
        <v>8</v>
      </c>
      <c r="CZ315" s="68">
        <v>6.85</v>
      </c>
      <c r="DA315" s="126">
        <f t="shared" si="522"/>
        <v>1.1500000000000004</v>
      </c>
      <c r="DC315" s="103">
        <v>44658</v>
      </c>
      <c r="DD315" s="127">
        <f t="shared" si="533"/>
        <v>0.40000000000000036</v>
      </c>
      <c r="DE315" s="127">
        <f t="shared" si="534"/>
        <v>0.79999999999999893</v>
      </c>
      <c r="DF315" s="127">
        <f t="shared" si="535"/>
        <v>-0.59999999999999964</v>
      </c>
      <c r="DG315" s="127">
        <f t="shared" si="536"/>
        <v>0.19999999999999929</v>
      </c>
      <c r="DH315" s="127">
        <f t="shared" si="537"/>
        <v>0.19999999999999929</v>
      </c>
      <c r="DI315" s="127">
        <f t="shared" si="538"/>
        <v>0.19999999999999929</v>
      </c>
      <c r="DJ315" s="127">
        <f t="shared" si="539"/>
        <v>-0.59999999999999964</v>
      </c>
      <c r="DK315" s="127">
        <f t="shared" si="540"/>
        <v>-1.2000000000000011</v>
      </c>
      <c r="DL315" s="127">
        <f t="shared" si="541"/>
        <v>0.29999999999999893</v>
      </c>
      <c r="DM315" s="127">
        <f t="shared" si="542"/>
        <v>0</v>
      </c>
      <c r="DN315" s="127">
        <f t="shared" si="543"/>
        <v>-0.79999999999999893</v>
      </c>
      <c r="DO315" s="127">
        <f t="shared" si="544"/>
        <v>0</v>
      </c>
      <c r="DP315" s="127">
        <f t="shared" si="545"/>
        <v>-0.20000000000000107</v>
      </c>
      <c r="DQ315" s="127">
        <f t="shared" si="546"/>
        <v>0</v>
      </c>
      <c r="DR315" s="127">
        <f t="shared" si="547"/>
        <v>-1.5999999999999996</v>
      </c>
      <c r="DS315" s="127">
        <f t="shared" si="548"/>
        <v>-1.4000000000000004</v>
      </c>
      <c r="DU315" s="103">
        <v>44661</v>
      </c>
      <c r="DV315" s="68">
        <v>6.2</v>
      </c>
      <c r="DW315" s="133">
        <v>6.4</v>
      </c>
      <c r="DX315" s="134">
        <f t="shared" si="561"/>
        <v>-0.20000000000000018</v>
      </c>
      <c r="DY315" s="68">
        <v>6.1</v>
      </c>
      <c r="DZ315" s="133">
        <v>6.3</v>
      </c>
      <c r="EA315" s="134">
        <f t="shared" si="582"/>
        <v>-0.20000000000000018</v>
      </c>
      <c r="EB315" s="68"/>
      <c r="EC315" s="133"/>
      <c r="ED315" s="134"/>
      <c r="EE315" s="68"/>
      <c r="EF315" s="133"/>
      <c r="EG315" s="134"/>
      <c r="EH315" s="68">
        <v>6.2</v>
      </c>
      <c r="EI315" s="133">
        <v>6.5</v>
      </c>
      <c r="EJ315" s="134">
        <f t="shared" si="583"/>
        <v>-0.29999999999999982</v>
      </c>
      <c r="EK315" s="68"/>
      <c r="EL315" s="133"/>
      <c r="EM315" s="134"/>
      <c r="EN315" s="68"/>
      <c r="EO315" s="133"/>
      <c r="EP315" s="134"/>
      <c r="EQ315" s="68">
        <v>5.8</v>
      </c>
      <c r="ER315" s="133">
        <v>5.9</v>
      </c>
      <c r="ES315" s="134">
        <f t="shared" si="584"/>
        <v>-0.10000000000000053</v>
      </c>
      <c r="ET315" s="68"/>
      <c r="EU315" s="133"/>
      <c r="EV315" s="134"/>
      <c r="EW315" s="68"/>
      <c r="EX315" s="133"/>
      <c r="EY315" s="134"/>
    </row>
    <row r="316" spans="10:155" ht="16.5" x14ac:dyDescent="0.35">
      <c r="J316" s="103">
        <v>44657</v>
      </c>
      <c r="K316" s="101">
        <f t="shared" si="532"/>
        <v>12.448387096774196</v>
      </c>
      <c r="L316" s="102">
        <v>13</v>
      </c>
      <c r="M316" s="100">
        <v>13.1</v>
      </c>
      <c r="N316" s="100">
        <v>12.8</v>
      </c>
      <c r="O316" s="100">
        <v>13.4</v>
      </c>
      <c r="P316" s="100">
        <v>14</v>
      </c>
      <c r="Q316" s="105">
        <v>12.8</v>
      </c>
      <c r="R316" s="102">
        <v>12.6</v>
      </c>
      <c r="S316" s="100">
        <v>12.4</v>
      </c>
      <c r="T316" s="100">
        <v>13</v>
      </c>
      <c r="U316" s="100">
        <v>13.2</v>
      </c>
      <c r="V316" s="100">
        <v>13</v>
      </c>
      <c r="W316" s="56">
        <v>13</v>
      </c>
      <c r="X316" s="106">
        <v>11</v>
      </c>
      <c r="Y316" s="100">
        <v>12.2</v>
      </c>
      <c r="Z316" s="100">
        <v>12</v>
      </c>
      <c r="AA316" s="100">
        <v>12</v>
      </c>
      <c r="AB316" s="105">
        <v>12</v>
      </c>
      <c r="AC316" s="102">
        <v>12.4</v>
      </c>
      <c r="AD316" s="102">
        <v>12.4</v>
      </c>
      <c r="AE316" s="100">
        <v>12</v>
      </c>
      <c r="AF316" s="102">
        <v>12.4</v>
      </c>
      <c r="AG316" s="100">
        <v>11.8</v>
      </c>
      <c r="AH316" s="100">
        <v>11.8</v>
      </c>
      <c r="AI316" s="100">
        <v>11.2</v>
      </c>
      <c r="AJ316" s="105">
        <v>11.6</v>
      </c>
      <c r="AK316" s="102">
        <v>12.6</v>
      </c>
      <c r="AL316" s="100">
        <v>12.6</v>
      </c>
      <c r="AM316" s="100">
        <v>12.6</v>
      </c>
      <c r="AN316" s="100">
        <v>11.8</v>
      </c>
      <c r="AO316" s="100">
        <v>12.8</v>
      </c>
      <c r="AP316" s="100">
        <v>12.4</v>
      </c>
      <c r="AQ316" s="110">
        <f t="shared" si="574"/>
        <v>0.80000000000000071</v>
      </c>
      <c r="AS316" s="103"/>
      <c r="AT316" s="175"/>
      <c r="AU316" s="178"/>
      <c r="AV316" s="179"/>
      <c r="AW316" s="179"/>
      <c r="AX316" s="179"/>
      <c r="AY316" s="179"/>
      <c r="AZ316" s="182"/>
      <c r="BA316" s="183"/>
      <c r="BB316" s="179"/>
      <c r="BC316" s="179"/>
      <c r="BD316" s="179"/>
      <c r="BE316" s="179"/>
      <c r="BF316" s="183"/>
      <c r="BG316" s="179"/>
      <c r="BH316" s="179"/>
      <c r="BI316" s="179"/>
      <c r="BJ316" s="185"/>
      <c r="BK316" s="179"/>
      <c r="BL316" s="179"/>
      <c r="BM316" s="179"/>
      <c r="BN316" s="179"/>
      <c r="BO316" s="185"/>
      <c r="BP316" s="183"/>
      <c r="BQ316" s="179"/>
      <c r="BR316" s="179"/>
      <c r="BS316" s="179"/>
      <c r="BT316" s="179"/>
      <c r="BV316" s="103"/>
      <c r="BW316" s="186"/>
      <c r="BX316" s="178"/>
      <c r="BY316" s="179"/>
      <c r="BZ316" s="179"/>
      <c r="CA316" s="179"/>
      <c r="CB316" s="179"/>
      <c r="CC316" s="178"/>
      <c r="CD316" s="179"/>
      <c r="CE316" s="179"/>
      <c r="CF316" s="179"/>
      <c r="CG316" s="179"/>
      <c r="CH316" s="179"/>
      <c r="CI316" s="179"/>
      <c r="CJ316" s="179"/>
      <c r="CK316" s="179"/>
      <c r="CL316" s="179"/>
      <c r="CM316" s="179"/>
      <c r="CN316" s="179"/>
      <c r="CO316" s="179"/>
      <c r="CP316" s="179"/>
      <c r="CQ316" s="179"/>
      <c r="CR316" s="183"/>
      <c r="CS316" s="179"/>
      <c r="CT316" s="179"/>
      <c r="CU316" s="179"/>
      <c r="CV316" s="179"/>
      <c r="CX316" s="103">
        <v>44657</v>
      </c>
      <c r="CY316" s="68">
        <v>8.15</v>
      </c>
      <c r="CZ316" s="68">
        <v>7</v>
      </c>
      <c r="DA316" s="126">
        <f t="shared" ref="DA316:DA379" si="585">CY316-CZ316</f>
        <v>1.1500000000000004</v>
      </c>
      <c r="DC316" s="103">
        <v>44657</v>
      </c>
      <c r="DD316" s="127">
        <f t="shared" si="533"/>
        <v>0.59999999999999964</v>
      </c>
      <c r="DE316" s="127">
        <f t="shared" si="534"/>
        <v>0.79999999999999893</v>
      </c>
      <c r="DF316" s="127">
        <f t="shared" si="535"/>
        <v>-0.59999999999999964</v>
      </c>
      <c r="DG316" s="127">
        <f t="shared" si="536"/>
        <v>0.19999999999999929</v>
      </c>
      <c r="DH316" s="127">
        <f t="shared" si="537"/>
        <v>0.19999999999999929</v>
      </c>
      <c r="DI316" s="127">
        <f t="shared" si="538"/>
        <v>0.19999999999999929</v>
      </c>
      <c r="DJ316" s="127">
        <f t="shared" si="539"/>
        <v>-0.59999999999999964</v>
      </c>
      <c r="DK316" s="127">
        <f t="shared" si="540"/>
        <v>-1.2000000000000011</v>
      </c>
      <c r="DL316" s="127">
        <f t="shared" si="541"/>
        <v>0.40000000000000036</v>
      </c>
      <c r="DM316" s="127">
        <f t="shared" si="542"/>
        <v>0.19999999999999929</v>
      </c>
      <c r="DN316" s="127">
        <f t="shared" si="543"/>
        <v>-0.79999999999999893</v>
      </c>
      <c r="DO316" s="127">
        <f t="shared" si="544"/>
        <v>0</v>
      </c>
      <c r="DP316" s="127">
        <f t="shared" si="545"/>
        <v>-0.40000000000000036</v>
      </c>
      <c r="DQ316" s="127">
        <f t="shared" si="546"/>
        <v>0</v>
      </c>
      <c r="DR316" s="127">
        <f t="shared" si="547"/>
        <v>-1.5999999999999996</v>
      </c>
      <c r="DS316" s="127">
        <f t="shared" si="548"/>
        <v>-1.4000000000000004</v>
      </c>
      <c r="DU316" s="103">
        <v>44660</v>
      </c>
      <c r="DV316" s="68">
        <v>6.2</v>
      </c>
      <c r="DW316" s="133">
        <v>6.4</v>
      </c>
      <c r="DX316" s="134">
        <f t="shared" si="561"/>
        <v>-0.20000000000000018</v>
      </c>
      <c r="DY316" s="68">
        <v>6.1</v>
      </c>
      <c r="DZ316" s="133">
        <v>6.3</v>
      </c>
      <c r="EA316" s="134">
        <f t="shared" si="582"/>
        <v>-0.20000000000000018</v>
      </c>
      <c r="EB316" s="68"/>
      <c r="EC316" s="133"/>
      <c r="ED316" s="134"/>
      <c r="EE316" s="68"/>
      <c r="EF316" s="133"/>
      <c r="EG316" s="134"/>
      <c r="EH316" s="68">
        <v>6.25</v>
      </c>
      <c r="EI316" s="133">
        <v>6.5</v>
      </c>
      <c r="EJ316" s="134">
        <f t="shared" si="583"/>
        <v>-0.25</v>
      </c>
      <c r="EK316" s="68"/>
      <c r="EL316" s="133"/>
      <c r="EM316" s="134"/>
      <c r="EN316" s="68"/>
      <c r="EO316" s="133"/>
      <c r="EP316" s="134"/>
      <c r="EQ316" s="68">
        <v>5.8</v>
      </c>
      <c r="ER316" s="133">
        <v>5.9</v>
      </c>
      <c r="ES316" s="134">
        <f t="shared" si="584"/>
        <v>-0.10000000000000053</v>
      </c>
      <c r="ET316" s="68"/>
      <c r="EU316" s="133"/>
      <c r="EV316" s="134"/>
      <c r="EW316" s="68"/>
      <c r="EX316" s="133"/>
      <c r="EY316" s="134"/>
    </row>
    <row r="317" spans="10:155" ht="16.5" x14ac:dyDescent="0.35">
      <c r="J317" s="103">
        <v>44656</v>
      </c>
      <c r="K317" s="101">
        <f t="shared" si="532"/>
        <v>12.461290322580647</v>
      </c>
      <c r="L317" s="102">
        <v>13</v>
      </c>
      <c r="M317" s="100">
        <v>13.1</v>
      </c>
      <c r="N317" s="100">
        <v>12.8</v>
      </c>
      <c r="O317" s="100">
        <v>13.4</v>
      </c>
      <c r="P317" s="100">
        <v>14</v>
      </c>
      <c r="Q317" s="105">
        <v>12.8</v>
      </c>
      <c r="R317" s="102">
        <v>12.6</v>
      </c>
      <c r="S317" s="100">
        <v>12.4</v>
      </c>
      <c r="T317" s="100">
        <v>13</v>
      </c>
      <c r="U317" s="100">
        <v>13.2</v>
      </c>
      <c r="V317" s="100">
        <v>13</v>
      </c>
      <c r="W317" s="56">
        <v>13</v>
      </c>
      <c r="X317" s="106">
        <v>11</v>
      </c>
      <c r="Y317" s="100">
        <v>12.2</v>
      </c>
      <c r="Z317" s="100">
        <v>12</v>
      </c>
      <c r="AA317" s="100">
        <v>12</v>
      </c>
      <c r="AB317" s="105">
        <v>12</v>
      </c>
      <c r="AC317" s="102">
        <v>12.4</v>
      </c>
      <c r="AD317" s="102">
        <v>12.4</v>
      </c>
      <c r="AE317" s="100">
        <v>12</v>
      </c>
      <c r="AF317" s="102">
        <v>12.4</v>
      </c>
      <c r="AG317" s="100">
        <v>11.8</v>
      </c>
      <c r="AH317" s="100">
        <v>11.8</v>
      </c>
      <c r="AI317" s="100">
        <v>11.2</v>
      </c>
      <c r="AJ317" s="105">
        <v>11.6</v>
      </c>
      <c r="AK317" s="102">
        <v>12.6</v>
      </c>
      <c r="AL317" s="100">
        <v>12.8</v>
      </c>
      <c r="AM317" s="100">
        <v>12.6</v>
      </c>
      <c r="AN317" s="100">
        <v>12</v>
      </c>
      <c r="AO317" s="100">
        <v>12.8</v>
      </c>
      <c r="AP317" s="100">
        <v>12.4</v>
      </c>
      <c r="AQ317" s="110">
        <f t="shared" si="574"/>
        <v>0.90000000000000036</v>
      </c>
      <c r="AS317" s="103"/>
      <c r="AT317" s="175"/>
      <c r="AU317" s="178"/>
      <c r="AV317" s="179"/>
      <c r="AW317" s="179"/>
      <c r="AX317" s="179"/>
      <c r="AY317" s="179"/>
      <c r="AZ317" s="182"/>
      <c r="BA317" s="183"/>
      <c r="BB317" s="179"/>
      <c r="BC317" s="179"/>
      <c r="BD317" s="179"/>
      <c r="BE317" s="179"/>
      <c r="BF317" s="183"/>
      <c r="BG317" s="179"/>
      <c r="BH317" s="179"/>
      <c r="BI317" s="179"/>
      <c r="BJ317" s="185"/>
      <c r="BK317" s="179"/>
      <c r="BL317" s="179"/>
      <c r="BM317" s="179"/>
      <c r="BN317" s="179"/>
      <c r="BO317" s="185"/>
      <c r="BP317" s="183"/>
      <c r="BQ317" s="179"/>
      <c r="BR317" s="179"/>
      <c r="BS317" s="179"/>
      <c r="BT317" s="179"/>
      <c r="BV317" s="103"/>
      <c r="BW317" s="186"/>
      <c r="BX317" s="178"/>
      <c r="BY317" s="179"/>
      <c r="BZ317" s="179"/>
      <c r="CA317" s="179"/>
      <c r="CB317" s="179"/>
      <c r="CC317" s="178"/>
      <c r="CD317" s="179"/>
      <c r="CE317" s="179"/>
      <c r="CF317" s="179"/>
      <c r="CG317" s="179"/>
      <c r="CH317" s="179"/>
      <c r="CI317" s="179"/>
      <c r="CJ317" s="179"/>
      <c r="CK317" s="179"/>
      <c r="CL317" s="179"/>
      <c r="CM317" s="179"/>
      <c r="CN317" s="179"/>
      <c r="CO317" s="179"/>
      <c r="CP317" s="179"/>
      <c r="CQ317" s="179"/>
      <c r="CR317" s="183"/>
      <c r="CS317" s="179"/>
      <c r="CT317" s="179"/>
      <c r="CU317" s="179"/>
      <c r="CV317" s="179"/>
      <c r="CX317" s="103">
        <v>44656</v>
      </c>
      <c r="CY317" s="68">
        <v>8.25</v>
      </c>
      <c r="CZ317" s="68">
        <v>7</v>
      </c>
      <c r="DA317" s="126">
        <f t="shared" si="585"/>
        <v>1.25</v>
      </c>
      <c r="DC317" s="103">
        <v>44656</v>
      </c>
      <c r="DD317" s="127">
        <f t="shared" si="533"/>
        <v>0.59999999999999964</v>
      </c>
      <c r="DE317" s="127">
        <f t="shared" si="534"/>
        <v>0.79999999999999893</v>
      </c>
      <c r="DF317" s="127">
        <f t="shared" si="535"/>
        <v>-0.40000000000000036</v>
      </c>
      <c r="DG317" s="127">
        <f t="shared" si="536"/>
        <v>0.19999999999999929</v>
      </c>
      <c r="DH317" s="127">
        <f t="shared" si="537"/>
        <v>0.40000000000000036</v>
      </c>
      <c r="DI317" s="127">
        <f t="shared" si="538"/>
        <v>0.19999999999999929</v>
      </c>
      <c r="DJ317" s="127">
        <f t="shared" si="539"/>
        <v>-0.59999999999999964</v>
      </c>
      <c r="DK317" s="127">
        <f t="shared" si="540"/>
        <v>-1.2000000000000011</v>
      </c>
      <c r="DL317" s="127">
        <f t="shared" si="541"/>
        <v>0.40000000000000036</v>
      </c>
      <c r="DM317" s="127">
        <f t="shared" si="542"/>
        <v>0.19999999999999929</v>
      </c>
      <c r="DN317" s="127">
        <f t="shared" si="543"/>
        <v>-0.59999999999999964</v>
      </c>
      <c r="DO317" s="127">
        <f t="shared" si="544"/>
        <v>0.19999999999999929</v>
      </c>
      <c r="DP317" s="127">
        <f t="shared" si="545"/>
        <v>-0.19999999999999929</v>
      </c>
      <c r="DQ317" s="127">
        <f t="shared" si="546"/>
        <v>0.20000000000000107</v>
      </c>
      <c r="DR317" s="127">
        <f t="shared" si="547"/>
        <v>-1.8000000000000007</v>
      </c>
      <c r="DS317" s="127">
        <f t="shared" si="548"/>
        <v>-1.4000000000000004</v>
      </c>
      <c r="DU317" s="103">
        <v>44659</v>
      </c>
      <c r="DV317" s="68">
        <v>6.2</v>
      </c>
      <c r="DW317" s="133">
        <v>6.4</v>
      </c>
      <c r="DX317" s="134">
        <f t="shared" si="561"/>
        <v>-0.20000000000000018</v>
      </c>
      <c r="DY317" s="68">
        <v>6.1</v>
      </c>
      <c r="DZ317" s="133">
        <v>6.3</v>
      </c>
      <c r="EA317" s="134">
        <f t="shared" ref="EA317:EA324" si="586">DY317-DZ317</f>
        <v>-0.20000000000000018</v>
      </c>
      <c r="EB317" s="68"/>
      <c r="EC317" s="133"/>
      <c r="ED317" s="134"/>
      <c r="EE317" s="68"/>
      <c r="EF317" s="133"/>
      <c r="EG317" s="134"/>
      <c r="EH317" s="68">
        <v>6.3</v>
      </c>
      <c r="EI317" s="133">
        <v>6.6</v>
      </c>
      <c r="EJ317" s="134">
        <f t="shared" si="583"/>
        <v>-0.29999999999999982</v>
      </c>
      <c r="EK317" s="68"/>
      <c r="EL317" s="133"/>
      <c r="EM317" s="134"/>
      <c r="EN317" s="68"/>
      <c r="EO317" s="133"/>
      <c r="EP317" s="134"/>
      <c r="EQ317" s="68">
        <v>5.8</v>
      </c>
      <c r="ER317" s="133">
        <v>5.9</v>
      </c>
      <c r="ES317" s="134">
        <f t="shared" si="584"/>
        <v>-0.10000000000000053</v>
      </c>
      <c r="ET317" s="68"/>
      <c r="EU317" s="133"/>
      <c r="EV317" s="134"/>
      <c r="EW317" s="68"/>
      <c r="EX317" s="133"/>
      <c r="EY317" s="134"/>
    </row>
    <row r="318" spans="10:155" ht="16.5" x14ac:dyDescent="0.35">
      <c r="J318" s="103">
        <v>44655</v>
      </c>
      <c r="K318" s="101">
        <f t="shared" si="532"/>
        <v>12.493548387096775</v>
      </c>
      <c r="L318" s="102">
        <v>13</v>
      </c>
      <c r="M318" s="100">
        <v>13.1</v>
      </c>
      <c r="N318" s="100">
        <v>12.8</v>
      </c>
      <c r="O318" s="100">
        <v>13.4</v>
      </c>
      <c r="P318" s="100">
        <v>14</v>
      </c>
      <c r="Q318" s="105">
        <v>12.8</v>
      </c>
      <c r="R318" s="102">
        <v>12.6</v>
      </c>
      <c r="S318" s="100">
        <v>12.4</v>
      </c>
      <c r="T318" s="100">
        <v>13</v>
      </c>
      <c r="U318" s="100">
        <v>13.2</v>
      </c>
      <c r="V318" s="100">
        <v>13.4</v>
      </c>
      <c r="W318" s="56">
        <v>13.4</v>
      </c>
      <c r="X318" s="106">
        <v>11</v>
      </c>
      <c r="Y318" s="100">
        <v>12.2</v>
      </c>
      <c r="Z318" s="100">
        <v>12</v>
      </c>
      <c r="AA318" s="100">
        <v>12</v>
      </c>
      <c r="AB318" s="105">
        <v>12</v>
      </c>
      <c r="AC318" s="102">
        <v>12.4</v>
      </c>
      <c r="AD318" s="102">
        <v>12.4</v>
      </c>
      <c r="AE318" s="100">
        <v>12</v>
      </c>
      <c r="AF318" s="102">
        <v>12.4</v>
      </c>
      <c r="AG318" s="100">
        <v>11.8</v>
      </c>
      <c r="AH318" s="100">
        <v>11.8</v>
      </c>
      <c r="AI318" s="100">
        <v>11.2</v>
      </c>
      <c r="AJ318" s="105">
        <v>11.6</v>
      </c>
      <c r="AK318" s="102">
        <v>12.4</v>
      </c>
      <c r="AL318" s="100">
        <v>13</v>
      </c>
      <c r="AM318" s="100">
        <v>12.6</v>
      </c>
      <c r="AN318" s="100">
        <v>12.2</v>
      </c>
      <c r="AO318" s="100">
        <v>12.8</v>
      </c>
      <c r="AP318" s="100">
        <v>12.4</v>
      </c>
      <c r="AQ318" s="110">
        <f>SUM(P318+AL318)/2-SUM(R318+S318)/2</f>
        <v>1</v>
      </c>
      <c r="AS318" s="103"/>
      <c r="AT318" s="175"/>
      <c r="AU318" s="178"/>
      <c r="AV318" s="179"/>
      <c r="AW318" s="179"/>
      <c r="AX318" s="179"/>
      <c r="AY318" s="179"/>
      <c r="AZ318" s="182"/>
      <c r="BA318" s="183"/>
      <c r="BB318" s="179"/>
      <c r="BC318" s="179"/>
      <c r="BD318" s="179"/>
      <c r="BE318" s="179"/>
      <c r="BF318" s="183"/>
      <c r="BG318" s="179"/>
      <c r="BH318" s="179"/>
      <c r="BI318" s="179"/>
      <c r="BJ318" s="185"/>
      <c r="BK318" s="179"/>
      <c r="BL318" s="179"/>
      <c r="BM318" s="179"/>
      <c r="BN318" s="179"/>
      <c r="BO318" s="185"/>
      <c r="BP318" s="183"/>
      <c r="BQ318" s="179"/>
      <c r="BR318" s="179"/>
      <c r="BS318" s="179"/>
      <c r="BT318" s="179"/>
      <c r="BV318" s="103"/>
      <c r="BW318" s="186"/>
      <c r="BX318" s="178"/>
      <c r="BY318" s="179"/>
      <c r="BZ318" s="179"/>
      <c r="CA318" s="179"/>
      <c r="CB318" s="179"/>
      <c r="CC318" s="178"/>
      <c r="CD318" s="179"/>
      <c r="CE318" s="179"/>
      <c r="CF318" s="179"/>
      <c r="CG318" s="179"/>
      <c r="CH318" s="179"/>
      <c r="CI318" s="179"/>
      <c r="CJ318" s="179"/>
      <c r="CK318" s="179"/>
      <c r="CL318" s="179"/>
      <c r="CM318" s="179"/>
      <c r="CN318" s="179"/>
      <c r="CO318" s="179"/>
      <c r="CP318" s="179"/>
      <c r="CQ318" s="179"/>
      <c r="CR318" s="183"/>
      <c r="CS318" s="179"/>
      <c r="CT318" s="179"/>
      <c r="CU318" s="179"/>
      <c r="CV318" s="179"/>
      <c r="CX318" s="103">
        <v>44655</v>
      </c>
      <c r="CY318" s="68">
        <v>8.25</v>
      </c>
      <c r="CZ318" s="68">
        <v>7.25</v>
      </c>
      <c r="DA318" s="126">
        <f t="shared" si="585"/>
        <v>1</v>
      </c>
      <c r="DC318" s="103">
        <v>44655</v>
      </c>
      <c r="DD318" s="127">
        <f t="shared" si="533"/>
        <v>1</v>
      </c>
      <c r="DE318" s="127">
        <f t="shared" si="534"/>
        <v>0.79999999999999893</v>
      </c>
      <c r="DF318" s="127">
        <f t="shared" si="535"/>
        <v>-0.20000000000000107</v>
      </c>
      <c r="DG318" s="127">
        <f t="shared" si="536"/>
        <v>0.19999999999999929</v>
      </c>
      <c r="DH318" s="127">
        <f t="shared" si="537"/>
        <v>0.59999999999999964</v>
      </c>
      <c r="DI318" s="127">
        <f t="shared" si="538"/>
        <v>0.19999999999999929</v>
      </c>
      <c r="DJ318" s="127">
        <f t="shared" si="539"/>
        <v>-0.59999999999999964</v>
      </c>
      <c r="DK318" s="127">
        <f t="shared" si="540"/>
        <v>-1.2000000000000011</v>
      </c>
      <c r="DL318" s="127">
        <f t="shared" si="541"/>
        <v>0.40000000000000036</v>
      </c>
      <c r="DM318" s="127">
        <f t="shared" si="542"/>
        <v>0</v>
      </c>
      <c r="DN318" s="127">
        <f t="shared" si="543"/>
        <v>-0.40000000000000036</v>
      </c>
      <c r="DO318" s="127">
        <f t="shared" si="544"/>
        <v>0.39999999999999858</v>
      </c>
      <c r="DP318" s="127">
        <f t="shared" si="545"/>
        <v>-0.40000000000000036</v>
      </c>
      <c r="DQ318" s="127">
        <f t="shared" si="546"/>
        <v>0.40000000000000036</v>
      </c>
      <c r="DR318" s="127">
        <f t="shared" si="547"/>
        <v>-2</v>
      </c>
      <c r="DS318" s="127">
        <f t="shared" si="548"/>
        <v>-1.4000000000000004</v>
      </c>
      <c r="DU318" s="103">
        <v>44658</v>
      </c>
      <c r="DV318" s="68">
        <v>6.3</v>
      </c>
      <c r="DW318" s="133">
        <v>6.5</v>
      </c>
      <c r="DX318" s="134">
        <f t="shared" si="561"/>
        <v>-0.20000000000000018</v>
      </c>
      <c r="DY318" s="68">
        <v>6.2</v>
      </c>
      <c r="DZ318" s="133">
        <v>6.4</v>
      </c>
      <c r="EA318" s="134">
        <f t="shared" si="586"/>
        <v>-0.20000000000000018</v>
      </c>
      <c r="EB318" s="68"/>
      <c r="EC318" s="133"/>
      <c r="ED318" s="134"/>
      <c r="EE318" s="68"/>
      <c r="EF318" s="133"/>
      <c r="EG318" s="134"/>
      <c r="EH318" s="68">
        <v>6.3</v>
      </c>
      <c r="EI318" s="133">
        <v>6.6</v>
      </c>
      <c r="EJ318" s="134">
        <f t="shared" ref="EJ318:EJ323" si="587">EH318-EI318</f>
        <v>-0.29999999999999982</v>
      </c>
      <c r="EK318" s="68"/>
      <c r="EL318" s="133"/>
      <c r="EM318" s="134"/>
      <c r="EN318" s="68"/>
      <c r="EO318" s="133"/>
      <c r="EP318" s="134"/>
      <c r="EQ318" s="68">
        <v>5.9</v>
      </c>
      <c r="ER318" s="133">
        <v>6</v>
      </c>
      <c r="ES318" s="134">
        <f t="shared" ref="ES318:ES324" si="588">EQ318-ER318</f>
        <v>-9.9999999999999645E-2</v>
      </c>
      <c r="ET318" s="68"/>
      <c r="EU318" s="133"/>
      <c r="EV318" s="134"/>
      <c r="EW318" s="68"/>
      <c r="EX318" s="133"/>
      <c r="EY318" s="134"/>
    </row>
    <row r="319" spans="10:155" ht="16.5" x14ac:dyDescent="0.35">
      <c r="J319" s="103">
        <v>44654</v>
      </c>
      <c r="K319" s="101">
        <f t="shared" si="532"/>
        <v>12.53225806451613</v>
      </c>
      <c r="L319" s="102">
        <v>13.2</v>
      </c>
      <c r="M319" s="100">
        <v>13.1</v>
      </c>
      <c r="N319" s="100">
        <v>12.8</v>
      </c>
      <c r="O319" s="100">
        <v>13.4</v>
      </c>
      <c r="P319" s="100">
        <v>14</v>
      </c>
      <c r="Q319" s="105">
        <v>12.8</v>
      </c>
      <c r="R319" s="102">
        <v>13</v>
      </c>
      <c r="S319" s="100">
        <v>12.4</v>
      </c>
      <c r="T319" s="100">
        <v>13</v>
      </c>
      <c r="U319" s="100">
        <v>13.2</v>
      </c>
      <c r="V319" s="100">
        <v>13.4</v>
      </c>
      <c r="W319" s="56">
        <v>13.4</v>
      </c>
      <c r="X319" s="106">
        <v>11</v>
      </c>
      <c r="Y319" s="100">
        <v>12.2</v>
      </c>
      <c r="Z319" s="100">
        <v>12</v>
      </c>
      <c r="AA319" s="100">
        <v>12</v>
      </c>
      <c r="AB319" s="105">
        <v>12</v>
      </c>
      <c r="AC319" s="102">
        <v>12.6</v>
      </c>
      <c r="AD319" s="102">
        <v>12.6</v>
      </c>
      <c r="AE319" s="100">
        <v>12</v>
      </c>
      <c r="AF319" s="102">
        <v>12.6</v>
      </c>
      <c r="AG319" s="100">
        <v>11.8</v>
      </c>
      <c r="AH319" s="100">
        <v>11.8</v>
      </c>
      <c r="AI319" s="100">
        <v>11.2</v>
      </c>
      <c r="AJ319" s="105">
        <v>11.6</v>
      </c>
      <c r="AK319" s="102">
        <v>12.4</v>
      </c>
      <c r="AL319" s="100">
        <v>13</v>
      </c>
      <c r="AM319" s="100">
        <v>12.6</v>
      </c>
      <c r="AN319" s="100">
        <v>12.2</v>
      </c>
      <c r="AO319" s="100">
        <v>12.8</v>
      </c>
      <c r="AP319" s="100">
        <v>12.4</v>
      </c>
      <c r="AQ319" s="110">
        <f t="shared" si="574"/>
        <v>0.80000000000000071</v>
      </c>
      <c r="AS319" s="103"/>
      <c r="AT319" s="175"/>
      <c r="AU319" s="178"/>
      <c r="AV319" s="179"/>
      <c r="AW319" s="179"/>
      <c r="AX319" s="179"/>
      <c r="AY319" s="179"/>
      <c r="AZ319" s="182"/>
      <c r="BA319" s="183"/>
      <c r="BB319" s="179"/>
      <c r="BC319" s="179"/>
      <c r="BD319" s="179"/>
      <c r="BE319" s="179"/>
      <c r="BF319" s="183"/>
      <c r="BG319" s="179"/>
      <c r="BH319" s="179"/>
      <c r="BI319" s="179"/>
      <c r="BJ319" s="185"/>
      <c r="BK319" s="179"/>
      <c r="BL319" s="179"/>
      <c r="BM319" s="179"/>
      <c r="BN319" s="179"/>
      <c r="BO319" s="185"/>
      <c r="BP319" s="183"/>
      <c r="BQ319" s="179"/>
      <c r="BR319" s="179"/>
      <c r="BS319" s="179"/>
      <c r="BT319" s="179"/>
      <c r="BV319" s="103"/>
      <c r="BW319" s="186"/>
      <c r="BX319" s="178"/>
      <c r="BY319" s="179"/>
      <c r="BZ319" s="179"/>
      <c r="CA319" s="179"/>
      <c r="CB319" s="179"/>
      <c r="CC319" s="178"/>
      <c r="CD319" s="179"/>
      <c r="CE319" s="179"/>
      <c r="CF319" s="179"/>
      <c r="CG319" s="179"/>
      <c r="CH319" s="179"/>
      <c r="CI319" s="179"/>
      <c r="CJ319" s="179"/>
      <c r="CK319" s="179"/>
      <c r="CL319" s="179"/>
      <c r="CM319" s="179"/>
      <c r="CN319" s="179"/>
      <c r="CO319" s="179"/>
      <c r="CP319" s="179"/>
      <c r="CQ319" s="179"/>
      <c r="CR319" s="183"/>
      <c r="CS319" s="179"/>
      <c r="CT319" s="179"/>
      <c r="CU319" s="179"/>
      <c r="CV319" s="179"/>
      <c r="CX319" s="103">
        <v>44654</v>
      </c>
      <c r="CY319" s="68">
        <v>8.25</v>
      </c>
      <c r="CZ319" s="68">
        <v>7.25</v>
      </c>
      <c r="DA319" s="126">
        <f t="shared" si="585"/>
        <v>1</v>
      </c>
      <c r="DC319" s="103">
        <v>44654</v>
      </c>
      <c r="DD319" s="127">
        <f t="shared" si="533"/>
        <v>1</v>
      </c>
      <c r="DE319" s="127">
        <f t="shared" si="534"/>
        <v>0.79999999999999893</v>
      </c>
      <c r="DF319" s="127">
        <f t="shared" si="535"/>
        <v>-0.20000000000000107</v>
      </c>
      <c r="DG319" s="127">
        <f t="shared" si="536"/>
        <v>0.19999999999999929</v>
      </c>
      <c r="DH319" s="127">
        <f t="shared" si="537"/>
        <v>0.59999999999999964</v>
      </c>
      <c r="DI319" s="127">
        <f t="shared" si="538"/>
        <v>0.59999999999999964</v>
      </c>
      <c r="DJ319" s="127">
        <f t="shared" si="539"/>
        <v>-0.59999999999999964</v>
      </c>
      <c r="DK319" s="127">
        <f t="shared" si="540"/>
        <v>-1.2000000000000011</v>
      </c>
      <c r="DL319" s="127">
        <f t="shared" si="541"/>
        <v>0.40000000000000036</v>
      </c>
      <c r="DM319" s="127">
        <f t="shared" si="542"/>
        <v>0</v>
      </c>
      <c r="DN319" s="127">
        <f t="shared" si="543"/>
        <v>-0.80000000000000071</v>
      </c>
      <c r="DO319" s="127">
        <f t="shared" si="544"/>
        <v>0.39999999999999858</v>
      </c>
      <c r="DP319" s="127">
        <f t="shared" si="545"/>
        <v>-0.40000000000000036</v>
      </c>
      <c r="DQ319" s="127">
        <f t="shared" si="546"/>
        <v>0</v>
      </c>
      <c r="DR319" s="127">
        <f t="shared" si="547"/>
        <v>-2</v>
      </c>
      <c r="DS319" s="127">
        <f t="shared" si="548"/>
        <v>-1.4000000000000004</v>
      </c>
      <c r="DU319" s="103">
        <v>44657</v>
      </c>
      <c r="DV319" s="68">
        <v>6.3</v>
      </c>
      <c r="DW319" s="133">
        <v>6.5</v>
      </c>
      <c r="DX319" s="134">
        <f t="shared" si="561"/>
        <v>-0.20000000000000018</v>
      </c>
      <c r="DY319" s="68">
        <v>6.2</v>
      </c>
      <c r="DZ319" s="133">
        <v>6.4</v>
      </c>
      <c r="EA319" s="134">
        <f t="shared" si="586"/>
        <v>-0.20000000000000018</v>
      </c>
      <c r="EB319" s="68"/>
      <c r="EC319" s="133"/>
      <c r="ED319" s="134"/>
      <c r="EE319" s="68"/>
      <c r="EF319" s="133"/>
      <c r="EG319" s="134"/>
      <c r="EH319" s="68">
        <v>6.3</v>
      </c>
      <c r="EI319" s="133">
        <v>6.6</v>
      </c>
      <c r="EJ319" s="134">
        <f t="shared" si="587"/>
        <v>-0.29999999999999982</v>
      </c>
      <c r="EK319" s="68"/>
      <c r="EL319" s="133"/>
      <c r="EM319" s="134"/>
      <c r="EN319" s="68"/>
      <c r="EO319" s="133"/>
      <c r="EP319" s="134"/>
      <c r="EQ319" s="68">
        <v>5.9</v>
      </c>
      <c r="ER319" s="133">
        <v>6</v>
      </c>
      <c r="ES319" s="134">
        <f t="shared" si="588"/>
        <v>-9.9999999999999645E-2</v>
      </c>
      <c r="ET319" s="68"/>
      <c r="EU319" s="133"/>
      <c r="EV319" s="134"/>
      <c r="EW319" s="68"/>
      <c r="EX319" s="133"/>
      <c r="EY319" s="134"/>
    </row>
    <row r="320" spans="10:155" ht="16.5" x14ac:dyDescent="0.35">
      <c r="J320" s="103">
        <v>44653</v>
      </c>
      <c r="K320" s="101">
        <f t="shared" si="532"/>
        <v>12.487096774193548</v>
      </c>
      <c r="L320" s="102">
        <v>13.2</v>
      </c>
      <c r="M320" s="100">
        <v>13.1</v>
      </c>
      <c r="N320" s="100">
        <v>12.4</v>
      </c>
      <c r="O320" s="100">
        <v>13.4</v>
      </c>
      <c r="P320" s="100">
        <v>14</v>
      </c>
      <c r="Q320" s="105">
        <v>12.8</v>
      </c>
      <c r="R320" s="102">
        <v>13</v>
      </c>
      <c r="S320" s="100">
        <v>12.4</v>
      </c>
      <c r="T320" s="100">
        <v>13</v>
      </c>
      <c r="U320" s="100">
        <v>13.2</v>
      </c>
      <c r="V320" s="100">
        <v>13.4</v>
      </c>
      <c r="W320" s="56">
        <v>13.4</v>
      </c>
      <c r="X320" s="106">
        <v>10.4</v>
      </c>
      <c r="Y320" s="100">
        <v>12.2</v>
      </c>
      <c r="Z320" s="100">
        <v>12</v>
      </c>
      <c r="AA320" s="100">
        <v>12</v>
      </c>
      <c r="AB320" s="105">
        <v>12</v>
      </c>
      <c r="AC320" s="102">
        <v>12.6</v>
      </c>
      <c r="AD320" s="102">
        <v>12.6</v>
      </c>
      <c r="AE320" s="100">
        <v>12.2</v>
      </c>
      <c r="AF320" s="102">
        <v>12.6</v>
      </c>
      <c r="AG320" s="100">
        <v>11.8</v>
      </c>
      <c r="AH320" s="100">
        <v>11.8</v>
      </c>
      <c r="AI320" s="100">
        <v>11.2</v>
      </c>
      <c r="AJ320" s="105">
        <v>11.6</v>
      </c>
      <c r="AK320" s="102">
        <v>12.4</v>
      </c>
      <c r="AL320" s="100">
        <v>12.8</v>
      </c>
      <c r="AM320" s="100">
        <v>12.4</v>
      </c>
      <c r="AN320" s="100">
        <v>12</v>
      </c>
      <c r="AO320" s="100">
        <v>12.8</v>
      </c>
      <c r="AP320" s="100">
        <v>12.4</v>
      </c>
      <c r="AQ320" s="110">
        <f t="shared" si="574"/>
        <v>0.70000000000000107</v>
      </c>
      <c r="AS320" s="103"/>
      <c r="AT320" s="175"/>
      <c r="AU320" s="178"/>
      <c r="AV320" s="179"/>
      <c r="AW320" s="179"/>
      <c r="AX320" s="179"/>
      <c r="AY320" s="179"/>
      <c r="AZ320" s="182"/>
      <c r="BA320" s="183"/>
      <c r="BB320" s="179"/>
      <c r="BC320" s="179"/>
      <c r="BD320" s="179"/>
      <c r="BE320" s="179"/>
      <c r="BF320" s="183"/>
      <c r="BG320" s="179"/>
      <c r="BH320" s="179"/>
      <c r="BI320" s="179"/>
      <c r="BJ320" s="185"/>
      <c r="BK320" s="179"/>
      <c r="BL320" s="179"/>
      <c r="BM320" s="179"/>
      <c r="BN320" s="179"/>
      <c r="BO320" s="185"/>
      <c r="BP320" s="183"/>
      <c r="BQ320" s="179"/>
      <c r="BR320" s="179"/>
      <c r="BS320" s="179"/>
      <c r="BT320" s="179"/>
      <c r="BV320" s="103"/>
      <c r="BW320" s="186"/>
      <c r="BX320" s="178"/>
      <c r="BY320" s="179"/>
      <c r="BZ320" s="179"/>
      <c r="CA320" s="179"/>
      <c r="CB320" s="179"/>
      <c r="CC320" s="178"/>
      <c r="CD320" s="179"/>
      <c r="CE320" s="179"/>
      <c r="CF320" s="179"/>
      <c r="CG320" s="179"/>
      <c r="CH320" s="179"/>
      <c r="CI320" s="179"/>
      <c r="CJ320" s="179"/>
      <c r="CK320" s="179"/>
      <c r="CL320" s="179"/>
      <c r="CM320" s="179"/>
      <c r="CN320" s="179"/>
      <c r="CO320" s="179"/>
      <c r="CP320" s="179"/>
      <c r="CQ320" s="179"/>
      <c r="CR320" s="183"/>
      <c r="CS320" s="179"/>
      <c r="CT320" s="179"/>
      <c r="CU320" s="179"/>
      <c r="CV320" s="179"/>
      <c r="CX320" s="103">
        <v>44653</v>
      </c>
      <c r="CY320" s="68">
        <v>8.25</v>
      </c>
      <c r="CZ320" s="68">
        <v>7.25</v>
      </c>
      <c r="DA320" s="126">
        <f t="shared" si="585"/>
        <v>1</v>
      </c>
      <c r="DC320" s="103">
        <v>44653</v>
      </c>
      <c r="DD320" s="127">
        <f t="shared" si="533"/>
        <v>1</v>
      </c>
      <c r="DE320" s="127">
        <f t="shared" si="534"/>
        <v>0.79999999999999893</v>
      </c>
      <c r="DF320" s="127">
        <f t="shared" si="535"/>
        <v>-0.40000000000000036</v>
      </c>
      <c r="DG320" s="127">
        <f t="shared" si="536"/>
        <v>0</v>
      </c>
      <c r="DH320" s="127">
        <f t="shared" si="537"/>
        <v>0.40000000000000036</v>
      </c>
      <c r="DI320" s="127">
        <f t="shared" si="538"/>
        <v>0.59999999999999964</v>
      </c>
      <c r="DJ320" s="127">
        <f t="shared" si="539"/>
        <v>-0.59999999999999964</v>
      </c>
      <c r="DK320" s="127">
        <f t="shared" si="540"/>
        <v>-1.2000000000000011</v>
      </c>
      <c r="DL320" s="127">
        <f t="shared" si="541"/>
        <v>0</v>
      </c>
      <c r="DM320" s="127">
        <f t="shared" si="542"/>
        <v>0</v>
      </c>
      <c r="DN320" s="127">
        <f t="shared" si="543"/>
        <v>-1</v>
      </c>
      <c r="DO320" s="127">
        <f t="shared" si="544"/>
        <v>0.19999999999999929</v>
      </c>
      <c r="DP320" s="127">
        <f t="shared" si="545"/>
        <v>-0.59999999999999964</v>
      </c>
      <c r="DQ320" s="127">
        <f t="shared" si="546"/>
        <v>-0.19999999999999929</v>
      </c>
      <c r="DR320" s="127">
        <f t="shared" si="547"/>
        <v>-2.4000000000000004</v>
      </c>
      <c r="DS320" s="127">
        <f t="shared" si="548"/>
        <v>-2</v>
      </c>
      <c r="DU320" s="103">
        <v>44656</v>
      </c>
      <c r="DV320" s="68">
        <v>6.3</v>
      </c>
      <c r="DW320" s="133">
        <v>6.5</v>
      </c>
      <c r="DX320" s="134">
        <f t="shared" si="561"/>
        <v>-0.20000000000000018</v>
      </c>
      <c r="DY320" s="68">
        <v>6.2</v>
      </c>
      <c r="DZ320" s="133">
        <v>6.4</v>
      </c>
      <c r="EA320" s="134">
        <f t="shared" si="586"/>
        <v>-0.20000000000000018</v>
      </c>
      <c r="EB320" s="68"/>
      <c r="EC320" s="133"/>
      <c r="ED320" s="134"/>
      <c r="EE320" s="68"/>
      <c r="EF320" s="133"/>
      <c r="EG320" s="134"/>
      <c r="EH320" s="68">
        <v>6.4</v>
      </c>
      <c r="EI320" s="133">
        <v>6.6</v>
      </c>
      <c r="EJ320" s="134">
        <f t="shared" si="587"/>
        <v>-0.19999999999999929</v>
      </c>
      <c r="EK320" s="68"/>
      <c r="EL320" s="133"/>
      <c r="EM320" s="134"/>
      <c r="EN320" s="68"/>
      <c r="EO320" s="133"/>
      <c r="EP320" s="134"/>
      <c r="EQ320" s="68">
        <v>5.9</v>
      </c>
      <c r="ER320" s="133">
        <v>6</v>
      </c>
      <c r="ES320" s="134">
        <f t="shared" si="588"/>
        <v>-9.9999999999999645E-2</v>
      </c>
      <c r="ET320" s="68"/>
      <c r="EU320" s="133"/>
      <c r="EV320" s="134"/>
      <c r="EW320" s="68"/>
      <c r="EX320" s="133"/>
      <c r="EY320" s="134"/>
    </row>
    <row r="321" spans="10:155" ht="16.5" x14ac:dyDescent="0.35">
      <c r="J321" s="103">
        <v>44652</v>
      </c>
      <c r="K321" s="101">
        <f t="shared" ref="K321:K384" si="589">AVERAGE(L321:AP321)</f>
        <v>12.42258064516129</v>
      </c>
      <c r="L321" s="102">
        <v>13.2</v>
      </c>
      <c r="M321" s="100">
        <v>13.1</v>
      </c>
      <c r="N321" s="100">
        <v>12.4</v>
      </c>
      <c r="O321" s="100">
        <v>13</v>
      </c>
      <c r="P321" s="100">
        <v>13.6</v>
      </c>
      <c r="Q321" s="105">
        <v>12.8</v>
      </c>
      <c r="R321" s="102">
        <v>13</v>
      </c>
      <c r="S321" s="100">
        <v>12.6</v>
      </c>
      <c r="T321" s="100">
        <v>13</v>
      </c>
      <c r="U321" s="100">
        <v>13.2</v>
      </c>
      <c r="V321" s="100">
        <v>13.4</v>
      </c>
      <c r="W321" s="56">
        <v>13.4</v>
      </c>
      <c r="X321" s="106">
        <v>10.4</v>
      </c>
      <c r="Y321" s="100">
        <v>12.2</v>
      </c>
      <c r="Z321" s="100">
        <v>12</v>
      </c>
      <c r="AA321" s="100">
        <v>12</v>
      </c>
      <c r="AB321" s="105">
        <v>12</v>
      </c>
      <c r="AC321" s="102">
        <v>12.6</v>
      </c>
      <c r="AD321" s="102">
        <v>12.6</v>
      </c>
      <c r="AE321" s="100">
        <v>12.2</v>
      </c>
      <c r="AF321" s="102">
        <v>12.6</v>
      </c>
      <c r="AG321" s="100">
        <v>11.8</v>
      </c>
      <c r="AH321" s="100">
        <v>11.8</v>
      </c>
      <c r="AI321" s="100">
        <v>11.2</v>
      </c>
      <c r="AJ321" s="105">
        <v>11.6</v>
      </c>
      <c r="AK321" s="102">
        <v>12.6</v>
      </c>
      <c r="AL321" s="100">
        <v>12.4</v>
      </c>
      <c r="AM321" s="100">
        <v>12</v>
      </c>
      <c r="AN321" s="100">
        <v>11.6</v>
      </c>
      <c r="AO321" s="100">
        <v>12.4</v>
      </c>
      <c r="AP321" s="100">
        <v>12.4</v>
      </c>
      <c r="AQ321" s="110">
        <f t="shared" si="574"/>
        <v>0.19999999999999929</v>
      </c>
      <c r="AS321" s="103"/>
      <c r="AT321" s="175"/>
      <c r="AU321" s="178"/>
      <c r="AV321" s="179"/>
      <c r="AW321" s="179"/>
      <c r="AX321" s="179"/>
      <c r="AY321" s="179"/>
      <c r="AZ321" s="182"/>
      <c r="BA321" s="183"/>
      <c r="BB321" s="179"/>
      <c r="BC321" s="179"/>
      <c r="BD321" s="179"/>
      <c r="BE321" s="179"/>
      <c r="BF321" s="183"/>
      <c r="BG321" s="179"/>
      <c r="BH321" s="179"/>
      <c r="BI321" s="179"/>
      <c r="BJ321" s="185"/>
      <c r="BK321" s="179"/>
      <c r="BL321" s="179"/>
      <c r="BM321" s="179"/>
      <c r="BN321" s="179"/>
      <c r="BO321" s="185"/>
      <c r="BP321" s="183"/>
      <c r="BQ321" s="179"/>
      <c r="BR321" s="179"/>
      <c r="BS321" s="179"/>
      <c r="BT321" s="179"/>
      <c r="BV321" s="103"/>
      <c r="BW321" s="186"/>
      <c r="BX321" s="178"/>
      <c r="BY321" s="179"/>
      <c r="BZ321" s="179"/>
      <c r="CA321" s="179"/>
      <c r="CB321" s="179"/>
      <c r="CC321" s="178"/>
      <c r="CD321" s="179"/>
      <c r="CE321" s="179"/>
      <c r="CF321" s="179"/>
      <c r="CG321" s="179"/>
      <c r="CH321" s="179"/>
      <c r="CI321" s="179"/>
      <c r="CJ321" s="179"/>
      <c r="CK321" s="179"/>
      <c r="CL321" s="179"/>
      <c r="CM321" s="179"/>
      <c r="CN321" s="179"/>
      <c r="CO321" s="179"/>
      <c r="CP321" s="179"/>
      <c r="CQ321" s="179"/>
      <c r="CR321" s="183"/>
      <c r="CS321" s="179"/>
      <c r="CT321" s="179"/>
      <c r="CU321" s="179"/>
      <c r="CV321" s="179"/>
      <c r="CX321" s="103">
        <v>44652</v>
      </c>
      <c r="CY321" s="68">
        <v>8</v>
      </c>
      <c r="CZ321" s="68">
        <v>7</v>
      </c>
      <c r="DA321" s="126">
        <f t="shared" si="585"/>
        <v>1</v>
      </c>
      <c r="DC321" s="103">
        <v>44652</v>
      </c>
      <c r="DD321" s="127">
        <f t="shared" si="533"/>
        <v>0.80000000000000071</v>
      </c>
      <c r="DE321" s="127">
        <f t="shared" si="534"/>
        <v>0.59999999999999964</v>
      </c>
      <c r="DF321" s="127">
        <f t="shared" si="535"/>
        <v>-1</v>
      </c>
      <c r="DG321" s="127">
        <f t="shared" si="536"/>
        <v>-0.59999999999999964</v>
      </c>
      <c r="DH321" s="127">
        <f t="shared" si="537"/>
        <v>-0.19999999999999929</v>
      </c>
      <c r="DI321" s="127">
        <f t="shared" si="538"/>
        <v>0.40000000000000036</v>
      </c>
      <c r="DJ321" s="127">
        <f t="shared" si="539"/>
        <v>-0.79999999999999893</v>
      </c>
      <c r="DK321" s="127">
        <f t="shared" si="540"/>
        <v>-1.4000000000000004</v>
      </c>
      <c r="DL321" s="127">
        <f t="shared" si="541"/>
        <v>-0.19999999999999929</v>
      </c>
      <c r="DM321" s="127">
        <f t="shared" si="542"/>
        <v>0</v>
      </c>
      <c r="DN321" s="127">
        <f t="shared" si="543"/>
        <v>-1.4000000000000004</v>
      </c>
      <c r="DO321" s="127">
        <f t="shared" si="544"/>
        <v>-0.20000000000000107</v>
      </c>
      <c r="DP321" s="127">
        <f t="shared" si="545"/>
        <v>-1</v>
      </c>
      <c r="DQ321" s="127">
        <f t="shared" si="546"/>
        <v>-0.59999999999999964</v>
      </c>
      <c r="DR321" s="127">
        <f t="shared" si="547"/>
        <v>-2</v>
      </c>
      <c r="DS321" s="127">
        <f t="shared" si="548"/>
        <v>-2.1999999999999993</v>
      </c>
      <c r="DU321" s="103">
        <v>44655</v>
      </c>
      <c r="DV321" s="68">
        <v>6.3</v>
      </c>
      <c r="DW321" s="133">
        <v>6.5</v>
      </c>
      <c r="DX321" s="134">
        <f t="shared" si="561"/>
        <v>-0.20000000000000018</v>
      </c>
      <c r="DY321" s="68">
        <v>6.2</v>
      </c>
      <c r="DZ321" s="133">
        <v>6.4</v>
      </c>
      <c r="EA321" s="134">
        <f t="shared" si="586"/>
        <v>-0.20000000000000018</v>
      </c>
      <c r="EB321" s="68"/>
      <c r="EC321" s="133"/>
      <c r="ED321" s="134"/>
      <c r="EE321" s="68"/>
      <c r="EF321" s="133"/>
      <c r="EG321" s="134"/>
      <c r="EH321" s="68">
        <v>6.5</v>
      </c>
      <c r="EI321" s="133">
        <v>6.7</v>
      </c>
      <c r="EJ321" s="134">
        <f t="shared" si="587"/>
        <v>-0.20000000000000018</v>
      </c>
      <c r="EK321" s="68"/>
      <c r="EL321" s="133"/>
      <c r="EM321" s="134"/>
      <c r="EN321" s="68"/>
      <c r="EO321" s="133"/>
      <c r="EP321" s="134"/>
      <c r="EQ321" s="68">
        <v>5.9</v>
      </c>
      <c r="ER321" s="133">
        <v>6</v>
      </c>
      <c r="ES321" s="134">
        <f t="shared" si="588"/>
        <v>-9.9999999999999645E-2</v>
      </c>
      <c r="ET321" s="68"/>
      <c r="EU321" s="133"/>
      <c r="EV321" s="134"/>
      <c r="EW321" s="68"/>
      <c r="EX321" s="133"/>
      <c r="EY321" s="134"/>
    </row>
    <row r="322" spans="10:155" ht="16.5" x14ac:dyDescent="0.35">
      <c r="J322" s="103">
        <v>44651</v>
      </c>
      <c r="K322" s="101">
        <f t="shared" si="589"/>
        <v>12.358064516129032</v>
      </c>
      <c r="L322" s="102">
        <v>12.8</v>
      </c>
      <c r="M322" s="100">
        <v>13.1</v>
      </c>
      <c r="N322" s="100">
        <v>12.4</v>
      </c>
      <c r="O322" s="100">
        <v>12.4</v>
      </c>
      <c r="P322" s="100">
        <v>13</v>
      </c>
      <c r="Q322" s="105">
        <v>12.8</v>
      </c>
      <c r="R322" s="102">
        <v>13</v>
      </c>
      <c r="S322" s="100">
        <v>12.6</v>
      </c>
      <c r="T322" s="100">
        <v>13</v>
      </c>
      <c r="U322" s="100">
        <v>13</v>
      </c>
      <c r="V322" s="100">
        <v>13.4</v>
      </c>
      <c r="W322" s="56">
        <v>13.4</v>
      </c>
      <c r="X322" s="106">
        <v>10.4</v>
      </c>
      <c r="Y322" s="100">
        <v>12.2</v>
      </c>
      <c r="Z322" s="100">
        <v>12</v>
      </c>
      <c r="AA322" s="100">
        <v>12</v>
      </c>
      <c r="AB322" s="105">
        <v>12</v>
      </c>
      <c r="AC322" s="102">
        <v>12.6</v>
      </c>
      <c r="AD322" s="102">
        <v>12.6</v>
      </c>
      <c r="AE322" s="100">
        <v>12.2</v>
      </c>
      <c r="AF322" s="102">
        <v>12.6</v>
      </c>
      <c r="AG322" s="100">
        <v>11.8</v>
      </c>
      <c r="AH322" s="100">
        <v>11.8</v>
      </c>
      <c r="AI322" s="100">
        <v>11.2</v>
      </c>
      <c r="AJ322" s="105">
        <v>11.6</v>
      </c>
      <c r="AK322" s="102">
        <v>12.4</v>
      </c>
      <c r="AL322" s="100">
        <v>12.4</v>
      </c>
      <c r="AM322" s="100">
        <v>12</v>
      </c>
      <c r="AN322" s="100">
        <v>11.6</v>
      </c>
      <c r="AO322" s="100">
        <v>12.4</v>
      </c>
      <c r="AP322" s="100">
        <v>12.4</v>
      </c>
      <c r="AQ322" s="110">
        <f t="shared" si="574"/>
        <v>-0.10000000000000142</v>
      </c>
      <c r="AS322" s="103"/>
      <c r="AT322" s="175"/>
      <c r="AU322" s="178"/>
      <c r="AV322" s="179"/>
      <c r="AW322" s="179"/>
      <c r="AX322" s="179"/>
      <c r="AY322" s="179"/>
      <c r="AZ322" s="182"/>
      <c r="BA322" s="183"/>
      <c r="BB322" s="179"/>
      <c r="BC322" s="179"/>
      <c r="BD322" s="179"/>
      <c r="BE322" s="179"/>
      <c r="BF322" s="183"/>
      <c r="BG322" s="179"/>
      <c r="BH322" s="179"/>
      <c r="BI322" s="179"/>
      <c r="BJ322" s="185"/>
      <c r="BK322" s="179"/>
      <c r="BL322" s="179"/>
      <c r="BM322" s="179"/>
      <c r="BN322" s="179"/>
      <c r="BO322" s="185"/>
      <c r="BP322" s="183"/>
      <c r="BQ322" s="179"/>
      <c r="BR322" s="179"/>
      <c r="BS322" s="179"/>
      <c r="BT322" s="179"/>
      <c r="BV322" s="103"/>
      <c r="BW322" s="186"/>
      <c r="BX322" s="178"/>
      <c r="BY322" s="179"/>
      <c r="BZ322" s="179"/>
      <c r="CA322" s="179"/>
      <c r="CB322" s="179"/>
      <c r="CC322" s="178"/>
      <c r="CD322" s="179"/>
      <c r="CE322" s="179"/>
      <c r="CF322" s="179"/>
      <c r="CG322" s="179"/>
      <c r="CH322" s="179"/>
      <c r="CI322" s="179"/>
      <c r="CJ322" s="179"/>
      <c r="CK322" s="179"/>
      <c r="CL322" s="179"/>
      <c r="CM322" s="179"/>
      <c r="CN322" s="179"/>
      <c r="CO322" s="179"/>
      <c r="CP322" s="179"/>
      <c r="CQ322" s="179"/>
      <c r="CR322" s="183"/>
      <c r="CS322" s="179"/>
      <c r="CT322" s="179"/>
      <c r="CU322" s="179"/>
      <c r="CV322" s="179"/>
      <c r="CX322" s="103">
        <v>44651</v>
      </c>
      <c r="CY322" s="68">
        <v>8.25</v>
      </c>
      <c r="CZ322" s="68">
        <v>7.5</v>
      </c>
      <c r="DA322" s="126">
        <f t="shared" si="585"/>
        <v>0.75</v>
      </c>
      <c r="DC322" s="103">
        <v>44651</v>
      </c>
      <c r="DD322" s="127">
        <f t="shared" si="533"/>
        <v>0.80000000000000071</v>
      </c>
      <c r="DE322" s="127">
        <f t="shared" si="534"/>
        <v>0.40000000000000036</v>
      </c>
      <c r="DF322" s="127">
        <f t="shared" si="535"/>
        <v>-1</v>
      </c>
      <c r="DG322" s="127">
        <f t="shared" si="536"/>
        <v>-0.59999999999999964</v>
      </c>
      <c r="DH322" s="127">
        <f t="shared" si="537"/>
        <v>-0.19999999999999929</v>
      </c>
      <c r="DI322" s="127">
        <f t="shared" si="538"/>
        <v>0.40000000000000036</v>
      </c>
      <c r="DJ322" s="127">
        <f t="shared" si="539"/>
        <v>-0.79999999999999893</v>
      </c>
      <c r="DK322" s="127">
        <f t="shared" si="540"/>
        <v>-1.4000000000000004</v>
      </c>
      <c r="DL322" s="127">
        <f t="shared" si="541"/>
        <v>-0.19999999999999929</v>
      </c>
      <c r="DM322" s="127">
        <f t="shared" si="542"/>
        <v>-0.19999999999999929</v>
      </c>
      <c r="DN322" s="127">
        <f t="shared" si="543"/>
        <v>-1.4000000000000004</v>
      </c>
      <c r="DO322" s="127">
        <f t="shared" si="544"/>
        <v>-0.20000000000000107</v>
      </c>
      <c r="DP322" s="127">
        <f t="shared" si="545"/>
        <v>-1</v>
      </c>
      <c r="DQ322" s="127">
        <f t="shared" si="546"/>
        <v>-0.59999999999999964</v>
      </c>
      <c r="DR322" s="127">
        <f t="shared" si="547"/>
        <v>-2</v>
      </c>
      <c r="DS322" s="127">
        <f t="shared" si="548"/>
        <v>-2.1999999999999993</v>
      </c>
      <c r="DU322" s="103">
        <v>44654</v>
      </c>
      <c r="DV322" s="68">
        <v>6.5</v>
      </c>
      <c r="DW322" s="133">
        <v>6.6</v>
      </c>
      <c r="DX322" s="134">
        <f t="shared" si="561"/>
        <v>-9.9999999999999645E-2</v>
      </c>
      <c r="DY322" s="68">
        <v>6.2</v>
      </c>
      <c r="DZ322" s="133">
        <v>6.4</v>
      </c>
      <c r="EA322" s="134">
        <f t="shared" si="586"/>
        <v>-0.20000000000000018</v>
      </c>
      <c r="EB322" s="68"/>
      <c r="EC322" s="133"/>
      <c r="ED322" s="134"/>
      <c r="EE322" s="68"/>
      <c r="EF322" s="133"/>
      <c r="EG322" s="134"/>
      <c r="EH322" s="68">
        <v>6.5</v>
      </c>
      <c r="EI322" s="133">
        <v>6.7</v>
      </c>
      <c r="EJ322" s="134">
        <f t="shared" si="587"/>
        <v>-0.20000000000000018</v>
      </c>
      <c r="EK322" s="68"/>
      <c r="EL322" s="133"/>
      <c r="EM322" s="134"/>
      <c r="EN322" s="68"/>
      <c r="EO322" s="133"/>
      <c r="EP322" s="134"/>
      <c r="EQ322" s="68">
        <v>5.9</v>
      </c>
      <c r="ER322" s="133">
        <v>6</v>
      </c>
      <c r="ES322" s="134">
        <f t="shared" si="588"/>
        <v>-9.9999999999999645E-2</v>
      </c>
      <c r="ET322" s="68"/>
      <c r="EU322" s="133"/>
      <c r="EV322" s="134"/>
      <c r="EW322" s="68"/>
      <c r="EX322" s="133"/>
      <c r="EY322" s="134"/>
    </row>
    <row r="323" spans="10:155" ht="16.5" x14ac:dyDescent="0.35">
      <c r="J323" s="103">
        <v>44650</v>
      </c>
      <c r="K323" s="101">
        <f t="shared" si="589"/>
        <v>12.274193548387094</v>
      </c>
      <c r="L323" s="102">
        <v>12.6</v>
      </c>
      <c r="M323" s="100">
        <v>12.7</v>
      </c>
      <c r="N323" s="100">
        <v>12.4</v>
      </c>
      <c r="O323" s="100">
        <v>12.4</v>
      </c>
      <c r="P323" s="100">
        <v>13</v>
      </c>
      <c r="Q323" s="105">
        <v>12.8</v>
      </c>
      <c r="R323" s="102">
        <v>12.8</v>
      </c>
      <c r="S323" s="100">
        <v>12.6</v>
      </c>
      <c r="T323" s="100">
        <v>13.2</v>
      </c>
      <c r="U323" s="100">
        <v>12.6</v>
      </c>
      <c r="V323" s="100">
        <v>13.2</v>
      </c>
      <c r="W323" s="56">
        <v>13.2</v>
      </c>
      <c r="X323" s="106">
        <v>10.4</v>
      </c>
      <c r="Y323" s="100">
        <v>12</v>
      </c>
      <c r="Z323" s="100">
        <v>12</v>
      </c>
      <c r="AA323" s="100">
        <v>12</v>
      </c>
      <c r="AB323" s="105">
        <v>12</v>
      </c>
      <c r="AC323" s="102">
        <v>12.4</v>
      </c>
      <c r="AD323" s="102">
        <v>12.4</v>
      </c>
      <c r="AE323" s="100">
        <v>12.2</v>
      </c>
      <c r="AF323" s="102">
        <v>12.4</v>
      </c>
      <c r="AG323" s="100">
        <v>11.8</v>
      </c>
      <c r="AH323" s="100">
        <v>11.8</v>
      </c>
      <c r="AI323" s="100">
        <v>11.2</v>
      </c>
      <c r="AJ323" s="105">
        <v>11.6</v>
      </c>
      <c r="AK323" s="102">
        <v>12</v>
      </c>
      <c r="AL323" s="100">
        <v>12.4</v>
      </c>
      <c r="AM323" s="100">
        <v>12</v>
      </c>
      <c r="AN323" s="100">
        <v>11.6</v>
      </c>
      <c r="AO323" s="100">
        <v>12.4</v>
      </c>
      <c r="AP323" s="100">
        <v>12.4</v>
      </c>
      <c r="AQ323" s="110">
        <f t="shared" si="574"/>
        <v>0</v>
      </c>
      <c r="AS323" s="103"/>
      <c r="AT323" s="175"/>
      <c r="AU323" s="178"/>
      <c r="AV323" s="179"/>
      <c r="AW323" s="179"/>
      <c r="AX323" s="179"/>
      <c r="AY323" s="179"/>
      <c r="AZ323" s="182"/>
      <c r="BA323" s="183"/>
      <c r="BB323" s="179"/>
      <c r="BC323" s="179"/>
      <c r="BD323" s="179"/>
      <c r="BE323" s="179"/>
      <c r="BF323" s="183"/>
      <c r="BG323" s="179"/>
      <c r="BH323" s="179"/>
      <c r="BI323" s="179"/>
      <c r="BJ323" s="185"/>
      <c r="BK323" s="179"/>
      <c r="BL323" s="179"/>
      <c r="BM323" s="179"/>
      <c r="BN323" s="179"/>
      <c r="BO323" s="185"/>
      <c r="BP323" s="183"/>
      <c r="BQ323" s="179"/>
      <c r="BR323" s="179"/>
      <c r="BS323" s="179"/>
      <c r="BT323" s="179"/>
      <c r="BV323" s="103"/>
      <c r="BW323" s="186"/>
      <c r="BX323" s="178"/>
      <c r="BY323" s="179"/>
      <c r="BZ323" s="179"/>
      <c r="CA323" s="179"/>
      <c r="CB323" s="179"/>
      <c r="CC323" s="178"/>
      <c r="CD323" s="179"/>
      <c r="CE323" s="179"/>
      <c r="CF323" s="179"/>
      <c r="CG323" s="179"/>
      <c r="CH323" s="179"/>
      <c r="CI323" s="179"/>
      <c r="CJ323" s="179"/>
      <c r="CK323" s="179"/>
      <c r="CL323" s="179"/>
      <c r="CM323" s="179"/>
      <c r="CN323" s="179"/>
      <c r="CO323" s="179"/>
      <c r="CP323" s="179"/>
      <c r="CQ323" s="179"/>
      <c r="CR323" s="183"/>
      <c r="CS323" s="179"/>
      <c r="CT323" s="179"/>
      <c r="CU323" s="179"/>
      <c r="CV323" s="179"/>
      <c r="CX323" s="103">
        <v>44650</v>
      </c>
      <c r="CY323" s="68">
        <v>8</v>
      </c>
      <c r="CZ323" s="68">
        <v>7</v>
      </c>
      <c r="DA323" s="126">
        <f t="shared" si="585"/>
        <v>1</v>
      </c>
      <c r="DC323" s="103">
        <v>44650</v>
      </c>
      <c r="DD323" s="127">
        <f t="shared" si="533"/>
        <v>0.59999999999999964</v>
      </c>
      <c r="DE323" s="127">
        <f t="shared" si="534"/>
        <v>0</v>
      </c>
      <c r="DF323" s="127">
        <f t="shared" si="535"/>
        <v>-1</v>
      </c>
      <c r="DG323" s="127">
        <f t="shared" si="536"/>
        <v>-0.59999999999999964</v>
      </c>
      <c r="DH323" s="127">
        <f t="shared" si="537"/>
        <v>-0.19999999999999929</v>
      </c>
      <c r="DI323" s="127">
        <f t="shared" si="538"/>
        <v>0.20000000000000107</v>
      </c>
      <c r="DJ323" s="127">
        <f t="shared" si="539"/>
        <v>-0.79999999999999893</v>
      </c>
      <c r="DK323" s="127">
        <f t="shared" si="540"/>
        <v>-1.4000000000000004</v>
      </c>
      <c r="DL323" s="127">
        <f t="shared" si="541"/>
        <v>-0.19999999999999929</v>
      </c>
      <c r="DM323" s="127">
        <f t="shared" si="542"/>
        <v>-0.59999999999999964</v>
      </c>
      <c r="DN323" s="127">
        <f t="shared" si="543"/>
        <v>-1.2000000000000011</v>
      </c>
      <c r="DO323" s="127">
        <f t="shared" si="544"/>
        <v>-0.20000000000000107</v>
      </c>
      <c r="DP323" s="127">
        <f t="shared" si="545"/>
        <v>-0.79999999999999893</v>
      </c>
      <c r="DQ323" s="127">
        <f t="shared" si="546"/>
        <v>-0.40000000000000036</v>
      </c>
      <c r="DR323" s="127">
        <f t="shared" si="547"/>
        <v>-2</v>
      </c>
      <c r="DS323" s="127">
        <f t="shared" si="548"/>
        <v>-2.1999999999999993</v>
      </c>
      <c r="DU323" s="103">
        <v>44653</v>
      </c>
      <c r="DV323" s="68">
        <v>6.5</v>
      </c>
      <c r="DW323" s="133">
        <v>6.6</v>
      </c>
      <c r="DX323" s="134">
        <f t="shared" si="561"/>
        <v>-9.9999999999999645E-2</v>
      </c>
      <c r="DY323" s="68">
        <v>6.2</v>
      </c>
      <c r="DZ323" s="133">
        <v>6.4</v>
      </c>
      <c r="EA323" s="134">
        <f t="shared" si="586"/>
        <v>-0.20000000000000018</v>
      </c>
      <c r="EB323" s="68"/>
      <c r="EC323" s="133"/>
      <c r="ED323" s="134"/>
      <c r="EE323" s="68"/>
      <c r="EF323" s="133"/>
      <c r="EG323" s="134"/>
      <c r="EH323" s="68">
        <v>6.4</v>
      </c>
      <c r="EI323" s="133">
        <v>6.7</v>
      </c>
      <c r="EJ323" s="134">
        <f t="shared" si="587"/>
        <v>-0.29999999999999982</v>
      </c>
      <c r="EK323" s="68"/>
      <c r="EL323" s="133"/>
      <c r="EM323" s="134"/>
      <c r="EN323" s="68"/>
      <c r="EO323" s="133"/>
      <c r="EP323" s="134"/>
      <c r="EQ323" s="68">
        <v>5.9</v>
      </c>
      <c r="ER323" s="133">
        <v>6</v>
      </c>
      <c r="ES323" s="134">
        <f t="shared" si="588"/>
        <v>-9.9999999999999645E-2</v>
      </c>
      <c r="ET323" s="68"/>
      <c r="EU323" s="133"/>
      <c r="EV323" s="134"/>
      <c r="EW323" s="68"/>
      <c r="EX323" s="133"/>
      <c r="EY323" s="134"/>
    </row>
    <row r="324" spans="10:155" ht="16.5" x14ac:dyDescent="0.35">
      <c r="J324" s="103">
        <v>44649</v>
      </c>
      <c r="K324" s="101">
        <f t="shared" si="589"/>
        <v>12.141935483870968</v>
      </c>
      <c r="L324" s="102">
        <v>12.4</v>
      </c>
      <c r="M324" s="100">
        <v>12.5</v>
      </c>
      <c r="N324" s="100">
        <v>12.2</v>
      </c>
      <c r="O324" s="100">
        <v>12.4</v>
      </c>
      <c r="P324" s="100">
        <v>13</v>
      </c>
      <c r="Q324" s="105">
        <v>12.8</v>
      </c>
      <c r="R324" s="102">
        <v>12.5</v>
      </c>
      <c r="S324" s="100">
        <v>12.4</v>
      </c>
      <c r="T324" s="100">
        <v>12.6</v>
      </c>
      <c r="U324" s="100">
        <v>12.6</v>
      </c>
      <c r="V324" s="100">
        <v>12.8</v>
      </c>
      <c r="W324" s="56">
        <v>12.8</v>
      </c>
      <c r="X324" s="106">
        <v>10.4</v>
      </c>
      <c r="Y324" s="100">
        <v>11.8</v>
      </c>
      <c r="Z324" s="100">
        <v>11.8</v>
      </c>
      <c r="AA324" s="100">
        <v>11.8</v>
      </c>
      <c r="AB324" s="105">
        <v>11.8</v>
      </c>
      <c r="AC324" s="102">
        <v>12.2</v>
      </c>
      <c r="AD324" s="102">
        <v>12.2</v>
      </c>
      <c r="AE324" s="100">
        <v>12</v>
      </c>
      <c r="AF324" s="102">
        <v>12.2</v>
      </c>
      <c r="AG324" s="100">
        <v>11.8</v>
      </c>
      <c r="AH324" s="100">
        <v>11.8</v>
      </c>
      <c r="AI324" s="100">
        <v>11.2</v>
      </c>
      <c r="AJ324" s="105">
        <v>11.6</v>
      </c>
      <c r="AK324" s="102">
        <v>12</v>
      </c>
      <c r="AL324" s="100">
        <v>12.4</v>
      </c>
      <c r="AM324" s="100">
        <v>12</v>
      </c>
      <c r="AN324" s="100">
        <v>11.6</v>
      </c>
      <c r="AO324" s="100">
        <v>12.4</v>
      </c>
      <c r="AP324" s="100">
        <v>12.4</v>
      </c>
      <c r="AQ324" s="110">
        <f t="shared" si="574"/>
        <v>0.25</v>
      </c>
      <c r="AS324" s="103"/>
      <c r="AT324" s="175"/>
      <c r="AU324" s="178"/>
      <c r="AV324" s="179"/>
      <c r="AW324" s="179"/>
      <c r="AX324" s="179"/>
      <c r="AY324" s="179"/>
      <c r="AZ324" s="182"/>
      <c r="BA324" s="183"/>
      <c r="BB324" s="179"/>
      <c r="BC324" s="179"/>
      <c r="BD324" s="179"/>
      <c r="BE324" s="179"/>
      <c r="BF324" s="183"/>
      <c r="BG324" s="179"/>
      <c r="BH324" s="179"/>
      <c r="BI324" s="179"/>
      <c r="BJ324" s="185"/>
      <c r="BK324" s="179"/>
      <c r="BL324" s="179"/>
      <c r="BM324" s="179"/>
      <c r="BN324" s="179"/>
      <c r="BO324" s="185"/>
      <c r="BP324" s="183"/>
      <c r="BQ324" s="179"/>
      <c r="BR324" s="179"/>
      <c r="BS324" s="179"/>
      <c r="BT324" s="179"/>
      <c r="BV324" s="103"/>
      <c r="BW324" s="186"/>
      <c r="BX324" s="178"/>
      <c r="BY324" s="179"/>
      <c r="BZ324" s="179"/>
      <c r="CA324" s="179"/>
      <c r="CB324" s="179"/>
      <c r="CC324" s="178"/>
      <c r="CD324" s="179"/>
      <c r="CE324" s="179"/>
      <c r="CF324" s="179"/>
      <c r="CG324" s="179"/>
      <c r="CH324" s="179"/>
      <c r="CI324" s="179"/>
      <c r="CJ324" s="179"/>
      <c r="CK324" s="179"/>
      <c r="CL324" s="179"/>
      <c r="CM324" s="179"/>
      <c r="CN324" s="179"/>
      <c r="CO324" s="179"/>
      <c r="CP324" s="179"/>
      <c r="CQ324" s="179"/>
      <c r="CR324" s="183"/>
      <c r="CS324" s="179"/>
      <c r="CT324" s="179"/>
      <c r="CU324" s="179"/>
      <c r="CV324" s="179"/>
      <c r="CX324" s="103">
        <v>44649</v>
      </c>
      <c r="CY324" s="68">
        <v>7.9</v>
      </c>
      <c r="CZ324" s="68">
        <v>6.9</v>
      </c>
      <c r="DA324" s="126">
        <f t="shared" si="585"/>
        <v>1</v>
      </c>
      <c r="DC324" s="103">
        <v>44649</v>
      </c>
      <c r="DD324" s="127">
        <f t="shared" si="533"/>
        <v>0.40000000000000036</v>
      </c>
      <c r="DE324" s="127">
        <f t="shared" si="534"/>
        <v>0.19999999999999929</v>
      </c>
      <c r="DF324" s="127">
        <f t="shared" si="535"/>
        <v>-0.80000000000000071</v>
      </c>
      <c r="DG324" s="127">
        <f t="shared" si="536"/>
        <v>-0.40000000000000036</v>
      </c>
      <c r="DH324" s="127">
        <f t="shared" si="537"/>
        <v>0</v>
      </c>
      <c r="DI324" s="127">
        <f t="shared" si="538"/>
        <v>9.9999999999999645E-2</v>
      </c>
      <c r="DJ324" s="127">
        <f t="shared" si="539"/>
        <v>-0.59999999999999964</v>
      </c>
      <c r="DK324" s="127">
        <f t="shared" si="540"/>
        <v>-1.2000000000000011</v>
      </c>
      <c r="DL324" s="127">
        <f t="shared" si="541"/>
        <v>-0.20000000000000107</v>
      </c>
      <c r="DM324" s="127">
        <f t="shared" si="542"/>
        <v>-0.40000000000000036</v>
      </c>
      <c r="DN324" s="127">
        <f t="shared" si="543"/>
        <v>-0.90000000000000036</v>
      </c>
      <c r="DO324" s="127">
        <f t="shared" si="544"/>
        <v>-0.20000000000000107</v>
      </c>
      <c r="DP324" s="127">
        <f t="shared" si="545"/>
        <v>-0.40000000000000036</v>
      </c>
      <c r="DQ324" s="127">
        <f t="shared" si="546"/>
        <v>-9.9999999999999645E-2</v>
      </c>
      <c r="DR324" s="127">
        <f t="shared" si="547"/>
        <v>-2</v>
      </c>
      <c r="DS324" s="127">
        <f t="shared" si="548"/>
        <v>-2</v>
      </c>
      <c r="DU324" s="103">
        <v>44652</v>
      </c>
      <c r="DV324" s="68">
        <v>6.5</v>
      </c>
      <c r="DW324" s="133">
        <v>6.7</v>
      </c>
      <c r="DX324" s="134">
        <f t="shared" si="561"/>
        <v>-0.20000000000000018</v>
      </c>
      <c r="DY324" s="68">
        <v>6.3</v>
      </c>
      <c r="DZ324" s="133">
        <v>6.5</v>
      </c>
      <c r="EA324" s="134">
        <f t="shared" si="586"/>
        <v>-0.20000000000000018</v>
      </c>
      <c r="EB324" s="68"/>
      <c r="EC324" s="133"/>
      <c r="ED324" s="134"/>
      <c r="EE324" s="68"/>
      <c r="EF324" s="133"/>
      <c r="EG324" s="134"/>
      <c r="EH324" s="68">
        <v>6.2</v>
      </c>
      <c r="EI324" s="133">
        <v>6.6</v>
      </c>
      <c r="EJ324" s="134">
        <f t="shared" ref="EJ324:EJ331" si="590">EH324-EI324</f>
        <v>-0.39999999999999947</v>
      </c>
      <c r="EK324" s="68"/>
      <c r="EL324" s="133"/>
      <c r="EM324" s="134"/>
      <c r="EN324" s="68"/>
      <c r="EO324" s="133"/>
      <c r="EP324" s="134"/>
      <c r="EQ324" s="68">
        <v>5.9</v>
      </c>
      <c r="ER324" s="133">
        <v>6</v>
      </c>
      <c r="ES324" s="134">
        <f t="shared" si="588"/>
        <v>-9.9999999999999645E-2</v>
      </c>
      <c r="ET324" s="68"/>
      <c r="EU324" s="133"/>
      <c r="EV324" s="134"/>
      <c r="EW324" s="68"/>
      <c r="EX324" s="133"/>
      <c r="EY324" s="134"/>
    </row>
    <row r="325" spans="10:155" ht="16.5" x14ac:dyDescent="0.35">
      <c r="J325" s="103">
        <v>44648</v>
      </c>
      <c r="K325" s="101">
        <f t="shared" si="589"/>
        <v>12.109677419354842</v>
      </c>
      <c r="L325" s="102">
        <v>12.4</v>
      </c>
      <c r="M325" s="100">
        <v>12.5</v>
      </c>
      <c r="N325" s="100">
        <v>12.2</v>
      </c>
      <c r="O325" s="100">
        <v>12.4</v>
      </c>
      <c r="P325" s="100">
        <v>13</v>
      </c>
      <c r="Q325" s="105">
        <v>12.8</v>
      </c>
      <c r="R325" s="102">
        <v>12.5</v>
      </c>
      <c r="S325" s="100">
        <v>12.2</v>
      </c>
      <c r="T325" s="100">
        <v>12.6</v>
      </c>
      <c r="U325" s="100">
        <v>12.6</v>
      </c>
      <c r="V325" s="100">
        <v>12.8</v>
      </c>
      <c r="W325" s="56">
        <v>12.8</v>
      </c>
      <c r="X325" s="106">
        <v>10.4</v>
      </c>
      <c r="Y325" s="100">
        <v>11.8</v>
      </c>
      <c r="Z325" s="100">
        <v>11.8</v>
      </c>
      <c r="AA325" s="100">
        <v>11.8</v>
      </c>
      <c r="AB325" s="105">
        <v>11.8</v>
      </c>
      <c r="AC325" s="102">
        <v>12.2</v>
      </c>
      <c r="AD325" s="102">
        <v>12.2</v>
      </c>
      <c r="AE325" s="100">
        <v>12</v>
      </c>
      <c r="AF325" s="102">
        <v>12.2</v>
      </c>
      <c r="AG325" s="100">
        <v>11.8</v>
      </c>
      <c r="AH325" s="100">
        <v>11.8</v>
      </c>
      <c r="AI325" s="100">
        <v>11.2</v>
      </c>
      <c r="AJ325" s="105">
        <v>11.6</v>
      </c>
      <c r="AK325" s="102">
        <v>12</v>
      </c>
      <c r="AL325" s="100">
        <v>12</v>
      </c>
      <c r="AM325" s="100">
        <v>12</v>
      </c>
      <c r="AN325" s="100">
        <v>11.6</v>
      </c>
      <c r="AO325" s="100">
        <v>12</v>
      </c>
      <c r="AP325" s="100">
        <v>12.4</v>
      </c>
      <c r="AQ325" s="110">
        <f t="shared" si="574"/>
        <v>0.15000000000000036</v>
      </c>
      <c r="AS325" s="103"/>
      <c r="AT325" s="175"/>
      <c r="AU325" s="178"/>
      <c r="AV325" s="179"/>
      <c r="AW325" s="179"/>
      <c r="AX325" s="179"/>
      <c r="AY325" s="179"/>
      <c r="AZ325" s="182"/>
      <c r="BA325" s="183"/>
      <c r="BB325" s="179"/>
      <c r="BC325" s="179"/>
      <c r="BD325" s="179"/>
      <c r="BE325" s="179"/>
      <c r="BF325" s="183"/>
      <c r="BG325" s="179"/>
      <c r="BH325" s="179"/>
      <c r="BI325" s="179"/>
      <c r="BJ325" s="185"/>
      <c r="BK325" s="179"/>
      <c r="BL325" s="179"/>
      <c r="BM325" s="179"/>
      <c r="BN325" s="179"/>
      <c r="BO325" s="185"/>
      <c r="BP325" s="183"/>
      <c r="BQ325" s="179"/>
      <c r="BR325" s="179"/>
      <c r="BS325" s="179"/>
      <c r="BT325" s="179"/>
      <c r="BV325" s="103"/>
      <c r="BW325" s="186"/>
      <c r="BX325" s="178"/>
      <c r="BY325" s="179"/>
      <c r="BZ325" s="179"/>
      <c r="CA325" s="179"/>
      <c r="CB325" s="179"/>
      <c r="CC325" s="178"/>
      <c r="CD325" s="179"/>
      <c r="CE325" s="179"/>
      <c r="CF325" s="179"/>
      <c r="CG325" s="179"/>
      <c r="CH325" s="179"/>
      <c r="CI325" s="179"/>
      <c r="CJ325" s="179"/>
      <c r="CK325" s="179"/>
      <c r="CL325" s="179"/>
      <c r="CM325" s="179"/>
      <c r="CN325" s="179"/>
      <c r="CO325" s="179"/>
      <c r="CP325" s="179"/>
      <c r="CQ325" s="179"/>
      <c r="CR325" s="183"/>
      <c r="CS325" s="179"/>
      <c r="CT325" s="179"/>
      <c r="CU325" s="179"/>
      <c r="CV325" s="179"/>
      <c r="CX325" s="103">
        <v>44648</v>
      </c>
      <c r="CY325" s="68">
        <v>7.75</v>
      </c>
      <c r="CZ325" s="68">
        <v>6.9</v>
      </c>
      <c r="DA325" s="126">
        <f t="shared" si="585"/>
        <v>0.84999999999999964</v>
      </c>
      <c r="DC325" s="103">
        <v>44648</v>
      </c>
      <c r="DD325" s="127">
        <f t="shared" ref="DD325:DD388" si="591">V325-S325</f>
        <v>0.60000000000000142</v>
      </c>
      <c r="DE325" s="127">
        <f t="shared" ref="DE325:DE388" si="592">U325-S325</f>
        <v>0.40000000000000036</v>
      </c>
      <c r="DF325" s="127">
        <f t="shared" ref="DF325:DF388" si="593">AN325-S325</f>
        <v>-0.59999999999999964</v>
      </c>
      <c r="DG325" s="127">
        <f t="shared" ref="DG325:DG388" si="594">AM325-S325</f>
        <v>-0.19999999999999929</v>
      </c>
      <c r="DH325" s="127">
        <f t="shared" ref="DH325:DH388" si="595">AL325-S325</f>
        <v>-0.19999999999999929</v>
      </c>
      <c r="DI325" s="127">
        <f t="shared" ref="DI325:DI388" si="596">R325-S325</f>
        <v>0.30000000000000071</v>
      </c>
      <c r="DJ325" s="127">
        <f t="shared" ref="DJ325:DJ388" si="597">AH325-S325</f>
        <v>-0.39999999999999858</v>
      </c>
      <c r="DK325" s="127">
        <f t="shared" ref="DK325:DK388" si="598">AI325-S325</f>
        <v>-1</v>
      </c>
      <c r="DL325" s="127">
        <f t="shared" ref="DL325:DL388" si="599">N325-S325</f>
        <v>0</v>
      </c>
      <c r="DM325" s="127">
        <f t="shared" ref="DM325:DM388" si="600">AK325-S325</f>
        <v>-0.19999999999999929</v>
      </c>
      <c r="DN325" s="127">
        <f t="shared" ref="DN325:DN388" si="601">AN325-R325</f>
        <v>-0.90000000000000036</v>
      </c>
      <c r="DO325" s="127">
        <f t="shared" ref="DO325:DO388" si="602">AN325-AH325</f>
        <v>-0.20000000000000107</v>
      </c>
      <c r="DP325" s="127">
        <f t="shared" ref="DP325:DP388" si="603">AL325-V325</f>
        <v>-0.80000000000000071</v>
      </c>
      <c r="DQ325" s="127">
        <f t="shared" ref="DQ325:DQ388" si="604">AL325-R325</f>
        <v>-0.5</v>
      </c>
      <c r="DR325" s="127">
        <f t="shared" ref="DR325:DR388" si="605">X325-AL325</f>
        <v>-1.5999999999999996</v>
      </c>
      <c r="DS325" s="127">
        <f t="shared" ref="DS325:DS388" si="606">X325-S325</f>
        <v>-1.7999999999999989</v>
      </c>
      <c r="DU325" s="103">
        <v>44651</v>
      </c>
      <c r="DV325" s="68">
        <v>6.5</v>
      </c>
      <c r="DW325" s="133">
        <v>6.7</v>
      </c>
      <c r="DX325" s="134">
        <f t="shared" si="561"/>
        <v>-0.20000000000000018</v>
      </c>
      <c r="DY325" s="68">
        <v>6.3</v>
      </c>
      <c r="DZ325" s="133">
        <v>6.5</v>
      </c>
      <c r="EA325" s="134">
        <f t="shared" ref="EA325:EA331" si="607">DY325-DZ325</f>
        <v>-0.20000000000000018</v>
      </c>
      <c r="EB325" s="68"/>
      <c r="EC325" s="133"/>
      <c r="ED325" s="134"/>
      <c r="EE325" s="68"/>
      <c r="EF325" s="133"/>
      <c r="EG325" s="134"/>
      <c r="EH325" s="68">
        <v>6.2</v>
      </c>
      <c r="EI325" s="133">
        <v>6.6</v>
      </c>
      <c r="EJ325" s="134">
        <f t="shared" si="590"/>
        <v>-0.39999999999999947</v>
      </c>
      <c r="EK325" s="68"/>
      <c r="EL325" s="133"/>
      <c r="EM325" s="134"/>
      <c r="EN325" s="68"/>
      <c r="EO325" s="133"/>
      <c r="EP325" s="134"/>
      <c r="EQ325" s="68">
        <v>5.9</v>
      </c>
      <c r="ER325" s="133">
        <v>6</v>
      </c>
      <c r="ES325" s="134">
        <f t="shared" ref="ES325:ES331" si="608">EQ325-ER325</f>
        <v>-9.9999999999999645E-2</v>
      </c>
      <c r="ET325" s="68"/>
      <c r="EU325" s="133"/>
      <c r="EV325" s="134"/>
      <c r="EW325" s="68"/>
      <c r="EX325" s="133"/>
      <c r="EY325" s="134"/>
    </row>
    <row r="326" spans="10:155" ht="16.5" x14ac:dyDescent="0.35">
      <c r="J326" s="103">
        <v>44647</v>
      </c>
      <c r="K326" s="101">
        <f t="shared" si="589"/>
        <v>12.109677419354842</v>
      </c>
      <c r="L326" s="102">
        <v>12.4</v>
      </c>
      <c r="M326" s="100">
        <v>12.5</v>
      </c>
      <c r="N326" s="100">
        <v>12.2</v>
      </c>
      <c r="O326" s="100">
        <v>12.4</v>
      </c>
      <c r="P326" s="100">
        <v>13</v>
      </c>
      <c r="Q326" s="105">
        <v>12.8</v>
      </c>
      <c r="R326" s="102">
        <v>12.5</v>
      </c>
      <c r="S326" s="100">
        <v>12.2</v>
      </c>
      <c r="T326" s="100">
        <v>12.6</v>
      </c>
      <c r="U326" s="100">
        <v>12.6</v>
      </c>
      <c r="V326" s="100">
        <v>12.8</v>
      </c>
      <c r="W326" s="56">
        <v>12.8</v>
      </c>
      <c r="X326" s="106">
        <v>10.4</v>
      </c>
      <c r="Y326" s="100">
        <v>11.8</v>
      </c>
      <c r="Z326" s="100">
        <v>11.8</v>
      </c>
      <c r="AA326" s="100">
        <v>11.8</v>
      </c>
      <c r="AB326" s="105">
        <v>11.8</v>
      </c>
      <c r="AC326" s="102">
        <v>12.2</v>
      </c>
      <c r="AD326" s="102">
        <v>12.2</v>
      </c>
      <c r="AE326" s="100">
        <v>12</v>
      </c>
      <c r="AF326" s="102">
        <v>12.2</v>
      </c>
      <c r="AG326" s="100">
        <v>11.8</v>
      </c>
      <c r="AH326" s="100">
        <v>11.8</v>
      </c>
      <c r="AI326" s="100">
        <v>11.2</v>
      </c>
      <c r="AJ326" s="105">
        <v>11.6</v>
      </c>
      <c r="AK326" s="102">
        <v>12</v>
      </c>
      <c r="AL326" s="100">
        <v>12</v>
      </c>
      <c r="AM326" s="100">
        <v>12</v>
      </c>
      <c r="AN326" s="100">
        <v>11.6</v>
      </c>
      <c r="AO326" s="100">
        <v>12</v>
      </c>
      <c r="AP326" s="100">
        <v>12.4</v>
      </c>
      <c r="AQ326" s="110">
        <f t="shared" si="574"/>
        <v>0.15000000000000036</v>
      </c>
      <c r="AS326" s="103"/>
      <c r="AT326" s="175"/>
      <c r="AU326" s="178"/>
      <c r="AV326" s="179"/>
      <c r="AW326" s="179"/>
      <c r="AX326" s="179"/>
      <c r="AY326" s="179"/>
      <c r="AZ326" s="182"/>
      <c r="BA326" s="183"/>
      <c r="BB326" s="179"/>
      <c r="BC326" s="179"/>
      <c r="BD326" s="179"/>
      <c r="BE326" s="179"/>
      <c r="BF326" s="183"/>
      <c r="BG326" s="179"/>
      <c r="BH326" s="179"/>
      <c r="BI326" s="179"/>
      <c r="BJ326" s="185"/>
      <c r="BK326" s="179"/>
      <c r="BL326" s="179"/>
      <c r="BM326" s="179"/>
      <c r="BN326" s="179"/>
      <c r="BO326" s="185"/>
      <c r="BP326" s="183"/>
      <c r="BQ326" s="179"/>
      <c r="BR326" s="179"/>
      <c r="BS326" s="179"/>
      <c r="BT326" s="179"/>
      <c r="BV326" s="103"/>
      <c r="BW326" s="186"/>
      <c r="BX326" s="178"/>
      <c r="BY326" s="179"/>
      <c r="BZ326" s="179"/>
      <c r="CA326" s="179"/>
      <c r="CB326" s="179"/>
      <c r="CC326" s="178"/>
      <c r="CD326" s="179"/>
      <c r="CE326" s="179"/>
      <c r="CF326" s="179"/>
      <c r="CG326" s="179"/>
      <c r="CH326" s="179"/>
      <c r="CI326" s="179"/>
      <c r="CJ326" s="179"/>
      <c r="CK326" s="179"/>
      <c r="CL326" s="179"/>
      <c r="CM326" s="179"/>
      <c r="CN326" s="179"/>
      <c r="CO326" s="179"/>
      <c r="CP326" s="179"/>
      <c r="CQ326" s="179"/>
      <c r="CR326" s="183"/>
      <c r="CS326" s="179"/>
      <c r="CT326" s="179"/>
      <c r="CU326" s="179"/>
      <c r="CV326" s="179"/>
      <c r="CX326" s="103">
        <v>44647</v>
      </c>
      <c r="CY326" s="68">
        <v>8</v>
      </c>
      <c r="CZ326" s="68">
        <v>7</v>
      </c>
      <c r="DA326" s="126">
        <f t="shared" si="585"/>
        <v>1</v>
      </c>
      <c r="DC326" s="103">
        <v>44647</v>
      </c>
      <c r="DD326" s="127">
        <f t="shared" si="591"/>
        <v>0.60000000000000142</v>
      </c>
      <c r="DE326" s="127">
        <f t="shared" si="592"/>
        <v>0.40000000000000036</v>
      </c>
      <c r="DF326" s="127">
        <f t="shared" si="593"/>
        <v>-0.59999999999999964</v>
      </c>
      <c r="DG326" s="127">
        <f t="shared" si="594"/>
        <v>-0.19999999999999929</v>
      </c>
      <c r="DH326" s="127">
        <f t="shared" si="595"/>
        <v>-0.19999999999999929</v>
      </c>
      <c r="DI326" s="127">
        <f t="shared" si="596"/>
        <v>0.30000000000000071</v>
      </c>
      <c r="DJ326" s="127">
        <f t="shared" si="597"/>
        <v>-0.39999999999999858</v>
      </c>
      <c r="DK326" s="127">
        <f t="shared" si="598"/>
        <v>-1</v>
      </c>
      <c r="DL326" s="127">
        <f t="shared" si="599"/>
        <v>0</v>
      </c>
      <c r="DM326" s="127">
        <f t="shared" si="600"/>
        <v>-0.19999999999999929</v>
      </c>
      <c r="DN326" s="127">
        <f t="shared" si="601"/>
        <v>-0.90000000000000036</v>
      </c>
      <c r="DO326" s="127">
        <f t="shared" si="602"/>
        <v>-0.20000000000000107</v>
      </c>
      <c r="DP326" s="127">
        <f t="shared" si="603"/>
        <v>-0.80000000000000071</v>
      </c>
      <c r="DQ326" s="127">
        <f t="shared" si="604"/>
        <v>-0.5</v>
      </c>
      <c r="DR326" s="127">
        <f t="shared" si="605"/>
        <v>-1.5999999999999996</v>
      </c>
      <c r="DS326" s="127">
        <f t="shared" si="606"/>
        <v>-1.7999999999999989</v>
      </c>
      <c r="DU326" s="103">
        <v>44650</v>
      </c>
      <c r="DV326" s="68">
        <v>6.4</v>
      </c>
      <c r="DW326" s="133">
        <v>6.6</v>
      </c>
      <c r="DX326" s="134">
        <f t="shared" si="561"/>
        <v>-0.19999999999999929</v>
      </c>
      <c r="DY326" s="68">
        <v>6.3</v>
      </c>
      <c r="DZ326" s="133">
        <v>6.4</v>
      </c>
      <c r="EA326" s="134">
        <f t="shared" si="607"/>
        <v>-0.10000000000000053</v>
      </c>
      <c r="EB326" s="68"/>
      <c r="EC326" s="133"/>
      <c r="ED326" s="134"/>
      <c r="EE326" s="68"/>
      <c r="EF326" s="133"/>
      <c r="EG326" s="134"/>
      <c r="EH326" s="68">
        <v>6.2</v>
      </c>
      <c r="EI326" s="133">
        <v>6.5</v>
      </c>
      <c r="EJ326" s="134">
        <f t="shared" si="590"/>
        <v>-0.29999999999999982</v>
      </c>
      <c r="EK326" s="68"/>
      <c r="EL326" s="133"/>
      <c r="EM326" s="134"/>
      <c r="EN326" s="68"/>
      <c r="EO326" s="133"/>
      <c r="EP326" s="134"/>
      <c r="EQ326" s="68">
        <v>5.9</v>
      </c>
      <c r="ER326" s="133">
        <v>6</v>
      </c>
      <c r="ES326" s="134">
        <f t="shared" si="608"/>
        <v>-9.9999999999999645E-2</v>
      </c>
      <c r="ET326" s="68"/>
      <c r="EU326" s="133"/>
      <c r="EV326" s="134"/>
      <c r="EW326" s="68"/>
      <c r="EX326" s="133"/>
      <c r="EY326" s="134"/>
    </row>
    <row r="327" spans="10:155" ht="16.5" x14ac:dyDescent="0.35">
      <c r="J327" s="103">
        <v>44646</v>
      </c>
      <c r="K327" s="101">
        <f t="shared" si="589"/>
        <v>12.158064516129036</v>
      </c>
      <c r="L327" s="102">
        <v>12.4</v>
      </c>
      <c r="M327" s="100">
        <v>12.6</v>
      </c>
      <c r="N327" s="100">
        <v>12.4</v>
      </c>
      <c r="O327" s="100">
        <v>12.6</v>
      </c>
      <c r="P327" s="100">
        <v>13.2</v>
      </c>
      <c r="Q327" s="105">
        <v>12.8</v>
      </c>
      <c r="R327" s="102">
        <v>12.5</v>
      </c>
      <c r="S327" s="100">
        <v>12.2</v>
      </c>
      <c r="T327" s="100">
        <v>13</v>
      </c>
      <c r="U327" s="100">
        <v>12.6</v>
      </c>
      <c r="V327" s="100">
        <v>13</v>
      </c>
      <c r="W327" s="56">
        <v>13</v>
      </c>
      <c r="X327" s="106">
        <v>10.4</v>
      </c>
      <c r="Y327" s="100">
        <v>11.8</v>
      </c>
      <c r="Z327" s="100">
        <v>11.8</v>
      </c>
      <c r="AA327" s="100">
        <v>11.8</v>
      </c>
      <c r="AB327" s="105">
        <v>11.8</v>
      </c>
      <c r="AC327" s="102">
        <v>12.2</v>
      </c>
      <c r="AD327" s="102">
        <v>12.2</v>
      </c>
      <c r="AE327" s="100">
        <v>12</v>
      </c>
      <c r="AF327" s="102">
        <v>12.2</v>
      </c>
      <c r="AG327" s="100">
        <v>11.8</v>
      </c>
      <c r="AH327" s="100">
        <v>11.8</v>
      </c>
      <c r="AI327" s="100">
        <v>11.2</v>
      </c>
      <c r="AJ327" s="105">
        <v>11.6</v>
      </c>
      <c r="AK327" s="102">
        <v>12</v>
      </c>
      <c r="AL327" s="100">
        <v>12</v>
      </c>
      <c r="AM327" s="100">
        <v>12</v>
      </c>
      <c r="AN327" s="100">
        <v>11.6</v>
      </c>
      <c r="AO327" s="100">
        <v>12</v>
      </c>
      <c r="AP327" s="100">
        <v>12.4</v>
      </c>
      <c r="AQ327" s="110">
        <f t="shared" si="574"/>
        <v>0.25</v>
      </c>
      <c r="AS327" s="103"/>
      <c r="AT327" s="175"/>
      <c r="AU327" s="178"/>
      <c r="AV327" s="179"/>
      <c r="AW327" s="179"/>
      <c r="AX327" s="179"/>
      <c r="AY327" s="179"/>
      <c r="AZ327" s="182"/>
      <c r="BA327" s="183"/>
      <c r="BB327" s="179"/>
      <c r="BC327" s="179"/>
      <c r="BD327" s="179"/>
      <c r="BE327" s="179"/>
      <c r="BF327" s="183"/>
      <c r="BG327" s="179"/>
      <c r="BH327" s="179"/>
      <c r="BI327" s="179"/>
      <c r="BJ327" s="185"/>
      <c r="BK327" s="179"/>
      <c r="BL327" s="179"/>
      <c r="BM327" s="179"/>
      <c r="BN327" s="179"/>
      <c r="BO327" s="185"/>
      <c r="BP327" s="183"/>
      <c r="BQ327" s="179"/>
      <c r="BR327" s="179"/>
      <c r="BS327" s="179"/>
      <c r="BT327" s="179"/>
      <c r="BV327" s="103"/>
      <c r="BW327" s="186"/>
      <c r="BX327" s="178"/>
      <c r="BY327" s="179"/>
      <c r="BZ327" s="179"/>
      <c r="CA327" s="179"/>
      <c r="CB327" s="179"/>
      <c r="CC327" s="178"/>
      <c r="CD327" s="179"/>
      <c r="CE327" s="179"/>
      <c r="CF327" s="179"/>
      <c r="CG327" s="179"/>
      <c r="CH327" s="179"/>
      <c r="CI327" s="179"/>
      <c r="CJ327" s="179"/>
      <c r="CK327" s="179"/>
      <c r="CL327" s="179"/>
      <c r="CM327" s="179"/>
      <c r="CN327" s="179"/>
      <c r="CO327" s="179"/>
      <c r="CP327" s="179"/>
      <c r="CQ327" s="179"/>
      <c r="CR327" s="183"/>
      <c r="CS327" s="179"/>
      <c r="CT327" s="179"/>
      <c r="CU327" s="179"/>
      <c r="CV327" s="179"/>
      <c r="CX327" s="103">
        <v>44646</v>
      </c>
      <c r="CY327" s="68">
        <v>7.75</v>
      </c>
      <c r="CZ327" s="68">
        <v>6.75</v>
      </c>
      <c r="DA327" s="126">
        <f t="shared" si="585"/>
        <v>1</v>
      </c>
      <c r="DC327" s="103">
        <v>44646</v>
      </c>
      <c r="DD327" s="127">
        <f t="shared" si="591"/>
        <v>0.80000000000000071</v>
      </c>
      <c r="DE327" s="127">
        <f t="shared" si="592"/>
        <v>0.40000000000000036</v>
      </c>
      <c r="DF327" s="127">
        <f t="shared" si="593"/>
        <v>-0.59999999999999964</v>
      </c>
      <c r="DG327" s="127">
        <f t="shared" si="594"/>
        <v>-0.19999999999999929</v>
      </c>
      <c r="DH327" s="127">
        <f t="shared" si="595"/>
        <v>-0.19999999999999929</v>
      </c>
      <c r="DI327" s="127">
        <f t="shared" si="596"/>
        <v>0.30000000000000071</v>
      </c>
      <c r="DJ327" s="127">
        <f t="shared" si="597"/>
        <v>-0.39999999999999858</v>
      </c>
      <c r="DK327" s="127">
        <f t="shared" si="598"/>
        <v>-1</v>
      </c>
      <c r="DL327" s="127">
        <f t="shared" si="599"/>
        <v>0.20000000000000107</v>
      </c>
      <c r="DM327" s="127">
        <f t="shared" si="600"/>
        <v>-0.19999999999999929</v>
      </c>
      <c r="DN327" s="127">
        <f t="shared" si="601"/>
        <v>-0.90000000000000036</v>
      </c>
      <c r="DO327" s="127">
        <f t="shared" si="602"/>
        <v>-0.20000000000000107</v>
      </c>
      <c r="DP327" s="127">
        <f t="shared" si="603"/>
        <v>-1</v>
      </c>
      <c r="DQ327" s="127">
        <f t="shared" si="604"/>
        <v>-0.5</v>
      </c>
      <c r="DR327" s="127">
        <f t="shared" si="605"/>
        <v>-1.5999999999999996</v>
      </c>
      <c r="DS327" s="127">
        <f t="shared" si="606"/>
        <v>-1.7999999999999989</v>
      </c>
      <c r="DU327" s="103">
        <v>44649</v>
      </c>
      <c r="DV327" s="68">
        <v>6.25</v>
      </c>
      <c r="DW327" s="133">
        <v>6.3</v>
      </c>
      <c r="DX327" s="134">
        <f t="shared" si="561"/>
        <v>-4.9999999999999822E-2</v>
      </c>
      <c r="DY327" s="68">
        <v>6.2</v>
      </c>
      <c r="DZ327" s="133">
        <v>6.3</v>
      </c>
      <c r="EA327" s="134">
        <f t="shared" si="607"/>
        <v>-9.9999999999999645E-2</v>
      </c>
      <c r="EB327" s="68"/>
      <c r="EC327" s="133"/>
      <c r="ED327" s="134"/>
      <c r="EE327" s="68"/>
      <c r="EF327" s="133"/>
      <c r="EG327" s="134"/>
      <c r="EH327" s="68">
        <v>6.2</v>
      </c>
      <c r="EI327" s="133">
        <v>6.4</v>
      </c>
      <c r="EJ327" s="134">
        <f t="shared" si="590"/>
        <v>-0.20000000000000018</v>
      </c>
      <c r="EK327" s="68"/>
      <c r="EL327" s="133"/>
      <c r="EM327" s="134"/>
      <c r="EN327" s="68"/>
      <c r="EO327" s="133"/>
      <c r="EP327" s="134"/>
      <c r="EQ327" s="68">
        <v>5.9</v>
      </c>
      <c r="ER327" s="133">
        <v>6</v>
      </c>
      <c r="ES327" s="134">
        <f t="shared" si="608"/>
        <v>-9.9999999999999645E-2</v>
      </c>
      <c r="ET327" s="68"/>
      <c r="EU327" s="133"/>
      <c r="EV327" s="134"/>
      <c r="EW327" s="68"/>
      <c r="EX327" s="133"/>
      <c r="EY327" s="134"/>
    </row>
    <row r="328" spans="10:155" ht="16.5" x14ac:dyDescent="0.35">
      <c r="J328" s="103">
        <v>44645</v>
      </c>
      <c r="K328" s="101">
        <f t="shared" si="589"/>
        <v>12.148387096774194</v>
      </c>
      <c r="L328" s="102">
        <v>12.4</v>
      </c>
      <c r="M328" s="100">
        <v>12.6</v>
      </c>
      <c r="N328" s="100">
        <v>12.4</v>
      </c>
      <c r="O328" s="100">
        <v>12.6</v>
      </c>
      <c r="P328" s="100">
        <v>13.2</v>
      </c>
      <c r="Q328" s="105">
        <v>12.8</v>
      </c>
      <c r="R328" s="102">
        <v>12.4</v>
      </c>
      <c r="S328" s="100">
        <v>12.2</v>
      </c>
      <c r="T328" s="100">
        <v>12.6</v>
      </c>
      <c r="U328" s="100">
        <v>12.6</v>
      </c>
      <c r="V328" s="100">
        <v>12.8</v>
      </c>
      <c r="W328" s="56">
        <v>12.8</v>
      </c>
      <c r="X328" s="106">
        <v>10.4</v>
      </c>
      <c r="Y328" s="100">
        <v>11.8</v>
      </c>
      <c r="Z328" s="100">
        <v>11.8</v>
      </c>
      <c r="AA328" s="100">
        <v>11.8</v>
      </c>
      <c r="AB328" s="105">
        <v>11.8</v>
      </c>
      <c r="AC328" s="102">
        <v>12.2</v>
      </c>
      <c r="AD328" s="102">
        <v>12.2</v>
      </c>
      <c r="AE328" s="100">
        <v>12</v>
      </c>
      <c r="AF328" s="102">
        <v>12.2</v>
      </c>
      <c r="AG328" s="100">
        <v>12</v>
      </c>
      <c r="AH328" s="100">
        <v>12</v>
      </c>
      <c r="AI328" s="100">
        <v>11.2</v>
      </c>
      <c r="AJ328" s="105">
        <v>11.8</v>
      </c>
      <c r="AK328" s="102">
        <v>12</v>
      </c>
      <c r="AL328" s="100">
        <v>12</v>
      </c>
      <c r="AM328" s="100">
        <v>12</v>
      </c>
      <c r="AN328" s="100">
        <v>11.6</v>
      </c>
      <c r="AO328" s="100">
        <v>12</v>
      </c>
      <c r="AP328" s="100">
        <v>12.4</v>
      </c>
      <c r="AQ328" s="110">
        <f t="shared" si="574"/>
        <v>0.29999999999999893</v>
      </c>
      <c r="AS328" s="103"/>
      <c r="AT328" s="175"/>
      <c r="AU328" s="178"/>
      <c r="AV328" s="179"/>
      <c r="AW328" s="179"/>
      <c r="AX328" s="179"/>
      <c r="AY328" s="179"/>
      <c r="AZ328" s="182"/>
      <c r="BA328" s="183"/>
      <c r="BB328" s="179"/>
      <c r="BC328" s="179"/>
      <c r="BD328" s="179"/>
      <c r="BE328" s="179"/>
      <c r="BF328" s="183"/>
      <c r="BG328" s="179"/>
      <c r="BH328" s="179"/>
      <c r="BI328" s="179"/>
      <c r="BJ328" s="185"/>
      <c r="BK328" s="179"/>
      <c r="BL328" s="179"/>
      <c r="BM328" s="179"/>
      <c r="BN328" s="179"/>
      <c r="BO328" s="185"/>
      <c r="BP328" s="183"/>
      <c r="BQ328" s="179"/>
      <c r="BR328" s="179"/>
      <c r="BS328" s="179"/>
      <c r="BT328" s="179"/>
      <c r="BV328" s="103"/>
      <c r="BW328" s="186"/>
      <c r="BX328" s="178"/>
      <c r="BY328" s="179"/>
      <c r="BZ328" s="179"/>
      <c r="CA328" s="179"/>
      <c r="CB328" s="179"/>
      <c r="CC328" s="178"/>
      <c r="CD328" s="179"/>
      <c r="CE328" s="179"/>
      <c r="CF328" s="179"/>
      <c r="CG328" s="179"/>
      <c r="CH328" s="179"/>
      <c r="CI328" s="179"/>
      <c r="CJ328" s="179"/>
      <c r="CK328" s="179"/>
      <c r="CL328" s="179"/>
      <c r="CM328" s="179"/>
      <c r="CN328" s="179"/>
      <c r="CO328" s="179"/>
      <c r="CP328" s="179"/>
      <c r="CQ328" s="179"/>
      <c r="CR328" s="183"/>
      <c r="CS328" s="179"/>
      <c r="CT328" s="179"/>
      <c r="CU328" s="179"/>
      <c r="CV328" s="179"/>
      <c r="CX328" s="103">
        <v>44645</v>
      </c>
      <c r="CY328" s="68">
        <v>8</v>
      </c>
      <c r="CZ328" s="68">
        <v>6.75</v>
      </c>
      <c r="DA328" s="126">
        <f t="shared" si="585"/>
        <v>1.25</v>
      </c>
      <c r="DC328" s="103">
        <v>44645</v>
      </c>
      <c r="DD328" s="127">
        <f t="shared" si="591"/>
        <v>0.60000000000000142</v>
      </c>
      <c r="DE328" s="127">
        <f t="shared" si="592"/>
        <v>0.40000000000000036</v>
      </c>
      <c r="DF328" s="127">
        <f t="shared" si="593"/>
        <v>-0.59999999999999964</v>
      </c>
      <c r="DG328" s="127">
        <f t="shared" si="594"/>
        <v>-0.19999999999999929</v>
      </c>
      <c r="DH328" s="127">
        <f t="shared" si="595"/>
        <v>-0.19999999999999929</v>
      </c>
      <c r="DI328" s="127">
        <f t="shared" si="596"/>
        <v>0.20000000000000107</v>
      </c>
      <c r="DJ328" s="127">
        <f t="shared" si="597"/>
        <v>-0.19999999999999929</v>
      </c>
      <c r="DK328" s="127">
        <f t="shared" si="598"/>
        <v>-1</v>
      </c>
      <c r="DL328" s="127">
        <f t="shared" si="599"/>
        <v>0.20000000000000107</v>
      </c>
      <c r="DM328" s="127">
        <f t="shared" si="600"/>
        <v>-0.19999999999999929</v>
      </c>
      <c r="DN328" s="127">
        <f t="shared" si="601"/>
        <v>-0.80000000000000071</v>
      </c>
      <c r="DO328" s="127">
        <f t="shared" si="602"/>
        <v>-0.40000000000000036</v>
      </c>
      <c r="DP328" s="127">
        <f t="shared" si="603"/>
        <v>-0.80000000000000071</v>
      </c>
      <c r="DQ328" s="127">
        <f t="shared" si="604"/>
        <v>-0.40000000000000036</v>
      </c>
      <c r="DR328" s="127">
        <f t="shared" si="605"/>
        <v>-1.5999999999999996</v>
      </c>
      <c r="DS328" s="127">
        <f t="shared" si="606"/>
        <v>-1.7999999999999989</v>
      </c>
      <c r="DU328" s="103">
        <v>44648</v>
      </c>
      <c r="DV328" s="68">
        <v>6.25</v>
      </c>
      <c r="DW328" s="133">
        <v>6.3</v>
      </c>
      <c r="DX328" s="134">
        <f t="shared" si="561"/>
        <v>-4.9999999999999822E-2</v>
      </c>
      <c r="DY328" s="68">
        <v>6.1</v>
      </c>
      <c r="DZ328" s="133">
        <v>6.2</v>
      </c>
      <c r="EA328" s="134">
        <f t="shared" si="607"/>
        <v>-0.10000000000000053</v>
      </c>
      <c r="EB328" s="68"/>
      <c r="EC328" s="133"/>
      <c r="ED328" s="134"/>
      <c r="EE328" s="68"/>
      <c r="EF328" s="133"/>
      <c r="EG328" s="134"/>
      <c r="EH328" s="68">
        <v>6</v>
      </c>
      <c r="EI328" s="133">
        <v>6.4</v>
      </c>
      <c r="EJ328" s="134">
        <f t="shared" si="590"/>
        <v>-0.40000000000000036</v>
      </c>
      <c r="EK328" s="68"/>
      <c r="EL328" s="133"/>
      <c r="EM328" s="134"/>
      <c r="EN328" s="68"/>
      <c r="EO328" s="133"/>
      <c r="EP328" s="134"/>
      <c r="EQ328" s="68">
        <v>5.9</v>
      </c>
      <c r="ER328" s="133">
        <v>6</v>
      </c>
      <c r="ES328" s="134">
        <f t="shared" si="608"/>
        <v>-9.9999999999999645E-2</v>
      </c>
      <c r="ET328" s="68"/>
      <c r="EU328" s="133"/>
      <c r="EV328" s="134"/>
      <c r="EW328" s="68"/>
      <c r="EX328" s="133"/>
      <c r="EY328" s="134"/>
    </row>
    <row r="329" spans="10:155" ht="16.5" x14ac:dyDescent="0.35">
      <c r="J329" s="103">
        <v>44644</v>
      </c>
      <c r="K329" s="101">
        <f t="shared" si="589"/>
        <v>12.129032258064518</v>
      </c>
      <c r="L329" s="102">
        <v>12.4</v>
      </c>
      <c r="M329" s="100">
        <v>12.6</v>
      </c>
      <c r="N329" s="100">
        <v>12.4</v>
      </c>
      <c r="O329" s="100">
        <v>12.6</v>
      </c>
      <c r="P329" s="100">
        <v>13.2</v>
      </c>
      <c r="Q329" s="105">
        <v>12.8</v>
      </c>
      <c r="R329" s="102">
        <v>12.4</v>
      </c>
      <c r="S329" s="100">
        <v>12.2</v>
      </c>
      <c r="T329" s="100">
        <v>12.4</v>
      </c>
      <c r="U329" s="100">
        <v>12.6</v>
      </c>
      <c r="V329" s="100">
        <v>12.6</v>
      </c>
      <c r="W329" s="56">
        <v>12.6</v>
      </c>
      <c r="X329" s="106">
        <v>10.4</v>
      </c>
      <c r="Y329" s="100">
        <v>11.8</v>
      </c>
      <c r="Z329" s="100">
        <v>11.8</v>
      </c>
      <c r="AA329" s="100">
        <v>11.8</v>
      </c>
      <c r="AB329" s="105">
        <v>11.8</v>
      </c>
      <c r="AC329" s="102">
        <v>12.2</v>
      </c>
      <c r="AD329" s="102">
        <v>12.2</v>
      </c>
      <c r="AE329" s="100">
        <v>12</v>
      </c>
      <c r="AF329" s="102">
        <v>12.2</v>
      </c>
      <c r="AG329" s="100">
        <v>12</v>
      </c>
      <c r="AH329" s="100">
        <v>12</v>
      </c>
      <c r="AI329" s="100">
        <v>11.2</v>
      </c>
      <c r="AJ329" s="105">
        <v>11.8</v>
      </c>
      <c r="AK329" s="102">
        <v>12</v>
      </c>
      <c r="AL329" s="100">
        <v>12</v>
      </c>
      <c r="AM329" s="100">
        <v>12</v>
      </c>
      <c r="AN329" s="100">
        <v>11.6</v>
      </c>
      <c r="AO329" s="100">
        <v>12</v>
      </c>
      <c r="AP329" s="100">
        <v>12.4</v>
      </c>
      <c r="AQ329" s="110">
        <f t="shared" si="574"/>
        <v>0.29999999999999893</v>
      </c>
      <c r="AS329" s="103"/>
      <c r="AT329" s="175"/>
      <c r="AU329" s="178"/>
      <c r="AV329" s="179"/>
      <c r="AW329" s="179"/>
      <c r="AX329" s="179"/>
      <c r="AY329" s="179"/>
      <c r="AZ329" s="182"/>
      <c r="BA329" s="183"/>
      <c r="BB329" s="179"/>
      <c r="BC329" s="179"/>
      <c r="BD329" s="179"/>
      <c r="BE329" s="179"/>
      <c r="BF329" s="183"/>
      <c r="BG329" s="179"/>
      <c r="BH329" s="179"/>
      <c r="BI329" s="179"/>
      <c r="BJ329" s="185"/>
      <c r="BK329" s="179"/>
      <c r="BL329" s="179"/>
      <c r="BM329" s="179"/>
      <c r="BN329" s="179"/>
      <c r="BO329" s="185"/>
      <c r="BP329" s="183"/>
      <c r="BQ329" s="179"/>
      <c r="BR329" s="179"/>
      <c r="BS329" s="179"/>
      <c r="BT329" s="179"/>
      <c r="BV329" s="103"/>
      <c r="BW329" s="186"/>
      <c r="BX329" s="178"/>
      <c r="BY329" s="179"/>
      <c r="BZ329" s="179"/>
      <c r="CA329" s="179"/>
      <c r="CB329" s="179"/>
      <c r="CC329" s="178"/>
      <c r="CD329" s="179"/>
      <c r="CE329" s="179"/>
      <c r="CF329" s="179"/>
      <c r="CG329" s="179"/>
      <c r="CH329" s="179"/>
      <c r="CI329" s="179"/>
      <c r="CJ329" s="179"/>
      <c r="CK329" s="179"/>
      <c r="CL329" s="179"/>
      <c r="CM329" s="179"/>
      <c r="CN329" s="179"/>
      <c r="CO329" s="179"/>
      <c r="CP329" s="179"/>
      <c r="CQ329" s="179"/>
      <c r="CR329" s="183"/>
      <c r="CS329" s="179"/>
      <c r="CT329" s="179"/>
      <c r="CU329" s="179"/>
      <c r="CV329" s="179"/>
      <c r="CX329" s="103">
        <v>44644</v>
      </c>
      <c r="CY329" s="68">
        <v>8</v>
      </c>
      <c r="CZ329" s="68">
        <v>6.9</v>
      </c>
      <c r="DA329" s="126">
        <f t="shared" si="585"/>
        <v>1.0999999999999996</v>
      </c>
      <c r="DC329" s="103">
        <v>44644</v>
      </c>
      <c r="DD329" s="127">
        <f t="shared" si="591"/>
        <v>0.40000000000000036</v>
      </c>
      <c r="DE329" s="127">
        <f t="shared" si="592"/>
        <v>0.40000000000000036</v>
      </c>
      <c r="DF329" s="127">
        <f t="shared" si="593"/>
        <v>-0.59999999999999964</v>
      </c>
      <c r="DG329" s="127">
        <f t="shared" si="594"/>
        <v>-0.19999999999999929</v>
      </c>
      <c r="DH329" s="127">
        <f t="shared" si="595"/>
        <v>-0.19999999999999929</v>
      </c>
      <c r="DI329" s="127">
        <f t="shared" si="596"/>
        <v>0.20000000000000107</v>
      </c>
      <c r="DJ329" s="127">
        <f t="shared" si="597"/>
        <v>-0.19999999999999929</v>
      </c>
      <c r="DK329" s="127">
        <f t="shared" si="598"/>
        <v>-1</v>
      </c>
      <c r="DL329" s="127">
        <f t="shared" si="599"/>
        <v>0.20000000000000107</v>
      </c>
      <c r="DM329" s="127">
        <f t="shared" si="600"/>
        <v>-0.19999999999999929</v>
      </c>
      <c r="DN329" s="127">
        <f t="shared" si="601"/>
        <v>-0.80000000000000071</v>
      </c>
      <c r="DO329" s="127">
        <f t="shared" si="602"/>
        <v>-0.40000000000000036</v>
      </c>
      <c r="DP329" s="127">
        <f t="shared" si="603"/>
        <v>-0.59999999999999964</v>
      </c>
      <c r="DQ329" s="127">
        <f t="shared" si="604"/>
        <v>-0.40000000000000036</v>
      </c>
      <c r="DR329" s="127">
        <f t="shared" si="605"/>
        <v>-1.5999999999999996</v>
      </c>
      <c r="DS329" s="127">
        <f t="shared" si="606"/>
        <v>-1.7999999999999989</v>
      </c>
      <c r="DU329" s="103">
        <v>44647</v>
      </c>
      <c r="DV329" s="68">
        <v>6.25</v>
      </c>
      <c r="DW329" s="133">
        <v>6.3</v>
      </c>
      <c r="DX329" s="134">
        <f t="shared" si="561"/>
        <v>-4.9999999999999822E-2</v>
      </c>
      <c r="DY329" s="68">
        <v>6.1</v>
      </c>
      <c r="DZ329" s="133">
        <v>6.2</v>
      </c>
      <c r="EA329" s="134">
        <f t="shared" si="607"/>
        <v>-0.10000000000000053</v>
      </c>
      <c r="EB329" s="68"/>
      <c r="EC329" s="133"/>
      <c r="ED329" s="134"/>
      <c r="EE329" s="68"/>
      <c r="EF329" s="133"/>
      <c r="EG329" s="134"/>
      <c r="EH329" s="68">
        <v>6</v>
      </c>
      <c r="EI329" s="133">
        <v>6.4</v>
      </c>
      <c r="EJ329" s="134">
        <f t="shared" si="590"/>
        <v>-0.40000000000000036</v>
      </c>
      <c r="EK329" s="68"/>
      <c r="EL329" s="133"/>
      <c r="EM329" s="134"/>
      <c r="EN329" s="68"/>
      <c r="EO329" s="133"/>
      <c r="EP329" s="134"/>
      <c r="EQ329" s="68">
        <v>5.9</v>
      </c>
      <c r="ER329" s="133">
        <v>6</v>
      </c>
      <c r="ES329" s="134">
        <f t="shared" si="608"/>
        <v>-9.9999999999999645E-2</v>
      </c>
      <c r="ET329" s="68"/>
      <c r="EU329" s="133"/>
      <c r="EV329" s="134"/>
      <c r="EW329" s="68"/>
      <c r="EX329" s="133"/>
      <c r="EY329" s="134"/>
    </row>
    <row r="330" spans="10:155" ht="16.5" x14ac:dyDescent="0.35">
      <c r="J330" s="103">
        <v>44643</v>
      </c>
      <c r="K330" s="101">
        <f t="shared" si="589"/>
        <v>12.109677419354838</v>
      </c>
      <c r="L330" s="102">
        <v>12.4</v>
      </c>
      <c r="M330" s="100">
        <v>12.6</v>
      </c>
      <c r="N330" s="100">
        <v>12.2</v>
      </c>
      <c r="O330" s="100">
        <v>12.6</v>
      </c>
      <c r="P330" s="100">
        <v>13</v>
      </c>
      <c r="Q330" s="105">
        <v>12.8</v>
      </c>
      <c r="R330" s="102">
        <v>12.4</v>
      </c>
      <c r="S330" s="100">
        <v>12.2</v>
      </c>
      <c r="T330" s="100">
        <v>12.4</v>
      </c>
      <c r="U330" s="100">
        <v>12.6</v>
      </c>
      <c r="V330" s="100">
        <v>12.6</v>
      </c>
      <c r="W330" s="56">
        <v>12.6</v>
      </c>
      <c r="X330" s="106">
        <v>10.4</v>
      </c>
      <c r="Y330" s="100">
        <v>11.8</v>
      </c>
      <c r="Z330" s="100">
        <v>11.8</v>
      </c>
      <c r="AA330" s="100">
        <v>11.8</v>
      </c>
      <c r="AB330" s="105">
        <v>11.8</v>
      </c>
      <c r="AC330" s="102">
        <v>12.2</v>
      </c>
      <c r="AD330" s="102">
        <v>12.2</v>
      </c>
      <c r="AE330" s="100">
        <v>12</v>
      </c>
      <c r="AF330" s="102">
        <v>12.2</v>
      </c>
      <c r="AG330" s="100">
        <v>12</v>
      </c>
      <c r="AH330" s="100">
        <v>12</v>
      </c>
      <c r="AI330" s="100">
        <v>11.2</v>
      </c>
      <c r="AJ330" s="105">
        <v>11.8</v>
      </c>
      <c r="AK330" s="102">
        <v>12</v>
      </c>
      <c r="AL330" s="100">
        <v>12</v>
      </c>
      <c r="AM330" s="100">
        <v>12</v>
      </c>
      <c r="AN330" s="100">
        <v>11.4</v>
      </c>
      <c r="AO330" s="100">
        <v>12</v>
      </c>
      <c r="AP330" s="100">
        <v>12.4</v>
      </c>
      <c r="AQ330" s="110">
        <f t="shared" si="574"/>
        <v>0.19999999999999929</v>
      </c>
      <c r="AS330" s="103"/>
      <c r="AT330" s="175"/>
      <c r="AU330" s="178"/>
      <c r="AV330" s="179"/>
      <c r="AW330" s="179"/>
      <c r="AX330" s="179"/>
      <c r="AY330" s="179"/>
      <c r="AZ330" s="182"/>
      <c r="BA330" s="183"/>
      <c r="BB330" s="179"/>
      <c r="BC330" s="179"/>
      <c r="BD330" s="179"/>
      <c r="BE330" s="179"/>
      <c r="BF330" s="183"/>
      <c r="BG330" s="179"/>
      <c r="BH330" s="179"/>
      <c r="BI330" s="179"/>
      <c r="BJ330" s="185"/>
      <c r="BK330" s="179"/>
      <c r="BL330" s="179"/>
      <c r="BM330" s="179"/>
      <c r="BN330" s="179"/>
      <c r="BO330" s="185"/>
      <c r="BP330" s="183"/>
      <c r="BQ330" s="179"/>
      <c r="BR330" s="179"/>
      <c r="BS330" s="179"/>
      <c r="BT330" s="179"/>
      <c r="BV330" s="103"/>
      <c r="BW330" s="186"/>
      <c r="BX330" s="178"/>
      <c r="BY330" s="179"/>
      <c r="BZ330" s="179"/>
      <c r="CA330" s="179"/>
      <c r="CB330" s="179"/>
      <c r="CC330" s="178"/>
      <c r="CD330" s="179"/>
      <c r="CE330" s="179"/>
      <c r="CF330" s="179"/>
      <c r="CG330" s="179"/>
      <c r="CH330" s="179"/>
      <c r="CI330" s="179"/>
      <c r="CJ330" s="179"/>
      <c r="CK330" s="179"/>
      <c r="CL330" s="179"/>
      <c r="CM330" s="179"/>
      <c r="CN330" s="179"/>
      <c r="CO330" s="179"/>
      <c r="CP330" s="179"/>
      <c r="CQ330" s="179"/>
      <c r="CR330" s="183"/>
      <c r="CS330" s="179"/>
      <c r="CT330" s="179"/>
      <c r="CU330" s="179"/>
      <c r="CV330" s="179"/>
      <c r="CX330" s="103">
        <v>44643</v>
      </c>
      <c r="CY330" s="68">
        <v>8.25</v>
      </c>
      <c r="CZ330" s="68">
        <v>6.75</v>
      </c>
      <c r="DA330" s="126">
        <f t="shared" si="585"/>
        <v>1.5</v>
      </c>
      <c r="DC330" s="103">
        <v>44643</v>
      </c>
      <c r="DD330" s="127">
        <f t="shared" si="591"/>
        <v>0.40000000000000036</v>
      </c>
      <c r="DE330" s="127">
        <f t="shared" si="592"/>
        <v>0.40000000000000036</v>
      </c>
      <c r="DF330" s="127">
        <f t="shared" si="593"/>
        <v>-0.79999999999999893</v>
      </c>
      <c r="DG330" s="127">
        <f t="shared" si="594"/>
        <v>-0.19999999999999929</v>
      </c>
      <c r="DH330" s="127">
        <f t="shared" si="595"/>
        <v>-0.19999999999999929</v>
      </c>
      <c r="DI330" s="127">
        <f t="shared" si="596"/>
        <v>0.20000000000000107</v>
      </c>
      <c r="DJ330" s="127">
        <f t="shared" si="597"/>
        <v>-0.19999999999999929</v>
      </c>
      <c r="DK330" s="127">
        <f t="shared" si="598"/>
        <v>-1</v>
      </c>
      <c r="DL330" s="127">
        <f t="shared" si="599"/>
        <v>0</v>
      </c>
      <c r="DM330" s="127">
        <f t="shared" si="600"/>
        <v>-0.19999999999999929</v>
      </c>
      <c r="DN330" s="127">
        <f t="shared" si="601"/>
        <v>-1</v>
      </c>
      <c r="DO330" s="127">
        <f t="shared" si="602"/>
        <v>-0.59999999999999964</v>
      </c>
      <c r="DP330" s="127">
        <f t="shared" si="603"/>
        <v>-0.59999999999999964</v>
      </c>
      <c r="DQ330" s="127">
        <f t="shared" si="604"/>
        <v>-0.40000000000000036</v>
      </c>
      <c r="DR330" s="127">
        <f t="shared" si="605"/>
        <v>-1.5999999999999996</v>
      </c>
      <c r="DS330" s="127">
        <f t="shared" si="606"/>
        <v>-1.7999999999999989</v>
      </c>
      <c r="DU330" s="103">
        <v>44646</v>
      </c>
      <c r="DV330" s="68">
        <v>6.25</v>
      </c>
      <c r="DW330" s="133">
        <v>6.4</v>
      </c>
      <c r="DX330" s="134">
        <f t="shared" si="561"/>
        <v>-0.15000000000000036</v>
      </c>
      <c r="DY330" s="68">
        <v>6.1</v>
      </c>
      <c r="DZ330" s="133">
        <v>6.3</v>
      </c>
      <c r="EA330" s="134">
        <f t="shared" si="607"/>
        <v>-0.20000000000000018</v>
      </c>
      <c r="EB330" s="68"/>
      <c r="EC330" s="133"/>
      <c r="ED330" s="134"/>
      <c r="EE330" s="68"/>
      <c r="EF330" s="133"/>
      <c r="EG330" s="134"/>
      <c r="EH330" s="68">
        <v>6</v>
      </c>
      <c r="EI330" s="133">
        <v>6.3</v>
      </c>
      <c r="EJ330" s="134">
        <f t="shared" si="590"/>
        <v>-0.29999999999999982</v>
      </c>
      <c r="EK330" s="68"/>
      <c r="EL330" s="133"/>
      <c r="EM330" s="134"/>
      <c r="EN330" s="68"/>
      <c r="EO330" s="133"/>
      <c r="EP330" s="134"/>
      <c r="EQ330" s="68">
        <v>5.9</v>
      </c>
      <c r="ER330" s="133">
        <v>6</v>
      </c>
      <c r="ES330" s="134">
        <f t="shared" si="608"/>
        <v>-9.9999999999999645E-2</v>
      </c>
      <c r="ET330" s="68"/>
      <c r="EU330" s="133"/>
      <c r="EV330" s="134"/>
      <c r="EW330" s="68"/>
      <c r="EX330" s="133"/>
      <c r="EY330" s="134"/>
    </row>
    <row r="331" spans="10:155" ht="16.5" x14ac:dyDescent="0.35">
      <c r="J331" s="103">
        <v>44642</v>
      </c>
      <c r="K331" s="101">
        <f t="shared" si="589"/>
        <v>11.903225806451617</v>
      </c>
      <c r="L331" s="102">
        <v>12.2</v>
      </c>
      <c r="M331" s="100">
        <v>12.2</v>
      </c>
      <c r="N331" s="100">
        <v>11.8</v>
      </c>
      <c r="O331" s="100">
        <v>12</v>
      </c>
      <c r="P331" s="100">
        <v>12.6</v>
      </c>
      <c r="Q331" s="105">
        <v>12.8</v>
      </c>
      <c r="R331" s="102">
        <v>12.2</v>
      </c>
      <c r="S331" s="100">
        <v>12.2</v>
      </c>
      <c r="T331" s="100">
        <v>12</v>
      </c>
      <c r="U331" s="100">
        <v>12.4</v>
      </c>
      <c r="V331" s="100">
        <v>12.4</v>
      </c>
      <c r="W331" s="56">
        <v>12.4</v>
      </c>
      <c r="X331" s="106">
        <v>10.4</v>
      </c>
      <c r="Y331" s="100">
        <v>11.6</v>
      </c>
      <c r="Z331" s="100">
        <v>11.6</v>
      </c>
      <c r="AA331" s="100">
        <v>11.8</v>
      </c>
      <c r="AB331" s="105">
        <v>11.8</v>
      </c>
      <c r="AC331" s="102">
        <v>12</v>
      </c>
      <c r="AD331" s="102">
        <v>12</v>
      </c>
      <c r="AE331" s="100">
        <v>11.8</v>
      </c>
      <c r="AF331" s="102">
        <v>12</v>
      </c>
      <c r="AG331" s="100">
        <v>11.6</v>
      </c>
      <c r="AH331" s="100">
        <v>12</v>
      </c>
      <c r="AI331" s="100">
        <v>11.2</v>
      </c>
      <c r="AJ331" s="105">
        <v>11.6</v>
      </c>
      <c r="AK331" s="102">
        <v>11.8</v>
      </c>
      <c r="AL331" s="100">
        <v>11.6</v>
      </c>
      <c r="AM331" s="100">
        <v>11.8</v>
      </c>
      <c r="AN331" s="100">
        <v>11</v>
      </c>
      <c r="AO331" s="100">
        <v>11.8</v>
      </c>
      <c r="AP331" s="100">
        <v>12.4</v>
      </c>
      <c r="AQ331" s="110">
        <f t="shared" si="574"/>
        <v>-9.9999999999999645E-2</v>
      </c>
      <c r="AS331" s="103"/>
      <c r="AT331" s="175"/>
      <c r="AU331" s="178"/>
      <c r="AV331" s="179"/>
      <c r="AW331" s="179"/>
      <c r="AX331" s="179"/>
      <c r="AY331" s="179"/>
      <c r="AZ331" s="182"/>
      <c r="BA331" s="183"/>
      <c r="BB331" s="179"/>
      <c r="BC331" s="179"/>
      <c r="BD331" s="179"/>
      <c r="BE331" s="179"/>
      <c r="BF331" s="183"/>
      <c r="BG331" s="179"/>
      <c r="BH331" s="179"/>
      <c r="BI331" s="179"/>
      <c r="BJ331" s="185"/>
      <c r="BK331" s="179"/>
      <c r="BL331" s="179"/>
      <c r="BM331" s="179"/>
      <c r="BN331" s="179"/>
      <c r="BO331" s="185"/>
      <c r="BP331" s="183"/>
      <c r="BQ331" s="179"/>
      <c r="BR331" s="179"/>
      <c r="BS331" s="179"/>
      <c r="BT331" s="179"/>
      <c r="BV331" s="103"/>
      <c r="BW331" s="186"/>
      <c r="BX331" s="178"/>
      <c r="BY331" s="179"/>
      <c r="BZ331" s="179"/>
      <c r="CA331" s="179"/>
      <c r="CB331" s="179"/>
      <c r="CC331" s="178"/>
      <c r="CD331" s="179"/>
      <c r="CE331" s="179"/>
      <c r="CF331" s="179"/>
      <c r="CG331" s="179"/>
      <c r="CH331" s="179"/>
      <c r="CI331" s="179"/>
      <c r="CJ331" s="179"/>
      <c r="CK331" s="179"/>
      <c r="CL331" s="179"/>
      <c r="CM331" s="179"/>
      <c r="CN331" s="179"/>
      <c r="CO331" s="179"/>
      <c r="CP331" s="179"/>
      <c r="CQ331" s="179"/>
      <c r="CR331" s="183"/>
      <c r="CS331" s="179"/>
      <c r="CT331" s="179"/>
      <c r="CU331" s="179"/>
      <c r="CV331" s="179"/>
      <c r="CX331" s="103">
        <v>44642</v>
      </c>
      <c r="CY331" s="68">
        <v>8.25</v>
      </c>
      <c r="CZ331" s="68">
        <v>6.75</v>
      </c>
      <c r="DA331" s="126">
        <f t="shared" si="585"/>
        <v>1.5</v>
      </c>
      <c r="DC331" s="103">
        <v>44642</v>
      </c>
      <c r="DD331" s="127">
        <f t="shared" si="591"/>
        <v>0.20000000000000107</v>
      </c>
      <c r="DE331" s="127">
        <f t="shared" si="592"/>
        <v>0.20000000000000107</v>
      </c>
      <c r="DF331" s="127">
        <f t="shared" si="593"/>
        <v>-1.1999999999999993</v>
      </c>
      <c r="DG331" s="127">
        <f t="shared" si="594"/>
        <v>-0.39999999999999858</v>
      </c>
      <c r="DH331" s="127">
        <f t="shared" si="595"/>
        <v>-0.59999999999999964</v>
      </c>
      <c r="DI331" s="127">
        <f t="shared" si="596"/>
        <v>0</v>
      </c>
      <c r="DJ331" s="127">
        <f t="shared" si="597"/>
        <v>-0.19999999999999929</v>
      </c>
      <c r="DK331" s="127">
        <f t="shared" si="598"/>
        <v>-1</v>
      </c>
      <c r="DL331" s="127">
        <f t="shared" si="599"/>
        <v>-0.39999999999999858</v>
      </c>
      <c r="DM331" s="127">
        <f t="shared" si="600"/>
        <v>-0.39999999999999858</v>
      </c>
      <c r="DN331" s="127">
        <f t="shared" si="601"/>
        <v>-1.1999999999999993</v>
      </c>
      <c r="DO331" s="127">
        <f t="shared" si="602"/>
        <v>-1</v>
      </c>
      <c r="DP331" s="127">
        <f t="shared" si="603"/>
        <v>-0.80000000000000071</v>
      </c>
      <c r="DQ331" s="127">
        <f t="shared" si="604"/>
        <v>-0.59999999999999964</v>
      </c>
      <c r="DR331" s="127">
        <f t="shared" si="605"/>
        <v>-1.1999999999999993</v>
      </c>
      <c r="DS331" s="127">
        <f t="shared" si="606"/>
        <v>-1.7999999999999989</v>
      </c>
      <c r="DU331" s="103">
        <v>44645</v>
      </c>
      <c r="DV331" s="68">
        <v>6.2</v>
      </c>
      <c r="DW331" s="133">
        <v>6.4</v>
      </c>
      <c r="DX331" s="134">
        <f t="shared" si="561"/>
        <v>-0.20000000000000018</v>
      </c>
      <c r="DY331" s="68">
        <v>6.1</v>
      </c>
      <c r="DZ331" s="133">
        <v>6.3</v>
      </c>
      <c r="EA331" s="134">
        <f t="shared" si="607"/>
        <v>-0.20000000000000018</v>
      </c>
      <c r="EB331" s="68"/>
      <c r="EC331" s="133"/>
      <c r="ED331" s="134"/>
      <c r="EE331" s="68"/>
      <c r="EF331" s="133"/>
      <c r="EG331" s="134"/>
      <c r="EH331" s="68">
        <v>6</v>
      </c>
      <c r="EI331" s="133">
        <v>6.5</v>
      </c>
      <c r="EJ331" s="134">
        <f t="shared" si="590"/>
        <v>-0.5</v>
      </c>
      <c r="EK331" s="68"/>
      <c r="EL331" s="133"/>
      <c r="EM331" s="134"/>
      <c r="EN331" s="68"/>
      <c r="EO331" s="133"/>
      <c r="EP331" s="134"/>
      <c r="EQ331" s="68">
        <v>6</v>
      </c>
      <c r="ER331" s="133">
        <v>6.1</v>
      </c>
      <c r="ES331" s="134">
        <f t="shared" si="608"/>
        <v>-9.9999999999999645E-2</v>
      </c>
      <c r="ET331" s="68"/>
      <c r="EU331" s="133"/>
      <c r="EV331" s="134"/>
      <c r="EW331" s="68"/>
      <c r="EX331" s="133"/>
      <c r="EY331" s="134"/>
    </row>
    <row r="332" spans="10:155" ht="16.5" x14ac:dyDescent="0.35">
      <c r="J332" s="103">
        <v>44641</v>
      </c>
      <c r="K332" s="101">
        <f t="shared" si="589"/>
        <v>11.612903225806448</v>
      </c>
      <c r="L332" s="102">
        <v>11.8</v>
      </c>
      <c r="M332" s="100">
        <v>11.9</v>
      </c>
      <c r="N332" s="100">
        <v>11.6</v>
      </c>
      <c r="O332" s="100">
        <v>11.6</v>
      </c>
      <c r="P332" s="100">
        <v>12.2</v>
      </c>
      <c r="Q332" s="105">
        <v>12.8</v>
      </c>
      <c r="R332" s="102">
        <v>11.8</v>
      </c>
      <c r="S332" s="100">
        <v>11.8</v>
      </c>
      <c r="T332" s="100">
        <v>11.8</v>
      </c>
      <c r="U332" s="100">
        <v>12.2</v>
      </c>
      <c r="V332" s="100">
        <v>12.2</v>
      </c>
      <c r="W332" s="56">
        <v>12.2</v>
      </c>
      <c r="X332" s="106">
        <v>10.199999999999999</v>
      </c>
      <c r="Y332" s="100">
        <v>11.2</v>
      </c>
      <c r="Z332" s="100">
        <v>11.4</v>
      </c>
      <c r="AA332" s="100">
        <v>11.6</v>
      </c>
      <c r="AB332" s="105">
        <v>11.6</v>
      </c>
      <c r="AC332" s="102">
        <v>11.6</v>
      </c>
      <c r="AD332" s="102">
        <v>11.6</v>
      </c>
      <c r="AE332" s="100">
        <v>11.4</v>
      </c>
      <c r="AF332" s="102">
        <v>11.6</v>
      </c>
      <c r="AG332" s="100">
        <v>11.2</v>
      </c>
      <c r="AH332" s="100">
        <v>11.4</v>
      </c>
      <c r="AI332" s="100">
        <v>11</v>
      </c>
      <c r="AJ332" s="105">
        <v>11.4</v>
      </c>
      <c r="AK332" s="102">
        <v>11.5</v>
      </c>
      <c r="AL332" s="100">
        <v>11.4</v>
      </c>
      <c r="AM332" s="100">
        <v>11.6</v>
      </c>
      <c r="AN332" s="100">
        <v>10.8</v>
      </c>
      <c r="AO332" s="100">
        <v>11.4</v>
      </c>
      <c r="AP332" s="100">
        <v>12.2</v>
      </c>
      <c r="AQ332" s="110">
        <f t="shared" si="574"/>
        <v>0</v>
      </c>
      <c r="AS332" s="103"/>
      <c r="AT332" s="175"/>
      <c r="AU332" s="178"/>
      <c r="AV332" s="179"/>
      <c r="AW332" s="179"/>
      <c r="AX332" s="179"/>
      <c r="AY332" s="179"/>
      <c r="AZ332" s="182"/>
      <c r="BA332" s="183"/>
      <c r="BB332" s="179"/>
      <c r="BC332" s="179"/>
      <c r="BD332" s="179"/>
      <c r="BE332" s="179"/>
      <c r="BF332" s="183"/>
      <c r="BG332" s="179"/>
      <c r="BH332" s="179"/>
      <c r="BI332" s="179"/>
      <c r="BJ332" s="185"/>
      <c r="BK332" s="179"/>
      <c r="BL332" s="179"/>
      <c r="BM332" s="179"/>
      <c r="BN332" s="179"/>
      <c r="BO332" s="185"/>
      <c r="BP332" s="183"/>
      <c r="BQ332" s="179"/>
      <c r="BR332" s="179"/>
      <c r="BS332" s="179"/>
      <c r="BT332" s="179"/>
      <c r="BV332" s="103"/>
      <c r="BW332" s="186"/>
      <c r="BX332" s="178"/>
      <c r="BY332" s="179"/>
      <c r="BZ332" s="179"/>
      <c r="CA332" s="179"/>
      <c r="CB332" s="179"/>
      <c r="CC332" s="178"/>
      <c r="CD332" s="179"/>
      <c r="CE332" s="179"/>
      <c r="CF332" s="179"/>
      <c r="CG332" s="179"/>
      <c r="CH332" s="179"/>
      <c r="CI332" s="179"/>
      <c r="CJ332" s="179"/>
      <c r="CK332" s="179"/>
      <c r="CL332" s="179"/>
      <c r="CM332" s="179"/>
      <c r="CN332" s="179"/>
      <c r="CO332" s="179"/>
      <c r="CP332" s="179"/>
      <c r="CQ332" s="179"/>
      <c r="CR332" s="183"/>
      <c r="CS332" s="179"/>
      <c r="CT332" s="179"/>
      <c r="CU332" s="179"/>
      <c r="CV332" s="179"/>
      <c r="CX332" s="103">
        <v>44641</v>
      </c>
      <c r="CY332" s="68">
        <v>7.5</v>
      </c>
      <c r="CZ332" s="68">
        <v>6.75</v>
      </c>
      <c r="DA332" s="126">
        <f t="shared" si="585"/>
        <v>0.75</v>
      </c>
      <c r="DC332" s="103">
        <v>44641</v>
      </c>
      <c r="DD332" s="127">
        <f t="shared" si="591"/>
        <v>0.39999999999999858</v>
      </c>
      <c r="DE332" s="127">
        <f t="shared" si="592"/>
        <v>0.39999999999999858</v>
      </c>
      <c r="DF332" s="127">
        <f t="shared" si="593"/>
        <v>-1</v>
      </c>
      <c r="DG332" s="127">
        <f t="shared" si="594"/>
        <v>-0.20000000000000107</v>
      </c>
      <c r="DH332" s="127">
        <f t="shared" si="595"/>
        <v>-0.40000000000000036</v>
      </c>
      <c r="DI332" s="127">
        <f t="shared" si="596"/>
        <v>0</v>
      </c>
      <c r="DJ332" s="127">
        <f t="shared" si="597"/>
        <v>-0.40000000000000036</v>
      </c>
      <c r="DK332" s="127">
        <f t="shared" si="598"/>
        <v>-0.80000000000000071</v>
      </c>
      <c r="DL332" s="127">
        <f t="shared" si="599"/>
        <v>-0.20000000000000107</v>
      </c>
      <c r="DM332" s="127">
        <f t="shared" si="600"/>
        <v>-0.30000000000000071</v>
      </c>
      <c r="DN332" s="127">
        <f t="shared" si="601"/>
        <v>-1</v>
      </c>
      <c r="DO332" s="127">
        <f t="shared" si="602"/>
        <v>-0.59999999999999964</v>
      </c>
      <c r="DP332" s="127">
        <f t="shared" si="603"/>
        <v>-0.79999999999999893</v>
      </c>
      <c r="DQ332" s="127">
        <f t="shared" si="604"/>
        <v>-0.40000000000000036</v>
      </c>
      <c r="DR332" s="127">
        <f t="shared" si="605"/>
        <v>-1.2000000000000011</v>
      </c>
      <c r="DS332" s="127">
        <f t="shared" si="606"/>
        <v>-1.6000000000000014</v>
      </c>
      <c r="DU332" s="103">
        <v>44644</v>
      </c>
      <c r="DV332" s="68">
        <v>6.2</v>
      </c>
      <c r="DW332" s="133">
        <v>6.5</v>
      </c>
      <c r="DX332" s="134">
        <f t="shared" si="561"/>
        <v>-0.29999999999999982</v>
      </c>
      <c r="DY332" s="68">
        <v>6.1</v>
      </c>
      <c r="DZ332" s="133">
        <v>6.3</v>
      </c>
      <c r="EA332" s="134">
        <f t="shared" ref="EA332:EA337" si="609">DY332-DZ332</f>
        <v>-0.20000000000000018</v>
      </c>
      <c r="EB332" s="68"/>
      <c r="EC332" s="133"/>
      <c r="ED332" s="134"/>
      <c r="EE332" s="68"/>
      <c r="EF332" s="133"/>
      <c r="EG332" s="134"/>
      <c r="EH332" s="68">
        <v>6</v>
      </c>
      <c r="EI332" s="133">
        <v>6.5</v>
      </c>
      <c r="EJ332" s="134">
        <f t="shared" ref="EJ332:EJ338" si="610">EH332-EI332</f>
        <v>-0.5</v>
      </c>
      <c r="EK332" s="68"/>
      <c r="EL332" s="133"/>
      <c r="EM332" s="134"/>
      <c r="EN332" s="68"/>
      <c r="EO332" s="133"/>
      <c r="EP332" s="134"/>
      <c r="EQ332" s="68">
        <v>6</v>
      </c>
      <c r="ER332" s="133">
        <v>6.1</v>
      </c>
      <c r="ES332" s="134">
        <f t="shared" ref="ES332:ES338" si="611">EQ332-ER332</f>
        <v>-9.9999999999999645E-2</v>
      </c>
      <c r="ET332" s="68"/>
      <c r="EU332" s="133"/>
      <c r="EV332" s="134"/>
      <c r="EW332" s="68"/>
      <c r="EX332" s="133"/>
      <c r="EY332" s="134"/>
    </row>
    <row r="333" spans="10:155" ht="16.5" x14ac:dyDescent="0.35">
      <c r="J333" s="103">
        <v>44640</v>
      </c>
      <c r="K333" s="101">
        <f t="shared" si="589"/>
        <v>11.561290322580641</v>
      </c>
      <c r="L333" s="102">
        <v>11.8</v>
      </c>
      <c r="M333" s="100">
        <v>11.9</v>
      </c>
      <c r="N333" s="100">
        <v>11.4</v>
      </c>
      <c r="O333" s="100">
        <v>11.5</v>
      </c>
      <c r="P333" s="100">
        <v>12.2</v>
      </c>
      <c r="Q333" s="105">
        <v>12.8</v>
      </c>
      <c r="R333" s="102">
        <v>11.8</v>
      </c>
      <c r="S333" s="100">
        <v>11.6</v>
      </c>
      <c r="T333" s="100">
        <v>11.7</v>
      </c>
      <c r="U333" s="100">
        <v>12.2</v>
      </c>
      <c r="V333" s="100">
        <v>12</v>
      </c>
      <c r="W333" s="56">
        <v>12</v>
      </c>
      <c r="X333" s="106">
        <v>10.199999999999999</v>
      </c>
      <c r="Y333" s="100">
        <v>11.2</v>
      </c>
      <c r="Z333" s="100">
        <v>11.4</v>
      </c>
      <c r="AA333" s="100">
        <v>11.6</v>
      </c>
      <c r="AB333" s="105">
        <v>11.6</v>
      </c>
      <c r="AC333" s="102">
        <v>11.6</v>
      </c>
      <c r="AD333" s="102">
        <v>11.6</v>
      </c>
      <c r="AE333" s="100">
        <v>11.4</v>
      </c>
      <c r="AF333" s="102">
        <v>11.6</v>
      </c>
      <c r="AG333" s="100">
        <v>11.2</v>
      </c>
      <c r="AH333" s="100">
        <v>11.4</v>
      </c>
      <c r="AI333" s="100">
        <v>11</v>
      </c>
      <c r="AJ333" s="105">
        <v>11.4</v>
      </c>
      <c r="AK333" s="102">
        <v>11.2</v>
      </c>
      <c r="AL333" s="100">
        <v>11.3</v>
      </c>
      <c r="AM333" s="100">
        <v>11.5</v>
      </c>
      <c r="AN333" s="100">
        <v>10.7</v>
      </c>
      <c r="AO333" s="100">
        <v>11.4</v>
      </c>
      <c r="AP333" s="100">
        <v>12.2</v>
      </c>
      <c r="AQ333" s="110">
        <f t="shared" si="574"/>
        <v>5.0000000000000711E-2</v>
      </c>
      <c r="AS333" s="103"/>
      <c r="AT333" s="175"/>
      <c r="AU333" s="178"/>
      <c r="AV333" s="179"/>
      <c r="AW333" s="179"/>
      <c r="AX333" s="179"/>
      <c r="AY333" s="179"/>
      <c r="AZ333" s="182"/>
      <c r="BA333" s="183"/>
      <c r="BB333" s="179"/>
      <c r="BC333" s="179"/>
      <c r="BD333" s="179"/>
      <c r="BE333" s="179"/>
      <c r="BF333" s="183"/>
      <c r="BG333" s="179"/>
      <c r="BH333" s="179"/>
      <c r="BI333" s="179"/>
      <c r="BJ333" s="185"/>
      <c r="BK333" s="179"/>
      <c r="BL333" s="179"/>
      <c r="BM333" s="179"/>
      <c r="BN333" s="179"/>
      <c r="BO333" s="185"/>
      <c r="BP333" s="183"/>
      <c r="BQ333" s="179"/>
      <c r="BR333" s="179"/>
      <c r="BS333" s="179"/>
      <c r="BT333" s="179"/>
      <c r="BV333" s="103"/>
      <c r="BW333" s="186"/>
      <c r="BX333" s="178"/>
      <c r="BY333" s="179"/>
      <c r="BZ333" s="179"/>
      <c r="CA333" s="179"/>
      <c r="CB333" s="179"/>
      <c r="CC333" s="178"/>
      <c r="CD333" s="179"/>
      <c r="CE333" s="179"/>
      <c r="CF333" s="179"/>
      <c r="CG333" s="179"/>
      <c r="CH333" s="179"/>
      <c r="CI333" s="179"/>
      <c r="CJ333" s="179"/>
      <c r="CK333" s="179"/>
      <c r="CL333" s="179"/>
      <c r="CM333" s="179"/>
      <c r="CN333" s="179"/>
      <c r="CO333" s="179"/>
      <c r="CP333" s="179"/>
      <c r="CQ333" s="179"/>
      <c r="CR333" s="183"/>
      <c r="CS333" s="179"/>
      <c r="CT333" s="179"/>
      <c r="CU333" s="179"/>
      <c r="CV333" s="179"/>
      <c r="CX333" s="103">
        <v>44640</v>
      </c>
      <c r="CY333" s="68">
        <v>7.5</v>
      </c>
      <c r="CZ333" s="68">
        <v>6.75</v>
      </c>
      <c r="DA333" s="126">
        <f t="shared" si="585"/>
        <v>0.75</v>
      </c>
      <c r="DC333" s="103">
        <v>44640</v>
      </c>
      <c r="DD333" s="127">
        <f t="shared" si="591"/>
        <v>0.40000000000000036</v>
      </c>
      <c r="DE333" s="127">
        <f t="shared" si="592"/>
        <v>0.59999999999999964</v>
      </c>
      <c r="DF333" s="127">
        <f t="shared" si="593"/>
        <v>-0.90000000000000036</v>
      </c>
      <c r="DG333" s="127">
        <f t="shared" si="594"/>
        <v>-9.9999999999999645E-2</v>
      </c>
      <c r="DH333" s="127">
        <f t="shared" si="595"/>
        <v>-0.29999999999999893</v>
      </c>
      <c r="DI333" s="127">
        <f t="shared" si="596"/>
        <v>0.20000000000000107</v>
      </c>
      <c r="DJ333" s="127">
        <f t="shared" si="597"/>
        <v>-0.19999999999999929</v>
      </c>
      <c r="DK333" s="127">
        <f t="shared" si="598"/>
        <v>-0.59999999999999964</v>
      </c>
      <c r="DL333" s="127">
        <f t="shared" si="599"/>
        <v>-0.19999999999999929</v>
      </c>
      <c r="DM333" s="127">
        <f t="shared" si="600"/>
        <v>-0.40000000000000036</v>
      </c>
      <c r="DN333" s="127">
        <f t="shared" si="601"/>
        <v>-1.1000000000000014</v>
      </c>
      <c r="DO333" s="127">
        <f t="shared" si="602"/>
        <v>-0.70000000000000107</v>
      </c>
      <c r="DP333" s="127">
        <f t="shared" si="603"/>
        <v>-0.69999999999999929</v>
      </c>
      <c r="DQ333" s="127">
        <f t="shared" si="604"/>
        <v>-0.5</v>
      </c>
      <c r="DR333" s="127">
        <f t="shared" si="605"/>
        <v>-1.1000000000000014</v>
      </c>
      <c r="DS333" s="127">
        <f t="shared" si="606"/>
        <v>-1.4000000000000004</v>
      </c>
      <c r="DU333" s="103">
        <v>44643</v>
      </c>
      <c r="DV333" s="68">
        <v>6.2</v>
      </c>
      <c r="DW333" s="133">
        <v>6.5</v>
      </c>
      <c r="DX333" s="134">
        <f t="shared" si="561"/>
        <v>-0.29999999999999982</v>
      </c>
      <c r="DY333" s="68">
        <v>6.1</v>
      </c>
      <c r="DZ333" s="133">
        <v>6.3</v>
      </c>
      <c r="EA333" s="134">
        <f t="shared" si="609"/>
        <v>-0.20000000000000018</v>
      </c>
      <c r="EB333" s="68"/>
      <c r="EC333" s="133"/>
      <c r="ED333" s="134"/>
      <c r="EE333" s="68"/>
      <c r="EF333" s="133"/>
      <c r="EG333" s="134"/>
      <c r="EH333" s="68">
        <v>6</v>
      </c>
      <c r="EI333" s="133">
        <v>6.5</v>
      </c>
      <c r="EJ333" s="134">
        <f t="shared" si="610"/>
        <v>-0.5</v>
      </c>
      <c r="EK333" s="68"/>
      <c r="EL333" s="133"/>
      <c r="EM333" s="134"/>
      <c r="EN333" s="68"/>
      <c r="EO333" s="133"/>
      <c r="EP333" s="134"/>
      <c r="EQ333" s="68">
        <v>6</v>
      </c>
      <c r="ER333" s="133">
        <v>6.1</v>
      </c>
      <c r="ES333" s="134">
        <f t="shared" si="611"/>
        <v>-9.9999999999999645E-2</v>
      </c>
      <c r="ET333" s="68"/>
      <c r="EU333" s="133"/>
      <c r="EV333" s="134"/>
      <c r="EW333" s="68"/>
      <c r="EX333" s="133"/>
      <c r="EY333" s="134"/>
    </row>
    <row r="334" spans="10:155" ht="16.5" x14ac:dyDescent="0.35">
      <c r="J334" s="103">
        <v>44639</v>
      </c>
      <c r="K334" s="101">
        <f t="shared" si="589"/>
        <v>11.574193548387093</v>
      </c>
      <c r="L334" s="102">
        <v>11.8</v>
      </c>
      <c r="M334" s="100">
        <v>11.9</v>
      </c>
      <c r="N334" s="100">
        <v>11.4</v>
      </c>
      <c r="O334" s="100">
        <v>11.5</v>
      </c>
      <c r="P334" s="100">
        <v>12.2</v>
      </c>
      <c r="Q334" s="105">
        <v>12.8</v>
      </c>
      <c r="R334" s="102">
        <v>11.8</v>
      </c>
      <c r="S334" s="100">
        <v>11.6</v>
      </c>
      <c r="T334" s="100">
        <v>11.7</v>
      </c>
      <c r="U334" s="100">
        <v>12.2</v>
      </c>
      <c r="V334" s="100">
        <v>12</v>
      </c>
      <c r="W334" s="56">
        <v>12</v>
      </c>
      <c r="X334" s="106">
        <v>10.199999999999999</v>
      </c>
      <c r="Y334" s="100">
        <v>11.2</v>
      </c>
      <c r="Z334" s="100">
        <v>11.4</v>
      </c>
      <c r="AA334" s="100">
        <v>11.8</v>
      </c>
      <c r="AB334" s="105">
        <v>11.8</v>
      </c>
      <c r="AC334" s="102">
        <v>11.6</v>
      </c>
      <c r="AD334" s="102">
        <v>11.6</v>
      </c>
      <c r="AE334" s="100">
        <v>11.4</v>
      </c>
      <c r="AF334" s="102">
        <v>11.6</v>
      </c>
      <c r="AG334" s="100">
        <v>11.2</v>
      </c>
      <c r="AH334" s="100">
        <v>11.4</v>
      </c>
      <c r="AI334" s="100">
        <v>11</v>
      </c>
      <c r="AJ334" s="105">
        <v>11.4</v>
      </c>
      <c r="AK334" s="102">
        <v>11.2</v>
      </c>
      <c r="AL334" s="100">
        <v>11.3</v>
      </c>
      <c r="AM334" s="100">
        <v>11.5</v>
      </c>
      <c r="AN334" s="100">
        <v>10.7</v>
      </c>
      <c r="AO334" s="100">
        <v>11.4</v>
      </c>
      <c r="AP334" s="100">
        <v>12.2</v>
      </c>
      <c r="AQ334" s="110">
        <f t="shared" si="574"/>
        <v>5.0000000000000711E-2</v>
      </c>
      <c r="AS334" s="103"/>
      <c r="AT334" s="175"/>
      <c r="AU334" s="178"/>
      <c r="AV334" s="179"/>
      <c r="AW334" s="179"/>
      <c r="AX334" s="179"/>
      <c r="AY334" s="179"/>
      <c r="AZ334" s="182"/>
      <c r="BA334" s="183"/>
      <c r="BB334" s="179"/>
      <c r="BC334" s="179"/>
      <c r="BD334" s="179"/>
      <c r="BE334" s="179"/>
      <c r="BF334" s="183"/>
      <c r="BG334" s="179"/>
      <c r="BH334" s="179"/>
      <c r="BI334" s="179"/>
      <c r="BJ334" s="185"/>
      <c r="BK334" s="179"/>
      <c r="BL334" s="179"/>
      <c r="BM334" s="179"/>
      <c r="BN334" s="179"/>
      <c r="BO334" s="185"/>
      <c r="BP334" s="183"/>
      <c r="BQ334" s="179"/>
      <c r="BR334" s="179"/>
      <c r="BS334" s="179"/>
      <c r="BT334" s="179"/>
      <c r="BV334" s="103"/>
      <c r="BW334" s="186"/>
      <c r="BX334" s="178"/>
      <c r="BY334" s="179"/>
      <c r="BZ334" s="179"/>
      <c r="CA334" s="179"/>
      <c r="CB334" s="179"/>
      <c r="CC334" s="178"/>
      <c r="CD334" s="179"/>
      <c r="CE334" s="179"/>
      <c r="CF334" s="179"/>
      <c r="CG334" s="179"/>
      <c r="CH334" s="179"/>
      <c r="CI334" s="179"/>
      <c r="CJ334" s="179"/>
      <c r="CK334" s="179"/>
      <c r="CL334" s="179"/>
      <c r="CM334" s="179"/>
      <c r="CN334" s="179"/>
      <c r="CO334" s="179"/>
      <c r="CP334" s="179"/>
      <c r="CQ334" s="179"/>
      <c r="CR334" s="183"/>
      <c r="CS334" s="179"/>
      <c r="CT334" s="179"/>
      <c r="CU334" s="179"/>
      <c r="CV334" s="179"/>
      <c r="CX334" s="103">
        <v>44639</v>
      </c>
      <c r="CY334" s="68">
        <v>7.75</v>
      </c>
      <c r="CZ334" s="68">
        <v>6.75</v>
      </c>
      <c r="DA334" s="126">
        <f t="shared" si="585"/>
        <v>1</v>
      </c>
      <c r="DC334" s="103">
        <v>44639</v>
      </c>
      <c r="DD334" s="127">
        <f t="shared" si="591"/>
        <v>0.40000000000000036</v>
      </c>
      <c r="DE334" s="127">
        <f t="shared" si="592"/>
        <v>0.59999999999999964</v>
      </c>
      <c r="DF334" s="127">
        <f t="shared" si="593"/>
        <v>-0.90000000000000036</v>
      </c>
      <c r="DG334" s="127">
        <f t="shared" si="594"/>
        <v>-9.9999999999999645E-2</v>
      </c>
      <c r="DH334" s="127">
        <f t="shared" si="595"/>
        <v>-0.29999999999999893</v>
      </c>
      <c r="DI334" s="127">
        <f t="shared" si="596"/>
        <v>0.20000000000000107</v>
      </c>
      <c r="DJ334" s="127">
        <f t="shared" si="597"/>
        <v>-0.19999999999999929</v>
      </c>
      <c r="DK334" s="127">
        <f t="shared" si="598"/>
        <v>-0.59999999999999964</v>
      </c>
      <c r="DL334" s="127">
        <f t="shared" si="599"/>
        <v>-0.19999999999999929</v>
      </c>
      <c r="DM334" s="127">
        <f t="shared" si="600"/>
        <v>-0.40000000000000036</v>
      </c>
      <c r="DN334" s="127">
        <f t="shared" si="601"/>
        <v>-1.1000000000000014</v>
      </c>
      <c r="DO334" s="127">
        <f t="shared" si="602"/>
        <v>-0.70000000000000107</v>
      </c>
      <c r="DP334" s="127">
        <f t="shared" si="603"/>
        <v>-0.69999999999999929</v>
      </c>
      <c r="DQ334" s="127">
        <f t="shared" si="604"/>
        <v>-0.5</v>
      </c>
      <c r="DR334" s="127">
        <f t="shared" si="605"/>
        <v>-1.1000000000000014</v>
      </c>
      <c r="DS334" s="127">
        <f t="shared" si="606"/>
        <v>-1.4000000000000004</v>
      </c>
      <c r="DU334" s="103">
        <v>44642</v>
      </c>
      <c r="DV334" s="68">
        <v>6.1</v>
      </c>
      <c r="DW334" s="133">
        <v>6.3</v>
      </c>
      <c r="DX334" s="134">
        <f t="shared" si="561"/>
        <v>-0.20000000000000018</v>
      </c>
      <c r="DY334" s="68">
        <v>6.1</v>
      </c>
      <c r="DZ334" s="133">
        <v>6.3</v>
      </c>
      <c r="EA334" s="134">
        <f t="shared" si="609"/>
        <v>-0.20000000000000018</v>
      </c>
      <c r="EB334" s="68"/>
      <c r="EC334" s="133"/>
      <c r="ED334" s="134"/>
      <c r="EE334" s="68"/>
      <c r="EF334" s="133"/>
      <c r="EG334" s="134"/>
      <c r="EH334" s="68">
        <v>5.8</v>
      </c>
      <c r="EI334" s="133">
        <v>6.3</v>
      </c>
      <c r="EJ334" s="134">
        <f t="shared" si="610"/>
        <v>-0.5</v>
      </c>
      <c r="EK334" s="68"/>
      <c r="EL334" s="133"/>
      <c r="EM334" s="134"/>
      <c r="EN334" s="68"/>
      <c r="EO334" s="133"/>
      <c r="EP334" s="134"/>
      <c r="EQ334" s="68">
        <v>6</v>
      </c>
      <c r="ER334" s="133">
        <v>6.1</v>
      </c>
      <c r="ES334" s="134">
        <f t="shared" si="611"/>
        <v>-9.9999999999999645E-2</v>
      </c>
      <c r="ET334" s="68"/>
      <c r="EU334" s="133"/>
      <c r="EV334" s="134"/>
      <c r="EW334" s="68"/>
      <c r="EX334" s="133"/>
      <c r="EY334" s="134"/>
    </row>
    <row r="335" spans="10:155" ht="16.5" x14ac:dyDescent="0.35">
      <c r="J335" s="103">
        <v>44638</v>
      </c>
      <c r="K335" s="101">
        <f t="shared" si="589"/>
        <v>11.63548387096774</v>
      </c>
      <c r="L335" s="102">
        <v>11.8</v>
      </c>
      <c r="M335" s="100">
        <v>12</v>
      </c>
      <c r="N335" s="100">
        <v>11.4</v>
      </c>
      <c r="O335" s="100">
        <v>11.6</v>
      </c>
      <c r="P335" s="100">
        <v>12.4</v>
      </c>
      <c r="Q335" s="105">
        <v>13.2</v>
      </c>
      <c r="R335" s="102">
        <v>11.8</v>
      </c>
      <c r="S335" s="100">
        <v>11.6</v>
      </c>
      <c r="T335" s="100">
        <v>11.8</v>
      </c>
      <c r="U335" s="100">
        <v>12.2</v>
      </c>
      <c r="V335" s="100">
        <v>12</v>
      </c>
      <c r="W335" s="56">
        <v>12</v>
      </c>
      <c r="X335" s="106">
        <v>10.199999999999999</v>
      </c>
      <c r="Y335" s="100">
        <v>11.4</v>
      </c>
      <c r="Z335" s="100">
        <v>11.8</v>
      </c>
      <c r="AA335" s="100">
        <v>11.8</v>
      </c>
      <c r="AB335" s="105">
        <v>11.8</v>
      </c>
      <c r="AC335" s="102">
        <v>11.6</v>
      </c>
      <c r="AD335" s="102">
        <v>11.6</v>
      </c>
      <c r="AE335" s="100">
        <v>11.4</v>
      </c>
      <c r="AF335" s="102">
        <v>11.6</v>
      </c>
      <c r="AG335" s="100">
        <v>11.4</v>
      </c>
      <c r="AH335" s="100">
        <v>11.4</v>
      </c>
      <c r="AI335" s="100">
        <v>11</v>
      </c>
      <c r="AJ335" s="105">
        <v>11.4</v>
      </c>
      <c r="AK335" s="102">
        <v>11.4</v>
      </c>
      <c r="AL335" s="100">
        <v>11.3</v>
      </c>
      <c r="AM335" s="100">
        <v>11.5</v>
      </c>
      <c r="AN335" s="100">
        <v>10.7</v>
      </c>
      <c r="AO335" s="100">
        <v>11.4</v>
      </c>
      <c r="AP335" s="100">
        <v>12.2</v>
      </c>
      <c r="AQ335" s="110">
        <f t="shared" si="574"/>
        <v>0.15000000000000213</v>
      </c>
      <c r="AS335" s="103"/>
      <c r="AT335" s="175"/>
      <c r="AU335" s="178"/>
      <c r="AV335" s="179"/>
      <c r="AW335" s="179"/>
      <c r="AX335" s="179"/>
      <c r="AY335" s="179"/>
      <c r="AZ335" s="182"/>
      <c r="BA335" s="183"/>
      <c r="BB335" s="179"/>
      <c r="BC335" s="179"/>
      <c r="BD335" s="179"/>
      <c r="BE335" s="179"/>
      <c r="BF335" s="183"/>
      <c r="BG335" s="179"/>
      <c r="BH335" s="179"/>
      <c r="BI335" s="179"/>
      <c r="BJ335" s="185"/>
      <c r="BK335" s="179"/>
      <c r="BL335" s="179"/>
      <c r="BM335" s="179"/>
      <c r="BN335" s="179"/>
      <c r="BO335" s="185"/>
      <c r="BP335" s="183"/>
      <c r="BQ335" s="179"/>
      <c r="BR335" s="179"/>
      <c r="BS335" s="179"/>
      <c r="BT335" s="179"/>
      <c r="BV335" s="103"/>
      <c r="BW335" s="186"/>
      <c r="BX335" s="178"/>
      <c r="BY335" s="179"/>
      <c r="BZ335" s="179"/>
      <c r="CA335" s="179"/>
      <c r="CB335" s="179"/>
      <c r="CC335" s="178"/>
      <c r="CD335" s="179"/>
      <c r="CE335" s="179"/>
      <c r="CF335" s="179"/>
      <c r="CG335" s="179"/>
      <c r="CH335" s="179"/>
      <c r="CI335" s="179"/>
      <c r="CJ335" s="179"/>
      <c r="CK335" s="179"/>
      <c r="CL335" s="179"/>
      <c r="CM335" s="179"/>
      <c r="CN335" s="179"/>
      <c r="CO335" s="179"/>
      <c r="CP335" s="179"/>
      <c r="CQ335" s="179"/>
      <c r="CR335" s="183"/>
      <c r="CS335" s="179"/>
      <c r="CT335" s="179"/>
      <c r="CU335" s="179"/>
      <c r="CV335" s="179"/>
      <c r="CX335" s="103">
        <v>44638</v>
      </c>
      <c r="CY335" s="68">
        <v>7.75</v>
      </c>
      <c r="CZ335" s="68">
        <v>6.75</v>
      </c>
      <c r="DA335" s="126">
        <f t="shared" si="585"/>
        <v>1</v>
      </c>
      <c r="DC335" s="103">
        <v>44638</v>
      </c>
      <c r="DD335" s="127">
        <f t="shared" si="591"/>
        <v>0.40000000000000036</v>
      </c>
      <c r="DE335" s="127">
        <f t="shared" si="592"/>
        <v>0.59999999999999964</v>
      </c>
      <c r="DF335" s="127">
        <f t="shared" si="593"/>
        <v>-0.90000000000000036</v>
      </c>
      <c r="DG335" s="127">
        <f t="shared" si="594"/>
        <v>-9.9999999999999645E-2</v>
      </c>
      <c r="DH335" s="127">
        <f t="shared" si="595"/>
        <v>-0.29999999999999893</v>
      </c>
      <c r="DI335" s="127">
        <f t="shared" si="596"/>
        <v>0.20000000000000107</v>
      </c>
      <c r="DJ335" s="127">
        <f t="shared" si="597"/>
        <v>-0.19999999999999929</v>
      </c>
      <c r="DK335" s="127">
        <f t="shared" si="598"/>
        <v>-0.59999999999999964</v>
      </c>
      <c r="DL335" s="127">
        <f t="shared" si="599"/>
        <v>-0.19999999999999929</v>
      </c>
      <c r="DM335" s="127">
        <f t="shared" si="600"/>
        <v>-0.19999999999999929</v>
      </c>
      <c r="DN335" s="127">
        <f t="shared" si="601"/>
        <v>-1.1000000000000014</v>
      </c>
      <c r="DO335" s="127">
        <f t="shared" si="602"/>
        <v>-0.70000000000000107</v>
      </c>
      <c r="DP335" s="127">
        <f t="shared" si="603"/>
        <v>-0.69999999999999929</v>
      </c>
      <c r="DQ335" s="127">
        <f t="shared" si="604"/>
        <v>-0.5</v>
      </c>
      <c r="DR335" s="127">
        <f t="shared" si="605"/>
        <v>-1.1000000000000014</v>
      </c>
      <c r="DS335" s="127">
        <f t="shared" si="606"/>
        <v>-1.4000000000000004</v>
      </c>
      <c r="DU335" s="103">
        <v>44641</v>
      </c>
      <c r="DV335" s="68">
        <v>5.9</v>
      </c>
      <c r="DW335" s="133">
        <v>6.1</v>
      </c>
      <c r="DX335" s="134">
        <f t="shared" si="561"/>
        <v>-0.19999999999999929</v>
      </c>
      <c r="DY335" s="68">
        <v>5.9</v>
      </c>
      <c r="DZ335" s="133">
        <v>6</v>
      </c>
      <c r="EA335" s="134">
        <f t="shared" si="609"/>
        <v>-9.9999999999999645E-2</v>
      </c>
      <c r="EB335" s="68"/>
      <c r="EC335" s="133"/>
      <c r="ED335" s="134"/>
      <c r="EE335" s="68"/>
      <c r="EF335" s="133"/>
      <c r="EG335" s="134"/>
      <c r="EH335" s="68">
        <v>5.7</v>
      </c>
      <c r="EI335" s="133">
        <v>6.2</v>
      </c>
      <c r="EJ335" s="134">
        <f t="shared" si="610"/>
        <v>-0.5</v>
      </c>
      <c r="EK335" s="68"/>
      <c r="EL335" s="133"/>
      <c r="EM335" s="134"/>
      <c r="EN335" s="68"/>
      <c r="EO335" s="133"/>
      <c r="EP335" s="134"/>
      <c r="EQ335" s="68">
        <v>5.7</v>
      </c>
      <c r="ER335" s="133">
        <v>5.8</v>
      </c>
      <c r="ES335" s="134">
        <f t="shared" si="611"/>
        <v>-9.9999999999999645E-2</v>
      </c>
      <c r="ET335" s="68"/>
      <c r="EU335" s="133"/>
      <c r="EV335" s="134"/>
      <c r="EW335" s="68"/>
      <c r="EX335" s="133"/>
      <c r="EY335" s="134"/>
    </row>
    <row r="336" spans="10:155" ht="16.5" x14ac:dyDescent="0.35">
      <c r="J336" s="103">
        <v>44637</v>
      </c>
      <c r="K336" s="101">
        <f t="shared" si="589"/>
        <v>11.835483870967744</v>
      </c>
      <c r="L336" s="102">
        <v>12</v>
      </c>
      <c r="M336" s="100">
        <v>12.2</v>
      </c>
      <c r="N336" s="100">
        <v>11.7</v>
      </c>
      <c r="O336" s="100">
        <v>11.7</v>
      </c>
      <c r="P336" s="100">
        <v>12.5</v>
      </c>
      <c r="Q336" s="105">
        <v>13.6</v>
      </c>
      <c r="R336" s="102">
        <v>12</v>
      </c>
      <c r="S336" s="100">
        <v>11.6</v>
      </c>
      <c r="T336" s="100">
        <v>12</v>
      </c>
      <c r="U336" s="100">
        <v>12.4</v>
      </c>
      <c r="V336" s="100">
        <v>12.2</v>
      </c>
      <c r="W336" s="56">
        <v>12.2</v>
      </c>
      <c r="X336" s="106">
        <v>10.199999999999999</v>
      </c>
      <c r="Y336" s="100">
        <v>11.6</v>
      </c>
      <c r="Z336" s="102">
        <v>12</v>
      </c>
      <c r="AA336" s="100">
        <v>12</v>
      </c>
      <c r="AB336" s="105">
        <v>12</v>
      </c>
      <c r="AC336" s="102">
        <v>11.8</v>
      </c>
      <c r="AD336" s="100">
        <v>11.8</v>
      </c>
      <c r="AE336" s="100">
        <v>11.8</v>
      </c>
      <c r="AF336" s="100">
        <v>11.8</v>
      </c>
      <c r="AG336" s="100">
        <v>11.6</v>
      </c>
      <c r="AH336" s="100">
        <v>11.6</v>
      </c>
      <c r="AI336" s="100">
        <v>11.2</v>
      </c>
      <c r="AJ336" s="105">
        <v>11.6</v>
      </c>
      <c r="AK336" s="102">
        <v>11.6</v>
      </c>
      <c r="AL336" s="100">
        <v>11.4</v>
      </c>
      <c r="AM336" s="100">
        <v>11.6</v>
      </c>
      <c r="AN336" s="100">
        <v>10.8</v>
      </c>
      <c r="AO336" s="100">
        <v>11.8</v>
      </c>
      <c r="AP336" s="100">
        <v>12.6</v>
      </c>
      <c r="AQ336" s="110">
        <f t="shared" si="574"/>
        <v>0.14999999999999858</v>
      </c>
      <c r="AS336" s="103"/>
      <c r="AT336" s="175"/>
      <c r="AU336" s="178"/>
      <c r="AV336" s="179"/>
      <c r="AW336" s="179"/>
      <c r="AX336" s="179"/>
      <c r="AY336" s="179"/>
      <c r="AZ336" s="182"/>
      <c r="BA336" s="183"/>
      <c r="BB336" s="179"/>
      <c r="BC336" s="179"/>
      <c r="BD336" s="179"/>
      <c r="BE336" s="179"/>
      <c r="BF336" s="183"/>
      <c r="BG336" s="179"/>
      <c r="BH336" s="179"/>
      <c r="BI336" s="179"/>
      <c r="BJ336" s="185"/>
      <c r="BK336" s="179"/>
      <c r="BL336" s="179"/>
      <c r="BM336" s="179"/>
      <c r="BN336" s="179"/>
      <c r="BO336" s="185"/>
      <c r="BP336" s="183"/>
      <c r="BQ336" s="179"/>
      <c r="BR336" s="179"/>
      <c r="BS336" s="179"/>
      <c r="BT336" s="179"/>
      <c r="BV336" s="103"/>
      <c r="BW336" s="186"/>
      <c r="BX336" s="178"/>
      <c r="BY336" s="179"/>
      <c r="BZ336" s="179"/>
      <c r="CA336" s="179"/>
      <c r="CB336" s="179"/>
      <c r="CC336" s="178"/>
      <c r="CD336" s="179"/>
      <c r="CE336" s="179"/>
      <c r="CF336" s="179"/>
      <c r="CG336" s="179"/>
      <c r="CH336" s="179"/>
      <c r="CI336" s="179"/>
      <c r="CJ336" s="179"/>
      <c r="CK336" s="179"/>
      <c r="CL336" s="179"/>
      <c r="CM336" s="179"/>
      <c r="CN336" s="179"/>
      <c r="CO336" s="179"/>
      <c r="CP336" s="179"/>
      <c r="CQ336" s="179"/>
      <c r="CR336" s="183"/>
      <c r="CS336" s="179"/>
      <c r="CT336" s="179"/>
      <c r="CU336" s="179"/>
      <c r="CV336" s="179"/>
      <c r="CX336" s="103">
        <v>44637</v>
      </c>
      <c r="CY336" s="68">
        <v>7.75</v>
      </c>
      <c r="CZ336" s="68">
        <v>6.75</v>
      </c>
      <c r="DA336" s="126">
        <f t="shared" si="585"/>
        <v>1</v>
      </c>
      <c r="DC336" s="103">
        <v>44637</v>
      </c>
      <c r="DD336" s="127">
        <f t="shared" si="591"/>
        <v>0.59999999999999964</v>
      </c>
      <c r="DE336" s="127">
        <f t="shared" si="592"/>
        <v>0.80000000000000071</v>
      </c>
      <c r="DF336" s="127">
        <f t="shared" si="593"/>
        <v>-0.79999999999999893</v>
      </c>
      <c r="DG336" s="127">
        <f t="shared" si="594"/>
        <v>0</v>
      </c>
      <c r="DH336" s="127">
        <f t="shared" si="595"/>
        <v>-0.19999999999999929</v>
      </c>
      <c r="DI336" s="127">
        <f t="shared" si="596"/>
        <v>0.40000000000000036</v>
      </c>
      <c r="DJ336" s="127">
        <f t="shared" si="597"/>
        <v>0</v>
      </c>
      <c r="DK336" s="127">
        <f t="shared" si="598"/>
        <v>-0.40000000000000036</v>
      </c>
      <c r="DL336" s="127">
        <f t="shared" si="599"/>
        <v>9.9999999999999645E-2</v>
      </c>
      <c r="DM336" s="127">
        <f t="shared" si="600"/>
        <v>0</v>
      </c>
      <c r="DN336" s="127">
        <f t="shared" si="601"/>
        <v>-1.1999999999999993</v>
      </c>
      <c r="DO336" s="127">
        <f t="shared" si="602"/>
        <v>-0.79999999999999893</v>
      </c>
      <c r="DP336" s="127">
        <f t="shared" si="603"/>
        <v>-0.79999999999999893</v>
      </c>
      <c r="DQ336" s="127">
        <f t="shared" si="604"/>
        <v>-0.59999999999999964</v>
      </c>
      <c r="DR336" s="127">
        <f t="shared" si="605"/>
        <v>-1.2000000000000011</v>
      </c>
      <c r="DS336" s="127">
        <f t="shared" si="606"/>
        <v>-1.4000000000000004</v>
      </c>
      <c r="DU336" s="103">
        <v>44640</v>
      </c>
      <c r="DV336" s="68">
        <v>5.9</v>
      </c>
      <c r="DW336" s="133">
        <v>6.1</v>
      </c>
      <c r="DX336" s="134">
        <f t="shared" si="561"/>
        <v>-0.19999999999999929</v>
      </c>
      <c r="DY336" s="68">
        <v>5.8</v>
      </c>
      <c r="DZ336" s="133">
        <v>6</v>
      </c>
      <c r="EA336" s="134">
        <f t="shared" si="609"/>
        <v>-0.20000000000000018</v>
      </c>
      <c r="EB336" s="68"/>
      <c r="EC336" s="133"/>
      <c r="ED336" s="134"/>
      <c r="EE336" s="68"/>
      <c r="EF336" s="133"/>
      <c r="EG336" s="134"/>
      <c r="EH336" s="68">
        <v>5.65</v>
      </c>
      <c r="EI336" s="133">
        <v>6.05</v>
      </c>
      <c r="EJ336" s="134">
        <f t="shared" si="610"/>
        <v>-0.39999999999999947</v>
      </c>
      <c r="EK336" s="68"/>
      <c r="EL336" s="133"/>
      <c r="EM336" s="134"/>
      <c r="EN336" s="68"/>
      <c r="EO336" s="133"/>
      <c r="EP336" s="134"/>
      <c r="EQ336" s="68">
        <v>5.7</v>
      </c>
      <c r="ER336" s="133">
        <v>5.8</v>
      </c>
      <c r="ES336" s="134">
        <f t="shared" si="611"/>
        <v>-9.9999999999999645E-2</v>
      </c>
      <c r="ET336" s="68"/>
      <c r="EU336" s="133"/>
      <c r="EV336" s="134"/>
      <c r="EW336" s="68"/>
      <c r="EX336" s="133"/>
      <c r="EY336" s="134"/>
    </row>
    <row r="337" spans="10:155" ht="16.5" x14ac:dyDescent="0.35">
      <c r="J337" s="103">
        <v>44636</v>
      </c>
      <c r="K337" s="101">
        <f t="shared" si="589"/>
        <v>11.961290322580647</v>
      </c>
      <c r="L337" s="102">
        <v>12</v>
      </c>
      <c r="M337" s="100">
        <v>12.3</v>
      </c>
      <c r="N337" s="100">
        <v>11.8</v>
      </c>
      <c r="O337" s="100">
        <v>11.8</v>
      </c>
      <c r="P337" s="100">
        <v>12.6</v>
      </c>
      <c r="Q337" s="105">
        <v>13.8</v>
      </c>
      <c r="R337" s="102">
        <v>12.4</v>
      </c>
      <c r="S337" s="100">
        <v>11.8</v>
      </c>
      <c r="T337" s="100">
        <v>12</v>
      </c>
      <c r="U337" s="100">
        <v>12.4</v>
      </c>
      <c r="V337" s="100">
        <v>12.4</v>
      </c>
      <c r="W337" s="56">
        <v>12.4</v>
      </c>
      <c r="X337" s="106">
        <v>10.199999999999999</v>
      </c>
      <c r="Y337" s="100">
        <v>11.8</v>
      </c>
      <c r="Z337" s="100">
        <v>12</v>
      </c>
      <c r="AA337" s="100">
        <v>12.2</v>
      </c>
      <c r="AB337" s="105">
        <v>12.2</v>
      </c>
      <c r="AC337" s="102">
        <v>12</v>
      </c>
      <c r="AD337" s="100">
        <v>12</v>
      </c>
      <c r="AE337" s="100">
        <v>11.8</v>
      </c>
      <c r="AF337" s="100">
        <v>12</v>
      </c>
      <c r="AG337" s="100">
        <v>11.6</v>
      </c>
      <c r="AH337" s="100">
        <v>11.6</v>
      </c>
      <c r="AI337" s="100">
        <v>11.2</v>
      </c>
      <c r="AJ337" s="105">
        <v>11.6</v>
      </c>
      <c r="AK337" s="102">
        <v>11.8</v>
      </c>
      <c r="AL337" s="100">
        <v>11.7</v>
      </c>
      <c r="AM337" s="100">
        <v>11.8</v>
      </c>
      <c r="AN337" s="100">
        <v>11</v>
      </c>
      <c r="AO337" s="100">
        <v>12</v>
      </c>
      <c r="AP337" s="100">
        <v>12.6</v>
      </c>
      <c r="AQ337" s="110">
        <f t="shared" si="574"/>
        <v>4.9999999999997158E-2</v>
      </c>
      <c r="AS337" s="103"/>
      <c r="AT337" s="175"/>
      <c r="AU337" s="178"/>
      <c r="AV337" s="179"/>
      <c r="AW337" s="179"/>
      <c r="AX337" s="179"/>
      <c r="AY337" s="179"/>
      <c r="AZ337" s="182"/>
      <c r="BA337" s="183"/>
      <c r="BB337" s="179"/>
      <c r="BC337" s="179"/>
      <c r="BD337" s="179"/>
      <c r="BE337" s="179"/>
      <c r="BF337" s="183"/>
      <c r="BG337" s="179"/>
      <c r="BH337" s="179"/>
      <c r="BI337" s="179"/>
      <c r="BJ337" s="185"/>
      <c r="BK337" s="179"/>
      <c r="BL337" s="179"/>
      <c r="BM337" s="179"/>
      <c r="BN337" s="179"/>
      <c r="BO337" s="185"/>
      <c r="BP337" s="183"/>
      <c r="BQ337" s="179"/>
      <c r="BR337" s="179"/>
      <c r="BS337" s="179"/>
      <c r="BT337" s="179"/>
      <c r="BV337" s="103"/>
      <c r="BW337" s="186"/>
      <c r="BX337" s="178"/>
      <c r="BY337" s="179"/>
      <c r="BZ337" s="179"/>
      <c r="CA337" s="179"/>
      <c r="CB337" s="179"/>
      <c r="CC337" s="178"/>
      <c r="CD337" s="179"/>
      <c r="CE337" s="179"/>
      <c r="CF337" s="179"/>
      <c r="CG337" s="179"/>
      <c r="CH337" s="179"/>
      <c r="CI337" s="179"/>
      <c r="CJ337" s="179"/>
      <c r="CK337" s="179"/>
      <c r="CL337" s="179"/>
      <c r="CM337" s="179"/>
      <c r="CN337" s="179"/>
      <c r="CO337" s="179"/>
      <c r="CP337" s="179"/>
      <c r="CQ337" s="179"/>
      <c r="CR337" s="183"/>
      <c r="CS337" s="179"/>
      <c r="CT337" s="179"/>
      <c r="CU337" s="179"/>
      <c r="CV337" s="179"/>
      <c r="CX337" s="103">
        <v>44636</v>
      </c>
      <c r="CY337" s="68">
        <v>8</v>
      </c>
      <c r="CZ337" s="68">
        <v>7</v>
      </c>
      <c r="DA337" s="126">
        <f t="shared" si="585"/>
        <v>1</v>
      </c>
      <c r="DC337" s="103">
        <v>44636</v>
      </c>
      <c r="DD337" s="127">
        <f t="shared" si="591"/>
        <v>0.59999999999999964</v>
      </c>
      <c r="DE337" s="127">
        <f t="shared" si="592"/>
        <v>0.59999999999999964</v>
      </c>
      <c r="DF337" s="127">
        <f t="shared" si="593"/>
        <v>-0.80000000000000071</v>
      </c>
      <c r="DG337" s="127">
        <f t="shared" si="594"/>
        <v>0</v>
      </c>
      <c r="DH337" s="127">
        <f t="shared" si="595"/>
        <v>-0.10000000000000142</v>
      </c>
      <c r="DI337" s="127">
        <f t="shared" si="596"/>
        <v>0.59999999999999964</v>
      </c>
      <c r="DJ337" s="127">
        <f t="shared" si="597"/>
        <v>-0.20000000000000107</v>
      </c>
      <c r="DK337" s="127">
        <f t="shared" si="598"/>
        <v>-0.60000000000000142</v>
      </c>
      <c r="DL337" s="127">
        <f t="shared" si="599"/>
        <v>0</v>
      </c>
      <c r="DM337" s="127">
        <f t="shared" si="600"/>
        <v>0</v>
      </c>
      <c r="DN337" s="127">
        <f t="shared" si="601"/>
        <v>-1.4000000000000004</v>
      </c>
      <c r="DO337" s="127">
        <f t="shared" si="602"/>
        <v>-0.59999999999999964</v>
      </c>
      <c r="DP337" s="127">
        <f t="shared" si="603"/>
        <v>-0.70000000000000107</v>
      </c>
      <c r="DQ337" s="127">
        <f t="shared" si="604"/>
        <v>-0.70000000000000107</v>
      </c>
      <c r="DR337" s="127">
        <f t="shared" si="605"/>
        <v>-1.5</v>
      </c>
      <c r="DS337" s="127">
        <f t="shared" si="606"/>
        <v>-1.6000000000000014</v>
      </c>
      <c r="DU337" s="103">
        <v>44639</v>
      </c>
      <c r="DV337" s="68">
        <v>5.9</v>
      </c>
      <c r="DW337" s="133">
        <v>6.1</v>
      </c>
      <c r="DX337" s="134">
        <f t="shared" ref="DX337:DX351" si="612">DV337-DW337</f>
        <v>-0.19999999999999929</v>
      </c>
      <c r="DY337" s="68">
        <v>5.8</v>
      </c>
      <c r="DZ337" s="133">
        <v>6</v>
      </c>
      <c r="EA337" s="134">
        <f t="shared" si="609"/>
        <v>-0.20000000000000018</v>
      </c>
      <c r="EB337" s="68"/>
      <c r="EC337" s="133"/>
      <c r="ED337" s="134"/>
      <c r="EE337" s="68"/>
      <c r="EF337" s="133"/>
      <c r="EG337" s="134"/>
      <c r="EH337" s="68">
        <v>5.65</v>
      </c>
      <c r="EI337" s="133">
        <v>6</v>
      </c>
      <c r="EJ337" s="134">
        <f t="shared" si="610"/>
        <v>-0.34999999999999964</v>
      </c>
      <c r="EK337" s="68"/>
      <c r="EL337" s="133"/>
      <c r="EM337" s="134"/>
      <c r="EN337" s="68"/>
      <c r="EO337" s="133"/>
      <c r="EP337" s="134"/>
      <c r="EQ337" s="68">
        <v>5.7</v>
      </c>
      <c r="ER337" s="133">
        <v>5.8</v>
      </c>
      <c r="ES337" s="134">
        <f t="shared" si="611"/>
        <v>-9.9999999999999645E-2</v>
      </c>
      <c r="ET337" s="68"/>
      <c r="EU337" s="133"/>
      <c r="EV337" s="134"/>
      <c r="EW337" s="68"/>
      <c r="EX337" s="133"/>
      <c r="EY337" s="134"/>
    </row>
    <row r="338" spans="10:155" ht="16.5" x14ac:dyDescent="0.35">
      <c r="J338" s="103">
        <v>44635</v>
      </c>
      <c r="K338" s="101">
        <f t="shared" si="589"/>
        <v>11.983870967741938</v>
      </c>
      <c r="L338" s="102">
        <v>12</v>
      </c>
      <c r="M338" s="100">
        <v>12.3</v>
      </c>
      <c r="N338" s="100">
        <v>11.8</v>
      </c>
      <c r="O338" s="100">
        <v>11.8</v>
      </c>
      <c r="P338" s="100">
        <v>12.6</v>
      </c>
      <c r="Q338" s="105">
        <v>13.8</v>
      </c>
      <c r="R338" s="102">
        <v>12.4</v>
      </c>
      <c r="S338" s="100">
        <v>11.8</v>
      </c>
      <c r="T338" s="100">
        <v>12.1</v>
      </c>
      <c r="U338" s="100">
        <v>12.6</v>
      </c>
      <c r="V338" s="100">
        <v>12.6</v>
      </c>
      <c r="W338" s="56">
        <v>12.6</v>
      </c>
      <c r="X338" s="106">
        <v>10.199999999999999</v>
      </c>
      <c r="Y338" s="100">
        <v>11.8</v>
      </c>
      <c r="Z338" s="100">
        <v>12</v>
      </c>
      <c r="AA338" s="100">
        <v>12.2</v>
      </c>
      <c r="AB338" s="105">
        <v>12.2</v>
      </c>
      <c r="AC338" s="102">
        <v>12</v>
      </c>
      <c r="AD338" s="100">
        <v>12</v>
      </c>
      <c r="AE338" s="100">
        <v>11.8</v>
      </c>
      <c r="AF338" s="100">
        <v>12</v>
      </c>
      <c r="AG338" s="100">
        <v>11.6</v>
      </c>
      <c r="AH338" s="100">
        <v>11.6</v>
      </c>
      <c r="AI338" s="100">
        <v>11.2</v>
      </c>
      <c r="AJ338" s="105">
        <v>11.6</v>
      </c>
      <c r="AK338" s="102">
        <v>11.8</v>
      </c>
      <c r="AL338" s="100">
        <v>11.7</v>
      </c>
      <c r="AM338" s="100">
        <v>11.8</v>
      </c>
      <c r="AN338" s="100">
        <v>11</v>
      </c>
      <c r="AO338" s="100">
        <v>12</v>
      </c>
      <c r="AP338" s="100">
        <v>12.6</v>
      </c>
      <c r="AQ338" s="110">
        <f t="shared" si="574"/>
        <v>4.9999999999997158E-2</v>
      </c>
      <c r="AS338" s="103"/>
      <c r="AT338" s="175"/>
      <c r="AU338" s="178"/>
      <c r="AV338" s="179"/>
      <c r="AW338" s="179"/>
      <c r="AX338" s="179"/>
      <c r="AY338" s="179"/>
      <c r="AZ338" s="182"/>
      <c r="BA338" s="183"/>
      <c r="BB338" s="179"/>
      <c r="BC338" s="179"/>
      <c r="BD338" s="179"/>
      <c r="BE338" s="179"/>
      <c r="BF338" s="183"/>
      <c r="BG338" s="179"/>
      <c r="BH338" s="179"/>
      <c r="BI338" s="179"/>
      <c r="BJ338" s="185"/>
      <c r="BK338" s="179"/>
      <c r="BL338" s="179"/>
      <c r="BM338" s="179"/>
      <c r="BN338" s="179"/>
      <c r="BO338" s="185"/>
      <c r="BP338" s="183"/>
      <c r="BQ338" s="179"/>
      <c r="BR338" s="179"/>
      <c r="BS338" s="179"/>
      <c r="BT338" s="179"/>
      <c r="BV338" s="103"/>
      <c r="BW338" s="186"/>
      <c r="BX338" s="178"/>
      <c r="BY338" s="179"/>
      <c r="BZ338" s="179"/>
      <c r="CA338" s="179"/>
      <c r="CB338" s="179"/>
      <c r="CC338" s="178"/>
      <c r="CD338" s="179"/>
      <c r="CE338" s="179"/>
      <c r="CF338" s="179"/>
      <c r="CG338" s="179"/>
      <c r="CH338" s="179"/>
      <c r="CI338" s="179"/>
      <c r="CJ338" s="179"/>
      <c r="CK338" s="179"/>
      <c r="CL338" s="179"/>
      <c r="CM338" s="179"/>
      <c r="CN338" s="179"/>
      <c r="CO338" s="179"/>
      <c r="CP338" s="179"/>
      <c r="CQ338" s="179"/>
      <c r="CR338" s="183"/>
      <c r="CS338" s="179"/>
      <c r="CT338" s="179"/>
      <c r="CU338" s="179"/>
      <c r="CV338" s="179"/>
      <c r="CX338" s="103">
        <v>44635</v>
      </c>
      <c r="CY338" s="68">
        <v>8.25</v>
      </c>
      <c r="CZ338" s="68">
        <v>7.5</v>
      </c>
      <c r="DA338" s="126">
        <f t="shared" si="585"/>
        <v>0.75</v>
      </c>
      <c r="DC338" s="103">
        <v>44635</v>
      </c>
      <c r="DD338" s="127">
        <f t="shared" si="591"/>
        <v>0.79999999999999893</v>
      </c>
      <c r="DE338" s="127">
        <f t="shared" si="592"/>
        <v>0.79999999999999893</v>
      </c>
      <c r="DF338" s="127">
        <f t="shared" si="593"/>
        <v>-0.80000000000000071</v>
      </c>
      <c r="DG338" s="127">
        <f t="shared" si="594"/>
        <v>0</v>
      </c>
      <c r="DH338" s="127">
        <f t="shared" si="595"/>
        <v>-0.10000000000000142</v>
      </c>
      <c r="DI338" s="127">
        <f t="shared" si="596"/>
        <v>0.59999999999999964</v>
      </c>
      <c r="DJ338" s="127">
        <f t="shared" si="597"/>
        <v>-0.20000000000000107</v>
      </c>
      <c r="DK338" s="127">
        <f t="shared" si="598"/>
        <v>-0.60000000000000142</v>
      </c>
      <c r="DL338" s="127">
        <f t="shared" si="599"/>
        <v>0</v>
      </c>
      <c r="DM338" s="127">
        <f t="shared" si="600"/>
        <v>0</v>
      </c>
      <c r="DN338" s="127">
        <f t="shared" si="601"/>
        <v>-1.4000000000000004</v>
      </c>
      <c r="DO338" s="127">
        <f t="shared" si="602"/>
        <v>-0.59999999999999964</v>
      </c>
      <c r="DP338" s="127">
        <f t="shared" si="603"/>
        <v>-0.90000000000000036</v>
      </c>
      <c r="DQ338" s="127">
        <f t="shared" si="604"/>
        <v>-0.70000000000000107</v>
      </c>
      <c r="DR338" s="127">
        <f t="shared" si="605"/>
        <v>-1.5</v>
      </c>
      <c r="DS338" s="127">
        <f t="shared" si="606"/>
        <v>-1.6000000000000014</v>
      </c>
      <c r="DU338" s="103">
        <v>44638</v>
      </c>
      <c r="DV338" s="68">
        <v>5.9</v>
      </c>
      <c r="DW338" s="133">
        <v>6.2</v>
      </c>
      <c r="DX338" s="134">
        <f t="shared" si="612"/>
        <v>-0.29999999999999982</v>
      </c>
      <c r="DY338" s="68">
        <v>5.8</v>
      </c>
      <c r="DZ338" s="133">
        <v>6</v>
      </c>
      <c r="EA338" s="134">
        <f t="shared" ref="EA338:EA346" si="613">DY338-DZ338</f>
        <v>-0.20000000000000018</v>
      </c>
      <c r="EB338" s="68"/>
      <c r="EC338" s="133"/>
      <c r="ED338" s="134"/>
      <c r="EE338" s="68"/>
      <c r="EF338" s="133"/>
      <c r="EG338" s="134"/>
      <c r="EH338" s="68">
        <v>5.65</v>
      </c>
      <c r="EI338" s="133">
        <v>6.2</v>
      </c>
      <c r="EJ338" s="134">
        <f t="shared" si="610"/>
        <v>-0.54999999999999982</v>
      </c>
      <c r="EK338" s="68"/>
      <c r="EL338" s="133"/>
      <c r="EM338" s="134"/>
      <c r="EN338" s="68"/>
      <c r="EO338" s="133"/>
      <c r="EP338" s="134"/>
      <c r="EQ338" s="68">
        <v>5.7</v>
      </c>
      <c r="ER338" s="133">
        <v>5.8</v>
      </c>
      <c r="ES338" s="134">
        <f t="shared" si="611"/>
        <v>-9.9999999999999645E-2</v>
      </c>
      <c r="ET338" s="68"/>
      <c r="EU338" s="133"/>
      <c r="EV338" s="134"/>
      <c r="EW338" s="68"/>
      <c r="EX338" s="133"/>
      <c r="EY338" s="134"/>
    </row>
    <row r="339" spans="10:155" ht="16.5" x14ac:dyDescent="0.35">
      <c r="J339" s="103">
        <v>44634</v>
      </c>
      <c r="K339" s="101">
        <f t="shared" si="589"/>
        <v>12.012903225806452</v>
      </c>
      <c r="L339" s="102">
        <v>12</v>
      </c>
      <c r="M339" s="100">
        <v>12.3</v>
      </c>
      <c r="N339" s="100">
        <v>11.8</v>
      </c>
      <c r="O339" s="100">
        <v>11.8</v>
      </c>
      <c r="P339" s="100">
        <v>12.5</v>
      </c>
      <c r="Q339" s="105">
        <v>13.8</v>
      </c>
      <c r="R339" s="102">
        <v>12.4</v>
      </c>
      <c r="S339" s="100">
        <v>11.8</v>
      </c>
      <c r="T339" s="100">
        <v>12.2</v>
      </c>
      <c r="U339" s="100">
        <v>12.8</v>
      </c>
      <c r="V339" s="100">
        <v>12.6</v>
      </c>
      <c r="W339" s="56">
        <v>12.6</v>
      </c>
      <c r="X339" s="106">
        <v>10.199999999999999</v>
      </c>
      <c r="Y339" s="100">
        <v>12</v>
      </c>
      <c r="Z339" s="100">
        <v>12</v>
      </c>
      <c r="AA339" s="100">
        <v>12.2</v>
      </c>
      <c r="AB339" s="105">
        <v>12.2</v>
      </c>
      <c r="AC339" s="102">
        <v>12</v>
      </c>
      <c r="AD339" s="100">
        <v>12</v>
      </c>
      <c r="AE339" s="100">
        <v>12</v>
      </c>
      <c r="AF339" s="100">
        <v>12</v>
      </c>
      <c r="AG339" s="100">
        <v>11.6</v>
      </c>
      <c r="AH339" s="100">
        <v>11.6</v>
      </c>
      <c r="AI339" s="100">
        <v>11.2</v>
      </c>
      <c r="AJ339" s="105">
        <v>11.6</v>
      </c>
      <c r="AK339" s="102">
        <v>11.8</v>
      </c>
      <c r="AL339" s="100">
        <v>11.8</v>
      </c>
      <c r="AM339" s="100">
        <v>12</v>
      </c>
      <c r="AN339" s="100">
        <v>11</v>
      </c>
      <c r="AO339" s="100">
        <v>12</v>
      </c>
      <c r="AP339" s="100">
        <v>12.6</v>
      </c>
      <c r="AQ339" s="110">
        <f t="shared" si="574"/>
        <v>4.9999999999998934E-2</v>
      </c>
      <c r="AS339" s="103"/>
      <c r="AT339" s="175"/>
      <c r="AU339" s="178"/>
      <c r="AV339" s="179"/>
      <c r="AW339" s="179"/>
      <c r="AX339" s="179"/>
      <c r="AY339" s="179"/>
      <c r="AZ339" s="182"/>
      <c r="BA339" s="183"/>
      <c r="BB339" s="179"/>
      <c r="BC339" s="179"/>
      <c r="BD339" s="179"/>
      <c r="BE339" s="179"/>
      <c r="BF339" s="183"/>
      <c r="BG339" s="179"/>
      <c r="BH339" s="179"/>
      <c r="BI339" s="179"/>
      <c r="BJ339" s="185"/>
      <c r="BK339" s="179"/>
      <c r="BL339" s="179"/>
      <c r="BM339" s="179"/>
      <c r="BN339" s="179"/>
      <c r="BO339" s="185"/>
      <c r="BP339" s="183"/>
      <c r="BQ339" s="179"/>
      <c r="BR339" s="179"/>
      <c r="BS339" s="179"/>
      <c r="BT339" s="179"/>
      <c r="BV339" s="103"/>
      <c r="BW339" s="186"/>
      <c r="BX339" s="178"/>
      <c r="BY339" s="179"/>
      <c r="BZ339" s="179"/>
      <c r="CA339" s="179"/>
      <c r="CB339" s="179"/>
      <c r="CC339" s="178"/>
      <c r="CD339" s="179"/>
      <c r="CE339" s="179"/>
      <c r="CF339" s="179"/>
      <c r="CG339" s="179"/>
      <c r="CH339" s="179"/>
      <c r="CI339" s="179"/>
      <c r="CJ339" s="179"/>
      <c r="CK339" s="179"/>
      <c r="CL339" s="179"/>
      <c r="CM339" s="179"/>
      <c r="CN339" s="179"/>
      <c r="CO339" s="179"/>
      <c r="CP339" s="179"/>
      <c r="CQ339" s="179"/>
      <c r="CR339" s="183"/>
      <c r="CS339" s="179"/>
      <c r="CT339" s="179"/>
      <c r="CU339" s="179"/>
      <c r="CV339" s="179"/>
      <c r="CX339" s="103">
        <v>44634</v>
      </c>
      <c r="CY339" s="68">
        <v>7.75</v>
      </c>
      <c r="CZ339" s="68">
        <v>7</v>
      </c>
      <c r="DA339" s="126">
        <f t="shared" si="585"/>
        <v>0.75</v>
      </c>
      <c r="DC339" s="103">
        <v>44634</v>
      </c>
      <c r="DD339" s="127">
        <f t="shared" si="591"/>
        <v>0.79999999999999893</v>
      </c>
      <c r="DE339" s="127">
        <f t="shared" si="592"/>
        <v>1</v>
      </c>
      <c r="DF339" s="127">
        <f t="shared" si="593"/>
        <v>-0.80000000000000071</v>
      </c>
      <c r="DG339" s="127">
        <f t="shared" si="594"/>
        <v>0.19999999999999929</v>
      </c>
      <c r="DH339" s="127">
        <f t="shared" si="595"/>
        <v>0</v>
      </c>
      <c r="DI339" s="127">
        <f t="shared" si="596"/>
        <v>0.59999999999999964</v>
      </c>
      <c r="DJ339" s="127">
        <f t="shared" si="597"/>
        <v>-0.20000000000000107</v>
      </c>
      <c r="DK339" s="127">
        <f t="shared" si="598"/>
        <v>-0.60000000000000142</v>
      </c>
      <c r="DL339" s="127">
        <f t="shared" si="599"/>
        <v>0</v>
      </c>
      <c r="DM339" s="127">
        <f t="shared" si="600"/>
        <v>0</v>
      </c>
      <c r="DN339" s="127">
        <f t="shared" si="601"/>
        <v>-1.4000000000000004</v>
      </c>
      <c r="DO339" s="127">
        <f t="shared" si="602"/>
        <v>-0.59999999999999964</v>
      </c>
      <c r="DP339" s="127">
        <f t="shared" si="603"/>
        <v>-0.79999999999999893</v>
      </c>
      <c r="DQ339" s="127">
        <f t="shared" si="604"/>
        <v>-0.59999999999999964</v>
      </c>
      <c r="DR339" s="127">
        <f t="shared" si="605"/>
        <v>-1.6000000000000014</v>
      </c>
      <c r="DS339" s="127">
        <f t="shared" si="606"/>
        <v>-1.6000000000000014</v>
      </c>
      <c r="DU339" s="103">
        <v>44637</v>
      </c>
      <c r="DV339" s="68">
        <v>6</v>
      </c>
      <c r="DW339" s="133">
        <v>6.3</v>
      </c>
      <c r="DX339" s="134">
        <f t="shared" si="612"/>
        <v>-0.29999999999999982</v>
      </c>
      <c r="DY339" s="68">
        <v>5.8</v>
      </c>
      <c r="DZ339" s="133">
        <v>6</v>
      </c>
      <c r="EA339" s="134">
        <f t="shared" si="613"/>
        <v>-0.20000000000000018</v>
      </c>
      <c r="EB339" s="68"/>
      <c r="EC339" s="133"/>
      <c r="ED339" s="134"/>
      <c r="EE339" s="68"/>
      <c r="EF339" s="133"/>
      <c r="EG339" s="134"/>
      <c r="EH339" s="68">
        <v>5.7</v>
      </c>
      <c r="EI339" s="133">
        <v>6.2</v>
      </c>
      <c r="EJ339" s="134">
        <f t="shared" ref="EJ339:EJ346" si="614">EH339-EI339</f>
        <v>-0.5</v>
      </c>
      <c r="EK339" s="68"/>
      <c r="EL339" s="133"/>
      <c r="EM339" s="134"/>
      <c r="EN339" s="68"/>
      <c r="EO339" s="133"/>
      <c r="EP339" s="134"/>
      <c r="EQ339" s="68">
        <v>5.8</v>
      </c>
      <c r="ER339" s="133">
        <v>5.9</v>
      </c>
      <c r="ES339" s="134">
        <f t="shared" ref="ES339:ES346" si="615">EQ339-ER339</f>
        <v>-0.10000000000000053</v>
      </c>
      <c r="ET339" s="68"/>
      <c r="EU339" s="133"/>
      <c r="EV339" s="134"/>
      <c r="EW339" s="68"/>
      <c r="EX339" s="133"/>
      <c r="EY339" s="134"/>
    </row>
    <row r="340" spans="10:155" ht="16.5" x14ac:dyDescent="0.35">
      <c r="J340" s="103">
        <v>44633</v>
      </c>
      <c r="K340" s="101">
        <f t="shared" si="589"/>
        <v>12.019354838709679</v>
      </c>
      <c r="L340" s="102">
        <v>12</v>
      </c>
      <c r="M340" s="100">
        <v>12.3</v>
      </c>
      <c r="N340" s="100">
        <v>11.8</v>
      </c>
      <c r="O340" s="100">
        <v>11.8</v>
      </c>
      <c r="P340" s="100">
        <v>12.5</v>
      </c>
      <c r="Q340" s="105">
        <v>13.8</v>
      </c>
      <c r="R340" s="102">
        <v>12.4</v>
      </c>
      <c r="S340" s="100">
        <v>12</v>
      </c>
      <c r="T340" s="100">
        <v>12.2</v>
      </c>
      <c r="U340" s="100">
        <v>12.8</v>
      </c>
      <c r="V340" s="100">
        <v>12.6</v>
      </c>
      <c r="W340" s="56">
        <v>12.6</v>
      </c>
      <c r="X340" s="106">
        <v>10.199999999999999</v>
      </c>
      <c r="Y340" s="100">
        <v>12</v>
      </c>
      <c r="Z340" s="100">
        <v>12</v>
      </c>
      <c r="AA340" s="100">
        <v>12.2</v>
      </c>
      <c r="AB340" s="105">
        <v>12.2</v>
      </c>
      <c r="AC340" s="102">
        <v>12</v>
      </c>
      <c r="AD340" s="100">
        <v>12</v>
      </c>
      <c r="AE340" s="100">
        <v>12</v>
      </c>
      <c r="AF340" s="100">
        <v>12</v>
      </c>
      <c r="AG340" s="100">
        <v>11.6</v>
      </c>
      <c r="AH340" s="100">
        <v>11.6</v>
      </c>
      <c r="AI340" s="100">
        <v>11.2</v>
      </c>
      <c r="AJ340" s="105">
        <v>11.6</v>
      </c>
      <c r="AK340" s="102">
        <v>11.8</v>
      </c>
      <c r="AL340" s="100">
        <v>11.8</v>
      </c>
      <c r="AM340" s="100">
        <v>12</v>
      </c>
      <c r="AN340" s="100">
        <v>11</v>
      </c>
      <c r="AO340" s="100">
        <v>12</v>
      </c>
      <c r="AP340" s="100">
        <v>12.6</v>
      </c>
      <c r="AQ340" s="110">
        <f t="shared" si="574"/>
        <v>-4.9999999999998934E-2</v>
      </c>
      <c r="AS340" s="103"/>
      <c r="AT340" s="175"/>
      <c r="AU340" s="178"/>
      <c r="AV340" s="179"/>
      <c r="AW340" s="179"/>
      <c r="AX340" s="179"/>
      <c r="AY340" s="179"/>
      <c r="AZ340" s="182"/>
      <c r="BA340" s="183"/>
      <c r="BB340" s="179"/>
      <c r="BC340" s="179"/>
      <c r="BD340" s="179"/>
      <c r="BE340" s="179"/>
      <c r="BF340" s="183"/>
      <c r="BG340" s="179"/>
      <c r="BH340" s="179"/>
      <c r="BI340" s="179"/>
      <c r="BJ340" s="185"/>
      <c r="BK340" s="179"/>
      <c r="BL340" s="179"/>
      <c r="BM340" s="179"/>
      <c r="BN340" s="179"/>
      <c r="BO340" s="185"/>
      <c r="BP340" s="183"/>
      <c r="BQ340" s="179"/>
      <c r="BR340" s="179"/>
      <c r="BS340" s="179"/>
      <c r="BT340" s="179"/>
      <c r="BV340" s="103"/>
      <c r="BW340" s="186"/>
      <c r="BX340" s="178"/>
      <c r="BY340" s="179"/>
      <c r="BZ340" s="179"/>
      <c r="CA340" s="179"/>
      <c r="CB340" s="179"/>
      <c r="CC340" s="178"/>
      <c r="CD340" s="179"/>
      <c r="CE340" s="179"/>
      <c r="CF340" s="179"/>
      <c r="CG340" s="179"/>
      <c r="CH340" s="179"/>
      <c r="CI340" s="179"/>
      <c r="CJ340" s="179"/>
      <c r="CK340" s="179"/>
      <c r="CL340" s="179"/>
      <c r="CM340" s="179"/>
      <c r="CN340" s="179"/>
      <c r="CO340" s="179"/>
      <c r="CP340" s="179"/>
      <c r="CQ340" s="179"/>
      <c r="CR340" s="183"/>
      <c r="CS340" s="179"/>
      <c r="CT340" s="179"/>
      <c r="CU340" s="179"/>
      <c r="CV340" s="179"/>
      <c r="CX340" s="103">
        <v>44633</v>
      </c>
      <c r="CY340" s="68">
        <v>8</v>
      </c>
      <c r="CZ340" s="68">
        <v>6.75</v>
      </c>
      <c r="DA340" s="126">
        <f t="shared" si="585"/>
        <v>1.25</v>
      </c>
      <c r="DC340" s="103">
        <v>44633</v>
      </c>
      <c r="DD340" s="127">
        <f t="shared" si="591"/>
        <v>0.59999999999999964</v>
      </c>
      <c r="DE340" s="127">
        <f t="shared" si="592"/>
        <v>0.80000000000000071</v>
      </c>
      <c r="DF340" s="127">
        <f t="shared" si="593"/>
        <v>-1</v>
      </c>
      <c r="DG340" s="127">
        <f t="shared" si="594"/>
        <v>0</v>
      </c>
      <c r="DH340" s="127">
        <f t="shared" si="595"/>
        <v>-0.19999999999999929</v>
      </c>
      <c r="DI340" s="127">
        <f t="shared" si="596"/>
        <v>0.40000000000000036</v>
      </c>
      <c r="DJ340" s="127">
        <f t="shared" si="597"/>
        <v>-0.40000000000000036</v>
      </c>
      <c r="DK340" s="127">
        <f t="shared" si="598"/>
        <v>-0.80000000000000071</v>
      </c>
      <c r="DL340" s="127">
        <f t="shared" si="599"/>
        <v>-0.19999999999999929</v>
      </c>
      <c r="DM340" s="127">
        <f t="shared" si="600"/>
        <v>-0.19999999999999929</v>
      </c>
      <c r="DN340" s="127">
        <f t="shared" si="601"/>
        <v>-1.4000000000000004</v>
      </c>
      <c r="DO340" s="127">
        <f t="shared" si="602"/>
        <v>-0.59999999999999964</v>
      </c>
      <c r="DP340" s="127">
        <f t="shared" si="603"/>
        <v>-0.79999999999999893</v>
      </c>
      <c r="DQ340" s="127">
        <f t="shared" si="604"/>
        <v>-0.59999999999999964</v>
      </c>
      <c r="DR340" s="127">
        <f t="shared" si="605"/>
        <v>-1.6000000000000014</v>
      </c>
      <c r="DS340" s="127">
        <f t="shared" si="606"/>
        <v>-1.8000000000000007</v>
      </c>
      <c r="DU340" s="103">
        <v>44636</v>
      </c>
      <c r="DV340" s="68">
        <v>6.2</v>
      </c>
      <c r="DW340" s="133">
        <v>6.4</v>
      </c>
      <c r="DX340" s="134">
        <f t="shared" si="612"/>
        <v>-0.20000000000000018</v>
      </c>
      <c r="DY340" s="68">
        <v>5.9</v>
      </c>
      <c r="DZ340" s="133">
        <v>6.1</v>
      </c>
      <c r="EA340" s="134">
        <f t="shared" si="613"/>
        <v>-0.19999999999999929</v>
      </c>
      <c r="EB340" s="68"/>
      <c r="EC340" s="133"/>
      <c r="ED340" s="134"/>
      <c r="EE340" s="68"/>
      <c r="EF340" s="133"/>
      <c r="EG340" s="134"/>
      <c r="EH340" s="68">
        <v>5.85</v>
      </c>
      <c r="EI340" s="133">
        <v>6.2</v>
      </c>
      <c r="EJ340" s="134">
        <f t="shared" si="614"/>
        <v>-0.35000000000000053</v>
      </c>
      <c r="EK340" s="68"/>
      <c r="EL340" s="133"/>
      <c r="EM340" s="134"/>
      <c r="EN340" s="68"/>
      <c r="EO340" s="133"/>
      <c r="EP340" s="134"/>
      <c r="EQ340" s="68">
        <v>5.8</v>
      </c>
      <c r="ER340" s="133">
        <v>5.9</v>
      </c>
      <c r="ES340" s="134">
        <f t="shared" si="615"/>
        <v>-0.10000000000000053</v>
      </c>
      <c r="ET340" s="68"/>
      <c r="EU340" s="133"/>
      <c r="EV340" s="134"/>
      <c r="EW340" s="68"/>
      <c r="EX340" s="133"/>
      <c r="EY340" s="134"/>
    </row>
    <row r="341" spans="10:155" ht="16.5" x14ac:dyDescent="0.35">
      <c r="J341" s="103">
        <v>44632</v>
      </c>
      <c r="K341" s="101">
        <f t="shared" si="589"/>
        <v>12.032258064516132</v>
      </c>
      <c r="L341" s="102">
        <v>12</v>
      </c>
      <c r="M341" s="100">
        <v>12.3</v>
      </c>
      <c r="N341" s="100">
        <v>11.8</v>
      </c>
      <c r="O341" s="100">
        <v>11.8</v>
      </c>
      <c r="P341" s="100">
        <v>12.5</v>
      </c>
      <c r="Q341" s="105">
        <v>13.8</v>
      </c>
      <c r="R341" s="102">
        <v>12.4</v>
      </c>
      <c r="S341" s="100">
        <v>12.2</v>
      </c>
      <c r="T341" s="100">
        <v>12.2</v>
      </c>
      <c r="U341" s="100">
        <v>12.8</v>
      </c>
      <c r="V341" s="100">
        <v>12.6</v>
      </c>
      <c r="W341" s="56">
        <v>12.6</v>
      </c>
      <c r="X341" s="106">
        <v>10.199999999999999</v>
      </c>
      <c r="Y341" s="100">
        <v>12</v>
      </c>
      <c r="Z341" s="100">
        <v>12</v>
      </c>
      <c r="AA341" s="100">
        <v>12.2</v>
      </c>
      <c r="AB341" s="105">
        <v>12.2</v>
      </c>
      <c r="AC341" s="102">
        <v>12</v>
      </c>
      <c r="AD341" s="100">
        <v>12</v>
      </c>
      <c r="AE341" s="100">
        <v>12</v>
      </c>
      <c r="AF341" s="100">
        <v>12</v>
      </c>
      <c r="AG341" s="100">
        <v>11.6</v>
      </c>
      <c r="AH341" s="100">
        <v>11.6</v>
      </c>
      <c r="AI341" s="100">
        <v>11.2</v>
      </c>
      <c r="AJ341" s="105">
        <v>11.6</v>
      </c>
      <c r="AK341" s="102">
        <v>11.8</v>
      </c>
      <c r="AL341" s="100">
        <v>12</v>
      </c>
      <c r="AM341" s="100">
        <v>12</v>
      </c>
      <c r="AN341" s="100">
        <v>11</v>
      </c>
      <c r="AO341" s="100">
        <v>12</v>
      </c>
      <c r="AP341" s="100">
        <v>12.6</v>
      </c>
      <c r="AQ341" s="110">
        <f t="shared" si="574"/>
        <v>-5.0000000000000711E-2</v>
      </c>
      <c r="AS341" s="103"/>
      <c r="BV341" s="189"/>
      <c r="BX341" s="178"/>
      <c r="BY341" s="179"/>
      <c r="BZ341" s="179"/>
      <c r="CA341" s="179"/>
      <c r="CB341" s="179"/>
      <c r="CC341" s="178"/>
      <c r="CD341" s="179"/>
      <c r="CE341" s="179"/>
      <c r="CF341" s="179"/>
      <c r="CG341" s="179"/>
      <c r="CH341" s="179"/>
      <c r="CI341" s="179"/>
      <c r="CJ341" s="179"/>
      <c r="CK341" s="179"/>
      <c r="CL341" s="179"/>
      <c r="CM341" s="179"/>
      <c r="CN341" s="179"/>
      <c r="CO341" s="179"/>
      <c r="CP341" s="179"/>
      <c r="CQ341" s="179"/>
      <c r="CR341" s="183"/>
      <c r="CS341" s="179"/>
      <c r="CT341" s="179"/>
      <c r="CU341" s="179"/>
      <c r="CV341" s="179"/>
      <c r="CX341" s="103">
        <v>44632</v>
      </c>
      <c r="CY341" s="68">
        <v>7.75</v>
      </c>
      <c r="CZ341" s="68">
        <v>6.75</v>
      </c>
      <c r="DA341" s="126">
        <f t="shared" si="585"/>
        <v>1</v>
      </c>
      <c r="DC341" s="103">
        <v>44632</v>
      </c>
      <c r="DD341" s="127">
        <f t="shared" si="591"/>
        <v>0.40000000000000036</v>
      </c>
      <c r="DE341" s="127">
        <f t="shared" si="592"/>
        <v>0.60000000000000142</v>
      </c>
      <c r="DF341" s="127">
        <f t="shared" si="593"/>
        <v>-1.1999999999999993</v>
      </c>
      <c r="DG341" s="127">
        <f t="shared" si="594"/>
        <v>-0.19999999999999929</v>
      </c>
      <c r="DH341" s="127">
        <f t="shared" si="595"/>
        <v>-0.19999999999999929</v>
      </c>
      <c r="DI341" s="127">
        <f t="shared" si="596"/>
        <v>0.20000000000000107</v>
      </c>
      <c r="DJ341" s="127">
        <f t="shared" si="597"/>
        <v>-0.59999999999999964</v>
      </c>
      <c r="DK341" s="127">
        <f t="shared" si="598"/>
        <v>-1</v>
      </c>
      <c r="DL341" s="127">
        <f t="shared" si="599"/>
        <v>-0.39999999999999858</v>
      </c>
      <c r="DM341" s="127">
        <f t="shared" si="600"/>
        <v>-0.39999999999999858</v>
      </c>
      <c r="DN341" s="127">
        <f t="shared" si="601"/>
        <v>-1.4000000000000004</v>
      </c>
      <c r="DO341" s="127">
        <f t="shared" si="602"/>
        <v>-0.59999999999999964</v>
      </c>
      <c r="DP341" s="127">
        <f t="shared" si="603"/>
        <v>-0.59999999999999964</v>
      </c>
      <c r="DQ341" s="127">
        <f t="shared" si="604"/>
        <v>-0.40000000000000036</v>
      </c>
      <c r="DR341" s="127">
        <f t="shared" si="605"/>
        <v>-1.8000000000000007</v>
      </c>
      <c r="DS341" s="127">
        <f t="shared" si="606"/>
        <v>-2</v>
      </c>
      <c r="DU341" s="103">
        <v>44635</v>
      </c>
      <c r="DV341" s="68">
        <v>6.2</v>
      </c>
      <c r="DW341" s="133">
        <v>6.4</v>
      </c>
      <c r="DX341" s="134">
        <f t="shared" si="612"/>
        <v>-0.20000000000000018</v>
      </c>
      <c r="DY341" s="68">
        <v>5.9</v>
      </c>
      <c r="DZ341" s="133">
        <v>6.1</v>
      </c>
      <c r="EA341" s="134">
        <f t="shared" si="613"/>
        <v>-0.19999999999999929</v>
      </c>
      <c r="EB341" s="68"/>
      <c r="EC341" s="133"/>
      <c r="ED341" s="134"/>
      <c r="EE341" s="68"/>
      <c r="EF341" s="133"/>
      <c r="EG341" s="134"/>
      <c r="EH341" s="68">
        <v>5.85</v>
      </c>
      <c r="EI341" s="133">
        <v>6.2</v>
      </c>
      <c r="EJ341" s="134">
        <f t="shared" si="614"/>
        <v>-0.35000000000000053</v>
      </c>
      <c r="EK341" s="68"/>
      <c r="EL341" s="133"/>
      <c r="EM341" s="134"/>
      <c r="EN341" s="68"/>
      <c r="EO341" s="133"/>
      <c r="EP341" s="134"/>
      <c r="EQ341" s="68">
        <v>5.8</v>
      </c>
      <c r="ER341" s="133">
        <v>6</v>
      </c>
      <c r="ES341" s="134">
        <f t="shared" si="615"/>
        <v>-0.20000000000000018</v>
      </c>
      <c r="ET341" s="68"/>
      <c r="EU341" s="133"/>
      <c r="EV341" s="134"/>
      <c r="EW341" s="68"/>
      <c r="EX341" s="133"/>
      <c r="EY341" s="134"/>
    </row>
    <row r="342" spans="10:155" ht="16.5" x14ac:dyDescent="0.35">
      <c r="J342" s="103">
        <v>44631</v>
      </c>
      <c r="K342" s="101">
        <f t="shared" si="589"/>
        <v>12.029032258064516</v>
      </c>
      <c r="L342" s="102">
        <v>12</v>
      </c>
      <c r="M342" s="100">
        <v>12.2</v>
      </c>
      <c r="N342" s="100">
        <v>11.8</v>
      </c>
      <c r="O342" s="100">
        <v>11.8</v>
      </c>
      <c r="P342" s="100">
        <v>12.5</v>
      </c>
      <c r="Q342" s="105">
        <v>13.8</v>
      </c>
      <c r="R342" s="102">
        <v>12.4</v>
      </c>
      <c r="S342" s="100">
        <v>12.2</v>
      </c>
      <c r="T342" s="100">
        <v>12.2</v>
      </c>
      <c r="U342" s="100">
        <v>12.8</v>
      </c>
      <c r="V342" s="100">
        <v>12.6</v>
      </c>
      <c r="W342" s="56">
        <v>12.6</v>
      </c>
      <c r="X342" s="106">
        <v>10.199999999999999</v>
      </c>
      <c r="Y342" s="100">
        <v>12</v>
      </c>
      <c r="Z342" s="100">
        <v>12</v>
      </c>
      <c r="AA342" s="100">
        <v>12.2</v>
      </c>
      <c r="AB342" s="105">
        <v>12.2</v>
      </c>
      <c r="AC342" s="102">
        <v>12</v>
      </c>
      <c r="AD342" s="100">
        <v>12</v>
      </c>
      <c r="AE342" s="100">
        <v>12</v>
      </c>
      <c r="AF342" s="100">
        <v>12</v>
      </c>
      <c r="AG342" s="100">
        <v>11.6</v>
      </c>
      <c r="AH342" s="100">
        <v>11.6</v>
      </c>
      <c r="AI342" s="100">
        <v>11.2</v>
      </c>
      <c r="AJ342" s="105">
        <v>11.6</v>
      </c>
      <c r="AK342" s="102">
        <v>11.8</v>
      </c>
      <c r="AL342" s="100">
        <v>12</v>
      </c>
      <c r="AM342" s="100">
        <v>12</v>
      </c>
      <c r="AN342" s="100">
        <v>11</v>
      </c>
      <c r="AO342" s="100">
        <v>12</v>
      </c>
      <c r="AP342" s="100">
        <v>12.6</v>
      </c>
      <c r="AQ342" s="110">
        <f t="shared" si="574"/>
        <v>-5.0000000000000711E-2</v>
      </c>
      <c r="CQ342"/>
      <c r="CX342" s="103">
        <v>44631</v>
      </c>
      <c r="CY342" s="68">
        <v>8.25</v>
      </c>
      <c r="CZ342" s="68">
        <v>7.25</v>
      </c>
      <c r="DA342" s="126">
        <f t="shared" si="585"/>
        <v>1</v>
      </c>
      <c r="DC342" s="103">
        <v>44631</v>
      </c>
      <c r="DD342" s="127">
        <f t="shared" si="591"/>
        <v>0.40000000000000036</v>
      </c>
      <c r="DE342" s="127">
        <f t="shared" si="592"/>
        <v>0.60000000000000142</v>
      </c>
      <c r="DF342" s="127">
        <f t="shared" si="593"/>
        <v>-1.1999999999999993</v>
      </c>
      <c r="DG342" s="127">
        <f t="shared" si="594"/>
        <v>-0.19999999999999929</v>
      </c>
      <c r="DH342" s="127">
        <f t="shared" si="595"/>
        <v>-0.19999999999999929</v>
      </c>
      <c r="DI342" s="127">
        <f t="shared" si="596"/>
        <v>0.20000000000000107</v>
      </c>
      <c r="DJ342" s="127">
        <f t="shared" si="597"/>
        <v>-0.59999999999999964</v>
      </c>
      <c r="DK342" s="127">
        <f t="shared" si="598"/>
        <v>-1</v>
      </c>
      <c r="DL342" s="127">
        <f t="shared" si="599"/>
        <v>-0.39999999999999858</v>
      </c>
      <c r="DM342" s="127">
        <f t="shared" si="600"/>
        <v>-0.39999999999999858</v>
      </c>
      <c r="DN342" s="127">
        <f t="shared" si="601"/>
        <v>-1.4000000000000004</v>
      </c>
      <c r="DO342" s="127">
        <f t="shared" si="602"/>
        <v>-0.59999999999999964</v>
      </c>
      <c r="DP342" s="127">
        <f t="shared" si="603"/>
        <v>-0.59999999999999964</v>
      </c>
      <c r="DQ342" s="127">
        <f t="shared" si="604"/>
        <v>-0.40000000000000036</v>
      </c>
      <c r="DR342" s="127">
        <f t="shared" si="605"/>
        <v>-1.8000000000000007</v>
      </c>
      <c r="DS342" s="127">
        <f t="shared" si="606"/>
        <v>-2</v>
      </c>
      <c r="DU342" s="103">
        <v>44634</v>
      </c>
      <c r="DV342" s="68">
        <v>6.2</v>
      </c>
      <c r="DW342" s="133">
        <v>6.4</v>
      </c>
      <c r="DX342" s="134">
        <f t="shared" si="612"/>
        <v>-0.20000000000000018</v>
      </c>
      <c r="DY342" s="68">
        <v>5.9</v>
      </c>
      <c r="DZ342" s="133">
        <v>6.1</v>
      </c>
      <c r="EA342" s="134">
        <f t="shared" si="613"/>
        <v>-0.19999999999999929</v>
      </c>
      <c r="EB342" s="68"/>
      <c r="EC342" s="133"/>
      <c r="ED342" s="134"/>
      <c r="EE342" s="68"/>
      <c r="EF342" s="133"/>
      <c r="EG342" s="134"/>
      <c r="EH342" s="68">
        <v>5.9</v>
      </c>
      <c r="EI342" s="133">
        <v>6.2</v>
      </c>
      <c r="EJ342" s="134">
        <f t="shared" si="614"/>
        <v>-0.29999999999999982</v>
      </c>
      <c r="EK342" s="68"/>
      <c r="EL342" s="133"/>
      <c r="EM342" s="134"/>
      <c r="EN342" s="68"/>
      <c r="EO342" s="133"/>
      <c r="EP342" s="134"/>
      <c r="EQ342" s="68">
        <v>5.8</v>
      </c>
      <c r="ER342" s="133">
        <v>6</v>
      </c>
      <c r="ES342" s="134">
        <f t="shared" si="615"/>
        <v>-0.20000000000000018</v>
      </c>
      <c r="ET342" s="68"/>
      <c r="EU342" s="133"/>
      <c r="EV342" s="134"/>
      <c r="EW342" s="68"/>
      <c r="EX342" s="133"/>
      <c r="EY342" s="134"/>
    </row>
    <row r="343" spans="10:155" ht="16.5" x14ac:dyDescent="0.35">
      <c r="J343" s="103">
        <v>44630</v>
      </c>
      <c r="K343" s="101">
        <f t="shared" si="589"/>
        <v>12.148387096774197</v>
      </c>
      <c r="L343" s="102">
        <v>12</v>
      </c>
      <c r="M343" s="100">
        <v>12.2</v>
      </c>
      <c r="N343" s="100">
        <v>11.8</v>
      </c>
      <c r="O343" s="100">
        <v>12</v>
      </c>
      <c r="P343" s="100">
        <v>12.6</v>
      </c>
      <c r="Q343" s="105">
        <v>15</v>
      </c>
      <c r="R343" s="102">
        <v>12.4</v>
      </c>
      <c r="S343" s="100">
        <v>12.2</v>
      </c>
      <c r="T343" s="100">
        <v>12.2</v>
      </c>
      <c r="U343" s="100">
        <v>14</v>
      </c>
      <c r="V343" s="100">
        <v>12.4</v>
      </c>
      <c r="W343" s="56">
        <v>12.4</v>
      </c>
      <c r="X343" s="106">
        <v>10.199999999999999</v>
      </c>
      <c r="Y343" s="100">
        <v>12</v>
      </c>
      <c r="Z343" s="100">
        <v>12</v>
      </c>
      <c r="AA343" s="100">
        <v>12.8</v>
      </c>
      <c r="AB343" s="105">
        <v>13</v>
      </c>
      <c r="AC343" s="102">
        <v>12</v>
      </c>
      <c r="AD343" s="100">
        <v>12</v>
      </c>
      <c r="AE343" s="100">
        <v>12</v>
      </c>
      <c r="AF343" s="100">
        <v>12</v>
      </c>
      <c r="AG343" s="100">
        <v>11.6</v>
      </c>
      <c r="AH343" s="100">
        <v>11.6</v>
      </c>
      <c r="AI343" s="100">
        <v>11.2</v>
      </c>
      <c r="AJ343" s="105">
        <v>11.6</v>
      </c>
      <c r="AK343" s="102">
        <v>11.8</v>
      </c>
      <c r="AL343" s="100">
        <v>12</v>
      </c>
      <c r="AM343" s="100">
        <v>12</v>
      </c>
      <c r="AN343" s="100">
        <v>11</v>
      </c>
      <c r="AO343" s="100">
        <v>12</v>
      </c>
      <c r="AP343" s="100">
        <v>12.6</v>
      </c>
      <c r="AQ343" s="110">
        <f t="shared" si="574"/>
        <v>0</v>
      </c>
      <c r="CQ343"/>
      <c r="CX343" s="103">
        <v>44630</v>
      </c>
      <c r="CY343" s="68">
        <v>7.9</v>
      </c>
      <c r="CZ343" s="68">
        <v>6.75</v>
      </c>
      <c r="DA343" s="126">
        <f t="shared" si="585"/>
        <v>1.1500000000000004</v>
      </c>
      <c r="DC343" s="103">
        <v>44630</v>
      </c>
      <c r="DD343" s="127">
        <f t="shared" si="591"/>
        <v>0.20000000000000107</v>
      </c>
      <c r="DE343" s="127">
        <f t="shared" si="592"/>
        <v>1.8000000000000007</v>
      </c>
      <c r="DF343" s="127">
        <f t="shared" si="593"/>
        <v>-1.1999999999999993</v>
      </c>
      <c r="DG343" s="127">
        <f t="shared" si="594"/>
        <v>-0.19999999999999929</v>
      </c>
      <c r="DH343" s="127">
        <f t="shared" si="595"/>
        <v>-0.19999999999999929</v>
      </c>
      <c r="DI343" s="127">
        <f t="shared" si="596"/>
        <v>0.20000000000000107</v>
      </c>
      <c r="DJ343" s="127">
        <f t="shared" si="597"/>
        <v>-0.59999999999999964</v>
      </c>
      <c r="DK343" s="127">
        <f t="shared" si="598"/>
        <v>-1</v>
      </c>
      <c r="DL343" s="127">
        <f t="shared" si="599"/>
        <v>-0.39999999999999858</v>
      </c>
      <c r="DM343" s="127">
        <f t="shared" si="600"/>
        <v>-0.39999999999999858</v>
      </c>
      <c r="DN343" s="127">
        <f t="shared" si="601"/>
        <v>-1.4000000000000004</v>
      </c>
      <c r="DO343" s="127">
        <f t="shared" si="602"/>
        <v>-0.59999999999999964</v>
      </c>
      <c r="DP343" s="127">
        <f t="shared" si="603"/>
        <v>-0.40000000000000036</v>
      </c>
      <c r="DQ343" s="127">
        <f t="shared" si="604"/>
        <v>-0.40000000000000036</v>
      </c>
      <c r="DR343" s="127">
        <f t="shared" si="605"/>
        <v>-1.8000000000000007</v>
      </c>
      <c r="DS343" s="127">
        <f t="shared" si="606"/>
        <v>-2</v>
      </c>
      <c r="DU343" s="103">
        <v>44633</v>
      </c>
      <c r="DV343" s="68">
        <v>6.2</v>
      </c>
      <c r="DW343" s="133">
        <v>6.4</v>
      </c>
      <c r="DX343" s="134">
        <f t="shared" si="612"/>
        <v>-0.20000000000000018</v>
      </c>
      <c r="DY343" s="68">
        <v>6</v>
      </c>
      <c r="DZ343" s="133">
        <v>6.2</v>
      </c>
      <c r="EA343" s="134">
        <f t="shared" si="613"/>
        <v>-0.20000000000000018</v>
      </c>
      <c r="EB343" s="68"/>
      <c r="EC343" s="133"/>
      <c r="ED343" s="134"/>
      <c r="EE343" s="68"/>
      <c r="EF343" s="133"/>
      <c r="EG343" s="134"/>
      <c r="EH343" s="68">
        <v>5.9</v>
      </c>
      <c r="EI343" s="133">
        <v>6.3</v>
      </c>
      <c r="EJ343" s="134">
        <f t="shared" si="614"/>
        <v>-0.39999999999999947</v>
      </c>
      <c r="EK343" s="68"/>
      <c r="EL343" s="133"/>
      <c r="EM343" s="134"/>
      <c r="EN343" s="68"/>
      <c r="EO343" s="133"/>
      <c r="EP343" s="134"/>
      <c r="EQ343" s="68">
        <v>5.8</v>
      </c>
      <c r="ER343" s="133">
        <v>6.1</v>
      </c>
      <c r="ES343" s="134">
        <f t="shared" si="615"/>
        <v>-0.29999999999999982</v>
      </c>
      <c r="ET343" s="68"/>
      <c r="EU343" s="133"/>
      <c r="EV343" s="134"/>
      <c r="EW343" s="68"/>
      <c r="EX343" s="133"/>
      <c r="EY343" s="134"/>
    </row>
    <row r="344" spans="10:155" ht="16.5" x14ac:dyDescent="0.35">
      <c r="J344" s="103">
        <v>44629</v>
      </c>
      <c r="K344" s="101">
        <f t="shared" si="589"/>
        <v>12.219354838709679</v>
      </c>
      <c r="L344" s="102">
        <v>12.2</v>
      </c>
      <c r="M344" s="100">
        <v>12.4</v>
      </c>
      <c r="N344" s="100">
        <v>12</v>
      </c>
      <c r="O344" s="100">
        <v>12.4</v>
      </c>
      <c r="P344" s="100">
        <v>12.8</v>
      </c>
      <c r="Q344" s="105">
        <v>15</v>
      </c>
      <c r="R344" s="102">
        <v>12.4</v>
      </c>
      <c r="S344" s="100">
        <v>12.2</v>
      </c>
      <c r="T344" s="100">
        <v>12.2</v>
      </c>
      <c r="U344" s="100">
        <v>14</v>
      </c>
      <c r="V344" s="100">
        <v>12.4</v>
      </c>
      <c r="W344" s="56">
        <v>12.4</v>
      </c>
      <c r="X344" s="106">
        <v>10.199999999999999</v>
      </c>
      <c r="Y344" s="100">
        <v>12</v>
      </c>
      <c r="Z344" s="100">
        <v>12</v>
      </c>
      <c r="AA344" s="100">
        <v>12.8</v>
      </c>
      <c r="AB344" s="105">
        <v>13</v>
      </c>
      <c r="AC344" s="102">
        <v>12</v>
      </c>
      <c r="AD344" s="100">
        <v>12</v>
      </c>
      <c r="AE344" s="100">
        <v>12</v>
      </c>
      <c r="AF344" s="100">
        <v>12</v>
      </c>
      <c r="AG344" s="100">
        <v>11.6</v>
      </c>
      <c r="AH344" s="100">
        <v>11.6</v>
      </c>
      <c r="AI344" s="100">
        <v>11.2</v>
      </c>
      <c r="AJ344" s="105">
        <v>11.6</v>
      </c>
      <c r="AK344" s="102">
        <v>11.8</v>
      </c>
      <c r="AL344" s="100">
        <v>12.2</v>
      </c>
      <c r="AM344" s="100">
        <v>12.2</v>
      </c>
      <c r="AN344" s="100">
        <v>11.2</v>
      </c>
      <c r="AO344" s="100">
        <v>12.4</v>
      </c>
      <c r="AP344" s="100">
        <v>12.6</v>
      </c>
      <c r="AQ344" s="110">
        <f t="shared" si="574"/>
        <v>0.19999999999999929</v>
      </c>
      <c r="CQ344"/>
      <c r="CX344" s="103">
        <v>44629</v>
      </c>
      <c r="CY344" s="68">
        <v>7.75</v>
      </c>
      <c r="CZ344" s="68">
        <v>6.5</v>
      </c>
      <c r="DA344" s="126">
        <f t="shared" si="585"/>
        <v>1.25</v>
      </c>
      <c r="DC344" s="103">
        <v>44629</v>
      </c>
      <c r="DD344" s="127">
        <f t="shared" si="591"/>
        <v>0.20000000000000107</v>
      </c>
      <c r="DE344" s="127">
        <f t="shared" si="592"/>
        <v>1.8000000000000007</v>
      </c>
      <c r="DF344" s="127">
        <f t="shared" si="593"/>
        <v>-1</v>
      </c>
      <c r="DG344" s="127">
        <f t="shared" si="594"/>
        <v>0</v>
      </c>
      <c r="DH344" s="127">
        <f t="shared" si="595"/>
        <v>0</v>
      </c>
      <c r="DI344" s="127">
        <f t="shared" si="596"/>
        <v>0.20000000000000107</v>
      </c>
      <c r="DJ344" s="127">
        <f t="shared" si="597"/>
        <v>-0.59999999999999964</v>
      </c>
      <c r="DK344" s="127">
        <f t="shared" si="598"/>
        <v>-1</v>
      </c>
      <c r="DL344" s="127">
        <f t="shared" si="599"/>
        <v>-0.19999999999999929</v>
      </c>
      <c r="DM344" s="127">
        <f t="shared" si="600"/>
        <v>-0.39999999999999858</v>
      </c>
      <c r="DN344" s="127">
        <f t="shared" si="601"/>
        <v>-1.2000000000000011</v>
      </c>
      <c r="DO344" s="127">
        <f t="shared" si="602"/>
        <v>-0.40000000000000036</v>
      </c>
      <c r="DP344" s="127">
        <f t="shared" si="603"/>
        <v>-0.20000000000000107</v>
      </c>
      <c r="DQ344" s="127">
        <f t="shared" si="604"/>
        <v>-0.20000000000000107</v>
      </c>
      <c r="DR344" s="127">
        <f t="shared" si="605"/>
        <v>-2</v>
      </c>
      <c r="DS344" s="127">
        <f t="shared" si="606"/>
        <v>-2</v>
      </c>
      <c r="DU344" s="103">
        <v>44632</v>
      </c>
      <c r="DV344" s="68">
        <v>6.2</v>
      </c>
      <c r="DW344" s="133">
        <v>6.4</v>
      </c>
      <c r="DX344" s="134">
        <f t="shared" si="612"/>
        <v>-0.20000000000000018</v>
      </c>
      <c r="DY344" s="68">
        <v>6.1</v>
      </c>
      <c r="DZ344" s="133">
        <v>6.4</v>
      </c>
      <c r="EA344" s="134">
        <f t="shared" si="613"/>
        <v>-0.30000000000000071</v>
      </c>
      <c r="EB344" s="68"/>
      <c r="EC344" s="133"/>
      <c r="ED344" s="134"/>
      <c r="EE344" s="68"/>
      <c r="EF344" s="133"/>
      <c r="EG344" s="134"/>
      <c r="EH344" s="68">
        <v>6</v>
      </c>
      <c r="EI344" s="68">
        <v>6.3</v>
      </c>
      <c r="EJ344" s="134">
        <f t="shared" si="614"/>
        <v>-0.29999999999999982</v>
      </c>
      <c r="EK344" s="68"/>
      <c r="EL344" s="133"/>
      <c r="EM344" s="134"/>
      <c r="EN344" s="68"/>
      <c r="EO344" s="133"/>
      <c r="EP344" s="134"/>
      <c r="EQ344" s="68">
        <v>5.8</v>
      </c>
      <c r="ER344" s="133">
        <v>6.1</v>
      </c>
      <c r="ES344" s="134">
        <f t="shared" si="615"/>
        <v>-0.29999999999999982</v>
      </c>
      <c r="ET344" s="68"/>
      <c r="EU344" s="133"/>
      <c r="EV344" s="134"/>
      <c r="EW344" s="68"/>
      <c r="EX344" s="133"/>
      <c r="EY344" s="134"/>
    </row>
    <row r="345" spans="10:155" ht="16.5" x14ac:dyDescent="0.35">
      <c r="J345" s="103">
        <v>44628</v>
      </c>
      <c r="K345" s="101">
        <f t="shared" si="589"/>
        <v>12.296774193548389</v>
      </c>
      <c r="L345" s="102">
        <v>12.2</v>
      </c>
      <c r="M345" s="100">
        <v>12.4</v>
      </c>
      <c r="N345" s="100">
        <v>12.2</v>
      </c>
      <c r="O345" s="100">
        <v>12.6</v>
      </c>
      <c r="P345" s="100">
        <v>13</v>
      </c>
      <c r="Q345" s="105">
        <v>15</v>
      </c>
      <c r="R345" s="102">
        <v>12.4</v>
      </c>
      <c r="S345" s="100">
        <v>12.2</v>
      </c>
      <c r="T345" s="100">
        <v>12.4</v>
      </c>
      <c r="U345" s="100">
        <v>14</v>
      </c>
      <c r="V345" s="100">
        <v>12.6</v>
      </c>
      <c r="W345" s="56">
        <v>12.6</v>
      </c>
      <c r="X345" s="106">
        <v>10.199999999999999</v>
      </c>
      <c r="Y345" s="100">
        <v>12.2</v>
      </c>
      <c r="Z345" s="100">
        <v>12</v>
      </c>
      <c r="AA345" s="100">
        <v>13.2</v>
      </c>
      <c r="AB345" s="105">
        <v>13.4</v>
      </c>
      <c r="AC345" s="102">
        <v>12</v>
      </c>
      <c r="AD345" s="100">
        <v>12</v>
      </c>
      <c r="AE345" s="100">
        <v>12</v>
      </c>
      <c r="AF345" s="100">
        <v>12</v>
      </c>
      <c r="AG345" s="100">
        <v>11.6</v>
      </c>
      <c r="AH345" s="100">
        <v>11.6</v>
      </c>
      <c r="AI345" s="100">
        <v>11.2</v>
      </c>
      <c r="AJ345" s="105">
        <v>11.6</v>
      </c>
      <c r="AK345" s="102">
        <v>12</v>
      </c>
      <c r="AL345" s="100">
        <v>12.2</v>
      </c>
      <c r="AM345" s="100">
        <v>12.2</v>
      </c>
      <c r="AN345" s="100">
        <v>11.2</v>
      </c>
      <c r="AO345" s="100">
        <v>12.4</v>
      </c>
      <c r="AP345" s="100">
        <v>12.6</v>
      </c>
      <c r="AQ345" s="110">
        <f t="shared" si="574"/>
        <v>0.29999999999999893</v>
      </c>
      <c r="CQ345"/>
      <c r="CX345" s="103">
        <v>44628</v>
      </c>
      <c r="CY345" s="68">
        <v>7.5</v>
      </c>
      <c r="CZ345" s="68">
        <v>6.5</v>
      </c>
      <c r="DA345" s="126">
        <f t="shared" si="585"/>
        <v>1</v>
      </c>
      <c r="DC345" s="103">
        <v>44628</v>
      </c>
      <c r="DD345" s="127">
        <f t="shared" si="591"/>
        <v>0.40000000000000036</v>
      </c>
      <c r="DE345" s="127">
        <f t="shared" si="592"/>
        <v>1.8000000000000007</v>
      </c>
      <c r="DF345" s="127">
        <f t="shared" si="593"/>
        <v>-1</v>
      </c>
      <c r="DG345" s="127">
        <f t="shared" si="594"/>
        <v>0</v>
      </c>
      <c r="DH345" s="127">
        <f t="shared" si="595"/>
        <v>0</v>
      </c>
      <c r="DI345" s="127">
        <f t="shared" si="596"/>
        <v>0.20000000000000107</v>
      </c>
      <c r="DJ345" s="127">
        <f t="shared" si="597"/>
        <v>-0.59999999999999964</v>
      </c>
      <c r="DK345" s="127">
        <f t="shared" si="598"/>
        <v>-1</v>
      </c>
      <c r="DL345" s="127">
        <f t="shared" si="599"/>
        <v>0</v>
      </c>
      <c r="DM345" s="127">
        <f t="shared" si="600"/>
        <v>-0.19999999999999929</v>
      </c>
      <c r="DN345" s="127">
        <f t="shared" si="601"/>
        <v>-1.2000000000000011</v>
      </c>
      <c r="DO345" s="127">
        <f t="shared" si="602"/>
        <v>-0.40000000000000036</v>
      </c>
      <c r="DP345" s="127">
        <f t="shared" si="603"/>
        <v>-0.40000000000000036</v>
      </c>
      <c r="DQ345" s="127">
        <f t="shared" si="604"/>
        <v>-0.20000000000000107</v>
      </c>
      <c r="DR345" s="127">
        <f t="shared" si="605"/>
        <v>-2</v>
      </c>
      <c r="DS345" s="127">
        <f t="shared" si="606"/>
        <v>-2</v>
      </c>
      <c r="DU345" s="103">
        <v>44631</v>
      </c>
      <c r="DV345" s="68">
        <v>6.2</v>
      </c>
      <c r="DW345" s="133">
        <v>6.4</v>
      </c>
      <c r="DX345" s="134">
        <f t="shared" si="612"/>
        <v>-0.20000000000000018</v>
      </c>
      <c r="DY345" s="68">
        <v>6.1</v>
      </c>
      <c r="DZ345" s="133">
        <v>6.4</v>
      </c>
      <c r="EA345" s="134">
        <f t="shared" si="613"/>
        <v>-0.30000000000000071</v>
      </c>
      <c r="EB345" s="68"/>
      <c r="EC345" s="133"/>
      <c r="ED345" s="134"/>
      <c r="EE345" s="68"/>
      <c r="EF345" s="133"/>
      <c r="EG345" s="134"/>
      <c r="EH345" s="68">
        <v>6</v>
      </c>
      <c r="EI345" s="68">
        <v>6.3</v>
      </c>
      <c r="EJ345" s="134">
        <f t="shared" si="614"/>
        <v>-0.29999999999999982</v>
      </c>
      <c r="EK345" s="68"/>
      <c r="EL345" s="133"/>
      <c r="EM345" s="134"/>
      <c r="EN345" s="68"/>
      <c r="EO345" s="133"/>
      <c r="EP345" s="134"/>
      <c r="EQ345" s="68">
        <v>5.8</v>
      </c>
      <c r="ER345" s="133">
        <v>6.1</v>
      </c>
      <c r="ES345" s="134">
        <f t="shared" si="615"/>
        <v>-0.29999999999999982</v>
      </c>
      <c r="ET345" s="68"/>
      <c r="EU345" s="133"/>
      <c r="EV345" s="134"/>
      <c r="EW345" s="68"/>
      <c r="EX345" s="133"/>
      <c r="EY345" s="134"/>
    </row>
    <row r="346" spans="10:155" ht="16.5" x14ac:dyDescent="0.35">
      <c r="J346" s="103">
        <v>44627</v>
      </c>
      <c r="K346" s="101">
        <f t="shared" si="589"/>
        <v>12.438709677419352</v>
      </c>
      <c r="L346" s="102">
        <v>12.4</v>
      </c>
      <c r="M346" s="100">
        <v>12.4</v>
      </c>
      <c r="N346" s="100">
        <v>12.4</v>
      </c>
      <c r="O346" s="100">
        <v>12.8</v>
      </c>
      <c r="P346" s="100">
        <v>13.2</v>
      </c>
      <c r="Q346" s="105">
        <v>15.6</v>
      </c>
      <c r="R346" s="102">
        <v>12.4</v>
      </c>
      <c r="S346" s="100">
        <v>12.4</v>
      </c>
      <c r="T346" s="100">
        <v>12.4</v>
      </c>
      <c r="U346" s="100">
        <v>14</v>
      </c>
      <c r="V346" s="100">
        <v>12.8</v>
      </c>
      <c r="W346" s="56">
        <v>12.8</v>
      </c>
      <c r="X346" s="106">
        <v>10.199999999999999</v>
      </c>
      <c r="Y346" s="100">
        <v>12.2</v>
      </c>
      <c r="Z346" s="100">
        <v>12</v>
      </c>
      <c r="AA346" s="100">
        <v>13.2</v>
      </c>
      <c r="AB346" s="105">
        <v>13.4</v>
      </c>
      <c r="AC346" s="102">
        <v>12.2</v>
      </c>
      <c r="AD346" s="100">
        <v>12.2</v>
      </c>
      <c r="AE346" s="100">
        <v>12.2</v>
      </c>
      <c r="AF346" s="100">
        <v>12.2</v>
      </c>
      <c r="AG346" s="100">
        <v>11.8</v>
      </c>
      <c r="AH346" s="100">
        <v>12</v>
      </c>
      <c r="AI346" s="100">
        <v>11.4</v>
      </c>
      <c r="AJ346" s="105">
        <v>11.8</v>
      </c>
      <c r="AK346" s="102">
        <v>12.2</v>
      </c>
      <c r="AL346" s="100">
        <v>12.4</v>
      </c>
      <c r="AM346" s="100">
        <v>12.2</v>
      </c>
      <c r="AN346" s="100">
        <v>11.4</v>
      </c>
      <c r="AO346" s="100">
        <v>12.4</v>
      </c>
      <c r="AP346" s="100">
        <v>12.6</v>
      </c>
      <c r="AQ346" s="110">
        <f t="shared" si="574"/>
        <v>0.40000000000000036</v>
      </c>
      <c r="CQ346"/>
      <c r="CX346" s="103">
        <v>44627</v>
      </c>
      <c r="CY346" s="68">
        <v>7.75</v>
      </c>
      <c r="CZ346" s="68">
        <v>6.9</v>
      </c>
      <c r="DA346" s="126">
        <f t="shared" si="585"/>
        <v>0.84999999999999964</v>
      </c>
      <c r="DC346" s="103">
        <v>44627</v>
      </c>
      <c r="DD346" s="127">
        <f t="shared" si="591"/>
        <v>0.40000000000000036</v>
      </c>
      <c r="DE346" s="127">
        <f t="shared" si="592"/>
        <v>1.5999999999999996</v>
      </c>
      <c r="DF346" s="127">
        <f t="shared" si="593"/>
        <v>-1</v>
      </c>
      <c r="DG346" s="127">
        <f t="shared" si="594"/>
        <v>-0.20000000000000107</v>
      </c>
      <c r="DH346" s="127">
        <f t="shared" si="595"/>
        <v>0</v>
      </c>
      <c r="DI346" s="127">
        <f t="shared" si="596"/>
        <v>0</v>
      </c>
      <c r="DJ346" s="127">
        <f t="shared" si="597"/>
        <v>-0.40000000000000036</v>
      </c>
      <c r="DK346" s="127">
        <f t="shared" si="598"/>
        <v>-1</v>
      </c>
      <c r="DL346" s="127">
        <f t="shared" si="599"/>
        <v>0</v>
      </c>
      <c r="DM346" s="127">
        <f t="shared" si="600"/>
        <v>-0.20000000000000107</v>
      </c>
      <c r="DN346" s="127">
        <f t="shared" si="601"/>
        <v>-1</v>
      </c>
      <c r="DO346" s="127">
        <f t="shared" si="602"/>
        <v>-0.59999999999999964</v>
      </c>
      <c r="DP346" s="127">
        <f t="shared" si="603"/>
        <v>-0.40000000000000036</v>
      </c>
      <c r="DQ346" s="127">
        <f t="shared" si="604"/>
        <v>0</v>
      </c>
      <c r="DR346" s="127">
        <f t="shared" si="605"/>
        <v>-2.2000000000000011</v>
      </c>
      <c r="DS346" s="127">
        <f t="shared" si="606"/>
        <v>-2.2000000000000011</v>
      </c>
      <c r="DU346" s="103">
        <v>44630</v>
      </c>
      <c r="DV346" s="68">
        <v>6.2</v>
      </c>
      <c r="DW346" s="133">
        <v>6.4</v>
      </c>
      <c r="DX346" s="134">
        <f t="shared" si="612"/>
        <v>-0.20000000000000018</v>
      </c>
      <c r="DY346" s="68">
        <v>6.1</v>
      </c>
      <c r="DZ346" s="133">
        <v>6.4</v>
      </c>
      <c r="EA346" s="134">
        <f t="shared" si="613"/>
        <v>-0.30000000000000071</v>
      </c>
      <c r="EB346" s="68"/>
      <c r="EC346" s="133"/>
      <c r="ED346" s="134"/>
      <c r="EE346" s="68"/>
      <c r="EF346" s="133"/>
      <c r="EG346" s="134"/>
      <c r="EH346" s="68">
        <v>6</v>
      </c>
      <c r="EI346" s="133">
        <v>6.3</v>
      </c>
      <c r="EJ346" s="134">
        <f t="shared" si="614"/>
        <v>-0.29999999999999982</v>
      </c>
      <c r="EK346" s="68"/>
      <c r="EL346" s="133"/>
      <c r="EM346" s="134"/>
      <c r="EN346" s="68"/>
      <c r="EO346" s="133"/>
      <c r="EP346" s="134"/>
      <c r="EQ346" s="68">
        <v>5.8</v>
      </c>
      <c r="ER346" s="133">
        <v>6.1</v>
      </c>
      <c r="ES346" s="134">
        <f t="shared" si="615"/>
        <v>-0.29999999999999982</v>
      </c>
      <c r="ET346" s="68"/>
      <c r="EU346" s="133"/>
      <c r="EV346" s="134"/>
      <c r="EW346" s="68"/>
      <c r="EX346" s="133"/>
      <c r="EY346" s="134"/>
    </row>
    <row r="347" spans="10:155" ht="16.5" x14ac:dyDescent="0.35">
      <c r="J347" s="103">
        <v>44626</v>
      </c>
      <c r="K347" s="101">
        <f t="shared" si="589"/>
        <v>12.525806451612903</v>
      </c>
      <c r="L347" s="102">
        <v>12.6</v>
      </c>
      <c r="M347" s="100">
        <v>12.8</v>
      </c>
      <c r="N347" s="100">
        <v>12.6</v>
      </c>
      <c r="O347" s="100">
        <v>13</v>
      </c>
      <c r="P347" s="100">
        <v>13.4</v>
      </c>
      <c r="Q347" s="105">
        <v>15.6</v>
      </c>
      <c r="R347" s="102">
        <v>12.4</v>
      </c>
      <c r="S347" s="100">
        <v>12.4</v>
      </c>
      <c r="T347" s="100">
        <v>12.4</v>
      </c>
      <c r="U347" s="100">
        <v>14</v>
      </c>
      <c r="V347" s="100">
        <v>12.8</v>
      </c>
      <c r="W347" s="56">
        <v>12.8</v>
      </c>
      <c r="X347" s="106">
        <v>10.4</v>
      </c>
      <c r="Y347" s="100">
        <v>12.2</v>
      </c>
      <c r="Z347" s="100">
        <v>12</v>
      </c>
      <c r="AA347" s="100">
        <v>13.6</v>
      </c>
      <c r="AB347" s="105">
        <v>13.4</v>
      </c>
      <c r="AC347" s="102">
        <v>12.2</v>
      </c>
      <c r="AD347" s="100">
        <v>12.2</v>
      </c>
      <c r="AE347" s="100">
        <v>12.2</v>
      </c>
      <c r="AF347" s="100">
        <v>12.2</v>
      </c>
      <c r="AG347" s="100">
        <v>11.8</v>
      </c>
      <c r="AH347" s="100">
        <v>12</v>
      </c>
      <c r="AI347" s="100">
        <v>11.4</v>
      </c>
      <c r="AJ347" s="105">
        <v>11.8</v>
      </c>
      <c r="AK347" s="102">
        <v>12.2</v>
      </c>
      <c r="AL347" s="100">
        <v>12.6</v>
      </c>
      <c r="AM347" s="100">
        <v>12.4</v>
      </c>
      <c r="AN347" s="100">
        <v>11.6</v>
      </c>
      <c r="AO347" s="100">
        <v>12.7</v>
      </c>
      <c r="AP347" s="100">
        <v>12.6</v>
      </c>
      <c r="AQ347" s="110">
        <f t="shared" si="574"/>
        <v>0.59999999999999964</v>
      </c>
      <c r="CQ347"/>
      <c r="CX347" s="103">
        <v>44626</v>
      </c>
      <c r="CY347" s="68">
        <v>7.75</v>
      </c>
      <c r="CZ347" s="68">
        <v>6.75</v>
      </c>
      <c r="DA347" s="126">
        <f t="shared" si="585"/>
        <v>1</v>
      </c>
      <c r="DC347" s="103">
        <v>44626</v>
      </c>
      <c r="DD347" s="127">
        <f t="shared" si="591"/>
        <v>0.40000000000000036</v>
      </c>
      <c r="DE347" s="127">
        <f t="shared" si="592"/>
        <v>1.5999999999999996</v>
      </c>
      <c r="DF347" s="127">
        <f t="shared" si="593"/>
        <v>-0.80000000000000071</v>
      </c>
      <c r="DG347" s="127">
        <f t="shared" si="594"/>
        <v>0</v>
      </c>
      <c r="DH347" s="127">
        <f t="shared" si="595"/>
        <v>0.19999999999999929</v>
      </c>
      <c r="DI347" s="127">
        <f t="shared" si="596"/>
        <v>0</v>
      </c>
      <c r="DJ347" s="127">
        <f t="shared" si="597"/>
        <v>-0.40000000000000036</v>
      </c>
      <c r="DK347" s="127">
        <f t="shared" si="598"/>
        <v>-1</v>
      </c>
      <c r="DL347" s="127">
        <f t="shared" si="599"/>
        <v>0.19999999999999929</v>
      </c>
      <c r="DM347" s="127">
        <f t="shared" si="600"/>
        <v>-0.20000000000000107</v>
      </c>
      <c r="DN347" s="127">
        <f t="shared" si="601"/>
        <v>-0.80000000000000071</v>
      </c>
      <c r="DO347" s="127">
        <f t="shared" si="602"/>
        <v>-0.40000000000000036</v>
      </c>
      <c r="DP347" s="127">
        <f t="shared" si="603"/>
        <v>-0.20000000000000107</v>
      </c>
      <c r="DQ347" s="127">
        <f t="shared" si="604"/>
        <v>0.19999999999999929</v>
      </c>
      <c r="DR347" s="127">
        <f t="shared" si="605"/>
        <v>-2.1999999999999993</v>
      </c>
      <c r="DS347" s="127">
        <f t="shared" si="606"/>
        <v>-2</v>
      </c>
      <c r="DU347" s="103">
        <v>44629</v>
      </c>
      <c r="DV347" s="68">
        <v>6.2</v>
      </c>
      <c r="DW347" s="133">
        <v>6.4</v>
      </c>
      <c r="DX347" s="134">
        <f t="shared" si="612"/>
        <v>-0.20000000000000018</v>
      </c>
      <c r="DY347" s="68">
        <v>6.1</v>
      </c>
      <c r="DZ347" s="133">
        <v>6.4</v>
      </c>
      <c r="EA347" s="134">
        <f t="shared" ref="EA347:EA358" si="616">DY347-DZ347</f>
        <v>-0.30000000000000071</v>
      </c>
      <c r="EB347" s="68"/>
      <c r="EC347" s="133"/>
      <c r="ED347" s="134"/>
      <c r="EE347" s="68"/>
      <c r="EF347" s="133"/>
      <c r="EG347" s="134"/>
      <c r="EH347" s="68">
        <v>6.1</v>
      </c>
      <c r="EI347" s="133">
        <v>6.4</v>
      </c>
      <c r="EJ347" s="134">
        <f t="shared" ref="EJ347:EJ358" si="617">EH347-EI347</f>
        <v>-0.30000000000000071</v>
      </c>
      <c r="EK347" s="68"/>
      <c r="EL347" s="133"/>
      <c r="EM347" s="134"/>
      <c r="EN347" s="68"/>
      <c r="EO347" s="133"/>
      <c r="EP347" s="134"/>
      <c r="EQ347" s="68">
        <v>5.8</v>
      </c>
      <c r="ER347" s="133">
        <v>6.1</v>
      </c>
      <c r="ES347" s="134">
        <f t="shared" ref="ES347:ES358" si="618">EQ347-ER347</f>
        <v>-0.29999999999999982</v>
      </c>
      <c r="ET347" s="68"/>
      <c r="EU347" s="133"/>
      <c r="EV347" s="134"/>
      <c r="EW347" s="68"/>
      <c r="EX347" s="133"/>
      <c r="EY347" s="134"/>
    </row>
    <row r="348" spans="10:155" ht="16.5" x14ac:dyDescent="0.35">
      <c r="J348" s="103">
        <v>44625</v>
      </c>
      <c r="K348" s="101">
        <f t="shared" si="589"/>
        <v>12.635483870967741</v>
      </c>
      <c r="L348" s="102">
        <v>12.8</v>
      </c>
      <c r="M348" s="100">
        <v>13.2</v>
      </c>
      <c r="N348" s="100">
        <v>12.6</v>
      </c>
      <c r="O348" s="100">
        <v>13</v>
      </c>
      <c r="P348" s="100">
        <v>13.4</v>
      </c>
      <c r="Q348" s="105">
        <v>15.6</v>
      </c>
      <c r="R348" s="102">
        <v>12.6</v>
      </c>
      <c r="S348" s="100">
        <v>12.8</v>
      </c>
      <c r="T348" s="100">
        <v>12.4</v>
      </c>
      <c r="U348" s="100">
        <v>14</v>
      </c>
      <c r="V348" s="100">
        <v>13.2</v>
      </c>
      <c r="W348" s="56">
        <v>13.2</v>
      </c>
      <c r="X348" s="106">
        <v>10.4</v>
      </c>
      <c r="Y348" s="100">
        <v>12.2</v>
      </c>
      <c r="Z348" s="100">
        <v>12.2</v>
      </c>
      <c r="AA348" s="100">
        <v>13.6</v>
      </c>
      <c r="AB348" s="105">
        <v>13.4</v>
      </c>
      <c r="AC348" s="102">
        <v>12.4</v>
      </c>
      <c r="AD348" s="100">
        <v>12.4</v>
      </c>
      <c r="AE348" s="100">
        <v>12.2</v>
      </c>
      <c r="AF348" s="100">
        <v>12.4</v>
      </c>
      <c r="AG348" s="100">
        <v>12</v>
      </c>
      <c r="AH348" s="100">
        <v>12</v>
      </c>
      <c r="AI348" s="100">
        <v>11.6</v>
      </c>
      <c r="AJ348" s="105">
        <v>11.8</v>
      </c>
      <c r="AK348" s="102">
        <v>12.4</v>
      </c>
      <c r="AL348" s="100">
        <v>12.6</v>
      </c>
      <c r="AM348" s="100">
        <v>12.4</v>
      </c>
      <c r="AN348" s="100">
        <v>11.6</v>
      </c>
      <c r="AO348" s="100">
        <v>12.7</v>
      </c>
      <c r="AP348" s="100">
        <v>12.6</v>
      </c>
      <c r="AQ348" s="110">
        <f t="shared" si="574"/>
        <v>0.30000000000000071</v>
      </c>
      <c r="CQ348"/>
      <c r="CX348" s="103">
        <v>44625</v>
      </c>
      <c r="CY348" s="68">
        <v>7.75</v>
      </c>
      <c r="CZ348" s="68">
        <v>7</v>
      </c>
      <c r="DA348" s="126">
        <f t="shared" si="585"/>
        <v>0.75</v>
      </c>
      <c r="DC348" s="103">
        <v>44625</v>
      </c>
      <c r="DD348" s="127">
        <f t="shared" si="591"/>
        <v>0.39999999999999858</v>
      </c>
      <c r="DE348" s="127">
        <f t="shared" si="592"/>
        <v>1.1999999999999993</v>
      </c>
      <c r="DF348" s="127">
        <f t="shared" si="593"/>
        <v>-1.2000000000000011</v>
      </c>
      <c r="DG348" s="127">
        <f t="shared" si="594"/>
        <v>-0.40000000000000036</v>
      </c>
      <c r="DH348" s="127">
        <f t="shared" si="595"/>
        <v>-0.20000000000000107</v>
      </c>
      <c r="DI348" s="127">
        <f t="shared" si="596"/>
        <v>-0.20000000000000107</v>
      </c>
      <c r="DJ348" s="127">
        <f t="shared" si="597"/>
        <v>-0.80000000000000071</v>
      </c>
      <c r="DK348" s="127">
        <f t="shared" si="598"/>
        <v>-1.2000000000000011</v>
      </c>
      <c r="DL348" s="127">
        <f t="shared" si="599"/>
        <v>-0.20000000000000107</v>
      </c>
      <c r="DM348" s="127">
        <f t="shared" si="600"/>
        <v>-0.40000000000000036</v>
      </c>
      <c r="DN348" s="127">
        <f t="shared" si="601"/>
        <v>-1</v>
      </c>
      <c r="DO348" s="127">
        <f t="shared" si="602"/>
        <v>-0.40000000000000036</v>
      </c>
      <c r="DP348" s="127">
        <f t="shared" si="603"/>
        <v>-0.59999999999999964</v>
      </c>
      <c r="DQ348" s="127">
        <f t="shared" si="604"/>
        <v>0</v>
      </c>
      <c r="DR348" s="127">
        <f t="shared" si="605"/>
        <v>-2.1999999999999993</v>
      </c>
      <c r="DS348" s="127">
        <f t="shared" si="606"/>
        <v>-2.4000000000000004</v>
      </c>
      <c r="DU348" s="103">
        <v>44628</v>
      </c>
      <c r="DV348" s="68">
        <v>6.2</v>
      </c>
      <c r="DW348" s="133">
        <v>6.4</v>
      </c>
      <c r="DX348" s="134">
        <f t="shared" si="612"/>
        <v>-0.20000000000000018</v>
      </c>
      <c r="DY348" s="68">
        <v>6.1</v>
      </c>
      <c r="DZ348" s="133">
        <v>6.4</v>
      </c>
      <c r="EA348" s="134">
        <f t="shared" si="616"/>
        <v>-0.30000000000000071</v>
      </c>
      <c r="EB348" s="68"/>
      <c r="EC348" s="133"/>
      <c r="ED348" s="134"/>
      <c r="EE348" s="68"/>
      <c r="EF348" s="133"/>
      <c r="EG348" s="134"/>
      <c r="EH348" s="68">
        <v>6.1</v>
      </c>
      <c r="EI348" s="133">
        <v>6.4</v>
      </c>
      <c r="EJ348" s="134">
        <f t="shared" si="617"/>
        <v>-0.30000000000000071</v>
      </c>
      <c r="EK348" s="68"/>
      <c r="EL348" s="133"/>
      <c r="EM348" s="134"/>
      <c r="EN348" s="68"/>
      <c r="EO348" s="133"/>
      <c r="EP348" s="134"/>
      <c r="EQ348" s="68">
        <v>5.8</v>
      </c>
      <c r="ER348" s="133">
        <v>6.1</v>
      </c>
      <c r="ES348" s="134">
        <f t="shared" si="618"/>
        <v>-0.29999999999999982</v>
      </c>
      <c r="ET348" s="68"/>
      <c r="EU348" s="133"/>
      <c r="EV348" s="134"/>
      <c r="EW348" s="68"/>
      <c r="EX348" s="133"/>
      <c r="EY348" s="134"/>
    </row>
    <row r="349" spans="10:155" ht="16.5" x14ac:dyDescent="0.35">
      <c r="J349" s="103">
        <v>44624</v>
      </c>
      <c r="K349" s="101">
        <f t="shared" si="589"/>
        <v>12.667741935483871</v>
      </c>
      <c r="L349" s="102">
        <v>13</v>
      </c>
      <c r="M349" s="100">
        <v>13.2</v>
      </c>
      <c r="N349" s="100">
        <v>12.6</v>
      </c>
      <c r="O349" s="100">
        <v>13</v>
      </c>
      <c r="P349" s="100">
        <v>13.4</v>
      </c>
      <c r="Q349" s="105">
        <v>15.6</v>
      </c>
      <c r="R349" s="102">
        <v>12.8</v>
      </c>
      <c r="S349" s="100">
        <v>12.8</v>
      </c>
      <c r="T349" s="100">
        <v>12.4</v>
      </c>
      <c r="U349" s="100">
        <v>14</v>
      </c>
      <c r="V349" s="100">
        <v>13.2</v>
      </c>
      <c r="W349" s="56">
        <v>13.2</v>
      </c>
      <c r="X349" s="106">
        <v>10.4</v>
      </c>
      <c r="Y349" s="100">
        <v>12.2</v>
      </c>
      <c r="Z349" s="100">
        <v>12.6</v>
      </c>
      <c r="AA349" s="100">
        <v>13.6</v>
      </c>
      <c r="AB349" s="105">
        <v>13.4</v>
      </c>
      <c r="AC349" s="102">
        <v>12.4</v>
      </c>
      <c r="AD349" s="100">
        <v>12.4</v>
      </c>
      <c r="AE349" s="100">
        <v>12.2</v>
      </c>
      <c r="AF349" s="100">
        <v>12.4</v>
      </c>
      <c r="AG349" s="100">
        <v>12</v>
      </c>
      <c r="AH349" s="100">
        <v>12</v>
      </c>
      <c r="AI349" s="100">
        <v>11.6</v>
      </c>
      <c r="AJ349" s="105">
        <v>11.8</v>
      </c>
      <c r="AK349" s="102">
        <v>12.4</v>
      </c>
      <c r="AL349" s="100">
        <v>12.7</v>
      </c>
      <c r="AM349" s="100">
        <v>12.4</v>
      </c>
      <c r="AN349" s="100">
        <v>11.6</v>
      </c>
      <c r="AO349" s="100">
        <v>12.8</v>
      </c>
      <c r="AP349" s="100">
        <v>12.6</v>
      </c>
      <c r="AQ349" s="110">
        <f t="shared" ref="AQ349:AQ412" si="619">SUM(P349+AL349)/2-SUM(R349+S349)/2</f>
        <v>0.25</v>
      </c>
      <c r="CQ349"/>
      <c r="CX349" s="103">
        <v>44624</v>
      </c>
      <c r="CY349" s="68">
        <v>7.75</v>
      </c>
      <c r="CZ349" s="68">
        <v>7</v>
      </c>
      <c r="DA349" s="126">
        <f t="shared" si="585"/>
        <v>0.75</v>
      </c>
      <c r="DC349" s="103">
        <v>44624</v>
      </c>
      <c r="DD349" s="127">
        <f t="shared" si="591"/>
        <v>0.39999999999999858</v>
      </c>
      <c r="DE349" s="127">
        <f t="shared" si="592"/>
        <v>1.1999999999999993</v>
      </c>
      <c r="DF349" s="127">
        <f t="shared" si="593"/>
        <v>-1.2000000000000011</v>
      </c>
      <c r="DG349" s="127">
        <f t="shared" si="594"/>
        <v>-0.40000000000000036</v>
      </c>
      <c r="DH349" s="127">
        <f t="shared" si="595"/>
        <v>-0.10000000000000142</v>
      </c>
      <c r="DI349" s="127">
        <f t="shared" si="596"/>
        <v>0</v>
      </c>
      <c r="DJ349" s="127">
        <f t="shared" si="597"/>
        <v>-0.80000000000000071</v>
      </c>
      <c r="DK349" s="127">
        <f t="shared" si="598"/>
        <v>-1.2000000000000011</v>
      </c>
      <c r="DL349" s="127">
        <f t="shared" si="599"/>
        <v>-0.20000000000000107</v>
      </c>
      <c r="DM349" s="127">
        <f t="shared" si="600"/>
        <v>-0.40000000000000036</v>
      </c>
      <c r="DN349" s="127">
        <f t="shared" si="601"/>
        <v>-1.2000000000000011</v>
      </c>
      <c r="DO349" s="127">
        <f t="shared" si="602"/>
        <v>-0.40000000000000036</v>
      </c>
      <c r="DP349" s="127">
        <f t="shared" si="603"/>
        <v>-0.5</v>
      </c>
      <c r="DQ349" s="127">
        <f t="shared" si="604"/>
        <v>-0.10000000000000142</v>
      </c>
      <c r="DR349" s="127">
        <f t="shared" si="605"/>
        <v>-2.2999999999999989</v>
      </c>
      <c r="DS349" s="127">
        <f t="shared" si="606"/>
        <v>-2.4000000000000004</v>
      </c>
      <c r="DU349" s="103">
        <v>44627</v>
      </c>
      <c r="DV349" s="68">
        <v>6.2</v>
      </c>
      <c r="DW349" s="133">
        <v>6.4</v>
      </c>
      <c r="DX349" s="134">
        <f t="shared" si="612"/>
        <v>-0.20000000000000018</v>
      </c>
      <c r="DY349" s="68">
        <v>6.2</v>
      </c>
      <c r="DZ349" s="133">
        <v>6.4</v>
      </c>
      <c r="EA349" s="134">
        <f t="shared" si="616"/>
        <v>-0.20000000000000018</v>
      </c>
      <c r="EB349" s="68"/>
      <c r="EC349" s="133"/>
      <c r="ED349" s="134"/>
      <c r="EE349" s="68"/>
      <c r="EF349" s="133"/>
      <c r="EG349" s="134"/>
      <c r="EH349" s="68">
        <v>6.2</v>
      </c>
      <c r="EI349" s="133">
        <v>6.5</v>
      </c>
      <c r="EJ349" s="134">
        <f t="shared" si="617"/>
        <v>-0.29999999999999982</v>
      </c>
      <c r="EK349" s="68"/>
      <c r="EL349" s="133"/>
      <c r="EM349" s="134"/>
      <c r="EN349" s="68"/>
      <c r="EO349" s="133"/>
      <c r="EP349" s="134"/>
      <c r="EQ349" s="68">
        <v>6</v>
      </c>
      <c r="ER349" s="133">
        <v>6.1</v>
      </c>
      <c r="ES349" s="134">
        <f t="shared" si="618"/>
        <v>-9.9999999999999645E-2</v>
      </c>
      <c r="ET349" s="68"/>
      <c r="EU349" s="133"/>
      <c r="EV349" s="134"/>
      <c r="EW349" s="68"/>
      <c r="EX349" s="133"/>
      <c r="EY349" s="134"/>
    </row>
    <row r="350" spans="10:155" ht="16.5" x14ac:dyDescent="0.35">
      <c r="J350" s="103">
        <v>44623</v>
      </c>
      <c r="K350" s="101">
        <f t="shared" si="589"/>
        <v>12.7</v>
      </c>
      <c r="L350" s="102">
        <v>13</v>
      </c>
      <c r="M350" s="100">
        <v>13.2</v>
      </c>
      <c r="N350" s="100">
        <v>12.6</v>
      </c>
      <c r="O350" s="100">
        <v>13</v>
      </c>
      <c r="P350" s="100">
        <v>13.4</v>
      </c>
      <c r="Q350" s="105">
        <v>15.6</v>
      </c>
      <c r="R350" s="102">
        <v>12.8</v>
      </c>
      <c r="S350" s="100">
        <v>12.8</v>
      </c>
      <c r="T350" s="100">
        <v>12.4</v>
      </c>
      <c r="U350" s="100">
        <v>14</v>
      </c>
      <c r="V350" s="100">
        <v>13.2</v>
      </c>
      <c r="W350" s="56">
        <v>13.2</v>
      </c>
      <c r="X350" s="106">
        <v>10.4</v>
      </c>
      <c r="Y350" s="100">
        <v>12.2</v>
      </c>
      <c r="Z350" s="100">
        <v>13.2</v>
      </c>
      <c r="AA350" s="100">
        <v>13.6</v>
      </c>
      <c r="AB350" s="105">
        <v>13.4</v>
      </c>
      <c r="AC350" s="102">
        <v>12.4</v>
      </c>
      <c r="AD350" s="100">
        <v>12.4</v>
      </c>
      <c r="AE350" s="100">
        <v>12.2</v>
      </c>
      <c r="AF350" s="100">
        <v>12.4</v>
      </c>
      <c r="AG350" s="100">
        <v>12</v>
      </c>
      <c r="AH350" s="100">
        <v>12</v>
      </c>
      <c r="AI350" s="100">
        <v>11.6</v>
      </c>
      <c r="AJ350" s="105">
        <v>11.8</v>
      </c>
      <c r="AK350" s="102">
        <v>12.4</v>
      </c>
      <c r="AL350" s="100">
        <v>12.9</v>
      </c>
      <c r="AM350" s="100">
        <v>12.4</v>
      </c>
      <c r="AN350" s="100">
        <v>11.6</v>
      </c>
      <c r="AO350" s="100">
        <v>13</v>
      </c>
      <c r="AP350" s="100">
        <v>12.6</v>
      </c>
      <c r="AQ350" s="110">
        <f t="shared" si="619"/>
        <v>0.34999999999999964</v>
      </c>
      <c r="CQ350"/>
      <c r="CX350" s="103">
        <v>44623</v>
      </c>
      <c r="CY350" s="68">
        <v>7.75</v>
      </c>
      <c r="CZ350" s="68">
        <v>6.75</v>
      </c>
      <c r="DA350" s="126">
        <f t="shared" si="585"/>
        <v>1</v>
      </c>
      <c r="DC350" s="103">
        <v>44623</v>
      </c>
      <c r="DD350" s="127">
        <f t="shared" si="591"/>
        <v>0.39999999999999858</v>
      </c>
      <c r="DE350" s="127">
        <f t="shared" si="592"/>
        <v>1.1999999999999993</v>
      </c>
      <c r="DF350" s="127">
        <f t="shared" si="593"/>
        <v>-1.2000000000000011</v>
      </c>
      <c r="DG350" s="127">
        <f t="shared" si="594"/>
        <v>-0.40000000000000036</v>
      </c>
      <c r="DH350" s="127">
        <f t="shared" si="595"/>
        <v>9.9999999999999645E-2</v>
      </c>
      <c r="DI350" s="127">
        <f t="shared" si="596"/>
        <v>0</v>
      </c>
      <c r="DJ350" s="127">
        <f t="shared" si="597"/>
        <v>-0.80000000000000071</v>
      </c>
      <c r="DK350" s="127">
        <f t="shared" si="598"/>
        <v>-1.2000000000000011</v>
      </c>
      <c r="DL350" s="127">
        <f t="shared" si="599"/>
        <v>-0.20000000000000107</v>
      </c>
      <c r="DM350" s="127">
        <f t="shared" si="600"/>
        <v>-0.40000000000000036</v>
      </c>
      <c r="DN350" s="127">
        <f t="shared" si="601"/>
        <v>-1.2000000000000011</v>
      </c>
      <c r="DO350" s="127">
        <f t="shared" si="602"/>
        <v>-0.40000000000000036</v>
      </c>
      <c r="DP350" s="127">
        <f t="shared" si="603"/>
        <v>-0.29999999999999893</v>
      </c>
      <c r="DQ350" s="127">
        <f t="shared" si="604"/>
        <v>9.9999999999999645E-2</v>
      </c>
      <c r="DR350" s="127">
        <f t="shared" si="605"/>
        <v>-2.5</v>
      </c>
      <c r="DS350" s="127">
        <f t="shared" si="606"/>
        <v>-2.4000000000000004</v>
      </c>
      <c r="DU350" s="103">
        <v>44626</v>
      </c>
      <c r="DV350" s="68">
        <v>6.2</v>
      </c>
      <c r="DW350" s="133">
        <v>6.5</v>
      </c>
      <c r="DX350" s="134">
        <f t="shared" si="612"/>
        <v>-0.29999999999999982</v>
      </c>
      <c r="DY350" s="68">
        <v>6.2</v>
      </c>
      <c r="DZ350" s="133">
        <v>6.5</v>
      </c>
      <c r="EA350" s="134">
        <f t="shared" si="616"/>
        <v>-0.29999999999999982</v>
      </c>
      <c r="EB350" s="68"/>
      <c r="EC350" s="133"/>
      <c r="ED350" s="134"/>
      <c r="EE350" s="68"/>
      <c r="EF350" s="133"/>
      <c r="EG350" s="134"/>
      <c r="EH350" s="68">
        <v>6.3</v>
      </c>
      <c r="EI350" s="133">
        <v>6.55</v>
      </c>
      <c r="EJ350" s="134">
        <f t="shared" si="617"/>
        <v>-0.25</v>
      </c>
      <c r="EK350" s="68"/>
      <c r="EL350" s="133"/>
      <c r="EM350" s="134"/>
      <c r="EN350" s="68"/>
      <c r="EO350" s="133"/>
      <c r="EP350" s="134"/>
      <c r="EQ350" s="68">
        <v>6</v>
      </c>
      <c r="ER350" s="133">
        <v>6.2</v>
      </c>
      <c r="ES350" s="134">
        <f t="shared" si="618"/>
        <v>-0.20000000000000018</v>
      </c>
      <c r="ET350" s="68"/>
      <c r="EU350" s="133"/>
      <c r="EV350" s="134"/>
      <c r="EW350" s="68"/>
      <c r="EX350" s="133"/>
      <c r="EY350" s="134"/>
    </row>
    <row r="351" spans="10:155" ht="16.5" x14ac:dyDescent="0.35">
      <c r="J351" s="103">
        <v>44622</v>
      </c>
      <c r="K351" s="101">
        <f t="shared" si="589"/>
        <v>12.74516129032258</v>
      </c>
      <c r="L351" s="102">
        <v>13</v>
      </c>
      <c r="M351" s="100">
        <v>13.2</v>
      </c>
      <c r="N351" s="100">
        <v>12.6</v>
      </c>
      <c r="O351" s="100">
        <v>13</v>
      </c>
      <c r="P351" s="100">
        <v>13.4</v>
      </c>
      <c r="Q351" s="105">
        <v>15.6</v>
      </c>
      <c r="R351" s="102">
        <v>13</v>
      </c>
      <c r="S351" s="100">
        <v>12.8</v>
      </c>
      <c r="T351" s="100">
        <v>12.4</v>
      </c>
      <c r="U351" s="100">
        <v>14</v>
      </c>
      <c r="V351" s="100">
        <v>13.2</v>
      </c>
      <c r="W351" s="56">
        <v>13.2</v>
      </c>
      <c r="X351" s="106">
        <v>10.4</v>
      </c>
      <c r="Y351" s="100">
        <v>12.2</v>
      </c>
      <c r="Z351" s="100">
        <v>13.2</v>
      </c>
      <c r="AA351" s="100">
        <v>13.6</v>
      </c>
      <c r="AB351" s="105">
        <v>13.4</v>
      </c>
      <c r="AC351" s="102">
        <v>12.6</v>
      </c>
      <c r="AD351" s="100">
        <v>12.6</v>
      </c>
      <c r="AE351" s="100">
        <v>12.2</v>
      </c>
      <c r="AF351" s="100">
        <v>12.6</v>
      </c>
      <c r="AG351" s="100">
        <v>12.2</v>
      </c>
      <c r="AH351" s="100">
        <v>12.2</v>
      </c>
      <c r="AI351" s="100">
        <v>11.6</v>
      </c>
      <c r="AJ351" s="105">
        <v>12</v>
      </c>
      <c r="AK351" s="102">
        <v>12.4</v>
      </c>
      <c r="AL351" s="100">
        <v>12.9</v>
      </c>
      <c r="AM351" s="100">
        <v>12.4</v>
      </c>
      <c r="AN351" s="100">
        <v>11.6</v>
      </c>
      <c r="AO351" s="100">
        <v>13</v>
      </c>
      <c r="AP351" s="100">
        <v>12.6</v>
      </c>
      <c r="AQ351" s="110">
        <f t="shared" si="619"/>
        <v>0.25</v>
      </c>
      <c r="CQ351"/>
      <c r="CX351" s="103">
        <v>44622</v>
      </c>
      <c r="CY351" s="68">
        <v>7.9</v>
      </c>
      <c r="CZ351" s="68">
        <v>6.9</v>
      </c>
      <c r="DA351" s="126">
        <f t="shared" si="585"/>
        <v>1</v>
      </c>
      <c r="DC351" s="103">
        <v>44622</v>
      </c>
      <c r="DD351" s="127">
        <f t="shared" si="591"/>
        <v>0.39999999999999858</v>
      </c>
      <c r="DE351" s="127">
        <f t="shared" si="592"/>
        <v>1.1999999999999993</v>
      </c>
      <c r="DF351" s="127">
        <f t="shared" si="593"/>
        <v>-1.2000000000000011</v>
      </c>
      <c r="DG351" s="127">
        <f t="shared" si="594"/>
        <v>-0.40000000000000036</v>
      </c>
      <c r="DH351" s="127">
        <f t="shared" si="595"/>
        <v>9.9999999999999645E-2</v>
      </c>
      <c r="DI351" s="127">
        <f t="shared" si="596"/>
        <v>0.19999999999999929</v>
      </c>
      <c r="DJ351" s="127">
        <f t="shared" si="597"/>
        <v>-0.60000000000000142</v>
      </c>
      <c r="DK351" s="127">
        <f t="shared" si="598"/>
        <v>-1.2000000000000011</v>
      </c>
      <c r="DL351" s="127">
        <f t="shared" si="599"/>
        <v>-0.20000000000000107</v>
      </c>
      <c r="DM351" s="127">
        <f t="shared" si="600"/>
        <v>-0.40000000000000036</v>
      </c>
      <c r="DN351" s="127">
        <f t="shared" si="601"/>
        <v>-1.4000000000000004</v>
      </c>
      <c r="DO351" s="127">
        <f t="shared" si="602"/>
        <v>-0.59999999999999964</v>
      </c>
      <c r="DP351" s="127">
        <f t="shared" si="603"/>
        <v>-0.29999999999999893</v>
      </c>
      <c r="DQ351" s="127">
        <f t="shared" si="604"/>
        <v>-9.9999999999999645E-2</v>
      </c>
      <c r="DR351" s="127">
        <f t="shared" si="605"/>
        <v>-2.5</v>
      </c>
      <c r="DS351" s="127">
        <f t="shared" si="606"/>
        <v>-2.4000000000000004</v>
      </c>
      <c r="DU351" s="103">
        <v>44625</v>
      </c>
      <c r="DV351" s="68">
        <v>6.3</v>
      </c>
      <c r="DW351" s="133">
        <v>6.7</v>
      </c>
      <c r="DX351" s="134">
        <f t="shared" si="612"/>
        <v>-0.40000000000000036</v>
      </c>
      <c r="DY351" s="68">
        <v>6.4</v>
      </c>
      <c r="DZ351" s="133">
        <v>6.7</v>
      </c>
      <c r="EA351" s="134">
        <f t="shared" si="616"/>
        <v>-0.29999999999999982</v>
      </c>
      <c r="EB351" s="68"/>
      <c r="EC351" s="133"/>
      <c r="ED351" s="134"/>
      <c r="EE351" s="68"/>
      <c r="EF351" s="133"/>
      <c r="EG351" s="134"/>
      <c r="EH351" s="68">
        <v>6.3</v>
      </c>
      <c r="EI351" s="133">
        <v>6.6</v>
      </c>
      <c r="EJ351" s="134">
        <f t="shared" si="617"/>
        <v>-0.29999999999999982</v>
      </c>
      <c r="EK351" s="68"/>
      <c r="EL351" s="133"/>
      <c r="EM351" s="134"/>
      <c r="EN351" s="68"/>
      <c r="EO351" s="133"/>
      <c r="EP351" s="134"/>
      <c r="EQ351" s="68">
        <v>6</v>
      </c>
      <c r="ER351" s="133">
        <v>6.3</v>
      </c>
      <c r="ES351" s="134">
        <f t="shared" si="618"/>
        <v>-0.29999999999999982</v>
      </c>
      <c r="ET351" s="68"/>
      <c r="EU351" s="133"/>
      <c r="EV351" s="134"/>
      <c r="EW351" s="68"/>
      <c r="EX351" s="133"/>
      <c r="EY351" s="134"/>
    </row>
    <row r="352" spans="10:155" ht="16.5" x14ac:dyDescent="0.35">
      <c r="J352" s="103">
        <v>44621</v>
      </c>
      <c r="K352" s="101">
        <f t="shared" si="589"/>
        <v>12.738709677419354</v>
      </c>
      <c r="L352" s="102">
        <v>13</v>
      </c>
      <c r="M352" s="100">
        <v>13.2</v>
      </c>
      <c r="N352" s="100">
        <v>12.6</v>
      </c>
      <c r="O352" s="100">
        <v>13</v>
      </c>
      <c r="P352" s="100">
        <v>13.4</v>
      </c>
      <c r="Q352" s="105">
        <v>15.6</v>
      </c>
      <c r="R352" s="102">
        <v>13</v>
      </c>
      <c r="S352" s="100">
        <v>12.8</v>
      </c>
      <c r="T352" s="100">
        <v>12.4</v>
      </c>
      <c r="U352" s="100">
        <v>14</v>
      </c>
      <c r="V352" s="100">
        <v>13.2</v>
      </c>
      <c r="W352" s="56">
        <v>13.2</v>
      </c>
      <c r="X352" s="106">
        <v>10.4</v>
      </c>
      <c r="Y352" s="100">
        <v>12.2</v>
      </c>
      <c r="Z352" s="100">
        <v>13.2</v>
      </c>
      <c r="AA352" s="100">
        <v>13.6</v>
      </c>
      <c r="AB352" s="105">
        <v>13.4</v>
      </c>
      <c r="AC352" s="102">
        <v>12.6</v>
      </c>
      <c r="AD352" s="100">
        <v>12.6</v>
      </c>
      <c r="AE352" s="100">
        <v>12.2</v>
      </c>
      <c r="AF352" s="100">
        <v>12.6</v>
      </c>
      <c r="AG352" s="100">
        <v>12.2</v>
      </c>
      <c r="AH352" s="100">
        <v>12.2</v>
      </c>
      <c r="AI352" s="100">
        <v>11.6</v>
      </c>
      <c r="AJ352" s="105">
        <v>12</v>
      </c>
      <c r="AK352" s="102">
        <v>12.4</v>
      </c>
      <c r="AL352" s="100">
        <v>12.8</v>
      </c>
      <c r="AM352" s="100">
        <v>12.4</v>
      </c>
      <c r="AN352" s="100">
        <v>11.6</v>
      </c>
      <c r="AO352" s="100">
        <v>12.9</v>
      </c>
      <c r="AP352" s="100">
        <v>12.6</v>
      </c>
      <c r="AQ352" s="110">
        <f t="shared" si="619"/>
        <v>0.20000000000000107</v>
      </c>
      <c r="CQ352"/>
      <c r="CX352" s="103">
        <v>44621</v>
      </c>
      <c r="CY352" s="68">
        <v>8</v>
      </c>
      <c r="CZ352" s="68">
        <v>6.75</v>
      </c>
      <c r="DA352" s="126">
        <f t="shared" si="585"/>
        <v>1.25</v>
      </c>
      <c r="DC352" s="103">
        <v>44621</v>
      </c>
      <c r="DD352" s="127">
        <f t="shared" si="591"/>
        <v>0.39999999999999858</v>
      </c>
      <c r="DE352" s="127">
        <f t="shared" si="592"/>
        <v>1.1999999999999993</v>
      </c>
      <c r="DF352" s="127">
        <f t="shared" si="593"/>
        <v>-1.2000000000000011</v>
      </c>
      <c r="DG352" s="127">
        <f t="shared" si="594"/>
        <v>-0.40000000000000036</v>
      </c>
      <c r="DH352" s="127">
        <f t="shared" si="595"/>
        <v>0</v>
      </c>
      <c r="DI352" s="127">
        <f t="shared" si="596"/>
        <v>0.19999999999999929</v>
      </c>
      <c r="DJ352" s="127">
        <f t="shared" si="597"/>
        <v>-0.60000000000000142</v>
      </c>
      <c r="DK352" s="127">
        <f t="shared" si="598"/>
        <v>-1.2000000000000011</v>
      </c>
      <c r="DL352" s="127">
        <f t="shared" si="599"/>
        <v>-0.20000000000000107</v>
      </c>
      <c r="DM352" s="127">
        <f t="shared" si="600"/>
        <v>-0.40000000000000036</v>
      </c>
      <c r="DN352" s="127">
        <f t="shared" si="601"/>
        <v>-1.4000000000000004</v>
      </c>
      <c r="DO352" s="127">
        <f t="shared" si="602"/>
        <v>-0.59999999999999964</v>
      </c>
      <c r="DP352" s="127">
        <f t="shared" si="603"/>
        <v>-0.39999999999999858</v>
      </c>
      <c r="DQ352" s="127">
        <f t="shared" si="604"/>
        <v>-0.19999999999999929</v>
      </c>
      <c r="DR352" s="127">
        <f t="shared" si="605"/>
        <v>-2.4000000000000004</v>
      </c>
      <c r="DS352" s="127">
        <f t="shared" si="606"/>
        <v>-2.4000000000000004</v>
      </c>
      <c r="DU352" s="103">
        <v>44624</v>
      </c>
      <c r="DV352" s="68">
        <v>6.4</v>
      </c>
      <c r="DW352" s="133">
        <v>6.7</v>
      </c>
      <c r="DX352" s="134">
        <v>-0.3</v>
      </c>
      <c r="DY352" s="68">
        <v>6.4</v>
      </c>
      <c r="DZ352" s="133">
        <v>6.7</v>
      </c>
      <c r="EA352" s="134">
        <v>-0.3</v>
      </c>
      <c r="EB352" s="68"/>
      <c r="EC352" s="133"/>
      <c r="ED352" s="134"/>
      <c r="EE352" s="68"/>
      <c r="EF352" s="133"/>
      <c r="EG352" s="134"/>
      <c r="EH352" s="68">
        <v>6.35</v>
      </c>
      <c r="EI352" s="133">
        <v>6.65</v>
      </c>
      <c r="EJ352" s="134">
        <f t="shared" si="617"/>
        <v>-0.30000000000000071</v>
      </c>
      <c r="EK352" s="68"/>
      <c r="EL352" s="133"/>
      <c r="EM352" s="134"/>
      <c r="EN352" s="68"/>
      <c r="EO352" s="133"/>
      <c r="EP352" s="134"/>
      <c r="EQ352" s="68">
        <v>6</v>
      </c>
      <c r="ER352" s="133">
        <v>6.3</v>
      </c>
      <c r="ES352" s="134">
        <v>-0.3</v>
      </c>
      <c r="ET352" s="68"/>
      <c r="EU352" s="133"/>
      <c r="EV352" s="134"/>
      <c r="EW352" s="68"/>
      <c r="EX352" s="133"/>
      <c r="EY352" s="134"/>
    </row>
    <row r="353" spans="10:155" ht="16.5" x14ac:dyDescent="0.35">
      <c r="J353" s="103">
        <v>44620</v>
      </c>
      <c r="K353" s="101">
        <f t="shared" si="589"/>
        <v>12.712903225806452</v>
      </c>
      <c r="L353" s="102">
        <v>13</v>
      </c>
      <c r="M353" s="100">
        <v>13.2</v>
      </c>
      <c r="N353" s="100">
        <v>12.6</v>
      </c>
      <c r="O353" s="100">
        <v>13</v>
      </c>
      <c r="P353" s="100">
        <v>13.4</v>
      </c>
      <c r="Q353" s="105">
        <v>15.6</v>
      </c>
      <c r="R353" s="102">
        <v>13</v>
      </c>
      <c r="S353" s="100">
        <v>12.8</v>
      </c>
      <c r="T353" s="100">
        <v>12.6</v>
      </c>
      <c r="U353" s="100">
        <v>14</v>
      </c>
      <c r="V353" s="100">
        <v>13.2</v>
      </c>
      <c r="W353" s="56">
        <v>13.2</v>
      </c>
      <c r="X353" s="106">
        <v>10.4</v>
      </c>
      <c r="Y353" s="100">
        <v>12.2</v>
      </c>
      <c r="Z353" s="100">
        <v>13.2</v>
      </c>
      <c r="AA353" s="100">
        <v>13.6</v>
      </c>
      <c r="AB353" s="105">
        <v>13.4</v>
      </c>
      <c r="AC353" s="102">
        <v>12.6</v>
      </c>
      <c r="AD353" s="100">
        <v>12.6</v>
      </c>
      <c r="AE353" s="100">
        <v>12.2</v>
      </c>
      <c r="AF353" s="100">
        <v>12.6</v>
      </c>
      <c r="AG353" s="100">
        <v>12.2</v>
      </c>
      <c r="AH353" s="100">
        <v>12.2</v>
      </c>
      <c r="AI353" s="100">
        <v>11.6</v>
      </c>
      <c r="AJ353" s="105">
        <v>12</v>
      </c>
      <c r="AK353" s="102">
        <v>12.3</v>
      </c>
      <c r="AL353" s="100">
        <v>12.6</v>
      </c>
      <c r="AM353" s="100">
        <v>12</v>
      </c>
      <c r="AN353" s="100">
        <v>11.4</v>
      </c>
      <c r="AO353" s="100">
        <v>12.8</v>
      </c>
      <c r="AP353" s="100">
        <v>12.6</v>
      </c>
      <c r="AQ353" s="110">
        <f t="shared" si="619"/>
        <v>9.9999999999999645E-2</v>
      </c>
      <c r="CQ353"/>
      <c r="CX353" s="103">
        <v>44620</v>
      </c>
      <c r="CY353" s="68">
        <v>8</v>
      </c>
      <c r="CZ353" s="68">
        <v>6.75</v>
      </c>
      <c r="DA353" s="126">
        <f t="shared" si="585"/>
        <v>1.25</v>
      </c>
      <c r="DC353" s="103">
        <v>44620</v>
      </c>
      <c r="DD353" s="127">
        <f t="shared" si="591"/>
        <v>0.39999999999999858</v>
      </c>
      <c r="DE353" s="127">
        <f t="shared" si="592"/>
        <v>1.1999999999999993</v>
      </c>
      <c r="DF353" s="127">
        <f t="shared" si="593"/>
        <v>-1.4000000000000004</v>
      </c>
      <c r="DG353" s="127">
        <f t="shared" si="594"/>
        <v>-0.80000000000000071</v>
      </c>
      <c r="DH353" s="127">
        <f t="shared" si="595"/>
        <v>-0.20000000000000107</v>
      </c>
      <c r="DI353" s="127">
        <f t="shared" si="596"/>
        <v>0.19999999999999929</v>
      </c>
      <c r="DJ353" s="127">
        <f t="shared" si="597"/>
        <v>-0.60000000000000142</v>
      </c>
      <c r="DK353" s="127">
        <f t="shared" si="598"/>
        <v>-1.2000000000000011</v>
      </c>
      <c r="DL353" s="127">
        <f t="shared" si="599"/>
        <v>-0.20000000000000107</v>
      </c>
      <c r="DM353" s="127">
        <f t="shared" si="600"/>
        <v>-0.5</v>
      </c>
      <c r="DN353" s="127">
        <f t="shared" si="601"/>
        <v>-1.5999999999999996</v>
      </c>
      <c r="DO353" s="127">
        <f t="shared" si="602"/>
        <v>-0.79999999999999893</v>
      </c>
      <c r="DP353" s="127">
        <f t="shared" si="603"/>
        <v>-0.59999999999999964</v>
      </c>
      <c r="DQ353" s="127">
        <f t="shared" si="604"/>
        <v>-0.40000000000000036</v>
      </c>
      <c r="DR353" s="127">
        <f t="shared" si="605"/>
        <v>-2.1999999999999993</v>
      </c>
      <c r="DS353" s="127">
        <f t="shared" si="606"/>
        <v>-2.4000000000000004</v>
      </c>
      <c r="DU353" s="103">
        <v>44623</v>
      </c>
      <c r="DV353" s="68">
        <v>6.4</v>
      </c>
      <c r="DW353" s="133">
        <v>6.8</v>
      </c>
      <c r="DX353" s="134">
        <f t="shared" ref="DX353:DX384" si="620">DV353-DW353</f>
        <v>-0.39999999999999947</v>
      </c>
      <c r="DY353" s="68">
        <v>6.4</v>
      </c>
      <c r="DZ353" s="133">
        <v>6.8</v>
      </c>
      <c r="EA353" s="134">
        <f t="shared" si="616"/>
        <v>-0.39999999999999947</v>
      </c>
      <c r="EB353" s="68"/>
      <c r="EC353" s="133"/>
      <c r="ED353" s="134"/>
      <c r="EE353" s="68"/>
      <c r="EF353" s="133"/>
      <c r="EG353" s="134"/>
      <c r="EH353" s="68">
        <v>6.45</v>
      </c>
      <c r="EI353" s="133">
        <v>6.7</v>
      </c>
      <c r="EJ353" s="134">
        <f t="shared" si="617"/>
        <v>-0.25</v>
      </c>
      <c r="EK353" s="68"/>
      <c r="EL353" s="133"/>
      <c r="EM353" s="134"/>
      <c r="EN353" s="68"/>
      <c r="EO353" s="133"/>
      <c r="EP353" s="134"/>
      <c r="EQ353" s="68">
        <v>6</v>
      </c>
      <c r="ER353" s="133">
        <v>6.3</v>
      </c>
      <c r="ES353" s="134">
        <f t="shared" si="618"/>
        <v>-0.29999999999999982</v>
      </c>
      <c r="ET353" s="68"/>
      <c r="EU353" s="133"/>
      <c r="EV353" s="134"/>
      <c r="EW353" s="68"/>
      <c r="EX353" s="133"/>
      <c r="EY353" s="134"/>
    </row>
    <row r="354" spans="10:155" ht="16.5" x14ac:dyDescent="0.35">
      <c r="J354" s="103">
        <v>44619</v>
      </c>
      <c r="K354" s="101">
        <f t="shared" si="589"/>
        <v>12.706451612903223</v>
      </c>
      <c r="L354" s="102">
        <v>13</v>
      </c>
      <c r="M354" s="100">
        <v>13.2</v>
      </c>
      <c r="N354" s="100">
        <v>12.6</v>
      </c>
      <c r="O354" s="100">
        <v>13</v>
      </c>
      <c r="P354" s="100">
        <v>13.4</v>
      </c>
      <c r="Q354" s="105">
        <v>15.6</v>
      </c>
      <c r="R354" s="102">
        <v>13</v>
      </c>
      <c r="S354" s="100">
        <v>12.8</v>
      </c>
      <c r="T354" s="100">
        <v>12.6</v>
      </c>
      <c r="U354" s="100">
        <v>14</v>
      </c>
      <c r="V354" s="100">
        <v>13.2</v>
      </c>
      <c r="W354" s="56">
        <v>13.2</v>
      </c>
      <c r="X354" s="106">
        <v>10.4</v>
      </c>
      <c r="Y354" s="100">
        <v>12.2</v>
      </c>
      <c r="Z354" s="100">
        <v>13.2</v>
      </c>
      <c r="AA354" s="100">
        <v>13.6</v>
      </c>
      <c r="AB354" s="105">
        <v>13.4</v>
      </c>
      <c r="AC354" s="102">
        <v>12.6</v>
      </c>
      <c r="AD354" s="100">
        <v>12.6</v>
      </c>
      <c r="AE354" s="100">
        <v>12.2</v>
      </c>
      <c r="AF354" s="100">
        <v>12.6</v>
      </c>
      <c r="AG354" s="100">
        <v>12.2</v>
      </c>
      <c r="AH354" s="100">
        <v>12.2</v>
      </c>
      <c r="AI354" s="100">
        <v>11.6</v>
      </c>
      <c r="AJ354" s="105">
        <v>12</v>
      </c>
      <c r="AK354" s="102">
        <v>12.4</v>
      </c>
      <c r="AL354" s="100">
        <v>12.4</v>
      </c>
      <c r="AM354" s="100">
        <v>12</v>
      </c>
      <c r="AN354" s="100">
        <v>11.4</v>
      </c>
      <c r="AO354" s="100">
        <v>12.7</v>
      </c>
      <c r="AP354" s="100">
        <v>12.6</v>
      </c>
      <c r="AQ354" s="110">
        <f t="shared" si="619"/>
        <v>0</v>
      </c>
      <c r="CQ354"/>
      <c r="CX354" s="103">
        <v>44619</v>
      </c>
      <c r="CY354" s="68">
        <v>7.75</v>
      </c>
      <c r="CZ354" s="68">
        <v>6.25</v>
      </c>
      <c r="DA354" s="126">
        <f t="shared" si="585"/>
        <v>1.5</v>
      </c>
      <c r="DC354" s="103">
        <v>44619</v>
      </c>
      <c r="DD354" s="127">
        <f t="shared" si="591"/>
        <v>0.39999999999999858</v>
      </c>
      <c r="DE354" s="127">
        <f t="shared" si="592"/>
        <v>1.1999999999999993</v>
      </c>
      <c r="DF354" s="127">
        <f t="shared" si="593"/>
        <v>-1.4000000000000004</v>
      </c>
      <c r="DG354" s="127">
        <f t="shared" si="594"/>
        <v>-0.80000000000000071</v>
      </c>
      <c r="DH354" s="127">
        <f t="shared" si="595"/>
        <v>-0.40000000000000036</v>
      </c>
      <c r="DI354" s="127">
        <f t="shared" si="596"/>
        <v>0.19999999999999929</v>
      </c>
      <c r="DJ354" s="127">
        <f t="shared" si="597"/>
        <v>-0.60000000000000142</v>
      </c>
      <c r="DK354" s="127">
        <f t="shared" si="598"/>
        <v>-1.2000000000000011</v>
      </c>
      <c r="DL354" s="127">
        <f t="shared" si="599"/>
        <v>-0.20000000000000107</v>
      </c>
      <c r="DM354" s="127">
        <f t="shared" si="600"/>
        <v>-0.40000000000000036</v>
      </c>
      <c r="DN354" s="127">
        <f t="shared" si="601"/>
        <v>-1.5999999999999996</v>
      </c>
      <c r="DO354" s="127">
        <f t="shared" si="602"/>
        <v>-0.79999999999999893</v>
      </c>
      <c r="DP354" s="127">
        <f t="shared" si="603"/>
        <v>-0.79999999999999893</v>
      </c>
      <c r="DQ354" s="127">
        <f t="shared" si="604"/>
        <v>-0.59999999999999964</v>
      </c>
      <c r="DR354" s="127">
        <f t="shared" si="605"/>
        <v>-2</v>
      </c>
      <c r="DS354" s="127">
        <f t="shared" si="606"/>
        <v>-2.4000000000000004</v>
      </c>
      <c r="DU354" s="103">
        <v>44622</v>
      </c>
      <c r="DV354" s="68">
        <v>6.5</v>
      </c>
      <c r="DW354" s="133">
        <v>6.8</v>
      </c>
      <c r="DX354" s="134">
        <f t="shared" si="620"/>
        <v>-0.29999999999999982</v>
      </c>
      <c r="DY354" s="68">
        <v>6.4</v>
      </c>
      <c r="DZ354" s="133">
        <v>6.8</v>
      </c>
      <c r="EA354" s="134">
        <f t="shared" si="616"/>
        <v>-0.39999999999999947</v>
      </c>
      <c r="EB354" s="68"/>
      <c r="EC354" s="133"/>
      <c r="ED354" s="134"/>
      <c r="EE354" s="68"/>
      <c r="EF354" s="133"/>
      <c r="EG354" s="134"/>
      <c r="EH354" s="68">
        <v>6.45</v>
      </c>
      <c r="EI354" s="133">
        <v>6.85</v>
      </c>
      <c r="EJ354" s="134">
        <f t="shared" si="617"/>
        <v>-0.39999999999999947</v>
      </c>
      <c r="EK354" s="68"/>
      <c r="EL354" s="133"/>
      <c r="EM354" s="134"/>
      <c r="EN354" s="68"/>
      <c r="EO354" s="133"/>
      <c r="EP354" s="134"/>
      <c r="EQ354" s="68">
        <v>6.1</v>
      </c>
      <c r="ER354" s="133">
        <v>6.3</v>
      </c>
      <c r="ES354" s="134">
        <f t="shared" si="618"/>
        <v>-0.20000000000000018</v>
      </c>
      <c r="ET354" s="68"/>
      <c r="EU354" s="133"/>
      <c r="EV354" s="134"/>
      <c r="EW354" s="68"/>
      <c r="EX354" s="133"/>
      <c r="EY354" s="134"/>
    </row>
    <row r="355" spans="10:155" ht="16.5" x14ac:dyDescent="0.35">
      <c r="J355" s="103">
        <v>44618</v>
      </c>
      <c r="K355" s="101">
        <f t="shared" si="589"/>
        <v>12.680645161290322</v>
      </c>
      <c r="L355" s="102">
        <v>13</v>
      </c>
      <c r="M355" s="100">
        <v>13.2</v>
      </c>
      <c r="N355" s="100">
        <v>12.6</v>
      </c>
      <c r="O355" s="100">
        <v>13</v>
      </c>
      <c r="P355" s="100">
        <v>13.4</v>
      </c>
      <c r="Q355" s="105">
        <v>15.6</v>
      </c>
      <c r="R355" s="102">
        <v>13</v>
      </c>
      <c r="S355" s="100">
        <v>12.8</v>
      </c>
      <c r="T355" s="100">
        <v>12.4</v>
      </c>
      <c r="U355" s="100">
        <v>14</v>
      </c>
      <c r="V355" s="100">
        <v>12.8</v>
      </c>
      <c r="W355" s="56">
        <v>13</v>
      </c>
      <c r="X355" s="106">
        <v>10.4</v>
      </c>
      <c r="Y355" s="100">
        <v>12.2</v>
      </c>
      <c r="Z355" s="100">
        <v>13.2</v>
      </c>
      <c r="AA355" s="100">
        <v>13.6</v>
      </c>
      <c r="AB355" s="105">
        <v>13.4</v>
      </c>
      <c r="AC355" s="102">
        <v>12.6</v>
      </c>
      <c r="AD355" s="100">
        <v>12.6</v>
      </c>
      <c r="AE355" s="100">
        <v>12.2</v>
      </c>
      <c r="AF355" s="100">
        <v>12.6</v>
      </c>
      <c r="AG355" s="100">
        <v>12.2</v>
      </c>
      <c r="AH355" s="100">
        <v>12.2</v>
      </c>
      <c r="AI355" s="100">
        <v>11.6</v>
      </c>
      <c r="AJ355" s="105">
        <v>12</v>
      </c>
      <c r="AK355" s="102">
        <v>12.4</v>
      </c>
      <c r="AL355" s="100">
        <v>12.4</v>
      </c>
      <c r="AM355" s="100">
        <v>12</v>
      </c>
      <c r="AN355" s="100">
        <v>11.4</v>
      </c>
      <c r="AO355" s="100">
        <v>12.7</v>
      </c>
      <c r="AP355" s="100">
        <v>12.6</v>
      </c>
      <c r="AQ355" s="110">
        <f t="shared" si="619"/>
        <v>0</v>
      </c>
      <c r="CQ355"/>
      <c r="CX355" s="103">
        <v>44618</v>
      </c>
      <c r="CY355" s="68">
        <v>8</v>
      </c>
      <c r="CZ355" s="68">
        <v>6.5</v>
      </c>
      <c r="DA355" s="126">
        <f t="shared" si="585"/>
        <v>1.5</v>
      </c>
      <c r="DC355" s="103">
        <v>44618</v>
      </c>
      <c r="DD355" s="127">
        <f t="shared" si="591"/>
        <v>0</v>
      </c>
      <c r="DE355" s="127">
        <f t="shared" si="592"/>
        <v>1.1999999999999993</v>
      </c>
      <c r="DF355" s="127">
        <f t="shared" si="593"/>
        <v>-1.4000000000000004</v>
      </c>
      <c r="DG355" s="127">
        <f t="shared" si="594"/>
        <v>-0.80000000000000071</v>
      </c>
      <c r="DH355" s="127">
        <f t="shared" si="595"/>
        <v>-0.40000000000000036</v>
      </c>
      <c r="DI355" s="127">
        <f t="shared" si="596"/>
        <v>0.19999999999999929</v>
      </c>
      <c r="DJ355" s="127">
        <f t="shared" si="597"/>
        <v>-0.60000000000000142</v>
      </c>
      <c r="DK355" s="127">
        <f t="shared" si="598"/>
        <v>-1.2000000000000011</v>
      </c>
      <c r="DL355" s="127">
        <f t="shared" si="599"/>
        <v>-0.20000000000000107</v>
      </c>
      <c r="DM355" s="127">
        <f t="shared" si="600"/>
        <v>-0.40000000000000036</v>
      </c>
      <c r="DN355" s="127">
        <f t="shared" si="601"/>
        <v>-1.5999999999999996</v>
      </c>
      <c r="DO355" s="127">
        <f t="shared" si="602"/>
        <v>-0.79999999999999893</v>
      </c>
      <c r="DP355" s="127">
        <f t="shared" si="603"/>
        <v>-0.40000000000000036</v>
      </c>
      <c r="DQ355" s="127">
        <f t="shared" si="604"/>
        <v>-0.59999999999999964</v>
      </c>
      <c r="DR355" s="127">
        <f t="shared" si="605"/>
        <v>-2</v>
      </c>
      <c r="DS355" s="127">
        <f t="shared" si="606"/>
        <v>-2.4000000000000004</v>
      </c>
      <c r="DU355" s="103">
        <v>44621</v>
      </c>
      <c r="DV355" s="68">
        <v>6.5</v>
      </c>
      <c r="DW355" s="133">
        <v>6.8</v>
      </c>
      <c r="DX355" s="134">
        <f t="shared" si="620"/>
        <v>-0.29999999999999982</v>
      </c>
      <c r="DY355" s="68">
        <v>6.4</v>
      </c>
      <c r="DZ355" s="133">
        <v>6.8</v>
      </c>
      <c r="EA355" s="134">
        <f t="shared" si="616"/>
        <v>-0.39999999999999947</v>
      </c>
      <c r="EB355" s="68"/>
      <c r="EC355" s="133"/>
      <c r="ED355" s="134"/>
      <c r="EE355" s="68"/>
      <c r="EF355" s="133"/>
      <c r="EG355" s="134"/>
      <c r="EH355" s="68">
        <v>6.4</v>
      </c>
      <c r="EI355" s="133">
        <v>6.7</v>
      </c>
      <c r="EJ355" s="134">
        <f t="shared" si="617"/>
        <v>-0.29999999999999982</v>
      </c>
      <c r="EK355" s="68"/>
      <c r="EL355" s="133"/>
      <c r="EM355" s="134"/>
      <c r="EN355" s="68"/>
      <c r="EO355" s="133"/>
      <c r="EP355" s="134"/>
      <c r="EQ355" s="68">
        <v>6.1</v>
      </c>
      <c r="ER355" s="133">
        <v>6.3</v>
      </c>
      <c r="ES355" s="134">
        <f t="shared" si="618"/>
        <v>-0.20000000000000018</v>
      </c>
      <c r="ET355" s="68"/>
      <c r="EU355" s="133"/>
      <c r="EV355" s="134"/>
      <c r="EW355" s="68"/>
      <c r="EX355" s="133"/>
      <c r="EY355" s="134"/>
    </row>
    <row r="356" spans="10:155" ht="16.5" x14ac:dyDescent="0.35">
      <c r="J356" s="103">
        <v>44617</v>
      </c>
      <c r="K356" s="101">
        <f t="shared" si="589"/>
        <v>12.641935483870967</v>
      </c>
      <c r="L356" s="102">
        <v>13</v>
      </c>
      <c r="M356" s="100">
        <v>13.2</v>
      </c>
      <c r="N356" s="100">
        <v>12.6</v>
      </c>
      <c r="O356" s="100">
        <v>13</v>
      </c>
      <c r="P356" s="100">
        <v>13.4</v>
      </c>
      <c r="Q356" s="105">
        <v>15.6</v>
      </c>
      <c r="R356" s="102">
        <v>13</v>
      </c>
      <c r="S356" s="100">
        <v>12.8</v>
      </c>
      <c r="T356" s="100">
        <v>12.4</v>
      </c>
      <c r="U356" s="100">
        <v>14</v>
      </c>
      <c r="V356" s="100">
        <v>12.8</v>
      </c>
      <c r="W356" s="56">
        <v>13</v>
      </c>
      <c r="X356" s="106">
        <v>10.4</v>
      </c>
      <c r="Y356" s="100">
        <v>11.8</v>
      </c>
      <c r="Z356" s="100">
        <v>13.2</v>
      </c>
      <c r="AA356" s="100">
        <v>13.6</v>
      </c>
      <c r="AB356" s="105">
        <v>13.4</v>
      </c>
      <c r="AC356" s="102">
        <v>12.4</v>
      </c>
      <c r="AD356" s="100">
        <v>12.4</v>
      </c>
      <c r="AE356" s="100">
        <v>12.2</v>
      </c>
      <c r="AF356" s="100">
        <v>12.4</v>
      </c>
      <c r="AG356" s="100">
        <v>12</v>
      </c>
      <c r="AH356" s="100">
        <v>12.2</v>
      </c>
      <c r="AI356" s="100">
        <v>11.6</v>
      </c>
      <c r="AJ356" s="105">
        <v>12</v>
      </c>
      <c r="AK356" s="102">
        <v>12.4</v>
      </c>
      <c r="AL356" s="100">
        <v>12.4</v>
      </c>
      <c r="AM356" s="100">
        <v>12</v>
      </c>
      <c r="AN356" s="100">
        <v>11.4</v>
      </c>
      <c r="AO356" s="100">
        <v>12.7</v>
      </c>
      <c r="AP356" s="100">
        <v>12.6</v>
      </c>
      <c r="AQ356" s="110">
        <f t="shared" si="619"/>
        <v>0</v>
      </c>
      <c r="CQ356"/>
      <c r="CX356" s="103">
        <v>44617</v>
      </c>
      <c r="CY356" s="68">
        <v>8.25</v>
      </c>
      <c r="CZ356" s="68">
        <v>6.25</v>
      </c>
      <c r="DA356" s="126">
        <f t="shared" si="585"/>
        <v>2</v>
      </c>
      <c r="DC356" s="103">
        <v>44617</v>
      </c>
      <c r="DD356" s="127">
        <f t="shared" si="591"/>
        <v>0</v>
      </c>
      <c r="DE356" s="127">
        <f t="shared" si="592"/>
        <v>1.1999999999999993</v>
      </c>
      <c r="DF356" s="127">
        <f t="shared" si="593"/>
        <v>-1.4000000000000004</v>
      </c>
      <c r="DG356" s="127">
        <f t="shared" si="594"/>
        <v>-0.80000000000000071</v>
      </c>
      <c r="DH356" s="127">
        <f t="shared" si="595"/>
        <v>-0.40000000000000036</v>
      </c>
      <c r="DI356" s="127">
        <f t="shared" si="596"/>
        <v>0.19999999999999929</v>
      </c>
      <c r="DJ356" s="127">
        <f t="shared" si="597"/>
        <v>-0.60000000000000142</v>
      </c>
      <c r="DK356" s="127">
        <f t="shared" si="598"/>
        <v>-1.2000000000000011</v>
      </c>
      <c r="DL356" s="127">
        <f t="shared" si="599"/>
        <v>-0.20000000000000107</v>
      </c>
      <c r="DM356" s="127">
        <f t="shared" si="600"/>
        <v>-0.40000000000000036</v>
      </c>
      <c r="DN356" s="127">
        <f t="shared" si="601"/>
        <v>-1.5999999999999996</v>
      </c>
      <c r="DO356" s="127">
        <f t="shared" si="602"/>
        <v>-0.79999999999999893</v>
      </c>
      <c r="DP356" s="127">
        <f t="shared" si="603"/>
        <v>-0.40000000000000036</v>
      </c>
      <c r="DQ356" s="127">
        <f t="shared" si="604"/>
        <v>-0.59999999999999964</v>
      </c>
      <c r="DR356" s="127">
        <f t="shared" si="605"/>
        <v>-2</v>
      </c>
      <c r="DS356" s="127">
        <f t="shared" si="606"/>
        <v>-2.4000000000000004</v>
      </c>
      <c r="DU356" s="103">
        <v>44620</v>
      </c>
      <c r="DV356" s="68">
        <v>6.5</v>
      </c>
      <c r="DW356" s="133">
        <v>6.8</v>
      </c>
      <c r="DX356" s="134">
        <f t="shared" si="620"/>
        <v>-0.29999999999999982</v>
      </c>
      <c r="DY356" s="68">
        <v>6.4</v>
      </c>
      <c r="DZ356" s="133">
        <v>6.8</v>
      </c>
      <c r="EA356" s="134">
        <f t="shared" si="616"/>
        <v>-0.39999999999999947</v>
      </c>
      <c r="EB356" s="68"/>
      <c r="EC356" s="133"/>
      <c r="ED356" s="134"/>
      <c r="EE356" s="68"/>
      <c r="EF356" s="133"/>
      <c r="EG356" s="134"/>
      <c r="EH356" s="68">
        <v>6.3</v>
      </c>
      <c r="EI356" s="133">
        <v>6.7</v>
      </c>
      <c r="EJ356" s="134">
        <f t="shared" si="617"/>
        <v>-0.40000000000000036</v>
      </c>
      <c r="EK356" s="68"/>
      <c r="EL356" s="133"/>
      <c r="EM356" s="134"/>
      <c r="EN356" s="68"/>
      <c r="EO356" s="133"/>
      <c r="EP356" s="134"/>
      <c r="EQ356" s="68">
        <v>6.1</v>
      </c>
      <c r="ER356" s="133">
        <v>6.4</v>
      </c>
      <c r="ES356" s="134">
        <f t="shared" si="618"/>
        <v>-0.30000000000000071</v>
      </c>
      <c r="ET356" s="68"/>
      <c r="EU356" s="133"/>
      <c r="EV356" s="134"/>
      <c r="EW356" s="68"/>
      <c r="EX356" s="133"/>
      <c r="EY356" s="134"/>
    </row>
    <row r="357" spans="10:155" ht="16.5" x14ac:dyDescent="0.35">
      <c r="J357" s="103">
        <v>44616</v>
      </c>
      <c r="K357" s="101">
        <f t="shared" si="589"/>
        <v>12.616129032258064</v>
      </c>
      <c r="L357" s="102">
        <v>13</v>
      </c>
      <c r="M357" s="100">
        <v>13.2</v>
      </c>
      <c r="N357" s="100">
        <v>12.6</v>
      </c>
      <c r="O357" s="100">
        <v>12.8</v>
      </c>
      <c r="P357" s="100">
        <v>13.2</v>
      </c>
      <c r="Q357" s="105">
        <v>15.6</v>
      </c>
      <c r="R357" s="102">
        <v>13</v>
      </c>
      <c r="S357" s="100">
        <v>12.8</v>
      </c>
      <c r="T357" s="100">
        <v>12.4</v>
      </c>
      <c r="U357" s="100">
        <v>14</v>
      </c>
      <c r="V357" s="100">
        <v>12.8</v>
      </c>
      <c r="W357" s="56">
        <v>13</v>
      </c>
      <c r="X357" s="106">
        <v>10.4</v>
      </c>
      <c r="Y357" s="100">
        <v>11.8</v>
      </c>
      <c r="Z357" s="100">
        <v>13.2</v>
      </c>
      <c r="AA357" s="100">
        <v>13.6</v>
      </c>
      <c r="AB357" s="105">
        <v>13.4</v>
      </c>
      <c r="AC357" s="102">
        <v>12.4</v>
      </c>
      <c r="AD357" s="100">
        <v>12.4</v>
      </c>
      <c r="AE357" s="100">
        <v>12.2</v>
      </c>
      <c r="AF357" s="100">
        <v>12.4</v>
      </c>
      <c r="AG357" s="100">
        <v>12</v>
      </c>
      <c r="AH357" s="100">
        <v>12.2</v>
      </c>
      <c r="AI357" s="100">
        <v>11.6</v>
      </c>
      <c r="AJ357" s="105">
        <v>11.8</v>
      </c>
      <c r="AK357" s="102">
        <v>12.2</v>
      </c>
      <c r="AL357" s="100">
        <v>12.4</v>
      </c>
      <c r="AM357" s="100">
        <v>12</v>
      </c>
      <c r="AN357" s="100">
        <v>11.4</v>
      </c>
      <c r="AO357" s="100">
        <v>12.7</v>
      </c>
      <c r="AP357" s="100">
        <v>12.6</v>
      </c>
      <c r="AQ357" s="110">
        <f t="shared" si="619"/>
        <v>-9.9999999999999645E-2</v>
      </c>
      <c r="CQ357"/>
      <c r="CX357" s="103">
        <v>44616</v>
      </c>
      <c r="CY357" s="68">
        <v>8.25</v>
      </c>
      <c r="CZ357" s="68">
        <v>6.75</v>
      </c>
      <c r="DA357" s="126">
        <f t="shared" si="585"/>
        <v>1.5</v>
      </c>
      <c r="DC357" s="103">
        <v>44616</v>
      </c>
      <c r="DD357" s="127">
        <f t="shared" si="591"/>
        <v>0</v>
      </c>
      <c r="DE357" s="127">
        <f t="shared" si="592"/>
        <v>1.1999999999999993</v>
      </c>
      <c r="DF357" s="127">
        <f t="shared" si="593"/>
        <v>-1.4000000000000004</v>
      </c>
      <c r="DG357" s="127">
        <f t="shared" si="594"/>
        <v>-0.80000000000000071</v>
      </c>
      <c r="DH357" s="127">
        <f t="shared" si="595"/>
        <v>-0.40000000000000036</v>
      </c>
      <c r="DI357" s="127">
        <f t="shared" si="596"/>
        <v>0.19999999999999929</v>
      </c>
      <c r="DJ357" s="127">
        <f t="shared" si="597"/>
        <v>-0.60000000000000142</v>
      </c>
      <c r="DK357" s="127">
        <f t="shared" si="598"/>
        <v>-1.2000000000000011</v>
      </c>
      <c r="DL357" s="127">
        <f t="shared" si="599"/>
        <v>-0.20000000000000107</v>
      </c>
      <c r="DM357" s="127">
        <f t="shared" si="600"/>
        <v>-0.60000000000000142</v>
      </c>
      <c r="DN357" s="127">
        <f t="shared" si="601"/>
        <v>-1.5999999999999996</v>
      </c>
      <c r="DO357" s="127">
        <f t="shared" si="602"/>
        <v>-0.79999999999999893</v>
      </c>
      <c r="DP357" s="127">
        <f t="shared" si="603"/>
        <v>-0.40000000000000036</v>
      </c>
      <c r="DQ357" s="127">
        <f t="shared" si="604"/>
        <v>-0.59999999999999964</v>
      </c>
      <c r="DR357" s="127">
        <f t="shared" si="605"/>
        <v>-2</v>
      </c>
      <c r="DS357" s="127">
        <f t="shared" si="606"/>
        <v>-2.4000000000000004</v>
      </c>
      <c r="DU357" s="103">
        <v>44619</v>
      </c>
      <c r="DV357" s="68">
        <v>6.5</v>
      </c>
      <c r="DW357" s="133">
        <v>6.8</v>
      </c>
      <c r="DX357" s="134">
        <f t="shared" si="620"/>
        <v>-0.29999999999999982</v>
      </c>
      <c r="DY357" s="68">
        <v>6.4</v>
      </c>
      <c r="DZ357" s="133">
        <v>6.8</v>
      </c>
      <c r="EA357" s="134">
        <f t="shared" si="616"/>
        <v>-0.39999999999999947</v>
      </c>
      <c r="EB357" s="68"/>
      <c r="EC357" s="133"/>
      <c r="ED357" s="134"/>
      <c r="EE357" s="68"/>
      <c r="EF357" s="133"/>
      <c r="EG357" s="134"/>
      <c r="EH357" s="68">
        <v>6.2</v>
      </c>
      <c r="EI357" s="133">
        <v>6.6</v>
      </c>
      <c r="EJ357" s="134">
        <f t="shared" si="617"/>
        <v>-0.39999999999999947</v>
      </c>
      <c r="EK357" s="68"/>
      <c r="EL357" s="133"/>
      <c r="EM357" s="134"/>
      <c r="EN357" s="68"/>
      <c r="EO357" s="133"/>
      <c r="EP357" s="134"/>
      <c r="EQ357" s="68">
        <v>6.1</v>
      </c>
      <c r="ER357" s="133">
        <v>6.4</v>
      </c>
      <c r="ES357" s="134">
        <f t="shared" si="618"/>
        <v>-0.30000000000000071</v>
      </c>
      <c r="ET357" s="68"/>
      <c r="EU357" s="133"/>
      <c r="EV357" s="134"/>
      <c r="EW357" s="68"/>
      <c r="EX357" s="133"/>
      <c r="EY357" s="134"/>
    </row>
    <row r="358" spans="10:155" ht="16.5" x14ac:dyDescent="0.35">
      <c r="J358" s="103">
        <v>44615</v>
      </c>
      <c r="K358" s="101">
        <f t="shared" si="589"/>
        <v>12.570967741935483</v>
      </c>
      <c r="L358" s="102">
        <v>12.6</v>
      </c>
      <c r="M358" s="100">
        <v>12.8</v>
      </c>
      <c r="N358" s="100">
        <v>12.4</v>
      </c>
      <c r="O358" s="100">
        <v>12.8</v>
      </c>
      <c r="P358" s="100">
        <v>13.2</v>
      </c>
      <c r="Q358" s="105">
        <v>15.2</v>
      </c>
      <c r="R358" s="102">
        <v>13</v>
      </c>
      <c r="S358" s="100">
        <v>12.8</v>
      </c>
      <c r="T358" s="100">
        <v>12.4</v>
      </c>
      <c r="U358" s="100">
        <v>14</v>
      </c>
      <c r="V358" s="100">
        <v>12.8</v>
      </c>
      <c r="W358" s="56">
        <v>13</v>
      </c>
      <c r="X358" s="106">
        <v>10.4</v>
      </c>
      <c r="Y358" s="100">
        <v>11.8</v>
      </c>
      <c r="Z358" s="100">
        <v>13.2</v>
      </c>
      <c r="AA358" s="100">
        <v>13.6</v>
      </c>
      <c r="AB358" s="105">
        <v>13.4</v>
      </c>
      <c r="AC358" s="102">
        <v>12.4</v>
      </c>
      <c r="AD358" s="100">
        <v>12.4</v>
      </c>
      <c r="AE358" s="100">
        <v>12.2</v>
      </c>
      <c r="AF358" s="100">
        <v>12.4</v>
      </c>
      <c r="AG358" s="100">
        <v>12</v>
      </c>
      <c r="AH358" s="100">
        <v>12.2</v>
      </c>
      <c r="AI358" s="100">
        <v>11.6</v>
      </c>
      <c r="AJ358" s="105">
        <v>11.8</v>
      </c>
      <c r="AK358" s="102">
        <v>12.2</v>
      </c>
      <c r="AL358" s="100">
        <v>12.4</v>
      </c>
      <c r="AM358" s="100">
        <v>12</v>
      </c>
      <c r="AN358" s="100">
        <v>11.4</v>
      </c>
      <c r="AO358" s="100">
        <v>12.7</v>
      </c>
      <c r="AP358" s="100">
        <v>12.6</v>
      </c>
      <c r="AQ358" s="110">
        <f t="shared" si="619"/>
        <v>-9.9999999999999645E-2</v>
      </c>
      <c r="CQ358"/>
      <c r="CX358" s="103">
        <v>44615</v>
      </c>
      <c r="CY358" s="68">
        <v>8.25</v>
      </c>
      <c r="CZ358" s="68">
        <v>7</v>
      </c>
      <c r="DA358" s="126">
        <f t="shared" si="585"/>
        <v>1.25</v>
      </c>
      <c r="DC358" s="103">
        <v>44615</v>
      </c>
      <c r="DD358" s="127">
        <f t="shared" si="591"/>
        <v>0</v>
      </c>
      <c r="DE358" s="127">
        <f t="shared" si="592"/>
        <v>1.1999999999999993</v>
      </c>
      <c r="DF358" s="127">
        <f t="shared" si="593"/>
        <v>-1.4000000000000004</v>
      </c>
      <c r="DG358" s="127">
        <f t="shared" si="594"/>
        <v>-0.80000000000000071</v>
      </c>
      <c r="DH358" s="127">
        <f t="shared" si="595"/>
        <v>-0.40000000000000036</v>
      </c>
      <c r="DI358" s="127">
        <f t="shared" si="596"/>
        <v>0.19999999999999929</v>
      </c>
      <c r="DJ358" s="127">
        <f t="shared" si="597"/>
        <v>-0.60000000000000142</v>
      </c>
      <c r="DK358" s="127">
        <f t="shared" si="598"/>
        <v>-1.2000000000000011</v>
      </c>
      <c r="DL358" s="127">
        <f t="shared" si="599"/>
        <v>-0.40000000000000036</v>
      </c>
      <c r="DM358" s="127">
        <f t="shared" si="600"/>
        <v>-0.60000000000000142</v>
      </c>
      <c r="DN358" s="127">
        <f t="shared" si="601"/>
        <v>-1.5999999999999996</v>
      </c>
      <c r="DO358" s="127">
        <f t="shared" si="602"/>
        <v>-0.79999999999999893</v>
      </c>
      <c r="DP358" s="127">
        <f t="shared" si="603"/>
        <v>-0.40000000000000036</v>
      </c>
      <c r="DQ358" s="127">
        <f t="shared" si="604"/>
        <v>-0.59999999999999964</v>
      </c>
      <c r="DR358" s="127">
        <f t="shared" si="605"/>
        <v>-2</v>
      </c>
      <c r="DS358" s="127">
        <f t="shared" si="606"/>
        <v>-2.4000000000000004</v>
      </c>
      <c r="DU358" s="103">
        <v>44618</v>
      </c>
      <c r="DV358" s="68">
        <v>6.5</v>
      </c>
      <c r="DW358" s="133">
        <v>6.8</v>
      </c>
      <c r="DX358" s="134">
        <f t="shared" si="620"/>
        <v>-0.29999999999999982</v>
      </c>
      <c r="DY358" s="68">
        <v>6.4</v>
      </c>
      <c r="DZ358" s="133">
        <v>6.8</v>
      </c>
      <c r="EA358" s="134">
        <f t="shared" si="616"/>
        <v>-0.39999999999999947</v>
      </c>
      <c r="EB358" s="68"/>
      <c r="EC358" s="133"/>
      <c r="ED358" s="134"/>
      <c r="EE358" s="68"/>
      <c r="EF358" s="133"/>
      <c r="EG358" s="134"/>
      <c r="EH358" s="68">
        <v>6.2</v>
      </c>
      <c r="EI358" s="133">
        <v>6.6</v>
      </c>
      <c r="EJ358" s="134">
        <f t="shared" si="617"/>
        <v>-0.39999999999999947</v>
      </c>
      <c r="EK358" s="68"/>
      <c r="EL358" s="133"/>
      <c r="EM358" s="134"/>
      <c r="EN358" s="68"/>
      <c r="EO358" s="133"/>
      <c r="EP358" s="134"/>
      <c r="EQ358" s="68">
        <v>6.1</v>
      </c>
      <c r="ER358" s="133">
        <v>6.4</v>
      </c>
      <c r="ES358" s="134">
        <f t="shared" si="618"/>
        <v>-0.30000000000000071</v>
      </c>
      <c r="ET358" s="68"/>
      <c r="EU358" s="133"/>
      <c r="EV358" s="134"/>
      <c r="EW358" s="68"/>
      <c r="EX358" s="133"/>
      <c r="EY358" s="134"/>
    </row>
    <row r="359" spans="10:155" ht="16.5" x14ac:dyDescent="0.35">
      <c r="J359" s="103">
        <v>44614</v>
      </c>
      <c r="K359" s="101">
        <f t="shared" si="589"/>
        <v>12.583870967741936</v>
      </c>
      <c r="L359" s="102">
        <v>12.6</v>
      </c>
      <c r="M359" s="100">
        <v>12.8</v>
      </c>
      <c r="N359" s="100">
        <v>12.4</v>
      </c>
      <c r="O359" s="100">
        <v>12.8</v>
      </c>
      <c r="P359" s="100">
        <v>13.2</v>
      </c>
      <c r="Q359" s="105">
        <v>15.2</v>
      </c>
      <c r="R359" s="102">
        <v>13</v>
      </c>
      <c r="S359" s="100">
        <v>12.8</v>
      </c>
      <c r="T359" s="100">
        <v>12.4</v>
      </c>
      <c r="U359" s="100">
        <v>14</v>
      </c>
      <c r="V359" s="100">
        <v>12.8</v>
      </c>
      <c r="W359" s="56">
        <v>13</v>
      </c>
      <c r="X359" s="106">
        <v>10.4</v>
      </c>
      <c r="Y359" s="100">
        <v>11.8</v>
      </c>
      <c r="Z359" s="100">
        <v>13.2</v>
      </c>
      <c r="AA359" s="100">
        <v>13.6</v>
      </c>
      <c r="AB359" s="105">
        <v>13.4</v>
      </c>
      <c r="AC359" s="102">
        <v>12.6</v>
      </c>
      <c r="AD359" s="100">
        <v>12.6</v>
      </c>
      <c r="AE359" s="100">
        <v>12.2</v>
      </c>
      <c r="AF359" s="100">
        <v>12.6</v>
      </c>
      <c r="AG359" s="100">
        <v>12</v>
      </c>
      <c r="AH359" s="100">
        <v>12</v>
      </c>
      <c r="AI359" s="100">
        <v>11.6</v>
      </c>
      <c r="AJ359" s="105">
        <v>11.8</v>
      </c>
      <c r="AK359" s="102">
        <v>12.2</v>
      </c>
      <c r="AL359" s="100">
        <v>12.4</v>
      </c>
      <c r="AM359" s="100">
        <v>12</v>
      </c>
      <c r="AN359" s="100">
        <v>11.4</v>
      </c>
      <c r="AO359" s="100">
        <v>12.7</v>
      </c>
      <c r="AP359" s="100">
        <v>12.6</v>
      </c>
      <c r="AQ359" s="110">
        <f t="shared" si="619"/>
        <v>-9.9999999999999645E-2</v>
      </c>
      <c r="CQ359"/>
      <c r="CX359" s="103">
        <v>44614</v>
      </c>
      <c r="CY359" s="68">
        <v>8.5</v>
      </c>
      <c r="CZ359" s="68">
        <v>7</v>
      </c>
      <c r="DA359" s="126">
        <f t="shared" si="585"/>
        <v>1.5</v>
      </c>
      <c r="DC359" s="103">
        <v>44614</v>
      </c>
      <c r="DD359" s="127">
        <f t="shared" si="591"/>
        <v>0</v>
      </c>
      <c r="DE359" s="127">
        <f t="shared" si="592"/>
        <v>1.1999999999999993</v>
      </c>
      <c r="DF359" s="127">
        <f t="shared" si="593"/>
        <v>-1.4000000000000004</v>
      </c>
      <c r="DG359" s="127">
        <f t="shared" si="594"/>
        <v>-0.80000000000000071</v>
      </c>
      <c r="DH359" s="127">
        <f t="shared" si="595"/>
        <v>-0.40000000000000036</v>
      </c>
      <c r="DI359" s="127">
        <f t="shared" si="596"/>
        <v>0.19999999999999929</v>
      </c>
      <c r="DJ359" s="127">
        <f t="shared" si="597"/>
        <v>-0.80000000000000071</v>
      </c>
      <c r="DK359" s="127">
        <f t="shared" si="598"/>
        <v>-1.2000000000000011</v>
      </c>
      <c r="DL359" s="127">
        <f t="shared" si="599"/>
        <v>-0.40000000000000036</v>
      </c>
      <c r="DM359" s="127">
        <f t="shared" si="600"/>
        <v>-0.60000000000000142</v>
      </c>
      <c r="DN359" s="127">
        <f t="shared" si="601"/>
        <v>-1.5999999999999996</v>
      </c>
      <c r="DO359" s="127">
        <f t="shared" si="602"/>
        <v>-0.59999999999999964</v>
      </c>
      <c r="DP359" s="127">
        <f t="shared" si="603"/>
        <v>-0.40000000000000036</v>
      </c>
      <c r="DQ359" s="127">
        <f t="shared" si="604"/>
        <v>-0.59999999999999964</v>
      </c>
      <c r="DR359" s="127">
        <f t="shared" si="605"/>
        <v>-2</v>
      </c>
      <c r="DS359" s="127">
        <f t="shared" si="606"/>
        <v>-2.4000000000000004</v>
      </c>
      <c r="DU359" s="103">
        <v>44617</v>
      </c>
      <c r="DV359" s="68">
        <v>6.5</v>
      </c>
      <c r="DW359" s="133">
        <v>6.8</v>
      </c>
      <c r="DX359" s="134">
        <f t="shared" si="620"/>
        <v>-0.29999999999999982</v>
      </c>
      <c r="DY359" s="68">
        <v>6.4</v>
      </c>
      <c r="DZ359" s="133">
        <v>6.8</v>
      </c>
      <c r="EA359" s="134">
        <f t="shared" ref="EA359:EA365" si="621">DY359-DZ359</f>
        <v>-0.39999999999999947</v>
      </c>
      <c r="EB359" s="68"/>
      <c r="EC359" s="133"/>
      <c r="ED359" s="134"/>
      <c r="EE359" s="68"/>
      <c r="EF359" s="133"/>
      <c r="EG359" s="134"/>
      <c r="EH359" s="68">
        <v>6.2</v>
      </c>
      <c r="EI359" s="133">
        <v>6.6</v>
      </c>
      <c r="EJ359" s="134">
        <f t="shared" ref="EJ359:EJ366" si="622">EH359-EI359</f>
        <v>-0.39999999999999947</v>
      </c>
      <c r="EK359" s="68"/>
      <c r="EL359" s="133"/>
      <c r="EM359" s="134"/>
      <c r="EN359" s="68"/>
      <c r="EO359" s="133"/>
      <c r="EP359" s="134"/>
      <c r="EQ359" s="68">
        <v>6.1</v>
      </c>
      <c r="ER359" s="133">
        <v>6.4</v>
      </c>
      <c r="ES359" s="134">
        <f t="shared" ref="ES359:ES366" si="623">EQ359-ER359</f>
        <v>-0.30000000000000071</v>
      </c>
      <c r="ET359" s="68"/>
      <c r="EU359" s="133"/>
      <c r="EV359" s="134"/>
      <c r="EW359" s="68"/>
      <c r="EX359" s="133"/>
      <c r="EY359" s="134"/>
    </row>
    <row r="360" spans="10:155" ht="16.5" x14ac:dyDescent="0.35">
      <c r="J360" s="103">
        <v>44613</v>
      </c>
      <c r="K360" s="101">
        <f t="shared" si="589"/>
        <v>12.596774193548388</v>
      </c>
      <c r="L360" s="102">
        <v>12.6</v>
      </c>
      <c r="M360" s="100">
        <v>12.8</v>
      </c>
      <c r="N360" s="100">
        <v>12.4</v>
      </c>
      <c r="O360" s="100">
        <v>12.8</v>
      </c>
      <c r="P360" s="100">
        <v>13.2</v>
      </c>
      <c r="Q360" s="105">
        <v>15.2</v>
      </c>
      <c r="R360" s="102">
        <v>13</v>
      </c>
      <c r="S360" s="100">
        <v>12.8</v>
      </c>
      <c r="T360" s="100">
        <v>12.6</v>
      </c>
      <c r="U360" s="100">
        <v>14</v>
      </c>
      <c r="V360" s="100">
        <v>12.8</v>
      </c>
      <c r="W360" s="56">
        <v>13</v>
      </c>
      <c r="X360" s="106">
        <v>10.4</v>
      </c>
      <c r="Y360" s="100">
        <v>11.8</v>
      </c>
      <c r="Z360" s="100">
        <v>13.2</v>
      </c>
      <c r="AA360" s="100">
        <v>13.6</v>
      </c>
      <c r="AB360" s="105">
        <v>13.4</v>
      </c>
      <c r="AC360" s="102">
        <v>12.6</v>
      </c>
      <c r="AD360" s="100">
        <v>12.6</v>
      </c>
      <c r="AE360" s="100">
        <v>12.2</v>
      </c>
      <c r="AF360" s="100">
        <v>12.6</v>
      </c>
      <c r="AG360" s="100">
        <v>12</v>
      </c>
      <c r="AH360" s="100">
        <v>12</v>
      </c>
      <c r="AI360" s="100">
        <v>11.6</v>
      </c>
      <c r="AJ360" s="105">
        <v>11.8</v>
      </c>
      <c r="AK360" s="102">
        <v>12.2</v>
      </c>
      <c r="AL360" s="100">
        <v>12.4</v>
      </c>
      <c r="AM360" s="100">
        <v>12</v>
      </c>
      <c r="AN360" s="100">
        <v>11.4</v>
      </c>
      <c r="AO360" s="100">
        <v>12.9</v>
      </c>
      <c r="AP360" s="100">
        <v>12.6</v>
      </c>
      <c r="AQ360" s="110">
        <f t="shared" si="619"/>
        <v>-9.9999999999999645E-2</v>
      </c>
      <c r="CQ360"/>
      <c r="CX360" s="103">
        <v>44613</v>
      </c>
      <c r="CY360" s="68">
        <v>8.75</v>
      </c>
      <c r="CZ360" s="68">
        <v>7.75</v>
      </c>
      <c r="DA360" s="126">
        <f t="shared" si="585"/>
        <v>1</v>
      </c>
      <c r="DC360" s="103">
        <v>44613</v>
      </c>
      <c r="DD360" s="127">
        <f t="shared" si="591"/>
        <v>0</v>
      </c>
      <c r="DE360" s="127">
        <f t="shared" si="592"/>
        <v>1.1999999999999993</v>
      </c>
      <c r="DF360" s="127">
        <f t="shared" si="593"/>
        <v>-1.4000000000000004</v>
      </c>
      <c r="DG360" s="127">
        <f t="shared" si="594"/>
        <v>-0.80000000000000071</v>
      </c>
      <c r="DH360" s="127">
        <f t="shared" si="595"/>
        <v>-0.40000000000000036</v>
      </c>
      <c r="DI360" s="127">
        <f t="shared" si="596"/>
        <v>0.19999999999999929</v>
      </c>
      <c r="DJ360" s="127">
        <f t="shared" si="597"/>
        <v>-0.80000000000000071</v>
      </c>
      <c r="DK360" s="127">
        <f t="shared" si="598"/>
        <v>-1.2000000000000011</v>
      </c>
      <c r="DL360" s="127">
        <f t="shared" si="599"/>
        <v>-0.40000000000000036</v>
      </c>
      <c r="DM360" s="127">
        <f t="shared" si="600"/>
        <v>-0.60000000000000142</v>
      </c>
      <c r="DN360" s="127">
        <f t="shared" si="601"/>
        <v>-1.5999999999999996</v>
      </c>
      <c r="DO360" s="127">
        <f t="shared" si="602"/>
        <v>-0.59999999999999964</v>
      </c>
      <c r="DP360" s="127">
        <f t="shared" si="603"/>
        <v>-0.40000000000000036</v>
      </c>
      <c r="DQ360" s="127">
        <f t="shared" si="604"/>
        <v>-0.59999999999999964</v>
      </c>
      <c r="DR360" s="127">
        <f t="shared" si="605"/>
        <v>-2</v>
      </c>
      <c r="DS360" s="127">
        <f t="shared" si="606"/>
        <v>-2.4000000000000004</v>
      </c>
      <c r="DU360" s="103">
        <v>44616</v>
      </c>
      <c r="DV360" s="68">
        <v>6.5</v>
      </c>
      <c r="DW360" s="133">
        <v>6.8</v>
      </c>
      <c r="DX360" s="134">
        <f t="shared" si="620"/>
        <v>-0.29999999999999982</v>
      </c>
      <c r="DY360" s="68">
        <v>6.4</v>
      </c>
      <c r="DZ360" s="133">
        <v>6.8</v>
      </c>
      <c r="EA360" s="134">
        <f t="shared" si="621"/>
        <v>-0.39999999999999947</v>
      </c>
      <c r="EB360" s="68"/>
      <c r="EC360" s="133"/>
      <c r="ED360" s="134"/>
      <c r="EE360" s="68"/>
      <c r="EF360" s="133"/>
      <c r="EG360" s="134"/>
      <c r="EH360" s="68">
        <v>6.2</v>
      </c>
      <c r="EI360" s="133">
        <v>6.8</v>
      </c>
      <c r="EJ360" s="134">
        <f t="shared" si="622"/>
        <v>-0.59999999999999964</v>
      </c>
      <c r="EK360" s="68"/>
      <c r="EL360" s="133"/>
      <c r="EM360" s="134"/>
      <c r="EN360" s="68"/>
      <c r="EO360" s="133"/>
      <c r="EP360" s="134"/>
      <c r="EQ360" s="68">
        <v>6.1</v>
      </c>
      <c r="ER360" s="133">
        <v>6.4</v>
      </c>
      <c r="ES360" s="134">
        <f t="shared" si="623"/>
        <v>-0.30000000000000071</v>
      </c>
      <c r="ET360" s="68"/>
      <c r="EU360" s="133"/>
      <c r="EV360" s="134"/>
      <c r="EW360" s="68"/>
      <c r="EX360" s="133"/>
      <c r="EY360" s="134"/>
    </row>
    <row r="361" spans="10:155" ht="16.5" x14ac:dyDescent="0.35">
      <c r="J361" s="103">
        <v>44612</v>
      </c>
      <c r="K361" s="101">
        <f t="shared" si="589"/>
        <v>12.658064516129034</v>
      </c>
      <c r="L361" s="102">
        <v>12.6</v>
      </c>
      <c r="M361" s="100">
        <v>12.8</v>
      </c>
      <c r="N361" s="100">
        <v>12.6</v>
      </c>
      <c r="O361" s="100">
        <v>13</v>
      </c>
      <c r="P361" s="100">
        <v>13.6</v>
      </c>
      <c r="Q361" s="105">
        <v>15.2</v>
      </c>
      <c r="R361" s="102">
        <v>13</v>
      </c>
      <c r="S361" s="100">
        <v>12.8</v>
      </c>
      <c r="T361" s="100">
        <v>12.6</v>
      </c>
      <c r="U361" s="100">
        <v>14</v>
      </c>
      <c r="V361" s="100">
        <v>13.2</v>
      </c>
      <c r="W361" s="56">
        <v>13.4</v>
      </c>
      <c r="X361" s="106">
        <v>10.4</v>
      </c>
      <c r="Y361" s="100">
        <v>11.8</v>
      </c>
      <c r="Z361" s="100">
        <v>13.2</v>
      </c>
      <c r="AA361" s="100">
        <v>13.6</v>
      </c>
      <c r="AB361" s="105">
        <v>13.4</v>
      </c>
      <c r="AC361" s="102">
        <v>12.6</v>
      </c>
      <c r="AD361" s="100">
        <v>12.6</v>
      </c>
      <c r="AE361" s="100">
        <v>12.2</v>
      </c>
      <c r="AF361" s="100">
        <v>12.6</v>
      </c>
      <c r="AG361" s="100">
        <v>12</v>
      </c>
      <c r="AH361" s="100">
        <v>12</v>
      </c>
      <c r="AI361" s="100">
        <v>11.6</v>
      </c>
      <c r="AJ361" s="105">
        <v>11.8</v>
      </c>
      <c r="AK361" s="102">
        <v>12.2</v>
      </c>
      <c r="AL361" s="100">
        <v>12.6</v>
      </c>
      <c r="AM361" s="100">
        <v>12.2</v>
      </c>
      <c r="AN361" s="100">
        <v>11.4</v>
      </c>
      <c r="AO361" s="100">
        <v>12.8</v>
      </c>
      <c r="AP361" s="100">
        <v>12.6</v>
      </c>
      <c r="AQ361" s="110">
        <f t="shared" si="619"/>
        <v>0.19999999999999929</v>
      </c>
      <c r="CQ361"/>
      <c r="CX361" s="103">
        <v>44612</v>
      </c>
      <c r="CY361" s="68">
        <v>8</v>
      </c>
      <c r="CZ361" s="68">
        <v>6.75</v>
      </c>
      <c r="DA361" s="126">
        <f t="shared" si="585"/>
        <v>1.25</v>
      </c>
      <c r="DC361" s="103">
        <v>44612</v>
      </c>
      <c r="DD361" s="127">
        <f t="shared" si="591"/>
        <v>0.39999999999999858</v>
      </c>
      <c r="DE361" s="127">
        <f t="shared" si="592"/>
        <v>1.1999999999999993</v>
      </c>
      <c r="DF361" s="127">
        <f t="shared" si="593"/>
        <v>-1.4000000000000004</v>
      </c>
      <c r="DG361" s="127">
        <f t="shared" si="594"/>
        <v>-0.60000000000000142</v>
      </c>
      <c r="DH361" s="127">
        <f t="shared" si="595"/>
        <v>-0.20000000000000107</v>
      </c>
      <c r="DI361" s="127">
        <f t="shared" si="596"/>
        <v>0.19999999999999929</v>
      </c>
      <c r="DJ361" s="127">
        <f t="shared" si="597"/>
        <v>-0.80000000000000071</v>
      </c>
      <c r="DK361" s="127">
        <f t="shared" si="598"/>
        <v>-1.2000000000000011</v>
      </c>
      <c r="DL361" s="127">
        <f t="shared" si="599"/>
        <v>-0.20000000000000107</v>
      </c>
      <c r="DM361" s="127">
        <f t="shared" si="600"/>
        <v>-0.60000000000000142</v>
      </c>
      <c r="DN361" s="127">
        <f t="shared" si="601"/>
        <v>-1.5999999999999996</v>
      </c>
      <c r="DO361" s="127">
        <f t="shared" si="602"/>
        <v>-0.59999999999999964</v>
      </c>
      <c r="DP361" s="127">
        <f t="shared" si="603"/>
        <v>-0.59999999999999964</v>
      </c>
      <c r="DQ361" s="127">
        <f t="shared" si="604"/>
        <v>-0.40000000000000036</v>
      </c>
      <c r="DR361" s="127">
        <f t="shared" si="605"/>
        <v>-2.1999999999999993</v>
      </c>
      <c r="DS361" s="127">
        <f t="shared" si="606"/>
        <v>-2.4000000000000004</v>
      </c>
      <c r="DU361" s="103">
        <v>44615</v>
      </c>
      <c r="DV361" s="68">
        <v>6.5</v>
      </c>
      <c r="DW361" s="133">
        <v>6.7</v>
      </c>
      <c r="DX361" s="134">
        <f t="shared" si="620"/>
        <v>-0.20000000000000018</v>
      </c>
      <c r="DY361" s="68">
        <v>6.4</v>
      </c>
      <c r="DZ361" s="133">
        <v>6.7</v>
      </c>
      <c r="EA361" s="134">
        <f t="shared" si="621"/>
        <v>-0.29999999999999982</v>
      </c>
      <c r="EB361" s="68"/>
      <c r="EC361" s="133"/>
      <c r="ED361" s="134"/>
      <c r="EE361" s="68"/>
      <c r="EF361" s="133"/>
      <c r="EG361" s="134"/>
      <c r="EH361" s="68">
        <v>6.2</v>
      </c>
      <c r="EI361" s="133">
        <v>6.8</v>
      </c>
      <c r="EJ361" s="134">
        <f t="shared" si="622"/>
        <v>-0.59999999999999964</v>
      </c>
      <c r="EK361" s="68"/>
      <c r="EL361" s="133"/>
      <c r="EM361" s="134"/>
      <c r="EN361" s="68"/>
      <c r="EO361" s="133"/>
      <c r="EP361" s="134"/>
      <c r="EQ361" s="68">
        <v>6.1</v>
      </c>
      <c r="ER361" s="133">
        <v>6.5</v>
      </c>
      <c r="ES361" s="134">
        <f t="shared" si="623"/>
        <v>-0.40000000000000036</v>
      </c>
      <c r="ET361" s="68"/>
      <c r="EU361" s="133"/>
      <c r="EV361" s="134"/>
      <c r="EW361" s="68"/>
      <c r="EX361" s="133"/>
      <c r="EY361" s="134"/>
    </row>
    <row r="362" spans="10:155" ht="16.5" x14ac:dyDescent="0.35">
      <c r="J362" s="103">
        <v>44611</v>
      </c>
      <c r="K362" s="101">
        <f t="shared" si="589"/>
        <v>12.67741935483871</v>
      </c>
      <c r="L362" s="102">
        <v>12.8</v>
      </c>
      <c r="M362" s="100">
        <v>12.8</v>
      </c>
      <c r="N362" s="100">
        <v>12.6</v>
      </c>
      <c r="O362" s="100">
        <v>13</v>
      </c>
      <c r="P362" s="100">
        <v>13.6</v>
      </c>
      <c r="Q362" s="105">
        <v>15.2</v>
      </c>
      <c r="R362" s="102">
        <v>13</v>
      </c>
      <c r="S362" s="100">
        <v>12.8</v>
      </c>
      <c r="T362" s="100">
        <v>12.6</v>
      </c>
      <c r="U362" s="100">
        <v>14</v>
      </c>
      <c r="V362" s="100">
        <v>13.2</v>
      </c>
      <c r="W362" s="56">
        <v>13.4</v>
      </c>
      <c r="X362" s="106">
        <v>10.4</v>
      </c>
      <c r="Y362" s="100">
        <v>11.8</v>
      </c>
      <c r="Z362" s="100">
        <v>13.2</v>
      </c>
      <c r="AA362" s="100">
        <v>13.6</v>
      </c>
      <c r="AB362" s="105">
        <v>13.4</v>
      </c>
      <c r="AC362" s="102">
        <v>12.6</v>
      </c>
      <c r="AD362" s="100">
        <v>12.6</v>
      </c>
      <c r="AE362" s="100">
        <v>12.2</v>
      </c>
      <c r="AF362" s="100">
        <v>12.6</v>
      </c>
      <c r="AG362" s="100">
        <v>12</v>
      </c>
      <c r="AH362" s="100">
        <v>12</v>
      </c>
      <c r="AI362" s="100">
        <v>11.6</v>
      </c>
      <c r="AJ362" s="105">
        <v>11.8</v>
      </c>
      <c r="AK362" s="102">
        <v>12.4</v>
      </c>
      <c r="AL362" s="100">
        <v>12.8</v>
      </c>
      <c r="AM362" s="100">
        <v>12.2</v>
      </c>
      <c r="AN362" s="100">
        <v>11.4</v>
      </c>
      <c r="AO362" s="100">
        <v>12.8</v>
      </c>
      <c r="AP362" s="100">
        <v>12.6</v>
      </c>
      <c r="AQ362" s="110">
        <f t="shared" si="619"/>
        <v>0.29999999999999893</v>
      </c>
      <c r="CQ362"/>
      <c r="CX362" s="103">
        <v>44611</v>
      </c>
      <c r="CY362" s="68">
        <v>7.75</v>
      </c>
      <c r="CZ362" s="68">
        <v>6</v>
      </c>
      <c r="DA362" s="126">
        <f t="shared" si="585"/>
        <v>1.75</v>
      </c>
      <c r="DC362" s="103">
        <v>44611</v>
      </c>
      <c r="DD362" s="127">
        <f t="shared" si="591"/>
        <v>0.39999999999999858</v>
      </c>
      <c r="DE362" s="127">
        <f t="shared" si="592"/>
        <v>1.1999999999999993</v>
      </c>
      <c r="DF362" s="127">
        <f t="shared" si="593"/>
        <v>-1.4000000000000004</v>
      </c>
      <c r="DG362" s="127">
        <f t="shared" si="594"/>
        <v>-0.60000000000000142</v>
      </c>
      <c r="DH362" s="127">
        <f t="shared" si="595"/>
        <v>0</v>
      </c>
      <c r="DI362" s="127">
        <f t="shared" si="596"/>
        <v>0.19999999999999929</v>
      </c>
      <c r="DJ362" s="127">
        <f t="shared" si="597"/>
        <v>-0.80000000000000071</v>
      </c>
      <c r="DK362" s="127">
        <f t="shared" si="598"/>
        <v>-1.2000000000000011</v>
      </c>
      <c r="DL362" s="127">
        <f t="shared" si="599"/>
        <v>-0.20000000000000107</v>
      </c>
      <c r="DM362" s="127">
        <f t="shared" si="600"/>
        <v>-0.40000000000000036</v>
      </c>
      <c r="DN362" s="127">
        <f t="shared" si="601"/>
        <v>-1.5999999999999996</v>
      </c>
      <c r="DO362" s="127">
        <f t="shared" si="602"/>
        <v>-0.59999999999999964</v>
      </c>
      <c r="DP362" s="127">
        <f t="shared" si="603"/>
        <v>-0.39999999999999858</v>
      </c>
      <c r="DQ362" s="127">
        <f t="shared" si="604"/>
        <v>-0.19999999999999929</v>
      </c>
      <c r="DR362" s="127">
        <f t="shared" si="605"/>
        <v>-2.4000000000000004</v>
      </c>
      <c r="DS362" s="127">
        <f t="shared" si="606"/>
        <v>-2.4000000000000004</v>
      </c>
      <c r="DU362" s="103">
        <v>44614</v>
      </c>
      <c r="DV362" s="68">
        <v>6.5</v>
      </c>
      <c r="DW362" s="133">
        <v>6.7</v>
      </c>
      <c r="DX362" s="134">
        <f t="shared" si="620"/>
        <v>-0.20000000000000018</v>
      </c>
      <c r="DY362" s="68">
        <v>6.4</v>
      </c>
      <c r="DZ362" s="133">
        <v>6.7</v>
      </c>
      <c r="EA362" s="134">
        <f t="shared" si="621"/>
        <v>-0.29999999999999982</v>
      </c>
      <c r="EB362" s="68"/>
      <c r="EC362" s="133"/>
      <c r="ED362" s="134"/>
      <c r="EE362" s="68"/>
      <c r="EF362" s="133"/>
      <c r="EG362" s="134"/>
      <c r="EH362" s="68">
        <v>6.2</v>
      </c>
      <c r="EI362" s="133">
        <v>6.8</v>
      </c>
      <c r="EJ362" s="134">
        <f t="shared" si="622"/>
        <v>-0.59999999999999964</v>
      </c>
      <c r="EK362" s="68"/>
      <c r="EL362" s="133"/>
      <c r="EM362" s="134"/>
      <c r="EN362" s="68"/>
      <c r="EO362" s="133"/>
      <c r="EP362" s="134"/>
      <c r="EQ362" s="68">
        <v>6</v>
      </c>
      <c r="ER362" s="133">
        <v>6.4</v>
      </c>
      <c r="ES362" s="134">
        <f t="shared" si="623"/>
        <v>-0.40000000000000036</v>
      </c>
      <c r="ET362" s="68"/>
      <c r="EU362" s="133"/>
      <c r="EV362" s="134"/>
      <c r="EW362" s="68"/>
      <c r="EX362" s="133"/>
      <c r="EY362" s="134"/>
    </row>
    <row r="363" spans="10:155" ht="16.5" x14ac:dyDescent="0.35">
      <c r="J363" s="103">
        <v>44610</v>
      </c>
      <c r="K363" s="101">
        <f t="shared" si="589"/>
        <v>12.670967741935485</v>
      </c>
      <c r="L363" s="102">
        <v>12.8</v>
      </c>
      <c r="M363" s="100">
        <v>12.8</v>
      </c>
      <c r="N363" s="100">
        <v>12.6</v>
      </c>
      <c r="O363" s="100">
        <v>13</v>
      </c>
      <c r="P363" s="100">
        <v>13.6</v>
      </c>
      <c r="Q363" s="105">
        <v>15.2</v>
      </c>
      <c r="R363" s="102">
        <v>13</v>
      </c>
      <c r="S363" s="100">
        <v>12.8</v>
      </c>
      <c r="T363" s="100">
        <v>12.6</v>
      </c>
      <c r="U363" s="100">
        <v>14</v>
      </c>
      <c r="V363" s="100">
        <v>13.2</v>
      </c>
      <c r="W363" s="56">
        <v>13.4</v>
      </c>
      <c r="X363" s="106">
        <v>10.4</v>
      </c>
      <c r="Y363" s="100">
        <v>11.8</v>
      </c>
      <c r="Z363" s="100">
        <v>13.2</v>
      </c>
      <c r="AA363" s="100">
        <v>13.6</v>
      </c>
      <c r="AB363" s="105">
        <v>13.4</v>
      </c>
      <c r="AC363" s="102">
        <v>12.6</v>
      </c>
      <c r="AD363" s="100">
        <v>12.6</v>
      </c>
      <c r="AE363" s="100">
        <v>12.2</v>
      </c>
      <c r="AF363" s="100">
        <v>12.6</v>
      </c>
      <c r="AG363" s="100">
        <v>12</v>
      </c>
      <c r="AH363" s="100">
        <v>12</v>
      </c>
      <c r="AI363" s="100">
        <v>11.6</v>
      </c>
      <c r="AJ363" s="105">
        <v>11.8</v>
      </c>
      <c r="AK363" s="102">
        <v>12.4</v>
      </c>
      <c r="AL363" s="100">
        <v>12.8</v>
      </c>
      <c r="AM363" s="100">
        <v>12.2</v>
      </c>
      <c r="AN363" s="100">
        <v>11.2</v>
      </c>
      <c r="AO363" s="100">
        <v>12.8</v>
      </c>
      <c r="AP363" s="100">
        <v>12.6</v>
      </c>
      <c r="AQ363" s="110">
        <f t="shared" si="619"/>
        <v>0.29999999999999893</v>
      </c>
      <c r="CQ363"/>
      <c r="CX363" s="103">
        <v>44610</v>
      </c>
      <c r="CY363" s="68">
        <v>8</v>
      </c>
      <c r="CZ363" s="68">
        <v>6.25</v>
      </c>
      <c r="DA363" s="126">
        <f t="shared" si="585"/>
        <v>1.75</v>
      </c>
      <c r="DC363" s="103">
        <v>44610</v>
      </c>
      <c r="DD363" s="127">
        <f t="shared" si="591"/>
        <v>0.39999999999999858</v>
      </c>
      <c r="DE363" s="127">
        <f t="shared" si="592"/>
        <v>1.1999999999999993</v>
      </c>
      <c r="DF363" s="127">
        <f t="shared" si="593"/>
        <v>-1.6000000000000014</v>
      </c>
      <c r="DG363" s="127">
        <f t="shared" si="594"/>
        <v>-0.60000000000000142</v>
      </c>
      <c r="DH363" s="127">
        <f t="shared" si="595"/>
        <v>0</v>
      </c>
      <c r="DI363" s="127">
        <f t="shared" si="596"/>
        <v>0.19999999999999929</v>
      </c>
      <c r="DJ363" s="127">
        <f t="shared" si="597"/>
        <v>-0.80000000000000071</v>
      </c>
      <c r="DK363" s="127">
        <f t="shared" si="598"/>
        <v>-1.2000000000000011</v>
      </c>
      <c r="DL363" s="127">
        <f t="shared" si="599"/>
        <v>-0.20000000000000107</v>
      </c>
      <c r="DM363" s="127">
        <f t="shared" si="600"/>
        <v>-0.40000000000000036</v>
      </c>
      <c r="DN363" s="127">
        <f t="shared" si="601"/>
        <v>-1.8000000000000007</v>
      </c>
      <c r="DO363" s="127">
        <f t="shared" si="602"/>
        <v>-0.80000000000000071</v>
      </c>
      <c r="DP363" s="127">
        <f t="shared" si="603"/>
        <v>-0.39999999999999858</v>
      </c>
      <c r="DQ363" s="127">
        <f t="shared" si="604"/>
        <v>-0.19999999999999929</v>
      </c>
      <c r="DR363" s="127">
        <f t="shared" si="605"/>
        <v>-2.4000000000000004</v>
      </c>
      <c r="DS363" s="127">
        <f t="shared" si="606"/>
        <v>-2.4000000000000004</v>
      </c>
      <c r="DU363" s="103">
        <v>44613</v>
      </c>
      <c r="DV363" s="68">
        <v>6.5</v>
      </c>
      <c r="DW363" s="133">
        <v>6.7</v>
      </c>
      <c r="DX363" s="134">
        <f t="shared" si="620"/>
        <v>-0.20000000000000018</v>
      </c>
      <c r="DY363" s="68">
        <v>6.4</v>
      </c>
      <c r="DZ363" s="133">
        <v>6.7</v>
      </c>
      <c r="EA363" s="134">
        <f t="shared" si="621"/>
        <v>-0.29999999999999982</v>
      </c>
      <c r="EB363" s="68"/>
      <c r="EC363" s="133"/>
      <c r="ED363" s="134"/>
      <c r="EE363" s="68"/>
      <c r="EF363" s="133"/>
      <c r="EG363" s="134"/>
      <c r="EH363" s="68">
        <v>6.2</v>
      </c>
      <c r="EI363" s="133">
        <v>6.8</v>
      </c>
      <c r="EJ363" s="134">
        <f t="shared" si="622"/>
        <v>-0.59999999999999964</v>
      </c>
      <c r="EK363" s="68"/>
      <c r="EL363" s="133"/>
      <c r="EM363" s="134"/>
      <c r="EN363" s="68"/>
      <c r="EO363" s="133"/>
      <c r="EP363" s="134"/>
      <c r="EQ363" s="68">
        <v>6</v>
      </c>
      <c r="ER363" s="133">
        <v>6.4</v>
      </c>
      <c r="ES363" s="134">
        <f t="shared" si="623"/>
        <v>-0.40000000000000036</v>
      </c>
      <c r="ET363" s="68"/>
      <c r="EU363" s="133"/>
      <c r="EV363" s="134"/>
      <c r="EW363" s="68"/>
      <c r="EX363" s="133"/>
      <c r="EY363" s="134"/>
    </row>
    <row r="364" spans="10:155" ht="16.5" x14ac:dyDescent="0.35">
      <c r="J364" s="103">
        <v>44609</v>
      </c>
      <c r="K364" s="101">
        <f t="shared" si="589"/>
        <v>12.574193548387097</v>
      </c>
      <c r="L364" s="102">
        <v>12.6</v>
      </c>
      <c r="M364" s="100">
        <v>12.6</v>
      </c>
      <c r="N364" s="100">
        <v>12.4</v>
      </c>
      <c r="O364" s="100">
        <v>13</v>
      </c>
      <c r="P364" s="100">
        <v>13.4</v>
      </c>
      <c r="Q364" s="105">
        <v>15.2</v>
      </c>
      <c r="R364" s="102">
        <v>13</v>
      </c>
      <c r="S364" s="100">
        <v>12.8</v>
      </c>
      <c r="T364" s="100">
        <v>12.4</v>
      </c>
      <c r="U364" s="100">
        <v>13.8</v>
      </c>
      <c r="V364" s="100">
        <v>13</v>
      </c>
      <c r="W364" s="56">
        <v>13.2</v>
      </c>
      <c r="X364" s="106">
        <v>10.4</v>
      </c>
      <c r="Y364" s="100">
        <v>11.6</v>
      </c>
      <c r="Z364" s="100">
        <v>13.2</v>
      </c>
      <c r="AA364" s="100">
        <v>13.6</v>
      </c>
      <c r="AB364" s="105">
        <v>13.4</v>
      </c>
      <c r="AC364" s="102">
        <v>12.4</v>
      </c>
      <c r="AD364" s="100">
        <v>12.4</v>
      </c>
      <c r="AE364" s="100">
        <v>12.2</v>
      </c>
      <c r="AF364" s="100">
        <v>12.4</v>
      </c>
      <c r="AG364" s="100">
        <v>11.8</v>
      </c>
      <c r="AH364" s="100">
        <v>11.8</v>
      </c>
      <c r="AI364" s="100">
        <v>11.4</v>
      </c>
      <c r="AJ364" s="105">
        <v>11.8</v>
      </c>
      <c r="AK364" s="102">
        <v>12.4</v>
      </c>
      <c r="AL364" s="100">
        <v>12.8</v>
      </c>
      <c r="AM364" s="100">
        <v>12.2</v>
      </c>
      <c r="AN364" s="100">
        <v>11.2</v>
      </c>
      <c r="AO364" s="100">
        <v>12.8</v>
      </c>
      <c r="AP364" s="100">
        <v>12.6</v>
      </c>
      <c r="AQ364" s="110">
        <f t="shared" si="619"/>
        <v>0.20000000000000107</v>
      </c>
      <c r="CQ364"/>
      <c r="CX364" s="103">
        <v>44609</v>
      </c>
      <c r="CY364" s="68">
        <v>8.25</v>
      </c>
      <c r="CZ364" s="68">
        <v>6.5</v>
      </c>
      <c r="DA364" s="126">
        <f t="shared" si="585"/>
        <v>1.75</v>
      </c>
      <c r="DC364" s="103">
        <v>44609</v>
      </c>
      <c r="DD364" s="127">
        <f t="shared" si="591"/>
        <v>0.19999999999999929</v>
      </c>
      <c r="DE364" s="127">
        <f t="shared" si="592"/>
        <v>1</v>
      </c>
      <c r="DF364" s="127">
        <f t="shared" si="593"/>
        <v>-1.6000000000000014</v>
      </c>
      <c r="DG364" s="127">
        <f t="shared" si="594"/>
        <v>-0.60000000000000142</v>
      </c>
      <c r="DH364" s="127">
        <f t="shared" si="595"/>
        <v>0</v>
      </c>
      <c r="DI364" s="127">
        <f t="shared" si="596"/>
        <v>0.19999999999999929</v>
      </c>
      <c r="DJ364" s="127">
        <f t="shared" si="597"/>
        <v>-1</v>
      </c>
      <c r="DK364" s="127">
        <f t="shared" si="598"/>
        <v>-1.4000000000000004</v>
      </c>
      <c r="DL364" s="127">
        <f t="shared" si="599"/>
        <v>-0.40000000000000036</v>
      </c>
      <c r="DM364" s="127">
        <f t="shared" si="600"/>
        <v>-0.40000000000000036</v>
      </c>
      <c r="DN364" s="127">
        <f t="shared" si="601"/>
        <v>-1.8000000000000007</v>
      </c>
      <c r="DO364" s="127">
        <f t="shared" si="602"/>
        <v>-0.60000000000000142</v>
      </c>
      <c r="DP364" s="127">
        <f t="shared" si="603"/>
        <v>-0.19999999999999929</v>
      </c>
      <c r="DQ364" s="127">
        <f t="shared" si="604"/>
        <v>-0.19999999999999929</v>
      </c>
      <c r="DR364" s="127">
        <f t="shared" si="605"/>
        <v>-2.4000000000000004</v>
      </c>
      <c r="DS364" s="127">
        <f t="shared" si="606"/>
        <v>-2.4000000000000004</v>
      </c>
      <c r="DU364" s="103">
        <v>44612</v>
      </c>
      <c r="DV364" s="68">
        <v>6.5</v>
      </c>
      <c r="DW364" s="133">
        <v>6.7</v>
      </c>
      <c r="DX364" s="134">
        <f t="shared" si="620"/>
        <v>-0.20000000000000018</v>
      </c>
      <c r="DY364" s="68">
        <v>6.4</v>
      </c>
      <c r="DZ364" s="133">
        <v>6.7</v>
      </c>
      <c r="EA364" s="134">
        <f t="shared" si="621"/>
        <v>-0.29999999999999982</v>
      </c>
      <c r="EB364" s="68"/>
      <c r="EC364" s="133"/>
      <c r="ED364" s="134"/>
      <c r="EE364" s="68"/>
      <c r="EF364" s="133"/>
      <c r="EG364" s="134"/>
      <c r="EH364" s="68">
        <v>6.3</v>
      </c>
      <c r="EI364" s="133">
        <v>6.9</v>
      </c>
      <c r="EJ364" s="134">
        <f t="shared" si="622"/>
        <v>-0.60000000000000053</v>
      </c>
      <c r="EK364" s="68"/>
      <c r="EL364" s="133"/>
      <c r="EM364" s="134"/>
      <c r="EN364" s="68"/>
      <c r="EO364" s="133"/>
      <c r="EP364" s="134"/>
      <c r="EQ364" s="68">
        <v>6</v>
      </c>
      <c r="ER364" s="133">
        <v>6.5</v>
      </c>
      <c r="ES364" s="134">
        <f t="shared" si="623"/>
        <v>-0.5</v>
      </c>
      <c r="ET364" s="68"/>
      <c r="EU364" s="133"/>
      <c r="EV364" s="134"/>
      <c r="EW364" s="68"/>
      <c r="EX364" s="133"/>
      <c r="EY364" s="134"/>
    </row>
    <row r="365" spans="10:155" ht="16.5" x14ac:dyDescent="0.35">
      <c r="J365" s="103">
        <v>44608</v>
      </c>
      <c r="K365" s="101">
        <f t="shared" si="589"/>
        <v>12.451612903225806</v>
      </c>
      <c r="L365" s="102">
        <v>12.6</v>
      </c>
      <c r="M365" s="100">
        <v>12.6</v>
      </c>
      <c r="N365" s="100">
        <v>12.2</v>
      </c>
      <c r="O365" s="100">
        <v>12.6</v>
      </c>
      <c r="P365" s="100">
        <v>13.2</v>
      </c>
      <c r="Q365" s="105">
        <v>15</v>
      </c>
      <c r="R365" s="102">
        <v>12.6</v>
      </c>
      <c r="S365" s="100">
        <v>12.8</v>
      </c>
      <c r="T365" s="100">
        <v>12.4</v>
      </c>
      <c r="U365" s="100">
        <v>13.8</v>
      </c>
      <c r="V365" s="100">
        <v>13</v>
      </c>
      <c r="W365" s="56">
        <v>13.2</v>
      </c>
      <c r="X365" s="106">
        <v>10.4</v>
      </c>
      <c r="Y365" s="100">
        <v>11.6</v>
      </c>
      <c r="Z365" s="100">
        <v>13.2</v>
      </c>
      <c r="AA365" s="100">
        <v>13.6</v>
      </c>
      <c r="AB365" s="105">
        <v>13.4</v>
      </c>
      <c r="AC365" s="102">
        <v>12.2</v>
      </c>
      <c r="AD365" s="100">
        <v>12.2</v>
      </c>
      <c r="AE365" s="100">
        <v>12</v>
      </c>
      <c r="AF365" s="100">
        <v>12.2</v>
      </c>
      <c r="AG365" s="100">
        <v>11.6</v>
      </c>
      <c r="AH365" s="100">
        <v>11.6</v>
      </c>
      <c r="AI365" s="100">
        <v>11</v>
      </c>
      <c r="AJ365" s="105">
        <v>11.4</v>
      </c>
      <c r="AK365" s="102">
        <v>12.4</v>
      </c>
      <c r="AL365" s="100">
        <v>12.8</v>
      </c>
      <c r="AM365" s="100">
        <v>12</v>
      </c>
      <c r="AN365" s="100">
        <v>11</v>
      </c>
      <c r="AO365" s="100">
        <v>12.8</v>
      </c>
      <c r="AP365" s="100">
        <v>12.6</v>
      </c>
      <c r="AQ365" s="110">
        <f t="shared" si="619"/>
        <v>0.30000000000000071</v>
      </c>
      <c r="CQ365"/>
      <c r="CX365" s="103">
        <v>44608</v>
      </c>
      <c r="CY365" s="68">
        <v>8.5</v>
      </c>
      <c r="CZ365" s="68">
        <v>6.5</v>
      </c>
      <c r="DA365" s="126">
        <f t="shared" si="585"/>
        <v>2</v>
      </c>
      <c r="DC365" s="103">
        <v>44608</v>
      </c>
      <c r="DD365" s="127">
        <f t="shared" si="591"/>
        <v>0.19999999999999929</v>
      </c>
      <c r="DE365" s="127">
        <f t="shared" si="592"/>
        <v>1</v>
      </c>
      <c r="DF365" s="127">
        <f t="shared" si="593"/>
        <v>-1.8000000000000007</v>
      </c>
      <c r="DG365" s="127">
        <f t="shared" si="594"/>
        <v>-0.80000000000000071</v>
      </c>
      <c r="DH365" s="127">
        <f t="shared" si="595"/>
        <v>0</v>
      </c>
      <c r="DI365" s="127">
        <f t="shared" si="596"/>
        <v>-0.20000000000000107</v>
      </c>
      <c r="DJ365" s="127">
        <f t="shared" si="597"/>
        <v>-1.2000000000000011</v>
      </c>
      <c r="DK365" s="127">
        <f t="shared" si="598"/>
        <v>-1.8000000000000007</v>
      </c>
      <c r="DL365" s="127">
        <f t="shared" si="599"/>
        <v>-0.60000000000000142</v>
      </c>
      <c r="DM365" s="127">
        <f t="shared" si="600"/>
        <v>-0.40000000000000036</v>
      </c>
      <c r="DN365" s="127">
        <f t="shared" si="601"/>
        <v>-1.5999999999999996</v>
      </c>
      <c r="DO365" s="127">
        <f t="shared" si="602"/>
        <v>-0.59999999999999964</v>
      </c>
      <c r="DP365" s="127">
        <f t="shared" si="603"/>
        <v>-0.19999999999999929</v>
      </c>
      <c r="DQ365" s="127">
        <f t="shared" si="604"/>
        <v>0.20000000000000107</v>
      </c>
      <c r="DR365" s="127">
        <f t="shared" si="605"/>
        <v>-2.4000000000000004</v>
      </c>
      <c r="DS365" s="127">
        <f t="shared" si="606"/>
        <v>-2.4000000000000004</v>
      </c>
      <c r="DU365" s="103">
        <v>44611</v>
      </c>
      <c r="DV365" s="68">
        <v>6.5</v>
      </c>
      <c r="DW365" s="133">
        <v>6.7</v>
      </c>
      <c r="DX365" s="134">
        <f t="shared" si="620"/>
        <v>-0.20000000000000018</v>
      </c>
      <c r="DY365" s="68">
        <v>6.4</v>
      </c>
      <c r="DZ365" s="133">
        <v>6.7</v>
      </c>
      <c r="EA365" s="134">
        <f t="shared" si="621"/>
        <v>-0.29999999999999982</v>
      </c>
      <c r="EB365" s="68"/>
      <c r="EC365" s="133"/>
      <c r="ED365" s="134"/>
      <c r="EE365" s="68"/>
      <c r="EF365" s="133"/>
      <c r="EG365" s="134"/>
      <c r="EH365" s="68">
        <v>6.4</v>
      </c>
      <c r="EI365" s="133">
        <v>6.9</v>
      </c>
      <c r="EJ365" s="134">
        <f t="shared" si="622"/>
        <v>-0.5</v>
      </c>
      <c r="EK365" s="68"/>
      <c r="EL365" s="133"/>
      <c r="EM365" s="134"/>
      <c r="EN365" s="68"/>
      <c r="EO365" s="133"/>
      <c r="EP365" s="134"/>
      <c r="EQ365" s="68">
        <v>6</v>
      </c>
      <c r="ER365" s="133">
        <v>6.5</v>
      </c>
      <c r="ES365" s="134">
        <f t="shared" si="623"/>
        <v>-0.5</v>
      </c>
      <c r="ET365" s="68"/>
      <c r="EU365" s="133"/>
      <c r="EV365" s="134"/>
      <c r="EW365" s="68"/>
      <c r="EX365" s="133"/>
      <c r="EY365" s="134"/>
    </row>
    <row r="366" spans="10:155" ht="16.5" x14ac:dyDescent="0.35">
      <c r="J366" s="103">
        <v>44607</v>
      </c>
      <c r="K366" s="101">
        <f t="shared" si="589"/>
        <v>12.425806451612905</v>
      </c>
      <c r="L366" s="102">
        <v>12.6</v>
      </c>
      <c r="M366" s="100">
        <v>12.6</v>
      </c>
      <c r="N366" s="100">
        <v>12.2</v>
      </c>
      <c r="O366" s="100">
        <v>12.6</v>
      </c>
      <c r="P366" s="100">
        <v>13.2</v>
      </c>
      <c r="Q366" s="105">
        <v>15</v>
      </c>
      <c r="R366" s="102">
        <v>12.6</v>
      </c>
      <c r="S366" s="100">
        <v>12.8</v>
      </c>
      <c r="T366" s="100">
        <v>12.4</v>
      </c>
      <c r="U366" s="100">
        <v>13.8</v>
      </c>
      <c r="V366" s="100">
        <v>12.8</v>
      </c>
      <c r="W366" s="56">
        <v>13</v>
      </c>
      <c r="X366" s="106">
        <v>10.4</v>
      </c>
      <c r="Y366" s="100">
        <v>11.6</v>
      </c>
      <c r="Z366" s="100">
        <v>13.2</v>
      </c>
      <c r="AA366" s="100">
        <v>13.6</v>
      </c>
      <c r="AB366" s="105">
        <v>13.4</v>
      </c>
      <c r="AC366" s="102">
        <v>12.2</v>
      </c>
      <c r="AD366" s="100">
        <v>12.2</v>
      </c>
      <c r="AE366" s="100">
        <v>12</v>
      </c>
      <c r="AF366" s="100">
        <v>12.2</v>
      </c>
      <c r="AG366" s="100">
        <v>11.6</v>
      </c>
      <c r="AH366" s="100">
        <v>11.6</v>
      </c>
      <c r="AI366" s="100">
        <v>11</v>
      </c>
      <c r="AJ366" s="105">
        <v>11.4</v>
      </c>
      <c r="AK366" s="102">
        <v>12.4</v>
      </c>
      <c r="AL366" s="100">
        <v>12.6</v>
      </c>
      <c r="AM366" s="100">
        <v>12</v>
      </c>
      <c r="AN366" s="100">
        <v>11</v>
      </c>
      <c r="AO366" s="100">
        <v>12.6</v>
      </c>
      <c r="AP366" s="100">
        <v>12.6</v>
      </c>
      <c r="AQ366" s="110">
        <f t="shared" si="619"/>
        <v>0.19999999999999929</v>
      </c>
      <c r="CQ366"/>
      <c r="CX366" s="103">
        <v>44607</v>
      </c>
      <c r="CY366" s="68">
        <v>8.5</v>
      </c>
      <c r="CZ366" s="68">
        <v>7</v>
      </c>
      <c r="DA366" s="126">
        <f t="shared" si="585"/>
        <v>1.5</v>
      </c>
      <c r="DC366" s="103">
        <v>44607</v>
      </c>
      <c r="DD366" s="127">
        <f t="shared" si="591"/>
        <v>0</v>
      </c>
      <c r="DE366" s="127">
        <f t="shared" si="592"/>
        <v>1</v>
      </c>
      <c r="DF366" s="127">
        <f t="shared" si="593"/>
        <v>-1.8000000000000007</v>
      </c>
      <c r="DG366" s="127">
        <f t="shared" si="594"/>
        <v>-0.80000000000000071</v>
      </c>
      <c r="DH366" s="127">
        <f t="shared" si="595"/>
        <v>-0.20000000000000107</v>
      </c>
      <c r="DI366" s="127">
        <f t="shared" si="596"/>
        <v>-0.20000000000000107</v>
      </c>
      <c r="DJ366" s="127">
        <f t="shared" si="597"/>
        <v>-1.2000000000000011</v>
      </c>
      <c r="DK366" s="127">
        <f t="shared" si="598"/>
        <v>-1.8000000000000007</v>
      </c>
      <c r="DL366" s="127">
        <f t="shared" si="599"/>
        <v>-0.60000000000000142</v>
      </c>
      <c r="DM366" s="127">
        <f t="shared" si="600"/>
        <v>-0.40000000000000036</v>
      </c>
      <c r="DN366" s="127">
        <f t="shared" si="601"/>
        <v>-1.5999999999999996</v>
      </c>
      <c r="DO366" s="127">
        <f t="shared" si="602"/>
        <v>-0.59999999999999964</v>
      </c>
      <c r="DP366" s="127">
        <f t="shared" si="603"/>
        <v>-0.20000000000000107</v>
      </c>
      <c r="DQ366" s="127">
        <f t="shared" si="604"/>
        <v>0</v>
      </c>
      <c r="DR366" s="127">
        <f t="shared" si="605"/>
        <v>-2.1999999999999993</v>
      </c>
      <c r="DS366" s="127">
        <f t="shared" si="606"/>
        <v>-2.4000000000000004</v>
      </c>
      <c r="DU366" s="103">
        <v>44610</v>
      </c>
      <c r="DV366" s="68">
        <v>6.5</v>
      </c>
      <c r="DW366" s="133">
        <v>6.7</v>
      </c>
      <c r="DX366" s="134">
        <f t="shared" si="620"/>
        <v>-0.20000000000000018</v>
      </c>
      <c r="DY366" s="68">
        <v>6.4</v>
      </c>
      <c r="DZ366" s="133">
        <v>6.7</v>
      </c>
      <c r="EA366" s="134">
        <f t="shared" ref="EA366:EA374" si="624">DY366-DZ366</f>
        <v>-0.29999999999999982</v>
      </c>
      <c r="EB366" s="68"/>
      <c r="EC366" s="133"/>
      <c r="ED366" s="134"/>
      <c r="EE366" s="68"/>
      <c r="EF366" s="133"/>
      <c r="EG366" s="134"/>
      <c r="EH366" s="68">
        <v>6.4</v>
      </c>
      <c r="EI366" s="133">
        <v>6.9</v>
      </c>
      <c r="EJ366" s="134">
        <f t="shared" si="622"/>
        <v>-0.5</v>
      </c>
      <c r="EK366" s="68"/>
      <c r="EL366" s="133"/>
      <c r="EM366" s="134"/>
      <c r="EN366" s="68"/>
      <c r="EO366" s="133"/>
      <c r="EP366" s="134"/>
      <c r="EQ366" s="68">
        <v>6</v>
      </c>
      <c r="ER366" s="133">
        <v>6.5</v>
      </c>
      <c r="ES366" s="134">
        <f t="shared" si="623"/>
        <v>-0.5</v>
      </c>
      <c r="ET366" s="68"/>
      <c r="EU366" s="133"/>
      <c r="EV366" s="134"/>
      <c r="EW366" s="68"/>
      <c r="EX366" s="133"/>
      <c r="EY366" s="134"/>
    </row>
    <row r="367" spans="10:155" ht="16.5" x14ac:dyDescent="0.35">
      <c r="J367" s="103">
        <v>44606</v>
      </c>
      <c r="K367" s="101">
        <f t="shared" si="589"/>
        <v>12.483870967741934</v>
      </c>
      <c r="L367" s="102">
        <v>12.6</v>
      </c>
      <c r="M367" s="100">
        <v>12.8</v>
      </c>
      <c r="N367" s="100">
        <v>12.2</v>
      </c>
      <c r="O367" s="100">
        <v>12.6</v>
      </c>
      <c r="P367" s="100">
        <v>13.2</v>
      </c>
      <c r="Q367" s="105">
        <v>15</v>
      </c>
      <c r="R367" s="102">
        <v>12.8</v>
      </c>
      <c r="S367" s="100">
        <v>12.8</v>
      </c>
      <c r="T367" s="100">
        <v>12.4</v>
      </c>
      <c r="U367" s="100">
        <v>13.8</v>
      </c>
      <c r="V367" s="100">
        <v>12.8</v>
      </c>
      <c r="W367" s="56">
        <v>13</v>
      </c>
      <c r="X367" s="106">
        <v>10.4</v>
      </c>
      <c r="Y367" s="100">
        <v>11.6</v>
      </c>
      <c r="Z367" s="100">
        <v>13.2</v>
      </c>
      <c r="AA367" s="100">
        <v>13.6</v>
      </c>
      <c r="AB367" s="105">
        <v>13.4</v>
      </c>
      <c r="AC367" s="102">
        <v>12.4</v>
      </c>
      <c r="AD367" s="100">
        <v>12.4</v>
      </c>
      <c r="AE367" s="100">
        <v>12</v>
      </c>
      <c r="AF367" s="100">
        <v>12.4</v>
      </c>
      <c r="AG367" s="100">
        <v>11.8</v>
      </c>
      <c r="AH367" s="100">
        <v>11.8</v>
      </c>
      <c r="AI367" s="100">
        <v>11.4</v>
      </c>
      <c r="AJ367" s="105">
        <v>11.8</v>
      </c>
      <c r="AK367" s="102">
        <v>12.4</v>
      </c>
      <c r="AL367" s="100">
        <v>12.4</v>
      </c>
      <c r="AM367" s="100">
        <v>12</v>
      </c>
      <c r="AN367" s="100">
        <v>11</v>
      </c>
      <c r="AO367" s="100">
        <v>12.4</v>
      </c>
      <c r="AP367" s="100">
        <v>12.6</v>
      </c>
      <c r="AQ367" s="110">
        <f t="shared" si="619"/>
        <v>0</v>
      </c>
      <c r="CQ367"/>
      <c r="CX367" s="103">
        <v>44606</v>
      </c>
      <c r="CY367" s="68">
        <v>8.5</v>
      </c>
      <c r="CZ367" s="68">
        <v>7</v>
      </c>
      <c r="DA367" s="126">
        <f t="shared" si="585"/>
        <v>1.5</v>
      </c>
      <c r="DC367" s="103">
        <v>44606</v>
      </c>
      <c r="DD367" s="127">
        <f t="shared" si="591"/>
        <v>0</v>
      </c>
      <c r="DE367" s="127">
        <f t="shared" si="592"/>
        <v>1</v>
      </c>
      <c r="DF367" s="127">
        <f t="shared" si="593"/>
        <v>-1.8000000000000007</v>
      </c>
      <c r="DG367" s="127">
        <f t="shared" si="594"/>
        <v>-0.80000000000000071</v>
      </c>
      <c r="DH367" s="127">
        <f t="shared" si="595"/>
        <v>-0.40000000000000036</v>
      </c>
      <c r="DI367" s="127">
        <f t="shared" si="596"/>
        <v>0</v>
      </c>
      <c r="DJ367" s="127">
        <f t="shared" si="597"/>
        <v>-1</v>
      </c>
      <c r="DK367" s="127">
        <f t="shared" si="598"/>
        <v>-1.4000000000000004</v>
      </c>
      <c r="DL367" s="127">
        <f t="shared" si="599"/>
        <v>-0.60000000000000142</v>
      </c>
      <c r="DM367" s="127">
        <f t="shared" si="600"/>
        <v>-0.40000000000000036</v>
      </c>
      <c r="DN367" s="127">
        <f t="shared" si="601"/>
        <v>-1.8000000000000007</v>
      </c>
      <c r="DO367" s="127">
        <f t="shared" si="602"/>
        <v>-0.80000000000000071</v>
      </c>
      <c r="DP367" s="127">
        <f t="shared" si="603"/>
        <v>-0.40000000000000036</v>
      </c>
      <c r="DQ367" s="127">
        <f t="shared" si="604"/>
        <v>-0.40000000000000036</v>
      </c>
      <c r="DR367" s="127">
        <f t="shared" si="605"/>
        <v>-2</v>
      </c>
      <c r="DS367" s="127">
        <f t="shared" si="606"/>
        <v>-2.4000000000000004</v>
      </c>
      <c r="DU367" s="103">
        <v>44609</v>
      </c>
      <c r="DV367" s="68">
        <v>6.5</v>
      </c>
      <c r="DW367" s="133">
        <v>6.7</v>
      </c>
      <c r="DX367" s="134">
        <f t="shared" si="620"/>
        <v>-0.20000000000000018</v>
      </c>
      <c r="DY367" s="68">
        <v>6.4</v>
      </c>
      <c r="DZ367" s="133">
        <v>6.7</v>
      </c>
      <c r="EA367" s="134">
        <f t="shared" si="624"/>
        <v>-0.29999999999999982</v>
      </c>
      <c r="EB367" s="68"/>
      <c r="EC367" s="133"/>
      <c r="ED367" s="134"/>
      <c r="EE367" s="68"/>
      <c r="EF367" s="133"/>
      <c r="EG367" s="134"/>
      <c r="EH367" s="68">
        <v>6.4</v>
      </c>
      <c r="EI367" s="133">
        <v>6.8</v>
      </c>
      <c r="EJ367" s="134">
        <f t="shared" ref="EJ367:EJ375" si="625">EH367-EI367</f>
        <v>-0.39999999999999947</v>
      </c>
      <c r="EK367" s="68"/>
      <c r="EL367" s="133"/>
      <c r="EM367" s="134"/>
      <c r="EN367" s="68"/>
      <c r="EO367" s="133"/>
      <c r="EP367" s="134"/>
      <c r="EQ367" s="68">
        <v>5.9</v>
      </c>
      <c r="ER367" s="133">
        <v>6.2</v>
      </c>
      <c r="ES367" s="134">
        <f t="shared" ref="ES367:ES375" si="626">EQ367-ER367</f>
        <v>-0.29999999999999982</v>
      </c>
      <c r="ET367" s="68"/>
      <c r="EU367" s="133"/>
      <c r="EV367" s="134"/>
      <c r="EW367" s="68"/>
      <c r="EX367" s="133"/>
      <c r="EY367" s="134"/>
    </row>
    <row r="368" spans="10:155" ht="16.5" x14ac:dyDescent="0.35">
      <c r="J368" s="103">
        <v>44605</v>
      </c>
      <c r="K368" s="101">
        <f t="shared" si="589"/>
        <v>12.496774193548386</v>
      </c>
      <c r="L368" s="102">
        <v>12.6</v>
      </c>
      <c r="M368" s="100">
        <v>12.8</v>
      </c>
      <c r="N368" s="100">
        <v>12.2</v>
      </c>
      <c r="O368" s="100">
        <v>12.6</v>
      </c>
      <c r="P368" s="100">
        <v>13.2</v>
      </c>
      <c r="Q368" s="105">
        <v>15</v>
      </c>
      <c r="R368" s="102">
        <v>12.8</v>
      </c>
      <c r="S368" s="100">
        <v>12.8</v>
      </c>
      <c r="T368" s="100">
        <v>12.4</v>
      </c>
      <c r="U368" s="100">
        <v>13.8</v>
      </c>
      <c r="V368" s="100">
        <v>12.8</v>
      </c>
      <c r="W368" s="56">
        <v>13</v>
      </c>
      <c r="X368" s="106">
        <v>10.4</v>
      </c>
      <c r="Y368" s="100">
        <v>11.6</v>
      </c>
      <c r="Z368" s="100">
        <v>13.2</v>
      </c>
      <c r="AA368" s="100">
        <v>13.6</v>
      </c>
      <c r="AB368" s="105">
        <v>13.4</v>
      </c>
      <c r="AC368" s="102">
        <v>12.4</v>
      </c>
      <c r="AD368" s="100">
        <v>12.4</v>
      </c>
      <c r="AE368" s="100">
        <v>12</v>
      </c>
      <c r="AF368" s="100">
        <v>12.4</v>
      </c>
      <c r="AG368" s="100">
        <v>12</v>
      </c>
      <c r="AH368" s="100">
        <v>11.8</v>
      </c>
      <c r="AI368" s="100">
        <v>11.6</v>
      </c>
      <c r="AJ368" s="105">
        <v>11.8</v>
      </c>
      <c r="AK368" s="102">
        <v>12.4</v>
      </c>
      <c r="AL368" s="100">
        <v>12.4</v>
      </c>
      <c r="AM368" s="100">
        <v>12</v>
      </c>
      <c r="AN368" s="100">
        <v>11</v>
      </c>
      <c r="AO368" s="100">
        <v>12.4</v>
      </c>
      <c r="AP368" s="100">
        <v>12.6</v>
      </c>
      <c r="AQ368" s="110">
        <f t="shared" si="619"/>
        <v>0</v>
      </c>
      <c r="CQ368"/>
      <c r="CX368" s="103">
        <v>44605</v>
      </c>
      <c r="CY368" s="68">
        <v>8.5</v>
      </c>
      <c r="CZ368" s="68">
        <v>7</v>
      </c>
      <c r="DA368" s="126">
        <f t="shared" si="585"/>
        <v>1.5</v>
      </c>
      <c r="DC368" s="103">
        <v>44605</v>
      </c>
      <c r="DD368" s="127">
        <f t="shared" si="591"/>
        <v>0</v>
      </c>
      <c r="DE368" s="127">
        <f t="shared" si="592"/>
        <v>1</v>
      </c>
      <c r="DF368" s="127">
        <f t="shared" si="593"/>
        <v>-1.8000000000000007</v>
      </c>
      <c r="DG368" s="127">
        <f t="shared" si="594"/>
        <v>-0.80000000000000071</v>
      </c>
      <c r="DH368" s="127">
        <f t="shared" si="595"/>
        <v>-0.40000000000000036</v>
      </c>
      <c r="DI368" s="127">
        <f t="shared" si="596"/>
        <v>0</v>
      </c>
      <c r="DJ368" s="127">
        <f t="shared" si="597"/>
        <v>-1</v>
      </c>
      <c r="DK368" s="127">
        <f t="shared" si="598"/>
        <v>-1.2000000000000011</v>
      </c>
      <c r="DL368" s="127">
        <f t="shared" si="599"/>
        <v>-0.60000000000000142</v>
      </c>
      <c r="DM368" s="127">
        <f t="shared" si="600"/>
        <v>-0.40000000000000036</v>
      </c>
      <c r="DN368" s="127">
        <f t="shared" si="601"/>
        <v>-1.8000000000000007</v>
      </c>
      <c r="DO368" s="127">
        <f t="shared" si="602"/>
        <v>-0.80000000000000071</v>
      </c>
      <c r="DP368" s="127">
        <f t="shared" si="603"/>
        <v>-0.40000000000000036</v>
      </c>
      <c r="DQ368" s="127">
        <f t="shared" si="604"/>
        <v>-0.40000000000000036</v>
      </c>
      <c r="DR368" s="127">
        <f t="shared" si="605"/>
        <v>-2</v>
      </c>
      <c r="DS368" s="127">
        <f t="shared" si="606"/>
        <v>-2.4000000000000004</v>
      </c>
      <c r="DU368" s="103">
        <v>44608</v>
      </c>
      <c r="DV368" s="68">
        <v>6.3</v>
      </c>
      <c r="DW368" s="133">
        <v>6.6</v>
      </c>
      <c r="DX368" s="134">
        <f t="shared" si="620"/>
        <v>-0.29999999999999982</v>
      </c>
      <c r="DY368" s="68">
        <v>6.4</v>
      </c>
      <c r="DZ368" s="133">
        <v>6.6</v>
      </c>
      <c r="EA368" s="134">
        <f t="shared" si="624"/>
        <v>-0.19999999999999929</v>
      </c>
      <c r="EB368" s="68"/>
      <c r="EC368" s="133"/>
      <c r="ED368" s="134"/>
      <c r="EE368" s="68"/>
      <c r="EF368" s="133"/>
      <c r="EG368" s="134"/>
      <c r="EH368" s="68">
        <v>6.4</v>
      </c>
      <c r="EI368" s="133">
        <v>6.8</v>
      </c>
      <c r="EJ368" s="134">
        <f t="shared" si="625"/>
        <v>-0.39999999999999947</v>
      </c>
      <c r="EK368" s="68"/>
      <c r="EL368" s="133"/>
      <c r="EM368" s="134"/>
      <c r="EN368" s="68"/>
      <c r="EO368" s="133"/>
      <c r="EP368" s="134"/>
      <c r="EQ368" s="68">
        <v>5.8</v>
      </c>
      <c r="ER368" s="133">
        <v>6.4</v>
      </c>
      <c r="ES368" s="134">
        <f t="shared" si="626"/>
        <v>-0.60000000000000053</v>
      </c>
      <c r="ET368" s="68"/>
      <c r="EU368" s="133"/>
      <c r="EV368" s="134"/>
      <c r="EW368" s="68"/>
      <c r="EX368" s="133"/>
      <c r="EY368" s="134"/>
    </row>
    <row r="369" spans="10:155" ht="16.5" x14ac:dyDescent="0.35">
      <c r="J369" s="103">
        <v>44604</v>
      </c>
      <c r="K369" s="101">
        <f t="shared" si="589"/>
        <v>12.477419354838711</v>
      </c>
      <c r="L369" s="102">
        <v>12.6</v>
      </c>
      <c r="M369" s="100">
        <v>12.8</v>
      </c>
      <c r="N369" s="100">
        <v>12.4</v>
      </c>
      <c r="O369" s="100">
        <v>12.6</v>
      </c>
      <c r="P369" s="100">
        <v>13.2</v>
      </c>
      <c r="Q369" s="105">
        <v>15</v>
      </c>
      <c r="R369" s="102">
        <v>12.6</v>
      </c>
      <c r="S369" s="100">
        <v>12.8</v>
      </c>
      <c r="T369" s="100">
        <v>12.2</v>
      </c>
      <c r="U369" s="100">
        <v>13.8</v>
      </c>
      <c r="V369" s="100">
        <v>12.6</v>
      </c>
      <c r="W369" s="56">
        <v>13</v>
      </c>
      <c r="X369" s="106">
        <v>10.4</v>
      </c>
      <c r="Y369" s="100">
        <v>11.6</v>
      </c>
      <c r="Z369" s="100">
        <v>13.2</v>
      </c>
      <c r="AA369" s="100">
        <v>13.6</v>
      </c>
      <c r="AB369" s="105">
        <v>13.4</v>
      </c>
      <c r="AC369" s="102">
        <v>12.2</v>
      </c>
      <c r="AD369" s="100">
        <v>12.2</v>
      </c>
      <c r="AE369" s="100">
        <v>12</v>
      </c>
      <c r="AF369" s="100">
        <v>12.2</v>
      </c>
      <c r="AG369" s="100">
        <v>12</v>
      </c>
      <c r="AH369" s="100">
        <v>11.8</v>
      </c>
      <c r="AI369" s="100">
        <v>11.6</v>
      </c>
      <c r="AJ369" s="105">
        <v>11.8</v>
      </c>
      <c r="AK369" s="102">
        <v>12.4</v>
      </c>
      <c r="AL369" s="100">
        <v>12.6</v>
      </c>
      <c r="AM369" s="100">
        <v>12.2</v>
      </c>
      <c r="AN369" s="100">
        <v>11</v>
      </c>
      <c r="AO369" s="100">
        <v>12.4</v>
      </c>
      <c r="AP369" s="100">
        <v>12.6</v>
      </c>
      <c r="AQ369" s="110">
        <f t="shared" si="619"/>
        <v>0.19999999999999929</v>
      </c>
      <c r="CQ369"/>
      <c r="CX369" s="103">
        <v>44604</v>
      </c>
      <c r="CY369" s="68">
        <v>8.75</v>
      </c>
      <c r="CZ369" s="68">
        <v>6.75</v>
      </c>
      <c r="DA369" s="126">
        <f t="shared" si="585"/>
        <v>2</v>
      </c>
      <c r="DC369" s="103">
        <v>44604</v>
      </c>
      <c r="DD369" s="127">
        <f t="shared" si="591"/>
        <v>-0.20000000000000107</v>
      </c>
      <c r="DE369" s="127">
        <f t="shared" si="592"/>
        <v>1</v>
      </c>
      <c r="DF369" s="127">
        <f t="shared" si="593"/>
        <v>-1.8000000000000007</v>
      </c>
      <c r="DG369" s="127">
        <f t="shared" si="594"/>
        <v>-0.60000000000000142</v>
      </c>
      <c r="DH369" s="127">
        <f t="shared" si="595"/>
        <v>-0.20000000000000107</v>
      </c>
      <c r="DI369" s="127">
        <f t="shared" si="596"/>
        <v>-0.20000000000000107</v>
      </c>
      <c r="DJ369" s="127">
        <f t="shared" si="597"/>
        <v>-1</v>
      </c>
      <c r="DK369" s="127">
        <f t="shared" si="598"/>
        <v>-1.2000000000000011</v>
      </c>
      <c r="DL369" s="127">
        <f t="shared" si="599"/>
        <v>-0.40000000000000036</v>
      </c>
      <c r="DM369" s="127">
        <f t="shared" si="600"/>
        <v>-0.40000000000000036</v>
      </c>
      <c r="DN369" s="127">
        <f t="shared" si="601"/>
        <v>-1.5999999999999996</v>
      </c>
      <c r="DO369" s="127">
        <f t="shared" si="602"/>
        <v>-0.80000000000000071</v>
      </c>
      <c r="DP369" s="127">
        <f t="shared" si="603"/>
        <v>0</v>
      </c>
      <c r="DQ369" s="127">
        <f t="shared" si="604"/>
        <v>0</v>
      </c>
      <c r="DR369" s="127">
        <f t="shared" si="605"/>
        <v>-2.1999999999999993</v>
      </c>
      <c r="DS369" s="127">
        <f t="shared" si="606"/>
        <v>-2.4000000000000004</v>
      </c>
      <c r="DU369" s="103">
        <v>44607</v>
      </c>
      <c r="DV369" s="68">
        <v>6.3</v>
      </c>
      <c r="DW369" s="133">
        <v>6.6</v>
      </c>
      <c r="DX369" s="134">
        <f t="shared" si="620"/>
        <v>-0.29999999999999982</v>
      </c>
      <c r="DY369" s="68">
        <v>6.4</v>
      </c>
      <c r="DZ369" s="133">
        <v>6.6</v>
      </c>
      <c r="EA369" s="134">
        <f t="shared" si="624"/>
        <v>-0.19999999999999929</v>
      </c>
      <c r="EB369" s="68"/>
      <c r="EC369" s="133"/>
      <c r="ED369" s="134"/>
      <c r="EE369" s="68"/>
      <c r="EF369" s="133"/>
      <c r="EG369" s="134"/>
      <c r="EH369" s="68">
        <v>6.3</v>
      </c>
      <c r="EI369" s="133">
        <v>6.8</v>
      </c>
      <c r="EJ369" s="134">
        <f t="shared" si="625"/>
        <v>-0.5</v>
      </c>
      <c r="EK369" s="68"/>
      <c r="EL369" s="133"/>
      <c r="EM369" s="134"/>
      <c r="EN369" s="68"/>
      <c r="EO369" s="133"/>
      <c r="EP369" s="134"/>
      <c r="EQ369" s="68">
        <v>5.8</v>
      </c>
      <c r="ER369" s="133">
        <v>6.4</v>
      </c>
      <c r="ES369" s="134">
        <f t="shared" si="626"/>
        <v>-0.60000000000000053</v>
      </c>
      <c r="ET369" s="68"/>
      <c r="EU369" s="133"/>
      <c r="EV369" s="134"/>
      <c r="EW369" s="68"/>
      <c r="EX369" s="133"/>
      <c r="EY369" s="134"/>
    </row>
    <row r="370" spans="10:155" ht="16.5" x14ac:dyDescent="0.35">
      <c r="J370" s="103">
        <v>44603</v>
      </c>
      <c r="K370" s="101">
        <f t="shared" si="589"/>
        <v>12.490322580645163</v>
      </c>
      <c r="L370" s="102">
        <v>12.6</v>
      </c>
      <c r="M370" s="100">
        <v>12.8</v>
      </c>
      <c r="N370" s="100">
        <v>12.6</v>
      </c>
      <c r="O370" s="100">
        <v>12.6</v>
      </c>
      <c r="P370" s="100">
        <v>13.2</v>
      </c>
      <c r="Q370" s="105">
        <v>15</v>
      </c>
      <c r="R370" s="102">
        <v>12.6</v>
      </c>
      <c r="S370" s="100">
        <v>12.8</v>
      </c>
      <c r="T370" s="100">
        <v>12.2</v>
      </c>
      <c r="U370" s="100">
        <v>13.8</v>
      </c>
      <c r="V370" s="100">
        <v>12.6</v>
      </c>
      <c r="W370" s="56">
        <v>13</v>
      </c>
      <c r="X370" s="106">
        <v>10.4</v>
      </c>
      <c r="Y370" s="100">
        <v>11.6</v>
      </c>
      <c r="Z370" s="100">
        <v>13.2</v>
      </c>
      <c r="AA370" s="100">
        <v>13.6</v>
      </c>
      <c r="AB370" s="105">
        <v>13.4</v>
      </c>
      <c r="AC370" s="102">
        <v>12.2</v>
      </c>
      <c r="AD370" s="100">
        <v>12.2</v>
      </c>
      <c r="AE370" s="100">
        <v>12</v>
      </c>
      <c r="AF370" s="100">
        <v>12.2</v>
      </c>
      <c r="AG370" s="100">
        <v>12</v>
      </c>
      <c r="AH370" s="100">
        <v>11.8</v>
      </c>
      <c r="AI370" s="100">
        <v>11.6</v>
      </c>
      <c r="AJ370" s="105">
        <v>11.6</v>
      </c>
      <c r="AK370" s="102">
        <v>12.4</v>
      </c>
      <c r="AL370" s="100">
        <v>12.8</v>
      </c>
      <c r="AM370" s="100">
        <v>12.2</v>
      </c>
      <c r="AN370" s="100">
        <v>11</v>
      </c>
      <c r="AO370" s="100">
        <v>12.6</v>
      </c>
      <c r="AP370" s="100">
        <v>12.6</v>
      </c>
      <c r="AQ370" s="110">
        <f t="shared" si="619"/>
        <v>0.30000000000000071</v>
      </c>
      <c r="CQ370"/>
      <c r="CX370" s="103">
        <v>44603</v>
      </c>
      <c r="CY370" s="68">
        <v>9</v>
      </c>
      <c r="CZ370" s="68">
        <v>7</v>
      </c>
      <c r="DA370" s="126">
        <f t="shared" si="585"/>
        <v>2</v>
      </c>
      <c r="DC370" s="103">
        <v>44603</v>
      </c>
      <c r="DD370" s="127">
        <f t="shared" si="591"/>
        <v>-0.20000000000000107</v>
      </c>
      <c r="DE370" s="127">
        <f t="shared" si="592"/>
        <v>1</v>
      </c>
      <c r="DF370" s="127">
        <f t="shared" si="593"/>
        <v>-1.8000000000000007</v>
      </c>
      <c r="DG370" s="127">
        <f t="shared" si="594"/>
        <v>-0.60000000000000142</v>
      </c>
      <c r="DH370" s="127">
        <f t="shared" si="595"/>
        <v>0</v>
      </c>
      <c r="DI370" s="127">
        <f t="shared" si="596"/>
        <v>-0.20000000000000107</v>
      </c>
      <c r="DJ370" s="127">
        <f t="shared" si="597"/>
        <v>-1</v>
      </c>
      <c r="DK370" s="127">
        <f t="shared" si="598"/>
        <v>-1.2000000000000011</v>
      </c>
      <c r="DL370" s="127">
        <f t="shared" si="599"/>
        <v>-0.20000000000000107</v>
      </c>
      <c r="DM370" s="127">
        <f t="shared" si="600"/>
        <v>-0.40000000000000036</v>
      </c>
      <c r="DN370" s="127">
        <f t="shared" si="601"/>
        <v>-1.5999999999999996</v>
      </c>
      <c r="DO370" s="127">
        <f t="shared" si="602"/>
        <v>-0.80000000000000071</v>
      </c>
      <c r="DP370" s="127">
        <f t="shared" si="603"/>
        <v>0.20000000000000107</v>
      </c>
      <c r="DQ370" s="127">
        <f t="shared" si="604"/>
        <v>0.20000000000000107</v>
      </c>
      <c r="DR370" s="127">
        <f t="shared" si="605"/>
        <v>-2.4000000000000004</v>
      </c>
      <c r="DS370" s="127">
        <f t="shared" si="606"/>
        <v>-2.4000000000000004</v>
      </c>
      <c r="DU370" s="103">
        <v>44606</v>
      </c>
      <c r="DV370" s="68">
        <v>6.4</v>
      </c>
      <c r="DW370" s="133">
        <v>6.8</v>
      </c>
      <c r="DX370" s="134">
        <f t="shared" si="620"/>
        <v>-0.39999999999999947</v>
      </c>
      <c r="DY370" s="68">
        <v>6.4</v>
      </c>
      <c r="DZ370" s="133">
        <v>6.7</v>
      </c>
      <c r="EA370" s="134">
        <f t="shared" si="624"/>
        <v>-0.29999999999999982</v>
      </c>
      <c r="EB370" s="68"/>
      <c r="EC370" s="133"/>
      <c r="ED370" s="134"/>
      <c r="EE370" s="68"/>
      <c r="EF370" s="133"/>
      <c r="EG370" s="134"/>
      <c r="EH370" s="68">
        <v>6.2</v>
      </c>
      <c r="EI370" s="133">
        <v>6.8</v>
      </c>
      <c r="EJ370" s="134">
        <f t="shared" si="625"/>
        <v>-0.59999999999999964</v>
      </c>
      <c r="EK370" s="68"/>
      <c r="EL370" s="133"/>
      <c r="EM370" s="134"/>
      <c r="EN370" s="68"/>
      <c r="EO370" s="133"/>
      <c r="EP370" s="134"/>
      <c r="EQ370" s="68">
        <v>5.9</v>
      </c>
      <c r="ER370" s="133">
        <v>6.4</v>
      </c>
      <c r="ES370" s="134">
        <f t="shared" si="626"/>
        <v>-0.5</v>
      </c>
      <c r="ET370" s="68"/>
      <c r="EU370" s="133"/>
      <c r="EV370" s="134"/>
      <c r="EW370" s="68"/>
      <c r="EX370" s="133"/>
      <c r="EY370" s="134"/>
    </row>
    <row r="371" spans="10:155" ht="16.5" x14ac:dyDescent="0.35">
      <c r="J371" s="103">
        <v>44602</v>
      </c>
      <c r="K371" s="101">
        <f t="shared" si="589"/>
        <v>12.793548387096777</v>
      </c>
      <c r="L371" s="102">
        <v>13</v>
      </c>
      <c r="M371" s="100">
        <v>13.2</v>
      </c>
      <c r="N371" s="100">
        <v>12.8</v>
      </c>
      <c r="O371" s="100">
        <v>13</v>
      </c>
      <c r="P371" s="100">
        <v>13.6</v>
      </c>
      <c r="Q371" s="105">
        <v>15</v>
      </c>
      <c r="R371" s="102">
        <v>13.4</v>
      </c>
      <c r="S371" s="100">
        <v>13.2</v>
      </c>
      <c r="T371" s="100">
        <v>12.4</v>
      </c>
      <c r="U371" s="100">
        <v>13.8</v>
      </c>
      <c r="V371" s="100">
        <v>13</v>
      </c>
      <c r="W371" s="56">
        <v>13</v>
      </c>
      <c r="X371" s="106">
        <v>10.4</v>
      </c>
      <c r="Y371" s="100">
        <v>12</v>
      </c>
      <c r="Z371" s="100">
        <v>13.2</v>
      </c>
      <c r="AA371" s="100">
        <v>13.6</v>
      </c>
      <c r="AB371" s="105">
        <v>13.4</v>
      </c>
      <c r="AC371" s="102">
        <v>13</v>
      </c>
      <c r="AD371" s="100">
        <v>13</v>
      </c>
      <c r="AE371" s="100">
        <v>12.2</v>
      </c>
      <c r="AF371" s="100">
        <v>13</v>
      </c>
      <c r="AG371" s="100">
        <v>12</v>
      </c>
      <c r="AH371" s="100">
        <v>11.8</v>
      </c>
      <c r="AI371" s="100">
        <v>11.6</v>
      </c>
      <c r="AJ371" s="105">
        <v>11.6</v>
      </c>
      <c r="AK371" s="102">
        <v>12.8</v>
      </c>
      <c r="AL371" s="100">
        <v>13.2</v>
      </c>
      <c r="AM371" s="100">
        <v>12.8</v>
      </c>
      <c r="AN371" s="100">
        <v>11.6</v>
      </c>
      <c r="AO371" s="100">
        <v>13</v>
      </c>
      <c r="AP371" s="100">
        <v>13</v>
      </c>
      <c r="AQ371" s="110">
        <f t="shared" si="619"/>
        <v>9.9999999999997868E-2</v>
      </c>
      <c r="CQ371"/>
      <c r="CX371" s="103">
        <v>44602</v>
      </c>
      <c r="CY371" s="68">
        <v>9.75</v>
      </c>
      <c r="CZ371" s="68">
        <v>7.25</v>
      </c>
      <c r="DA371" s="126">
        <f t="shared" si="585"/>
        <v>2.5</v>
      </c>
      <c r="DC371" s="103">
        <v>44602</v>
      </c>
      <c r="DD371" s="127">
        <f t="shared" si="591"/>
        <v>-0.19999999999999929</v>
      </c>
      <c r="DE371" s="127">
        <f t="shared" si="592"/>
        <v>0.60000000000000142</v>
      </c>
      <c r="DF371" s="127">
        <f t="shared" si="593"/>
        <v>-1.5999999999999996</v>
      </c>
      <c r="DG371" s="127">
        <f t="shared" si="594"/>
        <v>-0.39999999999999858</v>
      </c>
      <c r="DH371" s="127">
        <f t="shared" si="595"/>
        <v>0</v>
      </c>
      <c r="DI371" s="127">
        <f t="shared" si="596"/>
        <v>0.20000000000000107</v>
      </c>
      <c r="DJ371" s="127">
        <f t="shared" si="597"/>
        <v>-1.3999999999999986</v>
      </c>
      <c r="DK371" s="127">
        <f t="shared" si="598"/>
        <v>-1.5999999999999996</v>
      </c>
      <c r="DL371" s="127">
        <f t="shared" si="599"/>
        <v>-0.39999999999999858</v>
      </c>
      <c r="DM371" s="127">
        <f t="shared" si="600"/>
        <v>-0.39999999999999858</v>
      </c>
      <c r="DN371" s="127">
        <f t="shared" si="601"/>
        <v>-1.8000000000000007</v>
      </c>
      <c r="DO371" s="127">
        <f t="shared" si="602"/>
        <v>-0.20000000000000107</v>
      </c>
      <c r="DP371" s="127">
        <f t="shared" si="603"/>
        <v>0.19999999999999929</v>
      </c>
      <c r="DQ371" s="127">
        <f t="shared" si="604"/>
        <v>-0.20000000000000107</v>
      </c>
      <c r="DR371" s="127">
        <f t="shared" si="605"/>
        <v>-2.7999999999999989</v>
      </c>
      <c r="DS371" s="127">
        <f t="shared" si="606"/>
        <v>-2.7999999999999989</v>
      </c>
      <c r="DU371" s="103">
        <v>44605</v>
      </c>
      <c r="DV371" s="68">
        <v>6.4</v>
      </c>
      <c r="DW371" s="133">
        <v>6.8</v>
      </c>
      <c r="DX371" s="134">
        <f t="shared" si="620"/>
        <v>-0.39999999999999947</v>
      </c>
      <c r="DY371" s="68">
        <v>6.4</v>
      </c>
      <c r="DZ371" s="133">
        <v>6.7</v>
      </c>
      <c r="EA371" s="134">
        <f t="shared" si="624"/>
        <v>-0.29999999999999982</v>
      </c>
      <c r="EB371" s="68"/>
      <c r="EC371" s="133"/>
      <c r="ED371" s="134"/>
      <c r="EE371" s="68"/>
      <c r="EF371" s="133"/>
      <c r="EG371" s="134"/>
      <c r="EH371" s="68">
        <v>6.2</v>
      </c>
      <c r="EI371" s="133">
        <v>6.8</v>
      </c>
      <c r="EJ371" s="134">
        <f t="shared" si="625"/>
        <v>-0.59999999999999964</v>
      </c>
      <c r="EK371" s="68"/>
      <c r="EL371" s="133"/>
      <c r="EM371" s="134"/>
      <c r="EN371" s="68"/>
      <c r="EO371" s="133"/>
      <c r="EP371" s="134"/>
      <c r="EQ371" s="68">
        <v>5.9</v>
      </c>
      <c r="ER371" s="133">
        <v>6.4</v>
      </c>
      <c r="ES371" s="134">
        <f t="shared" si="626"/>
        <v>-0.5</v>
      </c>
      <c r="ET371" s="68"/>
      <c r="EU371" s="133"/>
      <c r="EV371" s="134"/>
      <c r="EW371" s="68"/>
      <c r="EX371" s="133"/>
      <c r="EY371" s="134"/>
    </row>
    <row r="372" spans="10:155" ht="16.5" x14ac:dyDescent="0.35">
      <c r="J372" s="103">
        <v>44601</v>
      </c>
      <c r="K372" s="101">
        <f t="shared" si="589"/>
        <v>13.161290322580644</v>
      </c>
      <c r="L372" s="102">
        <v>13.4</v>
      </c>
      <c r="M372" s="100">
        <v>13.8</v>
      </c>
      <c r="N372" s="100">
        <v>13.4</v>
      </c>
      <c r="O372" s="100">
        <v>13.4</v>
      </c>
      <c r="P372" s="100">
        <v>14</v>
      </c>
      <c r="Q372" s="105">
        <v>15</v>
      </c>
      <c r="R372" s="102">
        <v>13.8</v>
      </c>
      <c r="S372" s="100">
        <v>13.2</v>
      </c>
      <c r="T372" s="100">
        <v>13.4</v>
      </c>
      <c r="U372" s="100">
        <v>14.2</v>
      </c>
      <c r="V372" s="100">
        <v>13.8</v>
      </c>
      <c r="W372" s="56">
        <v>13.8</v>
      </c>
      <c r="X372" s="106">
        <v>10.8</v>
      </c>
      <c r="Y372" s="100">
        <v>12.6</v>
      </c>
      <c r="Z372" s="100">
        <v>13.6</v>
      </c>
      <c r="AA372" s="100">
        <v>14</v>
      </c>
      <c r="AB372" s="105">
        <v>13.8</v>
      </c>
      <c r="AC372" s="102">
        <v>13</v>
      </c>
      <c r="AD372" s="100">
        <v>13</v>
      </c>
      <c r="AE372" s="100">
        <v>13</v>
      </c>
      <c r="AF372" s="100">
        <v>13</v>
      </c>
      <c r="AG372" s="100">
        <v>12.2</v>
      </c>
      <c r="AH372" s="100">
        <v>12.2</v>
      </c>
      <c r="AI372" s="100">
        <v>12</v>
      </c>
      <c r="AJ372" s="105">
        <v>12</v>
      </c>
      <c r="AK372" s="102">
        <v>12.8</v>
      </c>
      <c r="AL372" s="100">
        <v>13.4</v>
      </c>
      <c r="AM372" s="100">
        <v>13</v>
      </c>
      <c r="AN372" s="100">
        <v>11.8</v>
      </c>
      <c r="AO372" s="100">
        <v>13.4</v>
      </c>
      <c r="AP372" s="100">
        <v>13.2</v>
      </c>
      <c r="AQ372" s="110">
        <f t="shared" si="619"/>
        <v>0.19999999999999929</v>
      </c>
      <c r="CQ372"/>
      <c r="CX372" s="103">
        <v>44601</v>
      </c>
      <c r="CY372" s="68">
        <v>9.75</v>
      </c>
      <c r="CZ372" s="68">
        <v>7.25</v>
      </c>
      <c r="DA372" s="126">
        <f t="shared" si="585"/>
        <v>2.5</v>
      </c>
      <c r="DC372" s="103">
        <v>44601</v>
      </c>
      <c r="DD372" s="127">
        <f t="shared" si="591"/>
        <v>0.60000000000000142</v>
      </c>
      <c r="DE372" s="127">
        <f t="shared" si="592"/>
        <v>1</v>
      </c>
      <c r="DF372" s="127">
        <f t="shared" si="593"/>
        <v>-1.3999999999999986</v>
      </c>
      <c r="DG372" s="127">
        <f t="shared" si="594"/>
        <v>-0.19999999999999929</v>
      </c>
      <c r="DH372" s="127">
        <f t="shared" si="595"/>
        <v>0.20000000000000107</v>
      </c>
      <c r="DI372" s="127">
        <f t="shared" si="596"/>
        <v>0.60000000000000142</v>
      </c>
      <c r="DJ372" s="127">
        <f t="shared" si="597"/>
        <v>-1</v>
      </c>
      <c r="DK372" s="127">
        <f t="shared" si="598"/>
        <v>-1.1999999999999993</v>
      </c>
      <c r="DL372" s="127">
        <f t="shared" si="599"/>
        <v>0.20000000000000107</v>
      </c>
      <c r="DM372" s="127">
        <f t="shared" si="600"/>
        <v>-0.39999999999999858</v>
      </c>
      <c r="DN372" s="127">
        <f t="shared" si="601"/>
        <v>-2</v>
      </c>
      <c r="DO372" s="127">
        <f t="shared" si="602"/>
        <v>-0.39999999999999858</v>
      </c>
      <c r="DP372" s="127">
        <f t="shared" si="603"/>
        <v>-0.40000000000000036</v>
      </c>
      <c r="DQ372" s="127">
        <f t="shared" si="604"/>
        <v>-0.40000000000000036</v>
      </c>
      <c r="DR372" s="127">
        <f t="shared" si="605"/>
        <v>-2.5999999999999996</v>
      </c>
      <c r="DS372" s="127">
        <f t="shared" si="606"/>
        <v>-2.3999999999999986</v>
      </c>
      <c r="DU372" s="103">
        <v>44604</v>
      </c>
      <c r="DV372" s="68">
        <v>6.3</v>
      </c>
      <c r="DW372" s="133">
        <v>6.8</v>
      </c>
      <c r="DX372" s="134">
        <f t="shared" si="620"/>
        <v>-0.5</v>
      </c>
      <c r="DY372" s="68">
        <v>6.4</v>
      </c>
      <c r="DZ372" s="133">
        <v>6.7</v>
      </c>
      <c r="EA372" s="134">
        <f t="shared" si="624"/>
        <v>-0.29999999999999982</v>
      </c>
      <c r="EB372" s="68"/>
      <c r="EC372" s="133"/>
      <c r="ED372" s="134"/>
      <c r="EE372" s="68"/>
      <c r="EF372" s="133"/>
      <c r="EG372" s="134"/>
      <c r="EH372" s="68">
        <v>6.3</v>
      </c>
      <c r="EI372" s="133">
        <v>6.8</v>
      </c>
      <c r="EJ372" s="134">
        <f t="shared" si="625"/>
        <v>-0.5</v>
      </c>
      <c r="EK372" s="68"/>
      <c r="EL372" s="133"/>
      <c r="EM372" s="134"/>
      <c r="EN372" s="68"/>
      <c r="EO372" s="133"/>
      <c r="EP372" s="134"/>
      <c r="EQ372" s="68">
        <v>5.9</v>
      </c>
      <c r="ER372" s="133">
        <v>6.4</v>
      </c>
      <c r="ES372" s="134">
        <f t="shared" si="626"/>
        <v>-0.5</v>
      </c>
      <c r="ET372" s="68"/>
      <c r="EU372" s="133"/>
      <c r="EV372" s="134"/>
      <c r="EW372" s="68"/>
      <c r="EX372" s="133"/>
      <c r="EY372" s="134"/>
    </row>
    <row r="373" spans="10:155" ht="16.5" x14ac:dyDescent="0.35">
      <c r="J373" s="103">
        <v>44600</v>
      </c>
      <c r="K373" s="101">
        <f t="shared" si="589"/>
        <v>13.632258064516131</v>
      </c>
      <c r="L373" s="102">
        <v>14</v>
      </c>
      <c r="M373" s="100">
        <v>14.2</v>
      </c>
      <c r="N373" s="100">
        <v>13.6</v>
      </c>
      <c r="O373" s="100">
        <v>13.8</v>
      </c>
      <c r="P373" s="100">
        <v>14.4</v>
      </c>
      <c r="Q373" s="105">
        <v>15</v>
      </c>
      <c r="R373" s="102">
        <v>14.4</v>
      </c>
      <c r="S373" s="100">
        <v>13.6</v>
      </c>
      <c r="T373" s="100">
        <v>14</v>
      </c>
      <c r="U373" s="100">
        <v>14.6</v>
      </c>
      <c r="V373" s="100">
        <v>14.4</v>
      </c>
      <c r="W373" s="56">
        <v>14.4</v>
      </c>
      <c r="X373" s="106">
        <v>11</v>
      </c>
      <c r="Y373" s="100">
        <v>13.2</v>
      </c>
      <c r="Z373" s="100">
        <v>13.6</v>
      </c>
      <c r="AA373" s="100">
        <v>14</v>
      </c>
      <c r="AB373" s="105">
        <v>13.8</v>
      </c>
      <c r="AC373" s="102">
        <v>13.8</v>
      </c>
      <c r="AD373" s="100">
        <v>13.8</v>
      </c>
      <c r="AE373" s="100">
        <v>13.6</v>
      </c>
      <c r="AF373" s="100">
        <v>13.8</v>
      </c>
      <c r="AG373" s="100">
        <v>13</v>
      </c>
      <c r="AH373" s="100">
        <v>13</v>
      </c>
      <c r="AI373" s="100">
        <v>12.8</v>
      </c>
      <c r="AJ373" s="105">
        <v>12.8</v>
      </c>
      <c r="AK373" s="102">
        <v>13.4</v>
      </c>
      <c r="AL373" s="100">
        <v>13.8</v>
      </c>
      <c r="AM373" s="100">
        <v>13.2</v>
      </c>
      <c r="AN373" s="100">
        <v>12.2</v>
      </c>
      <c r="AO373" s="100">
        <v>13.8</v>
      </c>
      <c r="AP373" s="100">
        <v>13.6</v>
      </c>
      <c r="AQ373" s="110">
        <f t="shared" si="619"/>
        <v>0.10000000000000142</v>
      </c>
      <c r="CQ373"/>
      <c r="CX373" s="103">
        <v>44600</v>
      </c>
      <c r="CY373" s="68">
        <v>10.25</v>
      </c>
      <c r="CZ373" s="68">
        <v>8</v>
      </c>
      <c r="DA373" s="126">
        <f t="shared" si="585"/>
        <v>2.25</v>
      </c>
      <c r="DC373" s="103">
        <v>44600</v>
      </c>
      <c r="DD373" s="127">
        <f t="shared" si="591"/>
        <v>0.80000000000000071</v>
      </c>
      <c r="DE373" s="127">
        <f t="shared" si="592"/>
        <v>1</v>
      </c>
      <c r="DF373" s="127">
        <f t="shared" si="593"/>
        <v>-1.4000000000000004</v>
      </c>
      <c r="DG373" s="127">
        <f t="shared" si="594"/>
        <v>-0.40000000000000036</v>
      </c>
      <c r="DH373" s="127">
        <f t="shared" si="595"/>
        <v>0.20000000000000107</v>
      </c>
      <c r="DI373" s="127">
        <f t="shared" si="596"/>
        <v>0.80000000000000071</v>
      </c>
      <c r="DJ373" s="127">
        <f t="shared" si="597"/>
        <v>-0.59999999999999964</v>
      </c>
      <c r="DK373" s="127">
        <f t="shared" si="598"/>
        <v>-0.79999999999999893</v>
      </c>
      <c r="DL373" s="127">
        <f t="shared" si="599"/>
        <v>0</v>
      </c>
      <c r="DM373" s="127">
        <f t="shared" si="600"/>
        <v>-0.19999999999999929</v>
      </c>
      <c r="DN373" s="127">
        <f t="shared" si="601"/>
        <v>-2.2000000000000011</v>
      </c>
      <c r="DO373" s="127">
        <f t="shared" si="602"/>
        <v>-0.80000000000000071</v>
      </c>
      <c r="DP373" s="127">
        <f t="shared" si="603"/>
        <v>-0.59999999999999964</v>
      </c>
      <c r="DQ373" s="127">
        <f t="shared" si="604"/>
        <v>-0.59999999999999964</v>
      </c>
      <c r="DR373" s="127">
        <f t="shared" si="605"/>
        <v>-2.8000000000000007</v>
      </c>
      <c r="DS373" s="127">
        <f t="shared" si="606"/>
        <v>-2.5999999999999996</v>
      </c>
      <c r="DU373" s="103">
        <v>44603</v>
      </c>
      <c r="DV373" s="68">
        <v>6.3</v>
      </c>
      <c r="DW373" s="133">
        <v>6.8</v>
      </c>
      <c r="DX373" s="134">
        <f t="shared" si="620"/>
        <v>-0.5</v>
      </c>
      <c r="DY373" s="68">
        <v>6.4</v>
      </c>
      <c r="DZ373" s="133">
        <v>6.7</v>
      </c>
      <c r="EA373" s="134">
        <f t="shared" si="624"/>
        <v>-0.29999999999999982</v>
      </c>
      <c r="EB373" s="68"/>
      <c r="EC373" s="133"/>
      <c r="ED373" s="134"/>
      <c r="EE373" s="68"/>
      <c r="EF373" s="133"/>
      <c r="EG373" s="134"/>
      <c r="EH373" s="68">
        <v>6.4</v>
      </c>
      <c r="EI373" s="133">
        <v>6.7</v>
      </c>
      <c r="EJ373" s="134">
        <f t="shared" si="625"/>
        <v>-0.29999999999999982</v>
      </c>
      <c r="EK373" s="68"/>
      <c r="EL373" s="133"/>
      <c r="EM373" s="134"/>
      <c r="EN373" s="68"/>
      <c r="EO373" s="133"/>
      <c r="EP373" s="134"/>
      <c r="EQ373" s="68">
        <v>5.9</v>
      </c>
      <c r="ER373" s="133">
        <v>6.4</v>
      </c>
      <c r="ES373" s="134">
        <f t="shared" si="626"/>
        <v>-0.5</v>
      </c>
      <c r="ET373" s="68"/>
      <c r="EU373" s="133"/>
      <c r="EV373" s="134"/>
      <c r="EW373" s="68"/>
      <c r="EX373" s="133"/>
      <c r="EY373" s="134"/>
    </row>
    <row r="374" spans="10:155" ht="16.5" x14ac:dyDescent="0.35">
      <c r="J374" s="103">
        <v>44599</v>
      </c>
      <c r="K374" s="101">
        <f t="shared" si="589"/>
        <v>13.8</v>
      </c>
      <c r="L374" s="102">
        <v>14.2</v>
      </c>
      <c r="M374" s="100">
        <v>14.4</v>
      </c>
      <c r="N374" s="100">
        <v>13.6</v>
      </c>
      <c r="O374" s="100">
        <v>14.2</v>
      </c>
      <c r="P374" s="100">
        <v>14.4</v>
      </c>
      <c r="Q374" s="105">
        <v>15</v>
      </c>
      <c r="R374" s="102">
        <v>14.4</v>
      </c>
      <c r="S374" s="100">
        <v>14</v>
      </c>
      <c r="T374" s="100">
        <v>14.2</v>
      </c>
      <c r="U374" s="100">
        <v>14.6</v>
      </c>
      <c r="V374" s="100">
        <v>14.8</v>
      </c>
      <c r="W374" s="56">
        <v>14.6</v>
      </c>
      <c r="X374" s="106">
        <v>11.4</v>
      </c>
      <c r="Y374" s="100">
        <v>13.2</v>
      </c>
      <c r="Z374" s="100">
        <v>13.6</v>
      </c>
      <c r="AA374" s="100">
        <v>14</v>
      </c>
      <c r="AB374" s="105">
        <v>13.8</v>
      </c>
      <c r="AC374" s="102">
        <v>14.2</v>
      </c>
      <c r="AD374" s="100">
        <v>14.2</v>
      </c>
      <c r="AE374" s="100">
        <v>13.6</v>
      </c>
      <c r="AF374" s="100">
        <v>14.2</v>
      </c>
      <c r="AG374" s="100">
        <v>13.4</v>
      </c>
      <c r="AH374" s="100">
        <v>13.4</v>
      </c>
      <c r="AI374" s="100">
        <v>12.8</v>
      </c>
      <c r="AJ374" s="105">
        <v>13.2</v>
      </c>
      <c r="AK374" s="102">
        <v>13.6</v>
      </c>
      <c r="AL374" s="100">
        <v>13.8</v>
      </c>
      <c r="AM374" s="100">
        <v>13.2</v>
      </c>
      <c r="AN374" s="100">
        <v>12.4</v>
      </c>
      <c r="AO374" s="100">
        <v>13.8</v>
      </c>
      <c r="AP374" s="100">
        <v>13.6</v>
      </c>
      <c r="AQ374" s="110">
        <f t="shared" si="619"/>
        <v>-9.9999999999997868E-2</v>
      </c>
      <c r="CQ374"/>
      <c r="CX374" s="103">
        <v>44599</v>
      </c>
      <c r="CY374" s="68">
        <v>10.5</v>
      </c>
      <c r="CZ374" s="68">
        <v>9</v>
      </c>
      <c r="DA374" s="126">
        <f t="shared" si="585"/>
        <v>1.5</v>
      </c>
      <c r="DC374" s="103">
        <v>44599</v>
      </c>
      <c r="DD374" s="127">
        <f t="shared" si="591"/>
        <v>0.80000000000000071</v>
      </c>
      <c r="DE374" s="127">
        <f t="shared" si="592"/>
        <v>0.59999999999999964</v>
      </c>
      <c r="DF374" s="127">
        <f t="shared" si="593"/>
        <v>-1.5999999999999996</v>
      </c>
      <c r="DG374" s="127">
        <f t="shared" si="594"/>
        <v>-0.80000000000000071</v>
      </c>
      <c r="DH374" s="127">
        <f t="shared" si="595"/>
        <v>-0.19999999999999929</v>
      </c>
      <c r="DI374" s="127">
        <f t="shared" si="596"/>
        <v>0.40000000000000036</v>
      </c>
      <c r="DJ374" s="127">
        <f t="shared" si="597"/>
        <v>-0.59999999999999964</v>
      </c>
      <c r="DK374" s="127">
        <f t="shared" si="598"/>
        <v>-1.1999999999999993</v>
      </c>
      <c r="DL374" s="127">
        <f t="shared" si="599"/>
        <v>-0.40000000000000036</v>
      </c>
      <c r="DM374" s="127">
        <f t="shared" si="600"/>
        <v>-0.40000000000000036</v>
      </c>
      <c r="DN374" s="127">
        <f t="shared" si="601"/>
        <v>-2</v>
      </c>
      <c r="DO374" s="127">
        <f t="shared" si="602"/>
        <v>-1</v>
      </c>
      <c r="DP374" s="127">
        <f t="shared" si="603"/>
        <v>-1</v>
      </c>
      <c r="DQ374" s="127">
        <f t="shared" si="604"/>
        <v>-0.59999999999999964</v>
      </c>
      <c r="DR374" s="127">
        <f t="shared" si="605"/>
        <v>-2.4000000000000004</v>
      </c>
      <c r="DS374" s="127">
        <f t="shared" si="606"/>
        <v>-2.5999999999999996</v>
      </c>
      <c r="DU374" s="103">
        <v>44602</v>
      </c>
      <c r="DV374" s="68">
        <v>6.7</v>
      </c>
      <c r="DW374" s="133">
        <v>7</v>
      </c>
      <c r="DX374" s="134">
        <f t="shared" si="620"/>
        <v>-0.29999999999999982</v>
      </c>
      <c r="DY374" s="68">
        <v>6.6</v>
      </c>
      <c r="DZ374" s="133">
        <v>6.9</v>
      </c>
      <c r="EA374" s="134">
        <f t="shared" si="624"/>
        <v>-0.30000000000000071</v>
      </c>
      <c r="EB374" s="68"/>
      <c r="EC374" s="133"/>
      <c r="ED374" s="134"/>
      <c r="EE374" s="68"/>
      <c r="EF374" s="133"/>
      <c r="EG374" s="134"/>
      <c r="EH374" s="68">
        <v>6.6</v>
      </c>
      <c r="EI374" s="133">
        <v>6.8</v>
      </c>
      <c r="EJ374" s="134">
        <f t="shared" si="625"/>
        <v>-0.20000000000000018</v>
      </c>
      <c r="EK374" s="68"/>
      <c r="EL374" s="133"/>
      <c r="EM374" s="134"/>
      <c r="EN374" s="68"/>
      <c r="EO374" s="133"/>
      <c r="EP374" s="134"/>
      <c r="EQ374" s="68">
        <v>5.9</v>
      </c>
      <c r="ER374" s="133">
        <v>6.3</v>
      </c>
      <c r="ES374" s="134">
        <f t="shared" si="626"/>
        <v>-0.39999999999999947</v>
      </c>
      <c r="ET374" s="68"/>
      <c r="EU374" s="133"/>
      <c r="EV374" s="134"/>
      <c r="EW374" s="68"/>
      <c r="EX374" s="133"/>
      <c r="EY374" s="134"/>
    </row>
    <row r="375" spans="10:155" ht="16.5" x14ac:dyDescent="0.35">
      <c r="J375" s="103">
        <v>44589</v>
      </c>
      <c r="K375" s="101">
        <f t="shared" si="589"/>
        <v>13.741935483870966</v>
      </c>
      <c r="L375" s="102">
        <v>13.8</v>
      </c>
      <c r="M375" s="100">
        <v>13.8</v>
      </c>
      <c r="N375" s="100">
        <v>13.6</v>
      </c>
      <c r="O375" s="100">
        <v>14.2</v>
      </c>
      <c r="P375" s="100">
        <v>14</v>
      </c>
      <c r="Q375" s="105">
        <v>14.6</v>
      </c>
      <c r="R375" s="102">
        <v>14.4</v>
      </c>
      <c r="S375" s="100">
        <v>14</v>
      </c>
      <c r="T375" s="100">
        <v>14.4</v>
      </c>
      <c r="U375" s="100">
        <v>14.6</v>
      </c>
      <c r="V375" s="100">
        <v>15.2</v>
      </c>
      <c r="W375" s="56">
        <v>15</v>
      </c>
      <c r="X375" s="106">
        <v>11.4</v>
      </c>
      <c r="Y375" s="100">
        <v>13.6</v>
      </c>
      <c r="Z375" s="100">
        <v>13.6</v>
      </c>
      <c r="AA375" s="100">
        <v>14</v>
      </c>
      <c r="AB375" s="105">
        <v>13.8</v>
      </c>
      <c r="AC375" s="102">
        <v>14.2</v>
      </c>
      <c r="AD375" s="100">
        <v>14.2</v>
      </c>
      <c r="AE375" s="100">
        <v>13.6</v>
      </c>
      <c r="AF375" s="100">
        <v>14.2</v>
      </c>
      <c r="AG375" s="100">
        <v>13.4</v>
      </c>
      <c r="AH375" s="100">
        <v>13.2</v>
      </c>
      <c r="AI375" s="100">
        <v>12.6</v>
      </c>
      <c r="AJ375" s="105">
        <v>13</v>
      </c>
      <c r="AK375" s="102">
        <v>13.6</v>
      </c>
      <c r="AL375" s="100">
        <v>13.4</v>
      </c>
      <c r="AM375" s="100">
        <v>13.2</v>
      </c>
      <c r="AN375" s="100">
        <v>12.4</v>
      </c>
      <c r="AO375" s="100">
        <v>13.4</v>
      </c>
      <c r="AP375" s="100">
        <v>13.6</v>
      </c>
      <c r="AQ375" s="110">
        <f t="shared" si="619"/>
        <v>-0.5</v>
      </c>
      <c r="CQ375"/>
      <c r="CX375" s="103">
        <v>44589</v>
      </c>
      <c r="CY375" s="68">
        <v>10.25</v>
      </c>
      <c r="CZ375" s="68">
        <v>9</v>
      </c>
      <c r="DA375" s="126">
        <f t="shared" si="585"/>
        <v>1.25</v>
      </c>
      <c r="DC375" s="103">
        <v>44589</v>
      </c>
      <c r="DD375" s="127">
        <f t="shared" si="591"/>
        <v>1.1999999999999993</v>
      </c>
      <c r="DE375" s="127">
        <f t="shared" si="592"/>
        <v>0.59999999999999964</v>
      </c>
      <c r="DF375" s="127">
        <f t="shared" si="593"/>
        <v>-1.5999999999999996</v>
      </c>
      <c r="DG375" s="127">
        <f t="shared" si="594"/>
        <v>-0.80000000000000071</v>
      </c>
      <c r="DH375" s="127">
        <f t="shared" si="595"/>
        <v>-0.59999999999999964</v>
      </c>
      <c r="DI375" s="127">
        <f t="shared" si="596"/>
        <v>0.40000000000000036</v>
      </c>
      <c r="DJ375" s="127">
        <f t="shared" si="597"/>
        <v>-0.80000000000000071</v>
      </c>
      <c r="DK375" s="127">
        <f t="shared" si="598"/>
        <v>-1.4000000000000004</v>
      </c>
      <c r="DL375" s="127">
        <f t="shared" si="599"/>
        <v>-0.40000000000000036</v>
      </c>
      <c r="DM375" s="127">
        <f t="shared" si="600"/>
        <v>-0.40000000000000036</v>
      </c>
      <c r="DN375" s="127">
        <f t="shared" si="601"/>
        <v>-2</v>
      </c>
      <c r="DO375" s="127">
        <f t="shared" si="602"/>
        <v>-0.79999999999999893</v>
      </c>
      <c r="DP375" s="127">
        <f t="shared" si="603"/>
        <v>-1.7999999999999989</v>
      </c>
      <c r="DQ375" s="127">
        <f t="shared" si="604"/>
        <v>-1</v>
      </c>
      <c r="DR375" s="127">
        <f t="shared" si="605"/>
        <v>-2</v>
      </c>
      <c r="DS375" s="127">
        <f t="shared" si="606"/>
        <v>-2.5999999999999996</v>
      </c>
      <c r="DU375" s="103">
        <v>44601</v>
      </c>
      <c r="DV375" s="68">
        <v>6.9</v>
      </c>
      <c r="DW375" s="133">
        <v>7.1</v>
      </c>
      <c r="DX375" s="134">
        <f t="shared" si="620"/>
        <v>-0.19999999999999929</v>
      </c>
      <c r="DY375" s="68">
        <v>6.6</v>
      </c>
      <c r="DZ375" s="133">
        <v>6.7</v>
      </c>
      <c r="EA375" s="134">
        <f t="shared" ref="EA375:EA382" si="627">DY375-DZ375</f>
        <v>-0.10000000000000053</v>
      </c>
      <c r="EB375" s="68"/>
      <c r="EC375" s="133"/>
      <c r="ED375" s="134"/>
      <c r="EE375" s="68"/>
      <c r="EF375" s="133"/>
      <c r="EG375" s="134"/>
      <c r="EH375" s="68">
        <v>6.7</v>
      </c>
      <c r="EI375" s="133">
        <v>7</v>
      </c>
      <c r="EJ375" s="134">
        <f t="shared" si="625"/>
        <v>-0.29999999999999982</v>
      </c>
      <c r="EK375" s="68"/>
      <c r="EL375" s="133"/>
      <c r="EM375" s="134"/>
      <c r="EN375" s="68"/>
      <c r="EO375" s="133"/>
      <c r="EP375" s="134"/>
      <c r="EQ375" s="68">
        <v>6.1</v>
      </c>
      <c r="ER375" s="133">
        <v>6.4</v>
      </c>
      <c r="ES375" s="134">
        <f t="shared" si="626"/>
        <v>-0.30000000000000071</v>
      </c>
      <c r="ET375" s="68"/>
      <c r="EU375" s="133"/>
      <c r="EV375" s="134"/>
      <c r="EW375" s="68"/>
      <c r="EX375" s="133"/>
      <c r="EY375" s="134"/>
    </row>
    <row r="376" spans="10:155" ht="16.5" x14ac:dyDescent="0.35">
      <c r="J376" s="103">
        <v>44588</v>
      </c>
      <c r="K376" s="101">
        <f t="shared" si="589"/>
        <v>13.716129032258062</v>
      </c>
      <c r="L376" s="102">
        <v>13.8</v>
      </c>
      <c r="M376" s="100">
        <v>13.8</v>
      </c>
      <c r="N376" s="100">
        <v>13.6</v>
      </c>
      <c r="O376" s="100">
        <v>13.8</v>
      </c>
      <c r="P376" s="100">
        <v>14</v>
      </c>
      <c r="Q376" s="105">
        <v>14.6</v>
      </c>
      <c r="R376" s="102">
        <v>14.4</v>
      </c>
      <c r="S376" s="100">
        <v>14</v>
      </c>
      <c r="T376" s="100">
        <v>14.2</v>
      </c>
      <c r="U376" s="100">
        <v>14.6</v>
      </c>
      <c r="V376" s="100">
        <v>15.2</v>
      </c>
      <c r="W376" s="56">
        <v>15</v>
      </c>
      <c r="X376" s="106">
        <v>11.4</v>
      </c>
      <c r="Y376" s="100">
        <v>13.6</v>
      </c>
      <c r="Z376" s="100">
        <v>13.6</v>
      </c>
      <c r="AA376" s="100">
        <v>14</v>
      </c>
      <c r="AB376" s="105">
        <v>13.8</v>
      </c>
      <c r="AC376" s="102">
        <v>14.2</v>
      </c>
      <c r="AD376" s="100">
        <v>14.2</v>
      </c>
      <c r="AE376" s="100">
        <v>13.6</v>
      </c>
      <c r="AF376" s="100">
        <v>14.2</v>
      </c>
      <c r="AG376" s="100">
        <v>13.4</v>
      </c>
      <c r="AH376" s="100">
        <v>13.2</v>
      </c>
      <c r="AI376" s="100">
        <v>12.6</v>
      </c>
      <c r="AJ376" s="105">
        <v>13</v>
      </c>
      <c r="AK376" s="102">
        <v>13.4</v>
      </c>
      <c r="AL376" s="100">
        <v>13.4</v>
      </c>
      <c r="AM376" s="100">
        <v>13.2</v>
      </c>
      <c r="AN376" s="100">
        <v>12.4</v>
      </c>
      <c r="AO376" s="100">
        <v>13.4</v>
      </c>
      <c r="AP376" s="100">
        <v>13.6</v>
      </c>
      <c r="AQ376" s="110">
        <f t="shared" si="619"/>
        <v>-0.5</v>
      </c>
      <c r="CQ376"/>
      <c r="CX376" s="103">
        <v>44588</v>
      </c>
      <c r="CY376" s="68">
        <v>10.5</v>
      </c>
      <c r="CZ376" s="68">
        <v>8.5</v>
      </c>
      <c r="DA376" s="126">
        <f t="shared" si="585"/>
        <v>2</v>
      </c>
      <c r="DC376" s="103">
        <v>44588</v>
      </c>
      <c r="DD376" s="127">
        <f t="shared" si="591"/>
        <v>1.1999999999999993</v>
      </c>
      <c r="DE376" s="127">
        <f t="shared" si="592"/>
        <v>0.59999999999999964</v>
      </c>
      <c r="DF376" s="127">
        <f t="shared" si="593"/>
        <v>-1.5999999999999996</v>
      </c>
      <c r="DG376" s="127">
        <f t="shared" si="594"/>
        <v>-0.80000000000000071</v>
      </c>
      <c r="DH376" s="127">
        <f t="shared" si="595"/>
        <v>-0.59999999999999964</v>
      </c>
      <c r="DI376" s="127">
        <f t="shared" si="596"/>
        <v>0.40000000000000036</v>
      </c>
      <c r="DJ376" s="127">
        <f t="shared" si="597"/>
        <v>-0.80000000000000071</v>
      </c>
      <c r="DK376" s="127">
        <f t="shared" si="598"/>
        <v>-1.4000000000000004</v>
      </c>
      <c r="DL376" s="127">
        <f t="shared" si="599"/>
        <v>-0.40000000000000036</v>
      </c>
      <c r="DM376" s="127">
        <f t="shared" si="600"/>
        <v>-0.59999999999999964</v>
      </c>
      <c r="DN376" s="127">
        <f t="shared" si="601"/>
        <v>-2</v>
      </c>
      <c r="DO376" s="127">
        <f t="shared" si="602"/>
        <v>-0.79999999999999893</v>
      </c>
      <c r="DP376" s="127">
        <f t="shared" si="603"/>
        <v>-1.7999999999999989</v>
      </c>
      <c r="DQ376" s="127">
        <f t="shared" si="604"/>
        <v>-1</v>
      </c>
      <c r="DR376" s="127">
        <f t="shared" si="605"/>
        <v>-2</v>
      </c>
      <c r="DS376" s="127">
        <f t="shared" si="606"/>
        <v>-2.5999999999999996</v>
      </c>
      <c r="DU376" s="103">
        <v>44600</v>
      </c>
      <c r="DV376" s="68">
        <v>7.2</v>
      </c>
      <c r="DW376" s="133">
        <v>7.3</v>
      </c>
      <c r="DX376" s="134">
        <f t="shared" si="620"/>
        <v>-9.9999999999999645E-2</v>
      </c>
      <c r="DY376" s="68">
        <v>6.8</v>
      </c>
      <c r="DZ376" s="133">
        <v>7</v>
      </c>
      <c r="EA376" s="134">
        <f t="shared" si="627"/>
        <v>-0.20000000000000018</v>
      </c>
      <c r="EB376" s="68"/>
      <c r="EC376" s="133"/>
      <c r="ED376" s="134"/>
      <c r="EE376" s="68"/>
      <c r="EF376" s="133"/>
      <c r="EG376" s="134"/>
      <c r="EH376" s="68">
        <v>6.9</v>
      </c>
      <c r="EI376" s="133">
        <v>7.3</v>
      </c>
      <c r="EJ376" s="134">
        <f t="shared" ref="EJ376:EJ386" si="628">EH376-EI376</f>
        <v>-0.39999999999999947</v>
      </c>
      <c r="EK376" s="68"/>
      <c r="EL376" s="133"/>
      <c r="EM376" s="134"/>
      <c r="EN376" s="68"/>
      <c r="EO376" s="133"/>
      <c r="EP376" s="134"/>
      <c r="EQ376" s="68">
        <v>6.5</v>
      </c>
      <c r="ER376" s="133">
        <v>6.8</v>
      </c>
      <c r="ES376" s="134">
        <f t="shared" ref="ES376:ES386" si="629">EQ376-ER376</f>
        <v>-0.29999999999999982</v>
      </c>
      <c r="ET376" s="68"/>
      <c r="EU376" s="133"/>
      <c r="EV376" s="134"/>
      <c r="EW376" s="68"/>
      <c r="EX376" s="133"/>
      <c r="EY376" s="134"/>
    </row>
    <row r="377" spans="10:155" ht="16.5" x14ac:dyDescent="0.35">
      <c r="J377" s="103">
        <v>44587</v>
      </c>
      <c r="K377" s="101">
        <f t="shared" si="589"/>
        <v>13.741935483870964</v>
      </c>
      <c r="L377" s="102">
        <v>13.8</v>
      </c>
      <c r="M377" s="100">
        <v>13.8</v>
      </c>
      <c r="N377" s="100">
        <v>13.6</v>
      </c>
      <c r="O377" s="100">
        <v>13.8</v>
      </c>
      <c r="P377" s="100">
        <v>14</v>
      </c>
      <c r="Q377" s="105">
        <v>14.6</v>
      </c>
      <c r="R377" s="102">
        <v>14.4</v>
      </c>
      <c r="S377" s="100">
        <v>14.4</v>
      </c>
      <c r="T377" s="100">
        <v>14.2</v>
      </c>
      <c r="U377" s="100">
        <v>14.6</v>
      </c>
      <c r="V377" s="100">
        <v>15</v>
      </c>
      <c r="W377" s="56">
        <v>15</v>
      </c>
      <c r="X377" s="106">
        <v>11.4</v>
      </c>
      <c r="Y377" s="100">
        <v>13.6</v>
      </c>
      <c r="Z377" s="100">
        <v>13.6</v>
      </c>
      <c r="AA377" s="100">
        <v>14</v>
      </c>
      <c r="AB377" s="105">
        <v>13.8</v>
      </c>
      <c r="AC377" s="102">
        <v>14.2</v>
      </c>
      <c r="AD377" s="100">
        <v>14.2</v>
      </c>
      <c r="AE377" s="100">
        <v>13.6</v>
      </c>
      <c r="AF377" s="100">
        <v>14.2</v>
      </c>
      <c r="AG377" s="100">
        <v>13.4</v>
      </c>
      <c r="AH377" s="100">
        <v>13.4</v>
      </c>
      <c r="AI377" s="100">
        <v>12.8</v>
      </c>
      <c r="AJ377" s="105">
        <v>13.2</v>
      </c>
      <c r="AK377" s="102">
        <v>13.4</v>
      </c>
      <c r="AL377" s="100">
        <v>13.4</v>
      </c>
      <c r="AM377" s="100">
        <v>13.2</v>
      </c>
      <c r="AN377" s="100">
        <v>12.4</v>
      </c>
      <c r="AO377" s="100">
        <v>13.4</v>
      </c>
      <c r="AP377" s="100">
        <v>13.6</v>
      </c>
      <c r="AQ377" s="110">
        <f t="shared" si="619"/>
        <v>-0.70000000000000107</v>
      </c>
      <c r="CQ377"/>
      <c r="CX377" s="103">
        <v>44587</v>
      </c>
      <c r="CY377" s="68">
        <v>10.5</v>
      </c>
      <c r="CZ377" s="68">
        <v>9</v>
      </c>
      <c r="DA377" s="126">
        <f t="shared" si="585"/>
        <v>1.5</v>
      </c>
      <c r="DC377" s="103">
        <v>44587</v>
      </c>
      <c r="DD377" s="127">
        <f t="shared" si="591"/>
        <v>0.59999999999999964</v>
      </c>
      <c r="DE377" s="127">
        <f t="shared" si="592"/>
        <v>0.19999999999999929</v>
      </c>
      <c r="DF377" s="127">
        <f t="shared" si="593"/>
        <v>-2</v>
      </c>
      <c r="DG377" s="127">
        <f t="shared" si="594"/>
        <v>-1.2000000000000011</v>
      </c>
      <c r="DH377" s="127">
        <f t="shared" si="595"/>
        <v>-1</v>
      </c>
      <c r="DI377" s="127">
        <f t="shared" si="596"/>
        <v>0</v>
      </c>
      <c r="DJ377" s="127">
        <f t="shared" si="597"/>
        <v>-1</v>
      </c>
      <c r="DK377" s="127">
        <f t="shared" si="598"/>
        <v>-1.5999999999999996</v>
      </c>
      <c r="DL377" s="127">
        <f t="shared" si="599"/>
        <v>-0.80000000000000071</v>
      </c>
      <c r="DM377" s="127">
        <f t="shared" si="600"/>
        <v>-1</v>
      </c>
      <c r="DN377" s="127">
        <f t="shared" si="601"/>
        <v>-2</v>
      </c>
      <c r="DO377" s="127">
        <f t="shared" si="602"/>
        <v>-1</v>
      </c>
      <c r="DP377" s="127">
        <f t="shared" si="603"/>
        <v>-1.5999999999999996</v>
      </c>
      <c r="DQ377" s="127">
        <f t="shared" si="604"/>
        <v>-1</v>
      </c>
      <c r="DR377" s="127">
        <f t="shared" si="605"/>
        <v>-2</v>
      </c>
      <c r="DS377" s="127">
        <f t="shared" si="606"/>
        <v>-3</v>
      </c>
      <c r="DU377" s="103">
        <v>44599</v>
      </c>
      <c r="DV377" s="68">
        <v>7.2</v>
      </c>
      <c r="DW377" s="133">
        <v>7.3</v>
      </c>
      <c r="DX377" s="134">
        <f t="shared" si="620"/>
        <v>-9.9999999999999645E-2</v>
      </c>
      <c r="DY377" s="68">
        <v>7</v>
      </c>
      <c r="DZ377" s="133">
        <v>7.1</v>
      </c>
      <c r="EA377" s="134">
        <f t="shared" si="627"/>
        <v>-9.9999999999999645E-2</v>
      </c>
      <c r="EB377" s="68"/>
      <c r="EC377" s="133"/>
      <c r="ED377" s="134"/>
      <c r="EE377" s="68"/>
      <c r="EF377" s="133"/>
      <c r="EG377" s="134"/>
      <c r="EH377" s="68">
        <v>6.9</v>
      </c>
      <c r="EI377" s="133">
        <v>7.3</v>
      </c>
      <c r="EJ377" s="134">
        <f t="shared" si="628"/>
        <v>-0.39999999999999947</v>
      </c>
      <c r="EK377" s="68"/>
      <c r="EL377" s="133"/>
      <c r="EM377" s="134"/>
      <c r="EN377" s="68"/>
      <c r="EO377" s="133"/>
      <c r="EP377" s="134"/>
      <c r="EQ377" s="68">
        <v>6.7</v>
      </c>
      <c r="ER377" s="133">
        <v>7</v>
      </c>
      <c r="ES377" s="134">
        <f t="shared" si="629"/>
        <v>-0.29999999999999982</v>
      </c>
      <c r="ET377" s="68"/>
      <c r="EU377" s="133"/>
      <c r="EV377" s="134"/>
      <c r="EW377" s="68"/>
      <c r="EX377" s="133"/>
      <c r="EY377" s="134"/>
    </row>
    <row r="378" spans="10:155" ht="16.5" x14ac:dyDescent="0.35">
      <c r="J378" s="103">
        <v>44586</v>
      </c>
      <c r="K378" s="101">
        <f t="shared" si="589"/>
        <v>13.877419354838709</v>
      </c>
      <c r="L378" s="102">
        <v>13.8</v>
      </c>
      <c r="M378" s="100">
        <v>13.8</v>
      </c>
      <c r="N378" s="100">
        <v>14</v>
      </c>
      <c r="O378" s="100">
        <v>14.2</v>
      </c>
      <c r="P378" s="100">
        <v>14.6</v>
      </c>
      <c r="Q378" s="105">
        <v>14.6</v>
      </c>
      <c r="R378" s="102">
        <v>15</v>
      </c>
      <c r="S378" s="100">
        <v>14.4</v>
      </c>
      <c r="T378" s="100">
        <v>14.6</v>
      </c>
      <c r="U378" s="100">
        <v>14.6</v>
      </c>
      <c r="V378" s="100">
        <v>15</v>
      </c>
      <c r="W378" s="56">
        <v>15</v>
      </c>
      <c r="X378" s="106">
        <v>11.4</v>
      </c>
      <c r="Y378" s="100">
        <v>13.6</v>
      </c>
      <c r="Z378" s="100">
        <v>13.6</v>
      </c>
      <c r="AA378" s="100">
        <v>14</v>
      </c>
      <c r="AB378" s="105">
        <v>13.8</v>
      </c>
      <c r="AC378" s="102">
        <v>14.6</v>
      </c>
      <c r="AD378" s="100">
        <v>14.6</v>
      </c>
      <c r="AE378" s="100">
        <v>13.6</v>
      </c>
      <c r="AF378" s="100">
        <v>14.6</v>
      </c>
      <c r="AG378" s="100">
        <v>13.8</v>
      </c>
      <c r="AH378" s="100">
        <v>13.4</v>
      </c>
      <c r="AI378" s="100">
        <v>12.8</v>
      </c>
      <c r="AJ378" s="105">
        <v>13.2</v>
      </c>
      <c r="AK378" s="102">
        <v>13.4</v>
      </c>
      <c r="AL378" s="100">
        <v>13.6</v>
      </c>
      <c r="AM378" s="100">
        <v>13.2</v>
      </c>
      <c r="AN378" s="100">
        <v>12.4</v>
      </c>
      <c r="AO378" s="100">
        <v>13.4</v>
      </c>
      <c r="AP378" s="100">
        <v>13.6</v>
      </c>
      <c r="AQ378" s="110">
        <f t="shared" si="619"/>
        <v>-0.59999999999999964</v>
      </c>
      <c r="CQ378"/>
      <c r="CX378" s="103">
        <v>44586</v>
      </c>
      <c r="CY378" s="68">
        <v>10.75</v>
      </c>
      <c r="CZ378" s="68">
        <v>9</v>
      </c>
      <c r="DA378" s="126">
        <f t="shared" si="585"/>
        <v>1.75</v>
      </c>
      <c r="DC378" s="103">
        <v>44586</v>
      </c>
      <c r="DD378" s="127">
        <f t="shared" si="591"/>
        <v>0.59999999999999964</v>
      </c>
      <c r="DE378" s="127">
        <f t="shared" si="592"/>
        <v>0.19999999999999929</v>
      </c>
      <c r="DF378" s="127">
        <f t="shared" si="593"/>
        <v>-2</v>
      </c>
      <c r="DG378" s="127">
        <f t="shared" si="594"/>
        <v>-1.2000000000000011</v>
      </c>
      <c r="DH378" s="127">
        <f t="shared" si="595"/>
        <v>-0.80000000000000071</v>
      </c>
      <c r="DI378" s="127">
        <f t="shared" si="596"/>
        <v>0.59999999999999964</v>
      </c>
      <c r="DJ378" s="127">
        <f t="shared" si="597"/>
        <v>-1</v>
      </c>
      <c r="DK378" s="127">
        <f t="shared" si="598"/>
        <v>-1.5999999999999996</v>
      </c>
      <c r="DL378" s="127">
        <f t="shared" si="599"/>
        <v>-0.40000000000000036</v>
      </c>
      <c r="DM378" s="127">
        <f t="shared" si="600"/>
        <v>-1</v>
      </c>
      <c r="DN378" s="127">
        <f t="shared" si="601"/>
        <v>-2.5999999999999996</v>
      </c>
      <c r="DO378" s="127">
        <f t="shared" si="602"/>
        <v>-1</v>
      </c>
      <c r="DP378" s="127">
        <f t="shared" si="603"/>
        <v>-1.4000000000000004</v>
      </c>
      <c r="DQ378" s="127">
        <f t="shared" si="604"/>
        <v>-1.4000000000000004</v>
      </c>
      <c r="DR378" s="127">
        <f t="shared" si="605"/>
        <v>-2.1999999999999993</v>
      </c>
      <c r="DS378" s="127">
        <f t="shared" si="606"/>
        <v>-3</v>
      </c>
      <c r="DU378" s="103">
        <v>44589</v>
      </c>
      <c r="DV378" s="68">
        <v>7.2</v>
      </c>
      <c r="DW378" s="133">
        <v>7.7</v>
      </c>
      <c r="DX378" s="134">
        <f t="shared" si="620"/>
        <v>-0.5</v>
      </c>
      <c r="DY378" s="68">
        <v>7</v>
      </c>
      <c r="DZ378" s="133">
        <v>7.5</v>
      </c>
      <c r="EA378" s="134">
        <f t="shared" si="627"/>
        <v>-0.5</v>
      </c>
      <c r="EB378" s="68"/>
      <c r="EC378" s="133"/>
      <c r="ED378" s="134"/>
      <c r="EE378" s="68"/>
      <c r="EF378" s="133"/>
      <c r="EG378" s="134"/>
      <c r="EH378" s="68">
        <v>6.7</v>
      </c>
      <c r="EI378" s="133">
        <v>7.4</v>
      </c>
      <c r="EJ378" s="134">
        <f t="shared" si="628"/>
        <v>-0.70000000000000018</v>
      </c>
      <c r="EK378" s="68"/>
      <c r="EL378" s="133"/>
      <c r="EM378" s="134"/>
      <c r="EN378" s="68"/>
      <c r="EO378" s="133"/>
      <c r="EP378" s="134"/>
      <c r="EQ378" s="68">
        <v>6.6</v>
      </c>
      <c r="ER378" s="133">
        <v>7.1</v>
      </c>
      <c r="ES378" s="134">
        <f t="shared" si="629"/>
        <v>-0.5</v>
      </c>
      <c r="ET378" s="68"/>
      <c r="EU378" s="133"/>
      <c r="EV378" s="134"/>
      <c r="EW378" s="68"/>
      <c r="EX378" s="133"/>
      <c r="EY378" s="134"/>
    </row>
    <row r="379" spans="10:155" ht="16.5" x14ac:dyDescent="0.35">
      <c r="J379" s="103">
        <v>44585</v>
      </c>
      <c r="K379" s="101">
        <f t="shared" si="589"/>
        <v>14.2</v>
      </c>
      <c r="L379" s="102">
        <v>14.2</v>
      </c>
      <c r="M379" s="100">
        <v>14.2</v>
      </c>
      <c r="N379" s="100">
        <v>14.2</v>
      </c>
      <c r="O379" s="100">
        <v>14.2</v>
      </c>
      <c r="P379" s="100">
        <v>14.6</v>
      </c>
      <c r="Q379" s="105">
        <v>14.6</v>
      </c>
      <c r="R379" s="102">
        <v>15.6</v>
      </c>
      <c r="S379" s="100">
        <v>15.2</v>
      </c>
      <c r="T379" s="100">
        <v>15.2</v>
      </c>
      <c r="U379" s="100">
        <v>15</v>
      </c>
      <c r="V379" s="100">
        <v>15.4</v>
      </c>
      <c r="W379" s="56">
        <v>15.4</v>
      </c>
      <c r="X379" s="106">
        <v>11.8</v>
      </c>
      <c r="Y379" s="100">
        <v>14</v>
      </c>
      <c r="Z379" s="100">
        <v>14</v>
      </c>
      <c r="AA379" s="100">
        <v>14.2</v>
      </c>
      <c r="AB379" s="105">
        <v>14</v>
      </c>
      <c r="AC379" s="102">
        <v>15.2</v>
      </c>
      <c r="AD379" s="100">
        <v>15.2</v>
      </c>
      <c r="AE379" s="100">
        <v>14</v>
      </c>
      <c r="AF379" s="100">
        <v>15.2</v>
      </c>
      <c r="AG379" s="100">
        <v>13.8</v>
      </c>
      <c r="AH379" s="100">
        <v>13.4</v>
      </c>
      <c r="AI379" s="100">
        <v>12.8</v>
      </c>
      <c r="AJ379" s="105">
        <v>13.2</v>
      </c>
      <c r="AK379" s="102">
        <v>14</v>
      </c>
      <c r="AL379" s="100">
        <v>13.8</v>
      </c>
      <c r="AM379" s="100">
        <v>13.6</v>
      </c>
      <c r="AN379" s="100">
        <v>12.8</v>
      </c>
      <c r="AO379" s="100">
        <v>13.4</v>
      </c>
      <c r="AP379" s="100">
        <v>14</v>
      </c>
      <c r="AQ379" s="110">
        <f t="shared" si="619"/>
        <v>-1.1999999999999993</v>
      </c>
      <c r="CQ379"/>
      <c r="CX379" s="103">
        <v>44585</v>
      </c>
      <c r="CY379" s="68">
        <v>10.5</v>
      </c>
      <c r="CZ379" s="68">
        <v>8.75</v>
      </c>
      <c r="DA379" s="126">
        <f t="shared" si="585"/>
        <v>1.75</v>
      </c>
      <c r="DC379" s="103">
        <v>44585</v>
      </c>
      <c r="DD379" s="127">
        <f t="shared" si="591"/>
        <v>0.20000000000000107</v>
      </c>
      <c r="DE379" s="127">
        <f t="shared" si="592"/>
        <v>-0.19999999999999929</v>
      </c>
      <c r="DF379" s="127">
        <f t="shared" si="593"/>
        <v>-2.3999999999999986</v>
      </c>
      <c r="DG379" s="127">
        <f t="shared" si="594"/>
        <v>-1.5999999999999996</v>
      </c>
      <c r="DH379" s="127">
        <f t="shared" si="595"/>
        <v>-1.3999999999999986</v>
      </c>
      <c r="DI379" s="127">
        <f t="shared" si="596"/>
        <v>0.40000000000000036</v>
      </c>
      <c r="DJ379" s="127">
        <f t="shared" si="597"/>
        <v>-1.7999999999999989</v>
      </c>
      <c r="DK379" s="127">
        <f t="shared" si="598"/>
        <v>-2.3999999999999986</v>
      </c>
      <c r="DL379" s="127">
        <f t="shared" si="599"/>
        <v>-1</v>
      </c>
      <c r="DM379" s="127">
        <f t="shared" si="600"/>
        <v>-1.1999999999999993</v>
      </c>
      <c r="DN379" s="127">
        <f t="shared" si="601"/>
        <v>-2.7999999999999989</v>
      </c>
      <c r="DO379" s="127">
        <f t="shared" si="602"/>
        <v>-0.59999999999999964</v>
      </c>
      <c r="DP379" s="127">
        <f t="shared" si="603"/>
        <v>-1.5999999999999996</v>
      </c>
      <c r="DQ379" s="127">
        <f t="shared" si="604"/>
        <v>-1.7999999999999989</v>
      </c>
      <c r="DR379" s="127">
        <f t="shared" si="605"/>
        <v>-2</v>
      </c>
      <c r="DS379" s="127">
        <f t="shared" si="606"/>
        <v>-3.3999999999999986</v>
      </c>
      <c r="DU379" s="103">
        <v>44588</v>
      </c>
      <c r="DV379" s="68">
        <v>7.2</v>
      </c>
      <c r="DW379" s="133">
        <v>7.7</v>
      </c>
      <c r="DX379" s="134">
        <f t="shared" si="620"/>
        <v>-0.5</v>
      </c>
      <c r="DY379" s="68">
        <v>7</v>
      </c>
      <c r="DZ379" s="133">
        <v>7.5</v>
      </c>
      <c r="EA379" s="134">
        <f t="shared" si="627"/>
        <v>-0.5</v>
      </c>
      <c r="EB379" s="68"/>
      <c r="EC379" s="133"/>
      <c r="ED379" s="134"/>
      <c r="EE379" s="68"/>
      <c r="EF379" s="133"/>
      <c r="EG379" s="134"/>
      <c r="EH379" s="68">
        <v>6.7</v>
      </c>
      <c r="EI379" s="133">
        <v>7.1</v>
      </c>
      <c r="EJ379" s="134">
        <f t="shared" si="628"/>
        <v>-0.39999999999999947</v>
      </c>
      <c r="EK379" s="68"/>
      <c r="EL379" s="133"/>
      <c r="EM379" s="134"/>
      <c r="EN379" s="68"/>
      <c r="EO379" s="133"/>
      <c r="EP379" s="134"/>
      <c r="EQ379" s="68">
        <v>6.6</v>
      </c>
      <c r="ER379" s="133">
        <v>7.1</v>
      </c>
      <c r="ES379" s="134">
        <f t="shared" si="629"/>
        <v>-0.5</v>
      </c>
      <c r="ET379" s="68"/>
      <c r="EU379" s="133"/>
      <c r="EV379" s="134"/>
      <c r="EW379" s="68"/>
      <c r="EX379" s="133"/>
      <c r="EY379" s="134"/>
    </row>
    <row r="380" spans="10:155" ht="16.5" x14ac:dyDescent="0.35">
      <c r="J380" s="103">
        <v>44584</v>
      </c>
      <c r="K380" s="101">
        <f t="shared" si="589"/>
        <v>14.6</v>
      </c>
      <c r="L380" s="102">
        <v>14.6</v>
      </c>
      <c r="M380" s="100">
        <v>14.6</v>
      </c>
      <c r="N380" s="100">
        <v>14.4</v>
      </c>
      <c r="O380" s="100">
        <v>14.6</v>
      </c>
      <c r="P380" s="100">
        <v>14.8</v>
      </c>
      <c r="Q380" s="105">
        <v>15.2</v>
      </c>
      <c r="R380" s="102">
        <v>16</v>
      </c>
      <c r="S380" s="100">
        <v>15.6</v>
      </c>
      <c r="T380" s="100">
        <v>16.2</v>
      </c>
      <c r="U380" s="100">
        <v>15.6</v>
      </c>
      <c r="V380" s="100">
        <v>16.2</v>
      </c>
      <c r="W380" s="56">
        <v>15.8</v>
      </c>
      <c r="X380" s="106">
        <v>12.2</v>
      </c>
      <c r="Y380" s="100">
        <v>14.4</v>
      </c>
      <c r="Z380" s="100">
        <v>14</v>
      </c>
      <c r="AA380" s="100">
        <v>14.2</v>
      </c>
      <c r="AB380" s="105">
        <v>14.2</v>
      </c>
      <c r="AC380" s="102">
        <v>15.4</v>
      </c>
      <c r="AD380" s="100">
        <v>15.4</v>
      </c>
      <c r="AE380" s="100">
        <v>14.8</v>
      </c>
      <c r="AF380" s="100">
        <v>15.6</v>
      </c>
      <c r="AG380" s="100">
        <v>14.2</v>
      </c>
      <c r="AH380" s="100">
        <v>14</v>
      </c>
      <c r="AI380" s="100">
        <v>13.2</v>
      </c>
      <c r="AJ380" s="105">
        <v>13.8</v>
      </c>
      <c r="AK380" s="102">
        <v>14.6</v>
      </c>
      <c r="AL380" s="100">
        <v>14.2</v>
      </c>
      <c r="AM380" s="100">
        <v>13.6</v>
      </c>
      <c r="AN380" s="100">
        <v>13</v>
      </c>
      <c r="AO380" s="100">
        <v>13.8</v>
      </c>
      <c r="AP380" s="100">
        <v>14.4</v>
      </c>
      <c r="AQ380" s="110">
        <f t="shared" si="619"/>
        <v>-1.3000000000000007</v>
      </c>
      <c r="CQ380"/>
      <c r="CX380" s="103">
        <v>44584</v>
      </c>
      <c r="CY380" s="68">
        <v>10.5</v>
      </c>
      <c r="CZ380" s="68">
        <v>8.5</v>
      </c>
      <c r="DA380" s="126">
        <f t="shared" ref="DA380:DA443" si="630">CY380-CZ380</f>
        <v>2</v>
      </c>
      <c r="DC380" s="103">
        <v>44584</v>
      </c>
      <c r="DD380" s="127">
        <f t="shared" si="591"/>
        <v>0.59999999999999964</v>
      </c>
      <c r="DE380" s="127">
        <f t="shared" si="592"/>
        <v>0</v>
      </c>
      <c r="DF380" s="127">
        <f t="shared" si="593"/>
        <v>-2.5999999999999996</v>
      </c>
      <c r="DG380" s="127">
        <f t="shared" si="594"/>
        <v>-2</v>
      </c>
      <c r="DH380" s="127">
        <f t="shared" si="595"/>
        <v>-1.4000000000000004</v>
      </c>
      <c r="DI380" s="127">
        <f t="shared" si="596"/>
        <v>0.40000000000000036</v>
      </c>
      <c r="DJ380" s="127">
        <f t="shared" si="597"/>
        <v>-1.5999999999999996</v>
      </c>
      <c r="DK380" s="127">
        <f t="shared" si="598"/>
        <v>-2.4000000000000004</v>
      </c>
      <c r="DL380" s="127">
        <f t="shared" si="599"/>
        <v>-1.1999999999999993</v>
      </c>
      <c r="DM380" s="127">
        <f t="shared" si="600"/>
        <v>-1</v>
      </c>
      <c r="DN380" s="127">
        <f t="shared" si="601"/>
        <v>-3</v>
      </c>
      <c r="DO380" s="127">
        <f t="shared" si="602"/>
        <v>-1</v>
      </c>
      <c r="DP380" s="127">
        <f t="shared" si="603"/>
        <v>-2</v>
      </c>
      <c r="DQ380" s="127">
        <f t="shared" si="604"/>
        <v>-1.8000000000000007</v>
      </c>
      <c r="DR380" s="127">
        <f t="shared" si="605"/>
        <v>-2</v>
      </c>
      <c r="DS380" s="127">
        <f t="shared" si="606"/>
        <v>-3.4000000000000004</v>
      </c>
      <c r="DU380" s="103">
        <v>44587</v>
      </c>
      <c r="DV380" s="68">
        <v>7.2</v>
      </c>
      <c r="DW380" s="133">
        <v>7.7</v>
      </c>
      <c r="DX380" s="134">
        <f t="shared" si="620"/>
        <v>-0.5</v>
      </c>
      <c r="DY380" s="68">
        <v>7.2</v>
      </c>
      <c r="DZ380" s="133">
        <v>7.5</v>
      </c>
      <c r="EA380" s="134">
        <f t="shared" si="627"/>
        <v>-0.29999999999999982</v>
      </c>
      <c r="EB380" s="68"/>
      <c r="EC380" s="133"/>
      <c r="ED380" s="134"/>
      <c r="EE380" s="68"/>
      <c r="EF380" s="133"/>
      <c r="EG380" s="134"/>
      <c r="EH380" s="68">
        <v>6.7</v>
      </c>
      <c r="EI380" s="133">
        <v>7.3</v>
      </c>
      <c r="EJ380" s="134">
        <f t="shared" si="628"/>
        <v>-0.59999999999999964</v>
      </c>
      <c r="EK380" s="68"/>
      <c r="EL380" s="133"/>
      <c r="EM380" s="134"/>
      <c r="EN380" s="68"/>
      <c r="EO380" s="133"/>
      <c r="EP380" s="134"/>
      <c r="EQ380" s="68">
        <v>6.7</v>
      </c>
      <c r="ER380" s="133">
        <v>7.1</v>
      </c>
      <c r="ES380" s="134">
        <f t="shared" si="629"/>
        <v>-0.39999999999999947</v>
      </c>
      <c r="ET380" s="68"/>
      <c r="EU380" s="133"/>
      <c r="EV380" s="134"/>
      <c r="EW380" s="68"/>
      <c r="EX380" s="133"/>
      <c r="EY380" s="134"/>
    </row>
    <row r="381" spans="10:155" ht="16.5" x14ac:dyDescent="0.35">
      <c r="J381" s="103">
        <v>44583</v>
      </c>
      <c r="K381" s="101">
        <f t="shared" si="589"/>
        <v>14.535483870967742</v>
      </c>
      <c r="L381" s="102">
        <v>14.4</v>
      </c>
      <c r="M381" s="100">
        <v>14.6</v>
      </c>
      <c r="N381" s="100">
        <v>14.2</v>
      </c>
      <c r="O381" s="100">
        <v>14.4</v>
      </c>
      <c r="P381" s="100">
        <v>14.4</v>
      </c>
      <c r="Q381" s="105">
        <v>15.2</v>
      </c>
      <c r="R381" s="102">
        <v>16</v>
      </c>
      <c r="S381" s="100">
        <v>15.6</v>
      </c>
      <c r="T381" s="100">
        <v>15.6</v>
      </c>
      <c r="U381" s="100">
        <v>15.6</v>
      </c>
      <c r="V381" s="100">
        <v>15.8</v>
      </c>
      <c r="W381" s="56">
        <v>15.4</v>
      </c>
      <c r="X381" s="106">
        <v>12.2</v>
      </c>
      <c r="Y381" s="100">
        <v>14.4</v>
      </c>
      <c r="Z381" s="100">
        <v>14</v>
      </c>
      <c r="AA381" s="100">
        <v>14.2</v>
      </c>
      <c r="AB381" s="105">
        <v>14.2</v>
      </c>
      <c r="AC381" s="102">
        <v>15.4</v>
      </c>
      <c r="AD381" s="100">
        <v>15.4</v>
      </c>
      <c r="AE381" s="100">
        <v>14.8</v>
      </c>
      <c r="AF381" s="100">
        <v>15.6</v>
      </c>
      <c r="AG381" s="100">
        <v>14.2</v>
      </c>
      <c r="AH381" s="100">
        <v>14.2</v>
      </c>
      <c r="AI381" s="100">
        <v>13.6</v>
      </c>
      <c r="AJ381" s="105">
        <v>14.2</v>
      </c>
      <c r="AK381" s="102">
        <v>14.6</v>
      </c>
      <c r="AL381" s="100">
        <v>14</v>
      </c>
      <c r="AM381" s="100">
        <v>13.4</v>
      </c>
      <c r="AN381" s="100">
        <v>12.8</v>
      </c>
      <c r="AO381" s="100">
        <v>13.8</v>
      </c>
      <c r="AP381" s="100">
        <v>14.4</v>
      </c>
      <c r="AQ381" s="110">
        <f t="shared" si="619"/>
        <v>-1.6000000000000014</v>
      </c>
      <c r="CQ381"/>
      <c r="CX381" s="103">
        <v>44583</v>
      </c>
      <c r="CY381" s="68">
        <v>10</v>
      </c>
      <c r="CZ381" s="68">
        <v>8.5</v>
      </c>
      <c r="DA381" s="126">
        <f t="shared" si="630"/>
        <v>1.5</v>
      </c>
      <c r="DC381" s="103">
        <v>44583</v>
      </c>
      <c r="DD381" s="127">
        <f t="shared" si="591"/>
        <v>0.20000000000000107</v>
      </c>
      <c r="DE381" s="127">
        <f t="shared" si="592"/>
        <v>0</v>
      </c>
      <c r="DF381" s="127">
        <f t="shared" si="593"/>
        <v>-2.7999999999999989</v>
      </c>
      <c r="DG381" s="127">
        <f t="shared" si="594"/>
        <v>-2.1999999999999993</v>
      </c>
      <c r="DH381" s="127">
        <f t="shared" si="595"/>
        <v>-1.5999999999999996</v>
      </c>
      <c r="DI381" s="127">
        <f t="shared" si="596"/>
        <v>0.40000000000000036</v>
      </c>
      <c r="DJ381" s="127">
        <f t="shared" si="597"/>
        <v>-1.4000000000000004</v>
      </c>
      <c r="DK381" s="127">
        <f t="shared" si="598"/>
        <v>-2</v>
      </c>
      <c r="DL381" s="127">
        <f t="shared" si="599"/>
        <v>-1.4000000000000004</v>
      </c>
      <c r="DM381" s="127">
        <f t="shared" si="600"/>
        <v>-1</v>
      </c>
      <c r="DN381" s="127">
        <f t="shared" si="601"/>
        <v>-3.1999999999999993</v>
      </c>
      <c r="DO381" s="127">
        <f t="shared" si="602"/>
        <v>-1.3999999999999986</v>
      </c>
      <c r="DP381" s="127">
        <f t="shared" si="603"/>
        <v>-1.8000000000000007</v>
      </c>
      <c r="DQ381" s="127">
        <f t="shared" si="604"/>
        <v>-2</v>
      </c>
      <c r="DR381" s="127">
        <f t="shared" si="605"/>
        <v>-1.8000000000000007</v>
      </c>
      <c r="DS381" s="127">
        <f t="shared" si="606"/>
        <v>-3.4000000000000004</v>
      </c>
      <c r="DU381" s="103">
        <v>44586</v>
      </c>
      <c r="DV381" s="68">
        <v>7.5</v>
      </c>
      <c r="DW381" s="133">
        <v>7.7</v>
      </c>
      <c r="DX381" s="134">
        <f t="shared" si="620"/>
        <v>-0.20000000000000018</v>
      </c>
      <c r="DY381" s="68">
        <v>7.2</v>
      </c>
      <c r="DZ381" s="133">
        <v>7.5</v>
      </c>
      <c r="EA381" s="134">
        <f t="shared" si="627"/>
        <v>-0.29999999999999982</v>
      </c>
      <c r="EB381" s="68"/>
      <c r="EC381" s="133"/>
      <c r="ED381" s="134"/>
      <c r="EE381" s="68"/>
      <c r="EF381" s="133"/>
      <c r="EG381" s="134"/>
      <c r="EH381" s="68">
        <v>6.8</v>
      </c>
      <c r="EI381" s="133">
        <v>7.4</v>
      </c>
      <c r="EJ381" s="134">
        <f t="shared" si="628"/>
        <v>-0.60000000000000053</v>
      </c>
      <c r="EK381" s="68"/>
      <c r="EL381" s="133"/>
      <c r="EM381" s="134"/>
      <c r="EN381" s="68"/>
      <c r="EO381" s="133"/>
      <c r="EP381" s="134"/>
      <c r="EQ381" s="68">
        <v>6.7</v>
      </c>
      <c r="ER381" s="133">
        <v>7.1</v>
      </c>
      <c r="ES381" s="134">
        <f t="shared" si="629"/>
        <v>-0.39999999999999947</v>
      </c>
      <c r="ET381" s="68"/>
      <c r="EU381" s="133"/>
      <c r="EV381" s="134"/>
      <c r="EW381" s="68"/>
      <c r="EX381" s="133"/>
      <c r="EY381" s="134"/>
    </row>
    <row r="382" spans="10:155" ht="16.5" x14ac:dyDescent="0.35">
      <c r="J382" s="103">
        <v>44582</v>
      </c>
      <c r="K382" s="101">
        <f t="shared" si="589"/>
        <v>14.225806451612902</v>
      </c>
      <c r="L382" s="102">
        <v>14.2</v>
      </c>
      <c r="M382" s="100">
        <v>14.2</v>
      </c>
      <c r="N382" s="100">
        <v>14.2</v>
      </c>
      <c r="O382" s="100">
        <v>14.4</v>
      </c>
      <c r="P382" s="100">
        <v>14.4</v>
      </c>
      <c r="Q382" s="105">
        <v>15</v>
      </c>
      <c r="R382" s="102">
        <v>15.2</v>
      </c>
      <c r="S382" s="100">
        <v>15.2</v>
      </c>
      <c r="T382" s="100">
        <v>15.6</v>
      </c>
      <c r="U382" s="100">
        <v>15.6</v>
      </c>
      <c r="V382" s="100">
        <v>15.6</v>
      </c>
      <c r="W382" s="56">
        <v>15.2</v>
      </c>
      <c r="X382" s="106">
        <v>12.2</v>
      </c>
      <c r="Y382" s="100">
        <v>14</v>
      </c>
      <c r="Z382" s="100">
        <v>13.6</v>
      </c>
      <c r="AA382" s="100">
        <v>14.2</v>
      </c>
      <c r="AB382" s="105">
        <v>14.2</v>
      </c>
      <c r="AC382" s="102">
        <v>14.8</v>
      </c>
      <c r="AD382" s="100">
        <v>14.8</v>
      </c>
      <c r="AE382" s="100">
        <v>14.4</v>
      </c>
      <c r="AF382" s="100">
        <v>15</v>
      </c>
      <c r="AG382" s="100">
        <v>13.8</v>
      </c>
      <c r="AH382" s="100">
        <v>13.6</v>
      </c>
      <c r="AI382" s="100">
        <v>13</v>
      </c>
      <c r="AJ382" s="105">
        <v>13.6</v>
      </c>
      <c r="AK382" s="102">
        <v>14.2</v>
      </c>
      <c r="AL382" s="100">
        <v>13.8</v>
      </c>
      <c r="AM382" s="100">
        <v>13</v>
      </c>
      <c r="AN382" s="100">
        <v>12.2</v>
      </c>
      <c r="AO382" s="100">
        <v>13.4</v>
      </c>
      <c r="AP382" s="100">
        <v>14.4</v>
      </c>
      <c r="AQ382" s="110">
        <f t="shared" si="619"/>
        <v>-1.0999999999999979</v>
      </c>
      <c r="CQ382"/>
      <c r="CX382" s="103">
        <v>44582</v>
      </c>
      <c r="CY382" s="68">
        <v>9.25</v>
      </c>
      <c r="CZ382" s="68">
        <v>7.5</v>
      </c>
      <c r="DA382" s="126">
        <f t="shared" si="630"/>
        <v>1.75</v>
      </c>
      <c r="DC382" s="103">
        <v>44582</v>
      </c>
      <c r="DD382" s="127">
        <f t="shared" si="591"/>
        <v>0.40000000000000036</v>
      </c>
      <c r="DE382" s="127">
        <f t="shared" si="592"/>
        <v>0.40000000000000036</v>
      </c>
      <c r="DF382" s="127">
        <f t="shared" si="593"/>
        <v>-3</v>
      </c>
      <c r="DG382" s="127">
        <f t="shared" si="594"/>
        <v>-2.1999999999999993</v>
      </c>
      <c r="DH382" s="127">
        <f t="shared" si="595"/>
        <v>-1.3999999999999986</v>
      </c>
      <c r="DI382" s="127">
        <f t="shared" si="596"/>
        <v>0</v>
      </c>
      <c r="DJ382" s="127">
        <f t="shared" si="597"/>
        <v>-1.5999999999999996</v>
      </c>
      <c r="DK382" s="127">
        <f t="shared" si="598"/>
        <v>-2.1999999999999993</v>
      </c>
      <c r="DL382" s="127">
        <f t="shared" si="599"/>
        <v>-1</v>
      </c>
      <c r="DM382" s="127">
        <f t="shared" si="600"/>
        <v>-1</v>
      </c>
      <c r="DN382" s="127">
        <f t="shared" si="601"/>
        <v>-3</v>
      </c>
      <c r="DO382" s="127">
        <f t="shared" si="602"/>
        <v>-1.4000000000000004</v>
      </c>
      <c r="DP382" s="127">
        <f t="shared" si="603"/>
        <v>-1.7999999999999989</v>
      </c>
      <c r="DQ382" s="127">
        <f t="shared" si="604"/>
        <v>-1.3999999999999986</v>
      </c>
      <c r="DR382" s="127">
        <f t="shared" si="605"/>
        <v>-1.6000000000000014</v>
      </c>
      <c r="DS382" s="127">
        <f t="shared" si="606"/>
        <v>-3</v>
      </c>
      <c r="DU382" s="103">
        <v>44585</v>
      </c>
      <c r="DV382" s="68">
        <v>7.8</v>
      </c>
      <c r="DW382" s="133">
        <v>7.8</v>
      </c>
      <c r="DX382" s="134">
        <f t="shared" si="620"/>
        <v>0</v>
      </c>
      <c r="DY382" s="68">
        <v>7.6</v>
      </c>
      <c r="DZ382" s="133">
        <v>7.8</v>
      </c>
      <c r="EA382" s="134">
        <f t="shared" si="627"/>
        <v>-0.20000000000000018</v>
      </c>
      <c r="EB382" s="68"/>
      <c r="EC382" s="133"/>
      <c r="ED382" s="134"/>
      <c r="EE382" s="68"/>
      <c r="EF382" s="133"/>
      <c r="EG382" s="134"/>
      <c r="EH382" s="68">
        <v>6.9</v>
      </c>
      <c r="EI382" s="133">
        <v>7.5</v>
      </c>
      <c r="EJ382" s="134">
        <f t="shared" si="628"/>
        <v>-0.59999999999999964</v>
      </c>
      <c r="EK382" s="68"/>
      <c r="EL382" s="133"/>
      <c r="EM382" s="134"/>
      <c r="EN382" s="68"/>
      <c r="EO382" s="133"/>
      <c r="EP382" s="134"/>
      <c r="EQ382" s="68">
        <v>6.7</v>
      </c>
      <c r="ER382" s="133">
        <v>7.1</v>
      </c>
      <c r="ES382" s="134">
        <f t="shared" si="629"/>
        <v>-0.39999999999999947</v>
      </c>
      <c r="ET382" s="68"/>
      <c r="EU382" s="133"/>
      <c r="EV382" s="134"/>
      <c r="EW382" s="68"/>
      <c r="EX382" s="133"/>
      <c r="EY382" s="134"/>
    </row>
    <row r="383" spans="10:155" ht="16.5" x14ac:dyDescent="0.35">
      <c r="J383" s="103">
        <v>44581</v>
      </c>
      <c r="K383" s="101">
        <f t="shared" si="589"/>
        <v>14.051612903225802</v>
      </c>
      <c r="L383" s="102">
        <v>14</v>
      </c>
      <c r="M383" s="100">
        <v>14.2</v>
      </c>
      <c r="N383" s="100">
        <v>14.2</v>
      </c>
      <c r="O383" s="100">
        <v>14.4</v>
      </c>
      <c r="P383" s="100">
        <v>14.4</v>
      </c>
      <c r="Q383" s="105">
        <v>15</v>
      </c>
      <c r="R383" s="102">
        <v>14.6</v>
      </c>
      <c r="S383" s="100">
        <v>14.6</v>
      </c>
      <c r="T383" s="100">
        <v>15.2</v>
      </c>
      <c r="U383" s="100">
        <v>15.6</v>
      </c>
      <c r="V383" s="100">
        <v>15.4</v>
      </c>
      <c r="W383" s="56">
        <v>15</v>
      </c>
      <c r="X383" s="106">
        <v>12.2</v>
      </c>
      <c r="Y383" s="100">
        <v>14</v>
      </c>
      <c r="Z383" s="100">
        <v>13.6</v>
      </c>
      <c r="AA383" s="100">
        <v>14</v>
      </c>
      <c r="AB383" s="105">
        <v>14.2</v>
      </c>
      <c r="AC383" s="102">
        <v>14.2</v>
      </c>
      <c r="AD383" s="100">
        <v>14.2</v>
      </c>
      <c r="AE383" s="100">
        <v>14.2</v>
      </c>
      <c r="AF383" s="100">
        <v>14.4</v>
      </c>
      <c r="AG383" s="100">
        <v>13.6</v>
      </c>
      <c r="AH383" s="100">
        <v>13.4</v>
      </c>
      <c r="AI383" s="100">
        <v>13</v>
      </c>
      <c r="AJ383" s="105">
        <v>13.4</v>
      </c>
      <c r="AK383" s="102">
        <v>13.8</v>
      </c>
      <c r="AL383" s="100">
        <v>13.8</v>
      </c>
      <c r="AM383" s="100">
        <v>13</v>
      </c>
      <c r="AN383" s="100">
        <v>12.2</v>
      </c>
      <c r="AO383" s="100">
        <v>13.4</v>
      </c>
      <c r="AP383" s="100">
        <v>14.4</v>
      </c>
      <c r="AQ383" s="110">
        <f t="shared" si="619"/>
        <v>-0.49999999999999822</v>
      </c>
      <c r="CQ383"/>
      <c r="CX383" s="103">
        <v>44581</v>
      </c>
      <c r="CY383" s="68">
        <v>9.25</v>
      </c>
      <c r="CZ383" s="68">
        <v>7.5</v>
      </c>
      <c r="DA383" s="126">
        <f t="shared" si="630"/>
        <v>1.75</v>
      </c>
      <c r="DC383" s="103">
        <v>44581</v>
      </c>
      <c r="DD383" s="127">
        <f t="shared" si="591"/>
        <v>0.80000000000000071</v>
      </c>
      <c r="DE383" s="127">
        <f t="shared" si="592"/>
        <v>1</v>
      </c>
      <c r="DF383" s="127">
        <f t="shared" si="593"/>
        <v>-2.4000000000000004</v>
      </c>
      <c r="DG383" s="127">
        <f t="shared" si="594"/>
        <v>-1.5999999999999996</v>
      </c>
      <c r="DH383" s="127">
        <f t="shared" si="595"/>
        <v>-0.79999999999999893</v>
      </c>
      <c r="DI383" s="127">
        <f t="shared" si="596"/>
        <v>0</v>
      </c>
      <c r="DJ383" s="127">
        <f t="shared" si="597"/>
        <v>-1.1999999999999993</v>
      </c>
      <c r="DK383" s="127">
        <f t="shared" si="598"/>
        <v>-1.5999999999999996</v>
      </c>
      <c r="DL383" s="127">
        <f t="shared" si="599"/>
        <v>-0.40000000000000036</v>
      </c>
      <c r="DM383" s="127">
        <f t="shared" si="600"/>
        <v>-0.79999999999999893</v>
      </c>
      <c r="DN383" s="127">
        <f t="shared" si="601"/>
        <v>-2.4000000000000004</v>
      </c>
      <c r="DO383" s="127">
        <f t="shared" si="602"/>
        <v>-1.2000000000000011</v>
      </c>
      <c r="DP383" s="127">
        <f t="shared" si="603"/>
        <v>-1.5999999999999996</v>
      </c>
      <c r="DQ383" s="127">
        <f t="shared" si="604"/>
        <v>-0.79999999999999893</v>
      </c>
      <c r="DR383" s="127">
        <f t="shared" si="605"/>
        <v>-1.6000000000000014</v>
      </c>
      <c r="DS383" s="127">
        <f t="shared" si="606"/>
        <v>-2.4000000000000004</v>
      </c>
      <c r="DU383" s="103">
        <v>44584</v>
      </c>
      <c r="DV383" s="68">
        <v>8</v>
      </c>
      <c r="DW383" s="133">
        <v>7.9</v>
      </c>
      <c r="DX383" s="134">
        <f t="shared" si="620"/>
        <v>9.9999999999999645E-2</v>
      </c>
      <c r="DY383" s="68">
        <v>7.8</v>
      </c>
      <c r="DZ383" s="133">
        <v>7.9</v>
      </c>
      <c r="EA383" s="134">
        <f t="shared" ref="EA383:EA390" si="631">DY383-DZ383</f>
        <v>-0.10000000000000053</v>
      </c>
      <c r="EB383" s="68"/>
      <c r="EC383" s="133"/>
      <c r="ED383" s="134"/>
      <c r="EE383" s="68"/>
      <c r="EF383" s="133"/>
      <c r="EG383" s="134"/>
      <c r="EH383" s="68">
        <v>7.1</v>
      </c>
      <c r="EI383" s="133">
        <v>7.5</v>
      </c>
      <c r="EJ383" s="134">
        <f t="shared" si="628"/>
        <v>-0.40000000000000036</v>
      </c>
      <c r="EK383" s="68"/>
      <c r="EL383" s="133"/>
      <c r="EM383" s="134"/>
      <c r="EN383" s="68"/>
      <c r="EO383" s="133"/>
      <c r="EP383" s="134"/>
      <c r="EQ383" s="68">
        <v>7</v>
      </c>
      <c r="ER383" s="133">
        <v>7.3</v>
      </c>
      <c r="ES383" s="134">
        <f t="shared" si="629"/>
        <v>-0.29999999999999982</v>
      </c>
      <c r="ET383" s="68"/>
      <c r="EU383" s="133"/>
      <c r="EV383" s="134"/>
      <c r="EW383" s="68"/>
      <c r="EX383" s="133"/>
      <c r="EY383" s="134"/>
    </row>
    <row r="384" spans="10:155" ht="16.5" x14ac:dyDescent="0.35">
      <c r="J384" s="103">
        <v>44580</v>
      </c>
      <c r="K384" s="101">
        <f t="shared" si="589"/>
        <v>13.999999999999996</v>
      </c>
      <c r="L384" s="102">
        <v>13.8</v>
      </c>
      <c r="M384" s="100">
        <v>14.2</v>
      </c>
      <c r="N384" s="100">
        <v>14.2</v>
      </c>
      <c r="O384" s="100">
        <v>14.4</v>
      </c>
      <c r="P384" s="100">
        <v>14.4</v>
      </c>
      <c r="Q384" s="105">
        <v>15</v>
      </c>
      <c r="R384" s="102">
        <v>14.6</v>
      </c>
      <c r="S384" s="100">
        <v>14.4</v>
      </c>
      <c r="T384" s="100">
        <v>14.6</v>
      </c>
      <c r="U384" s="100">
        <v>15.6</v>
      </c>
      <c r="V384" s="100">
        <v>15</v>
      </c>
      <c r="W384" s="56">
        <v>15</v>
      </c>
      <c r="X384" s="106">
        <v>12.2</v>
      </c>
      <c r="Y384" s="100">
        <v>14</v>
      </c>
      <c r="Z384" s="100">
        <v>13.6</v>
      </c>
      <c r="AA384" s="100">
        <v>14</v>
      </c>
      <c r="AB384" s="105">
        <v>14.2</v>
      </c>
      <c r="AC384" s="102">
        <v>14.2</v>
      </c>
      <c r="AD384" s="100">
        <v>14.2</v>
      </c>
      <c r="AE384" s="100">
        <v>14.2</v>
      </c>
      <c r="AF384" s="100">
        <v>14.2</v>
      </c>
      <c r="AG384" s="100">
        <v>13.6</v>
      </c>
      <c r="AH384" s="100">
        <v>13.4</v>
      </c>
      <c r="AI384" s="100">
        <v>13</v>
      </c>
      <c r="AJ384" s="105">
        <v>13.4</v>
      </c>
      <c r="AK384" s="102">
        <v>13.8</v>
      </c>
      <c r="AL384" s="100">
        <v>13.8</v>
      </c>
      <c r="AM384" s="100">
        <v>13</v>
      </c>
      <c r="AN384" s="100">
        <v>12.2</v>
      </c>
      <c r="AO384" s="100">
        <v>13.4</v>
      </c>
      <c r="AP384" s="100">
        <v>14.4</v>
      </c>
      <c r="AQ384" s="110">
        <f t="shared" si="619"/>
        <v>-0.39999999999999858</v>
      </c>
      <c r="CQ384"/>
      <c r="CX384" s="103">
        <v>44580</v>
      </c>
      <c r="CY384" s="68">
        <v>9.25</v>
      </c>
      <c r="CZ384" s="68">
        <v>8</v>
      </c>
      <c r="DA384" s="126">
        <f t="shared" si="630"/>
        <v>1.25</v>
      </c>
      <c r="DC384" s="103">
        <v>44580</v>
      </c>
      <c r="DD384" s="127">
        <f t="shared" si="591"/>
        <v>0.59999999999999964</v>
      </c>
      <c r="DE384" s="127">
        <f t="shared" si="592"/>
        <v>1.1999999999999993</v>
      </c>
      <c r="DF384" s="127">
        <f t="shared" si="593"/>
        <v>-2.2000000000000011</v>
      </c>
      <c r="DG384" s="127">
        <f t="shared" si="594"/>
        <v>-1.4000000000000004</v>
      </c>
      <c r="DH384" s="127">
        <f t="shared" si="595"/>
        <v>-0.59999999999999964</v>
      </c>
      <c r="DI384" s="127">
        <f t="shared" si="596"/>
        <v>0.19999999999999929</v>
      </c>
      <c r="DJ384" s="127">
        <f t="shared" si="597"/>
        <v>-1</v>
      </c>
      <c r="DK384" s="127">
        <f t="shared" si="598"/>
        <v>-1.4000000000000004</v>
      </c>
      <c r="DL384" s="127">
        <f t="shared" si="599"/>
        <v>-0.20000000000000107</v>
      </c>
      <c r="DM384" s="127">
        <f t="shared" si="600"/>
        <v>-0.59999999999999964</v>
      </c>
      <c r="DN384" s="127">
        <f t="shared" si="601"/>
        <v>-2.4000000000000004</v>
      </c>
      <c r="DO384" s="127">
        <f t="shared" si="602"/>
        <v>-1.2000000000000011</v>
      </c>
      <c r="DP384" s="127">
        <f t="shared" si="603"/>
        <v>-1.1999999999999993</v>
      </c>
      <c r="DQ384" s="127">
        <f t="shared" si="604"/>
        <v>-0.79999999999999893</v>
      </c>
      <c r="DR384" s="127">
        <f t="shared" si="605"/>
        <v>-1.6000000000000014</v>
      </c>
      <c r="DS384" s="127">
        <f t="shared" si="606"/>
        <v>-2.2000000000000011</v>
      </c>
      <c r="DU384" s="103">
        <v>44583</v>
      </c>
      <c r="DV384" s="68">
        <v>8</v>
      </c>
      <c r="DW384" s="133">
        <v>8</v>
      </c>
      <c r="DX384" s="134">
        <f t="shared" si="620"/>
        <v>0</v>
      </c>
      <c r="DY384" s="68">
        <v>7.8</v>
      </c>
      <c r="DZ384" s="133">
        <v>8</v>
      </c>
      <c r="EA384" s="134">
        <f t="shared" si="631"/>
        <v>-0.20000000000000018</v>
      </c>
      <c r="EB384" s="68"/>
      <c r="EC384" s="133"/>
      <c r="ED384" s="134"/>
      <c r="EE384" s="68"/>
      <c r="EF384" s="133"/>
      <c r="EG384" s="134"/>
      <c r="EH384" s="68">
        <v>7</v>
      </c>
      <c r="EI384" s="133">
        <v>7.4</v>
      </c>
      <c r="EJ384" s="134">
        <f t="shared" si="628"/>
        <v>-0.40000000000000036</v>
      </c>
      <c r="EK384" s="68"/>
      <c r="EL384" s="133"/>
      <c r="EM384" s="134"/>
      <c r="EN384" s="68"/>
      <c r="EO384" s="133"/>
      <c r="EP384" s="134"/>
      <c r="EQ384" s="68">
        <v>7.1</v>
      </c>
      <c r="ER384" s="133">
        <v>7.5</v>
      </c>
      <c r="ES384" s="134">
        <f t="shared" si="629"/>
        <v>-0.40000000000000036</v>
      </c>
      <c r="ET384" s="68"/>
      <c r="EU384" s="133"/>
      <c r="EV384" s="134"/>
      <c r="EW384" s="68"/>
      <c r="EX384" s="133"/>
      <c r="EY384" s="134"/>
    </row>
    <row r="385" spans="10:155" ht="16.5" x14ac:dyDescent="0.35">
      <c r="J385" s="103">
        <v>44579</v>
      </c>
      <c r="K385" s="101">
        <f t="shared" ref="K385:K448" si="632">AVERAGE(L385:AP385)</f>
        <v>14.019354838709674</v>
      </c>
      <c r="L385" s="102">
        <v>14.2</v>
      </c>
      <c r="M385" s="100">
        <v>14.4</v>
      </c>
      <c r="N385" s="100">
        <v>13.8</v>
      </c>
      <c r="O385" s="100">
        <v>15</v>
      </c>
      <c r="P385" s="100">
        <v>14.8</v>
      </c>
      <c r="Q385" s="105">
        <v>15.6</v>
      </c>
      <c r="R385" s="102">
        <v>14.4</v>
      </c>
      <c r="S385" s="100">
        <v>14.4</v>
      </c>
      <c r="T385" s="100">
        <v>14.4</v>
      </c>
      <c r="U385" s="100">
        <v>15.6</v>
      </c>
      <c r="V385" s="100">
        <v>14.6</v>
      </c>
      <c r="W385" s="56">
        <v>14.6</v>
      </c>
      <c r="X385" s="106">
        <v>12.2</v>
      </c>
      <c r="Y385" s="100">
        <v>14</v>
      </c>
      <c r="Z385" s="100">
        <v>13.6</v>
      </c>
      <c r="AA385" s="100">
        <v>14</v>
      </c>
      <c r="AB385" s="105">
        <v>14.2</v>
      </c>
      <c r="AC385" s="102">
        <v>14.2</v>
      </c>
      <c r="AD385" s="100">
        <v>14.2</v>
      </c>
      <c r="AE385" s="100">
        <v>14</v>
      </c>
      <c r="AF385" s="100">
        <v>14</v>
      </c>
      <c r="AG385" s="100">
        <v>13.6</v>
      </c>
      <c r="AH385" s="100">
        <v>13.6</v>
      </c>
      <c r="AI385" s="100">
        <v>13.2</v>
      </c>
      <c r="AJ385" s="105">
        <v>13.4</v>
      </c>
      <c r="AK385" s="102">
        <v>13.8</v>
      </c>
      <c r="AL385" s="100">
        <v>13.8</v>
      </c>
      <c r="AM385" s="100">
        <v>13</v>
      </c>
      <c r="AN385" s="100">
        <v>12.2</v>
      </c>
      <c r="AO385" s="100">
        <v>13.4</v>
      </c>
      <c r="AP385" s="100">
        <v>14.4</v>
      </c>
      <c r="AQ385" s="110">
        <f t="shared" si="619"/>
        <v>-9.9999999999999645E-2</v>
      </c>
      <c r="CQ385"/>
      <c r="CX385" s="103">
        <v>44579</v>
      </c>
      <c r="CY385" s="68">
        <v>9.25</v>
      </c>
      <c r="CZ385" s="68">
        <v>7.5</v>
      </c>
      <c r="DA385" s="126">
        <f t="shared" si="630"/>
        <v>1.75</v>
      </c>
      <c r="DC385" s="103">
        <v>44579</v>
      </c>
      <c r="DD385" s="127">
        <f t="shared" si="591"/>
        <v>0.19999999999999929</v>
      </c>
      <c r="DE385" s="127">
        <f t="shared" si="592"/>
        <v>1.1999999999999993</v>
      </c>
      <c r="DF385" s="127">
        <f t="shared" si="593"/>
        <v>-2.2000000000000011</v>
      </c>
      <c r="DG385" s="127">
        <f t="shared" si="594"/>
        <v>-1.4000000000000004</v>
      </c>
      <c r="DH385" s="127">
        <f t="shared" si="595"/>
        <v>-0.59999999999999964</v>
      </c>
      <c r="DI385" s="127">
        <f t="shared" si="596"/>
        <v>0</v>
      </c>
      <c r="DJ385" s="127">
        <f t="shared" si="597"/>
        <v>-0.80000000000000071</v>
      </c>
      <c r="DK385" s="127">
        <f t="shared" si="598"/>
        <v>-1.2000000000000011</v>
      </c>
      <c r="DL385" s="127">
        <f t="shared" si="599"/>
        <v>-0.59999999999999964</v>
      </c>
      <c r="DM385" s="127">
        <f t="shared" si="600"/>
        <v>-0.59999999999999964</v>
      </c>
      <c r="DN385" s="127">
        <f t="shared" si="601"/>
        <v>-2.2000000000000011</v>
      </c>
      <c r="DO385" s="127">
        <f t="shared" si="602"/>
        <v>-1.4000000000000004</v>
      </c>
      <c r="DP385" s="127">
        <f t="shared" si="603"/>
        <v>-0.79999999999999893</v>
      </c>
      <c r="DQ385" s="127">
        <f t="shared" si="604"/>
        <v>-0.59999999999999964</v>
      </c>
      <c r="DR385" s="127">
        <f t="shared" si="605"/>
        <v>-1.6000000000000014</v>
      </c>
      <c r="DS385" s="127">
        <f t="shared" si="606"/>
        <v>-2.2000000000000011</v>
      </c>
      <c r="DU385" s="103">
        <v>44582</v>
      </c>
      <c r="DV385" s="68">
        <v>7.6</v>
      </c>
      <c r="DW385" s="133">
        <v>7.7</v>
      </c>
      <c r="DX385" s="134">
        <f t="shared" ref="DX385:DX416" si="633">DV385-DW385</f>
        <v>-0.10000000000000053</v>
      </c>
      <c r="DY385" s="68">
        <v>7.6</v>
      </c>
      <c r="DZ385" s="133">
        <v>7.8</v>
      </c>
      <c r="EA385" s="134">
        <f t="shared" si="631"/>
        <v>-0.20000000000000018</v>
      </c>
      <c r="EB385" s="68"/>
      <c r="EC385" s="133"/>
      <c r="ED385" s="134"/>
      <c r="EE385" s="68"/>
      <c r="EF385" s="133"/>
      <c r="EG385" s="134"/>
      <c r="EH385" s="68">
        <v>6.9</v>
      </c>
      <c r="EI385" s="133">
        <v>7.5</v>
      </c>
      <c r="EJ385" s="134">
        <f t="shared" si="628"/>
        <v>-0.59999999999999964</v>
      </c>
      <c r="EK385" s="68"/>
      <c r="EL385" s="133"/>
      <c r="EM385" s="134"/>
      <c r="EN385" s="68"/>
      <c r="EO385" s="133"/>
      <c r="EP385" s="134"/>
      <c r="EQ385" s="68">
        <v>6.8</v>
      </c>
      <c r="ER385" s="133">
        <v>7.3</v>
      </c>
      <c r="ES385" s="134">
        <f t="shared" si="629"/>
        <v>-0.5</v>
      </c>
      <c r="ET385" s="68"/>
      <c r="EU385" s="133"/>
      <c r="EV385" s="134"/>
      <c r="EW385" s="68"/>
      <c r="EX385" s="133"/>
      <c r="EY385" s="134"/>
    </row>
    <row r="386" spans="10:155" ht="16.5" x14ac:dyDescent="0.35">
      <c r="J386" s="103">
        <v>44578</v>
      </c>
      <c r="K386" s="101">
        <f t="shared" si="632"/>
        <v>14.012903225806449</v>
      </c>
      <c r="L386" s="102">
        <v>14.2</v>
      </c>
      <c r="M386" s="100">
        <v>14.4</v>
      </c>
      <c r="N386" s="100">
        <v>13.6</v>
      </c>
      <c r="O386" s="100">
        <v>15</v>
      </c>
      <c r="P386" s="100">
        <v>15</v>
      </c>
      <c r="Q386" s="105">
        <v>16</v>
      </c>
      <c r="R386" s="102">
        <v>14.4</v>
      </c>
      <c r="S386" s="100">
        <v>14.4</v>
      </c>
      <c r="T386" s="100">
        <v>14.4</v>
      </c>
      <c r="U386" s="100">
        <v>15.6</v>
      </c>
      <c r="V386" s="100">
        <v>14.6</v>
      </c>
      <c r="W386" s="56">
        <v>14.6</v>
      </c>
      <c r="X386" s="106">
        <v>12.2</v>
      </c>
      <c r="Y386" s="100">
        <v>13.6</v>
      </c>
      <c r="Z386" s="100">
        <v>13.6</v>
      </c>
      <c r="AA386" s="100">
        <v>14</v>
      </c>
      <c r="AB386" s="105">
        <v>14.2</v>
      </c>
      <c r="AC386" s="102">
        <v>14.2</v>
      </c>
      <c r="AD386" s="100">
        <v>14.2</v>
      </c>
      <c r="AE386" s="100">
        <v>13.8</v>
      </c>
      <c r="AF386" s="100">
        <v>14</v>
      </c>
      <c r="AG386" s="100">
        <v>13.6</v>
      </c>
      <c r="AH386" s="100">
        <v>13.6</v>
      </c>
      <c r="AI386" s="100">
        <v>13.2</v>
      </c>
      <c r="AJ386" s="105">
        <v>13.4</v>
      </c>
      <c r="AK386" s="102">
        <v>13.8</v>
      </c>
      <c r="AL386" s="100">
        <v>13.8</v>
      </c>
      <c r="AM386" s="100">
        <v>13</v>
      </c>
      <c r="AN386" s="100">
        <v>12.2</v>
      </c>
      <c r="AO386" s="100">
        <v>13.4</v>
      </c>
      <c r="AP386" s="100">
        <v>14.4</v>
      </c>
      <c r="AQ386" s="110">
        <f t="shared" si="619"/>
        <v>0</v>
      </c>
      <c r="CQ386"/>
      <c r="CX386" s="103">
        <v>44578</v>
      </c>
      <c r="CY386" s="68">
        <v>9</v>
      </c>
      <c r="CZ386" s="68">
        <v>6.5</v>
      </c>
      <c r="DA386" s="126">
        <f t="shared" si="630"/>
        <v>2.5</v>
      </c>
      <c r="DC386" s="103">
        <v>44578</v>
      </c>
      <c r="DD386" s="127">
        <f t="shared" si="591"/>
        <v>0.19999999999999929</v>
      </c>
      <c r="DE386" s="127">
        <f t="shared" si="592"/>
        <v>1.1999999999999993</v>
      </c>
      <c r="DF386" s="127">
        <f t="shared" si="593"/>
        <v>-2.2000000000000011</v>
      </c>
      <c r="DG386" s="127">
        <f t="shared" si="594"/>
        <v>-1.4000000000000004</v>
      </c>
      <c r="DH386" s="127">
        <f t="shared" si="595"/>
        <v>-0.59999999999999964</v>
      </c>
      <c r="DI386" s="127">
        <f t="shared" si="596"/>
        <v>0</v>
      </c>
      <c r="DJ386" s="127">
        <f t="shared" si="597"/>
        <v>-0.80000000000000071</v>
      </c>
      <c r="DK386" s="127">
        <f t="shared" si="598"/>
        <v>-1.2000000000000011</v>
      </c>
      <c r="DL386" s="127">
        <f t="shared" si="599"/>
        <v>-0.80000000000000071</v>
      </c>
      <c r="DM386" s="127">
        <f t="shared" si="600"/>
        <v>-0.59999999999999964</v>
      </c>
      <c r="DN386" s="127">
        <f t="shared" si="601"/>
        <v>-2.2000000000000011</v>
      </c>
      <c r="DO386" s="127">
        <f t="shared" si="602"/>
        <v>-1.4000000000000004</v>
      </c>
      <c r="DP386" s="127">
        <f t="shared" si="603"/>
        <v>-0.79999999999999893</v>
      </c>
      <c r="DQ386" s="127">
        <f t="shared" si="604"/>
        <v>-0.59999999999999964</v>
      </c>
      <c r="DR386" s="127">
        <f t="shared" si="605"/>
        <v>-1.6000000000000014</v>
      </c>
      <c r="DS386" s="127">
        <f t="shared" si="606"/>
        <v>-2.2000000000000011</v>
      </c>
      <c r="DU386" s="103">
        <v>44581</v>
      </c>
      <c r="DV386" s="68">
        <v>7.3</v>
      </c>
      <c r="DW386" s="133">
        <v>7.5</v>
      </c>
      <c r="DX386" s="134">
        <f t="shared" si="633"/>
        <v>-0.20000000000000018</v>
      </c>
      <c r="DY386" s="68">
        <v>7.3</v>
      </c>
      <c r="DZ386" s="133">
        <v>7.6</v>
      </c>
      <c r="EA386" s="134">
        <f t="shared" si="631"/>
        <v>-0.29999999999999982</v>
      </c>
      <c r="EB386" s="68"/>
      <c r="EC386" s="133"/>
      <c r="ED386" s="134"/>
      <c r="EE386" s="68"/>
      <c r="EF386" s="133"/>
      <c r="EG386" s="134"/>
      <c r="EH386" s="68">
        <v>6.9</v>
      </c>
      <c r="EI386" s="133">
        <v>7.4</v>
      </c>
      <c r="EJ386" s="134">
        <f t="shared" si="628"/>
        <v>-0.5</v>
      </c>
      <c r="EK386" s="68"/>
      <c r="EL386" s="133"/>
      <c r="EM386" s="134"/>
      <c r="EN386" s="68"/>
      <c r="EO386" s="133"/>
      <c r="EP386" s="134"/>
      <c r="EQ386" s="68">
        <v>6.7</v>
      </c>
      <c r="ER386" s="133">
        <v>7.1</v>
      </c>
      <c r="ES386" s="134">
        <f t="shared" si="629"/>
        <v>-0.39999999999999947</v>
      </c>
      <c r="ET386" s="68"/>
      <c r="EU386" s="133"/>
      <c r="EV386" s="134"/>
      <c r="EW386" s="68"/>
      <c r="EX386" s="133"/>
      <c r="EY386" s="134"/>
    </row>
    <row r="387" spans="10:155" ht="16.5" x14ac:dyDescent="0.35">
      <c r="J387" s="103">
        <v>44577</v>
      </c>
      <c r="K387" s="101">
        <f t="shared" si="632"/>
        <v>14.032258064516125</v>
      </c>
      <c r="L387" s="102">
        <v>14.2</v>
      </c>
      <c r="M387" s="100">
        <v>14.4</v>
      </c>
      <c r="N387" s="100">
        <v>13.6</v>
      </c>
      <c r="O387" s="100">
        <v>15</v>
      </c>
      <c r="P387" s="100">
        <v>15</v>
      </c>
      <c r="Q387" s="105">
        <v>16</v>
      </c>
      <c r="R387" s="102">
        <v>14.4</v>
      </c>
      <c r="S387" s="100">
        <v>14.4</v>
      </c>
      <c r="T387" s="100">
        <v>14.4</v>
      </c>
      <c r="U387" s="100">
        <v>15.6</v>
      </c>
      <c r="V387" s="100">
        <v>14.6</v>
      </c>
      <c r="W387" s="56">
        <v>14.6</v>
      </c>
      <c r="X387" s="106">
        <v>12.2</v>
      </c>
      <c r="Y387" s="100">
        <v>13.6</v>
      </c>
      <c r="Z387" s="100">
        <v>13.6</v>
      </c>
      <c r="AA387" s="100">
        <v>14</v>
      </c>
      <c r="AB387" s="105">
        <v>14.2</v>
      </c>
      <c r="AC387" s="102">
        <v>14.4</v>
      </c>
      <c r="AD387" s="100">
        <v>14.4</v>
      </c>
      <c r="AE387" s="100">
        <v>13.8</v>
      </c>
      <c r="AF387" s="100">
        <v>14.2</v>
      </c>
      <c r="AG387" s="100">
        <v>13.6</v>
      </c>
      <c r="AH387" s="100">
        <v>13.6</v>
      </c>
      <c r="AI387" s="100">
        <v>13.2</v>
      </c>
      <c r="AJ387" s="105">
        <v>13.4</v>
      </c>
      <c r="AK387" s="102">
        <v>13.8</v>
      </c>
      <c r="AL387" s="100">
        <v>13.8</v>
      </c>
      <c r="AM387" s="100">
        <v>13</v>
      </c>
      <c r="AN387" s="100">
        <v>12.2</v>
      </c>
      <c r="AO387" s="100">
        <v>13.4</v>
      </c>
      <c r="AP387" s="100">
        <v>14.4</v>
      </c>
      <c r="AQ387" s="110">
        <f t="shared" si="619"/>
        <v>0</v>
      </c>
      <c r="CQ387"/>
      <c r="CX387" s="103">
        <v>44577</v>
      </c>
      <c r="CY387" s="68">
        <v>9.25</v>
      </c>
      <c r="CZ387" s="68">
        <v>7</v>
      </c>
      <c r="DA387" s="126">
        <f t="shared" si="630"/>
        <v>2.25</v>
      </c>
      <c r="DC387" s="103">
        <v>44577</v>
      </c>
      <c r="DD387" s="127">
        <f t="shared" si="591"/>
        <v>0.19999999999999929</v>
      </c>
      <c r="DE387" s="127">
        <f t="shared" si="592"/>
        <v>1.1999999999999993</v>
      </c>
      <c r="DF387" s="127">
        <f t="shared" si="593"/>
        <v>-2.2000000000000011</v>
      </c>
      <c r="DG387" s="127">
        <f t="shared" si="594"/>
        <v>-1.4000000000000004</v>
      </c>
      <c r="DH387" s="127">
        <f t="shared" si="595"/>
        <v>-0.59999999999999964</v>
      </c>
      <c r="DI387" s="127">
        <f t="shared" si="596"/>
        <v>0</v>
      </c>
      <c r="DJ387" s="127">
        <f t="shared" si="597"/>
        <v>-0.80000000000000071</v>
      </c>
      <c r="DK387" s="127">
        <f t="shared" si="598"/>
        <v>-1.2000000000000011</v>
      </c>
      <c r="DL387" s="127">
        <f t="shared" si="599"/>
        <v>-0.80000000000000071</v>
      </c>
      <c r="DM387" s="127">
        <f t="shared" si="600"/>
        <v>-0.59999999999999964</v>
      </c>
      <c r="DN387" s="127">
        <f t="shared" si="601"/>
        <v>-2.2000000000000011</v>
      </c>
      <c r="DO387" s="127">
        <f t="shared" si="602"/>
        <v>-1.4000000000000004</v>
      </c>
      <c r="DP387" s="127">
        <f t="shared" si="603"/>
        <v>-0.79999999999999893</v>
      </c>
      <c r="DQ387" s="127">
        <f t="shared" si="604"/>
        <v>-0.59999999999999964</v>
      </c>
      <c r="DR387" s="127">
        <f t="shared" si="605"/>
        <v>-1.6000000000000014</v>
      </c>
      <c r="DS387" s="127">
        <f t="shared" si="606"/>
        <v>-2.2000000000000011</v>
      </c>
      <c r="DU387" s="103">
        <v>44580</v>
      </c>
      <c r="DV387" s="68">
        <v>7.3</v>
      </c>
      <c r="DW387" s="133">
        <v>7.4</v>
      </c>
      <c r="DX387" s="134">
        <f t="shared" si="633"/>
        <v>-0.10000000000000053</v>
      </c>
      <c r="DY387" s="68">
        <v>7.2</v>
      </c>
      <c r="DZ387" s="133">
        <v>7.5</v>
      </c>
      <c r="EA387" s="134">
        <f t="shared" si="631"/>
        <v>-0.29999999999999982</v>
      </c>
      <c r="EB387" s="68"/>
      <c r="EC387" s="133"/>
      <c r="ED387" s="134"/>
      <c r="EE387" s="68"/>
      <c r="EF387" s="133"/>
      <c r="EG387" s="134"/>
      <c r="EH387" s="68">
        <v>6.9</v>
      </c>
      <c r="EI387" s="133">
        <v>7.3</v>
      </c>
      <c r="EJ387" s="134">
        <f t="shared" ref="EJ387:EJ391" si="634">EH387-EI387</f>
        <v>-0.39999999999999947</v>
      </c>
      <c r="EK387" s="68"/>
      <c r="EL387" s="133"/>
      <c r="EM387" s="134"/>
      <c r="EN387" s="68"/>
      <c r="EO387" s="133"/>
      <c r="EP387" s="134"/>
      <c r="EQ387" s="68">
        <v>6.7</v>
      </c>
      <c r="ER387" s="133">
        <v>7.1</v>
      </c>
      <c r="ES387" s="134">
        <f t="shared" ref="ES387:ES391" si="635">EQ387-ER387</f>
        <v>-0.39999999999999947</v>
      </c>
      <c r="ET387" s="68"/>
      <c r="EU387" s="133"/>
      <c r="EV387" s="134"/>
      <c r="EW387" s="68"/>
      <c r="EX387" s="133"/>
      <c r="EY387" s="134"/>
    </row>
    <row r="388" spans="10:155" ht="16.5" x14ac:dyDescent="0.35">
      <c r="J388" s="103">
        <v>44576</v>
      </c>
      <c r="K388" s="101">
        <f t="shared" si="632"/>
        <v>14.064516129032256</v>
      </c>
      <c r="L388" s="102">
        <v>14.2</v>
      </c>
      <c r="M388" s="100">
        <v>14.4</v>
      </c>
      <c r="N388" s="100">
        <v>14</v>
      </c>
      <c r="O388" s="100">
        <v>15</v>
      </c>
      <c r="P388" s="100">
        <v>15</v>
      </c>
      <c r="Q388" s="105">
        <v>16</v>
      </c>
      <c r="R388" s="102">
        <v>14.4</v>
      </c>
      <c r="S388" s="100">
        <v>14.4</v>
      </c>
      <c r="T388" s="100">
        <v>14.4</v>
      </c>
      <c r="U388" s="100">
        <v>15.6</v>
      </c>
      <c r="V388" s="100">
        <v>14.6</v>
      </c>
      <c r="W388" s="56">
        <v>14.6</v>
      </c>
      <c r="X388" s="106">
        <v>12.2</v>
      </c>
      <c r="Y388" s="100">
        <v>13.6</v>
      </c>
      <c r="Z388" s="100">
        <v>13.6</v>
      </c>
      <c r="AA388" s="100">
        <v>14</v>
      </c>
      <c r="AB388" s="105">
        <v>14.2</v>
      </c>
      <c r="AC388" s="102">
        <v>14.4</v>
      </c>
      <c r="AD388" s="100">
        <v>14.4</v>
      </c>
      <c r="AE388" s="100">
        <v>13.8</v>
      </c>
      <c r="AF388" s="100">
        <v>14.2</v>
      </c>
      <c r="AG388" s="100">
        <v>13.6</v>
      </c>
      <c r="AH388" s="100">
        <v>13.8</v>
      </c>
      <c r="AI388" s="100">
        <v>13.2</v>
      </c>
      <c r="AJ388" s="105">
        <v>13.6</v>
      </c>
      <c r="AK388" s="102">
        <v>14</v>
      </c>
      <c r="AL388" s="100">
        <v>13.8</v>
      </c>
      <c r="AM388" s="100">
        <v>13</v>
      </c>
      <c r="AN388" s="100">
        <v>12.2</v>
      </c>
      <c r="AO388" s="100">
        <v>13.4</v>
      </c>
      <c r="AP388" s="100">
        <v>14.4</v>
      </c>
      <c r="AQ388" s="110">
        <f t="shared" si="619"/>
        <v>0</v>
      </c>
      <c r="CQ388"/>
      <c r="CX388" s="103">
        <v>44576</v>
      </c>
      <c r="CY388" s="68">
        <v>9.75</v>
      </c>
      <c r="CZ388" s="68">
        <v>7.5</v>
      </c>
      <c r="DA388" s="126">
        <f t="shared" si="630"/>
        <v>2.25</v>
      </c>
      <c r="DC388" s="103">
        <v>44576</v>
      </c>
      <c r="DD388" s="127">
        <f t="shared" si="591"/>
        <v>0.19999999999999929</v>
      </c>
      <c r="DE388" s="127">
        <f t="shared" si="592"/>
        <v>1.1999999999999993</v>
      </c>
      <c r="DF388" s="127">
        <f t="shared" si="593"/>
        <v>-2.2000000000000011</v>
      </c>
      <c r="DG388" s="127">
        <f t="shared" si="594"/>
        <v>-1.4000000000000004</v>
      </c>
      <c r="DH388" s="127">
        <f t="shared" si="595"/>
        <v>-0.59999999999999964</v>
      </c>
      <c r="DI388" s="127">
        <f t="shared" si="596"/>
        <v>0</v>
      </c>
      <c r="DJ388" s="127">
        <f t="shared" si="597"/>
        <v>-0.59999999999999964</v>
      </c>
      <c r="DK388" s="127">
        <f t="shared" si="598"/>
        <v>-1.2000000000000011</v>
      </c>
      <c r="DL388" s="127">
        <f t="shared" si="599"/>
        <v>-0.40000000000000036</v>
      </c>
      <c r="DM388" s="127">
        <f t="shared" si="600"/>
        <v>-0.40000000000000036</v>
      </c>
      <c r="DN388" s="127">
        <f t="shared" si="601"/>
        <v>-2.2000000000000011</v>
      </c>
      <c r="DO388" s="127">
        <f t="shared" si="602"/>
        <v>-1.6000000000000014</v>
      </c>
      <c r="DP388" s="127">
        <f t="shared" si="603"/>
        <v>-0.79999999999999893</v>
      </c>
      <c r="DQ388" s="127">
        <f t="shared" si="604"/>
        <v>-0.59999999999999964</v>
      </c>
      <c r="DR388" s="127">
        <f t="shared" si="605"/>
        <v>-1.6000000000000014</v>
      </c>
      <c r="DS388" s="127">
        <f t="shared" si="606"/>
        <v>-2.2000000000000011</v>
      </c>
      <c r="DU388" s="103">
        <v>44579</v>
      </c>
      <c r="DV388" s="68">
        <v>7.2</v>
      </c>
      <c r="DW388" s="133">
        <v>7.4</v>
      </c>
      <c r="DX388" s="134">
        <f t="shared" si="633"/>
        <v>-0.20000000000000018</v>
      </c>
      <c r="DY388" s="68">
        <v>7.2</v>
      </c>
      <c r="DZ388" s="133">
        <v>7.5</v>
      </c>
      <c r="EA388" s="134">
        <f t="shared" si="631"/>
        <v>-0.29999999999999982</v>
      </c>
      <c r="EB388" s="68"/>
      <c r="EC388" s="133"/>
      <c r="ED388" s="134"/>
      <c r="EE388" s="68"/>
      <c r="EF388" s="133"/>
      <c r="EG388" s="134"/>
      <c r="EH388" s="68">
        <v>6.9</v>
      </c>
      <c r="EI388" s="133">
        <v>7.4</v>
      </c>
      <c r="EJ388" s="134">
        <f t="shared" si="634"/>
        <v>-0.5</v>
      </c>
      <c r="EK388" s="68"/>
      <c r="EL388" s="133"/>
      <c r="EM388" s="134"/>
      <c r="EN388" s="68"/>
      <c r="EO388" s="133"/>
      <c r="EP388" s="134"/>
      <c r="EQ388" s="68">
        <v>6.8</v>
      </c>
      <c r="ER388" s="133">
        <v>7.1</v>
      </c>
      <c r="ES388" s="134">
        <f t="shared" si="635"/>
        <v>-0.29999999999999982</v>
      </c>
      <c r="ET388" s="68"/>
      <c r="EU388" s="133"/>
      <c r="EV388" s="134"/>
      <c r="EW388" s="68"/>
      <c r="EX388" s="133"/>
      <c r="EY388" s="134"/>
    </row>
    <row r="389" spans="10:155" ht="16.5" x14ac:dyDescent="0.35">
      <c r="J389" s="103">
        <v>44575</v>
      </c>
      <c r="K389" s="101">
        <f t="shared" si="632"/>
        <v>14.096774193548386</v>
      </c>
      <c r="L389" s="102">
        <v>14.2</v>
      </c>
      <c r="M389" s="100">
        <v>14.4</v>
      </c>
      <c r="N389" s="100">
        <v>14</v>
      </c>
      <c r="O389" s="100">
        <v>15</v>
      </c>
      <c r="P389" s="100">
        <v>15</v>
      </c>
      <c r="Q389" s="105">
        <v>16</v>
      </c>
      <c r="R389" s="102">
        <v>14.4</v>
      </c>
      <c r="S389" s="100">
        <v>14.4</v>
      </c>
      <c r="T389" s="100">
        <v>14.6</v>
      </c>
      <c r="U389" s="100">
        <v>15.6</v>
      </c>
      <c r="V389" s="100">
        <v>15</v>
      </c>
      <c r="W389" s="56">
        <v>15</v>
      </c>
      <c r="X389" s="106">
        <v>12.2</v>
      </c>
      <c r="Y389" s="100">
        <v>13.6</v>
      </c>
      <c r="Z389" s="100">
        <v>13.6</v>
      </c>
      <c r="AA389" s="100">
        <v>14</v>
      </c>
      <c r="AB389" s="105">
        <v>14.2</v>
      </c>
      <c r="AC389" s="102">
        <v>14.4</v>
      </c>
      <c r="AD389" s="100">
        <v>14.4</v>
      </c>
      <c r="AE389" s="100">
        <v>13.8</v>
      </c>
      <c r="AF389" s="100">
        <v>14.2</v>
      </c>
      <c r="AG389" s="100">
        <v>13.6</v>
      </c>
      <c r="AH389" s="100">
        <v>13.8</v>
      </c>
      <c r="AI389" s="100">
        <v>13.2</v>
      </c>
      <c r="AJ389" s="105">
        <v>13.6</v>
      </c>
      <c r="AK389" s="102">
        <v>14</v>
      </c>
      <c r="AL389" s="100">
        <v>13.8</v>
      </c>
      <c r="AM389" s="100">
        <v>13</v>
      </c>
      <c r="AN389" s="100">
        <v>12.2</v>
      </c>
      <c r="AO389" s="100">
        <v>13.4</v>
      </c>
      <c r="AP389" s="100">
        <v>14.4</v>
      </c>
      <c r="AQ389" s="110">
        <f t="shared" si="619"/>
        <v>0</v>
      </c>
      <c r="CQ389"/>
      <c r="CX389" s="103">
        <v>44575</v>
      </c>
      <c r="CY389" s="68">
        <v>9.75</v>
      </c>
      <c r="CZ389" s="68">
        <v>7.75</v>
      </c>
      <c r="DA389" s="126">
        <f t="shared" si="630"/>
        <v>2</v>
      </c>
      <c r="DC389" s="103">
        <v>44575</v>
      </c>
      <c r="DD389" s="127">
        <f t="shared" ref="DD389:DD452" si="636">V389-S389</f>
        <v>0.59999999999999964</v>
      </c>
      <c r="DE389" s="127">
        <f t="shared" ref="DE389:DE452" si="637">U389-S389</f>
        <v>1.1999999999999993</v>
      </c>
      <c r="DF389" s="127">
        <f t="shared" ref="DF389:DF452" si="638">AN389-S389</f>
        <v>-2.2000000000000011</v>
      </c>
      <c r="DG389" s="127">
        <f t="shared" ref="DG389:DG452" si="639">AM389-S389</f>
        <v>-1.4000000000000004</v>
      </c>
      <c r="DH389" s="127">
        <f t="shared" ref="DH389:DH452" si="640">AL389-S389</f>
        <v>-0.59999999999999964</v>
      </c>
      <c r="DI389" s="127">
        <f t="shared" ref="DI389:DI452" si="641">R389-S389</f>
        <v>0</v>
      </c>
      <c r="DJ389" s="127">
        <f t="shared" ref="DJ389:DJ452" si="642">AH389-S389</f>
        <v>-0.59999999999999964</v>
      </c>
      <c r="DK389" s="127">
        <f t="shared" ref="DK389:DK452" si="643">AI389-S389</f>
        <v>-1.2000000000000011</v>
      </c>
      <c r="DL389" s="127">
        <f t="shared" ref="DL389:DL452" si="644">N389-S389</f>
        <v>-0.40000000000000036</v>
      </c>
      <c r="DM389" s="127">
        <f t="shared" ref="DM389:DM452" si="645">AK389-S389</f>
        <v>-0.40000000000000036</v>
      </c>
      <c r="DN389" s="127">
        <f t="shared" ref="DN389:DN452" si="646">AN389-R389</f>
        <v>-2.2000000000000011</v>
      </c>
      <c r="DO389" s="127">
        <f t="shared" ref="DO389:DO452" si="647">AN389-AH389</f>
        <v>-1.6000000000000014</v>
      </c>
      <c r="DP389" s="127">
        <f t="shared" ref="DP389:DP452" si="648">AL389-V389</f>
        <v>-1.1999999999999993</v>
      </c>
      <c r="DQ389" s="127">
        <f t="shared" ref="DQ389:DQ452" si="649">AL389-R389</f>
        <v>-0.59999999999999964</v>
      </c>
      <c r="DR389" s="127">
        <f t="shared" ref="DR389:DR452" si="650">X389-AL389</f>
        <v>-1.6000000000000014</v>
      </c>
      <c r="DS389" s="127">
        <f t="shared" ref="DS389:DS452" si="651">X389-S389</f>
        <v>-2.2000000000000011</v>
      </c>
      <c r="DU389" s="103">
        <v>44578</v>
      </c>
      <c r="DV389" s="68">
        <v>7.2</v>
      </c>
      <c r="DW389" s="133">
        <v>7.3</v>
      </c>
      <c r="DX389" s="134">
        <f t="shared" si="633"/>
        <v>-9.9999999999999645E-2</v>
      </c>
      <c r="DY389" s="68">
        <v>7.2</v>
      </c>
      <c r="DZ389" s="133">
        <v>7.4</v>
      </c>
      <c r="EA389" s="134">
        <f t="shared" si="631"/>
        <v>-0.20000000000000018</v>
      </c>
      <c r="EB389" s="68"/>
      <c r="EC389" s="133"/>
      <c r="ED389" s="134"/>
      <c r="EE389" s="68"/>
      <c r="EF389" s="133"/>
      <c r="EG389" s="134"/>
      <c r="EH389" s="68">
        <v>6.9</v>
      </c>
      <c r="EI389" s="133">
        <v>7.4</v>
      </c>
      <c r="EJ389" s="134">
        <f t="shared" si="634"/>
        <v>-0.5</v>
      </c>
      <c r="EK389" s="68"/>
      <c r="EL389" s="133"/>
      <c r="EM389" s="134"/>
      <c r="EN389" s="68"/>
      <c r="EO389" s="133"/>
      <c r="EP389" s="134"/>
      <c r="EQ389" s="68">
        <v>6.8</v>
      </c>
      <c r="ER389" s="133">
        <v>7.1</v>
      </c>
      <c r="ES389" s="134">
        <f t="shared" si="635"/>
        <v>-0.29999999999999982</v>
      </c>
      <c r="ET389" s="68"/>
      <c r="EU389" s="133"/>
      <c r="EV389" s="134"/>
      <c r="EW389" s="68"/>
      <c r="EX389" s="133"/>
      <c r="EY389" s="134"/>
    </row>
    <row r="390" spans="10:155" ht="16.5" x14ac:dyDescent="0.35">
      <c r="J390" s="103">
        <v>44574</v>
      </c>
      <c r="K390" s="101">
        <f t="shared" si="632"/>
        <v>14.096774193548386</v>
      </c>
      <c r="L390" s="102">
        <v>14.2</v>
      </c>
      <c r="M390" s="100">
        <v>14.4</v>
      </c>
      <c r="N390" s="100">
        <v>14</v>
      </c>
      <c r="O390" s="100">
        <v>15</v>
      </c>
      <c r="P390" s="100">
        <v>15</v>
      </c>
      <c r="Q390" s="105">
        <v>16</v>
      </c>
      <c r="R390" s="102">
        <v>14.4</v>
      </c>
      <c r="S390" s="100">
        <v>14.4</v>
      </c>
      <c r="T390" s="100">
        <v>14.6</v>
      </c>
      <c r="U390" s="100">
        <v>15.6</v>
      </c>
      <c r="V390" s="100">
        <v>15</v>
      </c>
      <c r="W390" s="56">
        <v>15</v>
      </c>
      <c r="X390" s="106">
        <v>12.2</v>
      </c>
      <c r="Y390" s="100">
        <v>13.6</v>
      </c>
      <c r="Z390" s="100">
        <v>13.6</v>
      </c>
      <c r="AA390" s="100">
        <v>14</v>
      </c>
      <c r="AB390" s="105">
        <v>14.2</v>
      </c>
      <c r="AC390" s="102">
        <v>14.4</v>
      </c>
      <c r="AD390" s="100">
        <v>14.4</v>
      </c>
      <c r="AE390" s="100">
        <v>13.8</v>
      </c>
      <c r="AF390" s="100">
        <v>14.2</v>
      </c>
      <c r="AG390" s="100">
        <v>13.6</v>
      </c>
      <c r="AH390" s="100">
        <v>13.8</v>
      </c>
      <c r="AI390" s="100">
        <v>13.2</v>
      </c>
      <c r="AJ390" s="105">
        <v>13.6</v>
      </c>
      <c r="AK390" s="102">
        <v>14</v>
      </c>
      <c r="AL390" s="100">
        <v>13.8</v>
      </c>
      <c r="AM390" s="100">
        <v>13</v>
      </c>
      <c r="AN390" s="100">
        <v>12.2</v>
      </c>
      <c r="AO390" s="100">
        <v>13.4</v>
      </c>
      <c r="AP390" s="100">
        <v>14.4</v>
      </c>
      <c r="AQ390" s="110">
        <f t="shared" si="619"/>
        <v>0</v>
      </c>
      <c r="CQ390"/>
      <c r="CX390" s="103">
        <v>44574</v>
      </c>
      <c r="CY390" s="68">
        <v>9.9</v>
      </c>
      <c r="CZ390" s="68">
        <v>7.75</v>
      </c>
      <c r="DA390" s="126">
        <f t="shared" si="630"/>
        <v>2.1500000000000004</v>
      </c>
      <c r="DC390" s="103">
        <v>44574</v>
      </c>
      <c r="DD390" s="127">
        <f t="shared" si="636"/>
        <v>0.59999999999999964</v>
      </c>
      <c r="DE390" s="127">
        <f t="shared" si="637"/>
        <v>1.1999999999999993</v>
      </c>
      <c r="DF390" s="127">
        <f t="shared" si="638"/>
        <v>-2.2000000000000011</v>
      </c>
      <c r="DG390" s="127">
        <f t="shared" si="639"/>
        <v>-1.4000000000000004</v>
      </c>
      <c r="DH390" s="127">
        <f t="shared" si="640"/>
        <v>-0.59999999999999964</v>
      </c>
      <c r="DI390" s="127">
        <f t="shared" si="641"/>
        <v>0</v>
      </c>
      <c r="DJ390" s="127">
        <f t="shared" si="642"/>
        <v>-0.59999999999999964</v>
      </c>
      <c r="DK390" s="127">
        <f t="shared" si="643"/>
        <v>-1.2000000000000011</v>
      </c>
      <c r="DL390" s="127">
        <f t="shared" si="644"/>
        <v>-0.40000000000000036</v>
      </c>
      <c r="DM390" s="127">
        <f t="shared" si="645"/>
        <v>-0.40000000000000036</v>
      </c>
      <c r="DN390" s="127">
        <f t="shared" si="646"/>
        <v>-2.2000000000000011</v>
      </c>
      <c r="DO390" s="127">
        <f t="shared" si="647"/>
        <v>-1.6000000000000014</v>
      </c>
      <c r="DP390" s="127">
        <f t="shared" si="648"/>
        <v>-1.1999999999999993</v>
      </c>
      <c r="DQ390" s="127">
        <f t="shared" si="649"/>
        <v>-0.59999999999999964</v>
      </c>
      <c r="DR390" s="127">
        <f t="shared" si="650"/>
        <v>-1.6000000000000014</v>
      </c>
      <c r="DS390" s="127">
        <f t="shared" si="651"/>
        <v>-2.2000000000000011</v>
      </c>
      <c r="DU390" s="103">
        <v>44577</v>
      </c>
      <c r="DV390" s="68">
        <v>7.2</v>
      </c>
      <c r="DW390" s="133">
        <v>7.3</v>
      </c>
      <c r="DX390" s="134">
        <f t="shared" si="633"/>
        <v>-9.9999999999999645E-2</v>
      </c>
      <c r="DY390" s="68">
        <v>7.2</v>
      </c>
      <c r="DZ390" s="133">
        <v>7.4</v>
      </c>
      <c r="EA390" s="134">
        <f t="shared" si="631"/>
        <v>-0.20000000000000018</v>
      </c>
      <c r="EB390" s="68"/>
      <c r="EC390" s="133"/>
      <c r="ED390" s="134"/>
      <c r="EE390" s="68"/>
      <c r="EF390" s="133"/>
      <c r="EG390" s="134"/>
      <c r="EH390" s="68">
        <v>6.9</v>
      </c>
      <c r="EI390" s="133">
        <v>7.6</v>
      </c>
      <c r="EJ390" s="134">
        <f t="shared" si="634"/>
        <v>-0.69999999999999929</v>
      </c>
      <c r="EK390" s="68"/>
      <c r="EL390" s="133"/>
      <c r="EM390" s="134"/>
      <c r="EN390" s="68"/>
      <c r="EO390" s="133"/>
      <c r="EP390" s="134"/>
      <c r="EQ390" s="68">
        <v>6.8</v>
      </c>
      <c r="ER390" s="133">
        <v>7.1</v>
      </c>
      <c r="ES390" s="134">
        <f t="shared" si="635"/>
        <v>-0.29999999999999982</v>
      </c>
      <c r="ET390" s="68"/>
      <c r="EU390" s="133"/>
      <c r="EV390" s="134"/>
      <c r="EW390" s="68"/>
      <c r="EX390" s="133"/>
      <c r="EY390" s="134"/>
    </row>
    <row r="391" spans="10:155" ht="16.5" x14ac:dyDescent="0.35">
      <c r="J391" s="103">
        <v>44573</v>
      </c>
      <c r="K391" s="101">
        <f t="shared" si="632"/>
        <v>14.090322580645159</v>
      </c>
      <c r="L391" s="102">
        <v>14.2</v>
      </c>
      <c r="M391" s="100">
        <v>14.4</v>
      </c>
      <c r="N391" s="100">
        <v>14</v>
      </c>
      <c r="O391" s="100">
        <v>15</v>
      </c>
      <c r="P391" s="100">
        <v>15</v>
      </c>
      <c r="Q391" s="105">
        <v>16</v>
      </c>
      <c r="R391" s="102">
        <v>14.4</v>
      </c>
      <c r="S391" s="100">
        <v>14.4</v>
      </c>
      <c r="T391" s="100">
        <v>14.6</v>
      </c>
      <c r="U391" s="100">
        <v>15.6</v>
      </c>
      <c r="V391" s="100">
        <v>14.8</v>
      </c>
      <c r="W391" s="56">
        <v>15</v>
      </c>
      <c r="X391" s="106">
        <v>12.2</v>
      </c>
      <c r="Y391" s="100">
        <v>13.6</v>
      </c>
      <c r="Z391" s="100">
        <v>13.6</v>
      </c>
      <c r="AA391" s="100">
        <v>14</v>
      </c>
      <c r="AB391" s="105">
        <v>14.2</v>
      </c>
      <c r="AC391" s="102">
        <v>14.4</v>
      </c>
      <c r="AD391" s="100">
        <v>14.4</v>
      </c>
      <c r="AE391" s="100">
        <v>13.8</v>
      </c>
      <c r="AF391" s="100">
        <v>14.2</v>
      </c>
      <c r="AG391" s="100">
        <v>13.6</v>
      </c>
      <c r="AH391" s="100">
        <v>13.8</v>
      </c>
      <c r="AI391" s="100">
        <v>13.2</v>
      </c>
      <c r="AJ391" s="105">
        <v>13.6</v>
      </c>
      <c r="AK391" s="102">
        <v>14</v>
      </c>
      <c r="AL391" s="100">
        <v>13.8</v>
      </c>
      <c r="AM391" s="100">
        <v>13</v>
      </c>
      <c r="AN391" s="100">
        <v>12.2</v>
      </c>
      <c r="AO391" s="100">
        <v>13.4</v>
      </c>
      <c r="AP391" s="100">
        <v>14.4</v>
      </c>
      <c r="AQ391" s="110">
        <f t="shared" si="619"/>
        <v>0</v>
      </c>
      <c r="CQ391"/>
      <c r="CX391" s="103">
        <v>44573</v>
      </c>
      <c r="CY391" s="68">
        <v>10</v>
      </c>
      <c r="CZ391" s="68">
        <v>7.75</v>
      </c>
      <c r="DA391" s="126">
        <f t="shared" si="630"/>
        <v>2.25</v>
      </c>
      <c r="DC391" s="103">
        <v>44573</v>
      </c>
      <c r="DD391" s="127">
        <f t="shared" si="636"/>
        <v>0.40000000000000036</v>
      </c>
      <c r="DE391" s="127">
        <f t="shared" si="637"/>
        <v>1.1999999999999993</v>
      </c>
      <c r="DF391" s="127">
        <f t="shared" si="638"/>
        <v>-2.2000000000000011</v>
      </c>
      <c r="DG391" s="127">
        <f t="shared" si="639"/>
        <v>-1.4000000000000004</v>
      </c>
      <c r="DH391" s="127">
        <f t="shared" si="640"/>
        <v>-0.59999999999999964</v>
      </c>
      <c r="DI391" s="127">
        <f t="shared" si="641"/>
        <v>0</v>
      </c>
      <c r="DJ391" s="127">
        <f t="shared" si="642"/>
        <v>-0.59999999999999964</v>
      </c>
      <c r="DK391" s="127">
        <f t="shared" si="643"/>
        <v>-1.2000000000000011</v>
      </c>
      <c r="DL391" s="127">
        <f t="shared" si="644"/>
        <v>-0.40000000000000036</v>
      </c>
      <c r="DM391" s="127">
        <f t="shared" si="645"/>
        <v>-0.40000000000000036</v>
      </c>
      <c r="DN391" s="127">
        <f t="shared" si="646"/>
        <v>-2.2000000000000011</v>
      </c>
      <c r="DO391" s="127">
        <f t="shared" si="647"/>
        <v>-1.6000000000000014</v>
      </c>
      <c r="DP391" s="127">
        <f t="shared" si="648"/>
        <v>-1</v>
      </c>
      <c r="DQ391" s="127">
        <f t="shared" si="649"/>
        <v>-0.59999999999999964</v>
      </c>
      <c r="DR391" s="127">
        <f t="shared" si="650"/>
        <v>-1.6000000000000014</v>
      </c>
      <c r="DS391" s="127">
        <f t="shared" si="651"/>
        <v>-2.2000000000000011</v>
      </c>
      <c r="DU391" s="103">
        <v>44576</v>
      </c>
      <c r="DV391" s="68">
        <v>7.2</v>
      </c>
      <c r="DW391" s="133">
        <v>7.3</v>
      </c>
      <c r="DX391" s="134">
        <f t="shared" si="633"/>
        <v>-9.9999999999999645E-2</v>
      </c>
      <c r="DY391" s="68">
        <v>7.2</v>
      </c>
      <c r="DZ391" s="133">
        <v>7.4</v>
      </c>
      <c r="EA391" s="134">
        <f t="shared" ref="EA391:EA397" si="652">DY391-DZ391</f>
        <v>-0.20000000000000018</v>
      </c>
      <c r="EB391" s="68"/>
      <c r="EC391" s="133"/>
      <c r="ED391" s="134"/>
      <c r="EE391" s="68"/>
      <c r="EF391" s="133"/>
      <c r="EG391" s="134"/>
      <c r="EH391" s="68">
        <v>6.9</v>
      </c>
      <c r="EI391" s="133">
        <v>7.5</v>
      </c>
      <c r="EJ391" s="134">
        <f t="shared" si="634"/>
        <v>-0.59999999999999964</v>
      </c>
      <c r="EK391" s="68"/>
      <c r="EL391" s="133"/>
      <c r="EM391" s="134"/>
      <c r="EN391" s="68"/>
      <c r="EO391" s="133"/>
      <c r="EP391" s="134"/>
      <c r="EQ391" s="68">
        <v>6.9</v>
      </c>
      <c r="ER391" s="133">
        <v>7</v>
      </c>
      <c r="ES391" s="134">
        <f t="shared" si="635"/>
        <v>-9.9999999999999645E-2</v>
      </c>
      <c r="ET391" s="68"/>
      <c r="EU391" s="133"/>
      <c r="EV391" s="134"/>
      <c r="EW391" s="68"/>
      <c r="EX391" s="133"/>
      <c r="EY391" s="134"/>
    </row>
    <row r="392" spans="10:155" ht="16.5" x14ac:dyDescent="0.35">
      <c r="J392" s="103">
        <v>44572</v>
      </c>
      <c r="K392" s="101">
        <f t="shared" si="632"/>
        <v>14.116129032258065</v>
      </c>
      <c r="L392" s="102">
        <v>14.2</v>
      </c>
      <c r="M392" s="100">
        <v>14.4</v>
      </c>
      <c r="N392" s="100">
        <v>14.2</v>
      </c>
      <c r="O392" s="100">
        <v>15</v>
      </c>
      <c r="P392" s="100">
        <v>15</v>
      </c>
      <c r="Q392" s="105">
        <v>16</v>
      </c>
      <c r="R392" s="102">
        <v>14.4</v>
      </c>
      <c r="S392" s="100">
        <v>14.4</v>
      </c>
      <c r="T392" s="100">
        <v>14.6</v>
      </c>
      <c r="U392" s="100">
        <v>15.6</v>
      </c>
      <c r="V392" s="100">
        <v>14.8</v>
      </c>
      <c r="W392" s="56">
        <v>15</v>
      </c>
      <c r="X392" s="106">
        <v>12.2</v>
      </c>
      <c r="Y392" s="100">
        <v>13.8</v>
      </c>
      <c r="Z392" s="100">
        <v>13.6</v>
      </c>
      <c r="AA392" s="100">
        <v>14</v>
      </c>
      <c r="AB392" s="105">
        <v>14.2</v>
      </c>
      <c r="AC392" s="102">
        <v>14.4</v>
      </c>
      <c r="AD392" s="100">
        <v>14.4</v>
      </c>
      <c r="AE392" s="100">
        <v>13.8</v>
      </c>
      <c r="AF392" s="100">
        <v>14.2</v>
      </c>
      <c r="AG392" s="100">
        <v>13.6</v>
      </c>
      <c r="AH392" s="100">
        <v>13.8</v>
      </c>
      <c r="AI392" s="100">
        <v>13.2</v>
      </c>
      <c r="AJ392" s="105">
        <v>13.6</v>
      </c>
      <c r="AK392" s="102">
        <v>14</v>
      </c>
      <c r="AL392" s="100">
        <v>14</v>
      </c>
      <c r="AM392" s="100">
        <v>13</v>
      </c>
      <c r="AN392" s="100">
        <v>12.2</v>
      </c>
      <c r="AO392" s="100">
        <v>13.6</v>
      </c>
      <c r="AP392" s="100">
        <v>14.4</v>
      </c>
      <c r="AQ392" s="110">
        <f t="shared" si="619"/>
        <v>9.9999999999999645E-2</v>
      </c>
      <c r="CQ392"/>
      <c r="CX392" s="103">
        <v>44572</v>
      </c>
      <c r="CY392" s="68">
        <v>10</v>
      </c>
      <c r="CZ392" s="68">
        <v>8</v>
      </c>
      <c r="DA392" s="126">
        <f t="shared" si="630"/>
        <v>2</v>
      </c>
      <c r="DC392" s="103">
        <v>44572</v>
      </c>
      <c r="DD392" s="127">
        <f t="shared" si="636"/>
        <v>0.40000000000000036</v>
      </c>
      <c r="DE392" s="127">
        <f t="shared" si="637"/>
        <v>1.1999999999999993</v>
      </c>
      <c r="DF392" s="127">
        <f t="shared" si="638"/>
        <v>-2.2000000000000011</v>
      </c>
      <c r="DG392" s="127">
        <f t="shared" si="639"/>
        <v>-1.4000000000000004</v>
      </c>
      <c r="DH392" s="127">
        <f t="shared" si="640"/>
        <v>-0.40000000000000036</v>
      </c>
      <c r="DI392" s="127">
        <f t="shared" si="641"/>
        <v>0</v>
      </c>
      <c r="DJ392" s="127">
        <f t="shared" si="642"/>
        <v>-0.59999999999999964</v>
      </c>
      <c r="DK392" s="127">
        <f t="shared" si="643"/>
        <v>-1.2000000000000011</v>
      </c>
      <c r="DL392" s="127">
        <f t="shared" si="644"/>
        <v>-0.20000000000000107</v>
      </c>
      <c r="DM392" s="127">
        <f t="shared" si="645"/>
        <v>-0.40000000000000036</v>
      </c>
      <c r="DN392" s="127">
        <f t="shared" si="646"/>
        <v>-2.2000000000000011</v>
      </c>
      <c r="DO392" s="127">
        <f t="shared" si="647"/>
        <v>-1.6000000000000014</v>
      </c>
      <c r="DP392" s="127">
        <f t="shared" si="648"/>
        <v>-0.80000000000000071</v>
      </c>
      <c r="DQ392" s="127">
        <f t="shared" si="649"/>
        <v>-0.40000000000000036</v>
      </c>
      <c r="DR392" s="127">
        <f t="shared" si="650"/>
        <v>-1.8000000000000007</v>
      </c>
      <c r="DS392" s="127">
        <f t="shared" si="651"/>
        <v>-2.2000000000000011</v>
      </c>
      <c r="DU392" s="103">
        <v>44575</v>
      </c>
      <c r="DV392" s="68">
        <v>7.2</v>
      </c>
      <c r="DW392" s="133">
        <v>7.4</v>
      </c>
      <c r="DX392" s="134">
        <f t="shared" si="633"/>
        <v>-0.20000000000000018</v>
      </c>
      <c r="DY392" s="68">
        <v>7.2</v>
      </c>
      <c r="DZ392" s="133">
        <v>7.4</v>
      </c>
      <c r="EA392" s="134">
        <f t="shared" si="652"/>
        <v>-0.20000000000000018</v>
      </c>
      <c r="EB392" s="68"/>
      <c r="EC392" s="133"/>
      <c r="ED392" s="134"/>
      <c r="EE392" s="68"/>
      <c r="EF392" s="133"/>
      <c r="EG392" s="134"/>
      <c r="EH392" s="68">
        <v>6.9</v>
      </c>
      <c r="EI392" s="133">
        <v>7.3</v>
      </c>
      <c r="EJ392" s="134">
        <f t="shared" ref="EJ392:EJ398" si="653">EH392-EI392</f>
        <v>-0.39999999999999947</v>
      </c>
      <c r="EK392" s="68"/>
      <c r="EL392" s="133"/>
      <c r="EM392" s="134"/>
      <c r="EN392" s="68"/>
      <c r="EO392" s="133"/>
      <c r="EP392" s="134"/>
      <c r="EQ392" s="68">
        <v>6.9</v>
      </c>
      <c r="ER392" s="133">
        <v>7</v>
      </c>
      <c r="ES392" s="134">
        <f t="shared" ref="ES392:ES398" si="654">EQ392-ER392</f>
        <v>-9.9999999999999645E-2</v>
      </c>
      <c r="ET392" s="68"/>
      <c r="EU392" s="133"/>
      <c r="EV392" s="134"/>
      <c r="EW392" s="68"/>
      <c r="EX392" s="133"/>
      <c r="EY392" s="134"/>
    </row>
    <row r="393" spans="10:155" ht="16.5" x14ac:dyDescent="0.35">
      <c r="J393" s="103">
        <v>44571</v>
      </c>
      <c r="K393" s="101">
        <f t="shared" si="632"/>
        <v>14.296774193548391</v>
      </c>
      <c r="L393" s="102">
        <v>14.4</v>
      </c>
      <c r="M393" s="100">
        <v>14.8</v>
      </c>
      <c r="N393" s="100">
        <v>14.2</v>
      </c>
      <c r="O393" s="100">
        <v>15</v>
      </c>
      <c r="P393" s="100">
        <v>15.4</v>
      </c>
      <c r="Q393" s="105">
        <v>16</v>
      </c>
      <c r="R393" s="102">
        <v>14.4</v>
      </c>
      <c r="S393" s="100">
        <v>14.4</v>
      </c>
      <c r="T393" s="100">
        <v>14.8</v>
      </c>
      <c r="U393" s="100">
        <v>15.8</v>
      </c>
      <c r="V393" s="100">
        <v>15</v>
      </c>
      <c r="W393" s="56">
        <v>15.2</v>
      </c>
      <c r="X393" s="106">
        <v>12.2</v>
      </c>
      <c r="Y393" s="100">
        <v>14.2</v>
      </c>
      <c r="Z393" s="100">
        <v>14</v>
      </c>
      <c r="AA393" s="100">
        <v>14.4</v>
      </c>
      <c r="AB393" s="105">
        <v>14.6</v>
      </c>
      <c r="AC393" s="102">
        <v>14.6</v>
      </c>
      <c r="AD393" s="100">
        <v>14.6</v>
      </c>
      <c r="AE393" s="100">
        <v>14.2</v>
      </c>
      <c r="AF393" s="100">
        <v>14.4</v>
      </c>
      <c r="AG393" s="100">
        <v>13.6</v>
      </c>
      <c r="AH393" s="100">
        <v>13.8</v>
      </c>
      <c r="AI393" s="100">
        <v>13.2</v>
      </c>
      <c r="AJ393" s="105">
        <v>13.6</v>
      </c>
      <c r="AK393" s="102">
        <v>14.2</v>
      </c>
      <c r="AL393" s="100">
        <v>14</v>
      </c>
      <c r="AM393" s="100">
        <v>13.2</v>
      </c>
      <c r="AN393" s="100">
        <v>12.6</v>
      </c>
      <c r="AO393" s="100">
        <v>13.8</v>
      </c>
      <c r="AP393" s="100">
        <v>14.6</v>
      </c>
      <c r="AQ393" s="110">
        <f t="shared" si="619"/>
        <v>0.29999999999999893</v>
      </c>
      <c r="CQ393"/>
      <c r="CX393" s="103">
        <v>44571</v>
      </c>
      <c r="CY393" s="68">
        <v>10</v>
      </c>
      <c r="CZ393" s="68">
        <v>8.25</v>
      </c>
      <c r="DA393" s="126">
        <f t="shared" si="630"/>
        <v>1.75</v>
      </c>
      <c r="DC393" s="103">
        <v>44571</v>
      </c>
      <c r="DD393" s="127">
        <f t="shared" si="636"/>
        <v>0.59999999999999964</v>
      </c>
      <c r="DE393" s="127">
        <f t="shared" si="637"/>
        <v>1.4000000000000004</v>
      </c>
      <c r="DF393" s="127">
        <f t="shared" si="638"/>
        <v>-1.8000000000000007</v>
      </c>
      <c r="DG393" s="127">
        <f t="shared" si="639"/>
        <v>-1.2000000000000011</v>
      </c>
      <c r="DH393" s="127">
        <f t="shared" si="640"/>
        <v>-0.40000000000000036</v>
      </c>
      <c r="DI393" s="127">
        <f t="shared" si="641"/>
        <v>0</v>
      </c>
      <c r="DJ393" s="127">
        <f t="shared" si="642"/>
        <v>-0.59999999999999964</v>
      </c>
      <c r="DK393" s="127">
        <f t="shared" si="643"/>
        <v>-1.2000000000000011</v>
      </c>
      <c r="DL393" s="127">
        <f t="shared" si="644"/>
        <v>-0.20000000000000107</v>
      </c>
      <c r="DM393" s="127">
        <f t="shared" si="645"/>
        <v>-0.20000000000000107</v>
      </c>
      <c r="DN393" s="127">
        <f t="shared" si="646"/>
        <v>-1.8000000000000007</v>
      </c>
      <c r="DO393" s="127">
        <f t="shared" si="647"/>
        <v>-1.2000000000000011</v>
      </c>
      <c r="DP393" s="127">
        <f t="shared" si="648"/>
        <v>-1</v>
      </c>
      <c r="DQ393" s="127">
        <f t="shared" si="649"/>
        <v>-0.40000000000000036</v>
      </c>
      <c r="DR393" s="127">
        <f t="shared" si="650"/>
        <v>-1.8000000000000007</v>
      </c>
      <c r="DS393" s="127">
        <f t="shared" si="651"/>
        <v>-2.2000000000000011</v>
      </c>
      <c r="DU393" s="103">
        <v>44574</v>
      </c>
      <c r="DV393" s="68">
        <v>7.2</v>
      </c>
      <c r="DW393" s="133">
        <v>7.4</v>
      </c>
      <c r="DX393" s="134">
        <f t="shared" si="633"/>
        <v>-0.20000000000000018</v>
      </c>
      <c r="DY393" s="68">
        <v>7.2</v>
      </c>
      <c r="DZ393" s="133">
        <v>7.4</v>
      </c>
      <c r="EA393" s="134">
        <f t="shared" si="652"/>
        <v>-0.20000000000000018</v>
      </c>
      <c r="EB393" s="68"/>
      <c r="EC393" s="133"/>
      <c r="ED393" s="134"/>
      <c r="EE393" s="68"/>
      <c r="EF393" s="133"/>
      <c r="EG393" s="134"/>
      <c r="EH393" s="68">
        <v>6.9</v>
      </c>
      <c r="EI393" s="133">
        <v>7.2</v>
      </c>
      <c r="EJ393" s="134">
        <f t="shared" si="653"/>
        <v>-0.29999999999999982</v>
      </c>
      <c r="EK393" s="68"/>
      <c r="EL393" s="133"/>
      <c r="EM393" s="134"/>
      <c r="EN393" s="68"/>
      <c r="EO393" s="133"/>
      <c r="EP393" s="134"/>
      <c r="EQ393" s="68">
        <v>6.9</v>
      </c>
      <c r="ER393" s="133">
        <v>6.9</v>
      </c>
      <c r="ES393" s="134">
        <f t="shared" si="654"/>
        <v>0</v>
      </c>
      <c r="ET393" s="68"/>
      <c r="EU393" s="133"/>
      <c r="EV393" s="134"/>
      <c r="EW393" s="68"/>
      <c r="EX393" s="133"/>
      <c r="EY393" s="134"/>
    </row>
    <row r="394" spans="10:155" ht="16.5" x14ac:dyDescent="0.35">
      <c r="J394" s="103">
        <v>44570</v>
      </c>
      <c r="K394" s="101">
        <f t="shared" si="632"/>
        <v>14.548387096774194</v>
      </c>
      <c r="L394" s="102">
        <v>14.6</v>
      </c>
      <c r="M394" s="100">
        <v>15</v>
      </c>
      <c r="N394" s="100">
        <v>14.4</v>
      </c>
      <c r="O394" s="100">
        <v>15.2</v>
      </c>
      <c r="P394" s="100">
        <v>15.8</v>
      </c>
      <c r="Q394" s="105">
        <v>16</v>
      </c>
      <c r="R394" s="102">
        <v>14.8</v>
      </c>
      <c r="S394" s="100">
        <v>14.8</v>
      </c>
      <c r="T394" s="100">
        <v>15</v>
      </c>
      <c r="U394" s="100">
        <v>16</v>
      </c>
      <c r="V394" s="100">
        <v>15.2</v>
      </c>
      <c r="W394" s="56">
        <v>15.4</v>
      </c>
      <c r="X394" s="106">
        <v>12.2</v>
      </c>
      <c r="Y394" s="100">
        <v>14.4</v>
      </c>
      <c r="Z394" s="100">
        <v>14.2</v>
      </c>
      <c r="AA394" s="100">
        <v>14.6</v>
      </c>
      <c r="AB394" s="105">
        <v>14.8</v>
      </c>
      <c r="AC394" s="102">
        <v>14.8</v>
      </c>
      <c r="AD394" s="100">
        <v>14.8</v>
      </c>
      <c r="AE394" s="100">
        <v>14.4</v>
      </c>
      <c r="AF394" s="100">
        <v>14.6</v>
      </c>
      <c r="AG394" s="100">
        <v>14.8</v>
      </c>
      <c r="AH394" s="100">
        <v>14</v>
      </c>
      <c r="AI394" s="100">
        <v>13.4</v>
      </c>
      <c r="AJ394" s="105">
        <v>13.8</v>
      </c>
      <c r="AK394" s="102">
        <v>14.4</v>
      </c>
      <c r="AL394" s="100">
        <v>14.2</v>
      </c>
      <c r="AM394" s="100">
        <v>13.6</v>
      </c>
      <c r="AN394" s="100">
        <v>13</v>
      </c>
      <c r="AO394" s="100">
        <v>14</v>
      </c>
      <c r="AP394" s="100">
        <v>14.8</v>
      </c>
      <c r="AQ394" s="110">
        <f t="shared" si="619"/>
        <v>0.19999999999999929</v>
      </c>
      <c r="CQ394"/>
      <c r="CX394" s="103">
        <v>44570</v>
      </c>
      <c r="CY394" s="68">
        <v>10.25</v>
      </c>
      <c r="CZ394" s="68">
        <v>8</v>
      </c>
      <c r="DA394" s="126">
        <f t="shared" si="630"/>
        <v>2.25</v>
      </c>
      <c r="DC394" s="103">
        <v>44570</v>
      </c>
      <c r="DD394" s="127">
        <f t="shared" si="636"/>
        <v>0.39999999999999858</v>
      </c>
      <c r="DE394" s="127">
        <f t="shared" si="637"/>
        <v>1.1999999999999993</v>
      </c>
      <c r="DF394" s="127">
        <f t="shared" si="638"/>
        <v>-1.8000000000000007</v>
      </c>
      <c r="DG394" s="127">
        <f t="shared" si="639"/>
        <v>-1.2000000000000011</v>
      </c>
      <c r="DH394" s="127">
        <f t="shared" si="640"/>
        <v>-0.60000000000000142</v>
      </c>
      <c r="DI394" s="127">
        <f t="shared" si="641"/>
        <v>0</v>
      </c>
      <c r="DJ394" s="127">
        <f t="shared" si="642"/>
        <v>-0.80000000000000071</v>
      </c>
      <c r="DK394" s="127">
        <f t="shared" si="643"/>
        <v>-1.4000000000000004</v>
      </c>
      <c r="DL394" s="127">
        <f t="shared" si="644"/>
        <v>-0.40000000000000036</v>
      </c>
      <c r="DM394" s="127">
        <f t="shared" si="645"/>
        <v>-0.40000000000000036</v>
      </c>
      <c r="DN394" s="127">
        <f t="shared" si="646"/>
        <v>-1.8000000000000007</v>
      </c>
      <c r="DO394" s="127">
        <f t="shared" si="647"/>
        <v>-1</v>
      </c>
      <c r="DP394" s="127">
        <f t="shared" si="648"/>
        <v>-1</v>
      </c>
      <c r="DQ394" s="127">
        <f t="shared" si="649"/>
        <v>-0.60000000000000142</v>
      </c>
      <c r="DR394" s="127">
        <f t="shared" si="650"/>
        <v>-2</v>
      </c>
      <c r="DS394" s="127">
        <f t="shared" si="651"/>
        <v>-2.6000000000000014</v>
      </c>
      <c r="DU394" s="103">
        <v>44573</v>
      </c>
      <c r="DV394" s="68">
        <v>7.2</v>
      </c>
      <c r="DW394" s="133">
        <v>7.4</v>
      </c>
      <c r="DX394" s="134">
        <f t="shared" si="633"/>
        <v>-0.20000000000000018</v>
      </c>
      <c r="DY394" s="68">
        <v>7.2</v>
      </c>
      <c r="DZ394" s="133">
        <v>7.4</v>
      </c>
      <c r="EA394" s="134">
        <f t="shared" si="652"/>
        <v>-0.20000000000000018</v>
      </c>
      <c r="EB394" s="68"/>
      <c r="EC394" s="133"/>
      <c r="ED394" s="134"/>
      <c r="EE394" s="68"/>
      <c r="EF394" s="133"/>
      <c r="EG394" s="134"/>
      <c r="EH394" s="68">
        <v>6.9</v>
      </c>
      <c r="EI394" s="133">
        <v>7.4</v>
      </c>
      <c r="EJ394" s="134">
        <f t="shared" si="653"/>
        <v>-0.5</v>
      </c>
      <c r="EK394" s="68"/>
      <c r="EL394" s="133"/>
      <c r="EM394" s="134"/>
      <c r="EN394" s="68"/>
      <c r="EO394" s="133"/>
      <c r="EP394" s="134"/>
      <c r="EQ394" s="68">
        <v>6.9</v>
      </c>
      <c r="ER394" s="133">
        <v>6.9</v>
      </c>
      <c r="ES394" s="134">
        <f t="shared" si="654"/>
        <v>0</v>
      </c>
      <c r="ET394" s="68"/>
      <c r="EU394" s="133"/>
      <c r="EV394" s="134"/>
      <c r="EW394" s="68"/>
      <c r="EX394" s="133"/>
      <c r="EY394" s="134"/>
    </row>
    <row r="395" spans="10:155" ht="16.5" x14ac:dyDescent="0.35">
      <c r="J395" s="103">
        <v>44569</v>
      </c>
      <c r="K395" s="101">
        <f t="shared" si="632"/>
        <v>14.767741935483867</v>
      </c>
      <c r="L395" s="102">
        <v>14.8</v>
      </c>
      <c r="M395" s="100">
        <v>15.2</v>
      </c>
      <c r="N395" s="100">
        <v>14.8</v>
      </c>
      <c r="O395" s="100">
        <v>15.2</v>
      </c>
      <c r="P395" s="100">
        <v>15.8</v>
      </c>
      <c r="Q395" s="105">
        <v>16</v>
      </c>
      <c r="R395" s="102">
        <v>15.2</v>
      </c>
      <c r="S395" s="100">
        <v>15.2</v>
      </c>
      <c r="T395" s="100">
        <v>15</v>
      </c>
      <c r="U395" s="100">
        <v>16.399999999999999</v>
      </c>
      <c r="V395" s="100">
        <v>15.2</v>
      </c>
      <c r="W395" s="56">
        <v>15.4</v>
      </c>
      <c r="X395" s="106">
        <v>12.6</v>
      </c>
      <c r="Y395" s="100">
        <v>14.8</v>
      </c>
      <c r="Z395" s="100">
        <v>14.6</v>
      </c>
      <c r="AA395" s="100">
        <v>15</v>
      </c>
      <c r="AB395" s="105">
        <v>15.2</v>
      </c>
      <c r="AC395" s="102">
        <v>15.2</v>
      </c>
      <c r="AD395" s="100">
        <v>15.2</v>
      </c>
      <c r="AE395" s="100">
        <v>14.6</v>
      </c>
      <c r="AF395" s="100">
        <v>15</v>
      </c>
      <c r="AG395" s="100">
        <v>14.2</v>
      </c>
      <c r="AH395" s="100">
        <v>14.2</v>
      </c>
      <c r="AI395" s="100">
        <v>13.8</v>
      </c>
      <c r="AJ395" s="105">
        <v>14.2</v>
      </c>
      <c r="AK395" s="102">
        <v>14.4</v>
      </c>
      <c r="AL395" s="100">
        <v>14.4</v>
      </c>
      <c r="AM395" s="100">
        <v>13.8</v>
      </c>
      <c r="AN395" s="100">
        <v>13.2</v>
      </c>
      <c r="AO395" s="100">
        <v>14.2</v>
      </c>
      <c r="AP395" s="100">
        <v>15</v>
      </c>
      <c r="AQ395" s="110">
        <f t="shared" si="619"/>
        <v>-9.9999999999997868E-2</v>
      </c>
      <c r="CQ395"/>
      <c r="CX395" s="103">
        <v>44569</v>
      </c>
      <c r="CY395" s="68">
        <v>10.25</v>
      </c>
      <c r="CZ395" s="68">
        <v>8</v>
      </c>
      <c r="DA395" s="126">
        <f t="shared" si="630"/>
        <v>2.25</v>
      </c>
      <c r="DC395" s="103">
        <v>44569</v>
      </c>
      <c r="DD395" s="127">
        <f t="shared" si="636"/>
        <v>0</v>
      </c>
      <c r="DE395" s="127">
        <f t="shared" si="637"/>
        <v>1.1999999999999993</v>
      </c>
      <c r="DF395" s="127">
        <f t="shared" si="638"/>
        <v>-2</v>
      </c>
      <c r="DG395" s="127">
        <f t="shared" si="639"/>
        <v>-1.3999999999999986</v>
      </c>
      <c r="DH395" s="127">
        <f t="shared" si="640"/>
        <v>-0.79999999999999893</v>
      </c>
      <c r="DI395" s="127">
        <f t="shared" si="641"/>
        <v>0</v>
      </c>
      <c r="DJ395" s="127">
        <f t="shared" si="642"/>
        <v>-1</v>
      </c>
      <c r="DK395" s="127">
        <f t="shared" si="643"/>
        <v>-1.3999999999999986</v>
      </c>
      <c r="DL395" s="127">
        <f t="shared" si="644"/>
        <v>-0.39999999999999858</v>
      </c>
      <c r="DM395" s="127">
        <f t="shared" si="645"/>
        <v>-0.79999999999999893</v>
      </c>
      <c r="DN395" s="127">
        <f t="shared" si="646"/>
        <v>-2</v>
      </c>
      <c r="DO395" s="127">
        <f t="shared" si="647"/>
        <v>-1</v>
      </c>
      <c r="DP395" s="127">
        <f t="shared" si="648"/>
        <v>-0.79999999999999893</v>
      </c>
      <c r="DQ395" s="127">
        <f t="shared" si="649"/>
        <v>-0.79999999999999893</v>
      </c>
      <c r="DR395" s="127">
        <f t="shared" si="650"/>
        <v>-1.8000000000000007</v>
      </c>
      <c r="DS395" s="127">
        <f t="shared" si="651"/>
        <v>-2.5999999999999996</v>
      </c>
      <c r="DU395" s="103">
        <v>44572</v>
      </c>
      <c r="DV395" s="68">
        <v>7.2</v>
      </c>
      <c r="DW395" s="133">
        <v>7.4</v>
      </c>
      <c r="DX395" s="134">
        <f t="shared" si="633"/>
        <v>-0.20000000000000018</v>
      </c>
      <c r="DY395" s="68">
        <v>7.2</v>
      </c>
      <c r="DZ395" s="133">
        <v>7.4</v>
      </c>
      <c r="EA395" s="134">
        <f t="shared" si="652"/>
        <v>-0.20000000000000018</v>
      </c>
      <c r="EB395" s="68"/>
      <c r="EC395" s="133"/>
      <c r="ED395" s="134"/>
      <c r="EE395" s="68"/>
      <c r="EF395" s="133"/>
      <c r="EG395" s="134"/>
      <c r="EH395" s="68">
        <v>7</v>
      </c>
      <c r="EI395" s="133">
        <v>7.4</v>
      </c>
      <c r="EJ395" s="134">
        <f t="shared" si="653"/>
        <v>-0.40000000000000036</v>
      </c>
      <c r="EK395" s="68"/>
      <c r="EL395" s="133"/>
      <c r="EM395" s="134"/>
      <c r="EN395" s="68"/>
      <c r="EO395" s="133"/>
      <c r="EP395" s="134"/>
      <c r="EQ395" s="68">
        <v>6.9</v>
      </c>
      <c r="ER395" s="133">
        <v>6.9</v>
      </c>
      <c r="ES395" s="134">
        <f t="shared" si="654"/>
        <v>0</v>
      </c>
      <c r="ET395" s="68"/>
      <c r="EU395" s="133"/>
      <c r="EV395" s="134"/>
      <c r="EW395" s="68"/>
      <c r="EX395" s="133"/>
      <c r="EY395" s="134"/>
    </row>
    <row r="396" spans="10:155" ht="16.5" x14ac:dyDescent="0.35">
      <c r="J396" s="103">
        <v>44568</v>
      </c>
      <c r="K396" s="101">
        <f t="shared" si="632"/>
        <v>14.903225806451612</v>
      </c>
      <c r="L396" s="102">
        <v>14.8</v>
      </c>
      <c r="M396" s="100">
        <v>15.2</v>
      </c>
      <c r="N396" s="100">
        <v>14.8</v>
      </c>
      <c r="O396" s="100">
        <v>15.4</v>
      </c>
      <c r="P396" s="100">
        <v>15.8</v>
      </c>
      <c r="Q396" s="105">
        <v>16.8</v>
      </c>
      <c r="R396" s="102">
        <v>15.4</v>
      </c>
      <c r="S396" s="100">
        <v>15.4</v>
      </c>
      <c r="T396" s="100">
        <v>15.2</v>
      </c>
      <c r="U396" s="100">
        <v>16.399999999999999</v>
      </c>
      <c r="V396" s="100">
        <v>15.2</v>
      </c>
      <c r="W396" s="56">
        <v>15.4</v>
      </c>
      <c r="X396" s="106">
        <v>12.8</v>
      </c>
      <c r="Y396" s="100">
        <v>14.8</v>
      </c>
      <c r="Z396" s="100">
        <v>14.6</v>
      </c>
      <c r="AA396" s="100">
        <v>15</v>
      </c>
      <c r="AB396" s="105">
        <v>15.2</v>
      </c>
      <c r="AC396" s="102">
        <v>15.4</v>
      </c>
      <c r="AD396" s="100">
        <v>15.4</v>
      </c>
      <c r="AE396" s="100">
        <v>14.6</v>
      </c>
      <c r="AF396" s="100">
        <v>15.2</v>
      </c>
      <c r="AG396" s="100">
        <v>14.4</v>
      </c>
      <c r="AH396" s="100">
        <v>14.4</v>
      </c>
      <c r="AI396" s="100">
        <v>14</v>
      </c>
      <c r="AJ396" s="105">
        <v>14.4</v>
      </c>
      <c r="AK396" s="102">
        <v>14.6</v>
      </c>
      <c r="AL396" s="100">
        <v>14.8</v>
      </c>
      <c r="AM396" s="100">
        <v>13.8</v>
      </c>
      <c r="AN396" s="100">
        <v>13.2</v>
      </c>
      <c r="AO396" s="100">
        <v>14.6</v>
      </c>
      <c r="AP396" s="100">
        <v>15</v>
      </c>
      <c r="AQ396" s="110">
        <f t="shared" si="619"/>
        <v>-9.9999999999999645E-2</v>
      </c>
      <c r="CQ396"/>
      <c r="CX396" s="103">
        <v>44568</v>
      </c>
      <c r="CY396" s="68">
        <v>10.25</v>
      </c>
      <c r="CZ396" s="68">
        <v>8.25</v>
      </c>
      <c r="DA396" s="126">
        <f t="shared" si="630"/>
        <v>2</v>
      </c>
      <c r="DC396" s="103">
        <v>44568</v>
      </c>
      <c r="DD396" s="127">
        <f t="shared" si="636"/>
        <v>-0.20000000000000107</v>
      </c>
      <c r="DE396" s="127">
        <f t="shared" si="637"/>
        <v>0.99999999999999822</v>
      </c>
      <c r="DF396" s="127">
        <f t="shared" si="638"/>
        <v>-2.2000000000000011</v>
      </c>
      <c r="DG396" s="127">
        <f t="shared" si="639"/>
        <v>-1.5999999999999996</v>
      </c>
      <c r="DH396" s="127">
        <f t="shared" si="640"/>
        <v>-0.59999999999999964</v>
      </c>
      <c r="DI396" s="127">
        <f t="shared" si="641"/>
        <v>0</v>
      </c>
      <c r="DJ396" s="127">
        <f t="shared" si="642"/>
        <v>-1</v>
      </c>
      <c r="DK396" s="127">
        <f t="shared" si="643"/>
        <v>-1.4000000000000004</v>
      </c>
      <c r="DL396" s="127">
        <f t="shared" si="644"/>
        <v>-0.59999999999999964</v>
      </c>
      <c r="DM396" s="127">
        <f t="shared" si="645"/>
        <v>-0.80000000000000071</v>
      </c>
      <c r="DN396" s="127">
        <f t="shared" si="646"/>
        <v>-2.2000000000000011</v>
      </c>
      <c r="DO396" s="127">
        <f t="shared" si="647"/>
        <v>-1.2000000000000011</v>
      </c>
      <c r="DP396" s="127">
        <f t="shared" si="648"/>
        <v>-0.39999999999999858</v>
      </c>
      <c r="DQ396" s="127">
        <f t="shared" si="649"/>
        <v>-0.59999999999999964</v>
      </c>
      <c r="DR396" s="127">
        <f t="shared" si="650"/>
        <v>-2</v>
      </c>
      <c r="DS396" s="127">
        <f t="shared" si="651"/>
        <v>-2.5999999999999996</v>
      </c>
      <c r="DU396" s="103">
        <v>44571</v>
      </c>
      <c r="DV396" s="68">
        <v>7.2</v>
      </c>
      <c r="DW396" s="133">
        <v>7.4</v>
      </c>
      <c r="DX396" s="134">
        <f t="shared" si="633"/>
        <v>-0.20000000000000018</v>
      </c>
      <c r="DY396" s="68">
        <v>7.2</v>
      </c>
      <c r="DZ396" s="133">
        <v>7.4</v>
      </c>
      <c r="EA396" s="134">
        <f t="shared" si="652"/>
        <v>-0.20000000000000018</v>
      </c>
      <c r="EB396" s="68"/>
      <c r="EC396" s="133"/>
      <c r="ED396" s="134"/>
      <c r="EE396" s="68"/>
      <c r="EF396" s="133"/>
      <c r="EG396" s="134"/>
      <c r="EH396" s="68">
        <v>7</v>
      </c>
      <c r="EI396" s="133">
        <v>7.5</v>
      </c>
      <c r="EJ396" s="134">
        <f t="shared" si="653"/>
        <v>-0.5</v>
      </c>
      <c r="EK396" s="68"/>
      <c r="EL396" s="133"/>
      <c r="EM396" s="134"/>
      <c r="EN396" s="68"/>
      <c r="EO396" s="133"/>
      <c r="EP396" s="134"/>
      <c r="EQ396" s="68">
        <v>6.9</v>
      </c>
      <c r="ER396" s="133">
        <v>6.9</v>
      </c>
      <c r="ES396" s="134">
        <f t="shared" si="654"/>
        <v>0</v>
      </c>
      <c r="ET396" s="68"/>
      <c r="EU396" s="133"/>
      <c r="EV396" s="134"/>
      <c r="EW396" s="68"/>
      <c r="EX396" s="133"/>
      <c r="EY396" s="134"/>
    </row>
    <row r="397" spans="10:155" ht="16.5" x14ac:dyDescent="0.35">
      <c r="J397" s="103">
        <v>44567</v>
      </c>
      <c r="K397" s="101">
        <f t="shared" si="632"/>
        <v>15.07741935483871</v>
      </c>
      <c r="L397" s="102">
        <v>15.2</v>
      </c>
      <c r="M397" s="100">
        <v>15.6</v>
      </c>
      <c r="N397" s="100">
        <v>15.4</v>
      </c>
      <c r="O397" s="100">
        <v>15.8</v>
      </c>
      <c r="P397" s="100">
        <v>16.2</v>
      </c>
      <c r="Q397" s="105">
        <v>17</v>
      </c>
      <c r="R397" s="102">
        <v>15.4</v>
      </c>
      <c r="S397" s="100">
        <v>15.4</v>
      </c>
      <c r="T397" s="100">
        <v>15.2</v>
      </c>
      <c r="U397" s="100">
        <v>16.399999999999999</v>
      </c>
      <c r="V397" s="100">
        <v>15.4</v>
      </c>
      <c r="W397" s="56">
        <v>15.8</v>
      </c>
      <c r="X397" s="106">
        <v>12.8</v>
      </c>
      <c r="Y397" s="100">
        <v>14.8</v>
      </c>
      <c r="Z397" s="100">
        <v>14.6</v>
      </c>
      <c r="AA397" s="100">
        <v>15</v>
      </c>
      <c r="AB397" s="105">
        <v>15.2</v>
      </c>
      <c r="AC397" s="102">
        <v>15.4</v>
      </c>
      <c r="AD397" s="100">
        <v>15.4</v>
      </c>
      <c r="AE397" s="100">
        <v>14.6</v>
      </c>
      <c r="AF397" s="100">
        <v>15.2</v>
      </c>
      <c r="AG397" s="100">
        <v>14.4</v>
      </c>
      <c r="AH397" s="100">
        <v>14.6</v>
      </c>
      <c r="AI397" s="100">
        <v>14.2</v>
      </c>
      <c r="AJ397" s="105">
        <v>14.6</v>
      </c>
      <c r="AK397" s="102">
        <v>14.6</v>
      </c>
      <c r="AL397" s="100">
        <v>15.2</v>
      </c>
      <c r="AM397" s="100">
        <v>14.2</v>
      </c>
      <c r="AN397" s="100">
        <v>13.6</v>
      </c>
      <c r="AO397" s="100">
        <v>15</v>
      </c>
      <c r="AP397" s="100">
        <v>15.2</v>
      </c>
      <c r="AQ397" s="110">
        <f t="shared" si="619"/>
        <v>0.29999999999999893</v>
      </c>
      <c r="CQ397"/>
      <c r="CX397" s="103">
        <v>44567</v>
      </c>
      <c r="CY397" s="68">
        <v>10.25</v>
      </c>
      <c r="CZ397" s="68">
        <v>8.5</v>
      </c>
      <c r="DA397" s="126">
        <f t="shared" si="630"/>
        <v>1.75</v>
      </c>
      <c r="DC397" s="103">
        <v>44567</v>
      </c>
      <c r="DD397" s="127">
        <f t="shared" si="636"/>
        <v>0</v>
      </c>
      <c r="DE397" s="127">
        <f t="shared" si="637"/>
        <v>0.99999999999999822</v>
      </c>
      <c r="DF397" s="127">
        <f t="shared" si="638"/>
        <v>-1.8000000000000007</v>
      </c>
      <c r="DG397" s="127">
        <f t="shared" si="639"/>
        <v>-1.2000000000000011</v>
      </c>
      <c r="DH397" s="127">
        <f t="shared" si="640"/>
        <v>-0.20000000000000107</v>
      </c>
      <c r="DI397" s="127">
        <f t="shared" si="641"/>
        <v>0</v>
      </c>
      <c r="DJ397" s="127">
        <f t="shared" si="642"/>
        <v>-0.80000000000000071</v>
      </c>
      <c r="DK397" s="127">
        <f t="shared" si="643"/>
        <v>-1.2000000000000011</v>
      </c>
      <c r="DL397" s="127">
        <f t="shared" si="644"/>
        <v>0</v>
      </c>
      <c r="DM397" s="127">
        <f t="shared" si="645"/>
        <v>-0.80000000000000071</v>
      </c>
      <c r="DN397" s="127">
        <f t="shared" si="646"/>
        <v>-1.8000000000000007</v>
      </c>
      <c r="DO397" s="127">
        <f t="shared" si="647"/>
        <v>-1</v>
      </c>
      <c r="DP397" s="127">
        <f t="shared" si="648"/>
        <v>-0.20000000000000107</v>
      </c>
      <c r="DQ397" s="127">
        <f t="shared" si="649"/>
        <v>-0.20000000000000107</v>
      </c>
      <c r="DR397" s="127">
        <f t="shared" si="650"/>
        <v>-2.3999999999999986</v>
      </c>
      <c r="DS397" s="127">
        <f t="shared" si="651"/>
        <v>-2.5999999999999996</v>
      </c>
      <c r="DU397" s="103">
        <v>44570</v>
      </c>
      <c r="DV397" s="68">
        <v>7.4</v>
      </c>
      <c r="DW397" s="133">
        <v>7.5</v>
      </c>
      <c r="DX397" s="134">
        <f t="shared" si="633"/>
        <v>-9.9999999999999645E-2</v>
      </c>
      <c r="DY397" s="68">
        <v>7.4</v>
      </c>
      <c r="DZ397" s="133">
        <v>7.6</v>
      </c>
      <c r="EA397" s="134">
        <f t="shared" si="652"/>
        <v>-0.19999999999999929</v>
      </c>
      <c r="EB397" s="68"/>
      <c r="EC397" s="133"/>
      <c r="ED397" s="134"/>
      <c r="EE397" s="68"/>
      <c r="EF397" s="133"/>
      <c r="EG397" s="134"/>
      <c r="EH397" s="68">
        <v>7.1</v>
      </c>
      <c r="EI397" s="133">
        <v>7.5</v>
      </c>
      <c r="EJ397" s="134">
        <f t="shared" si="653"/>
        <v>-0.40000000000000036</v>
      </c>
      <c r="EK397" s="68"/>
      <c r="EL397" s="133"/>
      <c r="EM397" s="134"/>
      <c r="EN397" s="68"/>
      <c r="EO397" s="133"/>
      <c r="EP397" s="134"/>
      <c r="EQ397" s="68">
        <v>7</v>
      </c>
      <c r="ER397" s="133">
        <v>7.1</v>
      </c>
      <c r="ES397" s="134">
        <f t="shared" si="654"/>
        <v>-9.9999999999999645E-2</v>
      </c>
      <c r="ET397" s="68"/>
      <c r="EU397" s="133"/>
      <c r="EV397" s="134"/>
      <c r="EW397" s="68"/>
      <c r="EX397" s="133"/>
      <c r="EY397" s="134"/>
    </row>
    <row r="398" spans="10:155" ht="16.5" x14ac:dyDescent="0.35">
      <c r="J398" s="103">
        <v>44566</v>
      </c>
      <c r="K398" s="101">
        <f t="shared" si="632"/>
        <v>15.335483870967744</v>
      </c>
      <c r="L398" s="102">
        <v>15.6</v>
      </c>
      <c r="M398" s="100">
        <v>16</v>
      </c>
      <c r="N398" s="100">
        <v>15.8</v>
      </c>
      <c r="O398" s="100">
        <v>16.2</v>
      </c>
      <c r="P398" s="100">
        <v>16.600000000000001</v>
      </c>
      <c r="Q398" s="105">
        <v>17.2</v>
      </c>
      <c r="R398" s="102">
        <v>15.6</v>
      </c>
      <c r="S398" s="100">
        <v>15.6</v>
      </c>
      <c r="T398" s="100">
        <v>15.6</v>
      </c>
      <c r="U398" s="100">
        <v>16.399999999999999</v>
      </c>
      <c r="V398" s="100">
        <v>16</v>
      </c>
      <c r="W398" s="56">
        <v>16.2</v>
      </c>
      <c r="X398" s="106">
        <v>13.4</v>
      </c>
      <c r="Y398" s="100">
        <v>14.8</v>
      </c>
      <c r="Z398" s="100">
        <v>15.2</v>
      </c>
      <c r="AA398" s="100">
        <v>15</v>
      </c>
      <c r="AB398" s="105">
        <v>15.2</v>
      </c>
      <c r="AC398" s="102">
        <v>15.6</v>
      </c>
      <c r="AD398" s="100">
        <v>15.6</v>
      </c>
      <c r="AE398" s="100">
        <v>14.8</v>
      </c>
      <c r="AF398" s="100">
        <v>15.4</v>
      </c>
      <c r="AG398" s="100">
        <v>14.4</v>
      </c>
      <c r="AH398" s="100">
        <v>14.6</v>
      </c>
      <c r="AI398" s="100">
        <v>14.2</v>
      </c>
      <c r="AJ398" s="105">
        <v>14.6</v>
      </c>
      <c r="AK398" s="102">
        <v>15</v>
      </c>
      <c r="AL398" s="100">
        <v>15.6</v>
      </c>
      <c r="AM398" s="100">
        <v>14.8</v>
      </c>
      <c r="AN398" s="100">
        <v>14</v>
      </c>
      <c r="AO398" s="100">
        <v>15.2</v>
      </c>
      <c r="AP398" s="100">
        <v>15.2</v>
      </c>
      <c r="AQ398" s="110">
        <f t="shared" si="619"/>
        <v>0.50000000000000178</v>
      </c>
      <c r="CQ398"/>
      <c r="CX398" s="103">
        <v>44566</v>
      </c>
      <c r="CY398" s="68">
        <v>10.25</v>
      </c>
      <c r="CZ398" s="68">
        <v>8.25</v>
      </c>
      <c r="DA398" s="126">
        <f t="shared" si="630"/>
        <v>2</v>
      </c>
      <c r="DC398" s="103">
        <v>44566</v>
      </c>
      <c r="DD398" s="127">
        <f t="shared" si="636"/>
        <v>0.40000000000000036</v>
      </c>
      <c r="DE398" s="127">
        <f t="shared" si="637"/>
        <v>0.79999999999999893</v>
      </c>
      <c r="DF398" s="127">
        <f t="shared" si="638"/>
        <v>-1.5999999999999996</v>
      </c>
      <c r="DG398" s="127">
        <f t="shared" si="639"/>
        <v>-0.79999999999999893</v>
      </c>
      <c r="DH398" s="127">
        <f t="shared" si="640"/>
        <v>0</v>
      </c>
      <c r="DI398" s="127">
        <f t="shared" si="641"/>
        <v>0</v>
      </c>
      <c r="DJ398" s="127">
        <f t="shared" si="642"/>
        <v>-1</v>
      </c>
      <c r="DK398" s="127">
        <f t="shared" si="643"/>
        <v>-1.4000000000000004</v>
      </c>
      <c r="DL398" s="127">
        <f t="shared" si="644"/>
        <v>0.20000000000000107</v>
      </c>
      <c r="DM398" s="127">
        <f t="shared" si="645"/>
        <v>-0.59999999999999964</v>
      </c>
      <c r="DN398" s="127">
        <f t="shared" si="646"/>
        <v>-1.5999999999999996</v>
      </c>
      <c r="DO398" s="127">
        <f t="shared" si="647"/>
        <v>-0.59999999999999964</v>
      </c>
      <c r="DP398" s="127">
        <f t="shared" si="648"/>
        <v>-0.40000000000000036</v>
      </c>
      <c r="DQ398" s="127">
        <f t="shared" si="649"/>
        <v>0</v>
      </c>
      <c r="DR398" s="127">
        <f t="shared" si="650"/>
        <v>-2.1999999999999993</v>
      </c>
      <c r="DS398" s="127">
        <f t="shared" si="651"/>
        <v>-2.1999999999999993</v>
      </c>
      <c r="DU398" s="103">
        <v>44569</v>
      </c>
      <c r="DV398" s="68">
        <v>7.6</v>
      </c>
      <c r="DW398" s="133">
        <v>7.7</v>
      </c>
      <c r="DX398" s="134">
        <f t="shared" si="633"/>
        <v>-0.10000000000000053</v>
      </c>
      <c r="DY398" s="68">
        <v>7.6</v>
      </c>
      <c r="DZ398" s="133">
        <v>7.7</v>
      </c>
      <c r="EA398" s="134">
        <f t="shared" ref="EA398:EA405" si="655">DY398-DZ398</f>
        <v>-0.10000000000000053</v>
      </c>
      <c r="EB398" s="68"/>
      <c r="EC398" s="133"/>
      <c r="ED398" s="134"/>
      <c r="EE398" s="68"/>
      <c r="EF398" s="133"/>
      <c r="EG398" s="134"/>
      <c r="EH398" s="68">
        <v>7.2</v>
      </c>
      <c r="EI398" s="133">
        <v>7.7</v>
      </c>
      <c r="EJ398" s="134">
        <f t="shared" si="653"/>
        <v>-0.5</v>
      </c>
      <c r="EK398" s="68"/>
      <c r="EL398" s="133"/>
      <c r="EM398" s="134"/>
      <c r="EN398" s="68"/>
      <c r="EO398" s="133"/>
      <c r="EP398" s="134"/>
      <c r="EQ398" s="68">
        <v>7.1</v>
      </c>
      <c r="ER398" s="133">
        <v>7.3</v>
      </c>
      <c r="ES398" s="134">
        <f t="shared" si="654"/>
        <v>-0.20000000000000018</v>
      </c>
      <c r="ET398" s="68"/>
      <c r="EU398" s="133"/>
      <c r="EV398" s="134"/>
      <c r="EW398" s="68"/>
      <c r="EX398" s="133"/>
      <c r="EY398" s="134"/>
    </row>
    <row r="399" spans="10:155" ht="16.5" x14ac:dyDescent="0.35">
      <c r="J399" s="103">
        <v>44565</v>
      </c>
      <c r="K399" s="101">
        <f t="shared" si="632"/>
        <v>15.735483870967746</v>
      </c>
      <c r="L399" s="102">
        <v>16</v>
      </c>
      <c r="M399" s="100">
        <v>16.399999999999999</v>
      </c>
      <c r="N399" s="100">
        <v>16.2</v>
      </c>
      <c r="O399" s="100">
        <v>16.399999999999999</v>
      </c>
      <c r="P399" s="100">
        <v>16.8</v>
      </c>
      <c r="Q399" s="105">
        <v>17.600000000000001</v>
      </c>
      <c r="R399" s="102">
        <v>16</v>
      </c>
      <c r="S399" s="100">
        <v>16</v>
      </c>
      <c r="T399" s="100">
        <v>16</v>
      </c>
      <c r="U399" s="100">
        <v>16.8</v>
      </c>
      <c r="V399" s="100">
        <v>16.399999999999999</v>
      </c>
      <c r="W399" s="56">
        <v>16.600000000000001</v>
      </c>
      <c r="X399" s="106">
        <v>13.6</v>
      </c>
      <c r="Y399" s="100">
        <v>15.4</v>
      </c>
      <c r="Z399" s="100">
        <v>15.8</v>
      </c>
      <c r="AA399" s="100">
        <v>15.4</v>
      </c>
      <c r="AB399" s="105">
        <v>15.6</v>
      </c>
      <c r="AC399" s="102">
        <v>16</v>
      </c>
      <c r="AD399" s="100">
        <v>16</v>
      </c>
      <c r="AE399" s="100">
        <v>15.6</v>
      </c>
      <c r="AF399" s="100">
        <v>15.8</v>
      </c>
      <c r="AG399" s="100">
        <v>14.8</v>
      </c>
      <c r="AH399" s="100">
        <v>15</v>
      </c>
      <c r="AI399" s="100">
        <v>14.4</v>
      </c>
      <c r="AJ399" s="105">
        <v>14.8</v>
      </c>
      <c r="AK399" s="102">
        <v>15.6</v>
      </c>
      <c r="AL399" s="100">
        <v>15.8</v>
      </c>
      <c r="AM399" s="100">
        <v>15.2</v>
      </c>
      <c r="AN399" s="100">
        <v>14.4</v>
      </c>
      <c r="AO399" s="100">
        <v>15.6</v>
      </c>
      <c r="AP399" s="100">
        <v>15.8</v>
      </c>
      <c r="AQ399" s="110">
        <f t="shared" si="619"/>
        <v>0.30000000000000071</v>
      </c>
      <c r="CQ399"/>
      <c r="CX399" s="103">
        <v>44565</v>
      </c>
      <c r="CY399" s="68">
        <v>10.5</v>
      </c>
      <c r="CZ399" s="68">
        <v>8.25</v>
      </c>
      <c r="DA399" s="126">
        <f t="shared" si="630"/>
        <v>2.25</v>
      </c>
      <c r="DC399" s="103">
        <v>44565</v>
      </c>
      <c r="DD399" s="127">
        <f t="shared" si="636"/>
        <v>0.39999999999999858</v>
      </c>
      <c r="DE399" s="127">
        <f t="shared" si="637"/>
        <v>0.80000000000000071</v>
      </c>
      <c r="DF399" s="127">
        <f t="shared" si="638"/>
        <v>-1.5999999999999996</v>
      </c>
      <c r="DG399" s="127">
        <f t="shared" si="639"/>
        <v>-0.80000000000000071</v>
      </c>
      <c r="DH399" s="127">
        <f t="shared" si="640"/>
        <v>-0.19999999999999929</v>
      </c>
      <c r="DI399" s="127">
        <f t="shared" si="641"/>
        <v>0</v>
      </c>
      <c r="DJ399" s="127">
        <f t="shared" si="642"/>
        <v>-1</v>
      </c>
      <c r="DK399" s="127">
        <f t="shared" si="643"/>
        <v>-1.5999999999999996</v>
      </c>
      <c r="DL399" s="127">
        <f t="shared" si="644"/>
        <v>0.19999999999999929</v>
      </c>
      <c r="DM399" s="127">
        <f t="shared" si="645"/>
        <v>-0.40000000000000036</v>
      </c>
      <c r="DN399" s="127">
        <f t="shared" si="646"/>
        <v>-1.5999999999999996</v>
      </c>
      <c r="DO399" s="127">
        <f t="shared" si="647"/>
        <v>-0.59999999999999964</v>
      </c>
      <c r="DP399" s="127">
        <f t="shared" si="648"/>
        <v>-0.59999999999999787</v>
      </c>
      <c r="DQ399" s="127">
        <f t="shared" si="649"/>
        <v>-0.19999999999999929</v>
      </c>
      <c r="DR399" s="127">
        <f t="shared" si="650"/>
        <v>-2.2000000000000011</v>
      </c>
      <c r="DS399" s="127">
        <f t="shared" si="651"/>
        <v>-2.4000000000000004</v>
      </c>
      <c r="DU399" s="103">
        <v>44568</v>
      </c>
      <c r="DV399" s="68">
        <v>7.7</v>
      </c>
      <c r="DW399" s="133">
        <v>7.8</v>
      </c>
      <c r="DX399" s="134">
        <f t="shared" si="633"/>
        <v>-9.9999999999999645E-2</v>
      </c>
      <c r="DY399" s="68">
        <v>7.7</v>
      </c>
      <c r="DZ399" s="133">
        <v>7.8</v>
      </c>
      <c r="EA399" s="134">
        <f t="shared" si="655"/>
        <v>-9.9999999999999645E-2</v>
      </c>
      <c r="EB399" s="68"/>
      <c r="EC399" s="133"/>
      <c r="ED399" s="134"/>
      <c r="EE399" s="68"/>
      <c r="EF399" s="133"/>
      <c r="EG399" s="134"/>
      <c r="EH399" s="68">
        <v>7.4</v>
      </c>
      <c r="EI399" s="133">
        <v>8</v>
      </c>
      <c r="EJ399" s="134">
        <f t="shared" ref="EJ399:EJ405" si="656">EH399-EI399</f>
        <v>-0.59999999999999964</v>
      </c>
      <c r="EK399" s="68"/>
      <c r="EL399" s="133"/>
      <c r="EM399" s="134"/>
      <c r="EN399" s="68"/>
      <c r="EO399" s="133"/>
      <c r="EP399" s="134"/>
      <c r="EQ399" s="68">
        <v>7.2</v>
      </c>
      <c r="ER399" s="133">
        <v>7.3</v>
      </c>
      <c r="ES399" s="134">
        <f t="shared" ref="ES399:ES405" si="657">EQ399-ER399</f>
        <v>-9.9999999999999645E-2</v>
      </c>
      <c r="ET399" s="68"/>
      <c r="EU399" s="133"/>
      <c r="EV399" s="134"/>
      <c r="EW399" s="68"/>
      <c r="EX399" s="133"/>
      <c r="EY399" s="134"/>
    </row>
    <row r="400" spans="10:155" ht="16.5" x14ac:dyDescent="0.35">
      <c r="J400" s="103">
        <v>44564</v>
      </c>
      <c r="K400" s="101">
        <f t="shared" si="632"/>
        <v>16.012903225806451</v>
      </c>
      <c r="L400" s="102">
        <v>16.2</v>
      </c>
      <c r="M400" s="100">
        <v>16.600000000000001</v>
      </c>
      <c r="N400" s="100">
        <v>16.2</v>
      </c>
      <c r="O400" s="100">
        <v>16.600000000000001</v>
      </c>
      <c r="P400" s="100">
        <v>17</v>
      </c>
      <c r="Q400" s="105">
        <v>18</v>
      </c>
      <c r="R400" s="102">
        <v>16.399999999999999</v>
      </c>
      <c r="S400" s="100">
        <v>16.2</v>
      </c>
      <c r="T400" s="100">
        <v>16.399999999999999</v>
      </c>
      <c r="U400" s="100">
        <v>17.2</v>
      </c>
      <c r="V400" s="100">
        <v>16.8</v>
      </c>
      <c r="W400" s="56">
        <v>17</v>
      </c>
      <c r="X400" s="106">
        <v>13.6</v>
      </c>
      <c r="Y400" s="100">
        <v>15.8</v>
      </c>
      <c r="Z400" s="100">
        <v>16</v>
      </c>
      <c r="AA400" s="100">
        <v>15.6</v>
      </c>
      <c r="AB400" s="105">
        <v>15.8</v>
      </c>
      <c r="AC400" s="102">
        <v>16.399999999999999</v>
      </c>
      <c r="AD400" s="100">
        <v>16.399999999999999</v>
      </c>
      <c r="AE400" s="100">
        <v>15.6</v>
      </c>
      <c r="AF400" s="100">
        <v>16.2</v>
      </c>
      <c r="AG400" s="100">
        <v>15.4</v>
      </c>
      <c r="AH400" s="100">
        <v>15.4</v>
      </c>
      <c r="AI400" s="100">
        <v>14.6</v>
      </c>
      <c r="AJ400" s="105">
        <v>15.2</v>
      </c>
      <c r="AK400" s="102">
        <v>16</v>
      </c>
      <c r="AL400" s="100">
        <v>16</v>
      </c>
      <c r="AM400" s="100">
        <v>15.4</v>
      </c>
      <c r="AN400" s="100">
        <v>14.6</v>
      </c>
      <c r="AO400" s="100">
        <v>15.8</v>
      </c>
      <c r="AP400" s="100">
        <v>16</v>
      </c>
      <c r="AQ400" s="110">
        <f t="shared" si="619"/>
        <v>0.20000000000000284</v>
      </c>
      <c r="CQ400"/>
      <c r="CX400" s="103">
        <v>44564</v>
      </c>
      <c r="CY400" s="68">
        <v>10.25</v>
      </c>
      <c r="CZ400" s="68">
        <v>8.25</v>
      </c>
      <c r="DA400" s="126">
        <f t="shared" si="630"/>
        <v>2</v>
      </c>
      <c r="DC400" s="103">
        <v>44564</v>
      </c>
      <c r="DD400" s="127">
        <f t="shared" si="636"/>
        <v>0.60000000000000142</v>
      </c>
      <c r="DE400" s="127">
        <f t="shared" si="637"/>
        <v>1</v>
      </c>
      <c r="DF400" s="127">
        <f t="shared" si="638"/>
        <v>-1.5999999999999996</v>
      </c>
      <c r="DG400" s="127">
        <f t="shared" si="639"/>
        <v>-0.79999999999999893</v>
      </c>
      <c r="DH400" s="127">
        <f t="shared" si="640"/>
        <v>-0.19999999999999929</v>
      </c>
      <c r="DI400" s="127">
        <f t="shared" si="641"/>
        <v>0.19999999999999929</v>
      </c>
      <c r="DJ400" s="127">
        <f t="shared" si="642"/>
        <v>-0.79999999999999893</v>
      </c>
      <c r="DK400" s="127">
        <f t="shared" si="643"/>
        <v>-1.5999999999999996</v>
      </c>
      <c r="DL400" s="127">
        <f t="shared" si="644"/>
        <v>0</v>
      </c>
      <c r="DM400" s="127">
        <f t="shared" si="645"/>
        <v>-0.19999999999999929</v>
      </c>
      <c r="DN400" s="127">
        <f t="shared" si="646"/>
        <v>-1.7999999999999989</v>
      </c>
      <c r="DO400" s="127">
        <f t="shared" si="647"/>
        <v>-0.80000000000000071</v>
      </c>
      <c r="DP400" s="127">
        <f t="shared" si="648"/>
        <v>-0.80000000000000071</v>
      </c>
      <c r="DQ400" s="127">
        <f t="shared" si="649"/>
        <v>-0.39999999999999858</v>
      </c>
      <c r="DR400" s="127">
        <f t="shared" si="650"/>
        <v>-2.4000000000000004</v>
      </c>
      <c r="DS400" s="127">
        <f t="shared" si="651"/>
        <v>-2.5999999999999996</v>
      </c>
      <c r="DU400" s="103">
        <v>44567</v>
      </c>
      <c r="DV400" s="68">
        <v>7.7</v>
      </c>
      <c r="DW400" s="133">
        <v>8.1</v>
      </c>
      <c r="DX400" s="134">
        <f t="shared" si="633"/>
        <v>-0.39999999999999947</v>
      </c>
      <c r="DY400" s="68">
        <v>7.7</v>
      </c>
      <c r="DZ400" s="133">
        <v>7.8</v>
      </c>
      <c r="EA400" s="134">
        <f t="shared" si="655"/>
        <v>-9.9999999999999645E-2</v>
      </c>
      <c r="EB400" s="68"/>
      <c r="EC400" s="133"/>
      <c r="ED400" s="134"/>
      <c r="EE400" s="68"/>
      <c r="EF400" s="133"/>
      <c r="EG400" s="134"/>
      <c r="EH400" s="68">
        <v>7.6</v>
      </c>
      <c r="EI400" s="133">
        <v>8.1</v>
      </c>
      <c r="EJ400" s="134">
        <f t="shared" si="656"/>
        <v>-0.5</v>
      </c>
      <c r="EK400" s="68"/>
      <c r="EL400" s="133"/>
      <c r="EM400" s="134"/>
      <c r="EN400" s="68"/>
      <c r="EO400" s="133"/>
      <c r="EP400" s="134"/>
      <c r="EQ400" s="68">
        <v>7.3</v>
      </c>
      <c r="ER400" s="133">
        <v>7.4</v>
      </c>
      <c r="ES400" s="134">
        <f t="shared" si="657"/>
        <v>-0.10000000000000053</v>
      </c>
      <c r="ET400" s="68"/>
      <c r="EU400" s="133"/>
      <c r="EV400" s="134"/>
      <c r="EW400" s="68"/>
      <c r="EX400" s="133"/>
      <c r="EY400" s="134"/>
    </row>
    <row r="401" spans="10:155" ht="16.5" x14ac:dyDescent="0.35">
      <c r="J401" s="103">
        <v>44563</v>
      </c>
      <c r="K401" s="101">
        <f t="shared" si="632"/>
        <v>16.158064516129031</v>
      </c>
      <c r="L401" s="102">
        <v>16.5</v>
      </c>
      <c r="M401" s="100">
        <v>16.8</v>
      </c>
      <c r="N401" s="100">
        <v>16.2</v>
      </c>
      <c r="O401" s="100">
        <v>17</v>
      </c>
      <c r="P401" s="100">
        <v>17.399999999999999</v>
      </c>
      <c r="Q401" s="105">
        <v>18</v>
      </c>
      <c r="R401" s="102">
        <v>16.600000000000001</v>
      </c>
      <c r="S401" s="100">
        <v>16.399999999999999</v>
      </c>
      <c r="T401" s="100">
        <v>16.600000000000001</v>
      </c>
      <c r="U401" s="100">
        <v>17.2</v>
      </c>
      <c r="V401" s="100">
        <v>17</v>
      </c>
      <c r="W401" s="56">
        <v>17.2</v>
      </c>
      <c r="X401" s="106">
        <v>13.6</v>
      </c>
      <c r="Y401" s="100">
        <v>16</v>
      </c>
      <c r="Z401" s="100">
        <v>16.2</v>
      </c>
      <c r="AA401" s="100">
        <v>15.6</v>
      </c>
      <c r="AB401" s="105">
        <v>15.8</v>
      </c>
      <c r="AC401" s="102">
        <v>16.600000000000001</v>
      </c>
      <c r="AD401" s="100">
        <v>16.600000000000001</v>
      </c>
      <c r="AE401" s="100">
        <v>15.8</v>
      </c>
      <c r="AF401" s="100">
        <v>16.399999999999999</v>
      </c>
      <c r="AG401" s="100">
        <v>15.4</v>
      </c>
      <c r="AH401" s="100">
        <v>15.4</v>
      </c>
      <c r="AI401" s="100">
        <v>14.6</v>
      </c>
      <c r="AJ401" s="105">
        <v>15.2</v>
      </c>
      <c r="AK401" s="102">
        <v>16</v>
      </c>
      <c r="AL401" s="100">
        <v>16.2</v>
      </c>
      <c r="AM401" s="100">
        <v>15.6</v>
      </c>
      <c r="AN401" s="100">
        <v>14.8</v>
      </c>
      <c r="AO401" s="100">
        <v>16.2</v>
      </c>
      <c r="AP401" s="100">
        <v>16</v>
      </c>
      <c r="AQ401" s="110">
        <f t="shared" si="619"/>
        <v>0.29999999999999716</v>
      </c>
      <c r="CQ401"/>
      <c r="CX401" s="103">
        <v>44563</v>
      </c>
      <c r="CY401" s="68">
        <v>10.5</v>
      </c>
      <c r="CZ401" s="68">
        <v>8.5</v>
      </c>
      <c r="DA401" s="126">
        <f t="shared" si="630"/>
        <v>2</v>
      </c>
      <c r="DC401" s="103">
        <v>44563</v>
      </c>
      <c r="DD401" s="127">
        <f t="shared" si="636"/>
        <v>0.60000000000000142</v>
      </c>
      <c r="DE401" s="127">
        <f t="shared" si="637"/>
        <v>0.80000000000000071</v>
      </c>
      <c r="DF401" s="127">
        <f t="shared" si="638"/>
        <v>-1.5999999999999979</v>
      </c>
      <c r="DG401" s="127">
        <f t="shared" si="639"/>
        <v>-0.79999999999999893</v>
      </c>
      <c r="DH401" s="127">
        <f t="shared" si="640"/>
        <v>-0.19999999999999929</v>
      </c>
      <c r="DI401" s="127">
        <f t="shared" si="641"/>
        <v>0.20000000000000284</v>
      </c>
      <c r="DJ401" s="127">
        <f t="shared" si="642"/>
        <v>-0.99999999999999822</v>
      </c>
      <c r="DK401" s="127">
        <f t="shared" si="643"/>
        <v>-1.7999999999999989</v>
      </c>
      <c r="DL401" s="127">
        <f t="shared" si="644"/>
        <v>-0.19999999999999929</v>
      </c>
      <c r="DM401" s="127">
        <f t="shared" si="645"/>
        <v>-0.39999999999999858</v>
      </c>
      <c r="DN401" s="127">
        <f t="shared" si="646"/>
        <v>-1.8000000000000007</v>
      </c>
      <c r="DO401" s="127">
        <f t="shared" si="647"/>
        <v>-0.59999999999999964</v>
      </c>
      <c r="DP401" s="127">
        <f t="shared" si="648"/>
        <v>-0.80000000000000071</v>
      </c>
      <c r="DQ401" s="127">
        <f t="shared" si="649"/>
        <v>-0.40000000000000213</v>
      </c>
      <c r="DR401" s="127">
        <f t="shared" si="650"/>
        <v>-2.5999999999999996</v>
      </c>
      <c r="DS401" s="127">
        <f t="shared" si="651"/>
        <v>-2.7999999999999989</v>
      </c>
      <c r="DU401" s="103">
        <v>44566</v>
      </c>
      <c r="DV401" s="68">
        <v>7.8</v>
      </c>
      <c r="DW401" s="133">
        <v>8.3000000000000007</v>
      </c>
      <c r="DX401" s="134">
        <f t="shared" si="633"/>
        <v>-0.50000000000000089</v>
      </c>
      <c r="DY401" s="68">
        <v>7.8</v>
      </c>
      <c r="DZ401" s="133">
        <v>7.9</v>
      </c>
      <c r="EA401" s="134">
        <f t="shared" si="655"/>
        <v>-0.10000000000000053</v>
      </c>
      <c r="EB401" s="68"/>
      <c r="EC401" s="133"/>
      <c r="ED401" s="134"/>
      <c r="EE401" s="68"/>
      <c r="EF401" s="133"/>
      <c r="EG401" s="134"/>
      <c r="EH401" s="68">
        <v>7.8</v>
      </c>
      <c r="EI401" s="133">
        <v>8.1999999999999993</v>
      </c>
      <c r="EJ401" s="134">
        <f t="shared" si="656"/>
        <v>-0.39999999999999947</v>
      </c>
      <c r="EK401" s="68"/>
      <c r="EL401" s="133"/>
      <c r="EM401" s="134"/>
      <c r="EN401" s="68"/>
      <c r="EO401" s="133"/>
      <c r="EP401" s="134"/>
      <c r="EQ401" s="68">
        <v>7.3</v>
      </c>
      <c r="ER401" s="133">
        <v>7.4</v>
      </c>
      <c r="ES401" s="134">
        <f t="shared" si="657"/>
        <v>-0.10000000000000053</v>
      </c>
      <c r="ET401" s="68"/>
      <c r="EU401" s="133"/>
      <c r="EV401" s="134"/>
      <c r="EW401" s="68"/>
      <c r="EX401" s="133"/>
      <c r="EY401" s="134"/>
    </row>
    <row r="402" spans="10:155" ht="16.5" x14ac:dyDescent="0.35">
      <c r="J402" s="103">
        <v>44562</v>
      </c>
      <c r="K402" s="101">
        <f t="shared" si="632"/>
        <v>16.170967741935481</v>
      </c>
      <c r="L402" s="102">
        <v>16.5</v>
      </c>
      <c r="M402" s="100">
        <v>16.8</v>
      </c>
      <c r="N402" s="100">
        <v>16.2</v>
      </c>
      <c r="O402" s="100">
        <v>17</v>
      </c>
      <c r="P402" s="100">
        <v>17.399999999999999</v>
      </c>
      <c r="Q402" s="105">
        <v>18</v>
      </c>
      <c r="R402" s="102">
        <v>16.600000000000001</v>
      </c>
      <c r="S402" s="100">
        <v>16.399999999999999</v>
      </c>
      <c r="T402" s="100">
        <v>16.600000000000001</v>
      </c>
      <c r="U402" s="100">
        <v>17.2</v>
      </c>
      <c r="V402" s="100">
        <v>17</v>
      </c>
      <c r="W402" s="56">
        <v>17.2</v>
      </c>
      <c r="X402" s="106">
        <v>13.6</v>
      </c>
      <c r="Y402" s="100">
        <v>16</v>
      </c>
      <c r="Z402" s="100">
        <v>16.2</v>
      </c>
      <c r="AA402" s="100">
        <v>15.6</v>
      </c>
      <c r="AB402" s="105">
        <v>15.8</v>
      </c>
      <c r="AC402" s="102">
        <v>16.600000000000001</v>
      </c>
      <c r="AD402" s="100">
        <v>16.600000000000001</v>
      </c>
      <c r="AE402" s="100">
        <v>15.8</v>
      </c>
      <c r="AF402" s="100">
        <v>16.399999999999999</v>
      </c>
      <c r="AG402" s="100">
        <v>15.4</v>
      </c>
      <c r="AH402" s="100">
        <v>15.4</v>
      </c>
      <c r="AI402" s="100">
        <v>14.6</v>
      </c>
      <c r="AJ402" s="105">
        <v>15.2</v>
      </c>
      <c r="AK402" s="102">
        <v>16</v>
      </c>
      <c r="AL402" s="100">
        <v>16.399999999999999</v>
      </c>
      <c r="AM402" s="100">
        <v>15.6</v>
      </c>
      <c r="AN402" s="100">
        <v>14.8</v>
      </c>
      <c r="AO402" s="100">
        <v>16.399999999999999</v>
      </c>
      <c r="AP402" s="100">
        <v>16</v>
      </c>
      <c r="AQ402" s="110">
        <f t="shared" si="619"/>
        <v>0.39999999999999858</v>
      </c>
      <c r="CQ402"/>
      <c r="CX402" s="103">
        <v>44562</v>
      </c>
      <c r="CY402" s="68">
        <v>10.5</v>
      </c>
      <c r="CZ402" s="68">
        <v>8.75</v>
      </c>
      <c r="DA402" s="126">
        <f t="shared" si="630"/>
        <v>1.75</v>
      </c>
      <c r="DC402" s="103">
        <v>44562</v>
      </c>
      <c r="DD402" s="127">
        <f t="shared" si="636"/>
        <v>0.60000000000000142</v>
      </c>
      <c r="DE402" s="127">
        <f t="shared" si="637"/>
        <v>0.80000000000000071</v>
      </c>
      <c r="DF402" s="127">
        <f t="shared" si="638"/>
        <v>-1.5999999999999979</v>
      </c>
      <c r="DG402" s="127">
        <f t="shared" si="639"/>
        <v>-0.79999999999999893</v>
      </c>
      <c r="DH402" s="127">
        <f t="shared" si="640"/>
        <v>0</v>
      </c>
      <c r="DI402" s="127">
        <f t="shared" si="641"/>
        <v>0.20000000000000284</v>
      </c>
      <c r="DJ402" s="127">
        <f t="shared" si="642"/>
        <v>-0.99999999999999822</v>
      </c>
      <c r="DK402" s="127">
        <f t="shared" si="643"/>
        <v>-1.7999999999999989</v>
      </c>
      <c r="DL402" s="127">
        <f t="shared" si="644"/>
        <v>-0.19999999999999929</v>
      </c>
      <c r="DM402" s="127">
        <f t="shared" si="645"/>
        <v>-0.39999999999999858</v>
      </c>
      <c r="DN402" s="127">
        <f t="shared" si="646"/>
        <v>-1.8000000000000007</v>
      </c>
      <c r="DO402" s="127">
        <f t="shared" si="647"/>
        <v>-0.59999999999999964</v>
      </c>
      <c r="DP402" s="127">
        <f t="shared" si="648"/>
        <v>-0.60000000000000142</v>
      </c>
      <c r="DQ402" s="127">
        <f t="shared" si="649"/>
        <v>-0.20000000000000284</v>
      </c>
      <c r="DR402" s="127">
        <f t="shared" si="650"/>
        <v>-2.7999999999999989</v>
      </c>
      <c r="DS402" s="127">
        <f t="shared" si="651"/>
        <v>-2.7999999999999989</v>
      </c>
      <c r="DU402" s="103">
        <v>44565</v>
      </c>
      <c r="DV402" s="68">
        <v>8</v>
      </c>
      <c r="DW402" s="133">
        <v>8.6</v>
      </c>
      <c r="DX402" s="134">
        <f t="shared" si="633"/>
        <v>-0.59999999999999964</v>
      </c>
      <c r="DY402" s="68">
        <v>8</v>
      </c>
      <c r="DZ402" s="133">
        <v>8.1999999999999993</v>
      </c>
      <c r="EA402" s="134">
        <f t="shared" si="655"/>
        <v>-0.19999999999999929</v>
      </c>
      <c r="EB402" s="68"/>
      <c r="EC402" s="133"/>
      <c r="ED402" s="134"/>
      <c r="EE402" s="68"/>
      <c r="EF402" s="133"/>
      <c r="EG402" s="134"/>
      <c r="EH402" s="68">
        <v>7.9</v>
      </c>
      <c r="EI402" s="133">
        <v>8.4</v>
      </c>
      <c r="EJ402" s="134">
        <f t="shared" si="656"/>
        <v>-0.5</v>
      </c>
      <c r="EK402" s="68"/>
      <c r="EL402" s="133"/>
      <c r="EM402" s="134"/>
      <c r="EN402" s="68"/>
      <c r="EO402" s="133"/>
      <c r="EP402" s="134"/>
      <c r="EQ402" s="68">
        <v>7.5</v>
      </c>
      <c r="ER402" s="133">
        <v>7.7</v>
      </c>
      <c r="ES402" s="134">
        <f t="shared" si="657"/>
        <v>-0.20000000000000018</v>
      </c>
      <c r="ET402" s="68"/>
      <c r="EU402" s="133"/>
      <c r="EV402" s="134"/>
      <c r="EW402" s="68"/>
      <c r="EX402" s="133"/>
      <c r="EY402" s="134"/>
    </row>
    <row r="403" spans="10:155" ht="16.5" x14ac:dyDescent="0.35">
      <c r="J403" s="103">
        <v>44561</v>
      </c>
      <c r="K403" s="101">
        <f t="shared" si="632"/>
        <v>16.170967741935481</v>
      </c>
      <c r="L403" s="102">
        <v>16.5</v>
      </c>
      <c r="M403" s="100">
        <v>16.8</v>
      </c>
      <c r="N403" s="100">
        <v>16.2</v>
      </c>
      <c r="O403" s="100">
        <v>17</v>
      </c>
      <c r="P403" s="100">
        <v>17.399999999999999</v>
      </c>
      <c r="Q403" s="105">
        <v>18</v>
      </c>
      <c r="R403" s="102">
        <v>16.600000000000001</v>
      </c>
      <c r="S403" s="100">
        <v>16.399999999999999</v>
      </c>
      <c r="T403" s="100">
        <v>16.600000000000001</v>
      </c>
      <c r="U403" s="100">
        <v>17.2</v>
      </c>
      <c r="V403" s="100">
        <v>17</v>
      </c>
      <c r="W403" s="56">
        <v>17.2</v>
      </c>
      <c r="X403" s="106">
        <v>13.6</v>
      </c>
      <c r="Y403" s="100">
        <v>16</v>
      </c>
      <c r="Z403" s="100">
        <v>16.2</v>
      </c>
      <c r="AA403" s="100">
        <v>15.6</v>
      </c>
      <c r="AB403" s="105">
        <v>15.8</v>
      </c>
      <c r="AC403" s="102">
        <v>16.600000000000001</v>
      </c>
      <c r="AD403" s="100">
        <v>16.600000000000001</v>
      </c>
      <c r="AE403" s="100">
        <v>15.8</v>
      </c>
      <c r="AF403" s="100">
        <v>16.399999999999999</v>
      </c>
      <c r="AG403" s="100">
        <v>15.4</v>
      </c>
      <c r="AH403" s="100">
        <v>15.4</v>
      </c>
      <c r="AI403" s="100">
        <v>14.6</v>
      </c>
      <c r="AJ403" s="105">
        <v>15.2</v>
      </c>
      <c r="AK403" s="102">
        <v>16</v>
      </c>
      <c r="AL403" s="100">
        <v>16.399999999999999</v>
      </c>
      <c r="AM403" s="100">
        <v>15.6</v>
      </c>
      <c r="AN403" s="100">
        <v>14.8</v>
      </c>
      <c r="AO403" s="100">
        <v>16.399999999999999</v>
      </c>
      <c r="AP403" s="100">
        <v>16</v>
      </c>
      <c r="AQ403" s="110">
        <f t="shared" si="619"/>
        <v>0.39999999999999858</v>
      </c>
      <c r="CQ403"/>
      <c r="CX403" s="103">
        <v>44561</v>
      </c>
      <c r="CY403" s="68">
        <v>10.75</v>
      </c>
      <c r="CZ403" s="68">
        <v>9.25</v>
      </c>
      <c r="DA403" s="126">
        <f t="shared" si="630"/>
        <v>1.5</v>
      </c>
      <c r="DC403" s="103">
        <v>44561</v>
      </c>
      <c r="DD403" s="127">
        <f t="shared" si="636"/>
        <v>0.60000000000000142</v>
      </c>
      <c r="DE403" s="127">
        <f t="shared" si="637"/>
        <v>0.80000000000000071</v>
      </c>
      <c r="DF403" s="127">
        <f t="shared" si="638"/>
        <v>-1.5999999999999979</v>
      </c>
      <c r="DG403" s="127">
        <f t="shared" si="639"/>
        <v>-0.79999999999999893</v>
      </c>
      <c r="DH403" s="127">
        <f t="shared" si="640"/>
        <v>0</v>
      </c>
      <c r="DI403" s="127">
        <f t="shared" si="641"/>
        <v>0.20000000000000284</v>
      </c>
      <c r="DJ403" s="127">
        <f t="shared" si="642"/>
        <v>-0.99999999999999822</v>
      </c>
      <c r="DK403" s="127">
        <f t="shared" si="643"/>
        <v>-1.7999999999999989</v>
      </c>
      <c r="DL403" s="127">
        <f t="shared" si="644"/>
        <v>-0.19999999999999929</v>
      </c>
      <c r="DM403" s="127">
        <f t="shared" si="645"/>
        <v>-0.39999999999999858</v>
      </c>
      <c r="DN403" s="127">
        <f t="shared" si="646"/>
        <v>-1.8000000000000007</v>
      </c>
      <c r="DO403" s="127">
        <f t="shared" si="647"/>
        <v>-0.59999999999999964</v>
      </c>
      <c r="DP403" s="127">
        <f t="shared" si="648"/>
        <v>-0.60000000000000142</v>
      </c>
      <c r="DQ403" s="127">
        <f t="shared" si="649"/>
        <v>-0.20000000000000284</v>
      </c>
      <c r="DR403" s="127">
        <f t="shared" si="650"/>
        <v>-2.7999999999999989</v>
      </c>
      <c r="DS403" s="127">
        <f t="shared" si="651"/>
        <v>-2.7999999999999989</v>
      </c>
      <c r="DU403" s="103">
        <v>44564</v>
      </c>
      <c r="DV403" s="68">
        <v>8.1999999999999993</v>
      </c>
      <c r="DW403" s="133">
        <v>8.6999999999999993</v>
      </c>
      <c r="DX403" s="134">
        <f t="shared" si="633"/>
        <v>-0.5</v>
      </c>
      <c r="DY403" s="68">
        <v>8.1</v>
      </c>
      <c r="DZ403" s="133">
        <v>8.4</v>
      </c>
      <c r="EA403" s="134">
        <f t="shared" si="655"/>
        <v>-0.30000000000000071</v>
      </c>
      <c r="EB403" s="68"/>
      <c r="EC403" s="133"/>
      <c r="ED403" s="134"/>
      <c r="EE403" s="68"/>
      <c r="EF403" s="133"/>
      <c r="EG403" s="134"/>
      <c r="EH403" s="68">
        <v>8</v>
      </c>
      <c r="EI403" s="133">
        <v>8.6</v>
      </c>
      <c r="EJ403" s="134">
        <f t="shared" si="656"/>
        <v>-0.59999999999999964</v>
      </c>
      <c r="EK403" s="68"/>
      <c r="EL403" s="133"/>
      <c r="EM403" s="134"/>
      <c r="EN403" s="68"/>
      <c r="EO403" s="133"/>
      <c r="EP403" s="134"/>
      <c r="EQ403" s="68">
        <v>7.7</v>
      </c>
      <c r="ER403" s="133">
        <v>7.8</v>
      </c>
      <c r="ES403" s="134">
        <f t="shared" si="657"/>
        <v>-9.9999999999999645E-2</v>
      </c>
      <c r="ET403" s="68"/>
      <c r="EU403" s="133"/>
      <c r="EV403" s="134"/>
      <c r="EW403" s="68"/>
      <c r="EX403" s="133"/>
      <c r="EY403" s="134"/>
    </row>
    <row r="404" spans="10:155" ht="16.5" x14ac:dyDescent="0.35">
      <c r="J404" s="103">
        <v>44560</v>
      </c>
      <c r="K404" s="101">
        <f t="shared" si="632"/>
        <v>16.245161290322581</v>
      </c>
      <c r="L404" s="102">
        <v>16.5</v>
      </c>
      <c r="M404" s="100">
        <v>16.8</v>
      </c>
      <c r="N404" s="100">
        <v>16.399999999999999</v>
      </c>
      <c r="O404" s="100">
        <v>17</v>
      </c>
      <c r="P404" s="100">
        <v>17.399999999999999</v>
      </c>
      <c r="Q404" s="105">
        <v>18</v>
      </c>
      <c r="R404" s="102">
        <v>16.8</v>
      </c>
      <c r="S404" s="100">
        <v>16.399999999999999</v>
      </c>
      <c r="T404" s="100">
        <v>16.600000000000001</v>
      </c>
      <c r="U404" s="100">
        <v>17.2</v>
      </c>
      <c r="V404" s="100">
        <v>17.2</v>
      </c>
      <c r="W404" s="56">
        <v>17.399999999999999</v>
      </c>
      <c r="X404" s="106">
        <v>13.6</v>
      </c>
      <c r="Y404" s="100">
        <v>16</v>
      </c>
      <c r="Z404" s="100">
        <v>16.2</v>
      </c>
      <c r="AA404" s="100">
        <v>15.6</v>
      </c>
      <c r="AB404" s="105">
        <v>15.8</v>
      </c>
      <c r="AC404" s="102">
        <v>16.600000000000001</v>
      </c>
      <c r="AD404" s="100">
        <v>16.600000000000001</v>
      </c>
      <c r="AE404" s="100">
        <v>16</v>
      </c>
      <c r="AF404" s="100">
        <v>16.399999999999999</v>
      </c>
      <c r="AG404" s="100">
        <v>15.8</v>
      </c>
      <c r="AH404" s="100">
        <v>15.6</v>
      </c>
      <c r="AI404" s="100">
        <v>14.9</v>
      </c>
      <c r="AJ404" s="105">
        <v>15.4</v>
      </c>
      <c r="AK404" s="102">
        <v>16</v>
      </c>
      <c r="AL404" s="100">
        <v>16.600000000000001</v>
      </c>
      <c r="AM404" s="100">
        <v>15.6</v>
      </c>
      <c r="AN404" s="100">
        <v>14.8</v>
      </c>
      <c r="AO404" s="100">
        <v>16.399999999999999</v>
      </c>
      <c r="AP404" s="100">
        <v>16</v>
      </c>
      <c r="AQ404" s="110">
        <f t="shared" si="619"/>
        <v>0.39999999999999858</v>
      </c>
      <c r="CQ404"/>
      <c r="CX404" s="103">
        <v>44560</v>
      </c>
      <c r="CY404" s="68">
        <v>10.5</v>
      </c>
      <c r="CZ404" s="68">
        <v>8.75</v>
      </c>
      <c r="DA404" s="126">
        <f t="shared" si="630"/>
        <v>1.75</v>
      </c>
      <c r="DC404" s="103">
        <v>44560</v>
      </c>
      <c r="DD404" s="127">
        <f t="shared" si="636"/>
        <v>0.80000000000000071</v>
      </c>
      <c r="DE404" s="127">
        <f t="shared" si="637"/>
        <v>0.80000000000000071</v>
      </c>
      <c r="DF404" s="127">
        <f t="shared" si="638"/>
        <v>-1.5999999999999979</v>
      </c>
      <c r="DG404" s="127">
        <f t="shared" si="639"/>
        <v>-0.79999999999999893</v>
      </c>
      <c r="DH404" s="127">
        <f t="shared" si="640"/>
        <v>0.20000000000000284</v>
      </c>
      <c r="DI404" s="127">
        <f t="shared" si="641"/>
        <v>0.40000000000000213</v>
      </c>
      <c r="DJ404" s="127">
        <f t="shared" si="642"/>
        <v>-0.79999999999999893</v>
      </c>
      <c r="DK404" s="127">
        <f t="shared" si="643"/>
        <v>-1.4999999999999982</v>
      </c>
      <c r="DL404" s="127">
        <f t="shared" si="644"/>
        <v>0</v>
      </c>
      <c r="DM404" s="127">
        <f t="shared" si="645"/>
        <v>-0.39999999999999858</v>
      </c>
      <c r="DN404" s="127">
        <f t="shared" si="646"/>
        <v>-2</v>
      </c>
      <c r="DO404" s="127">
        <f t="shared" si="647"/>
        <v>-0.79999999999999893</v>
      </c>
      <c r="DP404" s="127">
        <f t="shared" si="648"/>
        <v>-0.59999999999999787</v>
      </c>
      <c r="DQ404" s="127">
        <f t="shared" si="649"/>
        <v>-0.19999999999999929</v>
      </c>
      <c r="DR404" s="127">
        <f t="shared" si="650"/>
        <v>-3.0000000000000018</v>
      </c>
      <c r="DS404" s="127">
        <f t="shared" si="651"/>
        <v>-2.7999999999999989</v>
      </c>
      <c r="DU404" s="103">
        <v>44563</v>
      </c>
      <c r="DV404" s="68">
        <v>8.3000000000000007</v>
      </c>
      <c r="DW404" s="133">
        <v>8.6999999999999993</v>
      </c>
      <c r="DX404" s="134">
        <f t="shared" si="633"/>
        <v>-0.39999999999999858</v>
      </c>
      <c r="DY404" s="68">
        <v>8.1999999999999993</v>
      </c>
      <c r="DZ404" s="133">
        <v>8.4</v>
      </c>
      <c r="EA404" s="134">
        <f t="shared" si="655"/>
        <v>-0.20000000000000107</v>
      </c>
      <c r="EB404" s="68"/>
      <c r="EC404" s="133"/>
      <c r="ED404" s="134"/>
      <c r="EE404" s="68"/>
      <c r="EF404" s="133"/>
      <c r="EG404" s="134"/>
      <c r="EH404" s="68">
        <v>8.1</v>
      </c>
      <c r="EI404" s="133">
        <v>8.8000000000000007</v>
      </c>
      <c r="EJ404" s="134">
        <f t="shared" si="656"/>
        <v>-0.70000000000000107</v>
      </c>
      <c r="EK404" s="68"/>
      <c r="EL404" s="133"/>
      <c r="EM404" s="134"/>
      <c r="EN404" s="68"/>
      <c r="EO404" s="133"/>
      <c r="EP404" s="134"/>
      <c r="EQ404" s="68">
        <v>7.7</v>
      </c>
      <c r="ER404" s="133">
        <v>7.8</v>
      </c>
      <c r="ES404" s="134">
        <f t="shared" si="657"/>
        <v>-9.9999999999999645E-2</v>
      </c>
      <c r="ET404" s="68"/>
      <c r="EU404" s="133"/>
      <c r="EV404" s="134"/>
      <c r="EW404" s="68"/>
      <c r="EX404" s="133"/>
      <c r="EY404" s="134"/>
    </row>
    <row r="405" spans="10:155" ht="16.5" x14ac:dyDescent="0.35">
      <c r="J405" s="103">
        <v>44559</v>
      </c>
      <c r="K405" s="101">
        <f t="shared" si="632"/>
        <v>16.232258064516127</v>
      </c>
      <c r="L405" s="102">
        <v>16.5</v>
      </c>
      <c r="M405" s="100">
        <v>16.8</v>
      </c>
      <c r="N405" s="100">
        <v>16.399999999999999</v>
      </c>
      <c r="O405" s="100">
        <v>17.399999999999999</v>
      </c>
      <c r="P405" s="100">
        <v>17.399999999999999</v>
      </c>
      <c r="Q405" s="105">
        <v>17.600000000000001</v>
      </c>
      <c r="R405" s="102">
        <v>16.8</v>
      </c>
      <c r="S405" s="100">
        <v>16.399999999999999</v>
      </c>
      <c r="T405" s="100">
        <v>16.600000000000001</v>
      </c>
      <c r="U405" s="100">
        <v>17.2</v>
      </c>
      <c r="V405" s="100">
        <v>17.2</v>
      </c>
      <c r="W405" s="56">
        <v>17.399999999999999</v>
      </c>
      <c r="X405" s="106">
        <v>13.6</v>
      </c>
      <c r="Y405" s="100">
        <v>16</v>
      </c>
      <c r="Z405" s="100">
        <v>16.2</v>
      </c>
      <c r="AA405" s="100">
        <v>15.6</v>
      </c>
      <c r="AB405" s="105">
        <v>15.8</v>
      </c>
      <c r="AC405" s="102">
        <v>16.600000000000001</v>
      </c>
      <c r="AD405" s="100">
        <v>16.600000000000001</v>
      </c>
      <c r="AE405" s="100">
        <v>15.8</v>
      </c>
      <c r="AF405" s="100">
        <v>16.399999999999999</v>
      </c>
      <c r="AG405" s="100">
        <v>15.8</v>
      </c>
      <c r="AH405" s="100">
        <v>15.6</v>
      </c>
      <c r="AI405" s="100">
        <v>14.9</v>
      </c>
      <c r="AJ405" s="105">
        <v>15.4</v>
      </c>
      <c r="AK405" s="102">
        <v>16</v>
      </c>
      <c r="AL405" s="100">
        <v>16.399999999999999</v>
      </c>
      <c r="AM405" s="100">
        <v>15.6</v>
      </c>
      <c r="AN405" s="100">
        <v>14.8</v>
      </c>
      <c r="AO405" s="100">
        <v>16.399999999999999</v>
      </c>
      <c r="AP405" s="100">
        <v>16</v>
      </c>
      <c r="AQ405" s="110">
        <f t="shared" si="619"/>
        <v>0.29999999999999716</v>
      </c>
      <c r="CQ405"/>
      <c r="CX405" s="103">
        <v>44559</v>
      </c>
      <c r="CY405" s="68">
        <v>10.5</v>
      </c>
      <c r="CZ405" s="68">
        <v>8.75</v>
      </c>
      <c r="DA405" s="126">
        <f t="shared" si="630"/>
        <v>1.75</v>
      </c>
      <c r="DC405" s="103">
        <v>44559</v>
      </c>
      <c r="DD405" s="127">
        <f t="shared" si="636"/>
        <v>0.80000000000000071</v>
      </c>
      <c r="DE405" s="127">
        <f t="shared" si="637"/>
        <v>0.80000000000000071</v>
      </c>
      <c r="DF405" s="127">
        <f t="shared" si="638"/>
        <v>-1.5999999999999979</v>
      </c>
      <c r="DG405" s="127">
        <f t="shared" si="639"/>
        <v>-0.79999999999999893</v>
      </c>
      <c r="DH405" s="127">
        <f t="shared" si="640"/>
        <v>0</v>
      </c>
      <c r="DI405" s="127">
        <f t="shared" si="641"/>
        <v>0.40000000000000213</v>
      </c>
      <c r="DJ405" s="127">
        <f t="shared" si="642"/>
        <v>-0.79999999999999893</v>
      </c>
      <c r="DK405" s="127">
        <f t="shared" si="643"/>
        <v>-1.4999999999999982</v>
      </c>
      <c r="DL405" s="127">
        <f t="shared" si="644"/>
        <v>0</v>
      </c>
      <c r="DM405" s="127">
        <f t="shared" si="645"/>
        <v>-0.39999999999999858</v>
      </c>
      <c r="DN405" s="127">
        <f t="shared" si="646"/>
        <v>-2</v>
      </c>
      <c r="DO405" s="127">
        <f t="shared" si="647"/>
        <v>-0.79999999999999893</v>
      </c>
      <c r="DP405" s="127">
        <f t="shared" si="648"/>
        <v>-0.80000000000000071</v>
      </c>
      <c r="DQ405" s="127">
        <f t="shared" si="649"/>
        <v>-0.40000000000000213</v>
      </c>
      <c r="DR405" s="127">
        <f t="shared" si="650"/>
        <v>-2.7999999999999989</v>
      </c>
      <c r="DS405" s="127">
        <f t="shared" si="651"/>
        <v>-2.7999999999999989</v>
      </c>
      <c r="DU405" s="103">
        <v>44562</v>
      </c>
      <c r="DV405" s="68">
        <v>8.3000000000000007</v>
      </c>
      <c r="DW405" s="133">
        <v>8.6999999999999993</v>
      </c>
      <c r="DX405" s="134">
        <f t="shared" si="633"/>
        <v>-0.39999999999999858</v>
      </c>
      <c r="DY405" s="68">
        <v>8.1999999999999993</v>
      </c>
      <c r="DZ405" s="133">
        <v>8.4</v>
      </c>
      <c r="EA405" s="134">
        <f t="shared" si="655"/>
        <v>-0.20000000000000107</v>
      </c>
      <c r="EB405" s="68"/>
      <c r="EC405" s="133"/>
      <c r="ED405" s="134"/>
      <c r="EE405" s="68"/>
      <c r="EF405" s="133"/>
      <c r="EG405" s="134"/>
      <c r="EH405" s="68">
        <v>8.1999999999999993</v>
      </c>
      <c r="EI405" s="133">
        <v>8.8000000000000007</v>
      </c>
      <c r="EJ405" s="134">
        <f t="shared" si="656"/>
        <v>-0.60000000000000142</v>
      </c>
      <c r="EK405" s="68"/>
      <c r="EL405" s="133"/>
      <c r="EM405" s="134"/>
      <c r="EN405" s="68"/>
      <c r="EO405" s="133"/>
      <c r="EP405" s="134"/>
      <c r="EQ405" s="68">
        <v>7.7</v>
      </c>
      <c r="ER405" s="133">
        <v>7.8</v>
      </c>
      <c r="ES405" s="134">
        <f t="shared" si="657"/>
        <v>-9.9999999999999645E-2</v>
      </c>
      <c r="ET405" s="68"/>
      <c r="EU405" s="133"/>
      <c r="EV405" s="134"/>
      <c r="EW405" s="68"/>
      <c r="EX405" s="133"/>
      <c r="EY405" s="134"/>
    </row>
    <row r="406" spans="10:155" ht="16.5" x14ac:dyDescent="0.35">
      <c r="J406" s="103">
        <v>44558</v>
      </c>
      <c r="K406" s="101">
        <f t="shared" si="632"/>
        <v>16.238709677419354</v>
      </c>
      <c r="L406" s="102">
        <v>16.5</v>
      </c>
      <c r="M406" s="100">
        <v>16.8</v>
      </c>
      <c r="N406" s="100">
        <v>16.399999999999999</v>
      </c>
      <c r="O406" s="100">
        <v>17.399999999999999</v>
      </c>
      <c r="P406" s="100">
        <v>17.399999999999999</v>
      </c>
      <c r="Q406" s="105">
        <v>17.600000000000001</v>
      </c>
      <c r="R406" s="102">
        <v>16.8</v>
      </c>
      <c r="S406" s="100">
        <v>16.399999999999999</v>
      </c>
      <c r="T406" s="100">
        <v>16.600000000000001</v>
      </c>
      <c r="U406" s="100">
        <v>17.2</v>
      </c>
      <c r="V406" s="100">
        <v>17.2</v>
      </c>
      <c r="W406" s="56">
        <v>17.399999999999999</v>
      </c>
      <c r="X406" s="106">
        <v>13.6</v>
      </c>
      <c r="Y406" s="100">
        <v>16</v>
      </c>
      <c r="Z406" s="100">
        <v>16.2</v>
      </c>
      <c r="AA406" s="100">
        <v>15.6</v>
      </c>
      <c r="AB406" s="105">
        <v>15.8</v>
      </c>
      <c r="AC406" s="102">
        <v>16.600000000000001</v>
      </c>
      <c r="AD406" s="100">
        <v>16.600000000000001</v>
      </c>
      <c r="AE406" s="100">
        <v>15.8</v>
      </c>
      <c r="AF406" s="100">
        <v>16.399999999999999</v>
      </c>
      <c r="AG406" s="100">
        <v>15.8</v>
      </c>
      <c r="AH406" s="100">
        <v>15.6</v>
      </c>
      <c r="AI406" s="100">
        <v>14.9</v>
      </c>
      <c r="AJ406" s="105">
        <v>15.2</v>
      </c>
      <c r="AK406" s="102">
        <v>16</v>
      </c>
      <c r="AL406" s="100">
        <v>16.399999999999999</v>
      </c>
      <c r="AM406" s="100">
        <v>15.8</v>
      </c>
      <c r="AN406" s="100">
        <v>15</v>
      </c>
      <c r="AO406" s="100">
        <v>16.399999999999999</v>
      </c>
      <c r="AP406" s="100">
        <v>16</v>
      </c>
      <c r="AQ406" s="110">
        <f t="shared" si="619"/>
        <v>0.29999999999999716</v>
      </c>
      <c r="CQ406"/>
      <c r="CX406" s="103">
        <v>44558</v>
      </c>
      <c r="CY406" s="68">
        <v>10.25</v>
      </c>
      <c r="CZ406" s="68">
        <v>8.9</v>
      </c>
      <c r="DA406" s="126">
        <f t="shared" si="630"/>
        <v>1.3499999999999996</v>
      </c>
      <c r="DC406" s="103">
        <v>44558</v>
      </c>
      <c r="DD406" s="127">
        <f t="shared" si="636"/>
        <v>0.80000000000000071</v>
      </c>
      <c r="DE406" s="127">
        <f t="shared" si="637"/>
        <v>0.80000000000000071</v>
      </c>
      <c r="DF406" s="127">
        <f t="shared" si="638"/>
        <v>-1.3999999999999986</v>
      </c>
      <c r="DG406" s="127">
        <f t="shared" si="639"/>
        <v>-0.59999999999999787</v>
      </c>
      <c r="DH406" s="127">
        <f t="shared" si="640"/>
        <v>0</v>
      </c>
      <c r="DI406" s="127">
        <f t="shared" si="641"/>
        <v>0.40000000000000213</v>
      </c>
      <c r="DJ406" s="127">
        <f t="shared" si="642"/>
        <v>-0.79999999999999893</v>
      </c>
      <c r="DK406" s="127">
        <f t="shared" si="643"/>
        <v>-1.4999999999999982</v>
      </c>
      <c r="DL406" s="127">
        <f t="shared" si="644"/>
        <v>0</v>
      </c>
      <c r="DM406" s="127">
        <f t="shared" si="645"/>
        <v>-0.39999999999999858</v>
      </c>
      <c r="DN406" s="127">
        <f t="shared" si="646"/>
        <v>-1.8000000000000007</v>
      </c>
      <c r="DO406" s="127">
        <f t="shared" si="647"/>
        <v>-0.59999999999999964</v>
      </c>
      <c r="DP406" s="127">
        <f t="shared" si="648"/>
        <v>-0.80000000000000071</v>
      </c>
      <c r="DQ406" s="127">
        <f t="shared" si="649"/>
        <v>-0.40000000000000213</v>
      </c>
      <c r="DR406" s="127">
        <f t="shared" si="650"/>
        <v>-2.7999999999999989</v>
      </c>
      <c r="DS406" s="127">
        <f t="shared" si="651"/>
        <v>-2.7999999999999989</v>
      </c>
      <c r="DU406" s="103">
        <v>44561</v>
      </c>
      <c r="DV406" s="68">
        <v>8.3000000000000007</v>
      </c>
      <c r="DW406" s="133">
        <v>8.6999999999999993</v>
      </c>
      <c r="DX406" s="134">
        <f t="shared" si="633"/>
        <v>-0.39999999999999858</v>
      </c>
      <c r="DY406" s="68">
        <v>8.1999999999999993</v>
      </c>
      <c r="DZ406" s="133">
        <v>8.4</v>
      </c>
      <c r="EA406" s="134">
        <f t="shared" ref="EA406:EA418" si="658">DY406-DZ406</f>
        <v>-0.20000000000000107</v>
      </c>
      <c r="EB406" s="68"/>
      <c r="EC406" s="133"/>
      <c r="ED406" s="134"/>
      <c r="EE406" s="68"/>
      <c r="EF406" s="133"/>
      <c r="EG406" s="134"/>
      <c r="EH406" s="68">
        <v>8.1999999999999993</v>
      </c>
      <c r="EI406" s="133">
        <v>8.9</v>
      </c>
      <c r="EJ406" s="134">
        <f t="shared" ref="EJ406:EJ413" si="659">EH406-EI406</f>
        <v>-0.70000000000000107</v>
      </c>
      <c r="EK406" s="68"/>
      <c r="EL406" s="133"/>
      <c r="EM406" s="134"/>
      <c r="EN406" s="68"/>
      <c r="EO406" s="133"/>
      <c r="EP406" s="134"/>
      <c r="EQ406" s="68">
        <v>7.7</v>
      </c>
      <c r="ER406" s="133">
        <v>7.8</v>
      </c>
      <c r="ES406" s="134">
        <f t="shared" ref="ES406:ES413" si="660">EQ406-ER406</f>
        <v>-9.9999999999999645E-2</v>
      </c>
      <c r="ET406" s="68"/>
      <c r="EU406" s="133"/>
      <c r="EV406" s="134"/>
      <c r="EW406" s="68"/>
      <c r="EX406" s="133"/>
      <c r="EY406" s="134"/>
    </row>
    <row r="407" spans="10:155" ht="16.5" x14ac:dyDescent="0.35">
      <c r="J407" s="103">
        <v>44557</v>
      </c>
      <c r="K407" s="101">
        <f t="shared" si="632"/>
        <v>16.303225806451614</v>
      </c>
      <c r="L407" s="102">
        <v>16.5</v>
      </c>
      <c r="M407" s="100">
        <v>16.8</v>
      </c>
      <c r="N407" s="100">
        <v>16.399999999999999</v>
      </c>
      <c r="O407" s="100">
        <v>17.399999999999999</v>
      </c>
      <c r="P407" s="100">
        <v>17.399999999999999</v>
      </c>
      <c r="Q407" s="105">
        <v>17.600000000000001</v>
      </c>
      <c r="R407" s="102">
        <v>16.8</v>
      </c>
      <c r="S407" s="100">
        <v>16.600000000000001</v>
      </c>
      <c r="T407" s="100">
        <v>17</v>
      </c>
      <c r="U407" s="100">
        <v>17.2</v>
      </c>
      <c r="V407" s="100">
        <v>17.600000000000001</v>
      </c>
      <c r="W407" s="56">
        <v>17.399999999999999</v>
      </c>
      <c r="X407" s="106">
        <v>13.8</v>
      </c>
      <c r="Y407" s="100">
        <v>16.2</v>
      </c>
      <c r="Z407" s="100">
        <v>16.2</v>
      </c>
      <c r="AA407" s="100">
        <v>15.6</v>
      </c>
      <c r="AB407" s="105">
        <v>15.8</v>
      </c>
      <c r="AC407" s="102">
        <v>16.600000000000001</v>
      </c>
      <c r="AD407" s="100">
        <v>16.600000000000001</v>
      </c>
      <c r="AE407" s="100">
        <v>15.8</v>
      </c>
      <c r="AF407" s="100">
        <v>16.399999999999999</v>
      </c>
      <c r="AG407" s="100">
        <v>15.8</v>
      </c>
      <c r="AH407" s="100">
        <v>15.6</v>
      </c>
      <c r="AI407" s="100">
        <v>14.9</v>
      </c>
      <c r="AJ407" s="105">
        <v>15.2</v>
      </c>
      <c r="AK407" s="102">
        <v>16.2</v>
      </c>
      <c r="AL407" s="100">
        <v>16.600000000000001</v>
      </c>
      <c r="AM407" s="100">
        <v>15.8</v>
      </c>
      <c r="AN407" s="100">
        <v>15</v>
      </c>
      <c r="AO407" s="100">
        <v>16.600000000000001</v>
      </c>
      <c r="AP407" s="100">
        <v>16</v>
      </c>
      <c r="AQ407" s="110">
        <f t="shared" si="619"/>
        <v>0.29999999999999716</v>
      </c>
      <c r="CQ407"/>
      <c r="CX407" s="103">
        <v>44557</v>
      </c>
      <c r="CY407" s="68">
        <v>10.5</v>
      </c>
      <c r="CZ407" s="68">
        <v>7.75</v>
      </c>
      <c r="DA407" s="126">
        <f t="shared" si="630"/>
        <v>2.75</v>
      </c>
      <c r="DC407" s="103">
        <v>44557</v>
      </c>
      <c r="DD407" s="127">
        <f t="shared" si="636"/>
        <v>1</v>
      </c>
      <c r="DE407" s="127">
        <f t="shared" si="637"/>
        <v>0.59999999999999787</v>
      </c>
      <c r="DF407" s="127">
        <f t="shared" si="638"/>
        <v>-1.6000000000000014</v>
      </c>
      <c r="DG407" s="127">
        <f t="shared" si="639"/>
        <v>-0.80000000000000071</v>
      </c>
      <c r="DH407" s="127">
        <f t="shared" si="640"/>
        <v>0</v>
      </c>
      <c r="DI407" s="127">
        <f t="shared" si="641"/>
        <v>0.19999999999999929</v>
      </c>
      <c r="DJ407" s="127">
        <f t="shared" si="642"/>
        <v>-1.0000000000000018</v>
      </c>
      <c r="DK407" s="127">
        <f t="shared" si="643"/>
        <v>-1.7000000000000011</v>
      </c>
      <c r="DL407" s="127">
        <f t="shared" si="644"/>
        <v>-0.20000000000000284</v>
      </c>
      <c r="DM407" s="127">
        <f t="shared" si="645"/>
        <v>-0.40000000000000213</v>
      </c>
      <c r="DN407" s="127">
        <f t="shared" si="646"/>
        <v>-1.8000000000000007</v>
      </c>
      <c r="DO407" s="127">
        <f t="shared" si="647"/>
        <v>-0.59999999999999964</v>
      </c>
      <c r="DP407" s="127">
        <f t="shared" si="648"/>
        <v>-1</v>
      </c>
      <c r="DQ407" s="127">
        <f t="shared" si="649"/>
        <v>-0.19999999999999929</v>
      </c>
      <c r="DR407" s="127">
        <f t="shared" si="650"/>
        <v>-2.8000000000000007</v>
      </c>
      <c r="DS407" s="127">
        <f t="shared" si="651"/>
        <v>-2.8000000000000007</v>
      </c>
      <c r="DU407" s="103">
        <v>44560</v>
      </c>
      <c r="DV407" s="68">
        <v>8.4</v>
      </c>
      <c r="DW407" s="133">
        <v>8.8000000000000007</v>
      </c>
      <c r="DX407" s="134">
        <f t="shared" si="633"/>
        <v>-0.40000000000000036</v>
      </c>
      <c r="DY407" s="68">
        <v>8.1999999999999993</v>
      </c>
      <c r="DZ407" s="133">
        <v>8.4</v>
      </c>
      <c r="EA407" s="134">
        <f t="shared" si="658"/>
        <v>-0.20000000000000107</v>
      </c>
      <c r="EB407" s="68"/>
      <c r="EC407" s="133"/>
      <c r="ED407" s="134"/>
      <c r="EE407" s="68"/>
      <c r="EF407" s="133"/>
      <c r="EG407" s="134"/>
      <c r="EH407" s="68">
        <v>8.3000000000000007</v>
      </c>
      <c r="EI407" s="133">
        <v>9.1</v>
      </c>
      <c r="EJ407" s="134">
        <f t="shared" si="659"/>
        <v>-0.79999999999999893</v>
      </c>
      <c r="EK407" s="68"/>
      <c r="EL407" s="133"/>
      <c r="EM407" s="134"/>
      <c r="EN407" s="68"/>
      <c r="EO407" s="133"/>
      <c r="EP407" s="134"/>
      <c r="EQ407" s="68">
        <v>7.8</v>
      </c>
      <c r="ER407" s="133">
        <v>8.1</v>
      </c>
      <c r="ES407" s="134">
        <f t="shared" si="660"/>
        <v>-0.29999999999999982</v>
      </c>
      <c r="ET407" s="68"/>
      <c r="EU407" s="133"/>
      <c r="EV407" s="134"/>
      <c r="EW407" s="68"/>
      <c r="EX407" s="133"/>
      <c r="EY407" s="134"/>
    </row>
    <row r="408" spans="10:155" ht="16.5" x14ac:dyDescent="0.35">
      <c r="J408" s="103">
        <v>44556</v>
      </c>
      <c r="K408" s="101">
        <f t="shared" si="632"/>
        <v>16.303225806451618</v>
      </c>
      <c r="L408" s="102">
        <v>16.399999999999999</v>
      </c>
      <c r="M408" s="100">
        <v>16.600000000000001</v>
      </c>
      <c r="N408" s="100">
        <v>16.399999999999999</v>
      </c>
      <c r="O408" s="100">
        <v>16.8</v>
      </c>
      <c r="P408" s="100">
        <v>16.8</v>
      </c>
      <c r="Q408" s="105">
        <v>17.600000000000001</v>
      </c>
      <c r="R408" s="102">
        <v>17</v>
      </c>
      <c r="S408" s="100">
        <v>16.8</v>
      </c>
      <c r="T408" s="100">
        <v>17</v>
      </c>
      <c r="U408" s="100">
        <v>17.2</v>
      </c>
      <c r="V408" s="100">
        <v>17.600000000000001</v>
      </c>
      <c r="W408" s="56">
        <v>17.399999999999999</v>
      </c>
      <c r="X408" s="106">
        <v>13.8</v>
      </c>
      <c r="Y408" s="100">
        <v>16.2</v>
      </c>
      <c r="Z408" s="100">
        <v>16.2</v>
      </c>
      <c r="AA408" s="100">
        <v>15.6</v>
      </c>
      <c r="AB408" s="105">
        <v>15.8</v>
      </c>
      <c r="AC408" s="102">
        <v>16.600000000000001</v>
      </c>
      <c r="AD408" s="100">
        <v>16.600000000000001</v>
      </c>
      <c r="AE408" s="100">
        <v>15.8</v>
      </c>
      <c r="AF408" s="100">
        <v>16.600000000000001</v>
      </c>
      <c r="AG408" s="100">
        <v>15.8</v>
      </c>
      <c r="AH408" s="100">
        <v>15.8</v>
      </c>
      <c r="AI408" s="100">
        <v>15.2</v>
      </c>
      <c r="AJ408" s="105">
        <v>15.6</v>
      </c>
      <c r="AK408" s="102">
        <v>16.2</v>
      </c>
      <c r="AL408" s="100">
        <v>16.600000000000001</v>
      </c>
      <c r="AM408" s="100">
        <v>15.8</v>
      </c>
      <c r="AN408" s="100">
        <v>15</v>
      </c>
      <c r="AO408" s="100">
        <v>16.600000000000001</v>
      </c>
      <c r="AP408" s="100">
        <v>16</v>
      </c>
      <c r="AQ408" s="110">
        <f t="shared" si="619"/>
        <v>-0.19999999999999574</v>
      </c>
      <c r="CQ408"/>
      <c r="CX408" s="103">
        <v>44556</v>
      </c>
      <c r="CY408" s="68">
        <v>10.75</v>
      </c>
      <c r="CZ408" s="68">
        <v>8.25</v>
      </c>
      <c r="DA408" s="126">
        <f t="shared" si="630"/>
        <v>2.5</v>
      </c>
      <c r="DC408" s="103">
        <v>44556</v>
      </c>
      <c r="DD408" s="127">
        <f t="shared" si="636"/>
        <v>0.80000000000000071</v>
      </c>
      <c r="DE408" s="127">
        <f t="shared" si="637"/>
        <v>0.39999999999999858</v>
      </c>
      <c r="DF408" s="127">
        <f t="shared" si="638"/>
        <v>-1.8000000000000007</v>
      </c>
      <c r="DG408" s="127">
        <f t="shared" si="639"/>
        <v>-1</v>
      </c>
      <c r="DH408" s="127">
        <f t="shared" si="640"/>
        <v>-0.19999999999999929</v>
      </c>
      <c r="DI408" s="127">
        <f t="shared" si="641"/>
        <v>0.19999999999999929</v>
      </c>
      <c r="DJ408" s="127">
        <f t="shared" si="642"/>
        <v>-1</v>
      </c>
      <c r="DK408" s="127">
        <f t="shared" si="643"/>
        <v>-1.6000000000000014</v>
      </c>
      <c r="DL408" s="127">
        <f t="shared" si="644"/>
        <v>-0.40000000000000213</v>
      </c>
      <c r="DM408" s="127">
        <f t="shared" si="645"/>
        <v>-0.60000000000000142</v>
      </c>
      <c r="DN408" s="127">
        <f t="shared" si="646"/>
        <v>-2</v>
      </c>
      <c r="DO408" s="127">
        <f t="shared" si="647"/>
        <v>-0.80000000000000071</v>
      </c>
      <c r="DP408" s="127">
        <f t="shared" si="648"/>
        <v>-1</v>
      </c>
      <c r="DQ408" s="127">
        <f t="shared" si="649"/>
        <v>-0.39999999999999858</v>
      </c>
      <c r="DR408" s="127">
        <f t="shared" si="650"/>
        <v>-2.8000000000000007</v>
      </c>
      <c r="DS408" s="127">
        <f t="shared" si="651"/>
        <v>-3</v>
      </c>
      <c r="DU408" s="103">
        <v>44559</v>
      </c>
      <c r="DV408" s="68">
        <v>8.4</v>
      </c>
      <c r="DW408" s="133">
        <v>8.8000000000000007</v>
      </c>
      <c r="DX408" s="134">
        <f t="shared" si="633"/>
        <v>-0.40000000000000036</v>
      </c>
      <c r="DY408" s="68">
        <v>8.1999999999999993</v>
      </c>
      <c r="DZ408" s="133">
        <v>8.4</v>
      </c>
      <c r="EA408" s="134">
        <f t="shared" si="658"/>
        <v>-0.20000000000000107</v>
      </c>
      <c r="EB408" s="68"/>
      <c r="EC408" s="133"/>
      <c r="ED408" s="134"/>
      <c r="EE408" s="68"/>
      <c r="EF408" s="133"/>
      <c r="EG408" s="134"/>
      <c r="EH408" s="68">
        <v>8.1999999999999993</v>
      </c>
      <c r="EI408" s="133">
        <v>9</v>
      </c>
      <c r="EJ408" s="134">
        <f t="shared" si="659"/>
        <v>-0.80000000000000071</v>
      </c>
      <c r="EK408" s="68"/>
      <c r="EL408" s="133"/>
      <c r="EM408" s="134"/>
      <c r="EN408" s="68"/>
      <c r="EO408" s="133"/>
      <c r="EP408" s="134"/>
      <c r="EQ408" s="68">
        <v>7.8</v>
      </c>
      <c r="ER408" s="133">
        <v>8.4</v>
      </c>
      <c r="ES408" s="134">
        <f t="shared" si="660"/>
        <v>-0.60000000000000053</v>
      </c>
      <c r="ET408" s="68"/>
      <c r="EU408" s="133"/>
      <c r="EV408" s="134"/>
      <c r="EW408" s="68"/>
      <c r="EX408" s="133"/>
      <c r="EY408" s="134"/>
    </row>
    <row r="409" spans="10:155" ht="16.5" x14ac:dyDescent="0.35">
      <c r="J409" s="103">
        <v>44555</v>
      </c>
      <c r="K409" s="101">
        <f t="shared" si="632"/>
        <v>16</v>
      </c>
      <c r="L409" s="102">
        <v>16</v>
      </c>
      <c r="M409" s="100">
        <v>16.2</v>
      </c>
      <c r="N409" s="100">
        <v>16</v>
      </c>
      <c r="O409" s="100">
        <v>16.399999999999999</v>
      </c>
      <c r="P409" s="100">
        <v>16.399999999999999</v>
      </c>
      <c r="Q409" s="105">
        <v>17.2</v>
      </c>
      <c r="R409" s="102">
        <v>16.600000000000001</v>
      </c>
      <c r="S409" s="100">
        <v>16.8</v>
      </c>
      <c r="T409" s="100">
        <v>16.600000000000001</v>
      </c>
      <c r="U409" s="100">
        <v>17.2</v>
      </c>
      <c r="V409" s="100">
        <v>17.2</v>
      </c>
      <c r="W409" s="56">
        <v>17</v>
      </c>
      <c r="X409" s="106">
        <v>13.8</v>
      </c>
      <c r="Y409" s="100">
        <v>15.8</v>
      </c>
      <c r="Z409" s="100">
        <v>16.2</v>
      </c>
      <c r="AA409" s="100">
        <v>15.6</v>
      </c>
      <c r="AB409" s="105">
        <v>15.6</v>
      </c>
      <c r="AC409" s="102">
        <v>16.600000000000001</v>
      </c>
      <c r="AD409" s="100">
        <v>16.600000000000001</v>
      </c>
      <c r="AE409" s="100">
        <v>15.6</v>
      </c>
      <c r="AF409" s="100">
        <v>16.399999999999999</v>
      </c>
      <c r="AG409" s="100">
        <v>15.4</v>
      </c>
      <c r="AH409" s="100">
        <v>15.4</v>
      </c>
      <c r="AI409" s="100">
        <v>14.8</v>
      </c>
      <c r="AJ409" s="105">
        <v>15.2</v>
      </c>
      <c r="AK409" s="102">
        <v>15.8</v>
      </c>
      <c r="AL409" s="100">
        <v>16.2</v>
      </c>
      <c r="AM409" s="100">
        <v>15.4</v>
      </c>
      <c r="AN409" s="100">
        <v>14.4</v>
      </c>
      <c r="AO409" s="100">
        <v>16</v>
      </c>
      <c r="AP409" s="100">
        <v>15.6</v>
      </c>
      <c r="AQ409" s="110">
        <f t="shared" si="619"/>
        <v>-0.40000000000000568</v>
      </c>
      <c r="CQ409"/>
      <c r="CX409" s="103">
        <v>44555</v>
      </c>
      <c r="CY409" s="68">
        <v>10.5</v>
      </c>
      <c r="CZ409" s="68">
        <v>8.5</v>
      </c>
      <c r="DA409" s="126">
        <f t="shared" si="630"/>
        <v>2</v>
      </c>
      <c r="DC409" s="103">
        <v>44555</v>
      </c>
      <c r="DD409" s="127">
        <f t="shared" si="636"/>
        <v>0.39999999999999858</v>
      </c>
      <c r="DE409" s="127">
        <f t="shared" si="637"/>
        <v>0.39999999999999858</v>
      </c>
      <c r="DF409" s="127">
        <f t="shared" si="638"/>
        <v>-2.4000000000000004</v>
      </c>
      <c r="DG409" s="127">
        <f t="shared" si="639"/>
        <v>-1.4000000000000004</v>
      </c>
      <c r="DH409" s="127">
        <f t="shared" si="640"/>
        <v>-0.60000000000000142</v>
      </c>
      <c r="DI409" s="127">
        <f t="shared" si="641"/>
        <v>-0.19999999999999929</v>
      </c>
      <c r="DJ409" s="127">
        <f t="shared" si="642"/>
        <v>-1.4000000000000004</v>
      </c>
      <c r="DK409" s="127">
        <f t="shared" si="643"/>
        <v>-2</v>
      </c>
      <c r="DL409" s="127">
        <f t="shared" si="644"/>
        <v>-0.80000000000000071</v>
      </c>
      <c r="DM409" s="127">
        <f t="shared" si="645"/>
        <v>-1</v>
      </c>
      <c r="DN409" s="127">
        <f t="shared" si="646"/>
        <v>-2.2000000000000011</v>
      </c>
      <c r="DO409" s="127">
        <f t="shared" si="647"/>
        <v>-1</v>
      </c>
      <c r="DP409" s="127">
        <f t="shared" si="648"/>
        <v>-1</v>
      </c>
      <c r="DQ409" s="127">
        <f t="shared" si="649"/>
        <v>-0.40000000000000213</v>
      </c>
      <c r="DR409" s="127">
        <f t="shared" si="650"/>
        <v>-2.3999999999999986</v>
      </c>
      <c r="DS409" s="127">
        <f t="shared" si="651"/>
        <v>-3</v>
      </c>
      <c r="DU409" s="103">
        <v>44558</v>
      </c>
      <c r="DV409" s="68">
        <v>8.4</v>
      </c>
      <c r="DW409" s="133">
        <v>8.6</v>
      </c>
      <c r="DX409" s="134">
        <f t="shared" si="633"/>
        <v>-0.19999999999999929</v>
      </c>
      <c r="DY409" s="68">
        <v>8.1999999999999993</v>
      </c>
      <c r="DZ409" s="133">
        <v>8.4</v>
      </c>
      <c r="EA409" s="134">
        <f t="shared" si="658"/>
        <v>-0.20000000000000107</v>
      </c>
      <c r="EB409" s="68"/>
      <c r="EC409" s="133"/>
      <c r="ED409" s="134"/>
      <c r="EE409" s="68"/>
      <c r="EF409" s="133"/>
      <c r="EG409" s="134"/>
      <c r="EH409" s="68">
        <v>8.1999999999999993</v>
      </c>
      <c r="EI409" s="133">
        <v>9</v>
      </c>
      <c r="EJ409" s="134">
        <f t="shared" si="659"/>
        <v>-0.80000000000000071</v>
      </c>
      <c r="EK409" s="68"/>
      <c r="EL409" s="133"/>
      <c r="EM409" s="134"/>
      <c r="EN409" s="68"/>
      <c r="EO409" s="133"/>
      <c r="EP409" s="134"/>
      <c r="EQ409" s="68">
        <v>7.8</v>
      </c>
      <c r="ER409" s="133">
        <v>8.6</v>
      </c>
      <c r="ES409" s="134">
        <f t="shared" si="660"/>
        <v>-0.79999999999999982</v>
      </c>
      <c r="ET409" s="68"/>
      <c r="EU409" s="133"/>
      <c r="EV409" s="134"/>
      <c r="EW409" s="68"/>
      <c r="EX409" s="133"/>
      <c r="EY409" s="134"/>
    </row>
    <row r="410" spans="10:155" ht="16.5" x14ac:dyDescent="0.35">
      <c r="J410" s="103">
        <v>44554</v>
      </c>
      <c r="K410" s="101">
        <f t="shared" si="632"/>
        <v>15.658064516129027</v>
      </c>
      <c r="L410" s="102">
        <v>15.8</v>
      </c>
      <c r="M410" s="100">
        <v>15.8</v>
      </c>
      <c r="N410" s="100">
        <v>15.8</v>
      </c>
      <c r="O410" s="100">
        <v>16.399999999999999</v>
      </c>
      <c r="P410" s="100">
        <v>16.399999999999999</v>
      </c>
      <c r="Q410" s="105">
        <v>16.8</v>
      </c>
      <c r="R410" s="102">
        <v>16</v>
      </c>
      <c r="S410" s="100">
        <v>16</v>
      </c>
      <c r="T410" s="100">
        <v>16.2</v>
      </c>
      <c r="U410" s="100">
        <v>16.399999999999999</v>
      </c>
      <c r="V410" s="100">
        <v>16.399999999999999</v>
      </c>
      <c r="W410" s="56">
        <v>16.600000000000001</v>
      </c>
      <c r="X410" s="106">
        <v>13.6</v>
      </c>
      <c r="Y410" s="100">
        <v>15.6</v>
      </c>
      <c r="Z410" s="100">
        <v>16</v>
      </c>
      <c r="AA410" s="100">
        <v>15.4</v>
      </c>
      <c r="AB410" s="105">
        <v>15.4</v>
      </c>
      <c r="AC410" s="102">
        <v>16</v>
      </c>
      <c r="AD410" s="100">
        <v>16</v>
      </c>
      <c r="AE410" s="100">
        <v>15.4</v>
      </c>
      <c r="AF410" s="100">
        <v>15.8</v>
      </c>
      <c r="AG410" s="100">
        <v>15.4</v>
      </c>
      <c r="AH410" s="100">
        <v>15</v>
      </c>
      <c r="AI410" s="100">
        <v>14.4</v>
      </c>
      <c r="AJ410" s="105">
        <v>14.8</v>
      </c>
      <c r="AK410" s="102">
        <v>15.4</v>
      </c>
      <c r="AL410" s="100">
        <v>16</v>
      </c>
      <c r="AM410" s="100">
        <v>15.2</v>
      </c>
      <c r="AN410" s="100">
        <v>14.2</v>
      </c>
      <c r="AO410" s="100">
        <v>15.8</v>
      </c>
      <c r="AP410" s="100">
        <v>15.4</v>
      </c>
      <c r="AQ410" s="110">
        <f t="shared" si="619"/>
        <v>0.19999999999999929</v>
      </c>
      <c r="CQ410"/>
      <c r="CX410" s="103">
        <v>44554</v>
      </c>
      <c r="CY410" s="68">
        <v>10.5</v>
      </c>
      <c r="CZ410" s="68">
        <v>9.15</v>
      </c>
      <c r="DA410" s="126">
        <f t="shared" si="630"/>
        <v>1.3499999999999996</v>
      </c>
      <c r="DC410" s="103">
        <v>44554</v>
      </c>
      <c r="DD410" s="127">
        <f t="shared" si="636"/>
        <v>0.39999999999999858</v>
      </c>
      <c r="DE410" s="127">
        <f t="shared" si="637"/>
        <v>0.39999999999999858</v>
      </c>
      <c r="DF410" s="127">
        <f t="shared" si="638"/>
        <v>-1.8000000000000007</v>
      </c>
      <c r="DG410" s="127">
        <f t="shared" si="639"/>
        <v>-0.80000000000000071</v>
      </c>
      <c r="DH410" s="127">
        <f t="shared" si="640"/>
        <v>0</v>
      </c>
      <c r="DI410" s="127">
        <f t="shared" si="641"/>
        <v>0</v>
      </c>
      <c r="DJ410" s="127">
        <f t="shared" si="642"/>
        <v>-1</v>
      </c>
      <c r="DK410" s="127">
        <f t="shared" si="643"/>
        <v>-1.5999999999999996</v>
      </c>
      <c r="DL410" s="127">
        <f t="shared" si="644"/>
        <v>-0.19999999999999929</v>
      </c>
      <c r="DM410" s="127">
        <f t="shared" si="645"/>
        <v>-0.59999999999999964</v>
      </c>
      <c r="DN410" s="127">
        <f t="shared" si="646"/>
        <v>-1.8000000000000007</v>
      </c>
      <c r="DO410" s="127">
        <f t="shared" si="647"/>
        <v>-0.80000000000000071</v>
      </c>
      <c r="DP410" s="127">
        <f t="shared" si="648"/>
        <v>-0.39999999999999858</v>
      </c>
      <c r="DQ410" s="127">
        <f t="shared" si="649"/>
        <v>0</v>
      </c>
      <c r="DR410" s="127">
        <f t="shared" si="650"/>
        <v>-2.4000000000000004</v>
      </c>
      <c r="DS410" s="127">
        <f t="shared" si="651"/>
        <v>-2.4000000000000004</v>
      </c>
      <c r="DU410" s="103">
        <v>44557</v>
      </c>
      <c r="DV410" s="68">
        <v>8.4</v>
      </c>
      <c r="DW410" s="133">
        <v>8.6</v>
      </c>
      <c r="DX410" s="134">
        <f t="shared" si="633"/>
        <v>-0.19999999999999929</v>
      </c>
      <c r="DY410" s="68">
        <v>8.3000000000000007</v>
      </c>
      <c r="DZ410" s="133">
        <v>8.5</v>
      </c>
      <c r="EA410" s="134">
        <f t="shared" si="658"/>
        <v>-0.19999999999999929</v>
      </c>
      <c r="EB410" s="68"/>
      <c r="EC410" s="133"/>
      <c r="ED410" s="134"/>
      <c r="EE410" s="68"/>
      <c r="EF410" s="133"/>
      <c r="EG410" s="134"/>
      <c r="EH410" s="68">
        <v>8.3000000000000007</v>
      </c>
      <c r="EI410" s="133">
        <v>9.4</v>
      </c>
      <c r="EJ410" s="134">
        <f t="shared" si="659"/>
        <v>-1.0999999999999996</v>
      </c>
      <c r="EK410" s="68"/>
      <c r="EL410" s="133"/>
      <c r="EM410" s="134"/>
      <c r="EN410" s="68"/>
      <c r="EO410" s="133"/>
      <c r="EP410" s="134"/>
      <c r="EQ410" s="68">
        <v>7.8</v>
      </c>
      <c r="ER410" s="133">
        <v>8.6</v>
      </c>
      <c r="ES410" s="134">
        <f t="shared" si="660"/>
        <v>-0.79999999999999982</v>
      </c>
      <c r="ET410" s="68"/>
      <c r="EU410" s="133"/>
      <c r="EV410" s="134"/>
      <c r="EW410" s="68"/>
      <c r="EX410" s="133"/>
      <c r="EY410" s="134"/>
    </row>
    <row r="411" spans="10:155" ht="16.5" x14ac:dyDescent="0.35">
      <c r="J411" s="103">
        <v>44553</v>
      </c>
      <c r="K411" s="101">
        <f t="shared" si="632"/>
        <v>15.625806451612901</v>
      </c>
      <c r="L411" s="102">
        <v>15.8</v>
      </c>
      <c r="M411" s="100">
        <v>15.8</v>
      </c>
      <c r="N411" s="100">
        <v>15.8</v>
      </c>
      <c r="O411" s="100">
        <v>16.399999999999999</v>
      </c>
      <c r="P411" s="100">
        <v>16.399999999999999</v>
      </c>
      <c r="Q411" s="105">
        <v>16.399999999999999</v>
      </c>
      <c r="R411" s="102">
        <v>16</v>
      </c>
      <c r="S411" s="100">
        <v>16</v>
      </c>
      <c r="T411" s="100">
        <v>16</v>
      </c>
      <c r="U411" s="100">
        <v>16.399999999999999</v>
      </c>
      <c r="V411" s="100">
        <v>16.399999999999999</v>
      </c>
      <c r="W411" s="56">
        <v>16.600000000000001</v>
      </c>
      <c r="X411" s="106">
        <v>13.6</v>
      </c>
      <c r="Y411" s="100">
        <v>15.6</v>
      </c>
      <c r="Z411" s="100">
        <v>16</v>
      </c>
      <c r="AA411" s="100">
        <v>15.4</v>
      </c>
      <c r="AB411" s="105">
        <v>15.4</v>
      </c>
      <c r="AC411" s="102">
        <v>16</v>
      </c>
      <c r="AD411" s="100">
        <v>16</v>
      </c>
      <c r="AE411" s="100">
        <v>15.4</v>
      </c>
      <c r="AF411" s="100">
        <v>15.8</v>
      </c>
      <c r="AG411" s="100">
        <v>15.4</v>
      </c>
      <c r="AH411" s="100">
        <v>15</v>
      </c>
      <c r="AI411" s="100">
        <v>14.4</v>
      </c>
      <c r="AJ411" s="105">
        <v>14.8</v>
      </c>
      <c r="AK411" s="102">
        <v>15.4</v>
      </c>
      <c r="AL411" s="100">
        <v>15.8</v>
      </c>
      <c r="AM411" s="100">
        <v>15.2</v>
      </c>
      <c r="AN411" s="100">
        <v>14.2</v>
      </c>
      <c r="AO411" s="100">
        <v>15.6</v>
      </c>
      <c r="AP411" s="100">
        <v>15.4</v>
      </c>
      <c r="AQ411" s="110">
        <f t="shared" si="619"/>
        <v>0.10000000000000142</v>
      </c>
      <c r="CQ411"/>
      <c r="CX411" s="103">
        <v>44553</v>
      </c>
      <c r="CY411" s="68">
        <v>10.75</v>
      </c>
      <c r="CZ411" s="68">
        <v>8.5</v>
      </c>
      <c r="DA411" s="126">
        <f t="shared" si="630"/>
        <v>2.25</v>
      </c>
      <c r="DC411" s="103">
        <v>44553</v>
      </c>
      <c r="DD411" s="127">
        <f t="shared" si="636"/>
        <v>0.39999999999999858</v>
      </c>
      <c r="DE411" s="127">
        <f t="shared" si="637"/>
        <v>0.39999999999999858</v>
      </c>
      <c r="DF411" s="127">
        <f t="shared" si="638"/>
        <v>-1.8000000000000007</v>
      </c>
      <c r="DG411" s="127">
        <f t="shared" si="639"/>
        <v>-0.80000000000000071</v>
      </c>
      <c r="DH411" s="127">
        <f t="shared" si="640"/>
        <v>-0.19999999999999929</v>
      </c>
      <c r="DI411" s="127">
        <f t="shared" si="641"/>
        <v>0</v>
      </c>
      <c r="DJ411" s="127">
        <f t="shared" si="642"/>
        <v>-1</v>
      </c>
      <c r="DK411" s="127">
        <f t="shared" si="643"/>
        <v>-1.5999999999999996</v>
      </c>
      <c r="DL411" s="127">
        <f t="shared" si="644"/>
        <v>-0.19999999999999929</v>
      </c>
      <c r="DM411" s="127">
        <f t="shared" si="645"/>
        <v>-0.59999999999999964</v>
      </c>
      <c r="DN411" s="127">
        <f t="shared" si="646"/>
        <v>-1.8000000000000007</v>
      </c>
      <c r="DO411" s="127">
        <f t="shared" si="647"/>
        <v>-0.80000000000000071</v>
      </c>
      <c r="DP411" s="127">
        <f t="shared" si="648"/>
        <v>-0.59999999999999787</v>
      </c>
      <c r="DQ411" s="127">
        <f t="shared" si="649"/>
        <v>-0.19999999999999929</v>
      </c>
      <c r="DR411" s="127">
        <f t="shared" si="650"/>
        <v>-2.2000000000000011</v>
      </c>
      <c r="DS411" s="127">
        <f t="shared" si="651"/>
        <v>-2.4000000000000004</v>
      </c>
      <c r="DU411" s="103">
        <v>44556</v>
      </c>
      <c r="DV411" s="68">
        <v>8.5</v>
      </c>
      <c r="DW411" s="133">
        <v>8.8000000000000007</v>
      </c>
      <c r="DX411" s="134">
        <f t="shared" si="633"/>
        <v>-0.30000000000000071</v>
      </c>
      <c r="DY411" s="68">
        <v>8.4</v>
      </c>
      <c r="DZ411" s="133">
        <v>8.5</v>
      </c>
      <c r="EA411" s="134">
        <f t="shared" si="658"/>
        <v>-9.9999999999999645E-2</v>
      </c>
      <c r="EB411" s="68"/>
      <c r="EC411" s="133"/>
      <c r="ED411" s="134"/>
      <c r="EE411" s="68"/>
      <c r="EF411" s="133"/>
      <c r="EG411" s="134"/>
      <c r="EH411" s="68">
        <v>8.3000000000000007</v>
      </c>
      <c r="EI411" s="133">
        <v>9.3000000000000007</v>
      </c>
      <c r="EJ411" s="134">
        <f t="shared" si="659"/>
        <v>-1</v>
      </c>
      <c r="EK411" s="68"/>
      <c r="EL411" s="133"/>
      <c r="EM411" s="134"/>
      <c r="EN411" s="68"/>
      <c r="EO411" s="133"/>
      <c r="EP411" s="134"/>
      <c r="EQ411" s="68">
        <v>7.9</v>
      </c>
      <c r="ER411" s="133">
        <v>8.4</v>
      </c>
      <c r="ES411" s="134">
        <f t="shared" si="660"/>
        <v>-0.5</v>
      </c>
      <c r="ET411" s="68"/>
      <c r="EU411" s="133"/>
      <c r="EV411" s="134"/>
      <c r="EW411" s="68"/>
      <c r="EX411" s="133"/>
      <c r="EY411" s="134"/>
    </row>
    <row r="412" spans="10:155" ht="16.5" x14ac:dyDescent="0.35">
      <c r="J412" s="103">
        <v>44552</v>
      </c>
      <c r="K412" s="101">
        <f t="shared" si="632"/>
        <v>15.729032258064514</v>
      </c>
      <c r="L412" s="102">
        <v>16</v>
      </c>
      <c r="M412" s="100">
        <v>16</v>
      </c>
      <c r="N412" s="100">
        <v>16</v>
      </c>
      <c r="O412" s="100">
        <v>16.600000000000001</v>
      </c>
      <c r="P412" s="100">
        <v>16.8</v>
      </c>
      <c r="Q412" s="105">
        <v>16.399999999999999</v>
      </c>
      <c r="R412" s="102">
        <v>16</v>
      </c>
      <c r="S412" s="100">
        <v>16.399999999999999</v>
      </c>
      <c r="T412" s="100">
        <v>16</v>
      </c>
      <c r="U412" s="100">
        <v>16.399999999999999</v>
      </c>
      <c r="V412" s="100">
        <v>16.600000000000001</v>
      </c>
      <c r="W412" s="56">
        <v>16.600000000000001</v>
      </c>
      <c r="X412" s="106">
        <v>13.6</v>
      </c>
      <c r="Y412" s="100">
        <v>15.6</v>
      </c>
      <c r="Z412" s="100">
        <v>16</v>
      </c>
      <c r="AA412" s="100">
        <v>15.4</v>
      </c>
      <c r="AB412" s="105">
        <v>15.4</v>
      </c>
      <c r="AC412" s="102">
        <v>16</v>
      </c>
      <c r="AD412" s="100">
        <v>16</v>
      </c>
      <c r="AE412" s="100">
        <v>15.4</v>
      </c>
      <c r="AF412" s="100">
        <v>15.8</v>
      </c>
      <c r="AG412" s="100">
        <v>15.4</v>
      </c>
      <c r="AH412" s="100">
        <v>15.2</v>
      </c>
      <c r="AI412" s="100">
        <v>14.6</v>
      </c>
      <c r="AJ412" s="105">
        <v>15</v>
      </c>
      <c r="AK412" s="102">
        <v>15.8</v>
      </c>
      <c r="AL412" s="100">
        <v>15.8</v>
      </c>
      <c r="AM412" s="100">
        <v>15.4</v>
      </c>
      <c r="AN412" s="100">
        <v>14.4</v>
      </c>
      <c r="AO412" s="100">
        <v>15.6</v>
      </c>
      <c r="AP412" s="100">
        <v>15.4</v>
      </c>
      <c r="AQ412" s="110">
        <f t="shared" si="619"/>
        <v>0.10000000000000142</v>
      </c>
      <c r="CQ412"/>
      <c r="CX412" s="103">
        <v>44552</v>
      </c>
      <c r="CY412" s="68">
        <v>10.75</v>
      </c>
      <c r="CZ412" s="68">
        <v>8.75</v>
      </c>
      <c r="DA412" s="126">
        <f t="shared" si="630"/>
        <v>2</v>
      </c>
      <c r="DC412" s="103">
        <v>44552</v>
      </c>
      <c r="DD412" s="127">
        <f t="shared" si="636"/>
        <v>0.20000000000000284</v>
      </c>
      <c r="DE412" s="127">
        <f t="shared" si="637"/>
        <v>0</v>
      </c>
      <c r="DF412" s="127">
        <f t="shared" si="638"/>
        <v>-1.9999999999999982</v>
      </c>
      <c r="DG412" s="127">
        <f t="shared" si="639"/>
        <v>-0.99999999999999822</v>
      </c>
      <c r="DH412" s="127">
        <f t="shared" si="640"/>
        <v>-0.59999999999999787</v>
      </c>
      <c r="DI412" s="127">
        <f t="shared" si="641"/>
        <v>-0.39999999999999858</v>
      </c>
      <c r="DJ412" s="127">
        <f t="shared" si="642"/>
        <v>-1.1999999999999993</v>
      </c>
      <c r="DK412" s="127">
        <f t="shared" si="643"/>
        <v>-1.7999999999999989</v>
      </c>
      <c r="DL412" s="127">
        <f t="shared" si="644"/>
        <v>-0.39999999999999858</v>
      </c>
      <c r="DM412" s="127">
        <f t="shared" si="645"/>
        <v>-0.59999999999999787</v>
      </c>
      <c r="DN412" s="127">
        <f t="shared" si="646"/>
        <v>-1.5999999999999996</v>
      </c>
      <c r="DO412" s="127">
        <f t="shared" si="647"/>
        <v>-0.79999999999999893</v>
      </c>
      <c r="DP412" s="127">
        <f t="shared" si="648"/>
        <v>-0.80000000000000071</v>
      </c>
      <c r="DQ412" s="127">
        <f t="shared" si="649"/>
        <v>-0.19999999999999929</v>
      </c>
      <c r="DR412" s="127">
        <f t="shared" si="650"/>
        <v>-2.2000000000000011</v>
      </c>
      <c r="DS412" s="127">
        <f t="shared" si="651"/>
        <v>-2.7999999999999989</v>
      </c>
      <c r="DU412" s="103">
        <v>44555</v>
      </c>
      <c r="DV412" s="68">
        <v>8.3000000000000007</v>
      </c>
      <c r="DW412" s="133">
        <v>8.4</v>
      </c>
      <c r="DX412" s="134">
        <f t="shared" si="633"/>
        <v>-9.9999999999999645E-2</v>
      </c>
      <c r="DY412" s="68">
        <v>8.4</v>
      </c>
      <c r="DZ412" s="133">
        <v>8.5</v>
      </c>
      <c r="EA412" s="134">
        <f t="shared" si="658"/>
        <v>-9.9999999999999645E-2</v>
      </c>
      <c r="EB412" s="68"/>
      <c r="EC412" s="133"/>
      <c r="ED412" s="134"/>
      <c r="EE412" s="68"/>
      <c r="EF412" s="133"/>
      <c r="EG412" s="134"/>
      <c r="EH412" s="68">
        <v>8.1</v>
      </c>
      <c r="EI412" s="133">
        <v>9.3000000000000007</v>
      </c>
      <c r="EJ412" s="134">
        <f t="shared" si="659"/>
        <v>-1.2000000000000011</v>
      </c>
      <c r="EK412" s="68"/>
      <c r="EL412" s="133"/>
      <c r="EM412" s="134"/>
      <c r="EN412" s="68"/>
      <c r="EO412" s="133"/>
      <c r="EP412" s="134"/>
      <c r="EQ412" s="68">
        <v>7.7</v>
      </c>
      <c r="ER412" s="133">
        <v>8.5</v>
      </c>
      <c r="ES412" s="134">
        <f t="shared" si="660"/>
        <v>-0.79999999999999982</v>
      </c>
      <c r="ET412" s="68"/>
      <c r="EU412" s="133"/>
      <c r="EV412" s="134"/>
      <c r="EW412" s="68"/>
      <c r="EX412" s="133"/>
      <c r="EY412" s="134"/>
    </row>
    <row r="413" spans="10:155" ht="16.5" x14ac:dyDescent="0.35">
      <c r="J413" s="103">
        <v>44551</v>
      </c>
      <c r="K413" s="101">
        <f t="shared" si="632"/>
        <v>15.980645161290322</v>
      </c>
      <c r="L413" s="102">
        <v>16.399999999999999</v>
      </c>
      <c r="M413" s="100">
        <v>16.2</v>
      </c>
      <c r="N413" s="100">
        <v>16.399999999999999</v>
      </c>
      <c r="O413" s="100">
        <v>17</v>
      </c>
      <c r="P413" s="100">
        <v>17</v>
      </c>
      <c r="Q413" s="105">
        <v>16.399999999999999</v>
      </c>
      <c r="R413" s="102">
        <v>16.399999999999999</v>
      </c>
      <c r="S413" s="100">
        <v>16.399999999999999</v>
      </c>
      <c r="T413" s="100">
        <v>16.399999999999999</v>
      </c>
      <c r="U413" s="100">
        <v>16.399999999999999</v>
      </c>
      <c r="V413" s="100">
        <v>17</v>
      </c>
      <c r="W413" s="56">
        <v>17</v>
      </c>
      <c r="X413" s="106">
        <v>13.8</v>
      </c>
      <c r="Y413" s="100">
        <v>16.2</v>
      </c>
      <c r="Z413" s="100">
        <v>16</v>
      </c>
      <c r="AA413" s="100">
        <v>15.4</v>
      </c>
      <c r="AB413" s="105">
        <v>15.4</v>
      </c>
      <c r="AC413" s="102">
        <v>16.399999999999999</v>
      </c>
      <c r="AD413" s="100">
        <v>16.399999999999999</v>
      </c>
      <c r="AE413" s="100">
        <v>16</v>
      </c>
      <c r="AF413" s="100">
        <v>16.2</v>
      </c>
      <c r="AG413" s="100">
        <v>15.4</v>
      </c>
      <c r="AH413" s="100">
        <v>15.4</v>
      </c>
      <c r="AI413" s="100">
        <v>14.6</v>
      </c>
      <c r="AJ413" s="105">
        <v>15.2</v>
      </c>
      <c r="AK413" s="102">
        <v>16</v>
      </c>
      <c r="AL413" s="100">
        <v>16.2</v>
      </c>
      <c r="AM413" s="100">
        <v>15.6</v>
      </c>
      <c r="AN413" s="100">
        <v>14.6</v>
      </c>
      <c r="AO413" s="100">
        <v>16</v>
      </c>
      <c r="AP413" s="100">
        <v>15.6</v>
      </c>
      <c r="AQ413" s="110">
        <f t="shared" ref="AQ413:AQ476" si="661">SUM(P413+AL413)/2-SUM(R413+S413)/2</f>
        <v>0.20000000000000284</v>
      </c>
      <c r="CQ413"/>
      <c r="CX413" s="103">
        <v>44551</v>
      </c>
      <c r="CY413" s="68">
        <v>10.75</v>
      </c>
      <c r="CZ413" s="68">
        <v>8.75</v>
      </c>
      <c r="DA413" s="126">
        <f t="shared" si="630"/>
        <v>2</v>
      </c>
      <c r="DC413" s="103">
        <v>44551</v>
      </c>
      <c r="DD413" s="127">
        <f t="shared" si="636"/>
        <v>0.60000000000000142</v>
      </c>
      <c r="DE413" s="127">
        <f t="shared" si="637"/>
        <v>0</v>
      </c>
      <c r="DF413" s="127">
        <f t="shared" si="638"/>
        <v>-1.7999999999999989</v>
      </c>
      <c r="DG413" s="127">
        <f t="shared" si="639"/>
        <v>-0.79999999999999893</v>
      </c>
      <c r="DH413" s="127">
        <f t="shared" si="640"/>
        <v>-0.19999999999999929</v>
      </c>
      <c r="DI413" s="127">
        <f t="shared" si="641"/>
        <v>0</v>
      </c>
      <c r="DJ413" s="127">
        <f t="shared" si="642"/>
        <v>-0.99999999999999822</v>
      </c>
      <c r="DK413" s="127">
        <f t="shared" si="643"/>
        <v>-1.7999999999999989</v>
      </c>
      <c r="DL413" s="127">
        <f t="shared" si="644"/>
        <v>0</v>
      </c>
      <c r="DM413" s="127">
        <f t="shared" si="645"/>
        <v>-0.39999999999999858</v>
      </c>
      <c r="DN413" s="127">
        <f t="shared" si="646"/>
        <v>-1.7999999999999989</v>
      </c>
      <c r="DO413" s="127">
        <f t="shared" si="647"/>
        <v>-0.80000000000000071</v>
      </c>
      <c r="DP413" s="127">
        <f t="shared" si="648"/>
        <v>-0.80000000000000071</v>
      </c>
      <c r="DQ413" s="127">
        <f t="shared" si="649"/>
        <v>-0.19999999999999929</v>
      </c>
      <c r="DR413" s="127">
        <f t="shared" si="650"/>
        <v>-2.3999999999999986</v>
      </c>
      <c r="DS413" s="127">
        <f t="shared" si="651"/>
        <v>-2.5999999999999979</v>
      </c>
      <c r="DU413" s="103">
        <v>44554</v>
      </c>
      <c r="DV413" s="68">
        <v>8</v>
      </c>
      <c r="DW413" s="133">
        <v>8.1999999999999993</v>
      </c>
      <c r="DX413" s="134">
        <f t="shared" si="633"/>
        <v>-0.19999999999999929</v>
      </c>
      <c r="DY413" s="68">
        <v>8</v>
      </c>
      <c r="DZ413" s="133">
        <v>8.3000000000000007</v>
      </c>
      <c r="EA413" s="134">
        <f t="shared" si="658"/>
        <v>-0.30000000000000071</v>
      </c>
      <c r="EB413" s="68"/>
      <c r="EC413" s="133"/>
      <c r="ED413" s="134"/>
      <c r="EE413" s="68"/>
      <c r="EF413" s="133"/>
      <c r="EG413" s="134"/>
      <c r="EH413" s="68">
        <v>8</v>
      </c>
      <c r="EI413" s="133">
        <v>8.9</v>
      </c>
      <c r="EJ413" s="134">
        <f t="shared" si="659"/>
        <v>-0.90000000000000036</v>
      </c>
      <c r="EK413" s="68"/>
      <c r="EL413" s="133"/>
      <c r="EM413" s="134"/>
      <c r="EN413" s="68"/>
      <c r="EO413" s="133"/>
      <c r="EP413" s="134"/>
      <c r="EQ413" s="68">
        <v>7.5</v>
      </c>
      <c r="ER413" s="133">
        <v>8.1999999999999993</v>
      </c>
      <c r="ES413" s="134">
        <f t="shared" si="660"/>
        <v>-0.69999999999999929</v>
      </c>
      <c r="ET413" s="68"/>
      <c r="EU413" s="133"/>
      <c r="EV413" s="134"/>
      <c r="EW413" s="68"/>
      <c r="EX413" s="133"/>
      <c r="EY413" s="134"/>
    </row>
    <row r="414" spans="10:155" ht="16.5" x14ac:dyDescent="0.35">
      <c r="J414" s="103">
        <v>44550</v>
      </c>
      <c r="K414" s="101">
        <f t="shared" si="632"/>
        <v>16.045161290322579</v>
      </c>
      <c r="L414" s="102">
        <v>16.600000000000001</v>
      </c>
      <c r="M414" s="100">
        <v>16.399999999999999</v>
      </c>
      <c r="N414" s="100">
        <v>16.399999999999999</v>
      </c>
      <c r="O414" s="100">
        <v>17</v>
      </c>
      <c r="P414" s="100">
        <v>17</v>
      </c>
      <c r="Q414" s="105">
        <v>16.399999999999999</v>
      </c>
      <c r="R414" s="102">
        <v>16.399999999999999</v>
      </c>
      <c r="S414" s="100">
        <v>16.399999999999999</v>
      </c>
      <c r="T414" s="100">
        <v>16.399999999999999</v>
      </c>
      <c r="U414" s="100">
        <v>16.399999999999999</v>
      </c>
      <c r="V414" s="100">
        <v>17</v>
      </c>
      <c r="W414" s="56">
        <v>17</v>
      </c>
      <c r="X414" s="106">
        <v>14.2</v>
      </c>
      <c r="Y414" s="100">
        <v>16.600000000000001</v>
      </c>
      <c r="Z414" s="100">
        <v>16</v>
      </c>
      <c r="AA414" s="100">
        <v>15.4</v>
      </c>
      <c r="AB414" s="105">
        <v>15.4</v>
      </c>
      <c r="AC414" s="102">
        <v>16.399999999999999</v>
      </c>
      <c r="AD414" s="100">
        <v>16.399999999999999</v>
      </c>
      <c r="AE414" s="100">
        <v>16.2</v>
      </c>
      <c r="AF414" s="100">
        <v>16.2</v>
      </c>
      <c r="AG414" s="100">
        <v>15.4</v>
      </c>
      <c r="AH414" s="100">
        <v>15.4</v>
      </c>
      <c r="AI414" s="100">
        <v>14.6</v>
      </c>
      <c r="AJ414" s="105">
        <v>15.2</v>
      </c>
      <c r="AK414" s="102">
        <v>16</v>
      </c>
      <c r="AL414" s="100">
        <v>16.2</v>
      </c>
      <c r="AM414" s="100">
        <v>15.8</v>
      </c>
      <c r="AN414" s="100">
        <v>15</v>
      </c>
      <c r="AO414" s="100">
        <v>16</v>
      </c>
      <c r="AP414" s="100">
        <v>15.6</v>
      </c>
      <c r="AQ414" s="110">
        <f t="shared" si="661"/>
        <v>0.20000000000000284</v>
      </c>
      <c r="CQ414"/>
      <c r="CX414" s="103">
        <v>44550</v>
      </c>
      <c r="CY414" s="68">
        <v>10.75</v>
      </c>
      <c r="CZ414" s="68">
        <v>8.5</v>
      </c>
      <c r="DA414" s="126">
        <f t="shared" si="630"/>
        <v>2.25</v>
      </c>
      <c r="DC414" s="103">
        <v>44550</v>
      </c>
      <c r="DD414" s="127">
        <f t="shared" si="636"/>
        <v>0.60000000000000142</v>
      </c>
      <c r="DE414" s="127">
        <f t="shared" si="637"/>
        <v>0</v>
      </c>
      <c r="DF414" s="127">
        <f t="shared" si="638"/>
        <v>-1.3999999999999986</v>
      </c>
      <c r="DG414" s="127">
        <f t="shared" si="639"/>
        <v>-0.59999999999999787</v>
      </c>
      <c r="DH414" s="127">
        <f t="shared" si="640"/>
        <v>-0.19999999999999929</v>
      </c>
      <c r="DI414" s="127">
        <f t="shared" si="641"/>
        <v>0</v>
      </c>
      <c r="DJ414" s="127">
        <f t="shared" si="642"/>
        <v>-0.99999999999999822</v>
      </c>
      <c r="DK414" s="127">
        <f t="shared" si="643"/>
        <v>-1.7999999999999989</v>
      </c>
      <c r="DL414" s="127">
        <f t="shared" si="644"/>
        <v>0</v>
      </c>
      <c r="DM414" s="127">
        <f t="shared" si="645"/>
        <v>-0.39999999999999858</v>
      </c>
      <c r="DN414" s="127">
        <f t="shared" si="646"/>
        <v>-1.3999999999999986</v>
      </c>
      <c r="DO414" s="127">
        <f t="shared" si="647"/>
        <v>-0.40000000000000036</v>
      </c>
      <c r="DP414" s="127">
        <f t="shared" si="648"/>
        <v>-0.80000000000000071</v>
      </c>
      <c r="DQ414" s="127">
        <f t="shared" si="649"/>
        <v>-0.19999999999999929</v>
      </c>
      <c r="DR414" s="127">
        <f t="shared" si="650"/>
        <v>-2</v>
      </c>
      <c r="DS414" s="127">
        <f t="shared" si="651"/>
        <v>-2.1999999999999993</v>
      </c>
      <c r="DU414" s="103">
        <v>44553</v>
      </c>
      <c r="DV414" s="68">
        <v>8</v>
      </c>
      <c r="DW414" s="133">
        <v>8</v>
      </c>
      <c r="DX414" s="134">
        <f t="shared" si="633"/>
        <v>0</v>
      </c>
      <c r="DY414" s="68">
        <v>8</v>
      </c>
      <c r="DZ414" s="133">
        <v>8.1999999999999993</v>
      </c>
      <c r="EA414" s="134">
        <f t="shared" si="658"/>
        <v>-0.19999999999999929</v>
      </c>
      <c r="EB414" s="68"/>
      <c r="EC414" s="133"/>
      <c r="ED414" s="134"/>
      <c r="EE414" s="68"/>
      <c r="EF414" s="133"/>
      <c r="EG414" s="134"/>
      <c r="EH414" s="68">
        <v>7.9</v>
      </c>
      <c r="EI414" s="133">
        <v>8.9</v>
      </c>
      <c r="EJ414" s="134">
        <f t="shared" ref="EJ414:EJ419" si="662">EH414-EI414</f>
        <v>-1</v>
      </c>
      <c r="EK414" s="68"/>
      <c r="EL414" s="133"/>
      <c r="EM414" s="134"/>
      <c r="EN414" s="68"/>
      <c r="EO414" s="133"/>
      <c r="EP414" s="134"/>
      <c r="EQ414" s="68">
        <v>7.5</v>
      </c>
      <c r="ER414" s="133">
        <v>8</v>
      </c>
      <c r="ES414" s="134">
        <f t="shared" ref="ES414:ES419" si="663">EQ414-ER414</f>
        <v>-0.5</v>
      </c>
      <c r="ET414" s="68"/>
      <c r="EU414" s="133"/>
      <c r="EV414" s="134"/>
      <c r="EW414" s="68"/>
      <c r="EX414" s="133"/>
      <c r="EY414" s="134"/>
    </row>
    <row r="415" spans="10:155" ht="16.5" x14ac:dyDescent="0.35">
      <c r="J415" s="103">
        <v>44549</v>
      </c>
      <c r="K415" s="101">
        <f t="shared" si="632"/>
        <v>16.135483870967736</v>
      </c>
      <c r="L415" s="102">
        <v>16.8</v>
      </c>
      <c r="M415" s="100">
        <v>16.600000000000001</v>
      </c>
      <c r="N415" s="100">
        <v>16.600000000000001</v>
      </c>
      <c r="O415" s="100">
        <v>17.399999999999999</v>
      </c>
      <c r="P415" s="100">
        <v>17.2</v>
      </c>
      <c r="Q415" s="105">
        <v>16.399999999999999</v>
      </c>
      <c r="R415" s="102">
        <v>16.399999999999999</v>
      </c>
      <c r="S415" s="100">
        <v>16.399999999999999</v>
      </c>
      <c r="T415" s="100">
        <v>16.399999999999999</v>
      </c>
      <c r="U415" s="100">
        <v>16.399999999999999</v>
      </c>
      <c r="V415" s="100">
        <v>17</v>
      </c>
      <c r="W415" s="56">
        <v>17</v>
      </c>
      <c r="X415" s="106">
        <v>14.2</v>
      </c>
      <c r="Y415" s="100">
        <v>16.600000000000001</v>
      </c>
      <c r="Z415" s="100">
        <v>16</v>
      </c>
      <c r="AA415" s="100">
        <v>15.4</v>
      </c>
      <c r="AB415" s="105">
        <v>15.4</v>
      </c>
      <c r="AC415" s="102">
        <v>16.399999999999999</v>
      </c>
      <c r="AD415" s="100">
        <v>16.399999999999999</v>
      </c>
      <c r="AE415" s="100">
        <v>16.2</v>
      </c>
      <c r="AF415" s="100">
        <v>16.2</v>
      </c>
      <c r="AG415" s="100">
        <v>15.4</v>
      </c>
      <c r="AH415" s="100">
        <v>15.4</v>
      </c>
      <c r="AI415" s="100">
        <v>14.6</v>
      </c>
      <c r="AJ415" s="105">
        <v>15.2</v>
      </c>
      <c r="AK415" s="102">
        <v>16</v>
      </c>
      <c r="AL415" s="100">
        <v>16.399999999999999</v>
      </c>
      <c r="AM415" s="100">
        <v>16.2</v>
      </c>
      <c r="AN415" s="100">
        <v>15.4</v>
      </c>
      <c r="AO415" s="100">
        <v>16.2</v>
      </c>
      <c r="AP415" s="100">
        <v>16</v>
      </c>
      <c r="AQ415" s="110">
        <f t="shared" si="661"/>
        <v>0.39999999999999858</v>
      </c>
      <c r="CQ415"/>
      <c r="CX415" s="103">
        <v>44549</v>
      </c>
      <c r="CY415" s="68">
        <v>10.75</v>
      </c>
      <c r="CZ415" s="68">
        <v>8.5</v>
      </c>
      <c r="DA415" s="126">
        <f t="shared" si="630"/>
        <v>2.25</v>
      </c>
      <c r="DC415" s="103">
        <v>44549</v>
      </c>
      <c r="DD415" s="127">
        <f t="shared" si="636"/>
        <v>0.60000000000000142</v>
      </c>
      <c r="DE415" s="127">
        <f t="shared" si="637"/>
        <v>0</v>
      </c>
      <c r="DF415" s="127">
        <f t="shared" si="638"/>
        <v>-0.99999999999999822</v>
      </c>
      <c r="DG415" s="127">
        <f t="shared" si="639"/>
        <v>-0.19999999999999929</v>
      </c>
      <c r="DH415" s="127">
        <f t="shared" si="640"/>
        <v>0</v>
      </c>
      <c r="DI415" s="127">
        <f t="shared" si="641"/>
        <v>0</v>
      </c>
      <c r="DJ415" s="127">
        <f t="shared" si="642"/>
        <v>-0.99999999999999822</v>
      </c>
      <c r="DK415" s="127">
        <f t="shared" si="643"/>
        <v>-1.7999999999999989</v>
      </c>
      <c r="DL415" s="127">
        <f t="shared" si="644"/>
        <v>0.20000000000000284</v>
      </c>
      <c r="DM415" s="127">
        <f t="shared" si="645"/>
        <v>-0.39999999999999858</v>
      </c>
      <c r="DN415" s="127">
        <f t="shared" si="646"/>
        <v>-0.99999999999999822</v>
      </c>
      <c r="DO415" s="127">
        <f t="shared" si="647"/>
        <v>0</v>
      </c>
      <c r="DP415" s="127">
        <f t="shared" si="648"/>
        <v>-0.60000000000000142</v>
      </c>
      <c r="DQ415" s="127">
        <f t="shared" si="649"/>
        <v>0</v>
      </c>
      <c r="DR415" s="127">
        <f t="shared" si="650"/>
        <v>-2.1999999999999993</v>
      </c>
      <c r="DS415" s="127">
        <f t="shared" si="651"/>
        <v>-2.1999999999999993</v>
      </c>
      <c r="DU415" s="103">
        <v>44552</v>
      </c>
      <c r="DV415" s="68">
        <v>8</v>
      </c>
      <c r="DW415" s="133">
        <v>8</v>
      </c>
      <c r="DX415" s="134">
        <f t="shared" si="633"/>
        <v>0</v>
      </c>
      <c r="DY415" s="68">
        <v>8.1999999999999993</v>
      </c>
      <c r="DZ415" s="133">
        <v>8.3000000000000007</v>
      </c>
      <c r="EA415" s="134">
        <f t="shared" si="658"/>
        <v>-0.10000000000000142</v>
      </c>
      <c r="EB415" s="68"/>
      <c r="EC415" s="133"/>
      <c r="ED415" s="134"/>
      <c r="EE415" s="68"/>
      <c r="EF415" s="133"/>
      <c r="EG415" s="134"/>
      <c r="EH415" s="68">
        <v>7.9</v>
      </c>
      <c r="EI415" s="133">
        <v>8.9</v>
      </c>
      <c r="EJ415" s="134">
        <f t="shared" si="662"/>
        <v>-1</v>
      </c>
      <c r="EK415" s="68"/>
      <c r="EL415" s="133"/>
      <c r="EM415" s="134"/>
      <c r="EN415" s="68"/>
      <c r="EO415" s="133"/>
      <c r="EP415" s="134"/>
      <c r="EQ415" s="68">
        <v>7.6</v>
      </c>
      <c r="ER415" s="133">
        <v>8</v>
      </c>
      <c r="ES415" s="134">
        <f t="shared" si="663"/>
        <v>-0.40000000000000036</v>
      </c>
      <c r="ET415" s="68"/>
      <c r="EU415" s="133"/>
      <c r="EV415" s="134"/>
      <c r="EW415" s="68"/>
      <c r="EX415" s="133"/>
      <c r="EY415" s="134"/>
    </row>
    <row r="416" spans="10:155" ht="16.5" x14ac:dyDescent="0.35">
      <c r="J416" s="103">
        <v>44548</v>
      </c>
      <c r="K416" s="101">
        <f t="shared" si="632"/>
        <v>16.174193548387091</v>
      </c>
      <c r="L416" s="102">
        <v>16.8</v>
      </c>
      <c r="M416" s="100">
        <v>16.600000000000001</v>
      </c>
      <c r="N416" s="100">
        <v>16.8</v>
      </c>
      <c r="O416" s="100">
        <v>17.399999999999999</v>
      </c>
      <c r="P416" s="100">
        <v>17.2</v>
      </c>
      <c r="Q416" s="105">
        <v>16.399999999999999</v>
      </c>
      <c r="R416" s="102">
        <v>16.399999999999999</v>
      </c>
      <c r="S416" s="100">
        <v>16.399999999999999</v>
      </c>
      <c r="T416" s="100">
        <v>16.399999999999999</v>
      </c>
      <c r="U416" s="100">
        <v>16.399999999999999</v>
      </c>
      <c r="V416" s="100">
        <v>17</v>
      </c>
      <c r="W416" s="56">
        <v>17</v>
      </c>
      <c r="X416" s="106">
        <v>14.2</v>
      </c>
      <c r="Y416" s="100">
        <v>16.600000000000001</v>
      </c>
      <c r="Z416" s="100">
        <v>16</v>
      </c>
      <c r="AA416" s="100">
        <v>15.4</v>
      </c>
      <c r="AB416" s="105">
        <v>15.4</v>
      </c>
      <c r="AC416" s="102">
        <v>16.399999999999999</v>
      </c>
      <c r="AD416" s="100">
        <v>16.399999999999999</v>
      </c>
      <c r="AE416" s="100">
        <v>16.2</v>
      </c>
      <c r="AF416" s="100">
        <v>16.2</v>
      </c>
      <c r="AG416" s="100">
        <v>15.4</v>
      </c>
      <c r="AH416" s="100">
        <v>15.4</v>
      </c>
      <c r="AI416" s="100">
        <v>14.6</v>
      </c>
      <c r="AJ416" s="105">
        <v>15.2</v>
      </c>
      <c r="AK416" s="102">
        <v>16.2</v>
      </c>
      <c r="AL416" s="100">
        <v>16.8</v>
      </c>
      <c r="AM416" s="100">
        <v>16.2</v>
      </c>
      <c r="AN416" s="100">
        <v>15.4</v>
      </c>
      <c r="AO416" s="100">
        <v>16.600000000000001</v>
      </c>
      <c r="AP416" s="100">
        <v>16</v>
      </c>
      <c r="AQ416" s="110">
        <f t="shared" si="661"/>
        <v>0.60000000000000142</v>
      </c>
      <c r="CQ416"/>
      <c r="CX416" s="103">
        <v>44548</v>
      </c>
      <c r="CY416" s="68">
        <v>10.75</v>
      </c>
      <c r="CZ416" s="68">
        <v>8.5</v>
      </c>
      <c r="DA416" s="126">
        <f t="shared" si="630"/>
        <v>2.25</v>
      </c>
      <c r="DC416" s="103">
        <v>44548</v>
      </c>
      <c r="DD416" s="127">
        <f t="shared" si="636"/>
        <v>0.60000000000000142</v>
      </c>
      <c r="DE416" s="127">
        <f t="shared" si="637"/>
        <v>0</v>
      </c>
      <c r="DF416" s="127">
        <f t="shared" si="638"/>
        <v>-0.99999999999999822</v>
      </c>
      <c r="DG416" s="127">
        <f t="shared" si="639"/>
        <v>-0.19999999999999929</v>
      </c>
      <c r="DH416" s="127">
        <f t="shared" si="640"/>
        <v>0.40000000000000213</v>
      </c>
      <c r="DI416" s="127">
        <f t="shared" si="641"/>
        <v>0</v>
      </c>
      <c r="DJ416" s="127">
        <f t="shared" si="642"/>
        <v>-0.99999999999999822</v>
      </c>
      <c r="DK416" s="127">
        <f t="shared" si="643"/>
        <v>-1.7999999999999989</v>
      </c>
      <c r="DL416" s="127">
        <f t="shared" si="644"/>
        <v>0.40000000000000213</v>
      </c>
      <c r="DM416" s="127">
        <f t="shared" si="645"/>
        <v>-0.19999999999999929</v>
      </c>
      <c r="DN416" s="127">
        <f t="shared" si="646"/>
        <v>-0.99999999999999822</v>
      </c>
      <c r="DO416" s="127">
        <f t="shared" si="647"/>
        <v>0</v>
      </c>
      <c r="DP416" s="127">
        <f t="shared" si="648"/>
        <v>-0.19999999999999929</v>
      </c>
      <c r="DQ416" s="127">
        <f t="shared" si="649"/>
        <v>0.40000000000000213</v>
      </c>
      <c r="DR416" s="127">
        <f t="shared" si="650"/>
        <v>-2.6000000000000014</v>
      </c>
      <c r="DS416" s="127">
        <f t="shared" si="651"/>
        <v>-2.1999999999999993</v>
      </c>
      <c r="DU416" s="103">
        <v>44551</v>
      </c>
      <c r="DV416" s="68">
        <v>8.1999999999999993</v>
      </c>
      <c r="DW416" s="133">
        <v>8.1</v>
      </c>
      <c r="DX416" s="134">
        <f t="shared" si="633"/>
        <v>9.9999999999999645E-2</v>
      </c>
      <c r="DY416" s="68">
        <v>8.1999999999999993</v>
      </c>
      <c r="DZ416" s="133">
        <v>8.4</v>
      </c>
      <c r="EA416" s="134">
        <f t="shared" si="658"/>
        <v>-0.20000000000000107</v>
      </c>
      <c r="EB416" s="68"/>
      <c r="EC416" s="133"/>
      <c r="ED416" s="134"/>
      <c r="EE416" s="68"/>
      <c r="EF416" s="133"/>
      <c r="EG416" s="134"/>
      <c r="EH416" s="68">
        <v>8.1</v>
      </c>
      <c r="EI416" s="133">
        <v>8.6999999999999993</v>
      </c>
      <c r="EJ416" s="134">
        <f t="shared" si="662"/>
        <v>-0.59999999999999964</v>
      </c>
      <c r="EK416" s="68"/>
      <c r="EL416" s="133"/>
      <c r="EM416" s="134"/>
      <c r="EN416" s="68"/>
      <c r="EO416" s="133"/>
      <c r="EP416" s="134"/>
      <c r="EQ416" s="68">
        <v>7.7</v>
      </c>
      <c r="ER416" s="133">
        <v>8</v>
      </c>
      <c r="ES416" s="134">
        <f t="shared" si="663"/>
        <v>-0.29999999999999982</v>
      </c>
      <c r="ET416" s="68"/>
      <c r="EU416" s="133"/>
      <c r="EV416" s="134"/>
      <c r="EW416" s="68"/>
      <c r="EX416" s="133"/>
      <c r="EY416" s="134"/>
    </row>
    <row r="417" spans="10:155" ht="16.5" x14ac:dyDescent="0.35">
      <c r="J417" s="103">
        <v>44547</v>
      </c>
      <c r="K417" s="101">
        <f t="shared" si="632"/>
        <v>16.270967741935479</v>
      </c>
      <c r="L417" s="102">
        <v>16.8</v>
      </c>
      <c r="M417" s="100">
        <v>16.8</v>
      </c>
      <c r="N417" s="100">
        <v>17</v>
      </c>
      <c r="O417" s="100">
        <v>17.399999999999999</v>
      </c>
      <c r="P417" s="100">
        <v>17.399999999999999</v>
      </c>
      <c r="Q417" s="105">
        <v>16.399999999999999</v>
      </c>
      <c r="R417" s="102">
        <v>16.399999999999999</v>
      </c>
      <c r="S417" s="100">
        <v>16.399999999999999</v>
      </c>
      <c r="T417" s="100">
        <v>16.399999999999999</v>
      </c>
      <c r="U417" s="100">
        <v>16.399999999999999</v>
      </c>
      <c r="V417" s="100">
        <v>17.2</v>
      </c>
      <c r="W417" s="56">
        <v>17</v>
      </c>
      <c r="X417" s="106">
        <v>14.2</v>
      </c>
      <c r="Y417" s="100">
        <v>16.600000000000001</v>
      </c>
      <c r="Z417" s="100">
        <v>16</v>
      </c>
      <c r="AA417" s="100">
        <v>15.4</v>
      </c>
      <c r="AB417" s="105">
        <v>15.4</v>
      </c>
      <c r="AC417" s="102">
        <v>16.399999999999999</v>
      </c>
      <c r="AD417" s="100">
        <v>16.399999999999999</v>
      </c>
      <c r="AE417" s="100">
        <v>16.2</v>
      </c>
      <c r="AF417" s="100">
        <v>16.2</v>
      </c>
      <c r="AG417" s="100">
        <v>15.4</v>
      </c>
      <c r="AH417" s="100">
        <v>15.4</v>
      </c>
      <c r="AI417" s="100">
        <v>14.6</v>
      </c>
      <c r="AJ417" s="105">
        <v>15.2</v>
      </c>
      <c r="AK417" s="102">
        <v>16.399999999999999</v>
      </c>
      <c r="AL417" s="100">
        <v>17.2</v>
      </c>
      <c r="AM417" s="100">
        <v>16.399999999999999</v>
      </c>
      <c r="AN417" s="100">
        <v>15.8</v>
      </c>
      <c r="AO417" s="100">
        <v>17.2</v>
      </c>
      <c r="AP417" s="100">
        <v>16.399999999999999</v>
      </c>
      <c r="AQ417" s="110">
        <f t="shared" si="661"/>
        <v>0.89999999999999858</v>
      </c>
      <c r="CQ417"/>
      <c r="CX417" s="103">
        <v>44547</v>
      </c>
      <c r="CY417" s="68">
        <v>10.5</v>
      </c>
      <c r="CZ417" s="68">
        <v>8.5</v>
      </c>
      <c r="DA417" s="126">
        <f t="shared" si="630"/>
        <v>2</v>
      </c>
      <c r="DC417" s="103">
        <v>44547</v>
      </c>
      <c r="DD417" s="127">
        <f t="shared" si="636"/>
        <v>0.80000000000000071</v>
      </c>
      <c r="DE417" s="127">
        <f t="shared" si="637"/>
        <v>0</v>
      </c>
      <c r="DF417" s="127">
        <f t="shared" si="638"/>
        <v>-0.59999999999999787</v>
      </c>
      <c r="DG417" s="127">
        <f t="shared" si="639"/>
        <v>0</v>
      </c>
      <c r="DH417" s="127">
        <f t="shared" si="640"/>
        <v>0.80000000000000071</v>
      </c>
      <c r="DI417" s="127">
        <f t="shared" si="641"/>
        <v>0</v>
      </c>
      <c r="DJ417" s="127">
        <f t="shared" si="642"/>
        <v>-0.99999999999999822</v>
      </c>
      <c r="DK417" s="127">
        <f t="shared" si="643"/>
        <v>-1.7999999999999989</v>
      </c>
      <c r="DL417" s="127">
        <f t="shared" si="644"/>
        <v>0.60000000000000142</v>
      </c>
      <c r="DM417" s="127">
        <f t="shared" si="645"/>
        <v>0</v>
      </c>
      <c r="DN417" s="127">
        <f t="shared" si="646"/>
        <v>-0.59999999999999787</v>
      </c>
      <c r="DO417" s="127">
        <f t="shared" si="647"/>
        <v>0.40000000000000036</v>
      </c>
      <c r="DP417" s="127">
        <f t="shared" si="648"/>
        <v>0</v>
      </c>
      <c r="DQ417" s="127">
        <f t="shared" si="649"/>
        <v>0.80000000000000071</v>
      </c>
      <c r="DR417" s="127">
        <f t="shared" si="650"/>
        <v>-3</v>
      </c>
      <c r="DS417" s="127">
        <f t="shared" si="651"/>
        <v>-2.1999999999999993</v>
      </c>
      <c r="DU417" s="103">
        <v>44550</v>
      </c>
      <c r="DV417" s="68">
        <v>8.1999999999999993</v>
      </c>
      <c r="DW417" s="133">
        <v>8.1999999999999993</v>
      </c>
      <c r="DX417" s="134">
        <f t="shared" ref="DX417:DX448" si="664">DV417-DW417</f>
        <v>0</v>
      </c>
      <c r="DY417" s="68">
        <v>8.1999999999999993</v>
      </c>
      <c r="DZ417" s="133">
        <v>8.4</v>
      </c>
      <c r="EA417" s="134">
        <f t="shared" si="658"/>
        <v>-0.20000000000000107</v>
      </c>
      <c r="EB417" s="68"/>
      <c r="EC417" s="133"/>
      <c r="ED417" s="134"/>
      <c r="EE417" s="68"/>
      <c r="EF417" s="133"/>
      <c r="EG417" s="134"/>
      <c r="EH417" s="68">
        <v>8.1</v>
      </c>
      <c r="EI417" s="133">
        <v>8.9</v>
      </c>
      <c r="EJ417" s="134">
        <f t="shared" si="662"/>
        <v>-0.80000000000000071</v>
      </c>
      <c r="EK417" s="68"/>
      <c r="EL417" s="133"/>
      <c r="EM417" s="134"/>
      <c r="EN417" s="68"/>
      <c r="EO417" s="133"/>
      <c r="EP417" s="134"/>
      <c r="EQ417" s="68">
        <v>7.7</v>
      </c>
      <c r="ER417" s="133">
        <v>8.1</v>
      </c>
      <c r="ES417" s="134">
        <f t="shared" si="663"/>
        <v>-0.39999999999999947</v>
      </c>
      <c r="ET417" s="68"/>
      <c r="EU417" s="133"/>
      <c r="EV417" s="134"/>
      <c r="EW417" s="68"/>
      <c r="EX417" s="133"/>
      <c r="EY417" s="134"/>
    </row>
    <row r="418" spans="10:155" ht="16.5" x14ac:dyDescent="0.35">
      <c r="J418" s="103">
        <v>44546</v>
      </c>
      <c r="K418" s="101">
        <f t="shared" si="632"/>
        <v>16.29677419354838</v>
      </c>
      <c r="L418" s="102">
        <v>16.8</v>
      </c>
      <c r="M418" s="100">
        <v>16.8</v>
      </c>
      <c r="N418" s="100">
        <v>17</v>
      </c>
      <c r="O418" s="100">
        <v>17.399999999999999</v>
      </c>
      <c r="P418" s="100">
        <v>17.399999999999999</v>
      </c>
      <c r="Q418" s="105">
        <v>16.399999999999999</v>
      </c>
      <c r="R418" s="102">
        <v>16.399999999999999</v>
      </c>
      <c r="S418" s="100">
        <v>16.399999999999999</v>
      </c>
      <c r="T418" s="100">
        <v>16.2</v>
      </c>
      <c r="U418" s="100">
        <v>16.399999999999999</v>
      </c>
      <c r="V418" s="100">
        <v>17.2</v>
      </c>
      <c r="W418" s="56">
        <v>17</v>
      </c>
      <c r="X418" s="106">
        <v>14.2</v>
      </c>
      <c r="Y418" s="100">
        <v>16.399999999999999</v>
      </c>
      <c r="Z418" s="100">
        <v>16</v>
      </c>
      <c r="AA418" s="100">
        <v>15.4</v>
      </c>
      <c r="AB418" s="105">
        <v>15.4</v>
      </c>
      <c r="AC418" s="102">
        <v>16.399999999999999</v>
      </c>
      <c r="AD418" s="100">
        <v>16.399999999999999</v>
      </c>
      <c r="AE418" s="100">
        <v>16.2</v>
      </c>
      <c r="AF418" s="100">
        <v>16.399999999999999</v>
      </c>
      <c r="AG418" s="100">
        <v>15.4</v>
      </c>
      <c r="AH418" s="100">
        <v>15.4</v>
      </c>
      <c r="AI418" s="100">
        <v>15</v>
      </c>
      <c r="AJ418" s="105">
        <v>15.2</v>
      </c>
      <c r="AK418" s="102">
        <v>16.2</v>
      </c>
      <c r="AL418" s="100">
        <v>17.600000000000001</v>
      </c>
      <c r="AM418" s="100">
        <v>16.399999999999999</v>
      </c>
      <c r="AN418" s="100">
        <v>15.8</v>
      </c>
      <c r="AO418" s="100">
        <v>17.600000000000001</v>
      </c>
      <c r="AP418" s="100">
        <v>16.399999999999999</v>
      </c>
      <c r="AQ418" s="110">
        <f t="shared" si="661"/>
        <v>1.1000000000000014</v>
      </c>
      <c r="CQ418"/>
      <c r="CX418" s="103">
        <v>44546</v>
      </c>
      <c r="CY418" s="68">
        <v>10.5</v>
      </c>
      <c r="CZ418" s="68">
        <v>9</v>
      </c>
      <c r="DA418" s="126">
        <f t="shared" si="630"/>
        <v>1.5</v>
      </c>
      <c r="DC418" s="103">
        <v>44546</v>
      </c>
      <c r="DD418" s="127">
        <f t="shared" si="636"/>
        <v>0.80000000000000071</v>
      </c>
      <c r="DE418" s="127">
        <f t="shared" si="637"/>
        <v>0</v>
      </c>
      <c r="DF418" s="127">
        <f t="shared" si="638"/>
        <v>-0.59999999999999787</v>
      </c>
      <c r="DG418" s="127">
        <f t="shared" si="639"/>
        <v>0</v>
      </c>
      <c r="DH418" s="127">
        <f t="shared" si="640"/>
        <v>1.2000000000000028</v>
      </c>
      <c r="DI418" s="127">
        <f t="shared" si="641"/>
        <v>0</v>
      </c>
      <c r="DJ418" s="127">
        <f t="shared" si="642"/>
        <v>-0.99999999999999822</v>
      </c>
      <c r="DK418" s="127">
        <f t="shared" si="643"/>
        <v>-1.3999999999999986</v>
      </c>
      <c r="DL418" s="127">
        <f t="shared" si="644"/>
        <v>0.60000000000000142</v>
      </c>
      <c r="DM418" s="127">
        <f t="shared" si="645"/>
        <v>-0.19999999999999929</v>
      </c>
      <c r="DN418" s="127">
        <f t="shared" si="646"/>
        <v>-0.59999999999999787</v>
      </c>
      <c r="DO418" s="127">
        <f t="shared" si="647"/>
        <v>0.40000000000000036</v>
      </c>
      <c r="DP418" s="127">
        <f t="shared" si="648"/>
        <v>0.40000000000000213</v>
      </c>
      <c r="DQ418" s="127">
        <f t="shared" si="649"/>
        <v>1.2000000000000028</v>
      </c>
      <c r="DR418" s="127">
        <f t="shared" si="650"/>
        <v>-3.4000000000000021</v>
      </c>
      <c r="DS418" s="127">
        <f t="shared" si="651"/>
        <v>-2.1999999999999993</v>
      </c>
      <c r="DU418" s="103">
        <v>44549</v>
      </c>
      <c r="DV418" s="68">
        <v>8.1999999999999993</v>
      </c>
      <c r="DW418" s="133">
        <v>8.1999999999999993</v>
      </c>
      <c r="DX418" s="134">
        <f t="shared" si="664"/>
        <v>0</v>
      </c>
      <c r="DY418" s="68">
        <v>8.1999999999999993</v>
      </c>
      <c r="DZ418" s="133">
        <v>8.5</v>
      </c>
      <c r="EA418" s="134">
        <f t="shared" si="658"/>
        <v>-0.30000000000000071</v>
      </c>
      <c r="EB418" s="68"/>
      <c r="EC418" s="133"/>
      <c r="ED418" s="134"/>
      <c r="EE418" s="68"/>
      <c r="EF418" s="133"/>
      <c r="EG418" s="134"/>
      <c r="EH418" s="68">
        <v>8.1999999999999993</v>
      </c>
      <c r="EI418" s="133">
        <v>9</v>
      </c>
      <c r="EJ418" s="134">
        <f t="shared" si="662"/>
        <v>-0.80000000000000071</v>
      </c>
      <c r="EK418" s="68"/>
      <c r="EL418" s="133"/>
      <c r="EM418" s="134"/>
      <c r="EN418" s="68"/>
      <c r="EO418" s="133"/>
      <c r="EP418" s="134"/>
      <c r="EQ418" s="68">
        <v>7.7</v>
      </c>
      <c r="ER418" s="133">
        <v>8.1</v>
      </c>
      <c r="ES418" s="134">
        <f t="shared" si="663"/>
        <v>-0.39999999999999947</v>
      </c>
      <c r="ET418" s="68"/>
      <c r="EU418" s="133"/>
      <c r="EV418" s="134"/>
      <c r="EW418" s="68"/>
      <c r="EX418" s="133"/>
      <c r="EY418" s="134"/>
    </row>
    <row r="419" spans="10:155" ht="16.5" x14ac:dyDescent="0.35">
      <c r="J419" s="103">
        <v>44545</v>
      </c>
      <c r="K419" s="101">
        <f t="shared" si="632"/>
        <v>16.122580645161285</v>
      </c>
      <c r="L419" s="102">
        <v>16.600000000000001</v>
      </c>
      <c r="M419" s="100">
        <v>16.600000000000001</v>
      </c>
      <c r="N419" s="100">
        <v>16.600000000000001</v>
      </c>
      <c r="O419" s="100">
        <v>17.399999999999999</v>
      </c>
      <c r="P419" s="100">
        <v>17.399999999999999</v>
      </c>
      <c r="Q419" s="105">
        <v>16.399999999999999</v>
      </c>
      <c r="R419" s="102">
        <v>16</v>
      </c>
      <c r="S419" s="100">
        <v>16.399999999999999</v>
      </c>
      <c r="T419" s="100">
        <v>16.2</v>
      </c>
      <c r="U419" s="100">
        <v>16.399999999999999</v>
      </c>
      <c r="V419" s="100">
        <v>17</v>
      </c>
      <c r="W419" s="56">
        <v>16.8</v>
      </c>
      <c r="X419" s="106">
        <v>14</v>
      </c>
      <c r="Y419" s="100">
        <v>16.2</v>
      </c>
      <c r="Z419" s="100">
        <v>16</v>
      </c>
      <c r="AA419" s="100">
        <v>15.4</v>
      </c>
      <c r="AB419" s="105">
        <v>15.4</v>
      </c>
      <c r="AC419" s="102">
        <v>16</v>
      </c>
      <c r="AD419" s="100">
        <v>16</v>
      </c>
      <c r="AE419" s="100">
        <v>15.8</v>
      </c>
      <c r="AF419" s="100">
        <v>16.2</v>
      </c>
      <c r="AG419" s="100">
        <v>15.4</v>
      </c>
      <c r="AH419" s="100">
        <v>15.4</v>
      </c>
      <c r="AI419" s="100">
        <v>15</v>
      </c>
      <c r="AJ419" s="105">
        <v>15.2</v>
      </c>
      <c r="AK419" s="102">
        <v>15.8</v>
      </c>
      <c r="AL419" s="100">
        <v>17.2</v>
      </c>
      <c r="AM419" s="100">
        <v>16</v>
      </c>
      <c r="AN419" s="100">
        <v>15.4</v>
      </c>
      <c r="AO419" s="100">
        <v>17.2</v>
      </c>
      <c r="AP419" s="100">
        <v>16.399999999999999</v>
      </c>
      <c r="AQ419" s="110">
        <f t="shared" si="661"/>
        <v>1.0999999999999979</v>
      </c>
      <c r="CQ419"/>
      <c r="CX419" s="103">
        <v>44545</v>
      </c>
      <c r="CY419" s="68">
        <v>11</v>
      </c>
      <c r="CZ419" s="68">
        <v>9</v>
      </c>
      <c r="DA419" s="126">
        <f t="shared" si="630"/>
        <v>2</v>
      </c>
      <c r="DC419" s="103">
        <v>44545</v>
      </c>
      <c r="DD419" s="127">
        <f t="shared" si="636"/>
        <v>0.60000000000000142</v>
      </c>
      <c r="DE419" s="127">
        <f t="shared" si="637"/>
        <v>0</v>
      </c>
      <c r="DF419" s="127">
        <f t="shared" si="638"/>
        <v>-0.99999999999999822</v>
      </c>
      <c r="DG419" s="127">
        <f t="shared" si="639"/>
        <v>-0.39999999999999858</v>
      </c>
      <c r="DH419" s="127">
        <f t="shared" si="640"/>
        <v>0.80000000000000071</v>
      </c>
      <c r="DI419" s="127">
        <f t="shared" si="641"/>
        <v>-0.39999999999999858</v>
      </c>
      <c r="DJ419" s="127">
        <f t="shared" si="642"/>
        <v>-0.99999999999999822</v>
      </c>
      <c r="DK419" s="127">
        <f t="shared" si="643"/>
        <v>-1.3999999999999986</v>
      </c>
      <c r="DL419" s="127">
        <f t="shared" si="644"/>
        <v>0.20000000000000284</v>
      </c>
      <c r="DM419" s="127">
        <f t="shared" si="645"/>
        <v>-0.59999999999999787</v>
      </c>
      <c r="DN419" s="127">
        <f t="shared" si="646"/>
        <v>-0.59999999999999964</v>
      </c>
      <c r="DO419" s="127">
        <f t="shared" si="647"/>
        <v>0</v>
      </c>
      <c r="DP419" s="127">
        <f t="shared" si="648"/>
        <v>0.19999999999999929</v>
      </c>
      <c r="DQ419" s="127">
        <f t="shared" si="649"/>
        <v>1.1999999999999993</v>
      </c>
      <c r="DR419" s="127">
        <f t="shared" si="650"/>
        <v>-3.1999999999999993</v>
      </c>
      <c r="DS419" s="127">
        <f t="shared" si="651"/>
        <v>-2.3999999999999986</v>
      </c>
      <c r="DU419" s="103">
        <v>44548</v>
      </c>
      <c r="DV419" s="68">
        <v>8.1999999999999993</v>
      </c>
      <c r="DW419" s="133">
        <v>8.1999999999999993</v>
      </c>
      <c r="DX419" s="134">
        <f t="shared" si="664"/>
        <v>0</v>
      </c>
      <c r="DY419" s="68">
        <v>8.1999999999999993</v>
      </c>
      <c r="DZ419" s="133">
        <v>8.5</v>
      </c>
      <c r="EA419" s="134">
        <f t="shared" ref="EA419:EA429" si="665">DY419-DZ419</f>
        <v>-0.30000000000000071</v>
      </c>
      <c r="EB419" s="68"/>
      <c r="EC419" s="133"/>
      <c r="ED419" s="134"/>
      <c r="EE419" s="68"/>
      <c r="EF419" s="133"/>
      <c r="EG419" s="134"/>
      <c r="EH419" s="68">
        <v>8.4</v>
      </c>
      <c r="EI419" s="133">
        <v>9.1999999999999993</v>
      </c>
      <c r="EJ419" s="134">
        <f t="shared" si="662"/>
        <v>-0.79999999999999893</v>
      </c>
      <c r="EK419" s="68"/>
      <c r="EL419" s="133"/>
      <c r="EM419" s="134"/>
      <c r="EN419" s="68"/>
      <c r="EO419" s="133"/>
      <c r="EP419" s="134"/>
      <c r="EQ419" s="68">
        <v>7.7</v>
      </c>
      <c r="ER419" s="133">
        <v>8.1</v>
      </c>
      <c r="ES419" s="134">
        <f t="shared" si="663"/>
        <v>-0.39999999999999947</v>
      </c>
      <c r="ET419" s="68"/>
      <c r="EU419" s="133"/>
      <c r="EV419" s="134"/>
      <c r="EW419" s="68"/>
      <c r="EX419" s="133"/>
      <c r="EY419" s="134"/>
    </row>
    <row r="420" spans="10:155" ht="16.5" x14ac:dyDescent="0.35">
      <c r="J420" s="103">
        <v>44544</v>
      </c>
      <c r="K420" s="101">
        <f t="shared" si="632"/>
        <v>15.929032258064517</v>
      </c>
      <c r="L420" s="102">
        <v>16.399999999999999</v>
      </c>
      <c r="M420" s="100">
        <v>16.399999999999999</v>
      </c>
      <c r="N420" s="100">
        <v>16.600000000000001</v>
      </c>
      <c r="O420" s="100">
        <v>16.8</v>
      </c>
      <c r="P420" s="100">
        <v>17.2</v>
      </c>
      <c r="Q420" s="105">
        <v>16</v>
      </c>
      <c r="R420" s="102">
        <v>16</v>
      </c>
      <c r="S420" s="100">
        <v>16.2</v>
      </c>
      <c r="T420" s="100">
        <v>16</v>
      </c>
      <c r="U420" s="100">
        <v>16.399999999999999</v>
      </c>
      <c r="V420" s="100">
        <v>16.8</v>
      </c>
      <c r="W420" s="56">
        <v>16.8</v>
      </c>
      <c r="X420" s="106">
        <v>14</v>
      </c>
      <c r="Y420" s="100">
        <v>16</v>
      </c>
      <c r="Z420" s="100">
        <v>16</v>
      </c>
      <c r="AA420" s="100">
        <v>15.4</v>
      </c>
      <c r="AB420" s="105">
        <v>15.4</v>
      </c>
      <c r="AC420" s="102">
        <v>16</v>
      </c>
      <c r="AD420" s="100">
        <v>16</v>
      </c>
      <c r="AE420" s="100">
        <v>15.6</v>
      </c>
      <c r="AF420" s="100">
        <v>16</v>
      </c>
      <c r="AG420" s="100">
        <v>15.2</v>
      </c>
      <c r="AH420" s="100">
        <v>15.2</v>
      </c>
      <c r="AI420" s="100">
        <v>15</v>
      </c>
      <c r="AJ420" s="105">
        <v>15.2</v>
      </c>
      <c r="AK420" s="102">
        <v>15.4</v>
      </c>
      <c r="AL420" s="100">
        <v>16.600000000000001</v>
      </c>
      <c r="AM420" s="100">
        <v>15.6</v>
      </c>
      <c r="AN420" s="100">
        <v>15</v>
      </c>
      <c r="AO420" s="100">
        <v>16.600000000000001</v>
      </c>
      <c r="AP420" s="100">
        <v>16</v>
      </c>
      <c r="AQ420" s="110">
        <f t="shared" si="661"/>
        <v>0.79999999999999716</v>
      </c>
      <c r="CQ420"/>
      <c r="CX420" s="103">
        <v>44544</v>
      </c>
      <c r="CY420" s="68">
        <v>11</v>
      </c>
      <c r="CZ420" s="68">
        <v>9</v>
      </c>
      <c r="DA420" s="126">
        <f t="shared" si="630"/>
        <v>2</v>
      </c>
      <c r="DC420" s="103">
        <v>44544</v>
      </c>
      <c r="DD420" s="127">
        <f t="shared" si="636"/>
        <v>0.60000000000000142</v>
      </c>
      <c r="DE420" s="127">
        <f t="shared" si="637"/>
        <v>0.19999999999999929</v>
      </c>
      <c r="DF420" s="127">
        <f t="shared" si="638"/>
        <v>-1.1999999999999993</v>
      </c>
      <c r="DG420" s="127">
        <f t="shared" si="639"/>
        <v>-0.59999999999999964</v>
      </c>
      <c r="DH420" s="127">
        <f t="shared" si="640"/>
        <v>0.40000000000000213</v>
      </c>
      <c r="DI420" s="127">
        <f t="shared" si="641"/>
        <v>-0.19999999999999929</v>
      </c>
      <c r="DJ420" s="127">
        <f t="shared" si="642"/>
        <v>-1</v>
      </c>
      <c r="DK420" s="127">
        <f t="shared" si="643"/>
        <v>-1.1999999999999993</v>
      </c>
      <c r="DL420" s="127">
        <f t="shared" si="644"/>
        <v>0.40000000000000213</v>
      </c>
      <c r="DM420" s="127">
        <f t="shared" si="645"/>
        <v>-0.79999999999999893</v>
      </c>
      <c r="DN420" s="127">
        <f t="shared" si="646"/>
        <v>-1</v>
      </c>
      <c r="DO420" s="127">
        <f t="shared" si="647"/>
        <v>-0.19999999999999929</v>
      </c>
      <c r="DP420" s="127">
        <f t="shared" si="648"/>
        <v>-0.19999999999999929</v>
      </c>
      <c r="DQ420" s="127">
        <f t="shared" si="649"/>
        <v>0.60000000000000142</v>
      </c>
      <c r="DR420" s="127">
        <f t="shared" si="650"/>
        <v>-2.6000000000000014</v>
      </c>
      <c r="DS420" s="127">
        <f t="shared" si="651"/>
        <v>-2.1999999999999993</v>
      </c>
      <c r="DU420" s="103">
        <v>44547</v>
      </c>
      <c r="DV420" s="68">
        <v>8.1999999999999993</v>
      </c>
      <c r="DW420" s="133">
        <v>8.1999999999999993</v>
      </c>
      <c r="DX420" s="134">
        <f t="shared" si="664"/>
        <v>0</v>
      </c>
      <c r="DY420" s="68">
        <v>8.1999999999999993</v>
      </c>
      <c r="DZ420" s="133">
        <v>8.4</v>
      </c>
      <c r="EA420" s="134">
        <f t="shared" si="665"/>
        <v>-0.20000000000000107</v>
      </c>
      <c r="EB420" s="68"/>
      <c r="EC420" s="133"/>
      <c r="ED420" s="134"/>
      <c r="EE420" s="68"/>
      <c r="EF420" s="133"/>
      <c r="EG420" s="134"/>
      <c r="EH420" s="68">
        <v>8.6</v>
      </c>
      <c r="EI420" s="133">
        <v>9.6</v>
      </c>
      <c r="EJ420" s="134">
        <f t="shared" ref="EJ420:EJ429" si="666">EH420-EI420</f>
        <v>-1</v>
      </c>
      <c r="EK420" s="68"/>
      <c r="EL420" s="133"/>
      <c r="EM420" s="134"/>
      <c r="EN420" s="68"/>
      <c r="EO420" s="133"/>
      <c r="EP420" s="134"/>
      <c r="EQ420" s="68">
        <v>7.7</v>
      </c>
      <c r="ER420" s="133">
        <v>8.1999999999999993</v>
      </c>
      <c r="ES420" s="134">
        <f t="shared" ref="ES420:ES429" si="667">EQ420-ER420</f>
        <v>-0.49999999999999911</v>
      </c>
      <c r="ET420" s="68"/>
      <c r="EU420" s="133"/>
      <c r="EV420" s="134"/>
      <c r="EW420" s="68"/>
      <c r="EX420" s="133"/>
      <c r="EY420" s="134"/>
    </row>
    <row r="421" spans="10:155" ht="16.5" x14ac:dyDescent="0.35">
      <c r="J421" s="103">
        <v>44543</v>
      </c>
      <c r="K421" s="101">
        <f t="shared" si="632"/>
        <v>15.877419354838709</v>
      </c>
      <c r="L421" s="102">
        <v>16.399999999999999</v>
      </c>
      <c r="M421" s="100">
        <v>16.399999999999999</v>
      </c>
      <c r="N421" s="100">
        <v>16.600000000000001</v>
      </c>
      <c r="O421" s="100">
        <v>16.8</v>
      </c>
      <c r="P421" s="100">
        <v>17.2</v>
      </c>
      <c r="Q421" s="105">
        <v>16</v>
      </c>
      <c r="R421" s="102">
        <v>16</v>
      </c>
      <c r="S421" s="100">
        <v>15.8</v>
      </c>
      <c r="T421" s="100">
        <v>16</v>
      </c>
      <c r="U421" s="100">
        <v>16.399999999999999</v>
      </c>
      <c r="V421" s="100">
        <v>16.600000000000001</v>
      </c>
      <c r="W421" s="56">
        <v>16.8</v>
      </c>
      <c r="X421" s="106">
        <v>14</v>
      </c>
      <c r="Y421" s="100">
        <v>16</v>
      </c>
      <c r="Z421" s="100">
        <v>16</v>
      </c>
      <c r="AA421" s="100">
        <v>15.4</v>
      </c>
      <c r="AB421" s="105">
        <v>15.4</v>
      </c>
      <c r="AC421" s="102">
        <v>16</v>
      </c>
      <c r="AD421" s="100">
        <v>16</v>
      </c>
      <c r="AE421" s="100">
        <v>15.6</v>
      </c>
      <c r="AF421" s="100">
        <v>16</v>
      </c>
      <c r="AG421" s="100">
        <v>15.2</v>
      </c>
      <c r="AH421" s="100">
        <v>15.2</v>
      </c>
      <c r="AI421" s="100">
        <v>14.6</v>
      </c>
      <c r="AJ421" s="105">
        <v>15</v>
      </c>
      <c r="AK421" s="102">
        <v>15.4</v>
      </c>
      <c r="AL421" s="100">
        <v>16.399999999999999</v>
      </c>
      <c r="AM421" s="100">
        <v>15.6</v>
      </c>
      <c r="AN421" s="100">
        <v>15</v>
      </c>
      <c r="AO421" s="100">
        <v>16.399999999999999</v>
      </c>
      <c r="AP421" s="100">
        <v>16</v>
      </c>
      <c r="AQ421" s="110">
        <f t="shared" si="661"/>
        <v>0.8999999999999968</v>
      </c>
      <c r="CQ421"/>
      <c r="CX421" s="103">
        <v>44543</v>
      </c>
      <c r="CY421" s="68">
        <v>10.75</v>
      </c>
      <c r="CZ421" s="68">
        <v>9</v>
      </c>
      <c r="DA421" s="126">
        <f t="shared" si="630"/>
        <v>1.75</v>
      </c>
      <c r="DC421" s="103">
        <v>44543</v>
      </c>
      <c r="DD421" s="127">
        <f t="shared" si="636"/>
        <v>0.80000000000000071</v>
      </c>
      <c r="DE421" s="127">
        <f t="shared" si="637"/>
        <v>0.59999999999999787</v>
      </c>
      <c r="DF421" s="127">
        <f t="shared" si="638"/>
        <v>-0.80000000000000071</v>
      </c>
      <c r="DG421" s="127">
        <f t="shared" si="639"/>
        <v>-0.20000000000000107</v>
      </c>
      <c r="DH421" s="127">
        <f t="shared" si="640"/>
        <v>0.59999999999999787</v>
      </c>
      <c r="DI421" s="127">
        <f t="shared" si="641"/>
        <v>0.19999999999999929</v>
      </c>
      <c r="DJ421" s="127">
        <f t="shared" si="642"/>
        <v>-0.60000000000000142</v>
      </c>
      <c r="DK421" s="127">
        <f t="shared" si="643"/>
        <v>-1.2000000000000011</v>
      </c>
      <c r="DL421" s="127">
        <f t="shared" si="644"/>
        <v>0.80000000000000071</v>
      </c>
      <c r="DM421" s="127">
        <f t="shared" si="645"/>
        <v>-0.40000000000000036</v>
      </c>
      <c r="DN421" s="127">
        <f t="shared" si="646"/>
        <v>-1</v>
      </c>
      <c r="DO421" s="127">
        <f t="shared" si="647"/>
        <v>-0.19999999999999929</v>
      </c>
      <c r="DP421" s="127">
        <f t="shared" si="648"/>
        <v>-0.20000000000000284</v>
      </c>
      <c r="DQ421" s="127">
        <f t="shared" si="649"/>
        <v>0.39999999999999858</v>
      </c>
      <c r="DR421" s="127">
        <f t="shared" si="650"/>
        <v>-2.3999999999999986</v>
      </c>
      <c r="DS421" s="127">
        <f t="shared" si="651"/>
        <v>-1.8000000000000007</v>
      </c>
      <c r="DU421" s="103">
        <v>44546</v>
      </c>
      <c r="DV421" s="68">
        <v>8.1999999999999993</v>
      </c>
      <c r="DW421" s="133">
        <v>8.1999999999999993</v>
      </c>
      <c r="DX421" s="134">
        <f t="shared" si="664"/>
        <v>0</v>
      </c>
      <c r="DY421" s="68">
        <v>8.1999999999999993</v>
      </c>
      <c r="DZ421" s="133">
        <v>8.4</v>
      </c>
      <c r="EA421" s="134">
        <f t="shared" si="665"/>
        <v>-0.20000000000000107</v>
      </c>
      <c r="EB421" s="68"/>
      <c r="EC421" s="133"/>
      <c r="ED421" s="134"/>
      <c r="EE421" s="68"/>
      <c r="EF421" s="133"/>
      <c r="EG421" s="134"/>
      <c r="EH421" s="68">
        <v>8.8000000000000007</v>
      </c>
      <c r="EI421" s="133">
        <v>9.5</v>
      </c>
      <c r="EJ421" s="134">
        <f t="shared" si="666"/>
        <v>-0.69999999999999929</v>
      </c>
      <c r="EK421" s="68"/>
      <c r="EL421" s="133"/>
      <c r="EM421" s="134"/>
      <c r="EN421" s="68"/>
      <c r="EO421" s="133"/>
      <c r="EP421" s="134"/>
      <c r="EQ421" s="68">
        <v>7.7</v>
      </c>
      <c r="ER421" s="133">
        <v>8.1</v>
      </c>
      <c r="ES421" s="134">
        <f t="shared" si="667"/>
        <v>-0.39999999999999947</v>
      </c>
      <c r="ET421" s="68"/>
      <c r="EU421" s="133"/>
      <c r="EV421" s="134"/>
      <c r="EW421" s="68"/>
      <c r="EX421" s="133"/>
      <c r="EY421" s="134"/>
    </row>
    <row r="422" spans="10:155" ht="16.5" x14ac:dyDescent="0.35">
      <c r="J422" s="103">
        <v>44542</v>
      </c>
      <c r="K422" s="101">
        <f t="shared" si="632"/>
        <v>15.883870967741936</v>
      </c>
      <c r="L422" s="102">
        <v>16.399999999999999</v>
      </c>
      <c r="M422" s="100">
        <v>16.399999999999999</v>
      </c>
      <c r="N422" s="100">
        <v>16.600000000000001</v>
      </c>
      <c r="O422" s="100">
        <v>16.8</v>
      </c>
      <c r="P422" s="100">
        <v>17.2</v>
      </c>
      <c r="Q422" s="105">
        <v>16</v>
      </c>
      <c r="R422" s="102">
        <v>16</v>
      </c>
      <c r="S422" s="100">
        <v>15.8</v>
      </c>
      <c r="T422" s="100">
        <v>16</v>
      </c>
      <c r="U422" s="100">
        <v>16.399999999999999</v>
      </c>
      <c r="V422" s="100">
        <v>16.600000000000001</v>
      </c>
      <c r="W422" s="56">
        <v>16.8</v>
      </c>
      <c r="X422" s="106">
        <v>14</v>
      </c>
      <c r="Y422" s="100">
        <v>16</v>
      </c>
      <c r="Z422" s="100">
        <v>16</v>
      </c>
      <c r="AA422" s="100">
        <v>15.4</v>
      </c>
      <c r="AB422" s="105">
        <v>15.4</v>
      </c>
      <c r="AC422" s="102">
        <v>16</v>
      </c>
      <c r="AD422" s="100">
        <v>16</v>
      </c>
      <c r="AE422" s="100">
        <v>15.6</v>
      </c>
      <c r="AF422" s="100">
        <v>16</v>
      </c>
      <c r="AG422" s="100">
        <v>15.2</v>
      </c>
      <c r="AH422" s="100">
        <v>15.2</v>
      </c>
      <c r="AI422" s="100">
        <v>14.6</v>
      </c>
      <c r="AJ422" s="105">
        <v>15</v>
      </c>
      <c r="AK422" s="102">
        <v>15.6</v>
      </c>
      <c r="AL422" s="100">
        <v>16.399999999999999</v>
      </c>
      <c r="AM422" s="100">
        <v>15.6</v>
      </c>
      <c r="AN422" s="100">
        <v>15</v>
      </c>
      <c r="AO422" s="100">
        <v>16.399999999999999</v>
      </c>
      <c r="AP422" s="100">
        <v>16</v>
      </c>
      <c r="AQ422" s="110">
        <f t="shared" si="661"/>
        <v>0.8999999999999968</v>
      </c>
      <c r="CQ422"/>
      <c r="CX422" s="103">
        <v>44542</v>
      </c>
      <c r="CY422" s="68">
        <v>11</v>
      </c>
      <c r="CZ422" s="68">
        <v>9</v>
      </c>
      <c r="DA422" s="126">
        <f t="shared" si="630"/>
        <v>2</v>
      </c>
      <c r="DC422" s="103">
        <v>44542</v>
      </c>
      <c r="DD422" s="127">
        <f t="shared" si="636"/>
        <v>0.80000000000000071</v>
      </c>
      <c r="DE422" s="127">
        <f t="shared" si="637"/>
        <v>0.59999999999999787</v>
      </c>
      <c r="DF422" s="127">
        <f t="shared" si="638"/>
        <v>-0.80000000000000071</v>
      </c>
      <c r="DG422" s="127">
        <f t="shared" si="639"/>
        <v>-0.20000000000000107</v>
      </c>
      <c r="DH422" s="127">
        <f t="shared" si="640"/>
        <v>0.59999999999999787</v>
      </c>
      <c r="DI422" s="127">
        <f t="shared" si="641"/>
        <v>0.19999999999999929</v>
      </c>
      <c r="DJ422" s="127">
        <f t="shared" si="642"/>
        <v>-0.60000000000000142</v>
      </c>
      <c r="DK422" s="127">
        <f t="shared" si="643"/>
        <v>-1.2000000000000011</v>
      </c>
      <c r="DL422" s="127">
        <f t="shared" si="644"/>
        <v>0.80000000000000071</v>
      </c>
      <c r="DM422" s="127">
        <f t="shared" si="645"/>
        <v>-0.20000000000000107</v>
      </c>
      <c r="DN422" s="127">
        <f t="shared" si="646"/>
        <v>-1</v>
      </c>
      <c r="DO422" s="127">
        <f t="shared" si="647"/>
        <v>-0.19999999999999929</v>
      </c>
      <c r="DP422" s="127">
        <f t="shared" si="648"/>
        <v>-0.20000000000000284</v>
      </c>
      <c r="DQ422" s="127">
        <f t="shared" si="649"/>
        <v>0.39999999999999858</v>
      </c>
      <c r="DR422" s="127">
        <f t="shared" si="650"/>
        <v>-2.3999999999999986</v>
      </c>
      <c r="DS422" s="127">
        <f t="shared" si="651"/>
        <v>-1.8000000000000007</v>
      </c>
      <c r="DU422" s="103">
        <v>44545</v>
      </c>
      <c r="DV422" s="68">
        <v>8</v>
      </c>
      <c r="DW422" s="133">
        <v>8.1999999999999993</v>
      </c>
      <c r="DX422" s="134">
        <f t="shared" si="664"/>
        <v>-0.19999999999999929</v>
      </c>
      <c r="DY422" s="68">
        <v>8.1999999999999993</v>
      </c>
      <c r="DZ422" s="133">
        <v>8.4</v>
      </c>
      <c r="EA422" s="134">
        <f t="shared" si="665"/>
        <v>-0.20000000000000107</v>
      </c>
      <c r="EB422" s="68"/>
      <c r="EC422" s="133"/>
      <c r="ED422" s="134"/>
      <c r="EE422" s="68"/>
      <c r="EF422" s="133"/>
      <c r="EG422" s="134"/>
      <c r="EH422" s="68">
        <v>8.6</v>
      </c>
      <c r="EI422" s="133">
        <v>9.4</v>
      </c>
      <c r="EJ422" s="134">
        <f t="shared" si="666"/>
        <v>-0.80000000000000071</v>
      </c>
      <c r="EK422" s="68"/>
      <c r="EL422" s="133"/>
      <c r="EM422" s="134"/>
      <c r="EN422" s="68"/>
      <c r="EO422" s="133"/>
      <c r="EP422" s="134"/>
      <c r="EQ422" s="68">
        <v>7.7</v>
      </c>
      <c r="ER422" s="133">
        <v>8.1</v>
      </c>
      <c r="ES422" s="134">
        <f t="shared" si="667"/>
        <v>-0.39999999999999947</v>
      </c>
      <c r="ET422" s="68"/>
      <c r="EU422" s="133"/>
      <c r="EV422" s="134"/>
      <c r="EW422" s="68"/>
      <c r="EX422" s="133"/>
      <c r="EY422" s="134"/>
    </row>
    <row r="423" spans="10:155" ht="16.5" x14ac:dyDescent="0.35">
      <c r="J423" s="103">
        <v>44541</v>
      </c>
      <c r="K423" s="101">
        <f t="shared" si="632"/>
        <v>16.122580645161289</v>
      </c>
      <c r="L423" s="102">
        <v>16.600000000000001</v>
      </c>
      <c r="M423" s="100">
        <v>16.600000000000001</v>
      </c>
      <c r="N423" s="100">
        <v>16.8</v>
      </c>
      <c r="O423" s="100">
        <v>16.8</v>
      </c>
      <c r="P423" s="100">
        <v>17.399999999999999</v>
      </c>
      <c r="Q423" s="105">
        <v>16</v>
      </c>
      <c r="R423" s="102">
        <v>16.399999999999999</v>
      </c>
      <c r="S423" s="100">
        <v>16.2</v>
      </c>
      <c r="T423" s="100">
        <v>16.2</v>
      </c>
      <c r="U423" s="100">
        <v>16.8</v>
      </c>
      <c r="V423" s="100">
        <v>16.8</v>
      </c>
      <c r="W423" s="56">
        <v>17</v>
      </c>
      <c r="X423" s="106">
        <v>14.4</v>
      </c>
      <c r="Y423" s="100">
        <v>16.2</v>
      </c>
      <c r="Z423" s="100">
        <v>16.2</v>
      </c>
      <c r="AA423" s="100">
        <v>15.6</v>
      </c>
      <c r="AB423" s="105">
        <v>15.6</v>
      </c>
      <c r="AC423" s="102">
        <v>16.2</v>
      </c>
      <c r="AD423" s="100">
        <v>16.2</v>
      </c>
      <c r="AE423" s="100">
        <v>16</v>
      </c>
      <c r="AF423" s="100">
        <v>16.2</v>
      </c>
      <c r="AG423" s="100">
        <v>15.2</v>
      </c>
      <c r="AH423" s="100">
        <v>15.4</v>
      </c>
      <c r="AI423" s="100">
        <v>15</v>
      </c>
      <c r="AJ423" s="105">
        <v>15.2</v>
      </c>
      <c r="AK423" s="102">
        <v>15.6</v>
      </c>
      <c r="AL423" s="100">
        <v>16.8</v>
      </c>
      <c r="AM423" s="100">
        <v>16</v>
      </c>
      <c r="AN423" s="100">
        <v>15.4</v>
      </c>
      <c r="AO423" s="100">
        <v>16.600000000000001</v>
      </c>
      <c r="AP423" s="100">
        <v>16.399999999999999</v>
      </c>
      <c r="AQ423" s="110">
        <f t="shared" si="661"/>
        <v>0.80000000000000426</v>
      </c>
      <c r="CQ423"/>
      <c r="CX423" s="103">
        <v>44541</v>
      </c>
      <c r="CY423" s="68">
        <v>11</v>
      </c>
      <c r="CZ423" s="68">
        <v>9.5</v>
      </c>
      <c r="DA423" s="126">
        <f t="shared" si="630"/>
        <v>1.5</v>
      </c>
      <c r="DC423" s="103">
        <v>44541</v>
      </c>
      <c r="DD423" s="127">
        <f t="shared" si="636"/>
        <v>0.60000000000000142</v>
      </c>
      <c r="DE423" s="127">
        <f t="shared" si="637"/>
        <v>0.60000000000000142</v>
      </c>
      <c r="DF423" s="127">
        <f t="shared" si="638"/>
        <v>-0.79999999999999893</v>
      </c>
      <c r="DG423" s="127">
        <f t="shared" si="639"/>
        <v>-0.19999999999999929</v>
      </c>
      <c r="DH423" s="127">
        <f t="shared" si="640"/>
        <v>0.60000000000000142</v>
      </c>
      <c r="DI423" s="127">
        <f t="shared" si="641"/>
        <v>0.19999999999999929</v>
      </c>
      <c r="DJ423" s="127">
        <f t="shared" si="642"/>
        <v>-0.79999999999999893</v>
      </c>
      <c r="DK423" s="127">
        <f t="shared" si="643"/>
        <v>-1.1999999999999993</v>
      </c>
      <c r="DL423" s="127">
        <f t="shared" si="644"/>
        <v>0.60000000000000142</v>
      </c>
      <c r="DM423" s="127">
        <f t="shared" si="645"/>
        <v>-0.59999999999999964</v>
      </c>
      <c r="DN423" s="127">
        <f t="shared" si="646"/>
        <v>-0.99999999999999822</v>
      </c>
      <c r="DO423" s="127">
        <f t="shared" si="647"/>
        <v>0</v>
      </c>
      <c r="DP423" s="127">
        <f t="shared" si="648"/>
        <v>0</v>
      </c>
      <c r="DQ423" s="127">
        <f t="shared" si="649"/>
        <v>0.40000000000000213</v>
      </c>
      <c r="DR423" s="127">
        <f t="shared" si="650"/>
        <v>-2.4000000000000004</v>
      </c>
      <c r="DS423" s="127">
        <f t="shared" si="651"/>
        <v>-1.7999999999999989</v>
      </c>
      <c r="DU423" s="103">
        <v>44544</v>
      </c>
      <c r="DV423" s="68">
        <v>8</v>
      </c>
      <c r="DW423" s="133">
        <v>8</v>
      </c>
      <c r="DX423" s="134">
        <f t="shared" si="664"/>
        <v>0</v>
      </c>
      <c r="DY423" s="68">
        <v>8.1</v>
      </c>
      <c r="DZ423" s="133">
        <v>8</v>
      </c>
      <c r="EA423" s="134">
        <f t="shared" si="665"/>
        <v>9.9999999999999645E-2</v>
      </c>
      <c r="EB423" s="68"/>
      <c r="EC423" s="133"/>
      <c r="ED423" s="134"/>
      <c r="EE423" s="68"/>
      <c r="EF423" s="133"/>
      <c r="EG423" s="134"/>
      <c r="EH423" s="68">
        <v>8.3000000000000007</v>
      </c>
      <c r="EI423" s="133">
        <v>9</v>
      </c>
      <c r="EJ423" s="134">
        <f t="shared" si="666"/>
        <v>-0.69999999999999929</v>
      </c>
      <c r="EK423" s="68"/>
      <c r="EL423" s="133"/>
      <c r="EM423" s="134"/>
      <c r="EN423" s="68"/>
      <c r="EO423" s="133"/>
      <c r="EP423" s="134"/>
      <c r="EQ423" s="68">
        <v>7.6</v>
      </c>
      <c r="ER423" s="133">
        <v>8.1</v>
      </c>
      <c r="ES423" s="134">
        <f t="shared" si="667"/>
        <v>-0.5</v>
      </c>
      <c r="ET423" s="68"/>
      <c r="EU423" s="133"/>
      <c r="EV423" s="134"/>
      <c r="EW423" s="68"/>
      <c r="EX423" s="133"/>
      <c r="EY423" s="134"/>
    </row>
    <row r="424" spans="10:155" ht="16.5" x14ac:dyDescent="0.35">
      <c r="J424" s="103">
        <v>44540</v>
      </c>
      <c r="K424" s="101">
        <f t="shared" si="632"/>
        <v>16.516129032258068</v>
      </c>
      <c r="L424" s="102">
        <v>17</v>
      </c>
      <c r="M424" s="100">
        <v>17.2</v>
      </c>
      <c r="N424" s="100">
        <v>17.399999999999999</v>
      </c>
      <c r="O424" s="100">
        <v>17.399999999999999</v>
      </c>
      <c r="P424" s="100">
        <v>18</v>
      </c>
      <c r="Q424" s="105">
        <v>16.399999999999999</v>
      </c>
      <c r="R424" s="102">
        <v>16.8</v>
      </c>
      <c r="S424" s="100">
        <v>16.399999999999999</v>
      </c>
      <c r="T424" s="100">
        <v>16.8</v>
      </c>
      <c r="U424" s="100">
        <v>17.2</v>
      </c>
      <c r="V424" s="100">
        <v>17.2</v>
      </c>
      <c r="W424" s="56">
        <v>17.399999999999999</v>
      </c>
      <c r="X424" s="106">
        <v>14.6</v>
      </c>
      <c r="Y424" s="100">
        <v>16.600000000000001</v>
      </c>
      <c r="Z424" s="100">
        <v>16.399999999999999</v>
      </c>
      <c r="AA424" s="100">
        <v>15.8</v>
      </c>
      <c r="AB424" s="105">
        <v>15.8</v>
      </c>
      <c r="AC424" s="102">
        <v>16.600000000000001</v>
      </c>
      <c r="AD424" s="100">
        <v>16.600000000000001</v>
      </c>
      <c r="AE424" s="100">
        <v>16.399999999999999</v>
      </c>
      <c r="AF424" s="100">
        <v>16.600000000000001</v>
      </c>
      <c r="AG424" s="100">
        <v>15.8</v>
      </c>
      <c r="AH424" s="100">
        <v>16</v>
      </c>
      <c r="AI424" s="100">
        <v>15.6</v>
      </c>
      <c r="AJ424" s="105">
        <v>15.8</v>
      </c>
      <c r="AK424" s="102">
        <v>16.2</v>
      </c>
      <c r="AL424" s="100">
        <v>17</v>
      </c>
      <c r="AM424" s="100">
        <v>16.2</v>
      </c>
      <c r="AN424" s="100">
        <v>15.6</v>
      </c>
      <c r="AO424" s="100">
        <v>16.8</v>
      </c>
      <c r="AP424" s="100">
        <v>16.399999999999999</v>
      </c>
      <c r="AQ424" s="110">
        <f t="shared" si="661"/>
        <v>0.89999999999999858</v>
      </c>
      <c r="CQ424"/>
      <c r="CX424" s="103">
        <v>44540</v>
      </c>
      <c r="CY424" s="68">
        <v>11.25</v>
      </c>
      <c r="CZ424" s="68">
        <v>9.64</v>
      </c>
      <c r="DA424" s="126">
        <f t="shared" si="630"/>
        <v>1.6099999999999994</v>
      </c>
      <c r="DC424" s="103">
        <v>44540</v>
      </c>
      <c r="DD424" s="127">
        <f t="shared" si="636"/>
        <v>0.80000000000000071</v>
      </c>
      <c r="DE424" s="127">
        <f t="shared" si="637"/>
        <v>0.80000000000000071</v>
      </c>
      <c r="DF424" s="127">
        <f t="shared" si="638"/>
        <v>-0.79999999999999893</v>
      </c>
      <c r="DG424" s="127">
        <f t="shared" si="639"/>
        <v>-0.19999999999999929</v>
      </c>
      <c r="DH424" s="127">
        <f t="shared" si="640"/>
        <v>0.60000000000000142</v>
      </c>
      <c r="DI424" s="127">
        <f t="shared" si="641"/>
        <v>0.40000000000000213</v>
      </c>
      <c r="DJ424" s="127">
        <f t="shared" si="642"/>
        <v>-0.39999999999999858</v>
      </c>
      <c r="DK424" s="127">
        <f t="shared" si="643"/>
        <v>-0.79999999999999893</v>
      </c>
      <c r="DL424" s="127">
        <f t="shared" si="644"/>
        <v>1</v>
      </c>
      <c r="DM424" s="127">
        <f t="shared" si="645"/>
        <v>-0.19999999999999929</v>
      </c>
      <c r="DN424" s="127">
        <f t="shared" si="646"/>
        <v>-1.2000000000000011</v>
      </c>
      <c r="DO424" s="127">
        <f t="shared" si="647"/>
        <v>-0.40000000000000036</v>
      </c>
      <c r="DP424" s="127">
        <f t="shared" si="648"/>
        <v>-0.19999999999999929</v>
      </c>
      <c r="DQ424" s="127">
        <f t="shared" si="649"/>
        <v>0.19999999999999929</v>
      </c>
      <c r="DR424" s="127">
        <f t="shared" si="650"/>
        <v>-2.4000000000000004</v>
      </c>
      <c r="DS424" s="127">
        <f t="shared" si="651"/>
        <v>-1.7999999999999989</v>
      </c>
      <c r="DU424" s="103">
        <v>44543</v>
      </c>
      <c r="DV424" s="68">
        <v>8</v>
      </c>
      <c r="DW424" s="133">
        <v>7.9</v>
      </c>
      <c r="DX424" s="134">
        <f t="shared" si="664"/>
        <v>9.9999999999999645E-2</v>
      </c>
      <c r="DY424" s="68">
        <v>7.9</v>
      </c>
      <c r="DZ424" s="133">
        <v>8</v>
      </c>
      <c r="EA424" s="134">
        <f t="shared" si="665"/>
        <v>-9.9999999999999645E-2</v>
      </c>
      <c r="EB424" s="68"/>
      <c r="EC424" s="133"/>
      <c r="ED424" s="134"/>
      <c r="EE424" s="68"/>
      <c r="EF424" s="133"/>
      <c r="EG424" s="134"/>
      <c r="EH424" s="68">
        <v>8.1999999999999993</v>
      </c>
      <c r="EI424" s="133">
        <v>8.8000000000000007</v>
      </c>
      <c r="EJ424" s="134">
        <f t="shared" si="666"/>
        <v>-0.60000000000000142</v>
      </c>
      <c r="EK424" s="68"/>
      <c r="EL424" s="133"/>
      <c r="EM424" s="134"/>
      <c r="EN424" s="68"/>
      <c r="EO424" s="133"/>
      <c r="EP424" s="134"/>
      <c r="EQ424" s="68">
        <v>7.6</v>
      </c>
      <c r="ER424" s="133">
        <v>7.9</v>
      </c>
      <c r="ES424" s="134">
        <f t="shared" si="667"/>
        <v>-0.30000000000000071</v>
      </c>
      <c r="ET424" s="68"/>
      <c r="EU424" s="133"/>
      <c r="EV424" s="134"/>
      <c r="EW424" s="68"/>
      <c r="EX424" s="133"/>
      <c r="EY424" s="134"/>
    </row>
    <row r="425" spans="10:155" ht="16.5" x14ac:dyDescent="0.35">
      <c r="J425" s="103">
        <v>44539</v>
      </c>
      <c r="K425" s="101">
        <f t="shared" si="632"/>
        <v>16.78064516129032</v>
      </c>
      <c r="L425" s="102">
        <v>17.399999999999999</v>
      </c>
      <c r="M425" s="100">
        <v>17.600000000000001</v>
      </c>
      <c r="N425" s="100">
        <v>17.399999999999999</v>
      </c>
      <c r="O425" s="100">
        <v>17.600000000000001</v>
      </c>
      <c r="P425" s="100">
        <v>18.399999999999999</v>
      </c>
      <c r="Q425" s="105">
        <v>16.399999999999999</v>
      </c>
      <c r="R425" s="102">
        <v>17</v>
      </c>
      <c r="S425" s="100">
        <v>16.600000000000001</v>
      </c>
      <c r="T425" s="100">
        <v>17</v>
      </c>
      <c r="U425" s="100">
        <v>17.2</v>
      </c>
      <c r="V425" s="100">
        <v>17.399999999999999</v>
      </c>
      <c r="W425" s="56">
        <v>17.600000000000001</v>
      </c>
      <c r="X425" s="106">
        <v>14.8</v>
      </c>
      <c r="Y425" s="100">
        <v>17</v>
      </c>
      <c r="Z425" s="100">
        <v>16.600000000000001</v>
      </c>
      <c r="AA425" s="100">
        <v>16</v>
      </c>
      <c r="AB425" s="105">
        <v>16</v>
      </c>
      <c r="AC425" s="102">
        <v>17</v>
      </c>
      <c r="AD425" s="100">
        <v>17</v>
      </c>
      <c r="AE425" s="100">
        <v>16.8</v>
      </c>
      <c r="AF425" s="100">
        <v>17</v>
      </c>
      <c r="AG425" s="100">
        <v>16.2</v>
      </c>
      <c r="AH425" s="100">
        <v>16.2</v>
      </c>
      <c r="AI425" s="100">
        <v>15.6</v>
      </c>
      <c r="AJ425" s="105">
        <v>16</v>
      </c>
      <c r="AK425" s="102">
        <v>16.399999999999999</v>
      </c>
      <c r="AL425" s="100">
        <v>17.399999999999999</v>
      </c>
      <c r="AM425" s="100">
        <v>16.8</v>
      </c>
      <c r="AN425" s="100">
        <v>16.2</v>
      </c>
      <c r="AO425" s="100">
        <v>17.2</v>
      </c>
      <c r="AP425" s="100">
        <v>16.399999999999999</v>
      </c>
      <c r="AQ425" s="110">
        <f t="shared" si="661"/>
        <v>1.0999999999999979</v>
      </c>
      <c r="CQ425"/>
      <c r="CX425" s="103">
        <v>44539</v>
      </c>
      <c r="CY425" s="68">
        <v>11.25</v>
      </c>
      <c r="CZ425" s="68">
        <v>9.5</v>
      </c>
      <c r="DA425" s="126">
        <f t="shared" si="630"/>
        <v>1.75</v>
      </c>
      <c r="DC425" s="103">
        <v>44539</v>
      </c>
      <c r="DD425" s="127">
        <f t="shared" si="636"/>
        <v>0.79999999999999716</v>
      </c>
      <c r="DE425" s="127">
        <f t="shared" si="637"/>
        <v>0.59999999999999787</v>
      </c>
      <c r="DF425" s="127">
        <f t="shared" si="638"/>
        <v>-0.40000000000000213</v>
      </c>
      <c r="DG425" s="127">
        <f t="shared" si="639"/>
        <v>0.19999999999999929</v>
      </c>
      <c r="DH425" s="127">
        <f t="shared" si="640"/>
        <v>0.79999999999999716</v>
      </c>
      <c r="DI425" s="127">
        <f t="shared" si="641"/>
        <v>0.39999999999999858</v>
      </c>
      <c r="DJ425" s="127">
        <f t="shared" si="642"/>
        <v>-0.40000000000000213</v>
      </c>
      <c r="DK425" s="127">
        <f t="shared" si="643"/>
        <v>-1.0000000000000018</v>
      </c>
      <c r="DL425" s="127">
        <f t="shared" si="644"/>
        <v>0.79999999999999716</v>
      </c>
      <c r="DM425" s="127">
        <f t="shared" si="645"/>
        <v>-0.20000000000000284</v>
      </c>
      <c r="DN425" s="127">
        <f t="shared" si="646"/>
        <v>-0.80000000000000071</v>
      </c>
      <c r="DO425" s="127">
        <f t="shared" si="647"/>
        <v>0</v>
      </c>
      <c r="DP425" s="127">
        <f t="shared" si="648"/>
        <v>0</v>
      </c>
      <c r="DQ425" s="127">
        <f t="shared" si="649"/>
        <v>0.39999999999999858</v>
      </c>
      <c r="DR425" s="127">
        <f t="shared" si="650"/>
        <v>-2.5999999999999979</v>
      </c>
      <c r="DS425" s="127">
        <f t="shared" si="651"/>
        <v>-1.8000000000000007</v>
      </c>
      <c r="DU425" s="103">
        <v>44542</v>
      </c>
      <c r="DV425" s="68">
        <v>8</v>
      </c>
      <c r="DW425" s="133">
        <v>8</v>
      </c>
      <c r="DX425" s="134">
        <f t="shared" si="664"/>
        <v>0</v>
      </c>
      <c r="DY425" s="68">
        <v>7.9</v>
      </c>
      <c r="DZ425" s="133">
        <v>8</v>
      </c>
      <c r="EA425" s="134">
        <f t="shared" si="665"/>
        <v>-9.9999999999999645E-2</v>
      </c>
      <c r="EB425" s="68"/>
      <c r="EC425" s="133"/>
      <c r="ED425" s="134"/>
      <c r="EE425" s="68"/>
      <c r="EF425" s="133"/>
      <c r="EG425" s="134"/>
      <c r="EH425" s="68">
        <v>8.1999999999999993</v>
      </c>
      <c r="EI425" s="133">
        <v>8.6999999999999993</v>
      </c>
      <c r="EJ425" s="134">
        <f t="shared" si="666"/>
        <v>-0.5</v>
      </c>
      <c r="EK425" s="68"/>
      <c r="EL425" s="133"/>
      <c r="EM425" s="134"/>
      <c r="EN425" s="68"/>
      <c r="EO425" s="133"/>
      <c r="EP425" s="134"/>
      <c r="EQ425" s="68">
        <v>7.6</v>
      </c>
      <c r="ER425" s="133">
        <v>7.8</v>
      </c>
      <c r="ES425" s="134">
        <f t="shared" si="667"/>
        <v>-0.20000000000000018</v>
      </c>
      <c r="ET425" s="68"/>
      <c r="EU425" s="133"/>
      <c r="EV425" s="134"/>
      <c r="EW425" s="68"/>
      <c r="EX425" s="133"/>
      <c r="EY425" s="134"/>
    </row>
    <row r="426" spans="10:155" ht="16.5" x14ac:dyDescent="0.35">
      <c r="J426" s="103">
        <v>44538</v>
      </c>
      <c r="K426" s="101">
        <f t="shared" si="632"/>
        <v>17.025806451612905</v>
      </c>
      <c r="L426" s="102">
        <v>17.8</v>
      </c>
      <c r="M426" s="100">
        <v>18</v>
      </c>
      <c r="N426" s="100">
        <v>17.8</v>
      </c>
      <c r="O426" s="100">
        <v>18</v>
      </c>
      <c r="P426" s="100">
        <v>18.8</v>
      </c>
      <c r="Q426" s="105">
        <v>16.399999999999999</v>
      </c>
      <c r="R426" s="102">
        <v>17.2</v>
      </c>
      <c r="S426" s="100">
        <v>17</v>
      </c>
      <c r="T426" s="100">
        <v>17.2</v>
      </c>
      <c r="U426" s="100">
        <v>17.399999999999999</v>
      </c>
      <c r="V426" s="100">
        <v>17.8</v>
      </c>
      <c r="W426" s="56">
        <v>18</v>
      </c>
      <c r="X426" s="106">
        <v>15.2</v>
      </c>
      <c r="Y426" s="100">
        <v>17.399999999999999</v>
      </c>
      <c r="Z426" s="100">
        <v>16.600000000000001</v>
      </c>
      <c r="AA426" s="100">
        <v>16</v>
      </c>
      <c r="AB426" s="105">
        <v>16</v>
      </c>
      <c r="AC426" s="102">
        <v>17.2</v>
      </c>
      <c r="AD426" s="100">
        <v>17.2</v>
      </c>
      <c r="AE426" s="100">
        <v>17</v>
      </c>
      <c r="AF426" s="100">
        <v>17.2</v>
      </c>
      <c r="AG426" s="100">
        <v>16.2</v>
      </c>
      <c r="AH426" s="100">
        <v>16.2</v>
      </c>
      <c r="AI426" s="100">
        <v>15.6</v>
      </c>
      <c r="AJ426" s="105">
        <v>16</v>
      </c>
      <c r="AK426" s="102">
        <v>16.8</v>
      </c>
      <c r="AL426" s="100">
        <v>17.8</v>
      </c>
      <c r="AM426" s="100">
        <v>17.399999999999999</v>
      </c>
      <c r="AN426" s="100">
        <v>16.600000000000001</v>
      </c>
      <c r="AO426" s="100">
        <v>17.600000000000001</v>
      </c>
      <c r="AP426" s="100">
        <v>16.399999999999999</v>
      </c>
      <c r="AQ426" s="110">
        <f t="shared" si="661"/>
        <v>1.1999999999999993</v>
      </c>
      <c r="CQ426"/>
      <c r="CX426" s="103">
        <v>44538</v>
      </c>
      <c r="CY426" s="190">
        <v>11.5</v>
      </c>
      <c r="CZ426" s="127">
        <v>9.75</v>
      </c>
      <c r="DA426" s="126">
        <f t="shared" si="630"/>
        <v>1.75</v>
      </c>
      <c r="DC426" s="103">
        <v>44538</v>
      </c>
      <c r="DD426" s="127">
        <f t="shared" si="636"/>
        <v>0.80000000000000071</v>
      </c>
      <c r="DE426" s="127">
        <f t="shared" si="637"/>
        <v>0.39999999999999858</v>
      </c>
      <c r="DF426" s="127">
        <f t="shared" si="638"/>
        <v>-0.39999999999999858</v>
      </c>
      <c r="DG426" s="127">
        <f t="shared" si="639"/>
        <v>0.39999999999999858</v>
      </c>
      <c r="DH426" s="127">
        <f t="shared" si="640"/>
        <v>0.80000000000000071</v>
      </c>
      <c r="DI426" s="127">
        <f t="shared" si="641"/>
        <v>0.19999999999999929</v>
      </c>
      <c r="DJ426" s="127">
        <f t="shared" si="642"/>
        <v>-0.80000000000000071</v>
      </c>
      <c r="DK426" s="127">
        <f t="shared" si="643"/>
        <v>-1.4000000000000004</v>
      </c>
      <c r="DL426" s="127">
        <f t="shared" si="644"/>
        <v>0.80000000000000071</v>
      </c>
      <c r="DM426" s="127">
        <f t="shared" si="645"/>
        <v>-0.19999999999999929</v>
      </c>
      <c r="DN426" s="127">
        <f t="shared" si="646"/>
        <v>-0.59999999999999787</v>
      </c>
      <c r="DO426" s="127">
        <f t="shared" si="647"/>
        <v>0.40000000000000213</v>
      </c>
      <c r="DP426" s="127">
        <f t="shared" si="648"/>
        <v>0</v>
      </c>
      <c r="DQ426" s="127">
        <f t="shared" si="649"/>
        <v>0.60000000000000142</v>
      </c>
      <c r="DR426" s="127">
        <f t="shared" si="650"/>
        <v>-2.6000000000000014</v>
      </c>
      <c r="DS426" s="127">
        <f t="shared" si="651"/>
        <v>-1.8000000000000007</v>
      </c>
      <c r="DU426" s="103">
        <v>44541</v>
      </c>
      <c r="DV426" s="68">
        <v>8.1999999999999993</v>
      </c>
      <c r="DW426" s="133">
        <v>8.4</v>
      </c>
      <c r="DX426" s="134">
        <f t="shared" si="664"/>
        <v>-0.20000000000000107</v>
      </c>
      <c r="DY426" s="68">
        <v>8.1</v>
      </c>
      <c r="DZ426" s="133">
        <v>8.3000000000000007</v>
      </c>
      <c r="EA426" s="134">
        <f t="shared" si="665"/>
        <v>-0.20000000000000107</v>
      </c>
      <c r="EB426" s="68"/>
      <c r="EC426" s="133"/>
      <c r="ED426" s="134"/>
      <c r="EE426" s="68"/>
      <c r="EF426" s="133"/>
      <c r="EG426" s="134"/>
      <c r="EH426" s="68">
        <v>8.4</v>
      </c>
      <c r="EI426" s="133">
        <v>8.9</v>
      </c>
      <c r="EJ426" s="134">
        <f t="shared" si="666"/>
        <v>-0.5</v>
      </c>
      <c r="EK426" s="68"/>
      <c r="EL426" s="133"/>
      <c r="EM426" s="134"/>
      <c r="EN426" s="68"/>
      <c r="EO426" s="133"/>
      <c r="EP426" s="134"/>
      <c r="EQ426" s="68">
        <v>7.7</v>
      </c>
      <c r="ER426" s="133">
        <v>8.1</v>
      </c>
      <c r="ES426" s="134">
        <f t="shared" si="667"/>
        <v>-0.39999999999999947</v>
      </c>
      <c r="ET426" s="68"/>
      <c r="EU426" s="133"/>
      <c r="EV426" s="134"/>
      <c r="EW426" s="68"/>
      <c r="EX426" s="133"/>
      <c r="EY426" s="134"/>
    </row>
    <row r="427" spans="10:155" ht="16.5" x14ac:dyDescent="0.35">
      <c r="J427" s="103">
        <v>44537</v>
      </c>
      <c r="K427" s="101">
        <f t="shared" si="632"/>
        <v>17.28387096774193</v>
      </c>
      <c r="L427" s="102">
        <v>18.2</v>
      </c>
      <c r="M427" s="100">
        <v>18.2</v>
      </c>
      <c r="N427" s="100">
        <v>18</v>
      </c>
      <c r="O427" s="100">
        <v>18.399999999999999</v>
      </c>
      <c r="P427" s="100">
        <v>19.2</v>
      </c>
      <c r="Q427" s="105">
        <v>16.8</v>
      </c>
      <c r="R427" s="102">
        <v>17.600000000000001</v>
      </c>
      <c r="S427" s="100">
        <v>17.399999999999999</v>
      </c>
      <c r="T427" s="100">
        <v>17.399999999999999</v>
      </c>
      <c r="U427" s="100">
        <v>17.600000000000001</v>
      </c>
      <c r="V427" s="100">
        <v>18</v>
      </c>
      <c r="W427" s="56">
        <v>18.399999999999999</v>
      </c>
      <c r="X427" s="106">
        <v>15.4</v>
      </c>
      <c r="Y427" s="100">
        <v>17.600000000000001</v>
      </c>
      <c r="Z427" s="100">
        <v>16.600000000000001</v>
      </c>
      <c r="AA427" s="100">
        <v>16</v>
      </c>
      <c r="AB427" s="105">
        <v>16</v>
      </c>
      <c r="AC427" s="102">
        <v>17.399999999999999</v>
      </c>
      <c r="AD427" s="100">
        <v>17.399999999999999</v>
      </c>
      <c r="AE427" s="100">
        <v>17.2</v>
      </c>
      <c r="AF427" s="100">
        <v>17.399999999999999</v>
      </c>
      <c r="AG427" s="100">
        <v>16.600000000000001</v>
      </c>
      <c r="AH427" s="100">
        <v>16.399999999999999</v>
      </c>
      <c r="AI427" s="100">
        <v>16</v>
      </c>
      <c r="AJ427" s="105">
        <v>16.399999999999999</v>
      </c>
      <c r="AK427" s="102">
        <v>17.2</v>
      </c>
      <c r="AL427" s="100">
        <v>18.2</v>
      </c>
      <c r="AM427" s="100">
        <v>17.399999999999999</v>
      </c>
      <c r="AN427" s="100">
        <v>17</v>
      </c>
      <c r="AO427" s="100">
        <v>18</v>
      </c>
      <c r="AP427" s="100">
        <v>16.399999999999999</v>
      </c>
      <c r="AQ427" s="110">
        <f t="shared" si="661"/>
        <v>1.1999999999999993</v>
      </c>
      <c r="CQ427"/>
      <c r="CX427" s="103">
        <v>44537</v>
      </c>
      <c r="CY427" s="190">
        <v>11.5</v>
      </c>
      <c r="CZ427" s="127">
        <v>9.75</v>
      </c>
      <c r="DA427" s="126">
        <f t="shared" si="630"/>
        <v>1.75</v>
      </c>
      <c r="DC427" s="103">
        <v>44537</v>
      </c>
      <c r="DD427" s="127">
        <f t="shared" si="636"/>
        <v>0.60000000000000142</v>
      </c>
      <c r="DE427" s="127">
        <f t="shared" si="637"/>
        <v>0.20000000000000284</v>
      </c>
      <c r="DF427" s="127">
        <f t="shared" si="638"/>
        <v>-0.39999999999999858</v>
      </c>
      <c r="DG427" s="127">
        <f t="shared" si="639"/>
        <v>0</v>
      </c>
      <c r="DH427" s="127">
        <f t="shared" si="640"/>
        <v>0.80000000000000071</v>
      </c>
      <c r="DI427" s="127">
        <f t="shared" si="641"/>
        <v>0.20000000000000284</v>
      </c>
      <c r="DJ427" s="127">
        <f t="shared" si="642"/>
        <v>-1</v>
      </c>
      <c r="DK427" s="127">
        <f t="shared" si="643"/>
        <v>-1.3999999999999986</v>
      </c>
      <c r="DL427" s="127">
        <f t="shared" si="644"/>
        <v>0.60000000000000142</v>
      </c>
      <c r="DM427" s="127">
        <f t="shared" si="645"/>
        <v>-0.19999999999999929</v>
      </c>
      <c r="DN427" s="127">
        <f t="shared" si="646"/>
        <v>-0.60000000000000142</v>
      </c>
      <c r="DO427" s="127">
        <f t="shared" si="647"/>
        <v>0.60000000000000142</v>
      </c>
      <c r="DP427" s="127">
        <f t="shared" si="648"/>
        <v>0.19999999999999929</v>
      </c>
      <c r="DQ427" s="127">
        <f t="shared" si="649"/>
        <v>0.59999999999999787</v>
      </c>
      <c r="DR427" s="127">
        <f t="shared" si="650"/>
        <v>-2.7999999999999989</v>
      </c>
      <c r="DS427" s="127">
        <f t="shared" si="651"/>
        <v>-1.9999999999999982</v>
      </c>
      <c r="DU427" s="103">
        <v>44540</v>
      </c>
      <c r="DV427" s="68">
        <v>8.4</v>
      </c>
      <c r="DW427" s="133">
        <v>8.5</v>
      </c>
      <c r="DX427" s="134">
        <f t="shared" si="664"/>
        <v>-9.9999999999999645E-2</v>
      </c>
      <c r="DY427" s="68">
        <v>8.1999999999999993</v>
      </c>
      <c r="DZ427" s="133">
        <v>8.5</v>
      </c>
      <c r="EA427" s="134">
        <f t="shared" si="665"/>
        <v>-0.30000000000000071</v>
      </c>
      <c r="EB427" s="68"/>
      <c r="EC427" s="133"/>
      <c r="ED427" s="134"/>
      <c r="EE427" s="68"/>
      <c r="EF427" s="133"/>
      <c r="EG427" s="134"/>
      <c r="EH427" s="68">
        <v>8.5</v>
      </c>
      <c r="EI427" s="133">
        <v>9.1999999999999993</v>
      </c>
      <c r="EJ427" s="134">
        <f t="shared" si="666"/>
        <v>-0.69999999999999929</v>
      </c>
      <c r="EK427" s="68"/>
      <c r="EL427" s="133"/>
      <c r="EM427" s="134"/>
      <c r="EN427" s="68"/>
      <c r="EO427" s="133"/>
      <c r="EP427" s="134"/>
      <c r="EQ427" s="68">
        <v>8</v>
      </c>
      <c r="ER427" s="133">
        <v>8.5</v>
      </c>
      <c r="ES427" s="134">
        <f t="shared" si="667"/>
        <v>-0.5</v>
      </c>
      <c r="ET427" s="68"/>
      <c r="EU427" s="133"/>
      <c r="EV427" s="134"/>
      <c r="EW427" s="68"/>
      <c r="EX427" s="133"/>
      <c r="EY427" s="134"/>
    </row>
    <row r="428" spans="10:155" ht="16.5" x14ac:dyDescent="0.35">
      <c r="J428" s="103">
        <v>44536</v>
      </c>
      <c r="K428" s="101">
        <f t="shared" si="632"/>
        <v>17.5741935483871</v>
      </c>
      <c r="L428" s="102">
        <v>18.399999999999999</v>
      </c>
      <c r="M428" s="100">
        <v>18.600000000000001</v>
      </c>
      <c r="N428" s="100">
        <v>18.399999999999999</v>
      </c>
      <c r="O428" s="100">
        <v>18.399999999999999</v>
      </c>
      <c r="P428" s="100">
        <v>19.399999999999999</v>
      </c>
      <c r="Q428" s="105">
        <v>17.2</v>
      </c>
      <c r="R428" s="102">
        <v>17.8</v>
      </c>
      <c r="S428" s="100">
        <v>17.8</v>
      </c>
      <c r="T428" s="100">
        <v>17.600000000000001</v>
      </c>
      <c r="U428" s="100">
        <v>17.600000000000001</v>
      </c>
      <c r="V428" s="100">
        <v>18.2</v>
      </c>
      <c r="W428" s="56">
        <v>18.600000000000001</v>
      </c>
      <c r="X428" s="106">
        <v>15.6</v>
      </c>
      <c r="Y428" s="100">
        <v>18</v>
      </c>
      <c r="Z428" s="100">
        <v>16.8</v>
      </c>
      <c r="AA428" s="100">
        <v>16.2</v>
      </c>
      <c r="AB428" s="105">
        <v>16.2</v>
      </c>
      <c r="AC428" s="102">
        <v>17.600000000000001</v>
      </c>
      <c r="AD428" s="100">
        <v>17.600000000000001</v>
      </c>
      <c r="AE428" s="100">
        <v>17.600000000000001</v>
      </c>
      <c r="AF428" s="100">
        <v>17.600000000000001</v>
      </c>
      <c r="AG428" s="100">
        <v>17</v>
      </c>
      <c r="AH428" s="100">
        <v>17</v>
      </c>
      <c r="AI428" s="100">
        <v>16.399999999999999</v>
      </c>
      <c r="AJ428" s="105">
        <v>16.8</v>
      </c>
      <c r="AK428" s="102">
        <v>17.600000000000001</v>
      </c>
      <c r="AL428" s="100">
        <v>18.600000000000001</v>
      </c>
      <c r="AM428" s="100">
        <v>17.8</v>
      </c>
      <c r="AN428" s="100">
        <v>17.399999999999999</v>
      </c>
      <c r="AO428" s="100">
        <v>18.399999999999999</v>
      </c>
      <c r="AP428" s="100">
        <v>16.600000000000001</v>
      </c>
      <c r="AQ428" s="110">
        <f t="shared" si="661"/>
        <v>1.1999999999999993</v>
      </c>
      <c r="CQ428"/>
      <c r="CX428" s="103">
        <v>44536</v>
      </c>
      <c r="CY428" s="190">
        <v>11.5</v>
      </c>
      <c r="CZ428" s="127">
        <v>10.25</v>
      </c>
      <c r="DA428" s="126">
        <f t="shared" si="630"/>
        <v>1.25</v>
      </c>
      <c r="DC428" s="103">
        <v>44536</v>
      </c>
      <c r="DD428" s="127">
        <f t="shared" si="636"/>
        <v>0.39999999999999858</v>
      </c>
      <c r="DE428" s="127">
        <f t="shared" si="637"/>
        <v>-0.19999999999999929</v>
      </c>
      <c r="DF428" s="127">
        <f t="shared" si="638"/>
        <v>-0.40000000000000213</v>
      </c>
      <c r="DG428" s="127">
        <f t="shared" si="639"/>
        <v>0</v>
      </c>
      <c r="DH428" s="127">
        <f t="shared" si="640"/>
        <v>0.80000000000000071</v>
      </c>
      <c r="DI428" s="127">
        <f t="shared" si="641"/>
        <v>0</v>
      </c>
      <c r="DJ428" s="127">
        <f t="shared" si="642"/>
        <v>-0.80000000000000071</v>
      </c>
      <c r="DK428" s="127">
        <f t="shared" si="643"/>
        <v>-1.4000000000000021</v>
      </c>
      <c r="DL428" s="127">
        <f t="shared" si="644"/>
        <v>0.59999999999999787</v>
      </c>
      <c r="DM428" s="127">
        <f t="shared" si="645"/>
        <v>-0.19999999999999929</v>
      </c>
      <c r="DN428" s="127">
        <f t="shared" si="646"/>
        <v>-0.40000000000000213</v>
      </c>
      <c r="DO428" s="127">
        <f t="shared" si="647"/>
        <v>0.39999999999999858</v>
      </c>
      <c r="DP428" s="127">
        <f t="shared" si="648"/>
        <v>0.40000000000000213</v>
      </c>
      <c r="DQ428" s="127">
        <f t="shared" si="649"/>
        <v>0.80000000000000071</v>
      </c>
      <c r="DR428" s="127">
        <f t="shared" si="650"/>
        <v>-3.0000000000000018</v>
      </c>
      <c r="DS428" s="127">
        <f t="shared" si="651"/>
        <v>-2.2000000000000011</v>
      </c>
      <c r="DU428" s="103">
        <v>44539</v>
      </c>
      <c r="DV428" s="68">
        <v>8.5</v>
      </c>
      <c r="DW428" s="133">
        <v>8.6</v>
      </c>
      <c r="DX428" s="134">
        <f t="shared" si="664"/>
        <v>-9.9999999999999645E-2</v>
      </c>
      <c r="DY428" s="68">
        <v>8.3000000000000007</v>
      </c>
      <c r="DZ428" s="133">
        <v>8.6999999999999993</v>
      </c>
      <c r="EA428" s="134">
        <f t="shared" si="665"/>
        <v>-0.39999999999999858</v>
      </c>
      <c r="EB428" s="68"/>
      <c r="EC428" s="133"/>
      <c r="ED428" s="134"/>
      <c r="EE428" s="68"/>
      <c r="EF428" s="133"/>
      <c r="EG428" s="134"/>
      <c r="EH428" s="68">
        <v>8.6999999999999993</v>
      </c>
      <c r="EI428" s="133">
        <v>9.1</v>
      </c>
      <c r="EJ428" s="134">
        <f t="shared" si="666"/>
        <v>-0.40000000000000036</v>
      </c>
      <c r="EK428" s="68"/>
      <c r="EL428" s="133"/>
      <c r="EM428" s="134"/>
      <c r="EN428" s="68"/>
      <c r="EO428" s="133"/>
      <c r="EP428" s="134"/>
      <c r="EQ428" s="68">
        <v>8.1</v>
      </c>
      <c r="ER428" s="133">
        <v>8.6</v>
      </c>
      <c r="ES428" s="134">
        <f t="shared" si="667"/>
        <v>-0.5</v>
      </c>
      <c r="ET428" s="68"/>
      <c r="EU428" s="133"/>
      <c r="EV428" s="134"/>
      <c r="EW428" s="68"/>
      <c r="EX428" s="133"/>
      <c r="EY428" s="134"/>
    </row>
    <row r="429" spans="10:155" ht="16.5" x14ac:dyDescent="0.35">
      <c r="J429" s="103">
        <v>44535</v>
      </c>
      <c r="K429" s="101">
        <f t="shared" si="632"/>
        <v>17.600000000000001</v>
      </c>
      <c r="L429" s="102">
        <v>18.399999999999999</v>
      </c>
      <c r="M429" s="100">
        <v>18.8</v>
      </c>
      <c r="N429" s="100">
        <v>18.399999999999999</v>
      </c>
      <c r="O429" s="100">
        <v>18.399999999999999</v>
      </c>
      <c r="P429" s="100">
        <v>19.399999999999999</v>
      </c>
      <c r="Q429" s="105">
        <v>17.2</v>
      </c>
      <c r="R429" s="102">
        <v>17.8</v>
      </c>
      <c r="S429" s="100">
        <v>17.8</v>
      </c>
      <c r="T429" s="100">
        <v>17.600000000000001</v>
      </c>
      <c r="U429" s="100">
        <v>17.600000000000001</v>
      </c>
      <c r="V429" s="100">
        <v>18.2</v>
      </c>
      <c r="W429" s="56">
        <v>18.600000000000001</v>
      </c>
      <c r="X429" s="106">
        <v>15.6</v>
      </c>
      <c r="Y429" s="100">
        <v>18</v>
      </c>
      <c r="Z429" s="100">
        <v>16.8</v>
      </c>
      <c r="AA429" s="100">
        <v>16.2</v>
      </c>
      <c r="AB429" s="105">
        <v>16.2</v>
      </c>
      <c r="AC429" s="102">
        <v>17.600000000000001</v>
      </c>
      <c r="AD429" s="100">
        <v>17.600000000000001</v>
      </c>
      <c r="AE429" s="100">
        <v>17.600000000000001</v>
      </c>
      <c r="AF429" s="100">
        <v>17.600000000000001</v>
      </c>
      <c r="AG429" s="100">
        <v>17</v>
      </c>
      <c r="AH429" s="100">
        <v>17</v>
      </c>
      <c r="AI429" s="100">
        <v>16.399999999999999</v>
      </c>
      <c r="AJ429" s="105">
        <v>16.8</v>
      </c>
      <c r="AK429" s="102">
        <v>17.600000000000001</v>
      </c>
      <c r="AL429" s="100">
        <v>18.8</v>
      </c>
      <c r="AM429" s="100">
        <v>17.8</v>
      </c>
      <c r="AN429" s="100">
        <v>17.399999999999999</v>
      </c>
      <c r="AO429" s="100">
        <v>18.8</v>
      </c>
      <c r="AP429" s="100">
        <v>16.600000000000001</v>
      </c>
      <c r="AQ429" s="110">
        <f t="shared" si="661"/>
        <v>1.3000000000000007</v>
      </c>
      <c r="CQ429"/>
      <c r="CX429" s="103">
        <v>44535</v>
      </c>
      <c r="CY429" s="190">
        <v>11.5</v>
      </c>
      <c r="CZ429" s="190">
        <v>10</v>
      </c>
      <c r="DA429" s="126">
        <f t="shared" si="630"/>
        <v>1.5</v>
      </c>
      <c r="DC429" s="103">
        <v>44535</v>
      </c>
      <c r="DD429" s="127">
        <f t="shared" si="636"/>
        <v>0.39999999999999858</v>
      </c>
      <c r="DE429" s="127">
        <f t="shared" si="637"/>
        <v>-0.19999999999999929</v>
      </c>
      <c r="DF429" s="127">
        <f t="shared" si="638"/>
        <v>-0.40000000000000213</v>
      </c>
      <c r="DG429" s="127">
        <f t="shared" si="639"/>
        <v>0</v>
      </c>
      <c r="DH429" s="127">
        <f t="shared" si="640"/>
        <v>1</v>
      </c>
      <c r="DI429" s="127">
        <f t="shared" si="641"/>
        <v>0</v>
      </c>
      <c r="DJ429" s="127">
        <f t="shared" si="642"/>
        <v>-0.80000000000000071</v>
      </c>
      <c r="DK429" s="127">
        <f t="shared" si="643"/>
        <v>-1.4000000000000021</v>
      </c>
      <c r="DL429" s="127">
        <f t="shared" si="644"/>
        <v>0.59999999999999787</v>
      </c>
      <c r="DM429" s="127">
        <f t="shared" si="645"/>
        <v>-0.19999999999999929</v>
      </c>
      <c r="DN429" s="127">
        <f t="shared" si="646"/>
        <v>-0.40000000000000213</v>
      </c>
      <c r="DO429" s="127">
        <f t="shared" si="647"/>
        <v>0.39999999999999858</v>
      </c>
      <c r="DP429" s="127">
        <f t="shared" si="648"/>
        <v>0.60000000000000142</v>
      </c>
      <c r="DQ429" s="127">
        <f t="shared" si="649"/>
        <v>1</v>
      </c>
      <c r="DR429" s="127">
        <f t="shared" si="650"/>
        <v>-3.2000000000000011</v>
      </c>
      <c r="DS429" s="127">
        <f t="shared" si="651"/>
        <v>-2.2000000000000011</v>
      </c>
      <c r="DU429" s="103">
        <v>44538</v>
      </c>
      <c r="DV429" s="68">
        <v>8.6</v>
      </c>
      <c r="DW429" s="133">
        <v>8.6999999999999993</v>
      </c>
      <c r="DX429" s="134">
        <f t="shared" si="664"/>
        <v>-9.9999999999999645E-2</v>
      </c>
      <c r="DY429" s="68">
        <v>8.5</v>
      </c>
      <c r="DZ429" s="133">
        <v>8.6999999999999993</v>
      </c>
      <c r="EA429" s="134">
        <f t="shared" si="665"/>
        <v>-0.19999999999999929</v>
      </c>
      <c r="EB429" s="68"/>
      <c r="EC429" s="133"/>
      <c r="ED429" s="134"/>
      <c r="EE429" s="68"/>
      <c r="EF429" s="133"/>
      <c r="EG429" s="134"/>
      <c r="EH429" s="68">
        <v>8.9</v>
      </c>
      <c r="EI429" s="133">
        <v>9.3000000000000007</v>
      </c>
      <c r="EJ429" s="134">
        <f t="shared" si="666"/>
        <v>-0.40000000000000036</v>
      </c>
      <c r="EK429" s="68"/>
      <c r="EL429" s="133"/>
      <c r="EM429" s="134"/>
      <c r="EN429" s="68"/>
      <c r="EO429" s="133"/>
      <c r="EP429" s="134"/>
      <c r="EQ429" s="68">
        <v>8.1</v>
      </c>
      <c r="ER429" s="133">
        <v>8.6</v>
      </c>
      <c r="ES429" s="134">
        <f t="shared" si="667"/>
        <v>-0.5</v>
      </c>
      <c r="ET429" s="68"/>
      <c r="EU429" s="133"/>
      <c r="EV429" s="134"/>
      <c r="EW429" s="68"/>
      <c r="EX429" s="133"/>
      <c r="EY429" s="134"/>
    </row>
    <row r="430" spans="10:155" ht="16.5" x14ac:dyDescent="0.35">
      <c r="J430" s="103">
        <v>44534</v>
      </c>
      <c r="K430" s="101">
        <f t="shared" si="632"/>
        <v>17.580645161290327</v>
      </c>
      <c r="L430" s="102">
        <v>18.600000000000001</v>
      </c>
      <c r="M430" s="100">
        <v>18.8</v>
      </c>
      <c r="N430" s="100">
        <v>18.399999999999999</v>
      </c>
      <c r="O430" s="100">
        <v>18.399999999999999</v>
      </c>
      <c r="P430" s="100">
        <v>19.399999999999999</v>
      </c>
      <c r="Q430" s="105">
        <v>17.2</v>
      </c>
      <c r="R430" s="102">
        <v>17.8</v>
      </c>
      <c r="S430" s="100">
        <v>17.8</v>
      </c>
      <c r="T430" s="100">
        <v>17.600000000000001</v>
      </c>
      <c r="U430" s="100">
        <v>17.600000000000001</v>
      </c>
      <c r="V430" s="100">
        <v>18.2</v>
      </c>
      <c r="W430" s="56">
        <v>18.600000000000001</v>
      </c>
      <c r="X430" s="106">
        <v>15.6</v>
      </c>
      <c r="Y430" s="100">
        <v>18</v>
      </c>
      <c r="Z430" s="100">
        <v>16.8</v>
      </c>
      <c r="AA430" s="100">
        <v>16.2</v>
      </c>
      <c r="AB430" s="105">
        <v>16.2</v>
      </c>
      <c r="AC430" s="102">
        <v>17.600000000000001</v>
      </c>
      <c r="AD430" s="100">
        <v>17.600000000000001</v>
      </c>
      <c r="AE430" s="100">
        <v>17.600000000000001</v>
      </c>
      <c r="AF430" s="100">
        <v>17.600000000000001</v>
      </c>
      <c r="AG430" s="100">
        <v>16.8</v>
      </c>
      <c r="AH430" s="100">
        <v>16.8</v>
      </c>
      <c r="AI430" s="100">
        <v>16.2</v>
      </c>
      <c r="AJ430" s="105">
        <v>16.600000000000001</v>
      </c>
      <c r="AK430" s="102">
        <v>17.600000000000001</v>
      </c>
      <c r="AL430" s="100">
        <v>18.8</v>
      </c>
      <c r="AM430" s="100">
        <v>17.8</v>
      </c>
      <c r="AN430" s="100">
        <v>17.399999999999999</v>
      </c>
      <c r="AO430" s="100">
        <v>18.8</v>
      </c>
      <c r="AP430" s="100">
        <v>16.600000000000001</v>
      </c>
      <c r="AQ430" s="110">
        <f t="shared" si="661"/>
        <v>1.3000000000000007</v>
      </c>
      <c r="CQ430"/>
      <c r="CX430" s="103">
        <v>44534</v>
      </c>
      <c r="CY430" s="190">
        <v>11.5</v>
      </c>
      <c r="CZ430" s="127">
        <v>10.25</v>
      </c>
      <c r="DA430" s="126">
        <f t="shared" si="630"/>
        <v>1.25</v>
      </c>
      <c r="DC430" s="103">
        <v>44534</v>
      </c>
      <c r="DD430" s="127">
        <f t="shared" si="636"/>
        <v>0.39999999999999858</v>
      </c>
      <c r="DE430" s="127">
        <f t="shared" si="637"/>
        <v>-0.19999999999999929</v>
      </c>
      <c r="DF430" s="127">
        <f t="shared" si="638"/>
        <v>-0.40000000000000213</v>
      </c>
      <c r="DG430" s="127">
        <f t="shared" si="639"/>
        <v>0</v>
      </c>
      <c r="DH430" s="127">
        <f t="shared" si="640"/>
        <v>1</v>
      </c>
      <c r="DI430" s="127">
        <f t="shared" si="641"/>
        <v>0</v>
      </c>
      <c r="DJ430" s="127">
        <f t="shared" si="642"/>
        <v>-1</v>
      </c>
      <c r="DK430" s="127">
        <f t="shared" si="643"/>
        <v>-1.6000000000000014</v>
      </c>
      <c r="DL430" s="127">
        <f t="shared" si="644"/>
        <v>0.59999999999999787</v>
      </c>
      <c r="DM430" s="127">
        <f t="shared" si="645"/>
        <v>-0.19999999999999929</v>
      </c>
      <c r="DN430" s="127">
        <f t="shared" si="646"/>
        <v>-0.40000000000000213</v>
      </c>
      <c r="DO430" s="127">
        <f t="shared" si="647"/>
        <v>0.59999999999999787</v>
      </c>
      <c r="DP430" s="127">
        <f t="shared" si="648"/>
        <v>0.60000000000000142</v>
      </c>
      <c r="DQ430" s="127">
        <f t="shared" si="649"/>
        <v>1</v>
      </c>
      <c r="DR430" s="127">
        <f t="shared" si="650"/>
        <v>-3.2000000000000011</v>
      </c>
      <c r="DS430" s="127">
        <f t="shared" si="651"/>
        <v>-2.2000000000000011</v>
      </c>
      <c r="DU430" s="103">
        <v>44537</v>
      </c>
      <c r="DV430" s="68">
        <v>8.8000000000000007</v>
      </c>
      <c r="DW430" s="133">
        <v>8.8000000000000007</v>
      </c>
      <c r="DX430" s="134">
        <f t="shared" si="664"/>
        <v>0</v>
      </c>
      <c r="DY430" s="68">
        <v>8.6999999999999993</v>
      </c>
      <c r="DZ430" s="133">
        <v>9</v>
      </c>
      <c r="EA430" s="134">
        <f t="shared" ref="EA430:EA438" si="668">DY430-DZ430</f>
        <v>-0.30000000000000071</v>
      </c>
      <c r="EB430" s="68"/>
      <c r="EC430" s="133"/>
      <c r="ED430" s="134"/>
      <c r="EE430" s="68"/>
      <c r="EF430" s="133"/>
      <c r="EG430" s="134"/>
      <c r="EH430" s="68">
        <v>9.1</v>
      </c>
      <c r="EI430" s="133">
        <v>9.4</v>
      </c>
      <c r="EJ430" s="134">
        <f t="shared" ref="EJ430:EJ438" si="669">EH430-EI430</f>
        <v>-0.30000000000000071</v>
      </c>
      <c r="EK430" s="68"/>
      <c r="EL430" s="133"/>
      <c r="EM430" s="134"/>
      <c r="EN430" s="68"/>
      <c r="EO430" s="133"/>
      <c r="EP430" s="134"/>
      <c r="EQ430" s="68">
        <v>8.1999999999999993</v>
      </c>
      <c r="ER430" s="133">
        <v>8.6</v>
      </c>
      <c r="ES430" s="134">
        <f t="shared" ref="ES430:ES439" si="670">EQ430-ER430</f>
        <v>-0.40000000000000036</v>
      </c>
      <c r="ET430" s="68"/>
      <c r="EU430" s="133"/>
      <c r="EV430" s="134"/>
      <c r="EW430" s="68"/>
      <c r="EX430" s="133"/>
      <c r="EY430" s="134"/>
    </row>
    <row r="431" spans="10:155" ht="16.5" x14ac:dyDescent="0.35">
      <c r="J431" s="103">
        <v>44533</v>
      </c>
      <c r="K431" s="101">
        <f t="shared" si="632"/>
        <v>17.5741935483871</v>
      </c>
      <c r="L431" s="102">
        <v>18.600000000000001</v>
      </c>
      <c r="M431" s="100">
        <v>18.8</v>
      </c>
      <c r="N431" s="100">
        <v>18.399999999999999</v>
      </c>
      <c r="O431" s="100">
        <v>18.399999999999999</v>
      </c>
      <c r="P431" s="100">
        <v>19.399999999999999</v>
      </c>
      <c r="Q431" s="105">
        <v>17.2</v>
      </c>
      <c r="R431" s="102">
        <v>17.8</v>
      </c>
      <c r="S431" s="100">
        <v>17.8</v>
      </c>
      <c r="T431" s="100">
        <v>17.600000000000001</v>
      </c>
      <c r="U431" s="100">
        <v>17.600000000000001</v>
      </c>
      <c r="V431" s="100">
        <v>18.2</v>
      </c>
      <c r="W431" s="56">
        <v>18.600000000000001</v>
      </c>
      <c r="X431" s="106">
        <v>15.6</v>
      </c>
      <c r="Y431" s="100">
        <v>18</v>
      </c>
      <c r="Z431" s="100">
        <v>16.8</v>
      </c>
      <c r="AA431" s="100">
        <v>16.2</v>
      </c>
      <c r="AB431" s="105">
        <v>16.2</v>
      </c>
      <c r="AC431" s="102">
        <v>17.600000000000001</v>
      </c>
      <c r="AD431" s="100">
        <v>17.600000000000001</v>
      </c>
      <c r="AE431" s="100">
        <v>17.600000000000001</v>
      </c>
      <c r="AF431" s="100">
        <v>17.600000000000001</v>
      </c>
      <c r="AG431" s="100">
        <v>16.8</v>
      </c>
      <c r="AH431" s="100">
        <v>16.8</v>
      </c>
      <c r="AI431" s="100">
        <v>16.2</v>
      </c>
      <c r="AJ431" s="105">
        <v>16.600000000000001</v>
      </c>
      <c r="AK431" s="102">
        <v>17.399999999999999</v>
      </c>
      <c r="AL431" s="100">
        <v>18.8</v>
      </c>
      <c r="AM431" s="100">
        <v>17.8</v>
      </c>
      <c r="AN431" s="100">
        <v>17.399999999999999</v>
      </c>
      <c r="AO431" s="100">
        <v>18.8</v>
      </c>
      <c r="AP431" s="100">
        <v>16.600000000000001</v>
      </c>
      <c r="AQ431" s="110">
        <f t="shared" si="661"/>
        <v>1.3000000000000007</v>
      </c>
      <c r="CQ431"/>
      <c r="CX431" s="103">
        <v>44533</v>
      </c>
      <c r="CY431" s="190">
        <v>11.5</v>
      </c>
      <c r="CZ431" s="190">
        <v>9.9</v>
      </c>
      <c r="DA431" s="126">
        <f t="shared" si="630"/>
        <v>1.5999999999999996</v>
      </c>
      <c r="DC431" s="103">
        <v>44533</v>
      </c>
      <c r="DD431" s="127">
        <f t="shared" si="636"/>
        <v>0.39999999999999858</v>
      </c>
      <c r="DE431" s="127">
        <f t="shared" si="637"/>
        <v>-0.19999999999999929</v>
      </c>
      <c r="DF431" s="127">
        <f t="shared" si="638"/>
        <v>-0.40000000000000213</v>
      </c>
      <c r="DG431" s="127">
        <f t="shared" si="639"/>
        <v>0</v>
      </c>
      <c r="DH431" s="127">
        <f t="shared" si="640"/>
        <v>1</v>
      </c>
      <c r="DI431" s="127">
        <f t="shared" si="641"/>
        <v>0</v>
      </c>
      <c r="DJ431" s="127">
        <f t="shared" si="642"/>
        <v>-1</v>
      </c>
      <c r="DK431" s="127">
        <f t="shared" si="643"/>
        <v>-1.6000000000000014</v>
      </c>
      <c r="DL431" s="127">
        <f t="shared" si="644"/>
        <v>0.59999999999999787</v>
      </c>
      <c r="DM431" s="127">
        <f t="shared" si="645"/>
        <v>-0.40000000000000213</v>
      </c>
      <c r="DN431" s="127">
        <f t="shared" si="646"/>
        <v>-0.40000000000000213</v>
      </c>
      <c r="DO431" s="127">
        <f t="shared" si="647"/>
        <v>0.59999999999999787</v>
      </c>
      <c r="DP431" s="127">
        <f t="shared" si="648"/>
        <v>0.60000000000000142</v>
      </c>
      <c r="DQ431" s="127">
        <f t="shared" si="649"/>
        <v>1</v>
      </c>
      <c r="DR431" s="127">
        <f t="shared" si="650"/>
        <v>-3.2000000000000011</v>
      </c>
      <c r="DS431" s="127">
        <f t="shared" si="651"/>
        <v>-2.2000000000000011</v>
      </c>
      <c r="DU431" s="103">
        <v>44536</v>
      </c>
      <c r="DV431" s="68">
        <v>8.9</v>
      </c>
      <c r="DW431" s="133">
        <v>9</v>
      </c>
      <c r="DX431" s="134">
        <f t="shared" si="664"/>
        <v>-9.9999999999999645E-2</v>
      </c>
      <c r="DY431" s="68">
        <v>8.9</v>
      </c>
      <c r="DZ431" s="133">
        <v>9</v>
      </c>
      <c r="EA431" s="134">
        <f t="shared" si="668"/>
        <v>-9.9999999999999645E-2</v>
      </c>
      <c r="EB431" s="68"/>
      <c r="EC431" s="133"/>
      <c r="ED431" s="134"/>
      <c r="EE431" s="68"/>
      <c r="EF431" s="133"/>
      <c r="EG431" s="134"/>
      <c r="EH431" s="68">
        <v>9.3000000000000007</v>
      </c>
      <c r="EI431" s="133">
        <v>9.6</v>
      </c>
      <c r="EJ431" s="134">
        <f t="shared" si="669"/>
        <v>-0.29999999999999893</v>
      </c>
      <c r="EK431" s="68"/>
      <c r="EL431" s="133"/>
      <c r="EM431" s="134"/>
      <c r="EN431" s="68"/>
      <c r="EO431" s="133"/>
      <c r="EP431" s="134"/>
      <c r="EQ431" s="68">
        <v>8.5</v>
      </c>
      <c r="ER431" s="133">
        <v>8.8000000000000007</v>
      </c>
      <c r="ES431" s="134">
        <f t="shared" si="670"/>
        <v>-0.30000000000000071</v>
      </c>
      <c r="ET431" s="68"/>
      <c r="EU431" s="133"/>
      <c r="EV431" s="134"/>
      <c r="EW431" s="68"/>
      <c r="EX431" s="133"/>
      <c r="EY431" s="134"/>
    </row>
    <row r="432" spans="10:155" ht="16.5" x14ac:dyDescent="0.35">
      <c r="J432" s="103">
        <v>44532</v>
      </c>
      <c r="K432" s="101">
        <f t="shared" si="632"/>
        <v>17.593548387096778</v>
      </c>
      <c r="L432" s="102">
        <v>18.399999999999999</v>
      </c>
      <c r="M432" s="100">
        <v>18.8</v>
      </c>
      <c r="N432" s="100">
        <v>18.2</v>
      </c>
      <c r="O432" s="100">
        <v>18.2</v>
      </c>
      <c r="P432" s="100">
        <v>19.2</v>
      </c>
      <c r="Q432" s="105">
        <v>17.2</v>
      </c>
      <c r="R432" s="102">
        <v>17.8</v>
      </c>
      <c r="S432" s="100">
        <v>17.8</v>
      </c>
      <c r="T432" s="100">
        <v>17.600000000000001</v>
      </c>
      <c r="U432" s="100">
        <v>17.600000000000001</v>
      </c>
      <c r="V432" s="100">
        <v>18.2</v>
      </c>
      <c r="W432" s="56">
        <v>18.600000000000001</v>
      </c>
      <c r="X432" s="106">
        <v>15.6</v>
      </c>
      <c r="Y432" s="100">
        <v>18.2</v>
      </c>
      <c r="Z432" s="100">
        <v>16.8</v>
      </c>
      <c r="AA432" s="100">
        <v>16.2</v>
      </c>
      <c r="AB432" s="105">
        <v>16.2</v>
      </c>
      <c r="AC432" s="102">
        <v>17.600000000000001</v>
      </c>
      <c r="AD432" s="100">
        <v>17.600000000000001</v>
      </c>
      <c r="AE432" s="100">
        <v>17.8</v>
      </c>
      <c r="AF432" s="100">
        <v>17.600000000000001</v>
      </c>
      <c r="AG432" s="100">
        <v>17.2</v>
      </c>
      <c r="AH432" s="100">
        <v>17.2</v>
      </c>
      <c r="AI432" s="100">
        <v>16.600000000000001</v>
      </c>
      <c r="AJ432" s="105">
        <v>17</v>
      </c>
      <c r="AK432" s="102">
        <v>17.399999999999999</v>
      </c>
      <c r="AL432" s="100">
        <v>18.600000000000001</v>
      </c>
      <c r="AM432" s="100">
        <v>17.600000000000001</v>
      </c>
      <c r="AN432" s="100">
        <v>17.2</v>
      </c>
      <c r="AO432" s="100">
        <v>18.8</v>
      </c>
      <c r="AP432" s="100">
        <v>16.600000000000001</v>
      </c>
      <c r="AQ432" s="110">
        <f t="shared" si="661"/>
        <v>1.0999999999999979</v>
      </c>
      <c r="CQ432"/>
      <c r="CX432" s="103">
        <v>44532</v>
      </c>
      <c r="CY432" s="190">
        <v>11.5</v>
      </c>
      <c r="CZ432" s="190">
        <v>9.5</v>
      </c>
      <c r="DA432" s="126">
        <f t="shared" si="630"/>
        <v>2</v>
      </c>
      <c r="DC432" s="103">
        <v>44532</v>
      </c>
      <c r="DD432" s="127">
        <f t="shared" si="636"/>
        <v>0.39999999999999858</v>
      </c>
      <c r="DE432" s="127">
        <f t="shared" si="637"/>
        <v>-0.19999999999999929</v>
      </c>
      <c r="DF432" s="127">
        <f t="shared" si="638"/>
        <v>-0.60000000000000142</v>
      </c>
      <c r="DG432" s="127">
        <f t="shared" si="639"/>
        <v>-0.19999999999999929</v>
      </c>
      <c r="DH432" s="127">
        <f t="shared" si="640"/>
        <v>0.80000000000000071</v>
      </c>
      <c r="DI432" s="127">
        <f t="shared" si="641"/>
        <v>0</v>
      </c>
      <c r="DJ432" s="127">
        <f t="shared" si="642"/>
        <v>-0.60000000000000142</v>
      </c>
      <c r="DK432" s="127">
        <f t="shared" si="643"/>
        <v>-1.1999999999999993</v>
      </c>
      <c r="DL432" s="127">
        <f t="shared" si="644"/>
        <v>0.39999999999999858</v>
      </c>
      <c r="DM432" s="127">
        <f t="shared" si="645"/>
        <v>-0.40000000000000213</v>
      </c>
      <c r="DN432" s="127">
        <f t="shared" si="646"/>
        <v>-0.60000000000000142</v>
      </c>
      <c r="DO432" s="127">
        <f t="shared" si="647"/>
        <v>0</v>
      </c>
      <c r="DP432" s="127">
        <f t="shared" si="648"/>
        <v>0.40000000000000213</v>
      </c>
      <c r="DQ432" s="127">
        <f t="shared" si="649"/>
        <v>0.80000000000000071</v>
      </c>
      <c r="DR432" s="127">
        <f t="shared" si="650"/>
        <v>-3.0000000000000018</v>
      </c>
      <c r="DS432" s="127">
        <f t="shared" si="651"/>
        <v>-2.2000000000000011</v>
      </c>
      <c r="DU432" s="103">
        <v>44535</v>
      </c>
      <c r="DV432" s="68">
        <v>8.9</v>
      </c>
      <c r="DW432" s="133">
        <v>9</v>
      </c>
      <c r="DX432" s="134">
        <f t="shared" si="664"/>
        <v>-9.9999999999999645E-2</v>
      </c>
      <c r="DY432" s="68">
        <v>8.9</v>
      </c>
      <c r="DZ432" s="133">
        <v>9</v>
      </c>
      <c r="EA432" s="134">
        <f t="shared" si="668"/>
        <v>-9.9999999999999645E-2</v>
      </c>
      <c r="EB432" s="68"/>
      <c r="EC432" s="133"/>
      <c r="ED432" s="134"/>
      <c r="EE432" s="68"/>
      <c r="EF432" s="133"/>
      <c r="EG432" s="134"/>
      <c r="EH432" s="68">
        <v>9.4</v>
      </c>
      <c r="EI432" s="133">
        <v>9.8000000000000007</v>
      </c>
      <c r="EJ432" s="134">
        <f t="shared" si="669"/>
        <v>-0.40000000000000036</v>
      </c>
      <c r="EK432" s="68"/>
      <c r="EL432" s="133"/>
      <c r="EM432" s="134"/>
      <c r="EN432" s="68"/>
      <c r="EO432" s="133"/>
      <c r="EP432" s="134"/>
      <c r="EQ432" s="68">
        <v>8.5</v>
      </c>
      <c r="ER432" s="133">
        <v>9</v>
      </c>
      <c r="ES432" s="134">
        <f t="shared" si="670"/>
        <v>-0.5</v>
      </c>
      <c r="ET432" s="68"/>
      <c r="EU432" s="133"/>
      <c r="EV432" s="134"/>
      <c r="EW432" s="68"/>
      <c r="EX432" s="133"/>
      <c r="EY432" s="134"/>
    </row>
    <row r="433" spans="10:155" ht="16.5" x14ac:dyDescent="0.35">
      <c r="J433" s="103">
        <v>44531</v>
      </c>
      <c r="K433" s="101">
        <f t="shared" si="632"/>
        <v>17.541935483870969</v>
      </c>
      <c r="L433" s="102">
        <v>18.399999999999999</v>
      </c>
      <c r="M433" s="100">
        <v>18.600000000000001</v>
      </c>
      <c r="N433" s="100">
        <v>18.2</v>
      </c>
      <c r="O433" s="100">
        <v>18.2</v>
      </c>
      <c r="P433" s="100">
        <v>19.2</v>
      </c>
      <c r="Q433" s="105">
        <v>17.2</v>
      </c>
      <c r="R433" s="102">
        <v>17.8</v>
      </c>
      <c r="S433" s="100">
        <v>17.600000000000001</v>
      </c>
      <c r="T433" s="100">
        <v>17.600000000000001</v>
      </c>
      <c r="U433" s="100">
        <v>17.600000000000001</v>
      </c>
      <c r="V433" s="100">
        <v>18</v>
      </c>
      <c r="W433" s="56">
        <v>18.600000000000001</v>
      </c>
      <c r="X433" s="106">
        <v>15.6</v>
      </c>
      <c r="Y433" s="100">
        <v>18.2</v>
      </c>
      <c r="Z433" s="100">
        <v>16.8</v>
      </c>
      <c r="AA433" s="100">
        <v>16.2</v>
      </c>
      <c r="AB433" s="105">
        <v>16.2</v>
      </c>
      <c r="AC433" s="102">
        <v>17.600000000000001</v>
      </c>
      <c r="AD433" s="100">
        <v>17.600000000000001</v>
      </c>
      <c r="AE433" s="100">
        <v>17.8</v>
      </c>
      <c r="AF433" s="100">
        <v>17.600000000000001</v>
      </c>
      <c r="AG433" s="100">
        <v>17.2</v>
      </c>
      <c r="AH433" s="100">
        <v>17.2</v>
      </c>
      <c r="AI433" s="100">
        <v>16.600000000000001</v>
      </c>
      <c r="AJ433" s="105">
        <v>17</v>
      </c>
      <c r="AK433" s="102">
        <v>17.399999999999999</v>
      </c>
      <c r="AL433" s="100">
        <v>18.399999999999999</v>
      </c>
      <c r="AM433" s="100">
        <v>17.600000000000001</v>
      </c>
      <c r="AN433" s="100">
        <v>17.2</v>
      </c>
      <c r="AO433" s="100">
        <v>18</v>
      </c>
      <c r="AP433" s="100">
        <v>16.600000000000001</v>
      </c>
      <c r="AQ433" s="110">
        <f t="shared" si="661"/>
        <v>1.0999999999999943</v>
      </c>
      <c r="CQ433"/>
      <c r="CX433" s="103">
        <v>44531</v>
      </c>
      <c r="CY433" s="127">
        <v>11.75</v>
      </c>
      <c r="CZ433" s="190">
        <v>9.5</v>
      </c>
      <c r="DA433" s="126">
        <f t="shared" si="630"/>
        <v>2.25</v>
      </c>
      <c r="DC433" s="103">
        <v>44531</v>
      </c>
      <c r="DD433" s="127">
        <f t="shared" si="636"/>
        <v>0.39999999999999858</v>
      </c>
      <c r="DE433" s="127">
        <f t="shared" si="637"/>
        <v>0</v>
      </c>
      <c r="DF433" s="127">
        <f t="shared" si="638"/>
        <v>-0.40000000000000213</v>
      </c>
      <c r="DG433" s="127">
        <f t="shared" si="639"/>
        <v>0</v>
      </c>
      <c r="DH433" s="127">
        <f t="shared" si="640"/>
        <v>0.79999999999999716</v>
      </c>
      <c r="DI433" s="127">
        <f t="shared" si="641"/>
        <v>0.19999999999999929</v>
      </c>
      <c r="DJ433" s="127">
        <f t="shared" si="642"/>
        <v>-0.40000000000000213</v>
      </c>
      <c r="DK433" s="127">
        <f t="shared" si="643"/>
        <v>-1</v>
      </c>
      <c r="DL433" s="127">
        <f t="shared" si="644"/>
        <v>0.59999999999999787</v>
      </c>
      <c r="DM433" s="127">
        <f t="shared" si="645"/>
        <v>-0.20000000000000284</v>
      </c>
      <c r="DN433" s="127">
        <f t="shared" si="646"/>
        <v>-0.60000000000000142</v>
      </c>
      <c r="DO433" s="127">
        <f t="shared" si="647"/>
        <v>0</v>
      </c>
      <c r="DP433" s="127">
        <f t="shared" si="648"/>
        <v>0.39999999999999858</v>
      </c>
      <c r="DQ433" s="127">
        <f t="shared" si="649"/>
        <v>0.59999999999999787</v>
      </c>
      <c r="DR433" s="127">
        <f t="shared" si="650"/>
        <v>-2.7999999999999989</v>
      </c>
      <c r="DS433" s="127">
        <f t="shared" si="651"/>
        <v>-2.0000000000000018</v>
      </c>
      <c r="DU433" s="103">
        <v>44534</v>
      </c>
      <c r="DV433" s="68">
        <v>8.9</v>
      </c>
      <c r="DW433" s="133">
        <v>9</v>
      </c>
      <c r="DX433" s="134">
        <f t="shared" si="664"/>
        <v>-9.9999999999999645E-2</v>
      </c>
      <c r="DY433" s="68">
        <v>8.9</v>
      </c>
      <c r="DZ433" s="133">
        <v>9</v>
      </c>
      <c r="EA433" s="134">
        <f t="shared" si="668"/>
        <v>-9.9999999999999645E-2</v>
      </c>
      <c r="EB433" s="68"/>
      <c r="EC433" s="133"/>
      <c r="ED433" s="134"/>
      <c r="EE433" s="68"/>
      <c r="EF433" s="133"/>
      <c r="EG433" s="134"/>
      <c r="EH433" s="68">
        <v>9.4</v>
      </c>
      <c r="EI433" s="133">
        <v>9.8000000000000007</v>
      </c>
      <c r="EJ433" s="134">
        <f t="shared" si="669"/>
        <v>-0.40000000000000036</v>
      </c>
      <c r="EK433" s="68"/>
      <c r="EL433" s="133"/>
      <c r="EM433" s="134"/>
      <c r="EN433" s="68"/>
      <c r="EO433" s="133"/>
      <c r="EP433" s="134"/>
      <c r="EQ433" s="68">
        <v>8.5</v>
      </c>
      <c r="ER433" s="133">
        <v>9.1999999999999993</v>
      </c>
      <c r="ES433" s="134">
        <f t="shared" si="670"/>
        <v>-0.69999999999999929</v>
      </c>
      <c r="ET433" s="68"/>
      <c r="EU433" s="133"/>
      <c r="EV433" s="134"/>
      <c r="EW433" s="68"/>
      <c r="EX433" s="133"/>
      <c r="EY433" s="134"/>
    </row>
    <row r="434" spans="10:155" ht="16.5" x14ac:dyDescent="0.35">
      <c r="J434" s="103">
        <v>44530</v>
      </c>
      <c r="K434" s="101">
        <f t="shared" si="632"/>
        <v>17.503225806451614</v>
      </c>
      <c r="L434" s="102">
        <v>18.399999999999999</v>
      </c>
      <c r="M434" s="100">
        <v>18.600000000000001</v>
      </c>
      <c r="N434" s="100">
        <v>18.2</v>
      </c>
      <c r="O434" s="100">
        <v>18.2</v>
      </c>
      <c r="P434" s="100">
        <v>19.2</v>
      </c>
      <c r="Q434" s="105">
        <v>16.600000000000001</v>
      </c>
      <c r="R434" s="102">
        <v>17.8</v>
      </c>
      <c r="S434" s="100">
        <v>17.600000000000001</v>
      </c>
      <c r="T434" s="100">
        <v>17.600000000000001</v>
      </c>
      <c r="U434" s="100">
        <v>17.600000000000001</v>
      </c>
      <c r="V434" s="100">
        <v>18</v>
      </c>
      <c r="W434" s="56">
        <v>18.600000000000001</v>
      </c>
      <c r="X434" s="106">
        <v>15.6</v>
      </c>
      <c r="Y434" s="100">
        <v>18.2</v>
      </c>
      <c r="Z434" s="100">
        <v>16.8</v>
      </c>
      <c r="AA434" s="100">
        <v>16.2</v>
      </c>
      <c r="AB434" s="105">
        <v>16.2</v>
      </c>
      <c r="AC434" s="102">
        <v>17.600000000000001</v>
      </c>
      <c r="AD434" s="100">
        <v>17.600000000000001</v>
      </c>
      <c r="AE434" s="100">
        <v>17.8</v>
      </c>
      <c r="AF434" s="100">
        <v>17.600000000000001</v>
      </c>
      <c r="AG434" s="100">
        <v>17</v>
      </c>
      <c r="AH434" s="100">
        <v>17</v>
      </c>
      <c r="AI434" s="100">
        <v>16.600000000000001</v>
      </c>
      <c r="AJ434" s="105">
        <v>17</v>
      </c>
      <c r="AK434" s="102">
        <v>17.399999999999999</v>
      </c>
      <c r="AL434" s="100">
        <v>18.2</v>
      </c>
      <c r="AM434" s="100">
        <v>17.600000000000001</v>
      </c>
      <c r="AN434" s="100">
        <v>17.2</v>
      </c>
      <c r="AO434" s="100">
        <v>18</v>
      </c>
      <c r="AP434" s="100">
        <v>16.600000000000001</v>
      </c>
      <c r="AQ434" s="110">
        <f t="shared" si="661"/>
        <v>0.99999999999999645</v>
      </c>
      <c r="CQ434"/>
      <c r="CX434" s="103">
        <v>44530</v>
      </c>
      <c r="CY434" s="68">
        <v>11.25</v>
      </c>
      <c r="CZ434" s="68">
        <v>9.5</v>
      </c>
      <c r="DA434" s="126">
        <f t="shared" si="630"/>
        <v>1.75</v>
      </c>
      <c r="DC434" s="103">
        <v>44530</v>
      </c>
      <c r="DD434" s="127">
        <f t="shared" si="636"/>
        <v>0.39999999999999858</v>
      </c>
      <c r="DE434" s="127">
        <f t="shared" si="637"/>
        <v>0</v>
      </c>
      <c r="DF434" s="127">
        <f t="shared" si="638"/>
        <v>-0.40000000000000213</v>
      </c>
      <c r="DG434" s="127">
        <f t="shared" si="639"/>
        <v>0</v>
      </c>
      <c r="DH434" s="127">
        <f t="shared" si="640"/>
        <v>0.59999999999999787</v>
      </c>
      <c r="DI434" s="127">
        <f t="shared" si="641"/>
        <v>0.19999999999999929</v>
      </c>
      <c r="DJ434" s="127">
        <f t="shared" si="642"/>
        <v>-0.60000000000000142</v>
      </c>
      <c r="DK434" s="127">
        <f t="shared" si="643"/>
        <v>-1</v>
      </c>
      <c r="DL434" s="127">
        <f t="shared" si="644"/>
        <v>0.59999999999999787</v>
      </c>
      <c r="DM434" s="127">
        <f t="shared" si="645"/>
        <v>-0.20000000000000284</v>
      </c>
      <c r="DN434" s="127">
        <f t="shared" si="646"/>
        <v>-0.60000000000000142</v>
      </c>
      <c r="DO434" s="127">
        <f t="shared" si="647"/>
        <v>0.19999999999999929</v>
      </c>
      <c r="DP434" s="127">
        <f t="shared" si="648"/>
        <v>0.19999999999999929</v>
      </c>
      <c r="DQ434" s="127">
        <f t="shared" si="649"/>
        <v>0.39999999999999858</v>
      </c>
      <c r="DR434" s="127">
        <f t="shared" si="650"/>
        <v>-2.5999999999999996</v>
      </c>
      <c r="DS434" s="127">
        <f t="shared" si="651"/>
        <v>-2.0000000000000018</v>
      </c>
      <c r="DU434" s="103">
        <v>44533</v>
      </c>
      <c r="DV434" s="68">
        <v>8.9</v>
      </c>
      <c r="DW434" s="133">
        <v>9</v>
      </c>
      <c r="DX434" s="134">
        <f t="shared" si="664"/>
        <v>-9.9999999999999645E-2</v>
      </c>
      <c r="DY434" s="68">
        <v>8.9</v>
      </c>
      <c r="DZ434" s="133">
        <v>9</v>
      </c>
      <c r="EA434" s="134">
        <f t="shared" si="668"/>
        <v>-9.9999999999999645E-2</v>
      </c>
      <c r="EB434" s="68"/>
      <c r="EC434" s="133"/>
      <c r="ED434" s="134"/>
      <c r="EE434" s="68"/>
      <c r="EF434" s="133"/>
      <c r="EG434" s="134"/>
      <c r="EH434" s="68">
        <v>9.4</v>
      </c>
      <c r="EI434" s="133">
        <v>9.8000000000000007</v>
      </c>
      <c r="EJ434" s="134">
        <f t="shared" si="669"/>
        <v>-0.40000000000000036</v>
      </c>
      <c r="EK434" s="68"/>
      <c r="EL434" s="133"/>
      <c r="EM434" s="134"/>
      <c r="EN434" s="68"/>
      <c r="EO434" s="133"/>
      <c r="EP434" s="134"/>
      <c r="EQ434" s="68">
        <v>8.5</v>
      </c>
      <c r="ER434" s="133">
        <v>9.3000000000000007</v>
      </c>
      <c r="ES434" s="134">
        <f t="shared" si="670"/>
        <v>-0.80000000000000071</v>
      </c>
      <c r="ET434" s="68"/>
      <c r="EU434" s="133"/>
      <c r="EV434" s="134"/>
      <c r="EW434" s="68"/>
      <c r="EX434" s="133"/>
      <c r="EY434" s="134"/>
    </row>
    <row r="435" spans="10:155" ht="16.5" x14ac:dyDescent="0.35">
      <c r="J435" s="103">
        <v>44529</v>
      </c>
      <c r="K435" s="101">
        <f t="shared" si="632"/>
        <v>17.567741935483873</v>
      </c>
      <c r="L435" s="102">
        <v>18.600000000000001</v>
      </c>
      <c r="M435" s="100">
        <v>19.2</v>
      </c>
      <c r="N435" s="100">
        <v>18.399999999999999</v>
      </c>
      <c r="O435" s="100">
        <v>18.600000000000001</v>
      </c>
      <c r="P435" s="100">
        <v>19.399999999999999</v>
      </c>
      <c r="Q435" s="105">
        <v>16.600000000000001</v>
      </c>
      <c r="R435" s="102">
        <v>18</v>
      </c>
      <c r="S435" s="100">
        <v>17.600000000000001</v>
      </c>
      <c r="T435" s="100">
        <v>17.600000000000001</v>
      </c>
      <c r="U435" s="100">
        <v>17.600000000000001</v>
      </c>
      <c r="V435" s="100">
        <v>18</v>
      </c>
      <c r="W435" s="56">
        <v>18.600000000000001</v>
      </c>
      <c r="X435" s="106">
        <v>15.6</v>
      </c>
      <c r="Y435" s="100">
        <v>18.2</v>
      </c>
      <c r="Z435" s="100">
        <v>16.8</v>
      </c>
      <c r="AA435" s="100">
        <v>16.2</v>
      </c>
      <c r="AB435" s="105">
        <v>16.2</v>
      </c>
      <c r="AC435" s="102">
        <v>17.600000000000001</v>
      </c>
      <c r="AD435" s="100">
        <v>17.600000000000001</v>
      </c>
      <c r="AE435" s="100">
        <v>17.8</v>
      </c>
      <c r="AF435" s="100">
        <v>17.600000000000001</v>
      </c>
      <c r="AG435" s="100">
        <v>17</v>
      </c>
      <c r="AH435" s="100">
        <v>17</v>
      </c>
      <c r="AI435" s="100">
        <v>16.600000000000001</v>
      </c>
      <c r="AJ435" s="105">
        <v>17</v>
      </c>
      <c r="AK435" s="102">
        <v>17.600000000000001</v>
      </c>
      <c r="AL435" s="100">
        <v>18.2</v>
      </c>
      <c r="AM435" s="100">
        <v>17.600000000000001</v>
      </c>
      <c r="AN435" s="100">
        <v>17.2</v>
      </c>
      <c r="AO435" s="100">
        <v>18</v>
      </c>
      <c r="AP435" s="100">
        <v>16.600000000000001</v>
      </c>
      <c r="AQ435" s="110">
        <f t="shared" si="661"/>
        <v>0.99999999999999645</v>
      </c>
      <c r="CQ435"/>
      <c r="CX435" s="103">
        <v>44529</v>
      </c>
      <c r="CY435" s="68">
        <v>11.75</v>
      </c>
      <c r="CZ435" s="68">
        <v>9.5</v>
      </c>
      <c r="DA435" s="126">
        <f t="shared" si="630"/>
        <v>2.25</v>
      </c>
      <c r="DC435" s="103">
        <v>44529</v>
      </c>
      <c r="DD435" s="127">
        <f t="shared" si="636"/>
        <v>0.39999999999999858</v>
      </c>
      <c r="DE435" s="127">
        <f t="shared" si="637"/>
        <v>0</v>
      </c>
      <c r="DF435" s="127">
        <f t="shared" si="638"/>
        <v>-0.40000000000000213</v>
      </c>
      <c r="DG435" s="127">
        <f t="shared" si="639"/>
        <v>0</v>
      </c>
      <c r="DH435" s="127">
        <f t="shared" si="640"/>
        <v>0.59999999999999787</v>
      </c>
      <c r="DI435" s="127">
        <f t="shared" si="641"/>
        <v>0.39999999999999858</v>
      </c>
      <c r="DJ435" s="127">
        <f t="shared" si="642"/>
        <v>-0.60000000000000142</v>
      </c>
      <c r="DK435" s="127">
        <f t="shared" si="643"/>
        <v>-1</v>
      </c>
      <c r="DL435" s="127">
        <f t="shared" si="644"/>
        <v>0.79999999999999716</v>
      </c>
      <c r="DM435" s="127">
        <f t="shared" si="645"/>
        <v>0</v>
      </c>
      <c r="DN435" s="127">
        <f t="shared" si="646"/>
        <v>-0.80000000000000071</v>
      </c>
      <c r="DO435" s="127">
        <f t="shared" si="647"/>
        <v>0.19999999999999929</v>
      </c>
      <c r="DP435" s="127">
        <f t="shared" si="648"/>
        <v>0.19999999999999929</v>
      </c>
      <c r="DQ435" s="127">
        <f t="shared" si="649"/>
        <v>0.19999999999999929</v>
      </c>
      <c r="DR435" s="127">
        <f t="shared" si="650"/>
        <v>-2.5999999999999996</v>
      </c>
      <c r="DS435" s="127">
        <f t="shared" si="651"/>
        <v>-2.0000000000000018</v>
      </c>
      <c r="DU435" s="103">
        <v>44532</v>
      </c>
      <c r="DV435" s="68">
        <v>8.9</v>
      </c>
      <c r="DW435" s="133">
        <v>9.1</v>
      </c>
      <c r="DX435" s="134">
        <f t="shared" si="664"/>
        <v>-0.19999999999999929</v>
      </c>
      <c r="DY435" s="68">
        <v>8.9</v>
      </c>
      <c r="DZ435" s="133">
        <v>9.1999999999999993</v>
      </c>
      <c r="EA435" s="134">
        <f t="shared" si="668"/>
        <v>-0.29999999999999893</v>
      </c>
      <c r="EB435" s="68"/>
      <c r="EC435" s="133"/>
      <c r="ED435" s="134"/>
      <c r="EE435" s="68"/>
      <c r="EF435" s="133"/>
      <c r="EG435" s="134"/>
      <c r="EH435" s="68">
        <v>9.3000000000000007</v>
      </c>
      <c r="EI435" s="133">
        <v>9.9</v>
      </c>
      <c r="EJ435" s="134">
        <f t="shared" si="669"/>
        <v>-0.59999999999999964</v>
      </c>
      <c r="EK435" s="68"/>
      <c r="EL435" s="133"/>
      <c r="EM435" s="134"/>
      <c r="EN435" s="68"/>
      <c r="EO435" s="133"/>
      <c r="EP435" s="134"/>
      <c r="EQ435" s="68">
        <v>8.6999999999999993</v>
      </c>
      <c r="ER435" s="133">
        <v>9.4</v>
      </c>
      <c r="ES435" s="134">
        <f t="shared" si="670"/>
        <v>-0.70000000000000107</v>
      </c>
      <c r="ET435" s="68"/>
      <c r="EU435" s="133"/>
      <c r="EV435" s="134"/>
      <c r="EW435" s="68"/>
      <c r="EX435" s="133"/>
      <c r="EY435" s="134"/>
    </row>
    <row r="436" spans="10:155" ht="16.5" x14ac:dyDescent="0.35">
      <c r="J436" s="103">
        <v>44528</v>
      </c>
      <c r="K436" s="101">
        <f t="shared" si="632"/>
        <v>17.85161290322581</v>
      </c>
      <c r="L436" s="102">
        <v>19</v>
      </c>
      <c r="M436" s="100">
        <v>19.600000000000001</v>
      </c>
      <c r="N436" s="100">
        <v>18.8</v>
      </c>
      <c r="O436" s="100">
        <v>19</v>
      </c>
      <c r="P436" s="100">
        <v>19.600000000000001</v>
      </c>
      <c r="Q436" s="105">
        <v>16.600000000000001</v>
      </c>
      <c r="R436" s="102">
        <v>18.2</v>
      </c>
      <c r="S436" s="100">
        <v>18</v>
      </c>
      <c r="T436" s="100">
        <v>18</v>
      </c>
      <c r="U436" s="100">
        <v>17.600000000000001</v>
      </c>
      <c r="V436" s="100">
        <v>18.600000000000001</v>
      </c>
      <c r="W436" s="56">
        <v>18.600000000000001</v>
      </c>
      <c r="X436" s="106">
        <v>15.8</v>
      </c>
      <c r="Y436" s="100">
        <v>18.2</v>
      </c>
      <c r="Z436" s="100">
        <v>16.8</v>
      </c>
      <c r="AA436" s="100">
        <v>16.2</v>
      </c>
      <c r="AB436" s="105">
        <v>16.2</v>
      </c>
      <c r="AC436" s="102">
        <v>17.8</v>
      </c>
      <c r="AD436" s="100">
        <v>17.8</v>
      </c>
      <c r="AE436" s="100">
        <v>17.8</v>
      </c>
      <c r="AF436" s="100">
        <v>18.2</v>
      </c>
      <c r="AG436" s="100">
        <v>17.600000000000001</v>
      </c>
      <c r="AH436" s="100">
        <v>17.600000000000001</v>
      </c>
      <c r="AI436" s="100">
        <v>17</v>
      </c>
      <c r="AJ436" s="105">
        <v>17.399999999999999</v>
      </c>
      <c r="AK436" s="102">
        <v>17.8</v>
      </c>
      <c r="AL436" s="100">
        <v>18.8</v>
      </c>
      <c r="AM436" s="100">
        <v>18</v>
      </c>
      <c r="AN436" s="100">
        <v>17.600000000000001</v>
      </c>
      <c r="AO436" s="100">
        <v>18.600000000000001</v>
      </c>
      <c r="AP436" s="100">
        <v>16.600000000000001</v>
      </c>
      <c r="AQ436" s="110">
        <f t="shared" si="661"/>
        <v>1.1000000000000014</v>
      </c>
      <c r="CQ436"/>
      <c r="CX436" s="103">
        <v>44528</v>
      </c>
      <c r="CY436" s="68">
        <v>11.75</v>
      </c>
      <c r="CZ436" s="68">
        <v>10</v>
      </c>
      <c r="DA436" s="126">
        <f t="shared" si="630"/>
        <v>1.75</v>
      </c>
      <c r="DC436" s="103">
        <v>44528</v>
      </c>
      <c r="DD436" s="127">
        <f t="shared" si="636"/>
        <v>0.60000000000000142</v>
      </c>
      <c r="DE436" s="127">
        <f t="shared" si="637"/>
        <v>-0.39999999999999858</v>
      </c>
      <c r="DF436" s="127">
        <f t="shared" si="638"/>
        <v>-0.39999999999999858</v>
      </c>
      <c r="DG436" s="127">
        <f t="shared" si="639"/>
        <v>0</v>
      </c>
      <c r="DH436" s="127">
        <f t="shared" si="640"/>
        <v>0.80000000000000071</v>
      </c>
      <c r="DI436" s="127">
        <f t="shared" si="641"/>
        <v>0.19999999999999929</v>
      </c>
      <c r="DJ436" s="127">
        <f t="shared" si="642"/>
        <v>-0.39999999999999858</v>
      </c>
      <c r="DK436" s="127">
        <f t="shared" si="643"/>
        <v>-1</v>
      </c>
      <c r="DL436" s="127">
        <f t="shared" si="644"/>
        <v>0.80000000000000071</v>
      </c>
      <c r="DM436" s="127">
        <f t="shared" si="645"/>
        <v>-0.19999999999999929</v>
      </c>
      <c r="DN436" s="127">
        <f t="shared" si="646"/>
        <v>-0.59999999999999787</v>
      </c>
      <c r="DO436" s="127">
        <f t="shared" si="647"/>
        <v>0</v>
      </c>
      <c r="DP436" s="127">
        <f t="shared" si="648"/>
        <v>0.19999999999999929</v>
      </c>
      <c r="DQ436" s="127">
        <f t="shared" si="649"/>
        <v>0.60000000000000142</v>
      </c>
      <c r="DR436" s="127">
        <f t="shared" si="650"/>
        <v>-3</v>
      </c>
      <c r="DS436" s="127">
        <f t="shared" si="651"/>
        <v>-2.1999999999999993</v>
      </c>
      <c r="DU436" s="103">
        <v>44531</v>
      </c>
      <c r="DV436" s="68">
        <v>8.9</v>
      </c>
      <c r="DW436" s="133">
        <v>9.1</v>
      </c>
      <c r="DX436" s="134">
        <f t="shared" si="664"/>
        <v>-0.19999999999999929</v>
      </c>
      <c r="DY436" s="68">
        <v>8.9</v>
      </c>
      <c r="DZ436" s="133">
        <v>8.9</v>
      </c>
      <c r="EA436" s="134">
        <f t="shared" si="668"/>
        <v>0</v>
      </c>
      <c r="EB436" s="68"/>
      <c r="EC436" s="133"/>
      <c r="ED436" s="134"/>
      <c r="EE436" s="68"/>
      <c r="EF436" s="133"/>
      <c r="EG436" s="134"/>
      <c r="EH436" s="68">
        <v>9.1999999999999993</v>
      </c>
      <c r="EI436" s="133">
        <v>9.8000000000000007</v>
      </c>
      <c r="EJ436" s="134">
        <f t="shared" si="669"/>
        <v>-0.60000000000000142</v>
      </c>
      <c r="EK436" s="68"/>
      <c r="EL436" s="133"/>
      <c r="EM436" s="134"/>
      <c r="EN436" s="68"/>
      <c r="EO436" s="133"/>
      <c r="EP436" s="134"/>
      <c r="EQ436" s="68">
        <v>8.6</v>
      </c>
      <c r="ER436" s="133">
        <v>9.5</v>
      </c>
      <c r="ES436" s="134">
        <f t="shared" si="670"/>
        <v>-0.90000000000000036</v>
      </c>
      <c r="ET436" s="68"/>
      <c r="EU436" s="133"/>
      <c r="EV436" s="134"/>
      <c r="EW436" s="68"/>
      <c r="EX436" s="133"/>
      <c r="EY436" s="134"/>
    </row>
    <row r="437" spans="10:155" ht="16.5" x14ac:dyDescent="0.35">
      <c r="J437" s="103">
        <v>44527</v>
      </c>
      <c r="K437" s="101">
        <f t="shared" si="632"/>
        <v>18.032258064516132</v>
      </c>
      <c r="L437" s="102">
        <v>19.2</v>
      </c>
      <c r="M437" s="100">
        <v>19.8</v>
      </c>
      <c r="N437" s="100">
        <v>19.2</v>
      </c>
      <c r="O437" s="100">
        <v>19.600000000000001</v>
      </c>
      <c r="P437" s="100">
        <v>20</v>
      </c>
      <c r="Q437" s="105">
        <v>16.600000000000001</v>
      </c>
      <c r="R437" s="102">
        <v>18.399999999999999</v>
      </c>
      <c r="S437" s="100">
        <v>18.399999999999999</v>
      </c>
      <c r="T437" s="100">
        <v>18.399999999999999</v>
      </c>
      <c r="U437" s="100">
        <v>17.600000000000001</v>
      </c>
      <c r="V437" s="100">
        <v>19</v>
      </c>
      <c r="W437" s="56">
        <v>18.8</v>
      </c>
      <c r="X437" s="106">
        <v>15.8</v>
      </c>
      <c r="Y437" s="100">
        <v>18.2</v>
      </c>
      <c r="Z437" s="100">
        <v>16.8</v>
      </c>
      <c r="AA437" s="100">
        <v>16.2</v>
      </c>
      <c r="AB437" s="105">
        <v>16.2</v>
      </c>
      <c r="AC437" s="102">
        <v>17.8</v>
      </c>
      <c r="AD437" s="100">
        <v>17.8</v>
      </c>
      <c r="AE437" s="100">
        <v>17.8</v>
      </c>
      <c r="AF437" s="100">
        <v>18.2</v>
      </c>
      <c r="AG437" s="100">
        <v>17.8</v>
      </c>
      <c r="AH437" s="100">
        <v>17.8</v>
      </c>
      <c r="AI437" s="100">
        <v>17.399999999999999</v>
      </c>
      <c r="AJ437" s="105">
        <v>17.8</v>
      </c>
      <c r="AK437" s="102">
        <v>18</v>
      </c>
      <c r="AL437" s="100">
        <v>19.2</v>
      </c>
      <c r="AM437" s="100">
        <v>18</v>
      </c>
      <c r="AN437" s="100">
        <v>17.600000000000001</v>
      </c>
      <c r="AO437" s="100">
        <v>19</v>
      </c>
      <c r="AP437" s="100">
        <v>16.600000000000001</v>
      </c>
      <c r="AQ437" s="110">
        <f t="shared" si="661"/>
        <v>1.2000000000000028</v>
      </c>
      <c r="CQ437"/>
      <c r="CX437" s="103">
        <v>44527</v>
      </c>
      <c r="CY437" s="68">
        <v>11.5</v>
      </c>
      <c r="CZ437" s="68">
        <v>9.75</v>
      </c>
      <c r="DA437" s="126">
        <f t="shared" si="630"/>
        <v>1.75</v>
      </c>
      <c r="DC437" s="103">
        <v>44527</v>
      </c>
      <c r="DD437" s="127">
        <f t="shared" si="636"/>
        <v>0.60000000000000142</v>
      </c>
      <c r="DE437" s="127">
        <f t="shared" si="637"/>
        <v>-0.79999999999999716</v>
      </c>
      <c r="DF437" s="127">
        <f t="shared" si="638"/>
        <v>-0.79999999999999716</v>
      </c>
      <c r="DG437" s="127">
        <f t="shared" si="639"/>
        <v>-0.39999999999999858</v>
      </c>
      <c r="DH437" s="127">
        <f t="shared" si="640"/>
        <v>0.80000000000000071</v>
      </c>
      <c r="DI437" s="127">
        <f t="shared" si="641"/>
        <v>0</v>
      </c>
      <c r="DJ437" s="127">
        <f t="shared" si="642"/>
        <v>-0.59999999999999787</v>
      </c>
      <c r="DK437" s="127">
        <f t="shared" si="643"/>
        <v>-1</v>
      </c>
      <c r="DL437" s="127">
        <f t="shared" si="644"/>
        <v>0.80000000000000071</v>
      </c>
      <c r="DM437" s="127">
        <f t="shared" si="645"/>
        <v>-0.39999999999999858</v>
      </c>
      <c r="DN437" s="127">
        <f t="shared" si="646"/>
        <v>-0.79999999999999716</v>
      </c>
      <c r="DO437" s="127">
        <f t="shared" si="647"/>
        <v>-0.19999999999999929</v>
      </c>
      <c r="DP437" s="127">
        <f t="shared" si="648"/>
        <v>0.19999999999999929</v>
      </c>
      <c r="DQ437" s="127">
        <f t="shared" si="649"/>
        <v>0.80000000000000071</v>
      </c>
      <c r="DR437" s="127">
        <f t="shared" si="650"/>
        <v>-3.3999999999999986</v>
      </c>
      <c r="DS437" s="127">
        <f t="shared" si="651"/>
        <v>-2.5999999999999979</v>
      </c>
      <c r="DU437" s="103">
        <v>44530</v>
      </c>
      <c r="DV437" s="68">
        <v>8.9</v>
      </c>
      <c r="DW437" s="133">
        <v>9.1</v>
      </c>
      <c r="DX437" s="134">
        <f t="shared" si="664"/>
        <v>-0.19999999999999929</v>
      </c>
      <c r="DY437" s="68">
        <v>8.9</v>
      </c>
      <c r="DZ437" s="133">
        <v>9</v>
      </c>
      <c r="EA437" s="134">
        <f t="shared" si="668"/>
        <v>-9.9999999999999645E-2</v>
      </c>
      <c r="EB437" s="68"/>
      <c r="EC437" s="133"/>
      <c r="ED437" s="134"/>
      <c r="EE437" s="68"/>
      <c r="EF437" s="133"/>
      <c r="EG437" s="134"/>
      <c r="EH437" s="68">
        <v>9.1</v>
      </c>
      <c r="EI437" s="133">
        <v>9.6</v>
      </c>
      <c r="EJ437" s="134">
        <f t="shared" si="669"/>
        <v>-0.5</v>
      </c>
      <c r="EK437" s="68"/>
      <c r="EL437" s="133"/>
      <c r="EM437" s="134"/>
      <c r="EN437" s="68"/>
      <c r="EO437" s="133"/>
      <c r="EP437" s="134"/>
      <c r="EQ437" s="68">
        <v>8.5</v>
      </c>
      <c r="ER437" s="133">
        <v>9.3000000000000007</v>
      </c>
      <c r="ES437" s="134">
        <f t="shared" si="670"/>
        <v>-0.80000000000000071</v>
      </c>
      <c r="ET437" s="68"/>
      <c r="EU437" s="133"/>
      <c r="EV437" s="134"/>
      <c r="EW437" s="68"/>
      <c r="EX437" s="133"/>
      <c r="EY437" s="134"/>
    </row>
    <row r="438" spans="10:155" ht="16.5" x14ac:dyDescent="0.35">
      <c r="J438" s="103">
        <v>44526</v>
      </c>
      <c r="K438" s="101">
        <f t="shared" si="632"/>
        <v>17.974193548387099</v>
      </c>
      <c r="L438" s="102">
        <v>19.2</v>
      </c>
      <c r="M438" s="100">
        <v>19.8</v>
      </c>
      <c r="N438" s="100">
        <v>19.2</v>
      </c>
      <c r="O438" s="100">
        <v>19.8</v>
      </c>
      <c r="P438" s="100">
        <v>20</v>
      </c>
      <c r="Q438" s="105">
        <v>16.600000000000001</v>
      </c>
      <c r="R438" s="102">
        <v>18.399999999999999</v>
      </c>
      <c r="S438" s="100">
        <v>18.399999999999999</v>
      </c>
      <c r="T438" s="100">
        <v>18.399999999999999</v>
      </c>
      <c r="U438" s="100">
        <v>17.600000000000001</v>
      </c>
      <c r="V438" s="100">
        <v>19</v>
      </c>
      <c r="W438" s="56">
        <v>18.8</v>
      </c>
      <c r="X438" s="106">
        <v>15.8</v>
      </c>
      <c r="Y438" s="100">
        <v>18.2</v>
      </c>
      <c r="Z438" s="100">
        <v>16.8</v>
      </c>
      <c r="AA438" s="100">
        <v>16.2</v>
      </c>
      <c r="AB438" s="105">
        <v>16.2</v>
      </c>
      <c r="AC438" s="102">
        <v>17.8</v>
      </c>
      <c r="AD438" s="100">
        <v>17.8</v>
      </c>
      <c r="AE438" s="100">
        <v>17.8</v>
      </c>
      <c r="AF438" s="100">
        <v>18</v>
      </c>
      <c r="AG438" s="100">
        <v>17.399999999999999</v>
      </c>
      <c r="AH438" s="100">
        <v>17.399999999999999</v>
      </c>
      <c r="AI438" s="100">
        <v>17</v>
      </c>
      <c r="AJ438" s="105">
        <v>17.2</v>
      </c>
      <c r="AK438" s="102">
        <v>18</v>
      </c>
      <c r="AL438" s="100">
        <v>19.2</v>
      </c>
      <c r="AM438" s="100">
        <v>18</v>
      </c>
      <c r="AN438" s="100">
        <v>17.600000000000001</v>
      </c>
      <c r="AO438" s="100">
        <v>19</v>
      </c>
      <c r="AP438" s="100">
        <v>16.600000000000001</v>
      </c>
      <c r="AQ438" s="110">
        <f t="shared" si="661"/>
        <v>1.2000000000000028</v>
      </c>
      <c r="CQ438"/>
      <c r="CX438" s="103">
        <v>44526</v>
      </c>
      <c r="CY438" s="68">
        <v>11.5</v>
      </c>
      <c r="CZ438" s="68">
        <v>9.75</v>
      </c>
      <c r="DA438" s="126">
        <f t="shared" si="630"/>
        <v>1.75</v>
      </c>
      <c r="DC438" s="103">
        <v>44526</v>
      </c>
      <c r="DD438" s="127">
        <f t="shared" si="636"/>
        <v>0.60000000000000142</v>
      </c>
      <c r="DE438" s="127">
        <f t="shared" si="637"/>
        <v>-0.79999999999999716</v>
      </c>
      <c r="DF438" s="127">
        <f t="shared" si="638"/>
        <v>-0.79999999999999716</v>
      </c>
      <c r="DG438" s="127">
        <f t="shared" si="639"/>
        <v>-0.39999999999999858</v>
      </c>
      <c r="DH438" s="127">
        <f t="shared" si="640"/>
        <v>0.80000000000000071</v>
      </c>
      <c r="DI438" s="127">
        <f t="shared" si="641"/>
        <v>0</v>
      </c>
      <c r="DJ438" s="127">
        <f t="shared" si="642"/>
        <v>-1</v>
      </c>
      <c r="DK438" s="127">
        <f t="shared" si="643"/>
        <v>-1.3999999999999986</v>
      </c>
      <c r="DL438" s="127">
        <f t="shared" si="644"/>
        <v>0.80000000000000071</v>
      </c>
      <c r="DM438" s="127">
        <f t="shared" si="645"/>
        <v>-0.39999999999999858</v>
      </c>
      <c r="DN438" s="127">
        <f t="shared" si="646"/>
        <v>-0.79999999999999716</v>
      </c>
      <c r="DO438" s="127">
        <f t="shared" si="647"/>
        <v>0.20000000000000284</v>
      </c>
      <c r="DP438" s="127">
        <f t="shared" si="648"/>
        <v>0.19999999999999929</v>
      </c>
      <c r="DQ438" s="127">
        <f t="shared" si="649"/>
        <v>0.80000000000000071</v>
      </c>
      <c r="DR438" s="127">
        <f t="shared" si="650"/>
        <v>-3.3999999999999986</v>
      </c>
      <c r="DS438" s="127">
        <f t="shared" si="651"/>
        <v>-2.5999999999999979</v>
      </c>
      <c r="DU438" s="103">
        <v>44529</v>
      </c>
      <c r="DV438" s="68">
        <v>9</v>
      </c>
      <c r="DW438" s="133">
        <v>9.3000000000000007</v>
      </c>
      <c r="DX438" s="134">
        <f t="shared" si="664"/>
        <v>-0.30000000000000071</v>
      </c>
      <c r="DY438" s="68">
        <v>8.9</v>
      </c>
      <c r="DZ438" s="133">
        <v>9.1</v>
      </c>
      <c r="EA438" s="134">
        <f t="shared" si="668"/>
        <v>-0.19999999999999929</v>
      </c>
      <c r="EB438" s="68"/>
      <c r="EC438" s="133"/>
      <c r="ED438" s="134"/>
      <c r="EE438" s="68"/>
      <c r="EF438" s="133"/>
      <c r="EG438" s="134"/>
      <c r="EH438" s="68">
        <v>9.1</v>
      </c>
      <c r="EI438" s="133">
        <v>9.6999999999999993</v>
      </c>
      <c r="EJ438" s="134">
        <f t="shared" si="669"/>
        <v>-0.59999999999999964</v>
      </c>
      <c r="EK438" s="68"/>
      <c r="EL438" s="133"/>
      <c r="EM438" s="134"/>
      <c r="EN438" s="68"/>
      <c r="EO438" s="133"/>
      <c r="EP438" s="134"/>
      <c r="EQ438" s="68">
        <v>8.5</v>
      </c>
      <c r="ER438" s="133">
        <v>9.1999999999999993</v>
      </c>
      <c r="ES438" s="134">
        <f t="shared" si="670"/>
        <v>-0.69999999999999929</v>
      </c>
      <c r="ET438" s="68"/>
      <c r="EU438" s="133"/>
      <c r="EV438" s="134"/>
      <c r="EW438" s="68"/>
      <c r="EX438" s="133"/>
      <c r="EY438" s="134"/>
    </row>
    <row r="439" spans="10:155" ht="16.5" x14ac:dyDescent="0.35">
      <c r="J439" s="103">
        <v>44525</v>
      </c>
      <c r="K439" s="101">
        <f t="shared" si="632"/>
        <v>17.92258064516129</v>
      </c>
      <c r="L439" s="102">
        <v>19.2</v>
      </c>
      <c r="M439" s="100">
        <v>19.8</v>
      </c>
      <c r="N439" s="100">
        <v>19.2</v>
      </c>
      <c r="O439" s="100">
        <v>19.8</v>
      </c>
      <c r="P439" s="100">
        <v>20</v>
      </c>
      <c r="Q439" s="105">
        <v>16.600000000000001</v>
      </c>
      <c r="R439" s="102">
        <v>18.399999999999999</v>
      </c>
      <c r="S439" s="100">
        <v>18.2</v>
      </c>
      <c r="T439" s="100">
        <v>18.2</v>
      </c>
      <c r="U439" s="100">
        <v>17.600000000000001</v>
      </c>
      <c r="V439" s="100">
        <v>18.8</v>
      </c>
      <c r="W439" s="56">
        <v>18.600000000000001</v>
      </c>
      <c r="X439" s="106">
        <v>15.8</v>
      </c>
      <c r="Y439" s="100">
        <v>18.2</v>
      </c>
      <c r="Z439" s="100">
        <v>16.8</v>
      </c>
      <c r="AA439" s="100">
        <v>16.2</v>
      </c>
      <c r="AB439" s="105">
        <v>16.2</v>
      </c>
      <c r="AC439" s="102">
        <v>17.8</v>
      </c>
      <c r="AD439" s="100">
        <v>17.8</v>
      </c>
      <c r="AE439" s="100">
        <v>17.8</v>
      </c>
      <c r="AF439" s="100">
        <v>18</v>
      </c>
      <c r="AG439" s="100">
        <v>17.2</v>
      </c>
      <c r="AH439" s="100">
        <v>17.2</v>
      </c>
      <c r="AI439" s="100">
        <v>16.8</v>
      </c>
      <c r="AJ439" s="105">
        <v>17</v>
      </c>
      <c r="AK439" s="102">
        <v>18</v>
      </c>
      <c r="AL439" s="100">
        <v>19.2</v>
      </c>
      <c r="AM439" s="100">
        <v>18</v>
      </c>
      <c r="AN439" s="100">
        <v>17.600000000000001</v>
      </c>
      <c r="AO439" s="100">
        <v>19</v>
      </c>
      <c r="AP439" s="100">
        <v>16.600000000000001</v>
      </c>
      <c r="AQ439" s="110">
        <f t="shared" si="661"/>
        <v>1.3000000000000043</v>
      </c>
      <c r="CQ439"/>
      <c r="CX439" s="103">
        <v>44525</v>
      </c>
      <c r="CY439" s="68">
        <v>11.5</v>
      </c>
      <c r="CZ439" s="68">
        <v>9.5</v>
      </c>
      <c r="DA439" s="126">
        <f t="shared" si="630"/>
        <v>2</v>
      </c>
      <c r="DC439" s="103">
        <v>44525</v>
      </c>
      <c r="DD439" s="127">
        <f t="shared" si="636"/>
        <v>0.60000000000000142</v>
      </c>
      <c r="DE439" s="127">
        <f t="shared" si="637"/>
        <v>-0.59999999999999787</v>
      </c>
      <c r="DF439" s="127">
        <f t="shared" si="638"/>
        <v>-0.59999999999999787</v>
      </c>
      <c r="DG439" s="127">
        <f t="shared" si="639"/>
        <v>-0.19999999999999929</v>
      </c>
      <c r="DH439" s="127">
        <f t="shared" si="640"/>
        <v>1</v>
      </c>
      <c r="DI439" s="127">
        <f t="shared" si="641"/>
        <v>0.19999999999999929</v>
      </c>
      <c r="DJ439" s="127">
        <f t="shared" si="642"/>
        <v>-1</v>
      </c>
      <c r="DK439" s="127">
        <f t="shared" si="643"/>
        <v>-1.3999999999999986</v>
      </c>
      <c r="DL439" s="127">
        <f t="shared" si="644"/>
        <v>1</v>
      </c>
      <c r="DM439" s="127">
        <f t="shared" si="645"/>
        <v>-0.19999999999999929</v>
      </c>
      <c r="DN439" s="127">
        <f t="shared" si="646"/>
        <v>-0.79999999999999716</v>
      </c>
      <c r="DO439" s="127">
        <f t="shared" si="647"/>
        <v>0.40000000000000213</v>
      </c>
      <c r="DP439" s="127">
        <f t="shared" si="648"/>
        <v>0.39999999999999858</v>
      </c>
      <c r="DQ439" s="127">
        <f t="shared" si="649"/>
        <v>0.80000000000000071</v>
      </c>
      <c r="DR439" s="127">
        <f t="shared" si="650"/>
        <v>-3.3999999999999986</v>
      </c>
      <c r="DS439" s="127">
        <f t="shared" si="651"/>
        <v>-2.3999999999999986</v>
      </c>
      <c r="DU439" s="103">
        <v>44528</v>
      </c>
      <c r="DV439" s="68">
        <v>9.1</v>
      </c>
      <c r="DW439" s="133">
        <v>9.4</v>
      </c>
      <c r="DX439" s="134">
        <f t="shared" si="664"/>
        <v>-0.30000000000000071</v>
      </c>
      <c r="DY439" s="68">
        <v>9</v>
      </c>
      <c r="DZ439" s="133">
        <v>9.3000000000000007</v>
      </c>
      <c r="EA439" s="134">
        <f t="shared" ref="EA439:EA445" si="671">DY439-DZ439</f>
        <v>-0.30000000000000071</v>
      </c>
      <c r="EB439" s="68"/>
      <c r="EC439" s="133"/>
      <c r="ED439" s="134"/>
      <c r="EE439" s="68"/>
      <c r="EF439" s="133"/>
      <c r="EG439" s="134"/>
      <c r="EH439" s="68">
        <v>9.4</v>
      </c>
      <c r="EI439" s="133">
        <v>9.9</v>
      </c>
      <c r="EJ439" s="134">
        <f t="shared" ref="EJ439:EJ445" si="672">EH439-EI439</f>
        <v>-0.5</v>
      </c>
      <c r="EK439" s="68"/>
      <c r="EL439" s="133"/>
      <c r="EM439" s="134"/>
      <c r="EN439" s="68"/>
      <c r="EO439" s="133"/>
      <c r="EP439" s="134"/>
      <c r="EQ439" s="68">
        <v>8.8000000000000007</v>
      </c>
      <c r="ER439" s="133">
        <v>9.4</v>
      </c>
      <c r="ES439" s="134">
        <f t="shared" si="670"/>
        <v>-0.59999999999999964</v>
      </c>
      <c r="ET439" s="68"/>
      <c r="EU439" s="133"/>
      <c r="EV439" s="134"/>
      <c r="EW439" s="68"/>
      <c r="EX439" s="133"/>
      <c r="EY439" s="134"/>
    </row>
    <row r="440" spans="10:155" ht="16.5" x14ac:dyDescent="0.35">
      <c r="J440" s="103">
        <v>44524</v>
      </c>
      <c r="K440" s="101">
        <f t="shared" si="632"/>
        <v>17.916129032258063</v>
      </c>
      <c r="L440" s="102">
        <v>19.2</v>
      </c>
      <c r="M440" s="100">
        <v>19.8</v>
      </c>
      <c r="N440" s="100">
        <v>19.2</v>
      </c>
      <c r="O440" s="100">
        <v>20</v>
      </c>
      <c r="P440" s="100">
        <v>20</v>
      </c>
      <c r="Q440" s="105">
        <v>16.600000000000001</v>
      </c>
      <c r="R440" s="102">
        <v>18.399999999999999</v>
      </c>
      <c r="S440" s="100">
        <v>18.2</v>
      </c>
      <c r="T440" s="100">
        <v>18</v>
      </c>
      <c r="U440" s="100">
        <v>17.600000000000001</v>
      </c>
      <c r="V440" s="100">
        <v>18.600000000000001</v>
      </c>
      <c r="W440" s="56">
        <v>18.600000000000001</v>
      </c>
      <c r="X440" s="106">
        <v>15.8</v>
      </c>
      <c r="Y440" s="100">
        <v>18.2</v>
      </c>
      <c r="Z440" s="100">
        <v>16.8</v>
      </c>
      <c r="AA440" s="100">
        <v>16.2</v>
      </c>
      <c r="AB440" s="105">
        <v>16.2</v>
      </c>
      <c r="AC440" s="102">
        <v>17.8</v>
      </c>
      <c r="AD440" s="100">
        <v>17.8</v>
      </c>
      <c r="AE440" s="100">
        <v>17.8</v>
      </c>
      <c r="AF440" s="100">
        <v>18</v>
      </c>
      <c r="AG440" s="100">
        <v>17.2</v>
      </c>
      <c r="AH440" s="100">
        <v>17.2</v>
      </c>
      <c r="AI440" s="100">
        <v>16.8</v>
      </c>
      <c r="AJ440" s="105">
        <v>17</v>
      </c>
      <c r="AK440" s="102">
        <v>18</v>
      </c>
      <c r="AL440" s="100">
        <v>19.2</v>
      </c>
      <c r="AM440" s="100">
        <v>18</v>
      </c>
      <c r="AN440" s="100">
        <v>17.600000000000001</v>
      </c>
      <c r="AO440" s="100">
        <v>19</v>
      </c>
      <c r="AP440" s="100">
        <v>16.600000000000001</v>
      </c>
      <c r="AQ440" s="110">
        <f t="shared" si="661"/>
        <v>1.3000000000000043</v>
      </c>
      <c r="CQ440"/>
      <c r="CX440" s="103">
        <v>44524</v>
      </c>
      <c r="CY440" s="68">
        <v>11.5</v>
      </c>
      <c r="CZ440" s="68">
        <v>9.5</v>
      </c>
      <c r="DA440" s="126">
        <f t="shared" si="630"/>
        <v>2</v>
      </c>
      <c r="DC440" s="103">
        <v>44524</v>
      </c>
      <c r="DD440" s="127">
        <f t="shared" si="636"/>
        <v>0.40000000000000213</v>
      </c>
      <c r="DE440" s="127">
        <f t="shared" si="637"/>
        <v>-0.59999999999999787</v>
      </c>
      <c r="DF440" s="127">
        <f t="shared" si="638"/>
        <v>-0.59999999999999787</v>
      </c>
      <c r="DG440" s="127">
        <f t="shared" si="639"/>
        <v>-0.19999999999999929</v>
      </c>
      <c r="DH440" s="127">
        <f t="shared" si="640"/>
        <v>1</v>
      </c>
      <c r="DI440" s="127">
        <f t="shared" si="641"/>
        <v>0.19999999999999929</v>
      </c>
      <c r="DJ440" s="127">
        <f t="shared" si="642"/>
        <v>-1</v>
      </c>
      <c r="DK440" s="127">
        <f t="shared" si="643"/>
        <v>-1.3999999999999986</v>
      </c>
      <c r="DL440" s="127">
        <f t="shared" si="644"/>
        <v>1</v>
      </c>
      <c r="DM440" s="127">
        <f t="shared" si="645"/>
        <v>-0.19999999999999929</v>
      </c>
      <c r="DN440" s="127">
        <f t="shared" si="646"/>
        <v>-0.79999999999999716</v>
      </c>
      <c r="DO440" s="127">
        <f t="shared" si="647"/>
        <v>0.40000000000000213</v>
      </c>
      <c r="DP440" s="127">
        <f t="shared" si="648"/>
        <v>0.59999999999999787</v>
      </c>
      <c r="DQ440" s="127">
        <f t="shared" si="649"/>
        <v>0.80000000000000071</v>
      </c>
      <c r="DR440" s="127">
        <f t="shared" si="650"/>
        <v>-3.3999999999999986</v>
      </c>
      <c r="DS440" s="127">
        <f t="shared" si="651"/>
        <v>-2.3999999999999986</v>
      </c>
      <c r="DU440" s="103">
        <v>44527</v>
      </c>
      <c r="DV440" s="68">
        <v>9.1999999999999993</v>
      </c>
      <c r="DW440" s="133">
        <v>9.5</v>
      </c>
      <c r="DX440" s="134">
        <f t="shared" si="664"/>
        <v>-0.30000000000000071</v>
      </c>
      <c r="DY440" s="68">
        <v>9.1999999999999993</v>
      </c>
      <c r="DZ440" s="133">
        <v>9.4</v>
      </c>
      <c r="EA440" s="134">
        <f t="shared" si="671"/>
        <v>-0.20000000000000107</v>
      </c>
      <c r="EB440" s="68"/>
      <c r="EC440" s="133"/>
      <c r="ED440" s="134"/>
      <c r="EE440" s="68"/>
      <c r="EF440" s="133"/>
      <c r="EG440" s="134"/>
      <c r="EH440" s="68">
        <v>9.6</v>
      </c>
      <c r="EI440" s="133">
        <v>10</v>
      </c>
      <c r="EJ440" s="134">
        <f t="shared" si="672"/>
        <v>-0.40000000000000036</v>
      </c>
      <c r="EK440" s="68"/>
      <c r="EL440" s="133"/>
      <c r="EM440" s="134"/>
      <c r="EN440" s="68"/>
      <c r="EO440" s="133"/>
      <c r="EP440" s="134"/>
      <c r="EQ440" s="68">
        <v>8.9</v>
      </c>
      <c r="ER440" s="133">
        <v>9.5</v>
      </c>
      <c r="ES440" s="134">
        <f t="shared" ref="ES440:ES446" si="673">EQ440-ER440</f>
        <v>-0.59999999999999964</v>
      </c>
      <c r="ET440" s="68"/>
      <c r="EU440" s="133"/>
      <c r="EV440" s="134"/>
      <c r="EW440" s="68"/>
      <c r="EX440" s="133"/>
      <c r="EY440" s="134"/>
    </row>
    <row r="441" spans="10:155" ht="16.5" x14ac:dyDescent="0.35">
      <c r="J441" s="103">
        <v>44523</v>
      </c>
      <c r="K441" s="101">
        <f t="shared" si="632"/>
        <v>17.780645161290323</v>
      </c>
      <c r="L441" s="102">
        <v>19</v>
      </c>
      <c r="M441" s="100">
        <v>19.2</v>
      </c>
      <c r="N441" s="100">
        <v>18.600000000000001</v>
      </c>
      <c r="O441" s="100">
        <v>19.600000000000001</v>
      </c>
      <c r="P441" s="100">
        <v>19.600000000000001</v>
      </c>
      <c r="Q441" s="105">
        <v>16.600000000000001</v>
      </c>
      <c r="R441" s="102">
        <v>18.399999999999999</v>
      </c>
      <c r="S441" s="100">
        <v>18</v>
      </c>
      <c r="T441" s="100">
        <v>18</v>
      </c>
      <c r="U441" s="100">
        <v>17.600000000000001</v>
      </c>
      <c r="V441" s="100">
        <v>18.600000000000001</v>
      </c>
      <c r="W441" s="56">
        <v>18.600000000000001</v>
      </c>
      <c r="X441" s="106">
        <v>15.6</v>
      </c>
      <c r="Y441" s="100">
        <v>18.2</v>
      </c>
      <c r="Z441" s="100">
        <v>16.8</v>
      </c>
      <c r="AA441" s="100">
        <v>16.2</v>
      </c>
      <c r="AB441" s="105">
        <v>16.2</v>
      </c>
      <c r="AC441" s="102">
        <v>17.8</v>
      </c>
      <c r="AD441" s="100">
        <v>17.8</v>
      </c>
      <c r="AE441" s="100">
        <v>17.8</v>
      </c>
      <c r="AF441" s="100">
        <v>18</v>
      </c>
      <c r="AG441" s="100">
        <v>17.2</v>
      </c>
      <c r="AH441" s="100">
        <v>17.2</v>
      </c>
      <c r="AI441" s="100">
        <v>16.600000000000001</v>
      </c>
      <c r="AJ441" s="105">
        <v>17</v>
      </c>
      <c r="AK441" s="102">
        <v>18</v>
      </c>
      <c r="AL441" s="100">
        <v>18.8</v>
      </c>
      <c r="AM441" s="100">
        <v>17.600000000000001</v>
      </c>
      <c r="AN441" s="100">
        <v>17.2</v>
      </c>
      <c r="AO441" s="100">
        <v>18.8</v>
      </c>
      <c r="AP441" s="100">
        <v>16.600000000000001</v>
      </c>
      <c r="AQ441" s="110">
        <f t="shared" si="661"/>
        <v>1.0000000000000036</v>
      </c>
      <c r="CQ441"/>
      <c r="CX441" s="103">
        <v>44523</v>
      </c>
      <c r="CY441" s="68">
        <v>11.25</v>
      </c>
      <c r="CZ441" s="68">
        <v>9.5</v>
      </c>
      <c r="DA441" s="126">
        <f t="shared" si="630"/>
        <v>1.75</v>
      </c>
      <c r="DC441" s="103">
        <v>44523</v>
      </c>
      <c r="DD441" s="127">
        <f t="shared" si="636"/>
        <v>0.60000000000000142</v>
      </c>
      <c r="DE441" s="127">
        <f t="shared" si="637"/>
        <v>-0.39999999999999858</v>
      </c>
      <c r="DF441" s="127">
        <f t="shared" si="638"/>
        <v>-0.80000000000000071</v>
      </c>
      <c r="DG441" s="127">
        <f t="shared" si="639"/>
        <v>-0.39999999999999858</v>
      </c>
      <c r="DH441" s="127">
        <f t="shared" si="640"/>
        <v>0.80000000000000071</v>
      </c>
      <c r="DI441" s="127">
        <f t="shared" si="641"/>
        <v>0.39999999999999858</v>
      </c>
      <c r="DJ441" s="127">
        <f t="shared" si="642"/>
        <v>-0.80000000000000071</v>
      </c>
      <c r="DK441" s="127">
        <f t="shared" si="643"/>
        <v>-1.3999999999999986</v>
      </c>
      <c r="DL441" s="127">
        <f t="shared" si="644"/>
        <v>0.60000000000000142</v>
      </c>
      <c r="DM441" s="127">
        <f t="shared" si="645"/>
        <v>0</v>
      </c>
      <c r="DN441" s="127">
        <f t="shared" si="646"/>
        <v>-1.1999999999999993</v>
      </c>
      <c r="DO441" s="127">
        <f t="shared" si="647"/>
        <v>0</v>
      </c>
      <c r="DP441" s="127">
        <f t="shared" si="648"/>
        <v>0.19999999999999929</v>
      </c>
      <c r="DQ441" s="127">
        <f t="shared" si="649"/>
        <v>0.40000000000000213</v>
      </c>
      <c r="DR441" s="127">
        <f t="shared" si="650"/>
        <v>-3.2000000000000011</v>
      </c>
      <c r="DS441" s="127">
        <f t="shared" si="651"/>
        <v>-2.4000000000000004</v>
      </c>
      <c r="DU441" s="103">
        <v>44526</v>
      </c>
      <c r="DV441" s="68">
        <v>9.1999999999999993</v>
      </c>
      <c r="DW441" s="133">
        <v>9.5</v>
      </c>
      <c r="DX441" s="134">
        <f t="shared" si="664"/>
        <v>-0.30000000000000071</v>
      </c>
      <c r="DY441" s="68">
        <v>9.1999999999999993</v>
      </c>
      <c r="DZ441" s="133">
        <v>9.4</v>
      </c>
      <c r="EA441" s="134">
        <f t="shared" si="671"/>
        <v>-0.20000000000000107</v>
      </c>
      <c r="EB441" s="68"/>
      <c r="EC441" s="133"/>
      <c r="ED441" s="134"/>
      <c r="EE441" s="68"/>
      <c r="EF441" s="133"/>
      <c r="EG441" s="134"/>
      <c r="EH441" s="68">
        <v>9.6</v>
      </c>
      <c r="EI441" s="133">
        <v>10</v>
      </c>
      <c r="EJ441" s="134">
        <f t="shared" si="672"/>
        <v>-0.40000000000000036</v>
      </c>
      <c r="EK441" s="68"/>
      <c r="EL441" s="133"/>
      <c r="EM441" s="134"/>
      <c r="EN441" s="68"/>
      <c r="EO441" s="133"/>
      <c r="EP441" s="134"/>
      <c r="EQ441" s="68">
        <v>8.6999999999999993</v>
      </c>
      <c r="ER441" s="133">
        <v>9.5</v>
      </c>
      <c r="ES441" s="134">
        <f t="shared" si="673"/>
        <v>-0.80000000000000071</v>
      </c>
      <c r="ET441" s="68"/>
      <c r="EU441" s="133"/>
      <c r="EV441" s="134"/>
      <c r="EW441" s="68"/>
      <c r="EX441" s="133"/>
      <c r="EY441" s="134"/>
    </row>
    <row r="442" spans="10:155" ht="16.5" x14ac:dyDescent="0.35">
      <c r="J442" s="103">
        <v>44522</v>
      </c>
      <c r="K442" s="101">
        <f t="shared" si="632"/>
        <v>17.658064516129034</v>
      </c>
      <c r="L442" s="102">
        <v>18.8</v>
      </c>
      <c r="M442" s="100">
        <v>19</v>
      </c>
      <c r="N442" s="102">
        <v>18</v>
      </c>
      <c r="O442" s="100">
        <v>19.2</v>
      </c>
      <c r="P442" s="100">
        <v>19.2</v>
      </c>
      <c r="Q442" s="105">
        <v>16.2</v>
      </c>
      <c r="R442" s="102">
        <v>18.399999999999999</v>
      </c>
      <c r="S442" s="100">
        <v>18</v>
      </c>
      <c r="T442" s="100">
        <v>18</v>
      </c>
      <c r="U442" s="100">
        <v>17.600000000000001</v>
      </c>
      <c r="V442" s="100">
        <v>18.600000000000001</v>
      </c>
      <c r="W442" s="56">
        <v>18.600000000000001</v>
      </c>
      <c r="X442" s="106">
        <v>15.6</v>
      </c>
      <c r="Y442" s="100">
        <v>18.2</v>
      </c>
      <c r="Z442" s="100">
        <v>16.8</v>
      </c>
      <c r="AA442" s="100">
        <v>16.2</v>
      </c>
      <c r="AB442" s="105">
        <v>16.2</v>
      </c>
      <c r="AC442" s="102">
        <v>17.8</v>
      </c>
      <c r="AD442" s="100">
        <v>17.8</v>
      </c>
      <c r="AE442" s="100">
        <v>17.8</v>
      </c>
      <c r="AF442" s="100">
        <v>18</v>
      </c>
      <c r="AG442" s="100">
        <v>16.8</v>
      </c>
      <c r="AH442" s="100">
        <v>17</v>
      </c>
      <c r="AI442" s="100">
        <v>16.399999999999999</v>
      </c>
      <c r="AJ442" s="105">
        <v>16.8</v>
      </c>
      <c r="AK442" s="102">
        <v>17.8</v>
      </c>
      <c r="AL442" s="100">
        <v>18.8</v>
      </c>
      <c r="AM442" s="100">
        <v>17.600000000000001</v>
      </c>
      <c r="AN442" s="100">
        <v>17.2</v>
      </c>
      <c r="AO442" s="100">
        <v>18.8</v>
      </c>
      <c r="AP442" s="100">
        <v>16.2</v>
      </c>
      <c r="AQ442" s="110">
        <f t="shared" si="661"/>
        <v>0.80000000000000071</v>
      </c>
      <c r="CQ442"/>
      <c r="CX442" s="103">
        <v>44522</v>
      </c>
      <c r="CY442" s="68">
        <v>10.75</v>
      </c>
      <c r="CZ442" s="68">
        <v>9.5</v>
      </c>
      <c r="DA442" s="126">
        <f t="shared" si="630"/>
        <v>1.25</v>
      </c>
      <c r="DC442" s="103">
        <v>44522</v>
      </c>
      <c r="DD442" s="127">
        <f t="shared" si="636"/>
        <v>0.60000000000000142</v>
      </c>
      <c r="DE442" s="127">
        <f t="shared" si="637"/>
        <v>-0.39999999999999858</v>
      </c>
      <c r="DF442" s="127">
        <f t="shared" si="638"/>
        <v>-0.80000000000000071</v>
      </c>
      <c r="DG442" s="127">
        <f t="shared" si="639"/>
        <v>-0.39999999999999858</v>
      </c>
      <c r="DH442" s="127">
        <f t="shared" si="640"/>
        <v>0.80000000000000071</v>
      </c>
      <c r="DI442" s="127">
        <f t="shared" si="641"/>
        <v>0.39999999999999858</v>
      </c>
      <c r="DJ442" s="127">
        <f t="shared" si="642"/>
        <v>-1</v>
      </c>
      <c r="DK442" s="127">
        <f t="shared" si="643"/>
        <v>-1.6000000000000014</v>
      </c>
      <c r="DL442" s="127">
        <f t="shared" si="644"/>
        <v>0</v>
      </c>
      <c r="DM442" s="127">
        <f t="shared" si="645"/>
        <v>-0.19999999999999929</v>
      </c>
      <c r="DN442" s="127">
        <f t="shared" si="646"/>
        <v>-1.1999999999999993</v>
      </c>
      <c r="DO442" s="127">
        <f t="shared" si="647"/>
        <v>0.19999999999999929</v>
      </c>
      <c r="DP442" s="127">
        <f t="shared" si="648"/>
        <v>0.19999999999999929</v>
      </c>
      <c r="DQ442" s="127">
        <f t="shared" si="649"/>
        <v>0.40000000000000213</v>
      </c>
      <c r="DR442" s="127">
        <f t="shared" si="650"/>
        <v>-3.2000000000000011</v>
      </c>
      <c r="DS442" s="127">
        <f t="shared" si="651"/>
        <v>-2.4000000000000004</v>
      </c>
      <c r="DU442" s="103">
        <v>44525</v>
      </c>
      <c r="DV442" s="68">
        <v>9.1999999999999993</v>
      </c>
      <c r="DW442" s="133">
        <v>9.4</v>
      </c>
      <c r="DX442" s="134">
        <f t="shared" si="664"/>
        <v>-0.20000000000000107</v>
      </c>
      <c r="DY442" s="68">
        <v>9.1</v>
      </c>
      <c r="DZ442" s="133">
        <v>9.4</v>
      </c>
      <c r="EA442" s="134">
        <f t="shared" si="671"/>
        <v>-0.30000000000000071</v>
      </c>
      <c r="EB442" s="68"/>
      <c r="EC442" s="133"/>
      <c r="ED442" s="134"/>
      <c r="EE442" s="68"/>
      <c r="EF442" s="133"/>
      <c r="EG442" s="134"/>
      <c r="EH442" s="68">
        <v>9.6</v>
      </c>
      <c r="EI442" s="133">
        <v>9.9</v>
      </c>
      <c r="EJ442" s="134">
        <f t="shared" si="672"/>
        <v>-0.30000000000000071</v>
      </c>
      <c r="EK442" s="68"/>
      <c r="EL442" s="133"/>
      <c r="EM442" s="134"/>
      <c r="EN442" s="68"/>
      <c r="EO442" s="133"/>
      <c r="EP442" s="134"/>
      <c r="EQ442" s="68">
        <v>8.6</v>
      </c>
      <c r="ER442" s="133">
        <v>9.3000000000000007</v>
      </c>
      <c r="ES442" s="134">
        <f t="shared" si="673"/>
        <v>-0.70000000000000107</v>
      </c>
      <c r="ET442" s="68"/>
      <c r="EU442" s="133"/>
      <c r="EV442" s="134"/>
      <c r="EW442" s="68"/>
      <c r="EX442" s="133"/>
      <c r="EY442" s="134"/>
    </row>
    <row r="443" spans="10:155" ht="16.5" x14ac:dyDescent="0.35">
      <c r="J443" s="103">
        <v>44521</v>
      </c>
      <c r="K443" s="101">
        <f t="shared" si="632"/>
        <v>17.445161290322588</v>
      </c>
      <c r="L443" s="102">
        <v>18.600000000000001</v>
      </c>
      <c r="M443" s="100">
        <v>18.8</v>
      </c>
      <c r="N443" s="102">
        <v>18</v>
      </c>
      <c r="O443" s="100">
        <v>18.8</v>
      </c>
      <c r="P443" s="100">
        <v>18.8</v>
      </c>
      <c r="Q443" s="105">
        <v>16.2</v>
      </c>
      <c r="R443" s="102">
        <v>18</v>
      </c>
      <c r="S443" s="100">
        <v>18</v>
      </c>
      <c r="T443" s="100">
        <v>17.8</v>
      </c>
      <c r="U443" s="100">
        <v>17.600000000000001</v>
      </c>
      <c r="V443" s="100">
        <v>18.399999999999999</v>
      </c>
      <c r="W443" s="56">
        <v>18.399999999999999</v>
      </c>
      <c r="X443" s="106">
        <v>15.4</v>
      </c>
      <c r="Y443" s="100">
        <v>18</v>
      </c>
      <c r="Z443" s="100">
        <v>16.600000000000001</v>
      </c>
      <c r="AA443" s="100">
        <v>16</v>
      </c>
      <c r="AB443" s="105">
        <v>16</v>
      </c>
      <c r="AC443" s="102">
        <v>17.399999999999999</v>
      </c>
      <c r="AD443" s="100">
        <v>17.399999999999999</v>
      </c>
      <c r="AE443" s="100">
        <v>17.600000000000001</v>
      </c>
      <c r="AF443" s="100">
        <v>17.600000000000001</v>
      </c>
      <c r="AG443" s="100">
        <v>16.600000000000001</v>
      </c>
      <c r="AH443" s="100">
        <v>16.8</v>
      </c>
      <c r="AI443" s="100">
        <v>16.2</v>
      </c>
      <c r="AJ443" s="105">
        <v>16.600000000000001</v>
      </c>
      <c r="AK443" s="102">
        <v>17.600000000000001</v>
      </c>
      <c r="AL443" s="100">
        <v>18.600000000000001</v>
      </c>
      <c r="AM443" s="102">
        <v>17.399999999999999</v>
      </c>
      <c r="AN443" s="102">
        <v>17</v>
      </c>
      <c r="AO443" s="100">
        <v>18.399999999999999</v>
      </c>
      <c r="AP443" s="100">
        <v>16.2</v>
      </c>
      <c r="AQ443" s="110">
        <f t="shared" si="661"/>
        <v>0.70000000000000284</v>
      </c>
      <c r="CQ443"/>
      <c r="CX443" s="103">
        <v>44521</v>
      </c>
      <c r="CY443" s="68">
        <v>11</v>
      </c>
      <c r="CZ443" s="68">
        <v>9.5</v>
      </c>
      <c r="DA443" s="126">
        <f t="shared" si="630"/>
        <v>1.5</v>
      </c>
      <c r="DC443" s="103">
        <v>44521</v>
      </c>
      <c r="DD443" s="127">
        <f t="shared" si="636"/>
        <v>0.39999999999999858</v>
      </c>
      <c r="DE443" s="127">
        <f t="shared" si="637"/>
        <v>-0.39999999999999858</v>
      </c>
      <c r="DF443" s="127">
        <f t="shared" si="638"/>
        <v>-1</v>
      </c>
      <c r="DG443" s="127">
        <f t="shared" si="639"/>
        <v>-0.60000000000000142</v>
      </c>
      <c r="DH443" s="127">
        <f t="shared" si="640"/>
        <v>0.60000000000000142</v>
      </c>
      <c r="DI443" s="127">
        <f t="shared" si="641"/>
        <v>0</v>
      </c>
      <c r="DJ443" s="127">
        <f t="shared" si="642"/>
        <v>-1.1999999999999993</v>
      </c>
      <c r="DK443" s="127">
        <f t="shared" si="643"/>
        <v>-1.8000000000000007</v>
      </c>
      <c r="DL443" s="127">
        <f t="shared" si="644"/>
        <v>0</v>
      </c>
      <c r="DM443" s="127">
        <f t="shared" si="645"/>
        <v>-0.39999999999999858</v>
      </c>
      <c r="DN443" s="127">
        <f t="shared" si="646"/>
        <v>-1</v>
      </c>
      <c r="DO443" s="127">
        <f t="shared" si="647"/>
        <v>0.19999999999999929</v>
      </c>
      <c r="DP443" s="127">
        <f t="shared" si="648"/>
        <v>0.20000000000000284</v>
      </c>
      <c r="DQ443" s="127">
        <f t="shared" si="649"/>
        <v>0.60000000000000142</v>
      </c>
      <c r="DR443" s="127">
        <f t="shared" si="650"/>
        <v>-3.2000000000000011</v>
      </c>
      <c r="DS443" s="127">
        <f t="shared" si="651"/>
        <v>-2.5999999999999996</v>
      </c>
      <c r="DU443" s="103">
        <v>44524</v>
      </c>
      <c r="DV443" s="68">
        <v>9.1999999999999993</v>
      </c>
      <c r="DW443" s="133">
        <v>9.1999999999999993</v>
      </c>
      <c r="DX443" s="134">
        <f t="shared" si="664"/>
        <v>0</v>
      </c>
      <c r="DY443" s="68">
        <v>9.1</v>
      </c>
      <c r="DZ443" s="133">
        <v>9.5</v>
      </c>
      <c r="EA443" s="134">
        <f t="shared" si="671"/>
        <v>-0.40000000000000036</v>
      </c>
      <c r="EB443" s="68"/>
      <c r="EC443" s="133"/>
      <c r="ED443" s="134"/>
      <c r="EE443" s="68"/>
      <c r="EF443" s="133"/>
      <c r="EG443" s="134"/>
      <c r="EH443" s="68">
        <v>9.6</v>
      </c>
      <c r="EI443" s="133">
        <v>9.8000000000000007</v>
      </c>
      <c r="EJ443" s="134">
        <f t="shared" si="672"/>
        <v>-0.20000000000000107</v>
      </c>
      <c r="EK443" s="68"/>
      <c r="EL443" s="133"/>
      <c r="EM443" s="134"/>
      <c r="EN443" s="68"/>
      <c r="EO443" s="133"/>
      <c r="EP443" s="134"/>
      <c r="EQ443" s="68">
        <v>8.6</v>
      </c>
      <c r="ER443" s="133">
        <v>9.1999999999999993</v>
      </c>
      <c r="ES443" s="134">
        <f t="shared" si="673"/>
        <v>-0.59999999999999964</v>
      </c>
      <c r="ET443" s="68"/>
      <c r="EU443" s="133"/>
      <c r="EV443" s="134"/>
      <c r="EW443" s="68"/>
      <c r="EX443" s="133"/>
      <c r="EY443" s="134"/>
    </row>
    <row r="444" spans="10:155" ht="16.5" x14ac:dyDescent="0.35">
      <c r="J444" s="103">
        <v>44520</v>
      </c>
      <c r="K444" s="101">
        <f t="shared" si="632"/>
        <v>17.322580645161292</v>
      </c>
      <c r="L444" s="102">
        <v>18.600000000000001</v>
      </c>
      <c r="M444" s="100">
        <v>18.8</v>
      </c>
      <c r="N444" s="102">
        <v>18</v>
      </c>
      <c r="O444" s="100">
        <v>18.8</v>
      </c>
      <c r="P444" s="100">
        <v>18.8</v>
      </c>
      <c r="Q444" s="105">
        <v>16.2</v>
      </c>
      <c r="R444" s="102">
        <v>17.600000000000001</v>
      </c>
      <c r="S444" s="100">
        <v>17.8</v>
      </c>
      <c r="T444" s="100">
        <v>17.600000000000001</v>
      </c>
      <c r="U444" s="100">
        <v>17.600000000000001</v>
      </c>
      <c r="V444" s="100">
        <v>17.8</v>
      </c>
      <c r="W444" s="56">
        <v>17.8</v>
      </c>
      <c r="X444" s="106">
        <v>15.4</v>
      </c>
      <c r="Y444" s="100">
        <v>18</v>
      </c>
      <c r="Z444" s="100">
        <v>16.600000000000001</v>
      </c>
      <c r="AA444" s="100">
        <v>16</v>
      </c>
      <c r="AB444" s="105">
        <v>16</v>
      </c>
      <c r="AC444" s="102">
        <v>17.399999999999999</v>
      </c>
      <c r="AD444" s="100">
        <v>17.399999999999999</v>
      </c>
      <c r="AE444" s="100">
        <v>17.600000000000001</v>
      </c>
      <c r="AF444" s="100">
        <v>17.399999999999999</v>
      </c>
      <c r="AG444" s="100">
        <v>16.399999999999999</v>
      </c>
      <c r="AH444" s="100">
        <v>16.600000000000001</v>
      </c>
      <c r="AI444" s="100">
        <v>16</v>
      </c>
      <c r="AJ444" s="105">
        <v>16.399999999999999</v>
      </c>
      <c r="AK444" s="102">
        <v>17.2</v>
      </c>
      <c r="AL444" s="100">
        <v>18.399999999999999</v>
      </c>
      <c r="AM444" s="102">
        <v>17.399999999999999</v>
      </c>
      <c r="AN444" s="102">
        <v>17</v>
      </c>
      <c r="AO444" s="100">
        <v>18.2</v>
      </c>
      <c r="AP444" s="100">
        <v>16.2</v>
      </c>
      <c r="AQ444" s="110">
        <f t="shared" si="661"/>
        <v>0.89999999999999858</v>
      </c>
      <c r="CQ444"/>
      <c r="CX444" s="103">
        <v>44520</v>
      </c>
      <c r="CY444" s="68"/>
      <c r="CZ444" s="68"/>
      <c r="DA444" s="126">
        <f t="shared" ref="DA444:DA507" si="674">CY444-CZ444</f>
        <v>0</v>
      </c>
      <c r="DC444" s="103">
        <v>44520</v>
      </c>
      <c r="DD444" s="127">
        <f t="shared" si="636"/>
        <v>0</v>
      </c>
      <c r="DE444" s="127">
        <f t="shared" si="637"/>
        <v>-0.19999999999999929</v>
      </c>
      <c r="DF444" s="127">
        <f t="shared" si="638"/>
        <v>-0.80000000000000071</v>
      </c>
      <c r="DG444" s="127">
        <f t="shared" si="639"/>
        <v>-0.40000000000000213</v>
      </c>
      <c r="DH444" s="127">
        <f t="shared" si="640"/>
        <v>0.59999999999999787</v>
      </c>
      <c r="DI444" s="127">
        <f t="shared" si="641"/>
        <v>-0.19999999999999929</v>
      </c>
      <c r="DJ444" s="127">
        <f t="shared" si="642"/>
        <v>-1.1999999999999993</v>
      </c>
      <c r="DK444" s="127">
        <f t="shared" si="643"/>
        <v>-1.8000000000000007</v>
      </c>
      <c r="DL444" s="127">
        <f t="shared" si="644"/>
        <v>0.19999999999999929</v>
      </c>
      <c r="DM444" s="127">
        <f t="shared" si="645"/>
        <v>-0.60000000000000142</v>
      </c>
      <c r="DN444" s="127">
        <f t="shared" si="646"/>
        <v>-0.60000000000000142</v>
      </c>
      <c r="DO444" s="127">
        <f t="shared" si="647"/>
        <v>0.39999999999999858</v>
      </c>
      <c r="DP444" s="127">
        <f t="shared" si="648"/>
        <v>0.59999999999999787</v>
      </c>
      <c r="DQ444" s="127">
        <f t="shared" si="649"/>
        <v>0.79999999999999716</v>
      </c>
      <c r="DR444" s="127">
        <f t="shared" si="650"/>
        <v>-2.9999999999999982</v>
      </c>
      <c r="DS444" s="127">
        <f t="shared" si="651"/>
        <v>-2.4000000000000004</v>
      </c>
      <c r="DU444" s="103">
        <v>44523</v>
      </c>
      <c r="DV444" s="68">
        <v>9.1999999999999993</v>
      </c>
      <c r="DW444" s="133">
        <v>9.3000000000000007</v>
      </c>
      <c r="DX444" s="134">
        <f t="shared" si="664"/>
        <v>-0.10000000000000142</v>
      </c>
      <c r="DY444" s="68">
        <v>9</v>
      </c>
      <c r="DZ444" s="133">
        <v>9.3000000000000007</v>
      </c>
      <c r="EA444" s="134">
        <f t="shared" si="671"/>
        <v>-0.30000000000000071</v>
      </c>
      <c r="EB444" s="68"/>
      <c r="EC444" s="133"/>
      <c r="ED444" s="134"/>
      <c r="EE444" s="68"/>
      <c r="EF444" s="133"/>
      <c r="EG444" s="134"/>
      <c r="EH444" s="68">
        <v>9.4</v>
      </c>
      <c r="EI444" s="133">
        <v>9.8000000000000007</v>
      </c>
      <c r="EJ444" s="134">
        <f t="shared" si="672"/>
        <v>-0.40000000000000036</v>
      </c>
      <c r="EK444" s="68"/>
      <c r="EL444" s="133"/>
      <c r="EM444" s="134"/>
      <c r="EN444" s="68"/>
      <c r="EO444" s="133"/>
      <c r="EP444" s="134"/>
      <c r="EQ444" s="68">
        <v>8.6</v>
      </c>
      <c r="ER444" s="133">
        <v>9.1</v>
      </c>
      <c r="ES444" s="134">
        <f t="shared" si="673"/>
        <v>-0.5</v>
      </c>
      <c r="ET444" s="68"/>
      <c r="EU444" s="133"/>
      <c r="EV444" s="134"/>
      <c r="EW444" s="68"/>
      <c r="EX444" s="133"/>
      <c r="EY444" s="134"/>
    </row>
    <row r="445" spans="10:155" ht="16.5" x14ac:dyDescent="0.35">
      <c r="J445" s="103">
        <v>44519</v>
      </c>
      <c r="K445" s="101">
        <f t="shared" si="632"/>
        <v>17.245161290322578</v>
      </c>
      <c r="L445" s="102">
        <v>18.399999999999999</v>
      </c>
      <c r="M445" s="100">
        <v>18.8</v>
      </c>
      <c r="N445" s="102">
        <v>18</v>
      </c>
      <c r="O445" s="100">
        <v>18.8</v>
      </c>
      <c r="P445" s="100">
        <v>18.8</v>
      </c>
      <c r="Q445" s="105">
        <v>16.2</v>
      </c>
      <c r="R445" s="102">
        <v>17.399999999999999</v>
      </c>
      <c r="S445" s="100">
        <v>17.2</v>
      </c>
      <c r="T445" s="100">
        <v>17.399999999999999</v>
      </c>
      <c r="U445" s="100">
        <v>17.600000000000001</v>
      </c>
      <c r="V445" s="100">
        <v>17.399999999999999</v>
      </c>
      <c r="W445" s="56">
        <v>17.2</v>
      </c>
      <c r="X445" s="106">
        <v>15.4</v>
      </c>
      <c r="Y445" s="100">
        <v>18</v>
      </c>
      <c r="Z445" s="100">
        <v>16.600000000000001</v>
      </c>
      <c r="AA445" s="100">
        <v>16</v>
      </c>
      <c r="AB445" s="105">
        <v>16</v>
      </c>
      <c r="AC445" s="102">
        <v>17.399999999999999</v>
      </c>
      <c r="AD445" s="100">
        <v>17.399999999999999</v>
      </c>
      <c r="AE445" s="100">
        <v>17.600000000000001</v>
      </c>
      <c r="AF445" s="100">
        <v>17.2</v>
      </c>
      <c r="AG445" s="100">
        <v>16.399999999999999</v>
      </c>
      <c r="AH445" s="100">
        <v>16.600000000000001</v>
      </c>
      <c r="AI445" s="100">
        <v>16</v>
      </c>
      <c r="AJ445" s="105">
        <v>16.399999999999999</v>
      </c>
      <c r="AK445" s="102">
        <v>17.2</v>
      </c>
      <c r="AL445" s="100">
        <v>18.399999999999999</v>
      </c>
      <c r="AM445" s="102">
        <v>17.399999999999999</v>
      </c>
      <c r="AN445" s="102">
        <v>17</v>
      </c>
      <c r="AO445" s="100">
        <v>18.2</v>
      </c>
      <c r="AP445" s="100">
        <v>16.2</v>
      </c>
      <c r="AQ445" s="110">
        <f t="shared" si="661"/>
        <v>1.3000000000000043</v>
      </c>
      <c r="CQ445"/>
      <c r="CX445" s="103">
        <v>44519</v>
      </c>
      <c r="CY445" s="68">
        <v>11</v>
      </c>
      <c r="CZ445" s="68">
        <v>9.25</v>
      </c>
      <c r="DA445" s="126">
        <f t="shared" si="674"/>
        <v>1.75</v>
      </c>
      <c r="DC445" s="103">
        <v>44519</v>
      </c>
      <c r="DD445" s="127">
        <f t="shared" si="636"/>
        <v>0.19999999999999929</v>
      </c>
      <c r="DE445" s="127">
        <f t="shared" si="637"/>
        <v>0.40000000000000213</v>
      </c>
      <c r="DF445" s="127">
        <f t="shared" si="638"/>
        <v>-0.19999999999999929</v>
      </c>
      <c r="DG445" s="127">
        <f t="shared" si="639"/>
        <v>0.19999999999999929</v>
      </c>
      <c r="DH445" s="127">
        <f t="shared" si="640"/>
        <v>1.1999999999999993</v>
      </c>
      <c r="DI445" s="127">
        <f t="shared" si="641"/>
        <v>0.19999999999999929</v>
      </c>
      <c r="DJ445" s="127">
        <f t="shared" si="642"/>
        <v>-0.59999999999999787</v>
      </c>
      <c r="DK445" s="127">
        <f t="shared" si="643"/>
        <v>-1.1999999999999993</v>
      </c>
      <c r="DL445" s="127">
        <f t="shared" si="644"/>
        <v>0.80000000000000071</v>
      </c>
      <c r="DM445" s="127">
        <f t="shared" si="645"/>
        <v>0</v>
      </c>
      <c r="DN445" s="127">
        <f t="shared" si="646"/>
        <v>-0.39999999999999858</v>
      </c>
      <c r="DO445" s="127">
        <f t="shared" si="647"/>
        <v>0.39999999999999858</v>
      </c>
      <c r="DP445" s="127">
        <f t="shared" si="648"/>
        <v>1</v>
      </c>
      <c r="DQ445" s="127">
        <f t="shared" si="649"/>
        <v>1</v>
      </c>
      <c r="DR445" s="127">
        <f t="shared" si="650"/>
        <v>-2.9999999999999982</v>
      </c>
      <c r="DS445" s="127">
        <f t="shared" si="651"/>
        <v>-1.7999999999999989</v>
      </c>
      <c r="DU445" s="103">
        <v>44522</v>
      </c>
      <c r="DV445" s="68">
        <v>9.1</v>
      </c>
      <c r="DW445" s="133">
        <v>9.3000000000000007</v>
      </c>
      <c r="DX445" s="134">
        <f t="shared" si="664"/>
        <v>-0.20000000000000107</v>
      </c>
      <c r="DY445" s="68">
        <v>9</v>
      </c>
      <c r="DZ445" s="133">
        <v>9.3000000000000007</v>
      </c>
      <c r="EA445" s="134">
        <f t="shared" si="671"/>
        <v>-0.30000000000000071</v>
      </c>
      <c r="EB445" s="68"/>
      <c r="EC445" s="133"/>
      <c r="ED445" s="134"/>
      <c r="EE445" s="68"/>
      <c r="EF445" s="133"/>
      <c r="EG445" s="134"/>
      <c r="EH445" s="68">
        <v>9.4</v>
      </c>
      <c r="EI445" s="133">
        <v>9.8000000000000007</v>
      </c>
      <c r="EJ445" s="134">
        <f t="shared" si="672"/>
        <v>-0.40000000000000036</v>
      </c>
      <c r="EK445" s="68"/>
      <c r="EL445" s="133"/>
      <c r="EM445" s="134"/>
      <c r="EN445" s="68"/>
      <c r="EO445" s="133"/>
      <c r="EP445" s="134"/>
      <c r="EQ445" s="68">
        <v>8.5</v>
      </c>
      <c r="ER445" s="133">
        <v>9.1</v>
      </c>
      <c r="ES445" s="134">
        <f t="shared" si="673"/>
        <v>-0.59999999999999964</v>
      </c>
      <c r="ET445" s="68"/>
      <c r="EU445" s="133"/>
      <c r="EV445" s="134"/>
      <c r="EW445" s="68"/>
      <c r="EX445" s="133"/>
      <c r="EY445" s="134"/>
    </row>
    <row r="446" spans="10:155" ht="16.5" x14ac:dyDescent="0.35">
      <c r="J446" s="103">
        <v>44518</v>
      </c>
      <c r="K446" s="101">
        <f t="shared" si="632"/>
        <v>17.245161290322578</v>
      </c>
      <c r="L446" s="102">
        <v>18.399999999999999</v>
      </c>
      <c r="M446" s="100">
        <v>18.8</v>
      </c>
      <c r="N446" s="102">
        <v>18</v>
      </c>
      <c r="O446" s="100">
        <v>18.8</v>
      </c>
      <c r="P446" s="100">
        <v>18.8</v>
      </c>
      <c r="Q446" s="105">
        <v>16.2</v>
      </c>
      <c r="R446" s="102">
        <v>17.399999999999999</v>
      </c>
      <c r="S446" s="100">
        <v>17.2</v>
      </c>
      <c r="T446" s="100">
        <v>17.399999999999999</v>
      </c>
      <c r="U446" s="100">
        <v>17.600000000000001</v>
      </c>
      <c r="V446" s="100">
        <v>17.399999999999999</v>
      </c>
      <c r="W446" s="56">
        <v>17.2</v>
      </c>
      <c r="X446" s="106">
        <v>15.4</v>
      </c>
      <c r="Y446" s="100">
        <v>18</v>
      </c>
      <c r="Z446" s="100">
        <v>16.600000000000001</v>
      </c>
      <c r="AA446" s="100">
        <v>16</v>
      </c>
      <c r="AB446" s="105">
        <v>16</v>
      </c>
      <c r="AC446" s="102">
        <v>17.399999999999999</v>
      </c>
      <c r="AD446" s="100">
        <v>17.399999999999999</v>
      </c>
      <c r="AE446" s="100">
        <v>17.600000000000001</v>
      </c>
      <c r="AF446" s="100">
        <v>17.2</v>
      </c>
      <c r="AG446" s="100">
        <v>16.399999999999999</v>
      </c>
      <c r="AH446" s="100">
        <v>16.600000000000001</v>
      </c>
      <c r="AI446" s="100">
        <v>16</v>
      </c>
      <c r="AJ446" s="105">
        <v>16.399999999999999</v>
      </c>
      <c r="AK446" s="102">
        <v>17.2</v>
      </c>
      <c r="AL446" s="100">
        <v>18.399999999999999</v>
      </c>
      <c r="AM446" s="102">
        <v>17.399999999999999</v>
      </c>
      <c r="AN446" s="102">
        <v>17</v>
      </c>
      <c r="AO446" s="100">
        <v>18.2</v>
      </c>
      <c r="AP446" s="100">
        <v>16.2</v>
      </c>
      <c r="AQ446" s="110">
        <f t="shared" si="661"/>
        <v>1.3000000000000043</v>
      </c>
      <c r="CQ446"/>
      <c r="CX446" s="103">
        <v>44518</v>
      </c>
      <c r="CY446" s="68">
        <v>11.25</v>
      </c>
      <c r="CZ446" s="68">
        <v>9.5</v>
      </c>
      <c r="DA446" s="126">
        <f t="shared" si="674"/>
        <v>1.75</v>
      </c>
      <c r="DC446" s="103">
        <v>44518</v>
      </c>
      <c r="DD446" s="127">
        <f t="shared" si="636"/>
        <v>0.19999999999999929</v>
      </c>
      <c r="DE446" s="127">
        <f t="shared" si="637"/>
        <v>0.40000000000000213</v>
      </c>
      <c r="DF446" s="127">
        <f t="shared" si="638"/>
        <v>-0.19999999999999929</v>
      </c>
      <c r="DG446" s="127">
        <f t="shared" si="639"/>
        <v>0.19999999999999929</v>
      </c>
      <c r="DH446" s="127">
        <f t="shared" si="640"/>
        <v>1.1999999999999993</v>
      </c>
      <c r="DI446" s="127">
        <f t="shared" si="641"/>
        <v>0.19999999999999929</v>
      </c>
      <c r="DJ446" s="127">
        <f t="shared" si="642"/>
        <v>-0.59999999999999787</v>
      </c>
      <c r="DK446" s="127">
        <f t="shared" si="643"/>
        <v>-1.1999999999999993</v>
      </c>
      <c r="DL446" s="127">
        <f t="shared" si="644"/>
        <v>0.80000000000000071</v>
      </c>
      <c r="DM446" s="127">
        <f t="shared" si="645"/>
        <v>0</v>
      </c>
      <c r="DN446" s="127">
        <f t="shared" si="646"/>
        <v>-0.39999999999999858</v>
      </c>
      <c r="DO446" s="127">
        <f t="shared" si="647"/>
        <v>0.39999999999999858</v>
      </c>
      <c r="DP446" s="127">
        <f t="shared" si="648"/>
        <v>1</v>
      </c>
      <c r="DQ446" s="127">
        <f t="shared" si="649"/>
        <v>1</v>
      </c>
      <c r="DR446" s="127">
        <f t="shared" si="650"/>
        <v>-2.9999999999999982</v>
      </c>
      <c r="DS446" s="127">
        <f t="shared" si="651"/>
        <v>-1.7999999999999989</v>
      </c>
      <c r="DU446" s="103">
        <v>44521</v>
      </c>
      <c r="DV446" s="68">
        <v>9</v>
      </c>
      <c r="DW446" s="133">
        <v>9.3000000000000007</v>
      </c>
      <c r="DX446" s="134">
        <f t="shared" si="664"/>
        <v>-0.30000000000000071</v>
      </c>
      <c r="DY446" s="68">
        <v>9</v>
      </c>
      <c r="DZ446" s="133">
        <v>9.1999999999999993</v>
      </c>
      <c r="EA446" s="134">
        <f t="shared" ref="EA446:EA509" si="675">DY446-DZ446</f>
        <v>-0.19999999999999929</v>
      </c>
      <c r="EB446" s="68"/>
      <c r="EC446" s="133"/>
      <c r="ED446" s="134"/>
      <c r="EE446" s="68"/>
      <c r="EF446" s="133"/>
      <c r="EG446" s="134"/>
      <c r="EH446" s="68">
        <v>9.3000000000000007</v>
      </c>
      <c r="EI446" s="133">
        <v>9.8000000000000007</v>
      </c>
      <c r="EJ446" s="134">
        <f t="shared" ref="EJ446:EJ452" si="676">EH446-EI446</f>
        <v>-0.5</v>
      </c>
      <c r="EK446" s="68"/>
      <c r="EL446" s="133"/>
      <c r="EM446" s="134"/>
      <c r="EN446" s="68"/>
      <c r="EO446" s="133"/>
      <c r="EP446" s="134"/>
      <c r="EQ446" s="68">
        <v>8.4</v>
      </c>
      <c r="ER446" s="133">
        <v>9.1</v>
      </c>
      <c r="ES446" s="134">
        <f t="shared" si="673"/>
        <v>-0.69999999999999929</v>
      </c>
      <c r="ET446" s="68"/>
      <c r="EU446" s="133"/>
      <c r="EV446" s="134"/>
      <c r="EW446" s="68"/>
      <c r="EX446" s="133"/>
      <c r="EY446" s="134"/>
    </row>
    <row r="447" spans="10:155" ht="16.5" x14ac:dyDescent="0.35">
      <c r="J447" s="103">
        <v>44517</v>
      </c>
      <c r="K447" s="101">
        <f t="shared" si="632"/>
        <v>17.335483870967746</v>
      </c>
      <c r="L447" s="102">
        <v>18.600000000000001</v>
      </c>
      <c r="M447" s="100">
        <v>19</v>
      </c>
      <c r="N447" s="102">
        <v>18</v>
      </c>
      <c r="O447" s="100">
        <v>18.8</v>
      </c>
      <c r="P447" s="100">
        <v>18.8</v>
      </c>
      <c r="Q447" s="105">
        <v>16.2</v>
      </c>
      <c r="R447" s="102">
        <v>17.600000000000001</v>
      </c>
      <c r="S447" s="100">
        <v>17.2</v>
      </c>
      <c r="T447" s="100">
        <v>17.600000000000001</v>
      </c>
      <c r="U447" s="100">
        <v>17.600000000000001</v>
      </c>
      <c r="V447" s="100">
        <v>17.8</v>
      </c>
      <c r="W447" s="56">
        <v>17.600000000000001</v>
      </c>
      <c r="X447" s="106">
        <v>15.4</v>
      </c>
      <c r="Y447" s="100">
        <v>18</v>
      </c>
      <c r="Z447" s="100">
        <v>16.600000000000001</v>
      </c>
      <c r="AA447" s="100">
        <v>16</v>
      </c>
      <c r="AB447" s="105">
        <v>16</v>
      </c>
      <c r="AC447" s="102">
        <v>17.600000000000001</v>
      </c>
      <c r="AD447" s="100">
        <v>17.600000000000001</v>
      </c>
      <c r="AE447" s="100">
        <v>17.600000000000001</v>
      </c>
      <c r="AF447" s="100">
        <v>17.399999999999999</v>
      </c>
      <c r="AG447" s="100">
        <v>16.399999999999999</v>
      </c>
      <c r="AH447" s="100">
        <v>16.600000000000001</v>
      </c>
      <c r="AI447" s="100">
        <v>16</v>
      </c>
      <c r="AJ447" s="105">
        <v>16.399999999999999</v>
      </c>
      <c r="AK447" s="102">
        <v>17.399999999999999</v>
      </c>
      <c r="AL447" s="100">
        <v>18.600000000000001</v>
      </c>
      <c r="AM447" s="102">
        <v>17.399999999999999</v>
      </c>
      <c r="AN447" s="102">
        <v>17</v>
      </c>
      <c r="AO447" s="100">
        <v>18.399999999999999</v>
      </c>
      <c r="AP447" s="100">
        <v>16.2</v>
      </c>
      <c r="AQ447" s="110">
        <f t="shared" si="661"/>
        <v>1.3000000000000043</v>
      </c>
      <c r="CQ447"/>
      <c r="CX447" s="103">
        <v>44517</v>
      </c>
      <c r="CY447" s="68">
        <v>11.25</v>
      </c>
      <c r="CZ447" s="68">
        <v>9.5</v>
      </c>
      <c r="DA447" s="126">
        <f t="shared" si="674"/>
        <v>1.75</v>
      </c>
      <c r="DC447" s="103">
        <v>44517</v>
      </c>
      <c r="DD447" s="127">
        <f t="shared" si="636"/>
        <v>0.60000000000000142</v>
      </c>
      <c r="DE447" s="127">
        <f t="shared" si="637"/>
        <v>0.40000000000000213</v>
      </c>
      <c r="DF447" s="127">
        <f t="shared" si="638"/>
        <v>-0.19999999999999929</v>
      </c>
      <c r="DG447" s="127">
        <f t="shared" si="639"/>
        <v>0.19999999999999929</v>
      </c>
      <c r="DH447" s="127">
        <f t="shared" si="640"/>
        <v>1.4000000000000021</v>
      </c>
      <c r="DI447" s="127">
        <f t="shared" si="641"/>
        <v>0.40000000000000213</v>
      </c>
      <c r="DJ447" s="127">
        <f t="shared" si="642"/>
        <v>-0.59999999999999787</v>
      </c>
      <c r="DK447" s="127">
        <f t="shared" si="643"/>
        <v>-1.1999999999999993</v>
      </c>
      <c r="DL447" s="127">
        <f t="shared" si="644"/>
        <v>0.80000000000000071</v>
      </c>
      <c r="DM447" s="127">
        <f t="shared" si="645"/>
        <v>0.19999999999999929</v>
      </c>
      <c r="DN447" s="127">
        <f t="shared" si="646"/>
        <v>-0.60000000000000142</v>
      </c>
      <c r="DO447" s="127">
        <f t="shared" si="647"/>
        <v>0.39999999999999858</v>
      </c>
      <c r="DP447" s="127">
        <f t="shared" si="648"/>
        <v>0.80000000000000071</v>
      </c>
      <c r="DQ447" s="127">
        <f t="shared" si="649"/>
        <v>1</v>
      </c>
      <c r="DR447" s="127">
        <f t="shared" si="650"/>
        <v>-3.2000000000000011</v>
      </c>
      <c r="DS447" s="127">
        <f t="shared" si="651"/>
        <v>-1.7999999999999989</v>
      </c>
      <c r="DU447" s="103">
        <v>44520</v>
      </c>
      <c r="DV447" s="68">
        <v>8.8000000000000007</v>
      </c>
      <c r="DW447" s="133">
        <v>9.3000000000000007</v>
      </c>
      <c r="DX447" s="134">
        <f t="shared" si="664"/>
        <v>-0.5</v>
      </c>
      <c r="DY447" s="68">
        <v>8.9</v>
      </c>
      <c r="DZ447" s="133">
        <v>9.1</v>
      </c>
      <c r="EA447" s="134">
        <f t="shared" si="675"/>
        <v>-0.19999999999999929</v>
      </c>
      <c r="EB447" s="68"/>
      <c r="EC447" s="133"/>
      <c r="ED447" s="134"/>
      <c r="EE447" s="68"/>
      <c r="EF447" s="133"/>
      <c r="EG447" s="134"/>
      <c r="EH447" s="68">
        <v>9.1999999999999993</v>
      </c>
      <c r="EI447" s="133">
        <v>9.8000000000000007</v>
      </c>
      <c r="EJ447" s="134">
        <f t="shared" si="676"/>
        <v>-0.60000000000000142</v>
      </c>
      <c r="EK447" s="68"/>
      <c r="EL447" s="133"/>
      <c r="EM447" s="134"/>
      <c r="EN447" s="68"/>
      <c r="EO447" s="133"/>
      <c r="EP447" s="134"/>
      <c r="EQ447" s="68">
        <v>8.3000000000000007</v>
      </c>
      <c r="ER447" s="133">
        <v>9.1</v>
      </c>
      <c r="ES447" s="134">
        <f t="shared" ref="ES447:ES452" si="677">EQ447-ER447</f>
        <v>-0.79999999999999893</v>
      </c>
      <c r="ET447" s="68"/>
      <c r="EU447" s="133"/>
      <c r="EV447" s="134"/>
      <c r="EW447" s="68"/>
      <c r="EX447" s="133"/>
      <c r="EY447" s="134"/>
    </row>
    <row r="448" spans="10:155" ht="16.5" x14ac:dyDescent="0.35">
      <c r="J448" s="103">
        <v>44516</v>
      </c>
      <c r="K448" s="101">
        <f t="shared" si="632"/>
        <v>17.580645161290324</v>
      </c>
      <c r="L448" s="102">
        <v>18.600000000000001</v>
      </c>
      <c r="M448" s="100">
        <v>19</v>
      </c>
      <c r="N448" s="102">
        <v>18</v>
      </c>
      <c r="O448" s="100">
        <v>18.8</v>
      </c>
      <c r="P448" s="102">
        <v>19</v>
      </c>
      <c r="Q448" s="105">
        <v>16.2</v>
      </c>
      <c r="R448" s="102">
        <v>18</v>
      </c>
      <c r="S448" s="100">
        <v>18</v>
      </c>
      <c r="T448" s="100">
        <v>18.2</v>
      </c>
      <c r="U448" s="100">
        <v>17.8</v>
      </c>
      <c r="V448" s="100">
        <v>18.2</v>
      </c>
      <c r="W448" s="56">
        <v>18</v>
      </c>
      <c r="X448" s="106">
        <v>15.4</v>
      </c>
      <c r="Y448" s="100">
        <v>18</v>
      </c>
      <c r="Z448" s="100">
        <v>16.600000000000001</v>
      </c>
      <c r="AA448" s="100">
        <v>16</v>
      </c>
      <c r="AB448" s="105">
        <v>16</v>
      </c>
      <c r="AC448" s="102">
        <v>18</v>
      </c>
      <c r="AD448" s="100">
        <v>18</v>
      </c>
      <c r="AE448" s="100">
        <v>17.600000000000001</v>
      </c>
      <c r="AF448" s="100">
        <v>17.8</v>
      </c>
      <c r="AG448" s="100">
        <v>17</v>
      </c>
      <c r="AH448" s="100">
        <v>17</v>
      </c>
      <c r="AI448" s="100">
        <v>16.399999999999999</v>
      </c>
      <c r="AJ448" s="105">
        <v>16.8</v>
      </c>
      <c r="AK448" s="102">
        <v>18</v>
      </c>
      <c r="AL448" s="100">
        <v>19.2</v>
      </c>
      <c r="AM448" s="102">
        <v>17.399999999999999</v>
      </c>
      <c r="AN448" s="102">
        <v>17</v>
      </c>
      <c r="AO448" s="100">
        <v>18.8</v>
      </c>
      <c r="AP448" s="100">
        <v>16.2</v>
      </c>
      <c r="AQ448" s="110">
        <f t="shared" si="661"/>
        <v>1.1000000000000014</v>
      </c>
      <c r="CQ448"/>
      <c r="CX448" s="103">
        <v>44516</v>
      </c>
      <c r="CY448" s="68">
        <v>11.5</v>
      </c>
      <c r="CZ448" s="68">
        <v>9.5</v>
      </c>
      <c r="DA448" s="126">
        <f t="shared" si="674"/>
        <v>2</v>
      </c>
      <c r="DC448" s="103">
        <v>44516</v>
      </c>
      <c r="DD448" s="127">
        <f t="shared" si="636"/>
        <v>0.19999999999999929</v>
      </c>
      <c r="DE448" s="127">
        <f t="shared" si="637"/>
        <v>-0.19999999999999929</v>
      </c>
      <c r="DF448" s="127">
        <f t="shared" si="638"/>
        <v>-1</v>
      </c>
      <c r="DG448" s="127">
        <f t="shared" si="639"/>
        <v>-0.60000000000000142</v>
      </c>
      <c r="DH448" s="127">
        <f t="shared" si="640"/>
        <v>1.1999999999999993</v>
      </c>
      <c r="DI448" s="127">
        <f t="shared" si="641"/>
        <v>0</v>
      </c>
      <c r="DJ448" s="127">
        <f t="shared" si="642"/>
        <v>-1</v>
      </c>
      <c r="DK448" s="127">
        <f t="shared" si="643"/>
        <v>-1.6000000000000014</v>
      </c>
      <c r="DL448" s="127">
        <f t="shared" si="644"/>
        <v>0</v>
      </c>
      <c r="DM448" s="127">
        <f t="shared" si="645"/>
        <v>0</v>
      </c>
      <c r="DN448" s="127">
        <f t="shared" si="646"/>
        <v>-1</v>
      </c>
      <c r="DO448" s="127">
        <f t="shared" si="647"/>
        <v>0</v>
      </c>
      <c r="DP448" s="127">
        <f t="shared" si="648"/>
        <v>1</v>
      </c>
      <c r="DQ448" s="127">
        <f t="shared" si="649"/>
        <v>1.1999999999999993</v>
      </c>
      <c r="DR448" s="127">
        <f t="shared" si="650"/>
        <v>-3.7999999999999989</v>
      </c>
      <c r="DS448" s="127">
        <f t="shared" si="651"/>
        <v>-2.5999999999999996</v>
      </c>
      <c r="DU448" s="103">
        <v>44519</v>
      </c>
      <c r="DV448" s="68">
        <v>8.6999999999999993</v>
      </c>
      <c r="DW448" s="133">
        <v>9.3000000000000007</v>
      </c>
      <c r="DX448" s="134">
        <f t="shared" si="664"/>
        <v>-0.60000000000000142</v>
      </c>
      <c r="DY448" s="68">
        <v>8.6</v>
      </c>
      <c r="DZ448" s="133">
        <v>9.1</v>
      </c>
      <c r="EA448" s="134">
        <f t="shared" si="675"/>
        <v>-0.5</v>
      </c>
      <c r="EB448" s="68"/>
      <c r="EC448" s="133"/>
      <c r="ED448" s="134"/>
      <c r="EE448" s="68"/>
      <c r="EF448" s="133"/>
      <c r="EG448" s="134"/>
      <c r="EH448" s="68">
        <v>9.1999999999999993</v>
      </c>
      <c r="EI448" s="133">
        <v>9.8000000000000007</v>
      </c>
      <c r="EJ448" s="134">
        <f t="shared" si="676"/>
        <v>-0.60000000000000142</v>
      </c>
      <c r="EK448" s="68"/>
      <c r="EL448" s="133"/>
      <c r="EM448" s="134"/>
      <c r="EN448" s="68"/>
      <c r="EO448" s="133"/>
      <c r="EP448" s="134"/>
      <c r="EQ448" s="68">
        <v>8.3000000000000007</v>
      </c>
      <c r="ER448" s="133">
        <v>9</v>
      </c>
      <c r="ES448" s="134">
        <f t="shared" si="677"/>
        <v>-0.69999999999999929</v>
      </c>
      <c r="ET448" s="68"/>
      <c r="EU448" s="133"/>
      <c r="EV448" s="134"/>
      <c r="EW448" s="68"/>
      <c r="EX448" s="133"/>
      <c r="EY448" s="134"/>
    </row>
    <row r="449" spans="10:155" ht="16.5" x14ac:dyDescent="0.35">
      <c r="J449" s="103">
        <v>44515</v>
      </c>
      <c r="K449" s="101">
        <f t="shared" ref="K449:K512" si="678">AVERAGE(L449:AP449)</f>
        <v>17.593548387096778</v>
      </c>
      <c r="L449" s="102">
        <v>18.600000000000001</v>
      </c>
      <c r="M449" s="100">
        <v>18.600000000000001</v>
      </c>
      <c r="N449" s="102">
        <v>18</v>
      </c>
      <c r="O449" s="100">
        <v>18.8</v>
      </c>
      <c r="P449" s="102">
        <v>19</v>
      </c>
      <c r="Q449" s="105">
        <v>16.2</v>
      </c>
      <c r="R449" s="102">
        <v>18</v>
      </c>
      <c r="S449" s="100">
        <v>18.2</v>
      </c>
      <c r="T449" s="100">
        <v>18.2</v>
      </c>
      <c r="U449" s="100">
        <v>17.8</v>
      </c>
      <c r="V449" s="102">
        <v>18.8</v>
      </c>
      <c r="W449" s="56">
        <v>18</v>
      </c>
      <c r="X449" s="106">
        <v>15.4</v>
      </c>
      <c r="Y449" s="100">
        <v>18</v>
      </c>
      <c r="Z449" s="100">
        <v>16.600000000000001</v>
      </c>
      <c r="AA449" s="100">
        <v>16</v>
      </c>
      <c r="AB449" s="105">
        <v>16</v>
      </c>
      <c r="AC449" s="102">
        <v>18</v>
      </c>
      <c r="AD449" s="100">
        <v>18</v>
      </c>
      <c r="AE449" s="100">
        <v>17.600000000000001</v>
      </c>
      <c r="AF449" s="100">
        <v>17.8</v>
      </c>
      <c r="AG449" s="100">
        <v>17</v>
      </c>
      <c r="AH449" s="100">
        <v>17</v>
      </c>
      <c r="AI449" s="100">
        <v>16.399999999999999</v>
      </c>
      <c r="AJ449" s="105">
        <v>16.8</v>
      </c>
      <c r="AK449" s="102">
        <v>18</v>
      </c>
      <c r="AL449" s="100">
        <v>19.2</v>
      </c>
      <c r="AM449" s="102">
        <v>17.399999999999999</v>
      </c>
      <c r="AN449" s="102">
        <v>17</v>
      </c>
      <c r="AO449" s="100">
        <v>18.8</v>
      </c>
      <c r="AP449" s="100">
        <v>16.2</v>
      </c>
      <c r="AQ449" s="110">
        <f t="shared" si="661"/>
        <v>1</v>
      </c>
      <c r="CQ449"/>
      <c r="CX449" s="103">
        <v>44515</v>
      </c>
      <c r="CY449" s="68">
        <v>11.5</v>
      </c>
      <c r="CZ449" s="68">
        <v>9.75</v>
      </c>
      <c r="DA449" s="126">
        <f t="shared" si="674"/>
        <v>1.75</v>
      </c>
      <c r="DC449" s="103">
        <v>44515</v>
      </c>
      <c r="DD449" s="127">
        <f t="shared" si="636"/>
        <v>0.60000000000000142</v>
      </c>
      <c r="DE449" s="127">
        <f t="shared" si="637"/>
        <v>-0.39999999999999858</v>
      </c>
      <c r="DF449" s="127">
        <f t="shared" si="638"/>
        <v>-1.1999999999999993</v>
      </c>
      <c r="DG449" s="127">
        <f t="shared" si="639"/>
        <v>-0.80000000000000071</v>
      </c>
      <c r="DH449" s="127">
        <f t="shared" si="640"/>
        <v>1</v>
      </c>
      <c r="DI449" s="127">
        <f t="shared" si="641"/>
        <v>-0.19999999999999929</v>
      </c>
      <c r="DJ449" s="127">
        <f t="shared" si="642"/>
        <v>-1.1999999999999993</v>
      </c>
      <c r="DK449" s="127">
        <f t="shared" si="643"/>
        <v>-1.8000000000000007</v>
      </c>
      <c r="DL449" s="127">
        <f t="shared" si="644"/>
        <v>-0.19999999999999929</v>
      </c>
      <c r="DM449" s="127">
        <f t="shared" si="645"/>
        <v>-0.19999999999999929</v>
      </c>
      <c r="DN449" s="127">
        <f t="shared" si="646"/>
        <v>-1</v>
      </c>
      <c r="DO449" s="127">
        <f t="shared" si="647"/>
        <v>0</v>
      </c>
      <c r="DP449" s="127">
        <f t="shared" si="648"/>
        <v>0.39999999999999858</v>
      </c>
      <c r="DQ449" s="127">
        <f t="shared" si="649"/>
        <v>1.1999999999999993</v>
      </c>
      <c r="DR449" s="127">
        <f t="shared" si="650"/>
        <v>-3.7999999999999989</v>
      </c>
      <c r="DS449" s="127">
        <f t="shared" si="651"/>
        <v>-2.7999999999999989</v>
      </c>
      <c r="DU449" s="103">
        <v>44518</v>
      </c>
      <c r="DV449" s="68">
        <v>8.6999999999999993</v>
      </c>
      <c r="DW449" s="133">
        <v>9.1999999999999993</v>
      </c>
      <c r="DX449" s="134">
        <f t="shared" ref="DX449:DX452" si="679">DV449-DW449</f>
        <v>-0.5</v>
      </c>
      <c r="DY449" s="68">
        <v>8.6</v>
      </c>
      <c r="DZ449" s="133">
        <v>9.1999999999999993</v>
      </c>
      <c r="EA449" s="134">
        <f t="shared" si="675"/>
        <v>-0.59999999999999964</v>
      </c>
      <c r="EB449" s="68"/>
      <c r="EC449" s="133"/>
      <c r="ED449" s="134"/>
      <c r="EE449" s="68"/>
      <c r="EF449" s="133"/>
      <c r="EG449" s="134"/>
      <c r="EH449" s="68">
        <v>9.1999999999999993</v>
      </c>
      <c r="EI449" s="133">
        <v>9.8000000000000007</v>
      </c>
      <c r="EJ449" s="134">
        <f t="shared" si="676"/>
        <v>-0.60000000000000142</v>
      </c>
      <c r="EK449" s="68"/>
      <c r="EL449" s="133"/>
      <c r="EM449" s="134"/>
      <c r="EN449" s="68"/>
      <c r="EO449" s="133"/>
      <c r="EP449" s="134"/>
      <c r="EQ449" s="68">
        <v>8.3000000000000007</v>
      </c>
      <c r="ER449" s="133">
        <v>9</v>
      </c>
      <c r="ES449" s="134">
        <f t="shared" si="677"/>
        <v>-0.69999999999999929</v>
      </c>
      <c r="ET449" s="68"/>
      <c r="EU449" s="133"/>
      <c r="EV449" s="134"/>
      <c r="EW449" s="68"/>
      <c r="EX449" s="133"/>
      <c r="EY449" s="134"/>
    </row>
    <row r="450" spans="10:155" ht="16.5" x14ac:dyDescent="0.35">
      <c r="J450" s="103">
        <v>44514</v>
      </c>
      <c r="K450" s="101">
        <f t="shared" si="678"/>
        <v>17.425806451612903</v>
      </c>
      <c r="L450" s="102">
        <v>18.2</v>
      </c>
      <c r="M450" s="100">
        <v>18.399999999999999</v>
      </c>
      <c r="N450" s="100">
        <v>17.8</v>
      </c>
      <c r="O450" s="100">
        <v>18.399999999999999</v>
      </c>
      <c r="P450" s="100">
        <v>18.8</v>
      </c>
      <c r="Q450" s="105">
        <v>16.2</v>
      </c>
      <c r="R450" s="102">
        <v>18</v>
      </c>
      <c r="S450" s="100">
        <v>18.2</v>
      </c>
      <c r="T450" s="100">
        <v>18</v>
      </c>
      <c r="U450" s="100">
        <v>17.8</v>
      </c>
      <c r="V450" s="100">
        <v>18.2</v>
      </c>
      <c r="W450" s="56">
        <v>18</v>
      </c>
      <c r="X450" s="106">
        <v>15</v>
      </c>
      <c r="Y450" s="100">
        <v>17.8</v>
      </c>
      <c r="Z450" s="100">
        <v>16.600000000000001</v>
      </c>
      <c r="AA450" s="100">
        <v>16</v>
      </c>
      <c r="AB450" s="105">
        <v>16</v>
      </c>
      <c r="AC450" s="102">
        <v>18</v>
      </c>
      <c r="AD450" s="100">
        <v>18</v>
      </c>
      <c r="AE450" s="100">
        <v>17.399999999999999</v>
      </c>
      <c r="AF450" s="100">
        <v>17.8</v>
      </c>
      <c r="AG450" s="100">
        <v>16.8</v>
      </c>
      <c r="AH450" s="100">
        <v>16.8</v>
      </c>
      <c r="AI450" s="100">
        <v>16.2</v>
      </c>
      <c r="AJ450" s="105">
        <v>16.600000000000001</v>
      </c>
      <c r="AK450" s="102">
        <v>17.8</v>
      </c>
      <c r="AL450" s="100">
        <v>18.8</v>
      </c>
      <c r="AM450" s="100">
        <v>17.2</v>
      </c>
      <c r="AN450" s="100">
        <v>16.8</v>
      </c>
      <c r="AO450" s="100">
        <v>18.399999999999999</v>
      </c>
      <c r="AP450" s="100">
        <v>16.2</v>
      </c>
      <c r="AQ450" s="110">
        <f t="shared" si="661"/>
        <v>0.69999999999999929</v>
      </c>
      <c r="CQ450"/>
      <c r="CX450" s="103">
        <v>44514</v>
      </c>
      <c r="CY450" s="68">
        <v>11.25</v>
      </c>
      <c r="CZ450" s="68">
        <v>9.5</v>
      </c>
      <c r="DA450" s="126">
        <f t="shared" si="674"/>
        <v>1.75</v>
      </c>
      <c r="DC450" s="103">
        <v>44514</v>
      </c>
      <c r="DD450" s="127">
        <f t="shared" si="636"/>
        <v>0</v>
      </c>
      <c r="DE450" s="127">
        <f t="shared" si="637"/>
        <v>-0.39999999999999858</v>
      </c>
      <c r="DF450" s="127">
        <f t="shared" si="638"/>
        <v>-1.3999999999999986</v>
      </c>
      <c r="DG450" s="127">
        <f t="shared" si="639"/>
        <v>-1</v>
      </c>
      <c r="DH450" s="127">
        <f t="shared" si="640"/>
        <v>0.60000000000000142</v>
      </c>
      <c r="DI450" s="127">
        <f t="shared" si="641"/>
        <v>-0.19999999999999929</v>
      </c>
      <c r="DJ450" s="127">
        <f t="shared" si="642"/>
        <v>-1.3999999999999986</v>
      </c>
      <c r="DK450" s="127">
        <f t="shared" si="643"/>
        <v>-2</v>
      </c>
      <c r="DL450" s="127">
        <f t="shared" si="644"/>
        <v>-0.39999999999999858</v>
      </c>
      <c r="DM450" s="127">
        <f t="shared" si="645"/>
        <v>-0.39999999999999858</v>
      </c>
      <c r="DN450" s="127">
        <f t="shared" si="646"/>
        <v>-1.1999999999999993</v>
      </c>
      <c r="DO450" s="127">
        <f t="shared" si="647"/>
        <v>0</v>
      </c>
      <c r="DP450" s="127">
        <f t="shared" si="648"/>
        <v>0.60000000000000142</v>
      </c>
      <c r="DQ450" s="127">
        <f t="shared" si="649"/>
        <v>0.80000000000000071</v>
      </c>
      <c r="DR450" s="127">
        <f t="shared" si="650"/>
        <v>-3.8000000000000007</v>
      </c>
      <c r="DS450" s="127">
        <f t="shared" si="651"/>
        <v>-3.1999999999999993</v>
      </c>
      <c r="DU450" s="103">
        <v>44517</v>
      </c>
      <c r="DV450" s="68">
        <v>8.8000000000000007</v>
      </c>
      <c r="DW450" s="133">
        <v>9.1999999999999993</v>
      </c>
      <c r="DX450" s="134">
        <f t="shared" si="679"/>
        <v>-0.39999999999999858</v>
      </c>
      <c r="DY450" s="68">
        <v>8.6</v>
      </c>
      <c r="DZ450" s="133">
        <v>9.4</v>
      </c>
      <c r="EA450" s="134">
        <f t="shared" si="675"/>
        <v>-0.80000000000000071</v>
      </c>
      <c r="EB450" s="68"/>
      <c r="EC450" s="133"/>
      <c r="ED450" s="134"/>
      <c r="EE450" s="68"/>
      <c r="EF450" s="133"/>
      <c r="EG450" s="134"/>
      <c r="EH450" s="68">
        <v>9.3000000000000007</v>
      </c>
      <c r="EI450" s="133">
        <v>9.8000000000000007</v>
      </c>
      <c r="EJ450" s="134">
        <f t="shared" si="676"/>
        <v>-0.5</v>
      </c>
      <c r="EK450" s="68"/>
      <c r="EL450" s="133"/>
      <c r="EM450" s="134"/>
      <c r="EN450" s="68"/>
      <c r="EO450" s="133"/>
      <c r="EP450" s="134"/>
      <c r="EQ450" s="68">
        <v>8.3000000000000007</v>
      </c>
      <c r="ER450" s="133">
        <v>9</v>
      </c>
      <c r="ES450" s="134">
        <f t="shared" si="677"/>
        <v>-0.69999999999999929</v>
      </c>
      <c r="ET450" s="68"/>
      <c r="EU450" s="133"/>
      <c r="EV450" s="134"/>
      <c r="EW450" s="68"/>
      <c r="EX450" s="133"/>
      <c r="EY450" s="134"/>
    </row>
    <row r="451" spans="10:155" ht="16.5" x14ac:dyDescent="0.35">
      <c r="J451" s="103">
        <v>44513</v>
      </c>
      <c r="K451" s="101">
        <f t="shared" si="678"/>
        <v>17.21935483870968</v>
      </c>
      <c r="L451" s="102">
        <v>18</v>
      </c>
      <c r="M451" s="100">
        <v>18.2</v>
      </c>
      <c r="N451" s="100">
        <v>17.600000000000001</v>
      </c>
      <c r="O451" s="100">
        <v>18.2</v>
      </c>
      <c r="P451" s="100">
        <v>18.600000000000001</v>
      </c>
      <c r="Q451" s="105">
        <v>16</v>
      </c>
      <c r="R451" s="102">
        <v>17.8</v>
      </c>
      <c r="S451" s="100">
        <v>18</v>
      </c>
      <c r="T451" s="100">
        <v>17.8</v>
      </c>
      <c r="U451" s="100">
        <v>17.600000000000001</v>
      </c>
      <c r="V451" s="100">
        <v>17.8</v>
      </c>
      <c r="W451" s="56">
        <v>17.8</v>
      </c>
      <c r="X451" s="106">
        <v>14.8</v>
      </c>
      <c r="Y451" s="100">
        <v>17.600000000000001</v>
      </c>
      <c r="Z451" s="100">
        <v>16.399999999999999</v>
      </c>
      <c r="AA451" s="100">
        <v>15.8</v>
      </c>
      <c r="AB451" s="105">
        <v>15.8</v>
      </c>
      <c r="AC451" s="102">
        <v>17.8</v>
      </c>
      <c r="AD451" s="100">
        <v>17.8</v>
      </c>
      <c r="AE451" s="100">
        <v>17.2</v>
      </c>
      <c r="AF451" s="100">
        <v>17.600000000000001</v>
      </c>
      <c r="AG451" s="100">
        <v>16.600000000000001</v>
      </c>
      <c r="AH451" s="100">
        <v>16.8</v>
      </c>
      <c r="AI451" s="100">
        <v>16.2</v>
      </c>
      <c r="AJ451" s="105">
        <v>16.600000000000001</v>
      </c>
      <c r="AK451" s="102">
        <v>17.600000000000001</v>
      </c>
      <c r="AL451" s="100">
        <v>18.399999999999999</v>
      </c>
      <c r="AM451" s="100">
        <v>17</v>
      </c>
      <c r="AN451" s="100">
        <v>16.600000000000001</v>
      </c>
      <c r="AO451" s="100">
        <v>17.8</v>
      </c>
      <c r="AP451" s="100">
        <v>16</v>
      </c>
      <c r="AQ451" s="110">
        <f t="shared" si="661"/>
        <v>0.60000000000000142</v>
      </c>
      <c r="CQ451"/>
      <c r="CX451" s="103">
        <v>44513</v>
      </c>
      <c r="CY451" s="68">
        <v>11.5</v>
      </c>
      <c r="CZ451" s="68">
        <v>9</v>
      </c>
      <c r="DA451" s="126">
        <f t="shared" si="674"/>
        <v>2.5</v>
      </c>
      <c r="DC451" s="103">
        <v>44513</v>
      </c>
      <c r="DD451" s="127">
        <f t="shared" si="636"/>
        <v>-0.19999999999999929</v>
      </c>
      <c r="DE451" s="127">
        <f t="shared" si="637"/>
        <v>-0.39999999999999858</v>
      </c>
      <c r="DF451" s="127">
        <f t="shared" si="638"/>
        <v>-1.3999999999999986</v>
      </c>
      <c r="DG451" s="127">
        <f t="shared" si="639"/>
        <v>-1</v>
      </c>
      <c r="DH451" s="127">
        <f t="shared" si="640"/>
        <v>0.39999999999999858</v>
      </c>
      <c r="DI451" s="127">
        <f t="shared" si="641"/>
        <v>-0.19999999999999929</v>
      </c>
      <c r="DJ451" s="127">
        <f t="shared" si="642"/>
        <v>-1.1999999999999993</v>
      </c>
      <c r="DK451" s="127">
        <f t="shared" si="643"/>
        <v>-1.8000000000000007</v>
      </c>
      <c r="DL451" s="127">
        <f t="shared" si="644"/>
        <v>-0.39999999999999858</v>
      </c>
      <c r="DM451" s="127">
        <f t="shared" si="645"/>
        <v>-0.39999999999999858</v>
      </c>
      <c r="DN451" s="127">
        <f t="shared" si="646"/>
        <v>-1.1999999999999993</v>
      </c>
      <c r="DO451" s="127">
        <f t="shared" si="647"/>
        <v>-0.19999999999999929</v>
      </c>
      <c r="DP451" s="127">
        <f t="shared" si="648"/>
        <v>0.59999999999999787</v>
      </c>
      <c r="DQ451" s="127">
        <f t="shared" si="649"/>
        <v>0.59999999999999787</v>
      </c>
      <c r="DR451" s="127">
        <f t="shared" si="650"/>
        <v>-3.5999999999999979</v>
      </c>
      <c r="DS451" s="127">
        <f t="shared" si="651"/>
        <v>-3.1999999999999993</v>
      </c>
      <c r="DU451" s="103">
        <v>44516</v>
      </c>
      <c r="DV451" s="68">
        <v>9</v>
      </c>
      <c r="DW451" s="133">
        <v>9.3000000000000007</v>
      </c>
      <c r="DX451" s="134">
        <f t="shared" si="679"/>
        <v>-0.30000000000000071</v>
      </c>
      <c r="DY451" s="68">
        <v>9</v>
      </c>
      <c r="DZ451" s="133">
        <v>9.4</v>
      </c>
      <c r="EA451" s="134">
        <f t="shared" si="675"/>
        <v>-0.40000000000000036</v>
      </c>
      <c r="EB451" s="68"/>
      <c r="EC451" s="133"/>
      <c r="ED451" s="134"/>
      <c r="EE451" s="68"/>
      <c r="EF451" s="133"/>
      <c r="EG451" s="134"/>
      <c r="EH451" s="68">
        <v>9.6</v>
      </c>
      <c r="EI451" s="133">
        <v>9.8000000000000007</v>
      </c>
      <c r="EJ451" s="134">
        <f t="shared" si="676"/>
        <v>-0.20000000000000107</v>
      </c>
      <c r="EK451" s="68"/>
      <c r="EL451" s="133"/>
      <c r="EM451" s="134"/>
      <c r="EN451" s="68"/>
      <c r="EO451" s="133"/>
      <c r="EP451" s="134"/>
      <c r="EQ451" s="68">
        <v>8.5</v>
      </c>
      <c r="ER451" s="133">
        <v>9.1</v>
      </c>
      <c r="ES451" s="134">
        <f t="shared" si="677"/>
        <v>-0.59999999999999964</v>
      </c>
      <c r="ET451" s="68"/>
      <c r="EU451" s="133"/>
      <c r="EV451" s="134"/>
      <c r="EW451" s="68"/>
      <c r="EX451" s="133"/>
      <c r="EY451" s="134"/>
    </row>
    <row r="452" spans="10:155" ht="16.5" x14ac:dyDescent="0.35">
      <c r="J452" s="103">
        <v>44512</v>
      </c>
      <c r="K452" s="101">
        <f t="shared" si="678"/>
        <v>17.058064516129033</v>
      </c>
      <c r="L452" s="102">
        <v>18</v>
      </c>
      <c r="M452" s="100">
        <v>18.2</v>
      </c>
      <c r="N452" s="100">
        <v>17.399999999999999</v>
      </c>
      <c r="O452" s="100">
        <v>18</v>
      </c>
      <c r="P452" s="100">
        <v>18.2</v>
      </c>
      <c r="Q452" s="105">
        <v>15.6</v>
      </c>
      <c r="R452" s="102">
        <v>17.399999999999999</v>
      </c>
      <c r="S452" s="100">
        <v>17.399999999999999</v>
      </c>
      <c r="T452" s="100">
        <v>17.399999999999999</v>
      </c>
      <c r="U452" s="100">
        <v>17.600000000000001</v>
      </c>
      <c r="V452" s="100">
        <v>17.8</v>
      </c>
      <c r="W452" s="56">
        <v>17.8</v>
      </c>
      <c r="X452" s="106">
        <v>14.8</v>
      </c>
      <c r="Y452" s="100">
        <v>17.399999999999999</v>
      </c>
      <c r="Z452" s="100">
        <v>16.399999999999999</v>
      </c>
      <c r="AA452" s="100">
        <v>15.8</v>
      </c>
      <c r="AB452" s="105">
        <v>15.8</v>
      </c>
      <c r="AC452" s="102">
        <v>17.600000000000001</v>
      </c>
      <c r="AD452" s="100">
        <v>17.600000000000001</v>
      </c>
      <c r="AE452" s="100">
        <v>17</v>
      </c>
      <c r="AF452" s="100">
        <v>17.2</v>
      </c>
      <c r="AG452" s="100">
        <v>16.399999999999999</v>
      </c>
      <c r="AH452" s="100">
        <v>16.600000000000001</v>
      </c>
      <c r="AI452" s="100">
        <v>16</v>
      </c>
      <c r="AJ452" s="105">
        <v>16.2</v>
      </c>
      <c r="AK452" s="102">
        <v>17.399999999999999</v>
      </c>
      <c r="AL452" s="100">
        <v>18.399999999999999</v>
      </c>
      <c r="AM452" s="100">
        <v>17</v>
      </c>
      <c r="AN452" s="100">
        <v>16.600000000000001</v>
      </c>
      <c r="AO452" s="100">
        <v>17.8</v>
      </c>
      <c r="AP452" s="100">
        <v>16</v>
      </c>
      <c r="AQ452" s="110">
        <f t="shared" si="661"/>
        <v>0.89999999999999858</v>
      </c>
      <c r="CQ452"/>
      <c r="CX452" s="103">
        <v>44512</v>
      </c>
      <c r="CY452" s="68">
        <v>11.5</v>
      </c>
      <c r="CZ452" s="68">
        <v>9</v>
      </c>
      <c r="DA452" s="126">
        <f t="shared" si="674"/>
        <v>2.5</v>
      </c>
      <c r="DC452" s="103">
        <v>44512</v>
      </c>
      <c r="DD452" s="127">
        <f t="shared" si="636"/>
        <v>0.40000000000000213</v>
      </c>
      <c r="DE452" s="127">
        <f t="shared" si="637"/>
        <v>0.20000000000000284</v>
      </c>
      <c r="DF452" s="127">
        <f t="shared" si="638"/>
        <v>-0.79999999999999716</v>
      </c>
      <c r="DG452" s="127">
        <f t="shared" si="639"/>
        <v>-0.39999999999999858</v>
      </c>
      <c r="DH452" s="127">
        <f t="shared" si="640"/>
        <v>1</v>
      </c>
      <c r="DI452" s="127">
        <f t="shared" si="641"/>
        <v>0</v>
      </c>
      <c r="DJ452" s="127">
        <f t="shared" si="642"/>
        <v>-0.79999999999999716</v>
      </c>
      <c r="DK452" s="127">
        <f t="shared" si="643"/>
        <v>-1.3999999999999986</v>
      </c>
      <c r="DL452" s="127">
        <f t="shared" si="644"/>
        <v>0</v>
      </c>
      <c r="DM452" s="127">
        <f t="shared" si="645"/>
        <v>0</v>
      </c>
      <c r="DN452" s="127">
        <f t="shared" si="646"/>
        <v>-0.79999999999999716</v>
      </c>
      <c r="DO452" s="127">
        <f t="shared" si="647"/>
        <v>0</v>
      </c>
      <c r="DP452" s="127">
        <f t="shared" si="648"/>
        <v>0.59999999999999787</v>
      </c>
      <c r="DQ452" s="127">
        <f t="shared" si="649"/>
        <v>1</v>
      </c>
      <c r="DR452" s="127">
        <f t="shared" si="650"/>
        <v>-3.5999999999999979</v>
      </c>
      <c r="DS452" s="127">
        <f t="shared" si="651"/>
        <v>-2.5999999999999979</v>
      </c>
      <c r="DU452" s="103">
        <v>44515</v>
      </c>
      <c r="DV452" s="68">
        <v>9</v>
      </c>
      <c r="DW452" s="133">
        <v>9.4</v>
      </c>
      <c r="DX452" s="134">
        <f t="shared" si="679"/>
        <v>-0.40000000000000036</v>
      </c>
      <c r="DY452" s="68">
        <v>9.1</v>
      </c>
      <c r="DZ452" s="133">
        <v>9.6</v>
      </c>
      <c r="EA452" s="134">
        <f t="shared" si="675"/>
        <v>-0.5</v>
      </c>
      <c r="EB452" s="68"/>
      <c r="EC452" s="133"/>
      <c r="ED452" s="134"/>
      <c r="EE452" s="68"/>
      <c r="EF452" s="133"/>
      <c r="EG452" s="134"/>
      <c r="EH452" s="68">
        <v>9.6</v>
      </c>
      <c r="EI452" s="133">
        <v>9.8000000000000007</v>
      </c>
      <c r="EJ452" s="134">
        <f t="shared" si="676"/>
        <v>-0.20000000000000107</v>
      </c>
      <c r="EK452" s="68"/>
      <c r="EL452" s="133"/>
      <c r="EM452" s="134"/>
      <c r="EN452" s="68"/>
      <c r="EO452" s="133"/>
      <c r="EP452" s="134"/>
      <c r="EQ452" s="68">
        <v>8.5</v>
      </c>
      <c r="ER452" s="133">
        <v>9.1</v>
      </c>
      <c r="ES452" s="134">
        <f t="shared" si="677"/>
        <v>-0.59999999999999964</v>
      </c>
      <c r="ET452" s="68"/>
      <c r="EU452" s="133"/>
      <c r="EV452" s="134"/>
      <c r="EW452" s="68"/>
      <c r="EX452" s="133"/>
      <c r="EY452" s="134"/>
    </row>
    <row r="453" spans="10:155" ht="16.5" x14ac:dyDescent="0.35">
      <c r="J453" s="103">
        <v>44511</v>
      </c>
      <c r="K453" s="101">
        <f t="shared" si="678"/>
        <v>17.012903225806454</v>
      </c>
      <c r="L453" s="102">
        <v>18</v>
      </c>
      <c r="M453" s="100">
        <v>18.2</v>
      </c>
      <c r="N453" s="100">
        <v>17.399999999999999</v>
      </c>
      <c r="O453" s="100">
        <v>17.600000000000001</v>
      </c>
      <c r="P453" s="100">
        <v>18</v>
      </c>
      <c r="Q453" s="105">
        <v>15.6</v>
      </c>
      <c r="R453" s="102">
        <v>17.399999999999999</v>
      </c>
      <c r="S453" s="100">
        <v>17.399999999999999</v>
      </c>
      <c r="T453" s="100">
        <v>17.399999999999999</v>
      </c>
      <c r="U453" s="100">
        <v>17.600000000000001</v>
      </c>
      <c r="V453" s="100">
        <v>17.8</v>
      </c>
      <c r="W453" s="56">
        <v>17.8</v>
      </c>
      <c r="X453" s="106">
        <v>14.8</v>
      </c>
      <c r="Y453" s="100">
        <v>17.2</v>
      </c>
      <c r="Z453" s="100">
        <v>16.399999999999999</v>
      </c>
      <c r="AA453" s="100">
        <v>15.8</v>
      </c>
      <c r="AB453" s="105">
        <v>15.8</v>
      </c>
      <c r="AC453" s="102">
        <v>17.600000000000001</v>
      </c>
      <c r="AD453" s="100">
        <v>17.600000000000001</v>
      </c>
      <c r="AE453" s="100">
        <v>17</v>
      </c>
      <c r="AF453" s="100">
        <v>17.2</v>
      </c>
      <c r="AG453" s="100">
        <v>16.2</v>
      </c>
      <c r="AH453" s="100">
        <v>16.399999999999999</v>
      </c>
      <c r="AI453" s="100">
        <v>15.6</v>
      </c>
      <c r="AJ453" s="105">
        <v>16.2</v>
      </c>
      <c r="AK453" s="102">
        <v>17.2</v>
      </c>
      <c r="AL453" s="100">
        <v>18.399999999999999</v>
      </c>
      <c r="AM453" s="100">
        <v>17</v>
      </c>
      <c r="AN453" s="100">
        <v>16.8</v>
      </c>
      <c r="AO453" s="100">
        <v>18</v>
      </c>
      <c r="AP453" s="100">
        <v>16</v>
      </c>
      <c r="AQ453" s="110">
        <f t="shared" si="661"/>
        <v>0.80000000000000071</v>
      </c>
      <c r="CQ453"/>
      <c r="CX453" s="103">
        <v>44511</v>
      </c>
      <c r="CY453" s="68">
        <v>11.75</v>
      </c>
      <c r="CZ453" s="68">
        <v>9.5</v>
      </c>
      <c r="DA453" s="126">
        <f t="shared" si="674"/>
        <v>2.25</v>
      </c>
      <c r="DC453" s="103">
        <v>44511</v>
      </c>
      <c r="DD453" s="127">
        <f t="shared" ref="DD453:DD516" si="680">V453-S453</f>
        <v>0.40000000000000213</v>
      </c>
      <c r="DE453" s="127">
        <f t="shared" ref="DE453:DE516" si="681">U453-S453</f>
        <v>0.20000000000000284</v>
      </c>
      <c r="DF453" s="127">
        <f t="shared" ref="DF453:DF516" si="682">AN453-S453</f>
        <v>-0.59999999999999787</v>
      </c>
      <c r="DG453" s="127">
        <f t="shared" ref="DG453:DG516" si="683">AM453-S453</f>
        <v>-0.39999999999999858</v>
      </c>
      <c r="DH453" s="127">
        <f t="shared" ref="DH453:DH516" si="684">AL453-S453</f>
        <v>1</v>
      </c>
      <c r="DI453" s="127">
        <f t="shared" ref="DI453:DI516" si="685">R453-S453</f>
        <v>0</v>
      </c>
      <c r="DJ453" s="127">
        <f t="shared" ref="DJ453:DJ516" si="686">AH453-S453</f>
        <v>-1</v>
      </c>
      <c r="DK453" s="127">
        <f t="shared" ref="DK453:DK516" si="687">AI453-S453</f>
        <v>-1.7999999999999989</v>
      </c>
      <c r="DL453" s="127">
        <f t="shared" ref="DL453:DL516" si="688">N453-S453</f>
        <v>0</v>
      </c>
      <c r="DM453" s="127">
        <f t="shared" ref="DM453:DM516" si="689">AK453-S453</f>
        <v>-0.19999999999999929</v>
      </c>
      <c r="DN453" s="127">
        <f t="shared" ref="DN453:DN516" si="690">AN453-R453</f>
        <v>-0.59999999999999787</v>
      </c>
      <c r="DO453" s="127">
        <f t="shared" ref="DO453:DO516" si="691">AN453-AH453</f>
        <v>0.40000000000000213</v>
      </c>
      <c r="DP453" s="127">
        <f t="shared" ref="DP453:DP516" si="692">AL453-V453</f>
        <v>0.59999999999999787</v>
      </c>
      <c r="DQ453" s="127">
        <f t="shared" ref="DQ453:DQ516" si="693">AL453-R453</f>
        <v>1</v>
      </c>
      <c r="DR453" s="127">
        <f t="shared" ref="DR453:DR516" si="694">X453-AL453</f>
        <v>-3.5999999999999979</v>
      </c>
      <c r="DS453" s="127">
        <f t="shared" ref="DS453:DS516" si="695">X453-S453</f>
        <v>-2.5999999999999979</v>
      </c>
      <c r="DU453" s="103">
        <v>44514</v>
      </c>
      <c r="DV453" s="68"/>
      <c r="DW453" s="133"/>
      <c r="DX453" s="134"/>
      <c r="DY453" s="68">
        <v>9.1</v>
      </c>
      <c r="DZ453" s="133">
        <v>9.5</v>
      </c>
      <c r="EA453" s="134">
        <f t="shared" si="675"/>
        <v>-0.40000000000000036</v>
      </c>
      <c r="EB453" s="68"/>
      <c r="EC453" s="133"/>
      <c r="ED453" s="134"/>
      <c r="EE453" s="68"/>
      <c r="EF453" s="133"/>
      <c r="EG453" s="134"/>
      <c r="EH453" s="68"/>
      <c r="EI453" s="133"/>
      <c r="EJ453" s="134"/>
      <c r="EK453" s="68"/>
      <c r="EL453" s="133"/>
      <c r="EM453" s="134"/>
      <c r="EN453" s="68"/>
      <c r="EO453" s="133"/>
      <c r="EP453" s="134"/>
      <c r="EQ453" s="68"/>
      <c r="ER453" s="133"/>
      <c r="ES453" s="134"/>
      <c r="ET453" s="68"/>
      <c r="EU453" s="133"/>
      <c r="EV453" s="134"/>
      <c r="EW453" s="68"/>
      <c r="EX453" s="133"/>
      <c r="EY453" s="134"/>
    </row>
    <row r="454" spans="10:155" ht="16.5" x14ac:dyDescent="0.35">
      <c r="J454" s="103">
        <v>44510</v>
      </c>
      <c r="K454" s="101">
        <f t="shared" si="678"/>
        <v>16.993548387096773</v>
      </c>
      <c r="L454" s="102">
        <v>17.8</v>
      </c>
      <c r="M454" s="100">
        <v>18</v>
      </c>
      <c r="N454" s="100">
        <v>17.2</v>
      </c>
      <c r="O454" s="100">
        <v>17.600000000000001</v>
      </c>
      <c r="P454" s="100">
        <v>17.8</v>
      </c>
      <c r="Q454" s="105">
        <v>15.6</v>
      </c>
      <c r="R454" s="102">
        <v>17.600000000000001</v>
      </c>
      <c r="S454" s="100">
        <v>17.399999999999999</v>
      </c>
      <c r="T454" s="100">
        <v>17.399999999999999</v>
      </c>
      <c r="U454" s="100">
        <v>17.600000000000001</v>
      </c>
      <c r="V454" s="100">
        <v>17.8</v>
      </c>
      <c r="W454" s="56">
        <v>17.8</v>
      </c>
      <c r="X454" s="106">
        <v>14.8</v>
      </c>
      <c r="Y454" s="100">
        <v>17.2</v>
      </c>
      <c r="Z454" s="100">
        <v>16.399999999999999</v>
      </c>
      <c r="AA454" s="100">
        <v>15.8</v>
      </c>
      <c r="AB454" s="105">
        <v>15.8</v>
      </c>
      <c r="AC454" s="102">
        <v>17.600000000000001</v>
      </c>
      <c r="AD454" s="100">
        <v>17.600000000000001</v>
      </c>
      <c r="AE454" s="100">
        <v>17</v>
      </c>
      <c r="AF454" s="100">
        <v>17.2</v>
      </c>
      <c r="AG454" s="100">
        <v>16.2</v>
      </c>
      <c r="AH454" s="100">
        <v>16.399999999999999</v>
      </c>
      <c r="AI454" s="100">
        <v>15.6</v>
      </c>
      <c r="AJ454" s="105">
        <v>16.2</v>
      </c>
      <c r="AK454" s="102">
        <v>17.2</v>
      </c>
      <c r="AL454" s="100">
        <v>18.399999999999999</v>
      </c>
      <c r="AM454" s="100">
        <v>17</v>
      </c>
      <c r="AN454" s="100">
        <v>16.8</v>
      </c>
      <c r="AO454" s="100">
        <v>18</v>
      </c>
      <c r="AP454" s="100">
        <v>16</v>
      </c>
      <c r="AQ454" s="110">
        <f t="shared" si="661"/>
        <v>0.60000000000000142</v>
      </c>
      <c r="CQ454"/>
      <c r="CX454" s="103">
        <v>44510</v>
      </c>
      <c r="CY454" s="68">
        <v>12.25</v>
      </c>
      <c r="CZ454" s="68">
        <v>10.5</v>
      </c>
      <c r="DA454" s="126">
        <f t="shared" si="674"/>
        <v>1.75</v>
      </c>
      <c r="DC454" s="103">
        <v>44510</v>
      </c>
      <c r="DD454" s="127">
        <f t="shared" si="680"/>
        <v>0.40000000000000213</v>
      </c>
      <c r="DE454" s="127">
        <f t="shared" si="681"/>
        <v>0.20000000000000284</v>
      </c>
      <c r="DF454" s="127">
        <f t="shared" si="682"/>
        <v>-0.59999999999999787</v>
      </c>
      <c r="DG454" s="127">
        <f t="shared" si="683"/>
        <v>-0.39999999999999858</v>
      </c>
      <c r="DH454" s="127">
        <f t="shared" si="684"/>
        <v>1</v>
      </c>
      <c r="DI454" s="127">
        <f t="shared" si="685"/>
        <v>0.20000000000000284</v>
      </c>
      <c r="DJ454" s="127">
        <f t="shared" si="686"/>
        <v>-1</v>
      </c>
      <c r="DK454" s="127">
        <f t="shared" si="687"/>
        <v>-1.7999999999999989</v>
      </c>
      <c r="DL454" s="127">
        <f t="shared" si="688"/>
        <v>-0.19999999999999929</v>
      </c>
      <c r="DM454" s="127">
        <f t="shared" si="689"/>
        <v>-0.19999999999999929</v>
      </c>
      <c r="DN454" s="127">
        <f t="shared" si="690"/>
        <v>-0.80000000000000071</v>
      </c>
      <c r="DO454" s="127">
        <f t="shared" si="691"/>
        <v>0.40000000000000213</v>
      </c>
      <c r="DP454" s="127">
        <f t="shared" si="692"/>
        <v>0.59999999999999787</v>
      </c>
      <c r="DQ454" s="127">
        <f t="shared" si="693"/>
        <v>0.79999999999999716</v>
      </c>
      <c r="DR454" s="127">
        <f t="shared" si="694"/>
        <v>-3.5999999999999979</v>
      </c>
      <c r="DS454" s="127">
        <f t="shared" si="695"/>
        <v>-2.5999999999999979</v>
      </c>
      <c r="DU454" s="103">
        <v>44513</v>
      </c>
      <c r="DV454" s="68"/>
      <c r="DW454" s="133"/>
      <c r="DX454" s="134"/>
      <c r="DY454" s="68">
        <v>9</v>
      </c>
      <c r="DZ454" s="133">
        <v>9.5</v>
      </c>
      <c r="EA454" s="134">
        <f t="shared" si="675"/>
        <v>-0.5</v>
      </c>
      <c r="EB454" s="68"/>
      <c r="EC454" s="133"/>
      <c r="ED454" s="134"/>
      <c r="EE454" s="68"/>
      <c r="EF454" s="133"/>
      <c r="EG454" s="134"/>
      <c r="EH454" s="68"/>
      <c r="EI454" s="133"/>
      <c r="EJ454" s="134"/>
      <c r="EK454" s="68"/>
      <c r="EL454" s="133"/>
      <c r="EM454" s="134"/>
      <c r="EN454" s="68"/>
      <c r="EO454" s="133"/>
      <c r="EP454" s="134"/>
      <c r="EQ454" s="68"/>
      <c r="ER454" s="133"/>
      <c r="ES454" s="134"/>
      <c r="ET454" s="68"/>
      <c r="EU454" s="133"/>
      <c r="EV454" s="134"/>
      <c r="EW454" s="68"/>
      <c r="EX454" s="133"/>
      <c r="EY454" s="134"/>
    </row>
    <row r="455" spans="10:155" ht="16.5" x14ac:dyDescent="0.35">
      <c r="J455" s="103">
        <v>44509</v>
      </c>
      <c r="K455" s="101">
        <f t="shared" si="678"/>
        <v>17.051612903225806</v>
      </c>
      <c r="L455" s="102">
        <v>17.600000000000001</v>
      </c>
      <c r="M455" s="100">
        <v>17.600000000000001</v>
      </c>
      <c r="N455" s="100">
        <v>17.2</v>
      </c>
      <c r="O455" s="100">
        <v>17.600000000000001</v>
      </c>
      <c r="P455" s="100">
        <v>17.8</v>
      </c>
      <c r="Q455" s="105">
        <v>16</v>
      </c>
      <c r="R455" s="102">
        <v>17.600000000000001</v>
      </c>
      <c r="S455" s="100">
        <v>17.399999999999999</v>
      </c>
      <c r="T455" s="100">
        <v>17.399999999999999</v>
      </c>
      <c r="U455" s="100">
        <v>17.600000000000001</v>
      </c>
      <c r="V455" s="100">
        <v>18</v>
      </c>
      <c r="W455" s="56">
        <v>18</v>
      </c>
      <c r="X455" s="106">
        <v>14.8</v>
      </c>
      <c r="Y455" s="100">
        <v>17.2</v>
      </c>
      <c r="Z455" s="100">
        <v>16.399999999999999</v>
      </c>
      <c r="AA455" s="100">
        <v>15.8</v>
      </c>
      <c r="AB455" s="105">
        <v>15.8</v>
      </c>
      <c r="AC455" s="102">
        <v>17.600000000000001</v>
      </c>
      <c r="AD455" s="100">
        <v>17.600000000000001</v>
      </c>
      <c r="AE455" s="100">
        <v>17</v>
      </c>
      <c r="AF455" s="100">
        <v>17.2</v>
      </c>
      <c r="AG455" s="100">
        <v>16.399999999999999</v>
      </c>
      <c r="AH455" s="100">
        <v>16.600000000000001</v>
      </c>
      <c r="AI455" s="100">
        <v>15.6</v>
      </c>
      <c r="AJ455" s="105">
        <v>16.399999999999999</v>
      </c>
      <c r="AK455" s="102">
        <v>17.2</v>
      </c>
      <c r="AL455" s="100">
        <v>18.600000000000001</v>
      </c>
      <c r="AM455" s="100">
        <v>17.399999999999999</v>
      </c>
      <c r="AN455" s="100">
        <v>16.8</v>
      </c>
      <c r="AO455" s="100">
        <v>18.399999999999999</v>
      </c>
      <c r="AP455" s="100">
        <v>16</v>
      </c>
      <c r="AQ455" s="110">
        <f t="shared" si="661"/>
        <v>0.70000000000000284</v>
      </c>
      <c r="CQ455"/>
      <c r="CX455" s="103">
        <v>44509</v>
      </c>
      <c r="CY455" s="68">
        <v>12.75</v>
      </c>
      <c r="CZ455" s="68">
        <v>11</v>
      </c>
      <c r="DA455" s="126">
        <f t="shared" si="674"/>
        <v>1.75</v>
      </c>
      <c r="DC455" s="103">
        <v>44509</v>
      </c>
      <c r="DD455" s="127">
        <f t="shared" si="680"/>
        <v>0.60000000000000142</v>
      </c>
      <c r="DE455" s="127">
        <f t="shared" si="681"/>
        <v>0.20000000000000284</v>
      </c>
      <c r="DF455" s="127">
        <f t="shared" si="682"/>
        <v>-0.59999999999999787</v>
      </c>
      <c r="DG455" s="127">
        <f t="shared" si="683"/>
        <v>0</v>
      </c>
      <c r="DH455" s="127">
        <f t="shared" si="684"/>
        <v>1.2000000000000028</v>
      </c>
      <c r="DI455" s="127">
        <f t="shared" si="685"/>
        <v>0.20000000000000284</v>
      </c>
      <c r="DJ455" s="127">
        <f t="shared" si="686"/>
        <v>-0.79999999999999716</v>
      </c>
      <c r="DK455" s="127">
        <f t="shared" si="687"/>
        <v>-1.7999999999999989</v>
      </c>
      <c r="DL455" s="127">
        <f t="shared" si="688"/>
        <v>-0.19999999999999929</v>
      </c>
      <c r="DM455" s="127">
        <f t="shared" si="689"/>
        <v>-0.19999999999999929</v>
      </c>
      <c r="DN455" s="127">
        <f t="shared" si="690"/>
        <v>-0.80000000000000071</v>
      </c>
      <c r="DO455" s="127">
        <f t="shared" si="691"/>
        <v>0.19999999999999929</v>
      </c>
      <c r="DP455" s="127">
        <f t="shared" si="692"/>
        <v>0.60000000000000142</v>
      </c>
      <c r="DQ455" s="127">
        <f t="shared" si="693"/>
        <v>1</v>
      </c>
      <c r="DR455" s="127">
        <f t="shared" si="694"/>
        <v>-3.8000000000000007</v>
      </c>
      <c r="DS455" s="127">
        <f t="shared" si="695"/>
        <v>-2.5999999999999979</v>
      </c>
      <c r="DU455" s="103">
        <v>44512</v>
      </c>
      <c r="DV455" s="68"/>
      <c r="DW455" s="133"/>
      <c r="DX455" s="134"/>
      <c r="DY455" s="68">
        <v>8.6999999999999993</v>
      </c>
      <c r="DZ455" s="133">
        <v>9.4</v>
      </c>
      <c r="EA455" s="134">
        <f t="shared" si="675"/>
        <v>-0.70000000000000107</v>
      </c>
      <c r="EB455" s="68"/>
      <c r="EC455" s="133"/>
      <c r="ED455" s="134"/>
      <c r="EE455" s="68"/>
      <c r="EF455" s="133"/>
      <c r="EG455" s="134"/>
      <c r="EH455" s="68"/>
      <c r="EI455" s="133"/>
      <c r="EJ455" s="134"/>
      <c r="EK455" s="68"/>
      <c r="EL455" s="133"/>
      <c r="EM455" s="134"/>
      <c r="EN455" s="68"/>
      <c r="EO455" s="133"/>
      <c r="EP455" s="134"/>
      <c r="EQ455" s="68"/>
      <c r="ER455" s="133"/>
      <c r="ES455" s="134"/>
      <c r="ET455" s="68"/>
      <c r="EU455" s="133"/>
      <c r="EV455" s="134"/>
      <c r="EW455" s="68"/>
      <c r="EX455" s="133"/>
      <c r="EY455" s="134"/>
    </row>
    <row r="456" spans="10:155" ht="16.5" x14ac:dyDescent="0.35">
      <c r="J456" s="103">
        <v>44508</v>
      </c>
      <c r="K456" s="101">
        <f t="shared" si="678"/>
        <v>17.064516129032263</v>
      </c>
      <c r="L456" s="102">
        <v>17.399999999999999</v>
      </c>
      <c r="M456" s="100">
        <v>17.399999999999999</v>
      </c>
      <c r="N456" s="100">
        <v>17.399999999999999</v>
      </c>
      <c r="O456" s="100">
        <v>17.600000000000001</v>
      </c>
      <c r="P456" s="100">
        <v>17.8</v>
      </c>
      <c r="Q456" s="105">
        <v>16</v>
      </c>
      <c r="R456" s="102">
        <v>17.8</v>
      </c>
      <c r="S456" s="100">
        <v>17.399999999999999</v>
      </c>
      <c r="T456" s="100">
        <v>17.399999999999999</v>
      </c>
      <c r="U456" s="100">
        <v>17.600000000000001</v>
      </c>
      <c r="V456" s="100">
        <v>18</v>
      </c>
      <c r="W456" s="56">
        <v>18</v>
      </c>
      <c r="X456" s="106">
        <v>14.8</v>
      </c>
      <c r="Y456" s="100">
        <v>17.2</v>
      </c>
      <c r="Z456" s="100">
        <v>16.399999999999999</v>
      </c>
      <c r="AA456" s="100">
        <v>15.8</v>
      </c>
      <c r="AB456" s="105">
        <v>15.8</v>
      </c>
      <c r="AC456" s="102">
        <v>17.600000000000001</v>
      </c>
      <c r="AD456" s="100">
        <v>17.600000000000001</v>
      </c>
      <c r="AE456" s="100">
        <v>16.8</v>
      </c>
      <c r="AF456" s="100">
        <v>17.2</v>
      </c>
      <c r="AG456" s="100">
        <v>16.600000000000001</v>
      </c>
      <c r="AH456" s="100">
        <v>16.8</v>
      </c>
      <c r="AI456" s="100">
        <v>15.8</v>
      </c>
      <c r="AJ456" s="105">
        <v>16.600000000000001</v>
      </c>
      <c r="AK456" s="102">
        <v>17.2</v>
      </c>
      <c r="AL456" s="100">
        <v>18.399999999999999</v>
      </c>
      <c r="AM456" s="100">
        <v>17.399999999999999</v>
      </c>
      <c r="AN456" s="100">
        <v>16.8</v>
      </c>
      <c r="AO456" s="100">
        <v>18.399999999999999</v>
      </c>
      <c r="AP456" s="100">
        <v>16</v>
      </c>
      <c r="AQ456" s="110">
        <f t="shared" si="661"/>
        <v>0.5</v>
      </c>
      <c r="CQ456"/>
      <c r="CX456" s="103">
        <v>44508</v>
      </c>
      <c r="CY456" s="68">
        <v>12.5</v>
      </c>
      <c r="CZ456" s="68">
        <v>11.5</v>
      </c>
      <c r="DA456" s="126">
        <f t="shared" si="674"/>
        <v>1</v>
      </c>
      <c r="DC456" s="103">
        <v>44508</v>
      </c>
      <c r="DD456" s="127">
        <f t="shared" si="680"/>
        <v>0.60000000000000142</v>
      </c>
      <c r="DE456" s="127">
        <f t="shared" si="681"/>
        <v>0.20000000000000284</v>
      </c>
      <c r="DF456" s="127">
        <f t="shared" si="682"/>
        <v>-0.59999999999999787</v>
      </c>
      <c r="DG456" s="127">
        <f t="shared" si="683"/>
        <v>0</v>
      </c>
      <c r="DH456" s="127">
        <f t="shared" si="684"/>
        <v>1</v>
      </c>
      <c r="DI456" s="127">
        <f t="shared" si="685"/>
        <v>0.40000000000000213</v>
      </c>
      <c r="DJ456" s="127">
        <f t="shared" si="686"/>
        <v>-0.59999999999999787</v>
      </c>
      <c r="DK456" s="127">
        <f t="shared" si="687"/>
        <v>-1.5999999999999979</v>
      </c>
      <c r="DL456" s="127">
        <f t="shared" si="688"/>
        <v>0</v>
      </c>
      <c r="DM456" s="127">
        <f t="shared" si="689"/>
        <v>-0.19999999999999929</v>
      </c>
      <c r="DN456" s="127">
        <f t="shared" si="690"/>
        <v>-1</v>
      </c>
      <c r="DO456" s="127">
        <f t="shared" si="691"/>
        <v>0</v>
      </c>
      <c r="DP456" s="127">
        <f t="shared" si="692"/>
        <v>0.39999999999999858</v>
      </c>
      <c r="DQ456" s="127">
        <f t="shared" si="693"/>
        <v>0.59999999999999787</v>
      </c>
      <c r="DR456" s="127">
        <f t="shared" si="694"/>
        <v>-3.5999999999999979</v>
      </c>
      <c r="DS456" s="127">
        <f t="shared" si="695"/>
        <v>-2.5999999999999979</v>
      </c>
      <c r="DU456" s="103">
        <v>44511</v>
      </c>
      <c r="DV456" s="68"/>
      <c r="DW456" s="133"/>
      <c r="DX456" s="134"/>
      <c r="DY456" s="68">
        <v>8.6999999999999993</v>
      </c>
      <c r="DZ456" s="133">
        <v>9.5</v>
      </c>
      <c r="EA456" s="134">
        <f t="shared" si="675"/>
        <v>-0.80000000000000071</v>
      </c>
      <c r="EB456" s="68"/>
      <c r="EC456" s="133"/>
      <c r="ED456" s="134"/>
      <c r="EE456" s="68"/>
      <c r="EF456" s="133"/>
      <c r="EG456" s="134"/>
      <c r="EH456" s="68"/>
      <c r="EI456" s="133"/>
      <c r="EJ456" s="134"/>
      <c r="EK456" s="68"/>
      <c r="EL456" s="133"/>
      <c r="EM456" s="134"/>
      <c r="EN456" s="68"/>
      <c r="EO456" s="133"/>
      <c r="EP456" s="134"/>
      <c r="EQ456" s="68"/>
      <c r="ER456" s="133"/>
      <c r="ES456" s="134"/>
      <c r="ET456" s="68"/>
      <c r="EU456" s="133"/>
      <c r="EV456" s="134"/>
      <c r="EW456" s="68"/>
      <c r="EX456" s="133"/>
      <c r="EY456" s="134"/>
    </row>
    <row r="457" spans="10:155" ht="16.5" x14ac:dyDescent="0.35">
      <c r="J457" s="103">
        <v>44507</v>
      </c>
      <c r="K457" s="101">
        <f t="shared" si="678"/>
        <v>17.032258064516132</v>
      </c>
      <c r="L457" s="102">
        <v>17.399999999999999</v>
      </c>
      <c r="M457" s="100">
        <v>17.399999999999999</v>
      </c>
      <c r="N457" s="100">
        <v>17.399999999999999</v>
      </c>
      <c r="O457" s="100">
        <v>17.600000000000001</v>
      </c>
      <c r="P457" s="100">
        <v>17.8</v>
      </c>
      <c r="Q457" s="105">
        <v>16</v>
      </c>
      <c r="R457" s="102">
        <v>17.8</v>
      </c>
      <c r="S457" s="100">
        <v>17</v>
      </c>
      <c r="T457" s="100">
        <v>17.399999999999999</v>
      </c>
      <c r="U457" s="100">
        <v>17.600000000000001</v>
      </c>
      <c r="V457" s="100">
        <v>18</v>
      </c>
      <c r="W457" s="56">
        <v>18</v>
      </c>
      <c r="X457" s="106">
        <v>14.8</v>
      </c>
      <c r="Y457" s="100">
        <v>16.8</v>
      </c>
      <c r="Z457" s="100">
        <v>16.399999999999999</v>
      </c>
      <c r="AA457" s="100">
        <v>15.8</v>
      </c>
      <c r="AB457" s="105">
        <v>15.8</v>
      </c>
      <c r="AC457" s="102">
        <v>17.600000000000001</v>
      </c>
      <c r="AD457" s="100">
        <v>17.600000000000001</v>
      </c>
      <c r="AE457" s="100">
        <v>16.8</v>
      </c>
      <c r="AF457" s="100">
        <v>17.2</v>
      </c>
      <c r="AG457" s="100">
        <v>16.600000000000001</v>
      </c>
      <c r="AH457" s="100">
        <v>16.8</v>
      </c>
      <c r="AI457" s="100">
        <v>15.8</v>
      </c>
      <c r="AJ457" s="105">
        <v>16.600000000000001</v>
      </c>
      <c r="AK457" s="102">
        <v>17.2</v>
      </c>
      <c r="AL457" s="100">
        <v>18.399999999999999</v>
      </c>
      <c r="AM457" s="100">
        <v>17.399999999999999</v>
      </c>
      <c r="AN457" s="100">
        <v>16.600000000000001</v>
      </c>
      <c r="AO457" s="100">
        <v>18.399999999999999</v>
      </c>
      <c r="AP457" s="100">
        <v>16</v>
      </c>
      <c r="AQ457" s="110">
        <f t="shared" si="661"/>
        <v>0.70000000000000284</v>
      </c>
      <c r="CQ457"/>
      <c r="CX457" s="103">
        <v>44507</v>
      </c>
      <c r="CY457" s="68">
        <v>12.75</v>
      </c>
      <c r="CZ457" s="68">
        <v>10.75</v>
      </c>
      <c r="DA457" s="126">
        <f t="shared" si="674"/>
        <v>2</v>
      </c>
      <c r="DC457" s="103">
        <v>44507</v>
      </c>
      <c r="DD457" s="127">
        <f t="shared" si="680"/>
        <v>1</v>
      </c>
      <c r="DE457" s="127">
        <f t="shared" si="681"/>
        <v>0.60000000000000142</v>
      </c>
      <c r="DF457" s="127">
        <f t="shared" si="682"/>
        <v>-0.39999999999999858</v>
      </c>
      <c r="DG457" s="127">
        <f t="shared" si="683"/>
        <v>0.39999999999999858</v>
      </c>
      <c r="DH457" s="127">
        <f t="shared" si="684"/>
        <v>1.3999999999999986</v>
      </c>
      <c r="DI457" s="127">
        <f t="shared" si="685"/>
        <v>0.80000000000000071</v>
      </c>
      <c r="DJ457" s="127">
        <f t="shared" si="686"/>
        <v>-0.19999999999999929</v>
      </c>
      <c r="DK457" s="127">
        <f t="shared" si="687"/>
        <v>-1.1999999999999993</v>
      </c>
      <c r="DL457" s="127">
        <f t="shared" si="688"/>
        <v>0.39999999999999858</v>
      </c>
      <c r="DM457" s="127">
        <f t="shared" si="689"/>
        <v>0.19999999999999929</v>
      </c>
      <c r="DN457" s="127">
        <f t="shared" si="690"/>
        <v>-1.1999999999999993</v>
      </c>
      <c r="DO457" s="127">
        <f t="shared" si="691"/>
        <v>-0.19999999999999929</v>
      </c>
      <c r="DP457" s="127">
        <f t="shared" si="692"/>
        <v>0.39999999999999858</v>
      </c>
      <c r="DQ457" s="127">
        <f t="shared" si="693"/>
        <v>0.59999999999999787</v>
      </c>
      <c r="DR457" s="127">
        <f t="shared" si="694"/>
        <v>-3.5999999999999979</v>
      </c>
      <c r="DS457" s="127">
        <f t="shared" si="695"/>
        <v>-2.1999999999999993</v>
      </c>
      <c r="DU457" s="103">
        <v>44510</v>
      </c>
      <c r="DV457" s="68"/>
      <c r="DW457" s="133"/>
      <c r="DX457" s="134"/>
      <c r="DY457" s="68">
        <v>8.6999999999999993</v>
      </c>
      <c r="DZ457" s="133">
        <v>9.8000000000000007</v>
      </c>
      <c r="EA457" s="134">
        <f t="shared" si="675"/>
        <v>-1.1000000000000014</v>
      </c>
      <c r="EB457" s="68"/>
      <c r="EC457" s="133"/>
      <c r="ED457" s="134"/>
      <c r="EE457" s="68"/>
      <c r="EF457" s="133"/>
      <c r="EG457" s="134"/>
      <c r="EH457" s="68"/>
      <c r="EI457" s="133"/>
      <c r="EJ457" s="134"/>
      <c r="EK457" s="68"/>
      <c r="EL457" s="133"/>
      <c r="EM457" s="134"/>
      <c r="EN457" s="68"/>
      <c r="EO457" s="133"/>
      <c r="EP457" s="134"/>
      <c r="EQ457" s="68"/>
      <c r="ER457" s="133"/>
      <c r="ES457" s="134"/>
      <c r="ET457" s="68"/>
      <c r="EU457" s="133"/>
      <c r="EV457" s="134"/>
      <c r="EW457" s="68"/>
      <c r="EX457" s="133"/>
      <c r="EY457" s="134"/>
    </row>
    <row r="458" spans="10:155" ht="16.5" x14ac:dyDescent="0.35">
      <c r="J458" s="103">
        <v>44506</v>
      </c>
      <c r="K458" s="101">
        <f t="shared" si="678"/>
        <v>17.135483870967747</v>
      </c>
      <c r="L458" s="102">
        <v>17.399999999999999</v>
      </c>
      <c r="M458" s="100">
        <v>17.399999999999999</v>
      </c>
      <c r="N458" s="100">
        <v>17.399999999999999</v>
      </c>
      <c r="O458" s="100">
        <v>17.8</v>
      </c>
      <c r="P458" s="100">
        <v>17.8</v>
      </c>
      <c r="Q458" s="105">
        <v>16.399999999999999</v>
      </c>
      <c r="R458" s="102">
        <v>18</v>
      </c>
      <c r="S458" s="100">
        <v>17.399999999999999</v>
      </c>
      <c r="T458" s="100">
        <v>17.600000000000001</v>
      </c>
      <c r="U458" s="100">
        <v>17.600000000000001</v>
      </c>
      <c r="V458" s="100">
        <v>18</v>
      </c>
      <c r="W458" s="56">
        <v>18</v>
      </c>
      <c r="X458" s="106">
        <v>14.8</v>
      </c>
      <c r="Y458" s="100">
        <v>16.8</v>
      </c>
      <c r="Z458" s="100">
        <v>16.399999999999999</v>
      </c>
      <c r="AA458" s="100">
        <v>15.8</v>
      </c>
      <c r="AB458" s="105">
        <v>15.8</v>
      </c>
      <c r="AC458" s="102">
        <v>17.8</v>
      </c>
      <c r="AD458" s="100">
        <v>17.8</v>
      </c>
      <c r="AE458" s="100">
        <v>16.8</v>
      </c>
      <c r="AF458" s="100">
        <v>17.399999999999999</v>
      </c>
      <c r="AG458" s="100">
        <v>16.8</v>
      </c>
      <c r="AH458" s="100">
        <v>16.8</v>
      </c>
      <c r="AI458" s="100">
        <v>16.2</v>
      </c>
      <c r="AJ458" s="105">
        <v>16.600000000000001</v>
      </c>
      <c r="AK458" s="102">
        <v>17.600000000000001</v>
      </c>
      <c r="AL458" s="100">
        <v>18.600000000000001</v>
      </c>
      <c r="AM458" s="100">
        <v>17.399999999999999</v>
      </c>
      <c r="AN458" s="100">
        <v>16.600000000000001</v>
      </c>
      <c r="AO458" s="100">
        <v>18.399999999999999</v>
      </c>
      <c r="AP458" s="100">
        <v>16</v>
      </c>
      <c r="AQ458" s="110">
        <f t="shared" si="661"/>
        <v>0.50000000000000355</v>
      </c>
      <c r="CQ458"/>
      <c r="CX458" s="103">
        <v>44506</v>
      </c>
      <c r="CY458" s="68">
        <v>13</v>
      </c>
      <c r="CZ458" s="68">
        <v>11.5</v>
      </c>
      <c r="DA458" s="126">
        <f t="shared" si="674"/>
        <v>1.5</v>
      </c>
      <c r="DC458" s="103">
        <v>44506</v>
      </c>
      <c r="DD458" s="127">
        <f t="shared" si="680"/>
        <v>0.60000000000000142</v>
      </c>
      <c r="DE458" s="127">
        <f t="shared" si="681"/>
        <v>0.20000000000000284</v>
      </c>
      <c r="DF458" s="127">
        <f t="shared" si="682"/>
        <v>-0.79999999999999716</v>
      </c>
      <c r="DG458" s="127">
        <f t="shared" si="683"/>
        <v>0</v>
      </c>
      <c r="DH458" s="127">
        <f t="shared" si="684"/>
        <v>1.2000000000000028</v>
      </c>
      <c r="DI458" s="127">
        <f t="shared" si="685"/>
        <v>0.60000000000000142</v>
      </c>
      <c r="DJ458" s="127">
        <f t="shared" si="686"/>
        <v>-0.59999999999999787</v>
      </c>
      <c r="DK458" s="127">
        <f t="shared" si="687"/>
        <v>-1.1999999999999993</v>
      </c>
      <c r="DL458" s="127">
        <f t="shared" si="688"/>
        <v>0</v>
      </c>
      <c r="DM458" s="127">
        <f t="shared" si="689"/>
        <v>0.20000000000000284</v>
      </c>
      <c r="DN458" s="127">
        <f t="shared" si="690"/>
        <v>-1.3999999999999986</v>
      </c>
      <c r="DO458" s="127">
        <f t="shared" si="691"/>
        <v>-0.19999999999999929</v>
      </c>
      <c r="DP458" s="127">
        <f t="shared" si="692"/>
        <v>0.60000000000000142</v>
      </c>
      <c r="DQ458" s="127">
        <f t="shared" si="693"/>
        <v>0.60000000000000142</v>
      </c>
      <c r="DR458" s="127">
        <f t="shared" si="694"/>
        <v>-3.8000000000000007</v>
      </c>
      <c r="DS458" s="127">
        <f t="shared" si="695"/>
        <v>-2.5999999999999979</v>
      </c>
      <c r="DU458" s="103">
        <v>44509</v>
      </c>
      <c r="DV458" s="68"/>
      <c r="DW458" s="133"/>
      <c r="DX458" s="134"/>
      <c r="DY458" s="68">
        <v>8.6999999999999993</v>
      </c>
      <c r="DZ458" s="133">
        <v>9.9</v>
      </c>
      <c r="EA458" s="134">
        <f t="shared" si="675"/>
        <v>-1.2000000000000011</v>
      </c>
      <c r="EB458" s="68"/>
      <c r="EC458" s="133"/>
      <c r="ED458" s="134"/>
      <c r="EE458" s="68"/>
      <c r="EF458" s="133"/>
      <c r="EG458" s="134"/>
      <c r="EH458" s="68"/>
      <c r="EI458" s="133"/>
      <c r="EJ458" s="134"/>
      <c r="EK458" s="68"/>
      <c r="EL458" s="133"/>
      <c r="EM458" s="134"/>
      <c r="EN458" s="68"/>
      <c r="EO458" s="133"/>
      <c r="EP458" s="134"/>
      <c r="EQ458" s="68"/>
      <c r="ER458" s="133"/>
      <c r="ES458" s="134"/>
      <c r="ET458" s="68"/>
      <c r="EU458" s="133"/>
      <c r="EV458" s="134"/>
      <c r="EW458" s="68"/>
      <c r="EX458" s="133"/>
      <c r="EY458" s="134"/>
    </row>
    <row r="459" spans="10:155" ht="16.5" x14ac:dyDescent="0.35">
      <c r="J459" s="103">
        <v>44505</v>
      </c>
      <c r="K459" s="101">
        <f t="shared" si="678"/>
        <v>16.819354838709678</v>
      </c>
      <c r="L459" s="102">
        <v>16.8</v>
      </c>
      <c r="M459" s="100">
        <v>16.8</v>
      </c>
      <c r="N459" s="100">
        <v>16.8</v>
      </c>
      <c r="O459" s="100">
        <v>17.399999999999999</v>
      </c>
      <c r="P459" s="100">
        <v>17.399999999999999</v>
      </c>
      <c r="Q459" s="105">
        <v>16.2</v>
      </c>
      <c r="R459" s="102">
        <v>17.399999999999999</v>
      </c>
      <c r="S459" s="100">
        <v>17.399999999999999</v>
      </c>
      <c r="T459" s="100">
        <v>17.2</v>
      </c>
      <c r="U459" s="100">
        <v>17.2</v>
      </c>
      <c r="V459" s="100">
        <v>18</v>
      </c>
      <c r="W459" s="56">
        <v>17.399999999999999</v>
      </c>
      <c r="X459" s="106">
        <v>14.8</v>
      </c>
      <c r="Y459" s="100">
        <v>16.600000000000001</v>
      </c>
      <c r="Z459" s="100">
        <v>16.399999999999999</v>
      </c>
      <c r="AA459" s="100">
        <v>15.8</v>
      </c>
      <c r="AB459" s="105">
        <v>15.8</v>
      </c>
      <c r="AC459" s="102">
        <v>17.2</v>
      </c>
      <c r="AD459" s="100">
        <v>17.2</v>
      </c>
      <c r="AE459" s="100">
        <v>16.399999999999999</v>
      </c>
      <c r="AF459" s="100">
        <v>16.8</v>
      </c>
      <c r="AG459" s="100">
        <v>16.600000000000001</v>
      </c>
      <c r="AH459" s="100">
        <v>16.600000000000001</v>
      </c>
      <c r="AI459" s="100">
        <v>15.8</v>
      </c>
      <c r="AJ459" s="105">
        <v>16.399999999999999</v>
      </c>
      <c r="AK459" s="102">
        <v>16.600000000000001</v>
      </c>
      <c r="AL459" s="100">
        <v>18.399999999999999</v>
      </c>
      <c r="AM459" s="100">
        <v>17.2</v>
      </c>
      <c r="AN459" s="100">
        <v>16.399999999999999</v>
      </c>
      <c r="AO459" s="100">
        <v>18.399999999999999</v>
      </c>
      <c r="AP459" s="100">
        <v>16</v>
      </c>
      <c r="AQ459" s="110">
        <f t="shared" si="661"/>
        <v>0.5</v>
      </c>
      <c r="CQ459"/>
      <c r="CX459" s="103">
        <v>44505</v>
      </c>
      <c r="CY459" s="68">
        <v>13.25</v>
      </c>
      <c r="CZ459" s="68">
        <v>11.25</v>
      </c>
      <c r="DA459" s="126">
        <f t="shared" si="674"/>
        <v>2</v>
      </c>
      <c r="DC459" s="103">
        <v>44505</v>
      </c>
      <c r="DD459" s="127">
        <f t="shared" si="680"/>
        <v>0.60000000000000142</v>
      </c>
      <c r="DE459" s="127">
        <f t="shared" si="681"/>
        <v>-0.19999999999999929</v>
      </c>
      <c r="DF459" s="127">
        <f t="shared" si="682"/>
        <v>-1</v>
      </c>
      <c r="DG459" s="127">
        <f t="shared" si="683"/>
        <v>-0.19999999999999929</v>
      </c>
      <c r="DH459" s="127">
        <f t="shared" si="684"/>
        <v>1</v>
      </c>
      <c r="DI459" s="127">
        <f t="shared" si="685"/>
        <v>0</v>
      </c>
      <c r="DJ459" s="127">
        <f t="shared" si="686"/>
        <v>-0.79999999999999716</v>
      </c>
      <c r="DK459" s="127">
        <f t="shared" si="687"/>
        <v>-1.5999999999999979</v>
      </c>
      <c r="DL459" s="127">
        <f t="shared" si="688"/>
        <v>-0.59999999999999787</v>
      </c>
      <c r="DM459" s="127">
        <f t="shared" si="689"/>
        <v>-0.79999999999999716</v>
      </c>
      <c r="DN459" s="127">
        <f t="shared" si="690"/>
        <v>-1</v>
      </c>
      <c r="DO459" s="127">
        <f t="shared" si="691"/>
        <v>-0.20000000000000284</v>
      </c>
      <c r="DP459" s="127">
        <f t="shared" si="692"/>
        <v>0.39999999999999858</v>
      </c>
      <c r="DQ459" s="127">
        <f t="shared" si="693"/>
        <v>1</v>
      </c>
      <c r="DR459" s="127">
        <f t="shared" si="694"/>
        <v>-3.5999999999999979</v>
      </c>
      <c r="DS459" s="127">
        <f t="shared" si="695"/>
        <v>-2.5999999999999979</v>
      </c>
      <c r="DU459" s="103">
        <v>44508</v>
      </c>
      <c r="DV459" s="68"/>
      <c r="DW459" s="133"/>
      <c r="DX459" s="134"/>
      <c r="DY459" s="68">
        <v>8.6999999999999993</v>
      </c>
      <c r="DZ459" s="133">
        <v>9.9499999999999993</v>
      </c>
      <c r="EA459" s="134">
        <f t="shared" si="675"/>
        <v>-1.25</v>
      </c>
      <c r="EB459" s="68"/>
      <c r="EC459" s="133"/>
      <c r="ED459" s="134"/>
      <c r="EE459" s="68"/>
      <c r="EF459" s="133"/>
      <c r="EG459" s="134"/>
      <c r="EH459" s="68"/>
      <c r="EI459" s="133"/>
      <c r="EJ459" s="134"/>
      <c r="EK459" s="68"/>
      <c r="EL459" s="133"/>
      <c r="EM459" s="134"/>
      <c r="EN459" s="68"/>
      <c r="EO459" s="133"/>
      <c r="EP459" s="134"/>
      <c r="EQ459" s="68"/>
      <c r="ER459" s="133"/>
      <c r="ES459" s="134"/>
      <c r="ET459" s="68"/>
      <c r="EU459" s="133"/>
      <c r="EV459" s="134"/>
      <c r="EW459" s="68"/>
      <c r="EX459" s="133"/>
      <c r="EY459" s="134"/>
    </row>
    <row r="460" spans="10:155" ht="16.5" x14ac:dyDescent="0.35">
      <c r="J460" s="103">
        <v>44504</v>
      </c>
      <c r="K460" s="101">
        <f t="shared" si="678"/>
        <v>16.232258064516127</v>
      </c>
      <c r="L460" s="102">
        <v>16.600000000000001</v>
      </c>
      <c r="M460" s="100">
        <v>16.600000000000001</v>
      </c>
      <c r="N460" s="100">
        <v>16.2</v>
      </c>
      <c r="O460" s="100">
        <v>16.600000000000001</v>
      </c>
      <c r="P460" s="100">
        <v>16.8</v>
      </c>
      <c r="Q460" s="105">
        <v>15.6</v>
      </c>
      <c r="R460" s="102">
        <v>16.399999999999999</v>
      </c>
      <c r="S460" s="100">
        <v>17</v>
      </c>
      <c r="T460" s="100">
        <v>16.399999999999999</v>
      </c>
      <c r="U460" s="100">
        <v>16.8</v>
      </c>
      <c r="V460" s="100">
        <v>17.600000000000001</v>
      </c>
      <c r="W460" s="56">
        <v>17</v>
      </c>
      <c r="X460" s="106">
        <v>14.6</v>
      </c>
      <c r="Y460" s="100">
        <v>16.2</v>
      </c>
      <c r="Z460" s="100">
        <v>15.6</v>
      </c>
      <c r="AA460" s="100">
        <v>15.4</v>
      </c>
      <c r="AB460" s="105">
        <v>15.4</v>
      </c>
      <c r="AC460" s="102">
        <v>16.2</v>
      </c>
      <c r="AD460" s="100">
        <v>16.2</v>
      </c>
      <c r="AE460" s="100">
        <v>16</v>
      </c>
      <c r="AF460" s="100">
        <v>16</v>
      </c>
      <c r="AG460" s="100">
        <v>15.8</v>
      </c>
      <c r="AH460" s="100">
        <v>15.8</v>
      </c>
      <c r="AI460" s="100">
        <v>15.4</v>
      </c>
      <c r="AJ460" s="105">
        <v>15.6</v>
      </c>
      <c r="AK460" s="102">
        <v>16.2</v>
      </c>
      <c r="AL460" s="100">
        <v>18</v>
      </c>
      <c r="AM460" s="100">
        <v>16.8</v>
      </c>
      <c r="AN460" s="100">
        <v>16</v>
      </c>
      <c r="AO460" s="100">
        <v>17</v>
      </c>
      <c r="AP460" s="100">
        <v>15.4</v>
      </c>
      <c r="AQ460" s="110">
        <f t="shared" si="661"/>
        <v>0.69999999999999929</v>
      </c>
      <c r="CQ460"/>
      <c r="CX460" s="103">
        <v>44504</v>
      </c>
      <c r="CY460" s="68">
        <v>11.4</v>
      </c>
      <c r="CZ460" s="68">
        <v>10</v>
      </c>
      <c r="DA460" s="126">
        <f t="shared" si="674"/>
        <v>1.4000000000000004</v>
      </c>
      <c r="DC460" s="103">
        <v>44504</v>
      </c>
      <c r="DD460" s="127">
        <f t="shared" si="680"/>
        <v>0.60000000000000142</v>
      </c>
      <c r="DE460" s="127">
        <f t="shared" si="681"/>
        <v>-0.19999999999999929</v>
      </c>
      <c r="DF460" s="127">
        <f t="shared" si="682"/>
        <v>-1</v>
      </c>
      <c r="DG460" s="127">
        <f t="shared" si="683"/>
        <v>-0.19999999999999929</v>
      </c>
      <c r="DH460" s="127">
        <f t="shared" si="684"/>
        <v>1</v>
      </c>
      <c r="DI460" s="127">
        <f t="shared" si="685"/>
        <v>-0.60000000000000142</v>
      </c>
      <c r="DJ460" s="127">
        <f t="shared" si="686"/>
        <v>-1.1999999999999993</v>
      </c>
      <c r="DK460" s="127">
        <f t="shared" si="687"/>
        <v>-1.5999999999999996</v>
      </c>
      <c r="DL460" s="127">
        <f t="shared" si="688"/>
        <v>-0.80000000000000071</v>
      </c>
      <c r="DM460" s="127">
        <f t="shared" si="689"/>
        <v>-0.80000000000000071</v>
      </c>
      <c r="DN460" s="127">
        <f t="shared" si="690"/>
        <v>-0.39999999999999858</v>
      </c>
      <c r="DO460" s="127">
        <f t="shared" si="691"/>
        <v>0.19999999999999929</v>
      </c>
      <c r="DP460" s="127">
        <f t="shared" si="692"/>
        <v>0.39999999999999858</v>
      </c>
      <c r="DQ460" s="127">
        <f t="shared" si="693"/>
        <v>1.6000000000000014</v>
      </c>
      <c r="DR460" s="127">
        <f t="shared" si="694"/>
        <v>-3.4000000000000004</v>
      </c>
      <c r="DS460" s="127">
        <f t="shared" si="695"/>
        <v>-2.4000000000000004</v>
      </c>
      <c r="DU460" s="103">
        <v>44507</v>
      </c>
      <c r="DV460" s="68"/>
      <c r="DW460" s="133"/>
      <c r="DX460" s="134"/>
      <c r="DY460" s="68">
        <v>8.5</v>
      </c>
      <c r="DZ460" s="133">
        <v>9.9</v>
      </c>
      <c r="EA460" s="134">
        <f t="shared" si="675"/>
        <v>-1.4000000000000004</v>
      </c>
      <c r="EB460" s="68"/>
      <c r="EC460" s="133"/>
      <c r="ED460" s="134"/>
      <c r="EE460" s="68"/>
      <c r="EF460" s="133"/>
      <c r="EG460" s="134"/>
      <c r="EH460" s="68"/>
      <c r="EI460" s="133"/>
      <c r="EJ460" s="134"/>
      <c r="EK460" s="68"/>
      <c r="EL460" s="133"/>
      <c r="EM460" s="134"/>
      <c r="EN460" s="68"/>
      <c r="EO460" s="133"/>
      <c r="EP460" s="134"/>
      <c r="EQ460" s="68"/>
      <c r="ER460" s="133"/>
      <c r="ES460" s="134"/>
      <c r="ET460" s="68"/>
      <c r="EU460" s="133"/>
      <c r="EV460" s="134"/>
      <c r="EW460" s="68"/>
      <c r="EX460" s="133"/>
      <c r="EY460" s="134"/>
    </row>
    <row r="461" spans="10:155" ht="16.5" x14ac:dyDescent="0.35">
      <c r="J461" s="103">
        <v>44503</v>
      </c>
      <c r="K461" s="101">
        <f t="shared" si="678"/>
        <v>15.980645161290326</v>
      </c>
      <c r="L461" s="102">
        <v>16.600000000000001</v>
      </c>
      <c r="M461" s="100">
        <v>16.600000000000001</v>
      </c>
      <c r="N461" s="100">
        <v>16.2</v>
      </c>
      <c r="O461" s="100">
        <v>16.2</v>
      </c>
      <c r="P461" s="100">
        <v>16.600000000000001</v>
      </c>
      <c r="Q461" s="105">
        <v>15.4</v>
      </c>
      <c r="R461" s="102">
        <v>16</v>
      </c>
      <c r="S461" s="100">
        <v>16.2</v>
      </c>
      <c r="T461" s="100">
        <v>16.399999999999999</v>
      </c>
      <c r="U461" s="100">
        <v>16.399999999999999</v>
      </c>
      <c r="V461" s="100">
        <v>17</v>
      </c>
      <c r="W461" s="56">
        <v>16.8</v>
      </c>
      <c r="X461" s="106">
        <v>14.4</v>
      </c>
      <c r="Y461" s="100">
        <v>15.8</v>
      </c>
      <c r="Z461" s="100">
        <v>15.4</v>
      </c>
      <c r="AA461" s="100">
        <v>15.2</v>
      </c>
      <c r="AB461" s="105">
        <v>15.2</v>
      </c>
      <c r="AC461" s="102">
        <v>16</v>
      </c>
      <c r="AD461" s="100">
        <v>16</v>
      </c>
      <c r="AE461" s="100">
        <v>15.8</v>
      </c>
      <c r="AF461" s="100">
        <v>15.8</v>
      </c>
      <c r="AG461" s="100">
        <v>15.6</v>
      </c>
      <c r="AH461" s="100">
        <v>15.8</v>
      </c>
      <c r="AI461" s="100">
        <v>15.4</v>
      </c>
      <c r="AJ461" s="105">
        <v>15.6</v>
      </c>
      <c r="AK461" s="102">
        <v>16</v>
      </c>
      <c r="AL461" s="100">
        <v>17.2</v>
      </c>
      <c r="AM461" s="100">
        <v>16.399999999999999</v>
      </c>
      <c r="AN461" s="100">
        <v>15.6</v>
      </c>
      <c r="AO461" s="100">
        <v>16.8</v>
      </c>
      <c r="AP461" s="100">
        <v>15</v>
      </c>
      <c r="AQ461" s="110">
        <f t="shared" si="661"/>
        <v>0.79999999999999716</v>
      </c>
      <c r="CQ461"/>
      <c r="CX461" s="103">
        <v>44503</v>
      </c>
      <c r="CY461" s="68">
        <v>10.75</v>
      </c>
      <c r="CZ461" s="68">
        <v>9.25</v>
      </c>
      <c r="DA461" s="126">
        <f t="shared" si="674"/>
        <v>1.5</v>
      </c>
      <c r="DC461" s="103">
        <v>44503</v>
      </c>
      <c r="DD461" s="127">
        <f t="shared" si="680"/>
        <v>0.80000000000000071</v>
      </c>
      <c r="DE461" s="127">
        <f t="shared" si="681"/>
        <v>0.19999999999999929</v>
      </c>
      <c r="DF461" s="127">
        <f t="shared" si="682"/>
        <v>-0.59999999999999964</v>
      </c>
      <c r="DG461" s="127">
        <f t="shared" si="683"/>
        <v>0.19999999999999929</v>
      </c>
      <c r="DH461" s="127">
        <f t="shared" si="684"/>
        <v>1</v>
      </c>
      <c r="DI461" s="127">
        <f t="shared" si="685"/>
        <v>-0.19999999999999929</v>
      </c>
      <c r="DJ461" s="127">
        <f t="shared" si="686"/>
        <v>-0.39999999999999858</v>
      </c>
      <c r="DK461" s="127">
        <f t="shared" si="687"/>
        <v>-0.79999999999999893</v>
      </c>
      <c r="DL461" s="127">
        <f t="shared" si="688"/>
        <v>0</v>
      </c>
      <c r="DM461" s="127">
        <f t="shared" si="689"/>
        <v>-0.19999999999999929</v>
      </c>
      <c r="DN461" s="127">
        <f t="shared" si="690"/>
        <v>-0.40000000000000036</v>
      </c>
      <c r="DO461" s="127">
        <f t="shared" si="691"/>
        <v>-0.20000000000000107</v>
      </c>
      <c r="DP461" s="127">
        <f t="shared" si="692"/>
        <v>0.19999999999999929</v>
      </c>
      <c r="DQ461" s="127">
        <f t="shared" si="693"/>
        <v>1.1999999999999993</v>
      </c>
      <c r="DR461" s="127">
        <f t="shared" si="694"/>
        <v>-2.7999999999999989</v>
      </c>
      <c r="DS461" s="127">
        <f t="shared" si="695"/>
        <v>-1.7999999999999989</v>
      </c>
      <c r="DU461" s="103">
        <v>44506</v>
      </c>
      <c r="DV461" s="68"/>
      <c r="DW461" s="133"/>
      <c r="DX461" s="134"/>
      <c r="DY461" s="68">
        <v>8.6999999999999993</v>
      </c>
      <c r="DZ461" s="133">
        <v>9.8000000000000007</v>
      </c>
      <c r="EA461" s="134">
        <f t="shared" si="675"/>
        <v>-1.1000000000000014</v>
      </c>
      <c r="EB461" s="68"/>
      <c r="EC461" s="133"/>
      <c r="ED461" s="134"/>
      <c r="EE461" s="68"/>
      <c r="EF461" s="133"/>
      <c r="EG461" s="134"/>
      <c r="EH461" s="68"/>
      <c r="EI461" s="133"/>
      <c r="EJ461" s="134"/>
      <c r="EK461" s="68"/>
      <c r="EL461" s="133"/>
      <c r="EM461" s="134"/>
      <c r="EN461" s="68"/>
      <c r="EO461" s="133"/>
      <c r="EP461" s="134"/>
      <c r="EQ461" s="68"/>
      <c r="ER461" s="133"/>
      <c r="ES461" s="134"/>
      <c r="ET461" s="68"/>
      <c r="EU461" s="133"/>
      <c r="EV461" s="134"/>
      <c r="EW461" s="68"/>
      <c r="EX461" s="133"/>
      <c r="EY461" s="134"/>
    </row>
    <row r="462" spans="10:155" ht="16.5" x14ac:dyDescent="0.35">
      <c r="J462" s="103">
        <v>44502</v>
      </c>
      <c r="K462" s="101">
        <f t="shared" si="678"/>
        <v>16.096774193548388</v>
      </c>
      <c r="L462" s="102">
        <v>16.8</v>
      </c>
      <c r="M462" s="100">
        <v>16.8</v>
      </c>
      <c r="N462" s="100">
        <v>16.2</v>
      </c>
      <c r="O462" s="100">
        <v>16.2</v>
      </c>
      <c r="P462" s="100">
        <v>16.600000000000001</v>
      </c>
      <c r="Q462" s="105">
        <v>15.4</v>
      </c>
      <c r="R462" s="102">
        <v>16.399999999999999</v>
      </c>
      <c r="S462" s="100">
        <v>16.2</v>
      </c>
      <c r="T462" s="100">
        <v>16.399999999999999</v>
      </c>
      <c r="U462" s="100">
        <v>16.399999999999999</v>
      </c>
      <c r="V462" s="100">
        <v>17</v>
      </c>
      <c r="W462" s="56">
        <v>16.8</v>
      </c>
      <c r="X462" s="106">
        <v>14.4</v>
      </c>
      <c r="Y462" s="100">
        <v>15.8</v>
      </c>
      <c r="Z462" s="100">
        <v>15.4</v>
      </c>
      <c r="AA462" s="100">
        <v>15.2</v>
      </c>
      <c r="AB462" s="105">
        <v>15.2</v>
      </c>
      <c r="AC462" s="102">
        <v>16.399999999999999</v>
      </c>
      <c r="AD462" s="100">
        <v>16.399999999999999</v>
      </c>
      <c r="AE462" s="100">
        <v>15.8</v>
      </c>
      <c r="AF462" s="100">
        <v>16.2</v>
      </c>
      <c r="AG462" s="100">
        <v>16</v>
      </c>
      <c r="AH462" s="100">
        <v>16.2</v>
      </c>
      <c r="AI462" s="100">
        <v>16</v>
      </c>
      <c r="AJ462" s="105">
        <v>16</v>
      </c>
      <c r="AK462" s="102">
        <v>16</v>
      </c>
      <c r="AL462" s="100">
        <v>17</v>
      </c>
      <c r="AM462" s="100">
        <v>16.399999999999999</v>
      </c>
      <c r="AN462" s="100">
        <v>15.6</v>
      </c>
      <c r="AO462" s="100">
        <v>16.8</v>
      </c>
      <c r="AP462" s="100">
        <v>15</v>
      </c>
      <c r="AQ462" s="110">
        <f t="shared" si="661"/>
        <v>0.50000000000000355</v>
      </c>
      <c r="CQ462"/>
      <c r="CX462" s="103">
        <v>44502</v>
      </c>
      <c r="CY462" s="68">
        <v>10.75</v>
      </c>
      <c r="CZ462" s="68">
        <v>9.25</v>
      </c>
      <c r="DA462" s="126">
        <f t="shared" si="674"/>
        <v>1.5</v>
      </c>
      <c r="DC462" s="103">
        <v>44502</v>
      </c>
      <c r="DD462" s="127">
        <f t="shared" si="680"/>
        <v>0.80000000000000071</v>
      </c>
      <c r="DE462" s="127">
        <f t="shared" si="681"/>
        <v>0.19999999999999929</v>
      </c>
      <c r="DF462" s="127">
        <f t="shared" si="682"/>
        <v>-0.59999999999999964</v>
      </c>
      <c r="DG462" s="127">
        <f t="shared" si="683"/>
        <v>0.19999999999999929</v>
      </c>
      <c r="DH462" s="127">
        <f t="shared" si="684"/>
        <v>0.80000000000000071</v>
      </c>
      <c r="DI462" s="127">
        <f t="shared" si="685"/>
        <v>0.19999999999999929</v>
      </c>
      <c r="DJ462" s="127">
        <f t="shared" si="686"/>
        <v>0</v>
      </c>
      <c r="DK462" s="127">
        <f t="shared" si="687"/>
        <v>-0.19999999999999929</v>
      </c>
      <c r="DL462" s="127">
        <f t="shared" si="688"/>
        <v>0</v>
      </c>
      <c r="DM462" s="127">
        <f t="shared" si="689"/>
        <v>-0.19999999999999929</v>
      </c>
      <c r="DN462" s="127">
        <f t="shared" si="690"/>
        <v>-0.79999999999999893</v>
      </c>
      <c r="DO462" s="127">
        <f t="shared" si="691"/>
        <v>-0.59999999999999964</v>
      </c>
      <c r="DP462" s="127">
        <f t="shared" si="692"/>
        <v>0</v>
      </c>
      <c r="DQ462" s="127">
        <f t="shared" si="693"/>
        <v>0.60000000000000142</v>
      </c>
      <c r="DR462" s="127">
        <f t="shared" si="694"/>
        <v>-2.5999999999999996</v>
      </c>
      <c r="DS462" s="127">
        <f t="shared" si="695"/>
        <v>-1.7999999999999989</v>
      </c>
      <c r="DU462" s="103">
        <v>44505</v>
      </c>
      <c r="DV462" s="68"/>
      <c r="DW462" s="133"/>
      <c r="DX462" s="134"/>
      <c r="DY462" s="68">
        <v>8.6999999999999993</v>
      </c>
      <c r="DZ462" s="133">
        <v>9.8000000000000007</v>
      </c>
      <c r="EA462" s="134">
        <f t="shared" si="675"/>
        <v>-1.1000000000000014</v>
      </c>
      <c r="EB462" s="68"/>
      <c r="EC462" s="133"/>
      <c r="ED462" s="134"/>
      <c r="EE462" s="68"/>
      <c r="EF462" s="133"/>
      <c r="EG462" s="134"/>
      <c r="EH462" s="68"/>
      <c r="EI462" s="133"/>
      <c r="EJ462" s="134"/>
      <c r="EK462" s="68"/>
      <c r="EL462" s="133"/>
      <c r="EM462" s="134"/>
      <c r="EN462" s="68"/>
      <c r="EO462" s="133"/>
      <c r="EP462" s="134"/>
      <c r="EQ462" s="68"/>
      <c r="ER462" s="133"/>
      <c r="ES462" s="134"/>
      <c r="ET462" s="68"/>
      <c r="EU462" s="133"/>
      <c r="EV462" s="134"/>
      <c r="EW462" s="68"/>
      <c r="EX462" s="133"/>
      <c r="EY462" s="134"/>
    </row>
    <row r="463" spans="10:155" ht="16.5" x14ac:dyDescent="0.35">
      <c r="J463" s="103">
        <v>44501</v>
      </c>
      <c r="K463" s="101">
        <f t="shared" si="678"/>
        <v>16.090322580645161</v>
      </c>
      <c r="L463" s="102">
        <v>16.8</v>
      </c>
      <c r="M463" s="100">
        <v>16.8</v>
      </c>
      <c r="N463" s="100">
        <v>16</v>
      </c>
      <c r="O463" s="100">
        <v>16.2</v>
      </c>
      <c r="P463" s="100">
        <v>16.600000000000001</v>
      </c>
      <c r="Q463" s="105">
        <v>15.4</v>
      </c>
      <c r="R463" s="102">
        <v>16.399999999999999</v>
      </c>
      <c r="S463" s="100">
        <v>16.2</v>
      </c>
      <c r="T463" s="100">
        <v>16.399999999999999</v>
      </c>
      <c r="U463" s="100">
        <v>16.399999999999999</v>
      </c>
      <c r="V463" s="100">
        <v>17</v>
      </c>
      <c r="W463" s="56">
        <v>16.8</v>
      </c>
      <c r="X463" s="106">
        <v>14.4</v>
      </c>
      <c r="Y463" s="100">
        <v>15.8</v>
      </c>
      <c r="Z463" s="100">
        <v>15.4</v>
      </c>
      <c r="AA463" s="100">
        <v>15.2</v>
      </c>
      <c r="AB463" s="105">
        <v>15.2</v>
      </c>
      <c r="AC463" s="102">
        <v>16.399999999999999</v>
      </c>
      <c r="AD463" s="100">
        <v>16.399999999999999</v>
      </c>
      <c r="AE463" s="100">
        <v>15.8</v>
      </c>
      <c r="AF463" s="100">
        <v>16.2</v>
      </c>
      <c r="AG463" s="100">
        <v>16</v>
      </c>
      <c r="AH463" s="100">
        <v>16.2</v>
      </c>
      <c r="AI463" s="100">
        <v>16</v>
      </c>
      <c r="AJ463" s="105">
        <v>16</v>
      </c>
      <c r="AK463" s="102">
        <v>16</v>
      </c>
      <c r="AL463" s="100">
        <v>17</v>
      </c>
      <c r="AM463" s="100">
        <v>16.399999999999999</v>
      </c>
      <c r="AN463" s="100">
        <v>15.6</v>
      </c>
      <c r="AO463" s="100">
        <v>16.8</v>
      </c>
      <c r="AP463" s="100">
        <v>15</v>
      </c>
      <c r="AQ463" s="110">
        <f t="shared" si="661"/>
        <v>0.50000000000000355</v>
      </c>
      <c r="CQ463"/>
      <c r="CX463" s="103">
        <v>44501</v>
      </c>
      <c r="CY463" s="68">
        <v>10.75</v>
      </c>
      <c r="CZ463" s="68">
        <v>9.75</v>
      </c>
      <c r="DA463" s="126">
        <f t="shared" si="674"/>
        <v>1</v>
      </c>
      <c r="DC463" s="103">
        <v>44501</v>
      </c>
      <c r="DD463" s="127">
        <f t="shared" si="680"/>
        <v>0.80000000000000071</v>
      </c>
      <c r="DE463" s="127">
        <f t="shared" si="681"/>
        <v>0.19999999999999929</v>
      </c>
      <c r="DF463" s="127">
        <f t="shared" si="682"/>
        <v>-0.59999999999999964</v>
      </c>
      <c r="DG463" s="127">
        <f t="shared" si="683"/>
        <v>0.19999999999999929</v>
      </c>
      <c r="DH463" s="127">
        <f t="shared" si="684"/>
        <v>0.80000000000000071</v>
      </c>
      <c r="DI463" s="127">
        <f t="shared" si="685"/>
        <v>0.19999999999999929</v>
      </c>
      <c r="DJ463" s="127">
        <f t="shared" si="686"/>
        <v>0</v>
      </c>
      <c r="DK463" s="127">
        <f t="shared" si="687"/>
        <v>-0.19999999999999929</v>
      </c>
      <c r="DL463" s="127">
        <f t="shared" si="688"/>
        <v>-0.19999999999999929</v>
      </c>
      <c r="DM463" s="127">
        <f t="shared" si="689"/>
        <v>-0.19999999999999929</v>
      </c>
      <c r="DN463" s="127">
        <f t="shared" si="690"/>
        <v>-0.79999999999999893</v>
      </c>
      <c r="DO463" s="127">
        <f t="shared" si="691"/>
        <v>-0.59999999999999964</v>
      </c>
      <c r="DP463" s="127">
        <f t="shared" si="692"/>
        <v>0</v>
      </c>
      <c r="DQ463" s="127">
        <f t="shared" si="693"/>
        <v>0.60000000000000142</v>
      </c>
      <c r="DR463" s="127">
        <f t="shared" si="694"/>
        <v>-2.5999999999999996</v>
      </c>
      <c r="DS463" s="127">
        <f t="shared" si="695"/>
        <v>-1.7999999999999989</v>
      </c>
      <c r="DU463" s="103">
        <v>44504</v>
      </c>
      <c r="DV463" s="68"/>
      <c r="DW463" s="133"/>
      <c r="DX463" s="134"/>
      <c r="DY463" s="68">
        <v>8.5</v>
      </c>
      <c r="DZ463" s="133">
        <v>9.6999999999999993</v>
      </c>
      <c r="EA463" s="134">
        <f t="shared" si="675"/>
        <v>-1.1999999999999993</v>
      </c>
      <c r="EB463" s="68"/>
      <c r="EC463" s="133"/>
      <c r="ED463" s="134"/>
      <c r="EE463" s="68"/>
      <c r="EF463" s="133"/>
      <c r="EG463" s="134"/>
      <c r="EH463" s="68"/>
      <c r="EI463" s="133"/>
      <c r="EJ463" s="134"/>
      <c r="EK463" s="68"/>
      <c r="EL463" s="133"/>
      <c r="EM463" s="134"/>
      <c r="EN463" s="68"/>
      <c r="EO463" s="133"/>
      <c r="EP463" s="134"/>
      <c r="EQ463" s="68"/>
      <c r="ER463" s="133"/>
      <c r="ES463" s="134"/>
      <c r="ET463" s="68"/>
      <c r="EU463" s="133"/>
      <c r="EV463" s="134"/>
      <c r="EW463" s="68"/>
      <c r="EX463" s="133"/>
      <c r="EY463" s="134"/>
    </row>
    <row r="464" spans="10:155" ht="16.5" x14ac:dyDescent="0.35">
      <c r="J464" s="103">
        <v>44500</v>
      </c>
      <c r="K464" s="101">
        <f t="shared" si="678"/>
        <v>16.038709677419359</v>
      </c>
      <c r="L464" s="102">
        <v>16.8</v>
      </c>
      <c r="M464" s="100">
        <v>16.8</v>
      </c>
      <c r="N464" s="100">
        <v>16</v>
      </c>
      <c r="O464" s="100">
        <v>16.2</v>
      </c>
      <c r="P464" s="100">
        <v>16.600000000000001</v>
      </c>
      <c r="Q464" s="105">
        <v>15.4</v>
      </c>
      <c r="R464" s="102">
        <v>16.399999999999999</v>
      </c>
      <c r="S464" s="100">
        <v>16</v>
      </c>
      <c r="T464" s="100">
        <v>16.399999999999999</v>
      </c>
      <c r="U464" s="100">
        <v>16.399999999999999</v>
      </c>
      <c r="V464" s="100">
        <v>17</v>
      </c>
      <c r="W464" s="56">
        <v>16.8</v>
      </c>
      <c r="X464" s="106">
        <v>14.4</v>
      </c>
      <c r="Y464" s="100">
        <v>15.8</v>
      </c>
      <c r="Z464" s="100">
        <v>15.4</v>
      </c>
      <c r="AA464" s="100">
        <v>15.2</v>
      </c>
      <c r="AB464" s="105">
        <v>15.2</v>
      </c>
      <c r="AC464" s="102">
        <v>16.399999999999999</v>
      </c>
      <c r="AD464" s="100">
        <v>16.399999999999999</v>
      </c>
      <c r="AE464" s="100">
        <v>15.8</v>
      </c>
      <c r="AF464" s="100">
        <v>16.2</v>
      </c>
      <c r="AG464" s="100">
        <v>15.8</v>
      </c>
      <c r="AH464" s="100">
        <v>15.8</v>
      </c>
      <c r="AI464" s="100">
        <v>15.6</v>
      </c>
      <c r="AJ464" s="105">
        <v>15.8</v>
      </c>
      <c r="AK464" s="102">
        <v>15.8</v>
      </c>
      <c r="AL464" s="100">
        <v>17</v>
      </c>
      <c r="AM464" s="100">
        <v>16.399999999999999</v>
      </c>
      <c r="AN464" s="100">
        <v>15.6</v>
      </c>
      <c r="AO464" s="100">
        <v>16.8</v>
      </c>
      <c r="AP464" s="100">
        <v>15</v>
      </c>
      <c r="AQ464" s="110">
        <f t="shared" si="661"/>
        <v>0.60000000000000142</v>
      </c>
      <c r="CQ464"/>
      <c r="CX464" s="103">
        <v>44500</v>
      </c>
      <c r="CY464" s="68">
        <v>10.5</v>
      </c>
      <c r="CZ464" s="68">
        <v>9.25</v>
      </c>
      <c r="DA464" s="126">
        <f t="shared" si="674"/>
        <v>1.25</v>
      </c>
      <c r="DC464" s="103">
        <v>44500</v>
      </c>
      <c r="DD464" s="127">
        <f t="shared" si="680"/>
        <v>1</v>
      </c>
      <c r="DE464" s="127">
        <f t="shared" si="681"/>
        <v>0.39999999999999858</v>
      </c>
      <c r="DF464" s="127">
        <f t="shared" si="682"/>
        <v>-0.40000000000000036</v>
      </c>
      <c r="DG464" s="127">
        <f t="shared" si="683"/>
        <v>0.39999999999999858</v>
      </c>
      <c r="DH464" s="127">
        <f t="shared" si="684"/>
        <v>1</v>
      </c>
      <c r="DI464" s="127">
        <f t="shared" si="685"/>
        <v>0.39999999999999858</v>
      </c>
      <c r="DJ464" s="127">
        <f t="shared" si="686"/>
        <v>-0.19999999999999929</v>
      </c>
      <c r="DK464" s="127">
        <f t="shared" si="687"/>
        <v>-0.40000000000000036</v>
      </c>
      <c r="DL464" s="127">
        <f t="shared" si="688"/>
        <v>0</v>
      </c>
      <c r="DM464" s="127">
        <f t="shared" si="689"/>
        <v>-0.19999999999999929</v>
      </c>
      <c r="DN464" s="127">
        <f t="shared" si="690"/>
        <v>-0.79999999999999893</v>
      </c>
      <c r="DO464" s="127">
        <f t="shared" si="691"/>
        <v>-0.20000000000000107</v>
      </c>
      <c r="DP464" s="127">
        <f t="shared" si="692"/>
        <v>0</v>
      </c>
      <c r="DQ464" s="127">
        <f t="shared" si="693"/>
        <v>0.60000000000000142</v>
      </c>
      <c r="DR464" s="127">
        <f t="shared" si="694"/>
        <v>-2.5999999999999996</v>
      </c>
      <c r="DS464" s="127">
        <f t="shared" si="695"/>
        <v>-1.5999999999999996</v>
      </c>
      <c r="DU464" s="103">
        <v>44503</v>
      </c>
      <c r="DV464" s="68"/>
      <c r="DW464" s="133"/>
      <c r="DX464" s="134"/>
      <c r="DY464" s="68">
        <v>8.1</v>
      </c>
      <c r="DZ464" s="133">
        <v>9.1999999999999993</v>
      </c>
      <c r="EA464" s="134">
        <f t="shared" si="675"/>
        <v>-1.0999999999999996</v>
      </c>
      <c r="EB464" s="68"/>
      <c r="EC464" s="133"/>
      <c r="ED464" s="134"/>
      <c r="EE464" s="68"/>
      <c r="EF464" s="133"/>
      <c r="EG464" s="134"/>
      <c r="EH464" s="68"/>
      <c r="EI464" s="133"/>
      <c r="EJ464" s="134"/>
      <c r="EK464" s="68"/>
      <c r="EL464" s="133"/>
      <c r="EM464" s="134"/>
      <c r="EN464" s="68"/>
      <c r="EO464" s="133"/>
      <c r="EP464" s="134"/>
      <c r="EQ464" s="68"/>
      <c r="ER464" s="133"/>
      <c r="ES464" s="134"/>
      <c r="ET464" s="68"/>
      <c r="EU464" s="133"/>
      <c r="EV464" s="134"/>
      <c r="EW464" s="68"/>
      <c r="EX464" s="133"/>
      <c r="EY464" s="134"/>
    </row>
    <row r="465" spans="10:155" ht="16.5" x14ac:dyDescent="0.35">
      <c r="J465" s="103">
        <v>44499</v>
      </c>
      <c r="K465" s="101">
        <f t="shared" si="678"/>
        <v>16.083870967741937</v>
      </c>
      <c r="L465" s="102">
        <v>16.8</v>
      </c>
      <c r="M465" s="100">
        <v>16.8</v>
      </c>
      <c r="N465" s="100">
        <v>16</v>
      </c>
      <c r="O465" s="100">
        <v>16.399999999999999</v>
      </c>
      <c r="P465" s="100">
        <v>16.8</v>
      </c>
      <c r="Q465" s="105">
        <v>15.6</v>
      </c>
      <c r="R465" s="102">
        <v>16.399999999999999</v>
      </c>
      <c r="S465" s="100">
        <v>16</v>
      </c>
      <c r="T465" s="100">
        <v>16.399999999999999</v>
      </c>
      <c r="U465" s="100">
        <v>16.399999999999999</v>
      </c>
      <c r="V465" s="100">
        <v>17</v>
      </c>
      <c r="W465" s="56">
        <v>16.8</v>
      </c>
      <c r="X465" s="106">
        <v>14.4</v>
      </c>
      <c r="Y465" s="100">
        <v>15.8</v>
      </c>
      <c r="Z465" s="100">
        <v>15.4</v>
      </c>
      <c r="AA465" s="100">
        <v>15.2</v>
      </c>
      <c r="AB465" s="105">
        <v>15.2</v>
      </c>
      <c r="AC465" s="102">
        <v>16.399999999999999</v>
      </c>
      <c r="AD465" s="100">
        <v>16.399999999999999</v>
      </c>
      <c r="AE465" s="100">
        <v>15.8</v>
      </c>
      <c r="AF465" s="100">
        <v>16.2</v>
      </c>
      <c r="AG465" s="100">
        <v>15.8</v>
      </c>
      <c r="AH465" s="100">
        <v>15.8</v>
      </c>
      <c r="AI465" s="100">
        <v>15.6</v>
      </c>
      <c r="AJ465" s="105">
        <v>15.8</v>
      </c>
      <c r="AK465" s="102">
        <v>15.8</v>
      </c>
      <c r="AL465" s="100">
        <v>17.2</v>
      </c>
      <c r="AM465" s="100">
        <v>16.399999999999999</v>
      </c>
      <c r="AN465" s="100">
        <v>16.2</v>
      </c>
      <c r="AO465" s="100">
        <v>16.8</v>
      </c>
      <c r="AP465" s="100">
        <v>15</v>
      </c>
      <c r="AQ465" s="110">
        <f t="shared" si="661"/>
        <v>0.80000000000000071</v>
      </c>
      <c r="CQ465"/>
      <c r="CX465" s="103">
        <v>44499</v>
      </c>
      <c r="CY465" s="68">
        <v>10.75</v>
      </c>
      <c r="CZ465" s="68">
        <v>9</v>
      </c>
      <c r="DA465" s="126">
        <f t="shared" si="674"/>
        <v>1.75</v>
      </c>
      <c r="DC465" s="103">
        <v>44499</v>
      </c>
      <c r="DD465" s="127">
        <f t="shared" si="680"/>
        <v>1</v>
      </c>
      <c r="DE465" s="127">
        <f t="shared" si="681"/>
        <v>0.39999999999999858</v>
      </c>
      <c r="DF465" s="127">
        <f t="shared" si="682"/>
        <v>0.19999999999999929</v>
      </c>
      <c r="DG465" s="127">
        <f t="shared" si="683"/>
        <v>0.39999999999999858</v>
      </c>
      <c r="DH465" s="127">
        <f t="shared" si="684"/>
        <v>1.1999999999999993</v>
      </c>
      <c r="DI465" s="127">
        <f t="shared" si="685"/>
        <v>0.39999999999999858</v>
      </c>
      <c r="DJ465" s="127">
        <f t="shared" si="686"/>
        <v>-0.19999999999999929</v>
      </c>
      <c r="DK465" s="127">
        <f t="shared" si="687"/>
        <v>-0.40000000000000036</v>
      </c>
      <c r="DL465" s="127">
        <f t="shared" si="688"/>
        <v>0</v>
      </c>
      <c r="DM465" s="127">
        <f t="shared" si="689"/>
        <v>-0.19999999999999929</v>
      </c>
      <c r="DN465" s="127">
        <f t="shared" si="690"/>
        <v>-0.19999999999999929</v>
      </c>
      <c r="DO465" s="127">
        <f t="shared" si="691"/>
        <v>0.39999999999999858</v>
      </c>
      <c r="DP465" s="127">
        <f t="shared" si="692"/>
        <v>0.19999999999999929</v>
      </c>
      <c r="DQ465" s="127">
        <f t="shared" si="693"/>
        <v>0.80000000000000071</v>
      </c>
      <c r="DR465" s="127">
        <f t="shared" si="694"/>
        <v>-2.7999999999999989</v>
      </c>
      <c r="DS465" s="127">
        <f t="shared" si="695"/>
        <v>-1.5999999999999996</v>
      </c>
      <c r="DU465" s="103">
        <v>44502</v>
      </c>
      <c r="DV465" s="68"/>
      <c r="DW465" s="133"/>
      <c r="DX465" s="134"/>
      <c r="DY465" s="68">
        <v>8.1</v>
      </c>
      <c r="DZ465" s="133">
        <v>9.15</v>
      </c>
      <c r="EA465" s="134">
        <f t="shared" si="675"/>
        <v>-1.0500000000000007</v>
      </c>
      <c r="EB465" s="68"/>
      <c r="EC465" s="133"/>
      <c r="ED465" s="134"/>
      <c r="EE465" s="68"/>
      <c r="EF465" s="133"/>
      <c r="EG465" s="134"/>
      <c r="EH465" s="68"/>
      <c r="EI465" s="133"/>
      <c r="EJ465" s="134"/>
      <c r="EK465" s="68"/>
      <c r="EL465" s="133"/>
      <c r="EM465" s="134"/>
      <c r="EN465" s="68"/>
      <c r="EO465" s="133"/>
      <c r="EP465" s="134"/>
      <c r="EQ465" s="68"/>
      <c r="ER465" s="133"/>
      <c r="ES465" s="134"/>
      <c r="ET465" s="68"/>
      <c r="EU465" s="133"/>
      <c r="EV465" s="134"/>
      <c r="EW465" s="68"/>
      <c r="EX465" s="133"/>
      <c r="EY465" s="134"/>
    </row>
    <row r="466" spans="10:155" ht="16.5" x14ac:dyDescent="0.35">
      <c r="J466" s="103">
        <v>44498</v>
      </c>
      <c r="K466" s="101">
        <f t="shared" si="678"/>
        <v>16.161290322580644</v>
      </c>
      <c r="L466" s="102">
        <v>16.8</v>
      </c>
      <c r="M466" s="100">
        <v>16.8</v>
      </c>
      <c r="N466" s="100">
        <v>16</v>
      </c>
      <c r="O466" s="100">
        <v>16.600000000000001</v>
      </c>
      <c r="P466" s="100">
        <v>16.8</v>
      </c>
      <c r="Q466" s="105">
        <v>15.6</v>
      </c>
      <c r="R466" s="102">
        <v>16.8</v>
      </c>
      <c r="S466" s="100">
        <v>16</v>
      </c>
      <c r="T466" s="100">
        <v>16.8</v>
      </c>
      <c r="U466" s="100">
        <v>16.399999999999999</v>
      </c>
      <c r="V466" s="100">
        <v>17.2</v>
      </c>
      <c r="W466" s="56">
        <v>16.8</v>
      </c>
      <c r="X466" s="106">
        <v>14.4</v>
      </c>
      <c r="Y466" s="100">
        <v>15.8</v>
      </c>
      <c r="Z466" s="100">
        <v>15.4</v>
      </c>
      <c r="AA466" s="100">
        <v>15.2</v>
      </c>
      <c r="AB466" s="105">
        <v>15.2</v>
      </c>
      <c r="AC466" s="102">
        <v>16.399999999999999</v>
      </c>
      <c r="AD466" s="100">
        <v>16.399999999999999</v>
      </c>
      <c r="AE466" s="100">
        <v>15.8</v>
      </c>
      <c r="AF466" s="100">
        <v>16.600000000000001</v>
      </c>
      <c r="AG466" s="100">
        <v>16.2</v>
      </c>
      <c r="AH466" s="100">
        <v>15.8</v>
      </c>
      <c r="AI466" s="100">
        <v>15.6</v>
      </c>
      <c r="AJ466" s="105">
        <v>15.8</v>
      </c>
      <c r="AK466" s="102">
        <v>16.2</v>
      </c>
      <c r="AL466" s="100">
        <v>17.2</v>
      </c>
      <c r="AM466" s="100">
        <v>16.399999999999999</v>
      </c>
      <c r="AN466" s="100">
        <v>16.2</v>
      </c>
      <c r="AO466" s="100">
        <v>16.8</v>
      </c>
      <c r="AP466" s="100">
        <v>15</v>
      </c>
      <c r="AQ466" s="110">
        <f t="shared" si="661"/>
        <v>0.60000000000000142</v>
      </c>
      <c r="CQ466"/>
      <c r="CX466" s="103">
        <v>44498</v>
      </c>
      <c r="CY466" s="68">
        <v>10.75</v>
      </c>
      <c r="CZ466" s="68">
        <v>9</v>
      </c>
      <c r="DA466" s="126">
        <f t="shared" si="674"/>
        <v>1.75</v>
      </c>
      <c r="DC466" s="103">
        <v>44498</v>
      </c>
      <c r="DD466" s="127">
        <f t="shared" si="680"/>
        <v>1.1999999999999993</v>
      </c>
      <c r="DE466" s="127">
        <f t="shared" si="681"/>
        <v>0.39999999999999858</v>
      </c>
      <c r="DF466" s="127">
        <f t="shared" si="682"/>
        <v>0.19999999999999929</v>
      </c>
      <c r="DG466" s="127">
        <f t="shared" si="683"/>
        <v>0.39999999999999858</v>
      </c>
      <c r="DH466" s="127">
        <f t="shared" si="684"/>
        <v>1.1999999999999993</v>
      </c>
      <c r="DI466" s="127">
        <f t="shared" si="685"/>
        <v>0.80000000000000071</v>
      </c>
      <c r="DJ466" s="127">
        <f t="shared" si="686"/>
        <v>-0.19999999999999929</v>
      </c>
      <c r="DK466" s="127">
        <f t="shared" si="687"/>
        <v>-0.40000000000000036</v>
      </c>
      <c r="DL466" s="127">
        <f t="shared" si="688"/>
        <v>0</v>
      </c>
      <c r="DM466" s="127">
        <f t="shared" si="689"/>
        <v>0.19999999999999929</v>
      </c>
      <c r="DN466" s="127">
        <f t="shared" si="690"/>
        <v>-0.60000000000000142</v>
      </c>
      <c r="DO466" s="127">
        <f t="shared" si="691"/>
        <v>0.39999999999999858</v>
      </c>
      <c r="DP466" s="127">
        <f t="shared" si="692"/>
        <v>0</v>
      </c>
      <c r="DQ466" s="127">
        <f t="shared" si="693"/>
        <v>0.39999999999999858</v>
      </c>
      <c r="DR466" s="127">
        <f t="shared" si="694"/>
        <v>-2.7999999999999989</v>
      </c>
      <c r="DS466" s="127">
        <f t="shared" si="695"/>
        <v>-1.5999999999999996</v>
      </c>
      <c r="DU466" s="103">
        <v>44501</v>
      </c>
      <c r="DV466" s="68"/>
      <c r="DW466" s="133"/>
      <c r="DX466" s="134"/>
      <c r="DY466" s="68">
        <v>8.1</v>
      </c>
      <c r="DZ466" s="133">
        <v>9.1999999999999993</v>
      </c>
      <c r="EA466" s="134">
        <f t="shared" si="675"/>
        <v>-1.0999999999999996</v>
      </c>
      <c r="EB466" s="68"/>
      <c r="EC466" s="133"/>
      <c r="ED466" s="134"/>
      <c r="EE466" s="68"/>
      <c r="EF466" s="133"/>
      <c r="EG466" s="134"/>
      <c r="EH466" s="68"/>
      <c r="EI466" s="133"/>
      <c r="EJ466" s="134"/>
      <c r="EK466" s="68"/>
      <c r="EL466" s="133"/>
      <c r="EM466" s="134"/>
      <c r="EN466" s="68"/>
      <c r="EO466" s="133"/>
      <c r="EP466" s="134"/>
      <c r="EQ466" s="68"/>
      <c r="ER466" s="133"/>
      <c r="ES466" s="134"/>
      <c r="ET466" s="68"/>
      <c r="EU466" s="133"/>
      <c r="EV466" s="134"/>
      <c r="EW466" s="68"/>
      <c r="EX466" s="133"/>
      <c r="EY466" s="134"/>
    </row>
    <row r="467" spans="10:155" ht="16.5" x14ac:dyDescent="0.35">
      <c r="J467" s="103">
        <v>44497</v>
      </c>
      <c r="K467" s="101">
        <f t="shared" si="678"/>
        <v>16.141935483870967</v>
      </c>
      <c r="L467" s="102">
        <v>16.8</v>
      </c>
      <c r="M467" s="100">
        <v>16.8</v>
      </c>
      <c r="N467" s="100">
        <v>16</v>
      </c>
      <c r="O467" s="100">
        <v>16.600000000000001</v>
      </c>
      <c r="P467" s="100">
        <v>16.8</v>
      </c>
      <c r="Q467" s="105">
        <v>15.6</v>
      </c>
      <c r="R467" s="102">
        <v>16.8</v>
      </c>
      <c r="S467" s="100">
        <v>16</v>
      </c>
      <c r="T467" s="100">
        <v>16.8</v>
      </c>
      <c r="U467" s="100">
        <v>16.399999999999999</v>
      </c>
      <c r="V467" s="100">
        <v>17.2</v>
      </c>
      <c r="W467" s="56">
        <v>16.8</v>
      </c>
      <c r="X467" s="106">
        <v>14.4</v>
      </c>
      <c r="Y467" s="100">
        <v>15.6</v>
      </c>
      <c r="Z467" s="100">
        <v>15.4</v>
      </c>
      <c r="AA467" s="100">
        <v>15.2</v>
      </c>
      <c r="AB467" s="105">
        <v>15.2</v>
      </c>
      <c r="AC467" s="102">
        <v>16.399999999999999</v>
      </c>
      <c r="AD467" s="100">
        <v>16.399999999999999</v>
      </c>
      <c r="AE467" s="100">
        <v>15.6</v>
      </c>
      <c r="AF467" s="100">
        <v>16.600000000000001</v>
      </c>
      <c r="AG467" s="100">
        <v>16.2</v>
      </c>
      <c r="AH467" s="100">
        <v>15.8</v>
      </c>
      <c r="AI467" s="100">
        <v>15.6</v>
      </c>
      <c r="AJ467" s="105">
        <v>15.8</v>
      </c>
      <c r="AK467" s="102">
        <v>16.2</v>
      </c>
      <c r="AL467" s="100">
        <v>17</v>
      </c>
      <c r="AM467" s="100">
        <v>16.399999999999999</v>
      </c>
      <c r="AN467" s="100">
        <v>16.2</v>
      </c>
      <c r="AO467" s="100">
        <v>16.8</v>
      </c>
      <c r="AP467" s="100">
        <v>15</v>
      </c>
      <c r="AQ467" s="110">
        <f t="shared" si="661"/>
        <v>0.5</v>
      </c>
      <c r="CQ467"/>
      <c r="CX467" s="103">
        <v>44497</v>
      </c>
      <c r="CY467" s="68">
        <v>10.25</v>
      </c>
      <c r="CZ467" s="68">
        <v>8.65</v>
      </c>
      <c r="DA467" s="126">
        <f t="shared" si="674"/>
        <v>1.5999999999999996</v>
      </c>
      <c r="DC467" s="103">
        <v>44497</v>
      </c>
      <c r="DD467" s="127">
        <f t="shared" si="680"/>
        <v>1.1999999999999993</v>
      </c>
      <c r="DE467" s="127">
        <f t="shared" si="681"/>
        <v>0.39999999999999858</v>
      </c>
      <c r="DF467" s="127">
        <f t="shared" si="682"/>
        <v>0.19999999999999929</v>
      </c>
      <c r="DG467" s="127">
        <f t="shared" si="683"/>
        <v>0.39999999999999858</v>
      </c>
      <c r="DH467" s="127">
        <f t="shared" si="684"/>
        <v>1</v>
      </c>
      <c r="DI467" s="127">
        <f t="shared" si="685"/>
        <v>0.80000000000000071</v>
      </c>
      <c r="DJ467" s="127">
        <f t="shared" si="686"/>
        <v>-0.19999999999999929</v>
      </c>
      <c r="DK467" s="127">
        <f t="shared" si="687"/>
        <v>-0.40000000000000036</v>
      </c>
      <c r="DL467" s="127">
        <f t="shared" si="688"/>
        <v>0</v>
      </c>
      <c r="DM467" s="127">
        <f t="shared" si="689"/>
        <v>0.19999999999999929</v>
      </c>
      <c r="DN467" s="127">
        <f t="shared" si="690"/>
        <v>-0.60000000000000142</v>
      </c>
      <c r="DO467" s="127">
        <f t="shared" si="691"/>
        <v>0.39999999999999858</v>
      </c>
      <c r="DP467" s="127">
        <f t="shared" si="692"/>
        <v>-0.19999999999999929</v>
      </c>
      <c r="DQ467" s="127">
        <f t="shared" si="693"/>
        <v>0.19999999999999929</v>
      </c>
      <c r="DR467" s="127">
        <f t="shared" si="694"/>
        <v>-2.5999999999999996</v>
      </c>
      <c r="DS467" s="127">
        <f t="shared" si="695"/>
        <v>-1.5999999999999996</v>
      </c>
      <c r="DU467" s="103">
        <v>44500</v>
      </c>
      <c r="DV467" s="68"/>
      <c r="DW467" s="133"/>
      <c r="DX467" s="134"/>
      <c r="DY467" s="68">
        <v>8</v>
      </c>
      <c r="DZ467" s="133">
        <v>9</v>
      </c>
      <c r="EA467" s="134">
        <f t="shared" si="675"/>
        <v>-1</v>
      </c>
      <c r="EB467" s="68"/>
      <c r="EC467" s="133"/>
      <c r="ED467" s="134"/>
      <c r="EE467" s="68"/>
      <c r="EF467" s="133"/>
      <c r="EG467" s="134"/>
      <c r="EH467" s="68"/>
      <c r="EI467" s="133"/>
      <c r="EJ467" s="134"/>
      <c r="EK467" s="68"/>
      <c r="EL467" s="133"/>
      <c r="EM467" s="134"/>
      <c r="EN467" s="68"/>
      <c r="EO467" s="133"/>
      <c r="EP467" s="134"/>
      <c r="EQ467" s="68"/>
      <c r="ER467" s="133"/>
      <c r="ES467" s="134"/>
      <c r="ET467" s="68"/>
      <c r="EU467" s="133"/>
      <c r="EV467" s="134"/>
      <c r="EW467" s="68"/>
      <c r="EX467" s="133"/>
      <c r="EY467" s="134"/>
    </row>
    <row r="468" spans="10:155" ht="16.5" x14ac:dyDescent="0.35">
      <c r="J468" s="103">
        <v>44496</v>
      </c>
      <c r="K468" s="101">
        <f t="shared" si="678"/>
        <v>15.758064516129034</v>
      </c>
      <c r="L468" s="102">
        <v>16.2</v>
      </c>
      <c r="M468" s="100">
        <v>16.2</v>
      </c>
      <c r="N468" s="100">
        <v>16</v>
      </c>
      <c r="O468" s="100">
        <v>16.600000000000001</v>
      </c>
      <c r="P468" s="100">
        <v>16.8</v>
      </c>
      <c r="Q468" s="105">
        <v>15.6</v>
      </c>
      <c r="R468" s="102">
        <v>16</v>
      </c>
      <c r="S468" s="100">
        <v>15</v>
      </c>
      <c r="T468" s="100">
        <v>16</v>
      </c>
      <c r="U468" s="100">
        <v>15.8</v>
      </c>
      <c r="V468" s="100">
        <v>16.3</v>
      </c>
      <c r="W468" s="56">
        <v>16.2</v>
      </c>
      <c r="X468" s="106">
        <v>14.2</v>
      </c>
      <c r="Y468" s="100">
        <v>15.6</v>
      </c>
      <c r="Z468" s="100">
        <v>15.2</v>
      </c>
      <c r="AA468" s="100">
        <v>15</v>
      </c>
      <c r="AB468" s="105">
        <v>15</v>
      </c>
      <c r="AC468" s="102">
        <v>15.6</v>
      </c>
      <c r="AD468" s="100">
        <v>15.6</v>
      </c>
      <c r="AE468" s="100">
        <v>15.6</v>
      </c>
      <c r="AF468" s="100">
        <v>16</v>
      </c>
      <c r="AG468" s="100">
        <v>15.6</v>
      </c>
      <c r="AH468" s="100">
        <v>15.6</v>
      </c>
      <c r="AI468" s="100">
        <v>15</v>
      </c>
      <c r="AJ468" s="105">
        <v>15.6</v>
      </c>
      <c r="AK468" s="102">
        <v>16</v>
      </c>
      <c r="AL468" s="100">
        <v>16.399999999999999</v>
      </c>
      <c r="AM468" s="100">
        <v>16.2</v>
      </c>
      <c r="AN468" s="100">
        <v>15.8</v>
      </c>
      <c r="AO468" s="100">
        <v>16.8</v>
      </c>
      <c r="AP468" s="100">
        <v>15</v>
      </c>
      <c r="AQ468" s="110">
        <f t="shared" si="661"/>
        <v>1.1000000000000014</v>
      </c>
      <c r="CQ468"/>
      <c r="CX468" s="103">
        <v>44496</v>
      </c>
      <c r="CY468" s="68">
        <v>10.25</v>
      </c>
      <c r="CZ468" s="68">
        <v>8.75</v>
      </c>
      <c r="DA468" s="126">
        <f t="shared" si="674"/>
        <v>1.5</v>
      </c>
      <c r="DC468" s="103">
        <v>44496</v>
      </c>
      <c r="DD468" s="127">
        <f t="shared" si="680"/>
        <v>1.3000000000000007</v>
      </c>
      <c r="DE468" s="127">
        <f t="shared" si="681"/>
        <v>0.80000000000000071</v>
      </c>
      <c r="DF468" s="127">
        <f t="shared" si="682"/>
        <v>0.80000000000000071</v>
      </c>
      <c r="DG468" s="127">
        <f t="shared" si="683"/>
        <v>1.1999999999999993</v>
      </c>
      <c r="DH468" s="127">
        <f t="shared" si="684"/>
        <v>1.3999999999999986</v>
      </c>
      <c r="DI468" s="127">
        <f t="shared" si="685"/>
        <v>1</v>
      </c>
      <c r="DJ468" s="127">
        <f t="shared" si="686"/>
        <v>0.59999999999999964</v>
      </c>
      <c r="DK468" s="127">
        <f t="shared" si="687"/>
        <v>0</v>
      </c>
      <c r="DL468" s="127">
        <f t="shared" si="688"/>
        <v>1</v>
      </c>
      <c r="DM468" s="127">
        <f t="shared" si="689"/>
        <v>1</v>
      </c>
      <c r="DN468" s="127">
        <f t="shared" si="690"/>
        <v>-0.19999999999999929</v>
      </c>
      <c r="DO468" s="127">
        <f t="shared" si="691"/>
        <v>0.20000000000000107</v>
      </c>
      <c r="DP468" s="127">
        <f t="shared" si="692"/>
        <v>9.9999999999997868E-2</v>
      </c>
      <c r="DQ468" s="127">
        <f t="shared" si="693"/>
        <v>0.39999999999999858</v>
      </c>
      <c r="DR468" s="127">
        <f t="shared" si="694"/>
        <v>-2.1999999999999993</v>
      </c>
      <c r="DS468" s="127">
        <f t="shared" si="695"/>
        <v>-0.80000000000000071</v>
      </c>
      <c r="DU468" s="103">
        <v>44499</v>
      </c>
      <c r="DV468" s="68"/>
      <c r="DW468" s="133"/>
      <c r="DX468" s="134"/>
      <c r="DY468" s="68">
        <v>8</v>
      </c>
      <c r="DZ468" s="133">
        <v>8.9499999999999993</v>
      </c>
      <c r="EA468" s="134">
        <f t="shared" si="675"/>
        <v>-0.94999999999999929</v>
      </c>
      <c r="EB468" s="68"/>
      <c r="EC468" s="133"/>
      <c r="ED468" s="134"/>
      <c r="EE468" s="68"/>
      <c r="EF468" s="133"/>
      <c r="EG468" s="134"/>
      <c r="EH468" s="68"/>
      <c r="EI468" s="133"/>
      <c r="EJ468" s="134"/>
      <c r="EK468" s="68"/>
      <c r="EL468" s="133"/>
      <c r="EM468" s="134"/>
      <c r="EN468" s="68"/>
      <c r="EO468" s="133"/>
      <c r="EP468" s="134"/>
      <c r="EQ468" s="68"/>
      <c r="ER468" s="133"/>
      <c r="ES468" s="134"/>
      <c r="ET468" s="68"/>
      <c r="EU468" s="133"/>
      <c r="EV468" s="134"/>
      <c r="EW468" s="68"/>
      <c r="EX468" s="133"/>
      <c r="EY468" s="134"/>
    </row>
    <row r="469" spans="10:155" ht="16.5" x14ac:dyDescent="0.35">
      <c r="J469" s="103">
        <v>44495</v>
      </c>
      <c r="K469" s="101">
        <f t="shared" si="678"/>
        <v>16.206451612903223</v>
      </c>
      <c r="L469" s="102">
        <v>16.8</v>
      </c>
      <c r="M469" s="100">
        <v>16.8</v>
      </c>
      <c r="N469" s="100">
        <v>16.8</v>
      </c>
      <c r="O469" s="100">
        <v>17.2</v>
      </c>
      <c r="P469" s="100">
        <v>17.399999999999999</v>
      </c>
      <c r="Q469" s="105">
        <v>16</v>
      </c>
      <c r="R469" s="102">
        <v>16.600000000000001</v>
      </c>
      <c r="S469" s="100">
        <v>15.4</v>
      </c>
      <c r="T469" s="100">
        <v>16.399999999999999</v>
      </c>
      <c r="U469" s="100">
        <v>16.600000000000001</v>
      </c>
      <c r="V469" s="100">
        <v>16.8</v>
      </c>
      <c r="W469" s="56">
        <v>16.8</v>
      </c>
      <c r="X469" s="106">
        <v>14.6</v>
      </c>
      <c r="Y469" s="100">
        <v>16</v>
      </c>
      <c r="Z469" s="100">
        <v>15.6</v>
      </c>
      <c r="AA469" s="100">
        <v>15.4</v>
      </c>
      <c r="AB469" s="105">
        <v>15.4</v>
      </c>
      <c r="AC469" s="102">
        <v>16</v>
      </c>
      <c r="AD469" s="100">
        <v>16</v>
      </c>
      <c r="AE469" s="100">
        <v>16</v>
      </c>
      <c r="AF469" s="100">
        <v>16.399999999999999</v>
      </c>
      <c r="AG469" s="100">
        <v>15.6</v>
      </c>
      <c r="AH469" s="100">
        <v>16</v>
      </c>
      <c r="AI469" s="100">
        <v>15.6</v>
      </c>
      <c r="AJ469" s="105">
        <v>15.8</v>
      </c>
      <c r="AK469" s="102">
        <v>16.399999999999999</v>
      </c>
      <c r="AL469" s="100">
        <v>17.399999999999999</v>
      </c>
      <c r="AM469" s="100">
        <v>16.2</v>
      </c>
      <c r="AN469" s="100">
        <v>16.2</v>
      </c>
      <c r="AO469" s="100">
        <v>17.2</v>
      </c>
      <c r="AP469" s="100">
        <v>15</v>
      </c>
      <c r="AQ469" s="110">
        <f t="shared" si="661"/>
        <v>1.3999999999999986</v>
      </c>
      <c r="CQ469"/>
      <c r="CX469" s="103">
        <v>44495</v>
      </c>
      <c r="CY469" s="68">
        <v>10.75</v>
      </c>
      <c r="CZ469" s="68">
        <v>9</v>
      </c>
      <c r="DA469" s="126">
        <f t="shared" si="674"/>
        <v>1.75</v>
      </c>
      <c r="DC469" s="103">
        <v>44495</v>
      </c>
      <c r="DD469" s="127">
        <f t="shared" si="680"/>
        <v>1.4000000000000004</v>
      </c>
      <c r="DE469" s="127">
        <f t="shared" si="681"/>
        <v>1.2000000000000011</v>
      </c>
      <c r="DF469" s="127">
        <f t="shared" si="682"/>
        <v>0.79999999999999893</v>
      </c>
      <c r="DG469" s="127">
        <f t="shared" si="683"/>
        <v>0.79999999999999893</v>
      </c>
      <c r="DH469" s="127">
        <f t="shared" si="684"/>
        <v>1.9999999999999982</v>
      </c>
      <c r="DI469" s="127">
        <f t="shared" si="685"/>
        <v>1.2000000000000011</v>
      </c>
      <c r="DJ469" s="127">
        <f t="shared" si="686"/>
        <v>0.59999999999999964</v>
      </c>
      <c r="DK469" s="127">
        <f t="shared" si="687"/>
        <v>0.19999999999999929</v>
      </c>
      <c r="DL469" s="127">
        <f t="shared" si="688"/>
        <v>1.4000000000000004</v>
      </c>
      <c r="DM469" s="127">
        <f t="shared" si="689"/>
        <v>0.99999999999999822</v>
      </c>
      <c r="DN469" s="127">
        <f t="shared" si="690"/>
        <v>-0.40000000000000213</v>
      </c>
      <c r="DO469" s="127">
        <f t="shared" si="691"/>
        <v>0.19999999999999929</v>
      </c>
      <c r="DP469" s="127">
        <f t="shared" si="692"/>
        <v>0.59999999999999787</v>
      </c>
      <c r="DQ469" s="127">
        <f t="shared" si="693"/>
        <v>0.79999999999999716</v>
      </c>
      <c r="DR469" s="127">
        <f t="shared" si="694"/>
        <v>-2.7999999999999989</v>
      </c>
      <c r="DS469" s="127">
        <f t="shared" si="695"/>
        <v>-0.80000000000000071</v>
      </c>
      <c r="DU469" s="103">
        <v>44498</v>
      </c>
      <c r="DV469" s="68"/>
      <c r="DW469" s="133"/>
      <c r="DX469" s="134"/>
      <c r="DY469" s="68">
        <v>8</v>
      </c>
      <c r="DZ469" s="133">
        <v>9</v>
      </c>
      <c r="EA469" s="134">
        <f t="shared" si="675"/>
        <v>-1</v>
      </c>
      <c r="EB469" s="68"/>
      <c r="EC469" s="133"/>
      <c r="ED469" s="134"/>
      <c r="EE469" s="68"/>
      <c r="EF469" s="133"/>
      <c r="EG469" s="134"/>
      <c r="EH469" s="68"/>
      <c r="EI469" s="133"/>
      <c r="EJ469" s="134"/>
      <c r="EK469" s="68"/>
      <c r="EL469" s="133"/>
      <c r="EM469" s="134"/>
      <c r="EN469" s="68"/>
      <c r="EO469" s="133"/>
      <c r="EP469" s="134"/>
      <c r="EQ469" s="68"/>
      <c r="ER469" s="133"/>
      <c r="ES469" s="134"/>
      <c r="ET469" s="68"/>
      <c r="EU469" s="133"/>
      <c r="EV469" s="134"/>
      <c r="EW469" s="68"/>
      <c r="EX469" s="133"/>
      <c r="EY469" s="134"/>
    </row>
    <row r="470" spans="10:155" ht="16.5" x14ac:dyDescent="0.35">
      <c r="J470" s="103">
        <v>44494</v>
      </c>
      <c r="K470" s="101">
        <f t="shared" si="678"/>
        <v>16.522580645161288</v>
      </c>
      <c r="L470" s="102">
        <v>17.2</v>
      </c>
      <c r="M470" s="100">
        <v>17.600000000000001</v>
      </c>
      <c r="N470" s="100">
        <v>17</v>
      </c>
      <c r="O470" s="100">
        <v>17.399999999999999</v>
      </c>
      <c r="P470" s="100">
        <v>17.600000000000001</v>
      </c>
      <c r="Q470" s="105">
        <v>16</v>
      </c>
      <c r="R470" s="102">
        <v>16.600000000000001</v>
      </c>
      <c r="S470" s="102">
        <v>16.600000000000001</v>
      </c>
      <c r="T470" s="100">
        <v>16.8</v>
      </c>
      <c r="U470" s="100">
        <v>17</v>
      </c>
      <c r="V470" s="100">
        <v>17.2</v>
      </c>
      <c r="W470" s="56">
        <v>17.2</v>
      </c>
      <c r="X470" s="106">
        <v>15</v>
      </c>
      <c r="Y470" s="100">
        <v>16.8</v>
      </c>
      <c r="Z470" s="100">
        <v>15.8</v>
      </c>
      <c r="AA470" s="100">
        <v>15.8</v>
      </c>
      <c r="AB470" s="105">
        <v>15.8</v>
      </c>
      <c r="AC470" s="102">
        <v>16</v>
      </c>
      <c r="AD470" s="100">
        <v>16</v>
      </c>
      <c r="AE470" s="100">
        <v>16.399999999999999</v>
      </c>
      <c r="AF470" s="100">
        <v>16.399999999999999</v>
      </c>
      <c r="AG470" s="100">
        <v>16.2</v>
      </c>
      <c r="AH470" s="100">
        <v>16.2</v>
      </c>
      <c r="AI470" s="100">
        <v>15.8</v>
      </c>
      <c r="AJ470" s="105">
        <v>16</v>
      </c>
      <c r="AK470" s="102">
        <v>16.8</v>
      </c>
      <c r="AL470" s="100">
        <v>17.8</v>
      </c>
      <c r="AM470" s="100">
        <v>16.399999999999999</v>
      </c>
      <c r="AN470" s="100">
        <v>16.2</v>
      </c>
      <c r="AO470" s="100">
        <v>17.600000000000001</v>
      </c>
      <c r="AP470" s="100">
        <v>15</v>
      </c>
      <c r="AQ470" s="110">
        <f t="shared" si="661"/>
        <v>1.1000000000000014</v>
      </c>
      <c r="CQ470"/>
      <c r="CX470" s="103">
        <v>44494</v>
      </c>
      <c r="CY470" s="68">
        <v>10.75</v>
      </c>
      <c r="CZ470" s="68">
        <v>9</v>
      </c>
      <c r="DA470" s="126">
        <f t="shared" si="674"/>
        <v>1.75</v>
      </c>
      <c r="DC470" s="103">
        <v>44494</v>
      </c>
      <c r="DD470" s="127">
        <f t="shared" si="680"/>
        <v>0.59999999999999787</v>
      </c>
      <c r="DE470" s="127">
        <f t="shared" si="681"/>
        <v>0.39999999999999858</v>
      </c>
      <c r="DF470" s="127">
        <f t="shared" si="682"/>
        <v>-0.40000000000000213</v>
      </c>
      <c r="DG470" s="127">
        <f t="shared" si="683"/>
        <v>-0.20000000000000284</v>
      </c>
      <c r="DH470" s="127">
        <f t="shared" si="684"/>
        <v>1.1999999999999993</v>
      </c>
      <c r="DI470" s="127">
        <f t="shared" si="685"/>
        <v>0</v>
      </c>
      <c r="DJ470" s="127">
        <f t="shared" si="686"/>
        <v>-0.40000000000000213</v>
      </c>
      <c r="DK470" s="127">
        <f t="shared" si="687"/>
        <v>-0.80000000000000071</v>
      </c>
      <c r="DL470" s="127">
        <f t="shared" si="688"/>
        <v>0.39999999999999858</v>
      </c>
      <c r="DM470" s="127">
        <f t="shared" si="689"/>
        <v>0.19999999999999929</v>
      </c>
      <c r="DN470" s="127">
        <f t="shared" si="690"/>
        <v>-0.40000000000000213</v>
      </c>
      <c r="DO470" s="127">
        <f t="shared" si="691"/>
        <v>0</v>
      </c>
      <c r="DP470" s="127">
        <f t="shared" si="692"/>
        <v>0.60000000000000142</v>
      </c>
      <c r="DQ470" s="127">
        <f t="shared" si="693"/>
        <v>1.1999999999999993</v>
      </c>
      <c r="DR470" s="127">
        <f t="shared" si="694"/>
        <v>-2.8000000000000007</v>
      </c>
      <c r="DS470" s="127">
        <f t="shared" si="695"/>
        <v>-1.6000000000000014</v>
      </c>
      <c r="DU470" s="103">
        <v>44497</v>
      </c>
      <c r="DV470" s="68"/>
      <c r="DW470" s="133"/>
      <c r="DX470" s="134"/>
      <c r="DY470" s="68">
        <v>8</v>
      </c>
      <c r="DZ470" s="133">
        <v>8.9</v>
      </c>
      <c r="EA470" s="134">
        <f t="shared" si="675"/>
        <v>-0.90000000000000036</v>
      </c>
      <c r="EB470" s="68"/>
      <c r="EC470" s="133"/>
      <c r="ED470" s="134"/>
      <c r="EE470" s="68"/>
      <c r="EF470" s="133"/>
      <c r="EG470" s="134"/>
      <c r="EH470" s="68"/>
      <c r="EI470" s="133"/>
      <c r="EJ470" s="134"/>
      <c r="EK470" s="68"/>
      <c r="EL470" s="133"/>
      <c r="EM470" s="134"/>
      <c r="EN470" s="68"/>
      <c r="EO470" s="133"/>
      <c r="EP470" s="134"/>
      <c r="EQ470" s="68"/>
      <c r="ER470" s="133"/>
      <c r="ES470" s="134"/>
      <c r="ET470" s="68"/>
      <c r="EU470" s="133"/>
      <c r="EV470" s="134"/>
      <c r="EW470" s="68"/>
      <c r="EX470" s="133"/>
      <c r="EY470" s="134"/>
    </row>
    <row r="471" spans="10:155" ht="16.5" x14ac:dyDescent="0.35">
      <c r="J471" s="103">
        <v>44493</v>
      </c>
      <c r="K471" s="101">
        <f t="shared" si="678"/>
        <v>16.019354838709681</v>
      </c>
      <c r="L471" s="102">
        <v>16.399999999999999</v>
      </c>
      <c r="M471" s="100">
        <v>16.8</v>
      </c>
      <c r="N471" s="100">
        <v>16</v>
      </c>
      <c r="O471" s="100">
        <v>16.600000000000001</v>
      </c>
      <c r="P471" s="100">
        <v>16.8</v>
      </c>
      <c r="Q471" s="105">
        <v>15.4</v>
      </c>
      <c r="R471" s="102">
        <v>16.600000000000001</v>
      </c>
      <c r="S471" s="100">
        <v>16.399999999999999</v>
      </c>
      <c r="T471" s="100">
        <v>16</v>
      </c>
      <c r="U471" s="100">
        <v>16.2</v>
      </c>
      <c r="V471" s="100">
        <v>16.399999999999999</v>
      </c>
      <c r="W471" s="56">
        <v>16.399999999999999</v>
      </c>
      <c r="X471" s="106">
        <v>14.8</v>
      </c>
      <c r="Y471" s="100">
        <v>16</v>
      </c>
      <c r="Z471" s="100">
        <v>15</v>
      </c>
      <c r="AA471" s="100">
        <v>15</v>
      </c>
      <c r="AB471" s="105">
        <v>15</v>
      </c>
      <c r="AC471" s="102">
        <v>15.8</v>
      </c>
      <c r="AD471" s="100">
        <v>15.8</v>
      </c>
      <c r="AE471" s="100">
        <v>15.8</v>
      </c>
      <c r="AF471" s="100">
        <v>16.399999999999999</v>
      </c>
      <c r="AG471" s="100">
        <v>16</v>
      </c>
      <c r="AH471" s="100">
        <v>16</v>
      </c>
      <c r="AI471" s="100">
        <v>15.6</v>
      </c>
      <c r="AJ471" s="105">
        <v>15.8</v>
      </c>
      <c r="AK471" s="102">
        <v>16</v>
      </c>
      <c r="AL471" s="100">
        <v>17.600000000000001</v>
      </c>
      <c r="AM471" s="100">
        <v>16</v>
      </c>
      <c r="AN471" s="100">
        <v>15.8</v>
      </c>
      <c r="AO471" s="100">
        <v>17.399999999999999</v>
      </c>
      <c r="AP471" s="100">
        <v>14.8</v>
      </c>
      <c r="AQ471" s="110">
        <f t="shared" si="661"/>
        <v>0.70000000000000284</v>
      </c>
      <c r="CQ471"/>
      <c r="CX471" s="103">
        <v>44493</v>
      </c>
      <c r="CY471" s="68">
        <v>10.25</v>
      </c>
      <c r="CZ471" s="68">
        <v>9</v>
      </c>
      <c r="DA471" s="126">
        <f t="shared" si="674"/>
        <v>1.25</v>
      </c>
      <c r="DC471" s="103">
        <v>44493</v>
      </c>
      <c r="DD471" s="127">
        <f t="shared" si="680"/>
        <v>0</v>
      </c>
      <c r="DE471" s="127">
        <f t="shared" si="681"/>
        <v>-0.19999999999999929</v>
      </c>
      <c r="DF471" s="127">
        <f t="shared" si="682"/>
        <v>-0.59999999999999787</v>
      </c>
      <c r="DG471" s="127">
        <f t="shared" si="683"/>
        <v>-0.39999999999999858</v>
      </c>
      <c r="DH471" s="127">
        <f t="shared" si="684"/>
        <v>1.2000000000000028</v>
      </c>
      <c r="DI471" s="127">
        <f t="shared" si="685"/>
        <v>0.20000000000000284</v>
      </c>
      <c r="DJ471" s="127">
        <f t="shared" si="686"/>
        <v>-0.39999999999999858</v>
      </c>
      <c r="DK471" s="127">
        <f t="shared" si="687"/>
        <v>-0.79999999999999893</v>
      </c>
      <c r="DL471" s="127">
        <f t="shared" si="688"/>
        <v>-0.39999999999999858</v>
      </c>
      <c r="DM471" s="127">
        <f t="shared" si="689"/>
        <v>-0.39999999999999858</v>
      </c>
      <c r="DN471" s="127">
        <f t="shared" si="690"/>
        <v>-0.80000000000000071</v>
      </c>
      <c r="DO471" s="127">
        <f t="shared" si="691"/>
        <v>-0.19999999999999929</v>
      </c>
      <c r="DP471" s="127">
        <f t="shared" si="692"/>
        <v>1.2000000000000028</v>
      </c>
      <c r="DQ471" s="127">
        <f t="shared" si="693"/>
        <v>1</v>
      </c>
      <c r="DR471" s="127">
        <f t="shared" si="694"/>
        <v>-2.8000000000000007</v>
      </c>
      <c r="DS471" s="127">
        <f t="shared" si="695"/>
        <v>-1.5999999999999979</v>
      </c>
      <c r="DU471" s="103">
        <v>44496</v>
      </c>
      <c r="DV471" s="68"/>
      <c r="DW471" s="133"/>
      <c r="DX471" s="134"/>
      <c r="DY471" s="68">
        <v>7.5</v>
      </c>
      <c r="DZ471" s="133">
        <v>8.1999999999999993</v>
      </c>
      <c r="EA471" s="134">
        <f t="shared" si="675"/>
        <v>-0.69999999999999929</v>
      </c>
      <c r="EB471" s="68"/>
      <c r="EC471" s="133"/>
      <c r="ED471" s="134"/>
      <c r="EE471" s="68"/>
      <c r="EF471" s="133"/>
      <c r="EG471" s="134"/>
      <c r="EH471" s="68"/>
      <c r="EI471" s="133"/>
      <c r="EJ471" s="134"/>
      <c r="EK471" s="68"/>
      <c r="EL471" s="133"/>
      <c r="EM471" s="134"/>
      <c r="EN471" s="68"/>
      <c r="EO471" s="133"/>
      <c r="EP471" s="134"/>
      <c r="EQ471" s="68"/>
      <c r="ER471" s="133"/>
      <c r="ES471" s="134"/>
      <c r="ET471" s="68"/>
      <c r="EU471" s="133"/>
      <c r="EV471" s="134"/>
      <c r="EW471" s="68"/>
      <c r="EX471" s="133"/>
      <c r="EY471" s="134"/>
    </row>
    <row r="472" spans="10:155" ht="16.5" x14ac:dyDescent="0.35">
      <c r="J472" s="103">
        <v>44492</v>
      </c>
      <c r="K472" s="101">
        <f t="shared" si="678"/>
        <v>14.780645161290321</v>
      </c>
      <c r="L472" s="102">
        <v>15.2</v>
      </c>
      <c r="M472" s="100">
        <v>14.8</v>
      </c>
      <c r="N472" s="100">
        <v>15</v>
      </c>
      <c r="O472" s="100">
        <v>15.2</v>
      </c>
      <c r="P472" s="100">
        <v>15.6</v>
      </c>
      <c r="Q472" s="105">
        <v>14.2</v>
      </c>
      <c r="R472" s="102">
        <v>15.6</v>
      </c>
      <c r="S472" s="100">
        <v>15</v>
      </c>
      <c r="T472" s="100">
        <v>15</v>
      </c>
      <c r="U472" s="100">
        <v>15.2</v>
      </c>
      <c r="V472" s="100">
        <v>15.4</v>
      </c>
      <c r="W472" s="56">
        <v>15.4</v>
      </c>
      <c r="X472" s="106">
        <v>13.8</v>
      </c>
      <c r="Y472" s="100">
        <v>15</v>
      </c>
      <c r="Z472" s="100">
        <v>14</v>
      </c>
      <c r="AA472" s="100">
        <v>14</v>
      </c>
      <c r="AB472" s="105">
        <v>14</v>
      </c>
      <c r="AC472" s="102">
        <v>14.4</v>
      </c>
      <c r="AD472" s="100">
        <v>14.4</v>
      </c>
      <c r="AE472" s="100">
        <v>14.8</v>
      </c>
      <c r="AF472" s="100">
        <v>15</v>
      </c>
      <c r="AG472" s="100">
        <v>14.6</v>
      </c>
      <c r="AH472" s="100">
        <v>14.6</v>
      </c>
      <c r="AI472" s="100">
        <v>14.2</v>
      </c>
      <c r="AJ472" s="105">
        <v>14.4</v>
      </c>
      <c r="AK472" s="102">
        <v>15</v>
      </c>
      <c r="AL472" s="100">
        <v>16.2</v>
      </c>
      <c r="AM472" s="100">
        <v>14.4</v>
      </c>
      <c r="AN472" s="100">
        <v>14.2</v>
      </c>
      <c r="AO472" s="100">
        <v>16</v>
      </c>
      <c r="AP472" s="100">
        <v>13.6</v>
      </c>
      <c r="AQ472" s="110">
        <f t="shared" si="661"/>
        <v>0.59999999999999787</v>
      </c>
      <c r="CQ472"/>
      <c r="CX472" s="103">
        <v>44492</v>
      </c>
      <c r="CY472" s="68">
        <v>9.25</v>
      </c>
      <c r="CZ472" s="68">
        <v>8</v>
      </c>
      <c r="DA472" s="126">
        <f t="shared" si="674"/>
        <v>1.25</v>
      </c>
      <c r="DC472" s="103">
        <v>44492</v>
      </c>
      <c r="DD472" s="127">
        <f t="shared" si="680"/>
        <v>0.40000000000000036</v>
      </c>
      <c r="DE472" s="127">
        <f t="shared" si="681"/>
        <v>0.19999999999999929</v>
      </c>
      <c r="DF472" s="127">
        <f t="shared" si="682"/>
        <v>-0.80000000000000071</v>
      </c>
      <c r="DG472" s="127">
        <f t="shared" si="683"/>
        <v>-0.59999999999999964</v>
      </c>
      <c r="DH472" s="127">
        <f t="shared" si="684"/>
        <v>1.1999999999999993</v>
      </c>
      <c r="DI472" s="127">
        <f t="shared" si="685"/>
        <v>0.59999999999999964</v>
      </c>
      <c r="DJ472" s="127">
        <f t="shared" si="686"/>
        <v>-0.40000000000000036</v>
      </c>
      <c r="DK472" s="127">
        <f t="shared" si="687"/>
        <v>-0.80000000000000071</v>
      </c>
      <c r="DL472" s="127">
        <f t="shared" si="688"/>
        <v>0</v>
      </c>
      <c r="DM472" s="127">
        <f t="shared" si="689"/>
        <v>0</v>
      </c>
      <c r="DN472" s="127">
        <f t="shared" si="690"/>
        <v>-1.4000000000000004</v>
      </c>
      <c r="DO472" s="127">
        <f t="shared" si="691"/>
        <v>-0.40000000000000036</v>
      </c>
      <c r="DP472" s="127">
        <f t="shared" si="692"/>
        <v>0.79999999999999893</v>
      </c>
      <c r="DQ472" s="127">
        <f t="shared" si="693"/>
        <v>0.59999999999999964</v>
      </c>
      <c r="DR472" s="127">
        <f t="shared" si="694"/>
        <v>-2.3999999999999986</v>
      </c>
      <c r="DS472" s="127">
        <f t="shared" si="695"/>
        <v>-1.1999999999999993</v>
      </c>
      <c r="DU472" s="103">
        <v>44495</v>
      </c>
      <c r="DV472" s="68"/>
      <c r="DW472" s="133"/>
      <c r="DX472" s="134"/>
      <c r="DY472" s="68">
        <v>7.7</v>
      </c>
      <c r="DZ472" s="133">
        <v>8.5</v>
      </c>
      <c r="EA472" s="134">
        <f t="shared" si="675"/>
        <v>-0.79999999999999982</v>
      </c>
      <c r="EB472" s="68"/>
      <c r="EC472" s="133"/>
      <c r="ED472" s="134"/>
      <c r="EE472" s="68"/>
      <c r="EF472" s="133"/>
      <c r="EG472" s="134"/>
      <c r="EH472" s="68"/>
      <c r="EI472" s="133"/>
      <c r="EJ472" s="134"/>
      <c r="EK472" s="68"/>
      <c r="EL472" s="133"/>
      <c r="EM472" s="134"/>
      <c r="EN472" s="68"/>
      <c r="EO472" s="133"/>
      <c r="EP472" s="134"/>
      <c r="EQ472" s="68"/>
      <c r="ER472" s="133"/>
      <c r="ES472" s="134"/>
      <c r="ET472" s="68"/>
      <c r="EU472" s="133"/>
      <c r="EV472" s="134"/>
      <c r="EW472" s="68"/>
      <c r="EX472" s="133"/>
      <c r="EY472" s="134"/>
    </row>
    <row r="473" spans="10:155" ht="16.5" x14ac:dyDescent="0.35">
      <c r="J473" s="103">
        <v>44491</v>
      </c>
      <c r="K473" s="101">
        <f t="shared" si="678"/>
        <v>14.174193548387095</v>
      </c>
      <c r="L473" s="102">
        <v>14.4</v>
      </c>
      <c r="M473" s="100">
        <v>14.4</v>
      </c>
      <c r="N473" s="100">
        <v>14.4</v>
      </c>
      <c r="O473" s="100">
        <v>14.4</v>
      </c>
      <c r="P473" s="100">
        <v>14.8</v>
      </c>
      <c r="Q473" s="105">
        <v>13.6</v>
      </c>
      <c r="R473" s="102">
        <v>14.6</v>
      </c>
      <c r="S473" s="100">
        <v>14.4</v>
      </c>
      <c r="T473" s="100">
        <v>14.6</v>
      </c>
      <c r="U473" s="100">
        <v>14.8</v>
      </c>
      <c r="V473" s="100">
        <v>15</v>
      </c>
      <c r="W473" s="56">
        <v>15</v>
      </c>
      <c r="X473" s="106">
        <v>13.2</v>
      </c>
      <c r="Y473" s="100">
        <v>14.2</v>
      </c>
      <c r="Z473" s="100">
        <v>13.4</v>
      </c>
      <c r="AA473" s="100">
        <v>13.4</v>
      </c>
      <c r="AB473" s="105">
        <v>13.4</v>
      </c>
      <c r="AC473" s="102">
        <v>13.6</v>
      </c>
      <c r="AD473" s="100">
        <v>13.6</v>
      </c>
      <c r="AE473" s="100">
        <v>14</v>
      </c>
      <c r="AF473" s="100">
        <v>14.4</v>
      </c>
      <c r="AG473" s="100">
        <v>14.2</v>
      </c>
      <c r="AH473" s="100">
        <v>14.4</v>
      </c>
      <c r="AI473" s="100">
        <v>13.8</v>
      </c>
      <c r="AJ473" s="105">
        <v>14.2</v>
      </c>
      <c r="AK473" s="102">
        <v>14.4</v>
      </c>
      <c r="AL473" s="100">
        <v>15.2</v>
      </c>
      <c r="AM473" s="100">
        <v>14</v>
      </c>
      <c r="AN473" s="100">
        <v>13.6</v>
      </c>
      <c r="AO473" s="100">
        <v>15</v>
      </c>
      <c r="AP473" s="100">
        <v>13</v>
      </c>
      <c r="AQ473" s="110">
        <f t="shared" si="661"/>
        <v>0.5</v>
      </c>
      <c r="CQ473"/>
      <c r="CX473" s="103">
        <v>44491</v>
      </c>
      <c r="CY473" s="68">
        <v>9.25</v>
      </c>
      <c r="CZ473" s="68">
        <v>7.75</v>
      </c>
      <c r="DA473" s="126">
        <f t="shared" si="674"/>
        <v>1.5</v>
      </c>
      <c r="DC473" s="103">
        <v>44491</v>
      </c>
      <c r="DD473" s="127">
        <f t="shared" si="680"/>
        <v>0.59999999999999964</v>
      </c>
      <c r="DE473" s="127">
        <f t="shared" si="681"/>
        <v>0.40000000000000036</v>
      </c>
      <c r="DF473" s="127">
        <f t="shared" si="682"/>
        <v>-0.80000000000000071</v>
      </c>
      <c r="DG473" s="127">
        <f t="shared" si="683"/>
        <v>-0.40000000000000036</v>
      </c>
      <c r="DH473" s="127">
        <f t="shared" si="684"/>
        <v>0.79999999999999893</v>
      </c>
      <c r="DI473" s="127">
        <f t="shared" si="685"/>
        <v>0.19999999999999929</v>
      </c>
      <c r="DJ473" s="127">
        <f t="shared" si="686"/>
        <v>0</v>
      </c>
      <c r="DK473" s="127">
        <f t="shared" si="687"/>
        <v>-0.59999999999999964</v>
      </c>
      <c r="DL473" s="127">
        <f t="shared" si="688"/>
        <v>0</v>
      </c>
      <c r="DM473" s="127">
        <f t="shared" si="689"/>
        <v>0</v>
      </c>
      <c r="DN473" s="127">
        <f t="shared" si="690"/>
        <v>-1</v>
      </c>
      <c r="DO473" s="127">
        <f t="shared" si="691"/>
        <v>-0.80000000000000071</v>
      </c>
      <c r="DP473" s="127">
        <f t="shared" si="692"/>
        <v>0.19999999999999929</v>
      </c>
      <c r="DQ473" s="127">
        <f t="shared" si="693"/>
        <v>0.59999999999999964</v>
      </c>
      <c r="DR473" s="127">
        <f t="shared" si="694"/>
        <v>-2</v>
      </c>
      <c r="DS473" s="127">
        <f t="shared" si="695"/>
        <v>-1.2000000000000011</v>
      </c>
      <c r="DU473" s="103">
        <v>44494</v>
      </c>
      <c r="DV473" s="68"/>
      <c r="DW473" s="133"/>
      <c r="DX473" s="134"/>
      <c r="DY473" s="68">
        <v>8.3000000000000007</v>
      </c>
      <c r="DZ473" s="133">
        <v>8.8000000000000007</v>
      </c>
      <c r="EA473" s="134">
        <f t="shared" si="675"/>
        <v>-0.5</v>
      </c>
      <c r="EB473" s="68"/>
      <c r="EC473" s="133"/>
      <c r="ED473" s="134"/>
      <c r="EE473" s="68"/>
      <c r="EF473" s="133"/>
      <c r="EG473" s="134"/>
      <c r="EH473" s="68"/>
      <c r="EI473" s="133"/>
      <c r="EJ473" s="134"/>
      <c r="EK473" s="68"/>
      <c r="EL473" s="133"/>
      <c r="EM473" s="134"/>
      <c r="EN473" s="68"/>
      <c r="EO473" s="133"/>
      <c r="EP473" s="134"/>
      <c r="EQ473" s="68"/>
      <c r="ER473" s="133"/>
      <c r="ES473" s="134"/>
      <c r="ET473" s="68"/>
      <c r="EU473" s="133"/>
      <c r="EV473" s="134"/>
      <c r="EW473" s="68"/>
      <c r="EX473" s="133"/>
      <c r="EY473" s="134"/>
    </row>
    <row r="474" spans="10:155" ht="16.5" x14ac:dyDescent="0.35">
      <c r="J474" s="103">
        <v>44490</v>
      </c>
      <c r="K474" s="101">
        <f t="shared" si="678"/>
        <v>13.954838709677416</v>
      </c>
      <c r="L474" s="102">
        <v>14</v>
      </c>
      <c r="M474" s="100">
        <v>14</v>
      </c>
      <c r="N474" s="100">
        <v>14</v>
      </c>
      <c r="O474" s="100">
        <v>14</v>
      </c>
      <c r="P474" s="100">
        <v>14.4</v>
      </c>
      <c r="Q474" s="105">
        <v>13.2</v>
      </c>
      <c r="R474" s="102">
        <v>14.6</v>
      </c>
      <c r="S474" s="100">
        <v>14.2</v>
      </c>
      <c r="T474" s="100">
        <v>14.2</v>
      </c>
      <c r="U474" s="100">
        <v>14.4</v>
      </c>
      <c r="V474" s="100">
        <v>14.6</v>
      </c>
      <c r="W474" s="56">
        <v>14.6</v>
      </c>
      <c r="X474" s="106">
        <v>13.2</v>
      </c>
      <c r="Y474" s="100">
        <v>14</v>
      </c>
      <c r="Z474" s="100">
        <v>13.2</v>
      </c>
      <c r="AA474" s="100">
        <v>13.2</v>
      </c>
      <c r="AB474" s="105">
        <v>13.2</v>
      </c>
      <c r="AC474" s="102">
        <v>13.6</v>
      </c>
      <c r="AD474" s="100">
        <v>13.6</v>
      </c>
      <c r="AE474" s="100">
        <v>13.8</v>
      </c>
      <c r="AF474" s="100">
        <v>14.4</v>
      </c>
      <c r="AG474" s="100">
        <v>14.2</v>
      </c>
      <c r="AH474" s="100">
        <v>14.4</v>
      </c>
      <c r="AI474" s="100">
        <v>13.8</v>
      </c>
      <c r="AJ474" s="105">
        <v>14.2</v>
      </c>
      <c r="AK474" s="102">
        <v>14</v>
      </c>
      <c r="AL474" s="100">
        <v>15</v>
      </c>
      <c r="AM474" s="100">
        <v>13.6</v>
      </c>
      <c r="AN474" s="100">
        <v>13.2</v>
      </c>
      <c r="AO474" s="100">
        <v>14.8</v>
      </c>
      <c r="AP474" s="100">
        <v>13</v>
      </c>
      <c r="AQ474" s="110">
        <f t="shared" si="661"/>
        <v>0.30000000000000071</v>
      </c>
      <c r="CQ474"/>
      <c r="CX474" s="103">
        <v>44490</v>
      </c>
      <c r="CY474" s="68">
        <v>9.5</v>
      </c>
      <c r="CZ474" s="68">
        <v>7.75</v>
      </c>
      <c r="DA474" s="126">
        <f t="shared" si="674"/>
        <v>1.75</v>
      </c>
      <c r="DC474" s="103">
        <v>44490</v>
      </c>
      <c r="DD474" s="127">
        <f t="shared" si="680"/>
        <v>0.40000000000000036</v>
      </c>
      <c r="DE474" s="127">
        <f t="shared" si="681"/>
        <v>0.20000000000000107</v>
      </c>
      <c r="DF474" s="127">
        <f t="shared" si="682"/>
        <v>-1</v>
      </c>
      <c r="DG474" s="127">
        <f t="shared" si="683"/>
        <v>-0.59999999999999964</v>
      </c>
      <c r="DH474" s="127">
        <f t="shared" si="684"/>
        <v>0.80000000000000071</v>
      </c>
      <c r="DI474" s="127">
        <f t="shared" si="685"/>
        <v>0.40000000000000036</v>
      </c>
      <c r="DJ474" s="127">
        <f t="shared" si="686"/>
        <v>0.20000000000000107</v>
      </c>
      <c r="DK474" s="127">
        <f t="shared" si="687"/>
        <v>-0.39999999999999858</v>
      </c>
      <c r="DL474" s="127">
        <f t="shared" si="688"/>
        <v>-0.19999999999999929</v>
      </c>
      <c r="DM474" s="127">
        <f t="shared" si="689"/>
        <v>-0.19999999999999929</v>
      </c>
      <c r="DN474" s="127">
        <f t="shared" si="690"/>
        <v>-1.4000000000000004</v>
      </c>
      <c r="DO474" s="127">
        <f t="shared" si="691"/>
        <v>-1.2000000000000011</v>
      </c>
      <c r="DP474" s="127">
        <f t="shared" si="692"/>
        <v>0.40000000000000036</v>
      </c>
      <c r="DQ474" s="127">
        <f t="shared" si="693"/>
        <v>0.40000000000000036</v>
      </c>
      <c r="DR474" s="127">
        <f t="shared" si="694"/>
        <v>-1.8000000000000007</v>
      </c>
      <c r="DS474" s="127">
        <f t="shared" si="695"/>
        <v>-1</v>
      </c>
      <c r="DU474" s="103">
        <v>44493</v>
      </c>
      <c r="DV474" s="68"/>
      <c r="DW474" s="133"/>
      <c r="DX474" s="134"/>
      <c r="DY474" s="68">
        <v>8.1999999999999993</v>
      </c>
      <c r="DZ474" s="133">
        <v>8.6</v>
      </c>
      <c r="EA474" s="134">
        <f t="shared" si="675"/>
        <v>-0.40000000000000036</v>
      </c>
      <c r="EB474" s="68"/>
      <c r="EC474" s="133"/>
      <c r="ED474" s="134"/>
      <c r="EE474" s="68"/>
      <c r="EF474" s="133"/>
      <c r="EG474" s="134"/>
      <c r="EH474" s="68"/>
      <c r="EI474" s="133"/>
      <c r="EJ474" s="134"/>
      <c r="EK474" s="68"/>
      <c r="EL474" s="133"/>
      <c r="EM474" s="134"/>
      <c r="EN474" s="68"/>
      <c r="EO474" s="133"/>
      <c r="EP474" s="134"/>
      <c r="EQ474" s="68"/>
      <c r="ER474" s="133"/>
      <c r="ES474" s="134"/>
      <c r="ET474" s="68"/>
      <c r="EU474" s="133"/>
      <c r="EV474" s="134"/>
      <c r="EW474" s="68"/>
      <c r="EX474" s="133"/>
      <c r="EY474" s="134"/>
    </row>
    <row r="475" spans="10:155" ht="16.5" x14ac:dyDescent="0.35">
      <c r="J475" s="103">
        <v>44489</v>
      </c>
      <c r="K475" s="101">
        <f t="shared" si="678"/>
        <v>13.690322580645164</v>
      </c>
      <c r="L475" s="100">
        <v>13.8</v>
      </c>
      <c r="M475" s="100">
        <v>13.8</v>
      </c>
      <c r="N475" s="100">
        <v>13.8</v>
      </c>
      <c r="O475" s="100">
        <v>13.8</v>
      </c>
      <c r="P475" s="100">
        <v>14.2</v>
      </c>
      <c r="Q475" s="105">
        <v>12.8</v>
      </c>
      <c r="R475" s="102">
        <v>14.2</v>
      </c>
      <c r="S475" s="100">
        <v>14</v>
      </c>
      <c r="T475" s="100">
        <v>14</v>
      </c>
      <c r="U475" s="100">
        <v>13.8</v>
      </c>
      <c r="V475" s="100">
        <v>14</v>
      </c>
      <c r="W475" s="56">
        <v>14</v>
      </c>
      <c r="X475" s="106">
        <v>13</v>
      </c>
      <c r="Y475" s="100">
        <v>13.8</v>
      </c>
      <c r="Z475" s="100">
        <v>13</v>
      </c>
      <c r="AA475" s="100">
        <v>13</v>
      </c>
      <c r="AB475" s="105">
        <v>13</v>
      </c>
      <c r="AC475" s="102">
        <v>13.4</v>
      </c>
      <c r="AD475" s="102">
        <v>13.4</v>
      </c>
      <c r="AE475" s="100">
        <v>13.6</v>
      </c>
      <c r="AF475" s="100">
        <v>14</v>
      </c>
      <c r="AG475" s="100">
        <v>13.8</v>
      </c>
      <c r="AH475" s="100">
        <v>14</v>
      </c>
      <c r="AI475" s="100">
        <v>13.2</v>
      </c>
      <c r="AJ475" s="105">
        <v>13.6</v>
      </c>
      <c r="AK475" s="102">
        <v>13.8</v>
      </c>
      <c r="AL475" s="100">
        <v>15</v>
      </c>
      <c r="AM475" s="100">
        <v>13.6</v>
      </c>
      <c r="AN475" s="100">
        <v>13.2</v>
      </c>
      <c r="AO475" s="100">
        <v>14.8</v>
      </c>
      <c r="AP475" s="100">
        <v>13</v>
      </c>
      <c r="AQ475" s="110">
        <f t="shared" si="661"/>
        <v>0.5</v>
      </c>
      <c r="CQ475"/>
      <c r="CX475" s="103">
        <v>44489</v>
      </c>
      <c r="CY475" s="68">
        <v>9.75</v>
      </c>
      <c r="CZ475" s="68">
        <v>8.25</v>
      </c>
      <c r="DA475" s="126">
        <f t="shared" si="674"/>
        <v>1.5</v>
      </c>
      <c r="DC475" s="103">
        <v>44489</v>
      </c>
      <c r="DD475" s="127">
        <f t="shared" si="680"/>
        <v>0</v>
      </c>
      <c r="DE475" s="127">
        <f t="shared" si="681"/>
        <v>-0.19999999999999929</v>
      </c>
      <c r="DF475" s="127">
        <f t="shared" si="682"/>
        <v>-0.80000000000000071</v>
      </c>
      <c r="DG475" s="127">
        <f t="shared" si="683"/>
        <v>-0.40000000000000036</v>
      </c>
      <c r="DH475" s="127">
        <f t="shared" si="684"/>
        <v>1</v>
      </c>
      <c r="DI475" s="127">
        <f t="shared" si="685"/>
        <v>0.19999999999999929</v>
      </c>
      <c r="DJ475" s="127">
        <f t="shared" si="686"/>
        <v>0</v>
      </c>
      <c r="DK475" s="127">
        <f t="shared" si="687"/>
        <v>-0.80000000000000071</v>
      </c>
      <c r="DL475" s="127">
        <f t="shared" si="688"/>
        <v>-0.19999999999999929</v>
      </c>
      <c r="DM475" s="127">
        <f t="shared" si="689"/>
        <v>-0.19999999999999929</v>
      </c>
      <c r="DN475" s="127">
        <f t="shared" si="690"/>
        <v>-1</v>
      </c>
      <c r="DO475" s="127">
        <f t="shared" si="691"/>
        <v>-0.80000000000000071</v>
      </c>
      <c r="DP475" s="127">
        <f t="shared" si="692"/>
        <v>1</v>
      </c>
      <c r="DQ475" s="127">
        <f t="shared" si="693"/>
        <v>0.80000000000000071</v>
      </c>
      <c r="DR475" s="127">
        <f t="shared" si="694"/>
        <v>-2</v>
      </c>
      <c r="DS475" s="127">
        <f t="shared" si="695"/>
        <v>-1</v>
      </c>
      <c r="DU475" s="103">
        <v>44492</v>
      </c>
      <c r="DV475" s="68"/>
      <c r="DW475" s="133"/>
      <c r="DX475" s="134"/>
      <c r="DY475" s="68">
        <v>7.5</v>
      </c>
      <c r="DZ475" s="133">
        <v>8</v>
      </c>
      <c r="EA475" s="134">
        <f t="shared" si="675"/>
        <v>-0.5</v>
      </c>
      <c r="EB475" s="68"/>
      <c r="EC475" s="133"/>
      <c r="ED475" s="134"/>
      <c r="EE475" s="68"/>
      <c r="EF475" s="133"/>
      <c r="EG475" s="134"/>
      <c r="EH475" s="68"/>
      <c r="EI475" s="133"/>
      <c r="EJ475" s="134"/>
      <c r="EK475" s="68"/>
      <c r="EL475" s="133"/>
      <c r="EM475" s="134"/>
      <c r="EN475" s="68"/>
      <c r="EO475" s="133"/>
      <c r="EP475" s="134"/>
      <c r="EQ475" s="68"/>
      <c r="ER475" s="133"/>
      <c r="ES475" s="134"/>
      <c r="ET475" s="68"/>
      <c r="EU475" s="133"/>
      <c r="EV475" s="134"/>
      <c r="EW475" s="68"/>
      <c r="EX475" s="133"/>
      <c r="EY475" s="134"/>
    </row>
    <row r="476" spans="10:155" ht="16.5" x14ac:dyDescent="0.35">
      <c r="J476" s="103">
        <v>44488</v>
      </c>
      <c r="K476" s="101">
        <f t="shared" si="678"/>
        <v>13.490322580645163</v>
      </c>
      <c r="L476" s="100">
        <v>13.8</v>
      </c>
      <c r="M476" s="100">
        <v>13.8</v>
      </c>
      <c r="N476" s="100">
        <v>13.8</v>
      </c>
      <c r="O476" s="100">
        <v>13.8</v>
      </c>
      <c r="P476" s="100">
        <v>14.2</v>
      </c>
      <c r="Q476" s="105">
        <v>12.8</v>
      </c>
      <c r="R476" s="102">
        <v>13.8</v>
      </c>
      <c r="S476" s="100">
        <v>13.6</v>
      </c>
      <c r="T476" s="100">
        <v>13.8</v>
      </c>
      <c r="U476" s="100">
        <v>13.6</v>
      </c>
      <c r="V476" s="100">
        <v>13.8</v>
      </c>
      <c r="W476" s="56">
        <v>13.8</v>
      </c>
      <c r="X476" s="106">
        <v>13</v>
      </c>
      <c r="Y476" s="100">
        <v>13.4</v>
      </c>
      <c r="Z476" s="100">
        <v>12.8</v>
      </c>
      <c r="AA476" s="100">
        <v>12.8</v>
      </c>
      <c r="AB476" s="105">
        <v>12.8</v>
      </c>
      <c r="AC476" s="102">
        <v>13.2</v>
      </c>
      <c r="AD476" s="100">
        <v>13.2</v>
      </c>
      <c r="AE476" s="100">
        <v>13.4</v>
      </c>
      <c r="AF476" s="100">
        <v>13.6</v>
      </c>
      <c r="AG476" s="100">
        <v>13.6</v>
      </c>
      <c r="AH476" s="100">
        <v>13.6</v>
      </c>
      <c r="AI476" s="100">
        <v>13.2</v>
      </c>
      <c r="AJ476" s="105">
        <v>13.4</v>
      </c>
      <c r="AK476" s="102">
        <v>13.8</v>
      </c>
      <c r="AL476" s="100">
        <v>14.4</v>
      </c>
      <c r="AM476" s="100">
        <v>13.4</v>
      </c>
      <c r="AN476" s="100">
        <v>13</v>
      </c>
      <c r="AO476" s="100">
        <v>14.4</v>
      </c>
      <c r="AP476" s="100">
        <v>12.6</v>
      </c>
      <c r="AQ476" s="110">
        <f t="shared" si="661"/>
        <v>0.60000000000000142</v>
      </c>
      <c r="CQ476"/>
      <c r="CX476" s="103">
        <v>44488</v>
      </c>
      <c r="CY476" s="68">
        <v>9.75</v>
      </c>
      <c r="CZ476" s="68">
        <v>8.5</v>
      </c>
      <c r="DA476" s="126">
        <f t="shared" si="674"/>
        <v>1.25</v>
      </c>
      <c r="DC476" s="103">
        <v>44488</v>
      </c>
      <c r="DD476" s="127">
        <f t="shared" si="680"/>
        <v>0.20000000000000107</v>
      </c>
      <c r="DE476" s="127">
        <f t="shared" si="681"/>
        <v>0</v>
      </c>
      <c r="DF476" s="127">
        <f t="shared" si="682"/>
        <v>-0.59999999999999964</v>
      </c>
      <c r="DG476" s="127">
        <f t="shared" si="683"/>
        <v>-0.19999999999999929</v>
      </c>
      <c r="DH476" s="127">
        <f t="shared" si="684"/>
        <v>0.80000000000000071</v>
      </c>
      <c r="DI476" s="127">
        <f t="shared" si="685"/>
        <v>0.20000000000000107</v>
      </c>
      <c r="DJ476" s="127">
        <f t="shared" si="686"/>
        <v>0</v>
      </c>
      <c r="DK476" s="127">
        <f t="shared" si="687"/>
        <v>-0.40000000000000036</v>
      </c>
      <c r="DL476" s="127">
        <f t="shared" si="688"/>
        <v>0.20000000000000107</v>
      </c>
      <c r="DM476" s="127">
        <f t="shared" si="689"/>
        <v>0.20000000000000107</v>
      </c>
      <c r="DN476" s="127">
        <f t="shared" si="690"/>
        <v>-0.80000000000000071</v>
      </c>
      <c r="DO476" s="127">
        <f t="shared" si="691"/>
        <v>-0.59999999999999964</v>
      </c>
      <c r="DP476" s="127">
        <f t="shared" si="692"/>
        <v>0.59999999999999964</v>
      </c>
      <c r="DQ476" s="127">
        <f t="shared" si="693"/>
        <v>0.59999999999999964</v>
      </c>
      <c r="DR476" s="127">
        <f t="shared" si="694"/>
        <v>-1.4000000000000004</v>
      </c>
      <c r="DS476" s="127">
        <f t="shared" si="695"/>
        <v>-0.59999999999999964</v>
      </c>
      <c r="DU476" s="103">
        <v>44491</v>
      </c>
      <c r="DV476" s="68"/>
      <c r="DW476" s="133"/>
      <c r="DX476" s="134"/>
      <c r="DY476" s="68">
        <v>7.2</v>
      </c>
      <c r="DZ476" s="133">
        <v>7.7</v>
      </c>
      <c r="EA476" s="134">
        <f t="shared" si="675"/>
        <v>-0.5</v>
      </c>
      <c r="EB476" s="68"/>
      <c r="EC476" s="133"/>
      <c r="ED476" s="134"/>
      <c r="EE476" s="68"/>
      <c r="EF476" s="133"/>
      <c r="EG476" s="134"/>
      <c r="EH476" s="68"/>
      <c r="EI476" s="133"/>
      <c r="EJ476" s="134"/>
      <c r="EK476" s="68"/>
      <c r="EL476" s="133"/>
      <c r="EM476" s="134"/>
      <c r="EN476" s="68"/>
      <c r="EO476" s="133"/>
      <c r="EP476" s="134"/>
      <c r="EQ476" s="68"/>
      <c r="ER476" s="133"/>
      <c r="ES476" s="134"/>
      <c r="ET476" s="68"/>
      <c r="EU476" s="133"/>
      <c r="EV476" s="134"/>
      <c r="EW476" s="68"/>
      <c r="EX476" s="133"/>
      <c r="EY476" s="134"/>
    </row>
    <row r="477" spans="10:155" ht="16.5" x14ac:dyDescent="0.35">
      <c r="J477" s="103">
        <v>44487</v>
      </c>
      <c r="K477" s="101">
        <f t="shared" si="678"/>
        <v>13.251612903225809</v>
      </c>
      <c r="L477" s="102">
        <v>13.6</v>
      </c>
      <c r="M477" s="100">
        <v>13.8</v>
      </c>
      <c r="N477" s="102">
        <v>13.6</v>
      </c>
      <c r="O477" s="100">
        <v>13.8</v>
      </c>
      <c r="P477" s="100">
        <v>14.2</v>
      </c>
      <c r="Q477" s="105">
        <v>12.8</v>
      </c>
      <c r="R477" s="102">
        <v>13.4</v>
      </c>
      <c r="S477" s="102">
        <v>13.4</v>
      </c>
      <c r="T477" s="100">
        <v>13.8</v>
      </c>
      <c r="U477" s="100">
        <v>13</v>
      </c>
      <c r="V477" s="100">
        <v>13</v>
      </c>
      <c r="W477" s="56">
        <v>13</v>
      </c>
      <c r="X477" s="106">
        <v>12.8</v>
      </c>
      <c r="Y477" s="100">
        <v>13.4</v>
      </c>
      <c r="Z477" s="100">
        <v>12.8</v>
      </c>
      <c r="AA477" s="100">
        <v>12.8</v>
      </c>
      <c r="AB477" s="105">
        <v>12.8</v>
      </c>
      <c r="AC477" s="102">
        <v>13</v>
      </c>
      <c r="AD477" s="100">
        <v>13</v>
      </c>
      <c r="AE477" s="100">
        <v>13.2</v>
      </c>
      <c r="AF477" s="100">
        <v>13</v>
      </c>
      <c r="AG477" s="100">
        <v>13</v>
      </c>
      <c r="AH477" s="100">
        <v>13</v>
      </c>
      <c r="AI477" s="100">
        <v>13</v>
      </c>
      <c r="AJ477" s="100">
        <v>13</v>
      </c>
      <c r="AK477" s="102">
        <v>13.6</v>
      </c>
      <c r="AL477" s="100">
        <v>14.2</v>
      </c>
      <c r="AM477" s="100">
        <v>13</v>
      </c>
      <c r="AN477" s="100">
        <v>12.8</v>
      </c>
      <c r="AO477" s="100">
        <v>14.4</v>
      </c>
      <c r="AP477" s="100">
        <v>12.6</v>
      </c>
      <c r="AQ477" s="110">
        <f t="shared" ref="AQ477:AQ540" si="696">SUM(P477+AL477)/2-SUM(R477+S477)/2</f>
        <v>0.79999999999999893</v>
      </c>
      <c r="CQ477"/>
      <c r="CX477" s="103">
        <v>44487</v>
      </c>
      <c r="CY477" s="68">
        <v>9.75</v>
      </c>
      <c r="CZ477" s="68">
        <v>8.75</v>
      </c>
      <c r="DA477" s="126">
        <f t="shared" si="674"/>
        <v>1</v>
      </c>
      <c r="DC477" s="103">
        <v>44487</v>
      </c>
      <c r="DD477" s="127">
        <f t="shared" si="680"/>
        <v>-0.40000000000000036</v>
      </c>
      <c r="DE477" s="127">
        <f t="shared" si="681"/>
        <v>-0.40000000000000036</v>
      </c>
      <c r="DF477" s="127">
        <f t="shared" si="682"/>
        <v>-0.59999999999999964</v>
      </c>
      <c r="DG477" s="127">
        <f t="shared" si="683"/>
        <v>-0.40000000000000036</v>
      </c>
      <c r="DH477" s="127">
        <f t="shared" si="684"/>
        <v>0.79999999999999893</v>
      </c>
      <c r="DI477" s="127">
        <f t="shared" si="685"/>
        <v>0</v>
      </c>
      <c r="DJ477" s="127">
        <f t="shared" si="686"/>
        <v>-0.40000000000000036</v>
      </c>
      <c r="DK477" s="127">
        <f t="shared" si="687"/>
        <v>-0.40000000000000036</v>
      </c>
      <c r="DL477" s="127">
        <f t="shared" si="688"/>
        <v>0.19999999999999929</v>
      </c>
      <c r="DM477" s="127">
        <f t="shared" si="689"/>
        <v>0.19999999999999929</v>
      </c>
      <c r="DN477" s="127">
        <f t="shared" si="690"/>
        <v>-0.59999999999999964</v>
      </c>
      <c r="DO477" s="127">
        <f t="shared" si="691"/>
        <v>-0.19999999999999929</v>
      </c>
      <c r="DP477" s="127">
        <f t="shared" si="692"/>
        <v>1.1999999999999993</v>
      </c>
      <c r="DQ477" s="127">
        <f t="shared" si="693"/>
        <v>0.79999999999999893</v>
      </c>
      <c r="DR477" s="127">
        <f t="shared" si="694"/>
        <v>-1.3999999999999986</v>
      </c>
      <c r="DS477" s="127">
        <f t="shared" si="695"/>
        <v>-0.59999999999999964</v>
      </c>
      <c r="DU477" s="103">
        <v>44490</v>
      </c>
      <c r="DV477" s="68"/>
      <c r="DW477" s="133"/>
      <c r="DX477" s="134"/>
      <c r="DY477" s="68">
        <v>7.1</v>
      </c>
      <c r="DZ477" s="133">
        <v>7.5</v>
      </c>
      <c r="EA477" s="134">
        <f t="shared" si="675"/>
        <v>-0.40000000000000036</v>
      </c>
      <c r="EB477" s="68"/>
      <c r="EC477" s="133"/>
      <c r="ED477" s="134"/>
      <c r="EE477" s="68"/>
      <c r="EF477" s="133"/>
      <c r="EG477" s="134"/>
      <c r="EH477" s="68"/>
      <c r="EI477" s="133"/>
      <c r="EJ477" s="134"/>
      <c r="EK477" s="68"/>
      <c r="EL477" s="133"/>
      <c r="EM477" s="134"/>
      <c r="EN477" s="68"/>
      <c r="EO477" s="133"/>
      <c r="EP477" s="134"/>
      <c r="EQ477" s="68"/>
      <c r="ER477" s="133"/>
      <c r="ES477" s="134"/>
      <c r="ET477" s="68"/>
      <c r="EU477" s="133"/>
      <c r="EV477" s="134"/>
      <c r="EW477" s="68"/>
      <c r="EX477" s="133"/>
      <c r="EY477" s="134"/>
    </row>
    <row r="478" spans="10:155" ht="16.5" x14ac:dyDescent="0.35">
      <c r="J478" s="103">
        <v>44486</v>
      </c>
      <c r="K478" s="101">
        <f t="shared" si="678"/>
        <v>12.696774193548389</v>
      </c>
      <c r="L478" s="100">
        <v>13.2</v>
      </c>
      <c r="M478" s="100">
        <v>13.2</v>
      </c>
      <c r="N478" s="100">
        <v>12.6</v>
      </c>
      <c r="O478" s="100">
        <v>13.2</v>
      </c>
      <c r="P478" s="100">
        <v>13.6</v>
      </c>
      <c r="Q478" s="100">
        <v>12.6</v>
      </c>
      <c r="R478" s="102">
        <v>13</v>
      </c>
      <c r="S478" s="100">
        <v>12.4</v>
      </c>
      <c r="T478" s="100">
        <v>13.2</v>
      </c>
      <c r="U478" s="100">
        <v>12.4</v>
      </c>
      <c r="V478" s="100">
        <v>12.4</v>
      </c>
      <c r="W478" s="56">
        <v>12.4</v>
      </c>
      <c r="X478" s="106">
        <v>12.2</v>
      </c>
      <c r="Y478" s="100">
        <v>12.8</v>
      </c>
      <c r="Z478" s="102">
        <v>12.2</v>
      </c>
      <c r="AA478" s="102">
        <v>12.2</v>
      </c>
      <c r="AB478" s="199">
        <v>12.2</v>
      </c>
      <c r="AC478" s="102">
        <v>12.8</v>
      </c>
      <c r="AD478" s="102">
        <v>12.8</v>
      </c>
      <c r="AE478" s="102">
        <v>12.6</v>
      </c>
      <c r="AF478" s="102">
        <v>12.6</v>
      </c>
      <c r="AG478" s="102">
        <v>12.6</v>
      </c>
      <c r="AH478" s="100">
        <v>12.8</v>
      </c>
      <c r="AI478" s="100">
        <v>12.6</v>
      </c>
      <c r="AJ478" s="105">
        <v>12.8</v>
      </c>
      <c r="AK478" s="100">
        <v>12.6</v>
      </c>
      <c r="AL478" s="100">
        <v>13.4</v>
      </c>
      <c r="AM478" s="100">
        <v>12.4</v>
      </c>
      <c r="AN478" s="100">
        <v>12</v>
      </c>
      <c r="AO478" s="100">
        <v>13.8</v>
      </c>
      <c r="AP478" s="100">
        <v>12</v>
      </c>
      <c r="AQ478" s="110">
        <f t="shared" si="696"/>
        <v>0.80000000000000071</v>
      </c>
      <c r="CQ478"/>
      <c r="CX478" s="103">
        <v>44486</v>
      </c>
      <c r="CY478" s="68">
        <v>8.75</v>
      </c>
      <c r="CZ478" s="68">
        <v>7.75</v>
      </c>
      <c r="DA478" s="126">
        <f t="shared" si="674"/>
        <v>1</v>
      </c>
      <c r="DC478" s="103">
        <v>44486</v>
      </c>
      <c r="DD478" s="127">
        <f t="shared" si="680"/>
        <v>0</v>
      </c>
      <c r="DE478" s="127">
        <f t="shared" si="681"/>
        <v>0</v>
      </c>
      <c r="DF478" s="127">
        <f t="shared" si="682"/>
        <v>-0.40000000000000036</v>
      </c>
      <c r="DG478" s="127">
        <f t="shared" si="683"/>
        <v>0</v>
      </c>
      <c r="DH478" s="127">
        <f t="shared" si="684"/>
        <v>1</v>
      </c>
      <c r="DI478" s="127">
        <f t="shared" si="685"/>
        <v>0.59999999999999964</v>
      </c>
      <c r="DJ478" s="127">
        <f t="shared" si="686"/>
        <v>0.40000000000000036</v>
      </c>
      <c r="DK478" s="127">
        <f t="shared" si="687"/>
        <v>0.19999999999999929</v>
      </c>
      <c r="DL478" s="127">
        <f t="shared" si="688"/>
        <v>0.19999999999999929</v>
      </c>
      <c r="DM478" s="127">
        <f t="shared" si="689"/>
        <v>0.19999999999999929</v>
      </c>
      <c r="DN478" s="127">
        <f t="shared" si="690"/>
        <v>-1</v>
      </c>
      <c r="DO478" s="127">
        <f t="shared" si="691"/>
        <v>-0.80000000000000071</v>
      </c>
      <c r="DP478" s="127">
        <f t="shared" si="692"/>
        <v>1</v>
      </c>
      <c r="DQ478" s="127">
        <f t="shared" si="693"/>
        <v>0.40000000000000036</v>
      </c>
      <c r="DR478" s="127">
        <f t="shared" si="694"/>
        <v>-1.2000000000000011</v>
      </c>
      <c r="DS478" s="127">
        <f t="shared" si="695"/>
        <v>-0.20000000000000107</v>
      </c>
      <c r="DU478" s="103">
        <v>44489</v>
      </c>
      <c r="DV478" s="68"/>
      <c r="DW478" s="133"/>
      <c r="DX478" s="134"/>
      <c r="DY478" s="68">
        <v>7</v>
      </c>
      <c r="DZ478" s="133">
        <v>7.3</v>
      </c>
      <c r="EA478" s="134">
        <f t="shared" si="675"/>
        <v>-0.29999999999999982</v>
      </c>
      <c r="EB478" s="68"/>
      <c r="EC478" s="133"/>
      <c r="ED478" s="134"/>
      <c r="EE478" s="68"/>
      <c r="EF478" s="133"/>
      <c r="EG478" s="134"/>
      <c r="EH478" s="68"/>
      <c r="EI478" s="133"/>
      <c r="EJ478" s="134"/>
      <c r="EK478" s="68"/>
      <c r="EL478" s="133"/>
      <c r="EM478" s="134"/>
      <c r="EN478" s="68"/>
      <c r="EO478" s="133"/>
      <c r="EP478" s="134"/>
      <c r="EQ478" s="68"/>
      <c r="ER478" s="133"/>
      <c r="ES478" s="134"/>
      <c r="ET478" s="68"/>
      <c r="EU478" s="133"/>
      <c r="EV478" s="134"/>
      <c r="EW478" s="68"/>
      <c r="EX478" s="133"/>
      <c r="EY478" s="134"/>
    </row>
    <row r="479" spans="10:155" ht="16.5" x14ac:dyDescent="0.35">
      <c r="J479" s="103">
        <v>44485</v>
      </c>
      <c r="K479" s="101">
        <f t="shared" si="678"/>
        <v>12.464516129032255</v>
      </c>
      <c r="L479" s="102">
        <v>13</v>
      </c>
      <c r="M479" s="100">
        <v>13.2</v>
      </c>
      <c r="N479" s="100">
        <v>12.6</v>
      </c>
      <c r="O479" s="100">
        <v>13.2</v>
      </c>
      <c r="P479" s="100">
        <v>13.6</v>
      </c>
      <c r="Q479" s="100">
        <v>12.6</v>
      </c>
      <c r="R479" s="102">
        <v>12.4</v>
      </c>
      <c r="S479" s="100">
        <v>12</v>
      </c>
      <c r="T479" s="100">
        <v>13</v>
      </c>
      <c r="U479" s="100">
        <v>12.4</v>
      </c>
      <c r="V479" s="100">
        <v>12.4</v>
      </c>
      <c r="W479" s="56">
        <v>12.4</v>
      </c>
      <c r="X479" s="106">
        <v>11.8</v>
      </c>
      <c r="Y479" s="100">
        <v>12.4</v>
      </c>
      <c r="Z479" s="102">
        <v>12</v>
      </c>
      <c r="AA479" s="102">
        <v>12</v>
      </c>
      <c r="AB479" s="199">
        <v>12</v>
      </c>
      <c r="AC479" s="102">
        <v>12.6</v>
      </c>
      <c r="AD479" s="102">
        <v>12.6</v>
      </c>
      <c r="AE479" s="100">
        <v>12.4</v>
      </c>
      <c r="AF479" s="100">
        <v>12.4</v>
      </c>
      <c r="AG479" s="100">
        <v>12.4</v>
      </c>
      <c r="AH479" s="100">
        <v>12.2</v>
      </c>
      <c r="AI479" s="100">
        <v>12</v>
      </c>
      <c r="AJ479" s="105">
        <v>12.2</v>
      </c>
      <c r="AK479" s="102">
        <v>12.4</v>
      </c>
      <c r="AL479" s="100">
        <v>13.2</v>
      </c>
      <c r="AM479" s="100">
        <v>12.2</v>
      </c>
      <c r="AN479" s="100">
        <v>12</v>
      </c>
      <c r="AO479" s="100">
        <v>13</v>
      </c>
      <c r="AP479" s="100">
        <v>11.8</v>
      </c>
      <c r="AQ479" s="110">
        <f t="shared" si="696"/>
        <v>1.1999999999999993</v>
      </c>
      <c r="CQ479"/>
      <c r="CX479" s="103">
        <v>44485</v>
      </c>
      <c r="CY479" s="68">
        <v>8.75</v>
      </c>
      <c r="CZ479" s="68">
        <v>7.25</v>
      </c>
      <c r="DA479" s="126">
        <f t="shared" si="674"/>
        <v>1.5</v>
      </c>
      <c r="DC479" s="103">
        <v>44485</v>
      </c>
      <c r="DD479" s="127">
        <f t="shared" si="680"/>
        <v>0.40000000000000036</v>
      </c>
      <c r="DE479" s="127">
        <f t="shared" si="681"/>
        <v>0.40000000000000036</v>
      </c>
      <c r="DF479" s="127">
        <f t="shared" si="682"/>
        <v>0</v>
      </c>
      <c r="DG479" s="127">
        <f t="shared" si="683"/>
        <v>0.19999999999999929</v>
      </c>
      <c r="DH479" s="127">
        <f t="shared" si="684"/>
        <v>1.1999999999999993</v>
      </c>
      <c r="DI479" s="127">
        <f t="shared" si="685"/>
        <v>0.40000000000000036</v>
      </c>
      <c r="DJ479" s="127">
        <f t="shared" si="686"/>
        <v>0.19999999999999929</v>
      </c>
      <c r="DK479" s="127">
        <f t="shared" si="687"/>
        <v>0</v>
      </c>
      <c r="DL479" s="127">
        <f t="shared" si="688"/>
        <v>0.59999999999999964</v>
      </c>
      <c r="DM479" s="127">
        <f t="shared" si="689"/>
        <v>0.40000000000000036</v>
      </c>
      <c r="DN479" s="127">
        <f t="shared" si="690"/>
        <v>-0.40000000000000036</v>
      </c>
      <c r="DO479" s="127">
        <f t="shared" si="691"/>
        <v>-0.19999999999999929</v>
      </c>
      <c r="DP479" s="127">
        <f t="shared" si="692"/>
        <v>0.79999999999999893</v>
      </c>
      <c r="DQ479" s="127">
        <f t="shared" si="693"/>
        <v>0.79999999999999893</v>
      </c>
      <c r="DR479" s="127">
        <f t="shared" si="694"/>
        <v>-1.3999999999999986</v>
      </c>
      <c r="DS479" s="127">
        <f t="shared" si="695"/>
        <v>-0.19999999999999929</v>
      </c>
      <c r="DU479" s="103">
        <v>44488</v>
      </c>
      <c r="DV479" s="68"/>
      <c r="DW479" s="133"/>
      <c r="DX479" s="134"/>
      <c r="DY479" s="68">
        <v>6.8</v>
      </c>
      <c r="DZ479" s="133">
        <v>7.2</v>
      </c>
      <c r="EA479" s="134">
        <f t="shared" si="675"/>
        <v>-0.40000000000000036</v>
      </c>
      <c r="EB479" s="68"/>
      <c r="EC479" s="133"/>
      <c r="ED479" s="134"/>
      <c r="EE479" s="68"/>
      <c r="EF479" s="133"/>
      <c r="EG479" s="134"/>
      <c r="EH479" s="68"/>
      <c r="EI479" s="133"/>
      <c r="EJ479" s="134"/>
      <c r="EK479" s="68"/>
      <c r="EL479" s="133"/>
      <c r="EM479" s="134"/>
      <c r="EN479" s="68"/>
      <c r="EO479" s="133"/>
      <c r="EP479" s="134"/>
      <c r="EQ479" s="68"/>
      <c r="ER479" s="133"/>
      <c r="ES479" s="134"/>
      <c r="ET479" s="68"/>
      <c r="EU479" s="133"/>
      <c r="EV479" s="134"/>
      <c r="EW479" s="68"/>
      <c r="EX479" s="133"/>
      <c r="EY479" s="134"/>
    </row>
    <row r="480" spans="10:155" ht="16.5" x14ac:dyDescent="0.35">
      <c r="J480" s="103">
        <v>44484</v>
      </c>
      <c r="K480" s="101">
        <f t="shared" si="678"/>
        <v>12.687096774193545</v>
      </c>
      <c r="L480" s="102">
        <v>13.4</v>
      </c>
      <c r="M480" s="100">
        <v>13.4</v>
      </c>
      <c r="N480" s="100">
        <v>12.8</v>
      </c>
      <c r="O480" s="100">
        <v>13.3</v>
      </c>
      <c r="P480" s="100">
        <v>13.6</v>
      </c>
      <c r="Q480" s="105">
        <v>13</v>
      </c>
      <c r="R480" s="102">
        <v>12.6</v>
      </c>
      <c r="S480" s="100">
        <v>12</v>
      </c>
      <c r="T480" s="100">
        <v>13.2</v>
      </c>
      <c r="U480" s="100">
        <v>12.8</v>
      </c>
      <c r="V480" s="100">
        <v>12.8</v>
      </c>
      <c r="W480" s="56">
        <v>12.6</v>
      </c>
      <c r="X480" s="106">
        <v>12</v>
      </c>
      <c r="Y480" s="100">
        <v>12.6</v>
      </c>
      <c r="Z480" s="100">
        <v>12.2</v>
      </c>
      <c r="AA480" s="100">
        <v>12.2</v>
      </c>
      <c r="AB480" s="105">
        <v>12.2</v>
      </c>
      <c r="AC480" s="102">
        <v>13</v>
      </c>
      <c r="AD480" s="100">
        <v>13</v>
      </c>
      <c r="AE480" s="100">
        <v>12.4</v>
      </c>
      <c r="AF480" s="100">
        <v>12.8</v>
      </c>
      <c r="AG480" s="100">
        <v>12.4</v>
      </c>
      <c r="AH480" s="100">
        <v>12.4</v>
      </c>
      <c r="AI480" s="100">
        <v>12</v>
      </c>
      <c r="AJ480" s="105">
        <v>12.4</v>
      </c>
      <c r="AK480" s="102">
        <v>12.8</v>
      </c>
      <c r="AL480" s="100">
        <v>13.2</v>
      </c>
      <c r="AM480" s="100">
        <v>12.6</v>
      </c>
      <c r="AN480" s="100">
        <v>12.4</v>
      </c>
      <c r="AO480" s="100">
        <v>13.2</v>
      </c>
      <c r="AP480" s="100">
        <v>12</v>
      </c>
      <c r="AQ480" s="110">
        <f t="shared" si="696"/>
        <v>1.0999999999999979</v>
      </c>
      <c r="CQ480"/>
      <c r="CX480" s="103">
        <v>44484</v>
      </c>
      <c r="CY480" s="68">
        <v>9</v>
      </c>
      <c r="CZ480" s="68">
        <v>7</v>
      </c>
      <c r="DA480" s="126">
        <f t="shared" si="674"/>
        <v>2</v>
      </c>
      <c r="DC480" s="103">
        <v>44484</v>
      </c>
      <c r="DD480" s="127">
        <f t="shared" si="680"/>
        <v>0.80000000000000071</v>
      </c>
      <c r="DE480" s="127">
        <f t="shared" si="681"/>
        <v>0.80000000000000071</v>
      </c>
      <c r="DF480" s="127">
        <f t="shared" si="682"/>
        <v>0.40000000000000036</v>
      </c>
      <c r="DG480" s="127">
        <f t="shared" si="683"/>
        <v>0.59999999999999964</v>
      </c>
      <c r="DH480" s="127">
        <f t="shared" si="684"/>
        <v>1.1999999999999993</v>
      </c>
      <c r="DI480" s="127">
        <f t="shared" si="685"/>
        <v>0.59999999999999964</v>
      </c>
      <c r="DJ480" s="127">
        <f t="shared" si="686"/>
        <v>0.40000000000000036</v>
      </c>
      <c r="DK480" s="127">
        <f t="shared" si="687"/>
        <v>0</v>
      </c>
      <c r="DL480" s="127">
        <f t="shared" si="688"/>
        <v>0.80000000000000071</v>
      </c>
      <c r="DM480" s="127">
        <f t="shared" si="689"/>
        <v>0.80000000000000071</v>
      </c>
      <c r="DN480" s="127">
        <f t="shared" si="690"/>
        <v>-0.19999999999999929</v>
      </c>
      <c r="DO480" s="127">
        <f t="shared" si="691"/>
        <v>0</v>
      </c>
      <c r="DP480" s="127">
        <f t="shared" si="692"/>
        <v>0.39999999999999858</v>
      </c>
      <c r="DQ480" s="127">
        <f t="shared" si="693"/>
        <v>0.59999999999999964</v>
      </c>
      <c r="DR480" s="127">
        <f t="shared" si="694"/>
        <v>-1.1999999999999993</v>
      </c>
      <c r="DS480" s="127">
        <f t="shared" si="695"/>
        <v>0</v>
      </c>
      <c r="DU480" s="103">
        <v>44487</v>
      </c>
      <c r="DV480" s="68"/>
      <c r="DW480" s="133"/>
      <c r="DX480" s="134"/>
      <c r="DY480" s="68">
        <v>6.7</v>
      </c>
      <c r="DZ480" s="133">
        <v>7.1</v>
      </c>
      <c r="EA480" s="134">
        <f t="shared" si="675"/>
        <v>-0.39999999999999947</v>
      </c>
      <c r="EB480" s="68"/>
      <c r="EC480" s="133"/>
      <c r="ED480" s="134"/>
      <c r="EE480" s="68"/>
      <c r="EF480" s="133"/>
      <c r="EG480" s="134"/>
      <c r="EH480" s="68"/>
      <c r="EI480" s="133"/>
      <c r="EJ480" s="134"/>
      <c r="EK480" s="68"/>
      <c r="EL480" s="133"/>
      <c r="EM480" s="134"/>
      <c r="EN480" s="68"/>
      <c r="EO480" s="133"/>
      <c r="EP480" s="134"/>
      <c r="EQ480" s="68"/>
      <c r="ER480" s="133"/>
      <c r="ES480" s="134"/>
      <c r="ET480" s="68"/>
      <c r="EU480" s="133"/>
      <c r="EV480" s="134"/>
      <c r="EW480" s="68"/>
      <c r="EX480" s="133"/>
      <c r="EY480" s="134"/>
    </row>
    <row r="481" spans="10:155" ht="16.5" x14ac:dyDescent="0.35">
      <c r="J481" s="103">
        <v>44483</v>
      </c>
      <c r="K481" s="101">
        <f t="shared" si="678"/>
        <v>13.006451612903223</v>
      </c>
      <c r="L481" s="102">
        <v>13.6</v>
      </c>
      <c r="M481" s="100">
        <v>13.4</v>
      </c>
      <c r="N481" s="100">
        <v>13</v>
      </c>
      <c r="O481" s="100">
        <v>13.3</v>
      </c>
      <c r="P481" s="100">
        <v>13.6</v>
      </c>
      <c r="Q481" s="105">
        <v>13</v>
      </c>
      <c r="R481" s="102">
        <v>13.5</v>
      </c>
      <c r="S481" s="100">
        <v>12.6</v>
      </c>
      <c r="T481" s="100">
        <v>13.4</v>
      </c>
      <c r="U481" s="100">
        <v>13.2</v>
      </c>
      <c r="V481" s="100">
        <v>13.2</v>
      </c>
      <c r="W481" s="56">
        <v>13.2</v>
      </c>
      <c r="X481" s="106">
        <v>12</v>
      </c>
      <c r="Y481" s="100">
        <v>13</v>
      </c>
      <c r="Z481" s="100">
        <v>12.6</v>
      </c>
      <c r="AA481" s="100">
        <v>12.6</v>
      </c>
      <c r="AB481" s="105">
        <v>12.6</v>
      </c>
      <c r="AC481" s="102">
        <v>13.2</v>
      </c>
      <c r="AD481" s="100">
        <v>13.2</v>
      </c>
      <c r="AE481" s="100">
        <v>13</v>
      </c>
      <c r="AF481" s="100">
        <v>13</v>
      </c>
      <c r="AG481" s="100">
        <v>13</v>
      </c>
      <c r="AH481" s="100">
        <v>13</v>
      </c>
      <c r="AI481" s="100">
        <v>13</v>
      </c>
      <c r="AJ481" s="100">
        <v>13</v>
      </c>
      <c r="AK481" s="102">
        <v>13</v>
      </c>
      <c r="AL481" s="100">
        <v>13.6</v>
      </c>
      <c r="AM481" s="100">
        <v>12.6</v>
      </c>
      <c r="AN481" s="100">
        <v>12.4</v>
      </c>
      <c r="AO481" s="100">
        <v>13.4</v>
      </c>
      <c r="AP481" s="100">
        <v>12</v>
      </c>
      <c r="AQ481" s="110">
        <f t="shared" si="696"/>
        <v>0.54999999999999893</v>
      </c>
      <c r="CQ481"/>
      <c r="CX481" s="103">
        <v>44483</v>
      </c>
      <c r="CY481" s="68">
        <v>9.25</v>
      </c>
      <c r="CZ481" s="68">
        <v>7.75</v>
      </c>
      <c r="DA481" s="126">
        <f t="shared" si="674"/>
        <v>1.5</v>
      </c>
      <c r="DC481" s="103">
        <v>44483</v>
      </c>
      <c r="DD481" s="127">
        <f t="shared" si="680"/>
        <v>0.59999999999999964</v>
      </c>
      <c r="DE481" s="127">
        <f t="shared" si="681"/>
        <v>0.59999999999999964</v>
      </c>
      <c r="DF481" s="127">
        <f t="shared" si="682"/>
        <v>-0.19999999999999929</v>
      </c>
      <c r="DG481" s="127">
        <f t="shared" si="683"/>
        <v>0</v>
      </c>
      <c r="DH481" s="127">
        <f t="shared" si="684"/>
        <v>1</v>
      </c>
      <c r="DI481" s="127">
        <f t="shared" si="685"/>
        <v>0.90000000000000036</v>
      </c>
      <c r="DJ481" s="127">
        <f t="shared" si="686"/>
        <v>0.40000000000000036</v>
      </c>
      <c r="DK481" s="127">
        <f t="shared" si="687"/>
        <v>0.40000000000000036</v>
      </c>
      <c r="DL481" s="127">
        <f t="shared" si="688"/>
        <v>0.40000000000000036</v>
      </c>
      <c r="DM481" s="127">
        <f t="shared" si="689"/>
        <v>0.40000000000000036</v>
      </c>
      <c r="DN481" s="127">
        <f t="shared" si="690"/>
        <v>-1.0999999999999996</v>
      </c>
      <c r="DO481" s="127">
        <f t="shared" si="691"/>
        <v>-0.59999999999999964</v>
      </c>
      <c r="DP481" s="127">
        <f t="shared" si="692"/>
        <v>0.40000000000000036</v>
      </c>
      <c r="DQ481" s="127">
        <f t="shared" si="693"/>
        <v>9.9999999999999645E-2</v>
      </c>
      <c r="DR481" s="127">
        <f t="shared" si="694"/>
        <v>-1.5999999999999996</v>
      </c>
      <c r="DS481" s="127">
        <f t="shared" si="695"/>
        <v>-0.59999999999999964</v>
      </c>
      <c r="DU481" s="103">
        <v>44486</v>
      </c>
      <c r="DV481" s="68"/>
      <c r="DW481" s="133"/>
      <c r="DX481" s="134"/>
      <c r="DY481" s="68">
        <v>6.2</v>
      </c>
      <c r="DZ481" s="133">
        <v>6.6</v>
      </c>
      <c r="EA481" s="134">
        <f t="shared" si="675"/>
        <v>-0.39999999999999947</v>
      </c>
      <c r="EB481" s="68"/>
      <c r="EC481" s="133"/>
      <c r="ED481" s="134"/>
      <c r="EE481" s="68"/>
      <c r="EF481" s="133"/>
      <c r="EG481" s="134"/>
      <c r="EH481" s="68"/>
      <c r="EI481" s="133"/>
      <c r="EJ481" s="134"/>
      <c r="EK481" s="68"/>
      <c r="EL481" s="133"/>
      <c r="EM481" s="134"/>
      <c r="EN481" s="68"/>
      <c r="EO481" s="133"/>
      <c r="EP481" s="134"/>
      <c r="EQ481" s="68"/>
      <c r="ER481" s="133"/>
      <c r="ES481" s="134"/>
      <c r="ET481" s="68"/>
      <c r="EU481" s="133"/>
      <c r="EV481" s="134"/>
      <c r="EW481" s="68"/>
      <c r="EX481" s="133"/>
      <c r="EY481" s="134"/>
    </row>
    <row r="482" spans="10:155" ht="16.5" x14ac:dyDescent="0.35">
      <c r="J482" s="103">
        <v>44482</v>
      </c>
      <c r="K482" s="101">
        <f t="shared" si="678"/>
        <v>12.277419354838706</v>
      </c>
      <c r="L482" s="102">
        <v>12</v>
      </c>
      <c r="M482" s="100">
        <v>11.8</v>
      </c>
      <c r="N482" s="100">
        <v>12</v>
      </c>
      <c r="O482" s="100">
        <v>12</v>
      </c>
      <c r="P482" s="100">
        <v>12.4</v>
      </c>
      <c r="Q482" s="105">
        <v>13</v>
      </c>
      <c r="R482" s="102">
        <v>13</v>
      </c>
      <c r="S482" s="100">
        <v>12.2</v>
      </c>
      <c r="T482" s="100">
        <v>13</v>
      </c>
      <c r="U482" s="100">
        <v>12.8</v>
      </c>
      <c r="V482" s="100">
        <v>12.6</v>
      </c>
      <c r="W482" s="56">
        <v>12.6</v>
      </c>
      <c r="X482" s="106">
        <v>12</v>
      </c>
      <c r="Y482" s="100">
        <v>12.2</v>
      </c>
      <c r="Z482" s="100">
        <v>11.8</v>
      </c>
      <c r="AA482" s="100">
        <v>11.8</v>
      </c>
      <c r="AB482" s="105">
        <v>11.8</v>
      </c>
      <c r="AC482" s="102">
        <v>12.6</v>
      </c>
      <c r="AD482" s="100">
        <v>12.4</v>
      </c>
      <c r="AE482" s="100">
        <v>12</v>
      </c>
      <c r="AF482" s="100">
        <v>12.2</v>
      </c>
      <c r="AG482" s="100">
        <v>12.4</v>
      </c>
      <c r="AH482" s="100">
        <v>12.4</v>
      </c>
      <c r="AI482" s="100">
        <v>12.4</v>
      </c>
      <c r="AJ482" s="100">
        <v>12.4</v>
      </c>
      <c r="AK482" s="102">
        <v>12</v>
      </c>
      <c r="AL482" s="100">
        <v>13</v>
      </c>
      <c r="AM482" s="100">
        <v>12</v>
      </c>
      <c r="AN482" s="100">
        <v>11.8</v>
      </c>
      <c r="AO482" s="100">
        <v>12.8</v>
      </c>
      <c r="AP482" s="100">
        <v>11.2</v>
      </c>
      <c r="AQ482" s="110">
        <f t="shared" si="696"/>
        <v>9.9999999999999645E-2</v>
      </c>
      <c r="CQ482"/>
      <c r="CX482" s="103">
        <v>44482</v>
      </c>
      <c r="CY482" s="68">
        <v>8.5</v>
      </c>
      <c r="CZ482" s="68">
        <v>7</v>
      </c>
      <c r="DA482" s="126">
        <f t="shared" si="674"/>
        <v>1.5</v>
      </c>
      <c r="DC482" s="103">
        <v>44482</v>
      </c>
      <c r="DD482" s="127">
        <f t="shared" si="680"/>
        <v>0.40000000000000036</v>
      </c>
      <c r="DE482" s="127">
        <f t="shared" si="681"/>
        <v>0.60000000000000142</v>
      </c>
      <c r="DF482" s="127">
        <f t="shared" si="682"/>
        <v>-0.39999999999999858</v>
      </c>
      <c r="DG482" s="127">
        <f t="shared" si="683"/>
        <v>-0.19999999999999929</v>
      </c>
      <c r="DH482" s="127">
        <f t="shared" si="684"/>
        <v>0.80000000000000071</v>
      </c>
      <c r="DI482" s="127">
        <f t="shared" si="685"/>
        <v>0.80000000000000071</v>
      </c>
      <c r="DJ482" s="127">
        <f t="shared" si="686"/>
        <v>0.20000000000000107</v>
      </c>
      <c r="DK482" s="127">
        <f t="shared" si="687"/>
        <v>0.20000000000000107</v>
      </c>
      <c r="DL482" s="127">
        <f t="shared" si="688"/>
        <v>-0.19999999999999929</v>
      </c>
      <c r="DM482" s="127">
        <f t="shared" si="689"/>
        <v>-0.19999999999999929</v>
      </c>
      <c r="DN482" s="127">
        <f t="shared" si="690"/>
        <v>-1.1999999999999993</v>
      </c>
      <c r="DO482" s="127">
        <f t="shared" si="691"/>
        <v>-0.59999999999999964</v>
      </c>
      <c r="DP482" s="127">
        <f t="shared" si="692"/>
        <v>0.40000000000000036</v>
      </c>
      <c r="DQ482" s="127">
        <f t="shared" si="693"/>
        <v>0</v>
      </c>
      <c r="DR482" s="127">
        <f t="shared" si="694"/>
        <v>-1</v>
      </c>
      <c r="DS482" s="127">
        <f t="shared" si="695"/>
        <v>-0.19999999999999929</v>
      </c>
      <c r="DU482" s="103">
        <v>44485</v>
      </c>
      <c r="DV482" s="68"/>
      <c r="DW482" s="133"/>
      <c r="DX482" s="134"/>
      <c r="DY482" s="68">
        <v>6</v>
      </c>
      <c r="DZ482" s="133">
        <v>6.4</v>
      </c>
      <c r="EA482" s="134">
        <f t="shared" si="675"/>
        <v>-0.40000000000000036</v>
      </c>
      <c r="EB482" s="68"/>
      <c r="EC482" s="133"/>
      <c r="ED482" s="134"/>
      <c r="EE482" s="68"/>
      <c r="EF482" s="133"/>
      <c r="EG482" s="134"/>
      <c r="EH482" s="68"/>
      <c r="EI482" s="133"/>
      <c r="EJ482" s="134"/>
      <c r="EK482" s="68"/>
      <c r="EL482" s="133"/>
      <c r="EM482" s="134"/>
      <c r="EN482" s="68"/>
      <c r="EO482" s="133"/>
      <c r="EP482" s="134"/>
      <c r="EQ482" s="68"/>
      <c r="ER482" s="133"/>
      <c r="ES482" s="134"/>
      <c r="ET482" s="68"/>
      <c r="EU482" s="133"/>
      <c r="EV482" s="134"/>
      <c r="EW482" s="68"/>
      <c r="EX482" s="133"/>
      <c r="EY482" s="134"/>
    </row>
    <row r="483" spans="10:155" ht="16.5" x14ac:dyDescent="0.35">
      <c r="J483" s="103">
        <v>44481</v>
      </c>
      <c r="K483" s="101">
        <f t="shared" si="678"/>
        <v>11.380645161290321</v>
      </c>
      <c r="L483" s="102">
        <v>11.4</v>
      </c>
      <c r="M483" s="100">
        <v>11.2</v>
      </c>
      <c r="N483" s="191">
        <v>11.4</v>
      </c>
      <c r="O483" s="191">
        <v>11.4</v>
      </c>
      <c r="P483" s="100">
        <v>11.8</v>
      </c>
      <c r="Q483" s="195">
        <v>12.8</v>
      </c>
      <c r="R483" s="102">
        <v>12</v>
      </c>
      <c r="S483" s="191">
        <v>11.2</v>
      </c>
      <c r="T483" s="100">
        <v>11.6</v>
      </c>
      <c r="U483" s="100">
        <v>11.6</v>
      </c>
      <c r="V483" s="100">
        <v>11.6</v>
      </c>
      <c r="W483" s="56">
        <v>11.6</v>
      </c>
      <c r="X483" s="106">
        <v>10.8</v>
      </c>
      <c r="Y483" s="191">
        <v>11.4</v>
      </c>
      <c r="Z483" s="100">
        <v>11</v>
      </c>
      <c r="AA483" s="100">
        <v>11</v>
      </c>
      <c r="AB483" s="105">
        <v>11</v>
      </c>
      <c r="AC483" s="102">
        <v>11.6</v>
      </c>
      <c r="AD483" s="191">
        <v>11.4</v>
      </c>
      <c r="AE483" s="194">
        <v>11.2</v>
      </c>
      <c r="AF483" s="100">
        <v>11.6</v>
      </c>
      <c r="AG483" s="100">
        <v>11.6</v>
      </c>
      <c r="AH483" s="191">
        <v>11.4</v>
      </c>
      <c r="AI483" s="191">
        <v>11.4</v>
      </c>
      <c r="AJ483" s="191">
        <v>11.4</v>
      </c>
      <c r="AK483" s="102">
        <v>11</v>
      </c>
      <c r="AL483" s="100">
        <v>12</v>
      </c>
      <c r="AM483" s="100">
        <v>10.8</v>
      </c>
      <c r="AN483" s="193">
        <v>10.6</v>
      </c>
      <c r="AO483" s="100">
        <v>11.6</v>
      </c>
      <c r="AP483" s="100">
        <v>10.4</v>
      </c>
      <c r="AQ483" s="110">
        <f t="shared" si="696"/>
        <v>0.30000000000000071</v>
      </c>
      <c r="CQ483"/>
      <c r="CX483" s="103">
        <v>44481</v>
      </c>
      <c r="CY483" s="68">
        <v>8</v>
      </c>
      <c r="CZ483" s="68">
        <v>7</v>
      </c>
      <c r="DA483" s="126">
        <f t="shared" si="674"/>
        <v>1</v>
      </c>
      <c r="DC483" s="103">
        <v>44481</v>
      </c>
      <c r="DD483" s="127">
        <f t="shared" si="680"/>
        <v>0.40000000000000036</v>
      </c>
      <c r="DE483" s="127">
        <f t="shared" si="681"/>
        <v>0.40000000000000036</v>
      </c>
      <c r="DF483" s="127">
        <f t="shared" si="682"/>
        <v>-0.59999999999999964</v>
      </c>
      <c r="DG483" s="127">
        <f t="shared" si="683"/>
        <v>-0.39999999999999858</v>
      </c>
      <c r="DH483" s="127">
        <f t="shared" si="684"/>
        <v>0.80000000000000071</v>
      </c>
      <c r="DI483" s="127">
        <f t="shared" si="685"/>
        <v>0.80000000000000071</v>
      </c>
      <c r="DJ483" s="127">
        <f t="shared" si="686"/>
        <v>0.20000000000000107</v>
      </c>
      <c r="DK483" s="127">
        <f t="shared" si="687"/>
        <v>0.20000000000000107</v>
      </c>
      <c r="DL483" s="127">
        <f t="shared" si="688"/>
        <v>0.20000000000000107</v>
      </c>
      <c r="DM483" s="127">
        <f t="shared" si="689"/>
        <v>-0.19999999999999929</v>
      </c>
      <c r="DN483" s="127">
        <f t="shared" si="690"/>
        <v>-1.4000000000000004</v>
      </c>
      <c r="DO483" s="127">
        <f t="shared" si="691"/>
        <v>-0.80000000000000071</v>
      </c>
      <c r="DP483" s="127">
        <f t="shared" si="692"/>
        <v>0.40000000000000036</v>
      </c>
      <c r="DQ483" s="127">
        <f t="shared" si="693"/>
        <v>0</v>
      </c>
      <c r="DR483" s="127">
        <f t="shared" si="694"/>
        <v>-1.1999999999999993</v>
      </c>
      <c r="DS483" s="127">
        <f t="shared" si="695"/>
        <v>-0.39999999999999858</v>
      </c>
      <c r="DU483" s="103">
        <v>44484</v>
      </c>
      <c r="DV483" s="68"/>
      <c r="DW483" s="133"/>
      <c r="DX483" s="134"/>
      <c r="DY483" s="68">
        <v>6</v>
      </c>
      <c r="DZ483" s="133">
        <v>6.4</v>
      </c>
      <c r="EA483" s="134">
        <f t="shared" si="675"/>
        <v>-0.40000000000000036</v>
      </c>
      <c r="EB483" s="68"/>
      <c r="EC483" s="133"/>
      <c r="ED483" s="134"/>
      <c r="EE483" s="68"/>
      <c r="EF483" s="133"/>
      <c r="EG483" s="134"/>
      <c r="EH483" s="68"/>
      <c r="EI483" s="133"/>
      <c r="EJ483" s="134"/>
      <c r="EK483" s="68"/>
      <c r="EL483" s="133"/>
      <c r="EM483" s="134"/>
      <c r="EN483" s="68"/>
      <c r="EO483" s="133"/>
      <c r="EP483" s="134"/>
      <c r="EQ483" s="68"/>
      <c r="ER483" s="133"/>
      <c r="ES483" s="134"/>
      <c r="ET483" s="68"/>
      <c r="EU483" s="133"/>
      <c r="EV483" s="134"/>
      <c r="EW483" s="68"/>
      <c r="EX483" s="133"/>
      <c r="EY483" s="134"/>
    </row>
    <row r="484" spans="10:155" ht="16.5" x14ac:dyDescent="0.35">
      <c r="J484" s="103">
        <v>44480</v>
      </c>
      <c r="K484" s="101">
        <f t="shared" si="678"/>
        <v>10.954838709677421</v>
      </c>
      <c r="L484" s="192">
        <v>10.9</v>
      </c>
      <c r="M484" s="193">
        <v>10.7</v>
      </c>
      <c r="N484" s="191">
        <v>11.2</v>
      </c>
      <c r="O484" s="191">
        <v>11.4</v>
      </c>
      <c r="P484" s="191">
        <v>11.6</v>
      </c>
      <c r="Q484" s="195">
        <v>12.8</v>
      </c>
      <c r="R484" s="102">
        <v>11.4</v>
      </c>
      <c r="S484" s="100">
        <v>11</v>
      </c>
      <c r="T484" s="100">
        <v>10.8</v>
      </c>
      <c r="U484" s="100">
        <v>11.2</v>
      </c>
      <c r="V484" s="191">
        <v>11.4</v>
      </c>
      <c r="W484" s="196">
        <v>11.4</v>
      </c>
      <c r="X484" s="197">
        <v>10.4</v>
      </c>
      <c r="Y484" s="100">
        <v>10.8</v>
      </c>
      <c r="Z484" s="193">
        <v>10.6</v>
      </c>
      <c r="AA484" s="193">
        <v>10.6</v>
      </c>
      <c r="AB484" s="200">
        <v>10.6</v>
      </c>
      <c r="AC484" s="194">
        <v>11.4</v>
      </c>
      <c r="AD484" s="194">
        <v>11.2</v>
      </c>
      <c r="AE484" s="193">
        <v>10.6</v>
      </c>
      <c r="AF484" s="194">
        <v>11.2</v>
      </c>
      <c r="AG484" s="100">
        <v>10.8</v>
      </c>
      <c r="AH484" s="191">
        <v>10.8</v>
      </c>
      <c r="AI484" s="193">
        <v>10.6</v>
      </c>
      <c r="AJ484" s="194">
        <v>10.8</v>
      </c>
      <c r="AK484" s="191">
        <v>10.8</v>
      </c>
      <c r="AL484" s="191">
        <v>11.6</v>
      </c>
      <c r="AM484" s="191">
        <v>10.199999999999999</v>
      </c>
      <c r="AN484" s="193">
        <v>9.8000000000000007</v>
      </c>
      <c r="AO484" s="191">
        <v>11</v>
      </c>
      <c r="AP484" s="191">
        <v>10</v>
      </c>
      <c r="AQ484" s="110">
        <f t="shared" si="696"/>
        <v>0.40000000000000036</v>
      </c>
      <c r="CQ484"/>
      <c r="CX484" s="103">
        <v>44480</v>
      </c>
      <c r="CY484" s="68">
        <v>7.5</v>
      </c>
      <c r="CZ484" s="68">
        <v>6.3</v>
      </c>
      <c r="DA484" s="126">
        <f t="shared" si="674"/>
        <v>1.2000000000000002</v>
      </c>
      <c r="DC484" s="103">
        <v>44480</v>
      </c>
      <c r="DD484" s="127">
        <f t="shared" si="680"/>
        <v>0.40000000000000036</v>
      </c>
      <c r="DE484" s="127">
        <f t="shared" si="681"/>
        <v>0.19999999999999929</v>
      </c>
      <c r="DF484" s="127">
        <f t="shared" si="682"/>
        <v>-1.1999999999999993</v>
      </c>
      <c r="DG484" s="127">
        <f t="shared" si="683"/>
        <v>-0.80000000000000071</v>
      </c>
      <c r="DH484" s="127">
        <f t="shared" si="684"/>
        <v>0.59999999999999964</v>
      </c>
      <c r="DI484" s="127">
        <f t="shared" si="685"/>
        <v>0.40000000000000036</v>
      </c>
      <c r="DJ484" s="127">
        <f t="shared" si="686"/>
        <v>-0.19999999999999929</v>
      </c>
      <c r="DK484" s="127">
        <f t="shared" si="687"/>
        <v>-0.40000000000000036</v>
      </c>
      <c r="DL484" s="127">
        <f t="shared" si="688"/>
        <v>0.19999999999999929</v>
      </c>
      <c r="DM484" s="127">
        <f t="shared" si="689"/>
        <v>-0.19999999999999929</v>
      </c>
      <c r="DN484" s="127">
        <f t="shared" si="690"/>
        <v>-1.5999999999999996</v>
      </c>
      <c r="DO484" s="127">
        <f t="shared" si="691"/>
        <v>-1</v>
      </c>
      <c r="DP484" s="127">
        <f t="shared" si="692"/>
        <v>0.19999999999999929</v>
      </c>
      <c r="DQ484" s="127">
        <f t="shared" si="693"/>
        <v>0.19999999999999929</v>
      </c>
      <c r="DR484" s="127">
        <f t="shared" si="694"/>
        <v>-1.1999999999999993</v>
      </c>
      <c r="DS484" s="127">
        <f t="shared" si="695"/>
        <v>-0.59999999999999964</v>
      </c>
      <c r="DU484" s="103">
        <v>44483</v>
      </c>
      <c r="DV484" s="68"/>
      <c r="DW484" s="133"/>
      <c r="DX484" s="134"/>
      <c r="DY484" s="68">
        <v>6.3</v>
      </c>
      <c r="DZ484" s="133">
        <v>6.5</v>
      </c>
      <c r="EA484" s="134">
        <f t="shared" si="675"/>
        <v>-0.20000000000000018</v>
      </c>
      <c r="EB484" s="68"/>
      <c r="EC484" s="133"/>
      <c r="ED484" s="134"/>
      <c r="EE484" s="68"/>
      <c r="EF484" s="133"/>
      <c r="EG484" s="134"/>
      <c r="EH484" s="68"/>
      <c r="EI484" s="133"/>
      <c r="EJ484" s="134"/>
      <c r="EK484" s="68"/>
      <c r="EL484" s="133"/>
      <c r="EM484" s="134"/>
      <c r="EN484" s="68"/>
      <c r="EO484" s="133"/>
      <c r="EP484" s="134"/>
      <c r="EQ484" s="68"/>
      <c r="ER484" s="133"/>
      <c r="ES484" s="134"/>
      <c r="ET484" s="68"/>
      <c r="EU484" s="133"/>
      <c r="EV484" s="134"/>
      <c r="EW484" s="68"/>
      <c r="EX484" s="133"/>
      <c r="EY484" s="134"/>
    </row>
    <row r="485" spans="10:155" ht="16.5" x14ac:dyDescent="0.35">
      <c r="J485" s="103">
        <v>44479</v>
      </c>
      <c r="K485" s="101">
        <f t="shared" si="678"/>
        <v>10.735483870967741</v>
      </c>
      <c r="L485" s="192">
        <v>10.9</v>
      </c>
      <c r="M485" s="193">
        <v>10.7</v>
      </c>
      <c r="N485" s="194">
        <v>10.8</v>
      </c>
      <c r="O485" s="191">
        <v>11.4</v>
      </c>
      <c r="P485" s="191">
        <v>11.6</v>
      </c>
      <c r="Q485" s="195">
        <v>12.8</v>
      </c>
      <c r="R485" s="193">
        <v>11</v>
      </c>
      <c r="S485" s="191">
        <v>10.6</v>
      </c>
      <c r="T485" s="193">
        <v>10.6</v>
      </c>
      <c r="U485" s="192">
        <v>11</v>
      </c>
      <c r="V485" s="195">
        <v>11.2</v>
      </c>
      <c r="W485" s="196">
        <v>11.2</v>
      </c>
      <c r="X485" s="198">
        <v>9.8000000000000007</v>
      </c>
      <c r="Y485" s="191">
        <v>10.4</v>
      </c>
      <c r="Z485" s="191">
        <v>10.4</v>
      </c>
      <c r="AA485" s="191">
        <v>10.4</v>
      </c>
      <c r="AB485" s="195">
        <v>10.4</v>
      </c>
      <c r="AC485" s="194">
        <v>11.2</v>
      </c>
      <c r="AD485" s="191">
        <v>11</v>
      </c>
      <c r="AE485" s="191">
        <v>10.199999999999999</v>
      </c>
      <c r="AF485" s="191">
        <v>10.8</v>
      </c>
      <c r="AG485" s="194">
        <v>10.4</v>
      </c>
      <c r="AH485" s="193">
        <v>10.6</v>
      </c>
      <c r="AI485" s="191">
        <v>10</v>
      </c>
      <c r="AJ485" s="194">
        <v>10.4</v>
      </c>
      <c r="AK485" s="194">
        <v>10.4</v>
      </c>
      <c r="AL485" s="191">
        <v>11.6</v>
      </c>
      <c r="AM485" s="191">
        <v>10.199999999999999</v>
      </c>
      <c r="AN485" s="193">
        <v>9.8000000000000007</v>
      </c>
      <c r="AO485" s="191">
        <v>11</v>
      </c>
      <c r="AP485" s="191">
        <v>10</v>
      </c>
      <c r="AQ485" s="110">
        <f t="shared" si="696"/>
        <v>0.79999999999999893</v>
      </c>
      <c r="CQ485"/>
      <c r="CX485" s="103">
        <v>44479</v>
      </c>
      <c r="CY485" s="68">
        <v>7.5</v>
      </c>
      <c r="CZ485" s="68">
        <v>6.25</v>
      </c>
      <c r="DA485" s="126">
        <f t="shared" si="674"/>
        <v>1.25</v>
      </c>
      <c r="DC485" s="103">
        <v>44479</v>
      </c>
      <c r="DD485" s="127">
        <f t="shared" si="680"/>
        <v>0.59999999999999964</v>
      </c>
      <c r="DE485" s="127">
        <f t="shared" si="681"/>
        <v>0.40000000000000036</v>
      </c>
      <c r="DF485" s="127">
        <f t="shared" si="682"/>
        <v>-0.79999999999999893</v>
      </c>
      <c r="DG485" s="127">
        <f t="shared" si="683"/>
        <v>-0.40000000000000036</v>
      </c>
      <c r="DH485" s="127">
        <f t="shared" si="684"/>
        <v>1</v>
      </c>
      <c r="DI485" s="127">
        <f t="shared" si="685"/>
        <v>0.40000000000000036</v>
      </c>
      <c r="DJ485" s="127">
        <f t="shared" si="686"/>
        <v>0</v>
      </c>
      <c r="DK485" s="127">
        <f t="shared" si="687"/>
        <v>-0.59999999999999964</v>
      </c>
      <c r="DL485" s="127">
        <f t="shared" si="688"/>
        <v>0.20000000000000107</v>
      </c>
      <c r="DM485" s="127">
        <f t="shared" si="689"/>
        <v>-0.19999999999999929</v>
      </c>
      <c r="DN485" s="127">
        <f t="shared" si="690"/>
        <v>-1.1999999999999993</v>
      </c>
      <c r="DO485" s="127">
        <f t="shared" si="691"/>
        <v>-0.79999999999999893</v>
      </c>
      <c r="DP485" s="127">
        <f t="shared" si="692"/>
        <v>0.40000000000000036</v>
      </c>
      <c r="DQ485" s="127">
        <f t="shared" si="693"/>
        <v>0.59999999999999964</v>
      </c>
      <c r="DR485" s="127">
        <f t="shared" si="694"/>
        <v>-1.7999999999999989</v>
      </c>
      <c r="DS485" s="127">
        <f t="shared" si="695"/>
        <v>-0.79999999999999893</v>
      </c>
      <c r="DU485" s="103">
        <v>44482</v>
      </c>
      <c r="DV485" s="68"/>
      <c r="DW485" s="133"/>
      <c r="DX485" s="134"/>
      <c r="DY485" s="68">
        <v>6.1</v>
      </c>
      <c r="DZ485" s="133">
        <v>6.3</v>
      </c>
      <c r="EA485" s="134">
        <f t="shared" si="675"/>
        <v>-0.20000000000000018</v>
      </c>
      <c r="EB485" s="68"/>
      <c r="EC485" s="133"/>
      <c r="ED485" s="134"/>
      <c r="EE485" s="68"/>
      <c r="EF485" s="133"/>
      <c r="EG485" s="134"/>
      <c r="EH485" s="68"/>
      <c r="EI485" s="133"/>
      <c r="EJ485" s="134"/>
      <c r="EK485" s="68"/>
      <c r="EL485" s="133"/>
      <c r="EM485" s="134"/>
      <c r="EN485" s="68"/>
      <c r="EO485" s="133"/>
      <c r="EP485" s="134"/>
      <c r="EQ485" s="68"/>
      <c r="ER485" s="133"/>
      <c r="ES485" s="134"/>
      <c r="ET485" s="68"/>
      <c r="EU485" s="133"/>
      <c r="EV485" s="134"/>
      <c r="EW485" s="68"/>
      <c r="EX485" s="133"/>
      <c r="EY485" s="134"/>
    </row>
    <row r="486" spans="10:155" ht="16.5" x14ac:dyDescent="0.35">
      <c r="J486" s="103">
        <v>44478</v>
      </c>
      <c r="K486" s="101">
        <f t="shared" si="678"/>
        <v>10.667741935483869</v>
      </c>
      <c r="L486" s="192">
        <v>10.7</v>
      </c>
      <c r="M486" s="193">
        <v>10.7</v>
      </c>
      <c r="N486" s="193">
        <v>10.7</v>
      </c>
      <c r="O486" s="191">
        <v>11.4</v>
      </c>
      <c r="P486" s="191">
        <v>11.6</v>
      </c>
      <c r="Q486" s="195">
        <v>12.8</v>
      </c>
      <c r="R486" s="192">
        <v>11</v>
      </c>
      <c r="S486" s="191">
        <v>10.6</v>
      </c>
      <c r="T486" s="193">
        <v>10.6</v>
      </c>
      <c r="U486" s="192">
        <v>11</v>
      </c>
      <c r="V486" s="193">
        <v>11</v>
      </c>
      <c r="W486" s="196">
        <v>11.2</v>
      </c>
      <c r="X486" s="198">
        <v>9.6</v>
      </c>
      <c r="Y486" s="191">
        <v>10.4</v>
      </c>
      <c r="Z486" s="191">
        <v>10.4</v>
      </c>
      <c r="AA486" s="191">
        <v>10.4</v>
      </c>
      <c r="AB486" s="195">
        <v>10.4</v>
      </c>
      <c r="AC486" s="194">
        <v>11.2</v>
      </c>
      <c r="AD486" s="191">
        <v>11</v>
      </c>
      <c r="AE486" s="191">
        <v>10.199999999999999</v>
      </c>
      <c r="AF486" s="191">
        <v>10.8</v>
      </c>
      <c r="AG486" s="191">
        <v>10.199999999999999</v>
      </c>
      <c r="AH486" s="191">
        <v>10.199999999999999</v>
      </c>
      <c r="AI486" s="191">
        <v>10</v>
      </c>
      <c r="AJ486" s="191">
        <v>10.199999999999999</v>
      </c>
      <c r="AK486" s="194">
        <v>10.4</v>
      </c>
      <c r="AL486" s="191">
        <v>11.2</v>
      </c>
      <c r="AM486" s="191">
        <v>10.199999999999999</v>
      </c>
      <c r="AN486" s="193">
        <v>9.8000000000000007</v>
      </c>
      <c r="AO486" s="191">
        <v>10.8</v>
      </c>
      <c r="AP486" s="191">
        <v>10</v>
      </c>
      <c r="AQ486" s="110">
        <f t="shared" si="696"/>
        <v>0.59999999999999787</v>
      </c>
      <c r="CQ486"/>
      <c r="CX486" s="103">
        <v>44478</v>
      </c>
      <c r="CY486" s="68">
        <v>7.5</v>
      </c>
      <c r="CZ486" s="68">
        <v>5.75</v>
      </c>
      <c r="DA486" s="126">
        <f t="shared" si="674"/>
        <v>1.75</v>
      </c>
      <c r="DC486" s="103">
        <v>44478</v>
      </c>
      <c r="DD486" s="127">
        <f t="shared" si="680"/>
        <v>0.40000000000000036</v>
      </c>
      <c r="DE486" s="127">
        <f t="shared" si="681"/>
        <v>0.40000000000000036</v>
      </c>
      <c r="DF486" s="127">
        <f t="shared" si="682"/>
        <v>-0.79999999999999893</v>
      </c>
      <c r="DG486" s="127">
        <f t="shared" si="683"/>
        <v>-0.40000000000000036</v>
      </c>
      <c r="DH486" s="127">
        <f t="shared" si="684"/>
        <v>0.59999999999999964</v>
      </c>
      <c r="DI486" s="127">
        <f t="shared" si="685"/>
        <v>0.40000000000000036</v>
      </c>
      <c r="DJ486" s="127">
        <f t="shared" si="686"/>
        <v>-0.40000000000000036</v>
      </c>
      <c r="DK486" s="127">
        <f t="shared" si="687"/>
        <v>-0.59999999999999964</v>
      </c>
      <c r="DL486" s="127">
        <f t="shared" si="688"/>
        <v>9.9999999999999645E-2</v>
      </c>
      <c r="DM486" s="127">
        <f t="shared" si="689"/>
        <v>-0.19999999999999929</v>
      </c>
      <c r="DN486" s="127">
        <f t="shared" si="690"/>
        <v>-1.1999999999999993</v>
      </c>
      <c r="DO486" s="127">
        <f t="shared" si="691"/>
        <v>-0.39999999999999858</v>
      </c>
      <c r="DP486" s="127">
        <f t="shared" si="692"/>
        <v>0.19999999999999929</v>
      </c>
      <c r="DQ486" s="127">
        <f t="shared" si="693"/>
        <v>0.19999999999999929</v>
      </c>
      <c r="DR486" s="127">
        <f t="shared" si="694"/>
        <v>-1.5999999999999996</v>
      </c>
      <c r="DS486" s="127">
        <f t="shared" si="695"/>
        <v>-1</v>
      </c>
      <c r="DU486" s="103">
        <v>44481</v>
      </c>
      <c r="DV486" s="68"/>
      <c r="DW486" s="133"/>
      <c r="DX486" s="134"/>
      <c r="DY486" s="68">
        <v>5.6</v>
      </c>
      <c r="DZ486" s="133">
        <v>5.8</v>
      </c>
      <c r="EA486" s="134">
        <f t="shared" si="675"/>
        <v>-0.20000000000000018</v>
      </c>
      <c r="EB486" s="68"/>
      <c r="EC486" s="133"/>
      <c r="ED486" s="134"/>
      <c r="EE486" s="68"/>
      <c r="EF486" s="133"/>
      <c r="EG486" s="134"/>
      <c r="EH486" s="68"/>
      <c r="EI486" s="133"/>
      <c r="EJ486" s="134"/>
      <c r="EK486" s="68"/>
      <c r="EL486" s="133"/>
      <c r="EM486" s="134"/>
      <c r="EN486" s="68"/>
      <c r="EO486" s="133"/>
      <c r="EP486" s="134"/>
      <c r="EQ486" s="68"/>
      <c r="ER486" s="133"/>
      <c r="ES486" s="134"/>
      <c r="ET486" s="68"/>
      <c r="EU486" s="133"/>
      <c r="EV486" s="134"/>
      <c r="EW486" s="68"/>
      <c r="EX486" s="133"/>
      <c r="EY486" s="134"/>
    </row>
    <row r="487" spans="10:155" ht="16.5" x14ac:dyDescent="0.35">
      <c r="J487" s="103">
        <v>44477</v>
      </c>
      <c r="K487" s="101">
        <f t="shared" si="678"/>
        <v>10.645161290322578</v>
      </c>
      <c r="L487" s="191">
        <v>10.6</v>
      </c>
      <c r="M487" s="191">
        <v>10.6</v>
      </c>
      <c r="N487" s="191">
        <v>10.4</v>
      </c>
      <c r="O487" s="191">
        <v>11.4</v>
      </c>
      <c r="P487" s="191">
        <v>11.6</v>
      </c>
      <c r="Q487" s="195">
        <v>12.8</v>
      </c>
      <c r="R487" s="194">
        <v>11</v>
      </c>
      <c r="S487" s="191">
        <v>10.6</v>
      </c>
      <c r="T487" s="191">
        <v>10.6</v>
      </c>
      <c r="U487" s="191">
        <v>11</v>
      </c>
      <c r="V487" s="191">
        <v>11</v>
      </c>
      <c r="W487" s="196">
        <v>11.2</v>
      </c>
      <c r="X487" s="197">
        <v>9.6</v>
      </c>
      <c r="Y487" s="191">
        <v>10.4</v>
      </c>
      <c r="Z487" s="191">
        <v>10.4</v>
      </c>
      <c r="AA487" s="191">
        <v>10.4</v>
      </c>
      <c r="AB487" s="195">
        <v>10.4</v>
      </c>
      <c r="AC487" s="194">
        <v>11.2</v>
      </c>
      <c r="AD487" s="191">
        <v>11</v>
      </c>
      <c r="AE487" s="191">
        <v>10.199999999999999</v>
      </c>
      <c r="AF487" s="191">
        <v>10.8</v>
      </c>
      <c r="AG487" s="191">
        <v>10.199999999999999</v>
      </c>
      <c r="AH487" s="191">
        <v>10.199999999999999</v>
      </c>
      <c r="AI487" s="191">
        <v>10</v>
      </c>
      <c r="AJ487" s="191">
        <v>10.199999999999999</v>
      </c>
      <c r="AK487" s="194">
        <v>10.4</v>
      </c>
      <c r="AL487" s="191">
        <v>11.2</v>
      </c>
      <c r="AM487" s="191">
        <v>10.199999999999999</v>
      </c>
      <c r="AN487" s="191">
        <v>9.6</v>
      </c>
      <c r="AO487" s="191">
        <v>10.8</v>
      </c>
      <c r="AP487" s="191">
        <v>10</v>
      </c>
      <c r="AQ487" s="110">
        <f t="shared" si="696"/>
        <v>0.59999999999999787</v>
      </c>
      <c r="CQ487"/>
      <c r="CX487" s="103">
        <v>44477</v>
      </c>
      <c r="CY487" s="68">
        <v>7.5</v>
      </c>
      <c r="CZ487" s="68">
        <v>6.25</v>
      </c>
      <c r="DA487" s="126">
        <f t="shared" si="674"/>
        <v>1.25</v>
      </c>
      <c r="DC487" s="103">
        <v>44477</v>
      </c>
      <c r="DD487" s="127">
        <f t="shared" si="680"/>
        <v>0.40000000000000036</v>
      </c>
      <c r="DE487" s="127">
        <f t="shared" si="681"/>
        <v>0.40000000000000036</v>
      </c>
      <c r="DF487" s="127">
        <f t="shared" si="682"/>
        <v>-1</v>
      </c>
      <c r="DG487" s="127">
        <f t="shared" si="683"/>
        <v>-0.40000000000000036</v>
      </c>
      <c r="DH487" s="127">
        <f t="shared" si="684"/>
        <v>0.59999999999999964</v>
      </c>
      <c r="DI487" s="127">
        <f t="shared" si="685"/>
        <v>0.40000000000000036</v>
      </c>
      <c r="DJ487" s="127">
        <f t="shared" si="686"/>
        <v>-0.40000000000000036</v>
      </c>
      <c r="DK487" s="127">
        <f t="shared" si="687"/>
        <v>-0.59999999999999964</v>
      </c>
      <c r="DL487" s="127">
        <f t="shared" si="688"/>
        <v>-0.19999999999999929</v>
      </c>
      <c r="DM487" s="127">
        <f t="shared" si="689"/>
        <v>-0.19999999999999929</v>
      </c>
      <c r="DN487" s="127">
        <f t="shared" si="690"/>
        <v>-1.4000000000000004</v>
      </c>
      <c r="DO487" s="127">
        <f t="shared" si="691"/>
        <v>-0.59999999999999964</v>
      </c>
      <c r="DP487" s="127">
        <f t="shared" si="692"/>
        <v>0.19999999999999929</v>
      </c>
      <c r="DQ487" s="127">
        <f t="shared" si="693"/>
        <v>0.19999999999999929</v>
      </c>
      <c r="DR487" s="127">
        <f t="shared" si="694"/>
        <v>-1.5999999999999996</v>
      </c>
      <c r="DS487" s="127">
        <f t="shared" si="695"/>
        <v>-1</v>
      </c>
      <c r="DU487" s="103">
        <v>44480</v>
      </c>
      <c r="DV487" s="68"/>
      <c r="DW487" s="133"/>
      <c r="DX487" s="134"/>
      <c r="DY487" s="68">
        <v>5.5</v>
      </c>
      <c r="DZ487" s="133">
        <v>5.7</v>
      </c>
      <c r="EA487" s="134">
        <f t="shared" si="675"/>
        <v>-0.20000000000000018</v>
      </c>
      <c r="EB487" s="68"/>
      <c r="EC487" s="133"/>
      <c r="ED487" s="134"/>
      <c r="EE487" s="68"/>
      <c r="EF487" s="133"/>
      <c r="EG487" s="134"/>
      <c r="EH487" s="68"/>
      <c r="EI487" s="133"/>
      <c r="EJ487" s="134"/>
      <c r="EK487" s="68"/>
      <c r="EL487" s="133"/>
      <c r="EM487" s="134"/>
      <c r="EN487" s="68"/>
      <c r="EO487" s="133"/>
      <c r="EP487" s="134"/>
      <c r="EQ487" s="68"/>
      <c r="ER487" s="133"/>
      <c r="ES487" s="134"/>
      <c r="ET487" s="68"/>
      <c r="EU487" s="133"/>
      <c r="EV487" s="134"/>
      <c r="EW487" s="68"/>
      <c r="EX487" s="133"/>
      <c r="EY487" s="134"/>
    </row>
    <row r="488" spans="10:155" ht="16.5" x14ac:dyDescent="0.35">
      <c r="J488" s="103">
        <v>44476</v>
      </c>
      <c r="K488" s="101">
        <f t="shared" si="678"/>
        <v>10.35483870967742</v>
      </c>
      <c r="L488" s="191">
        <v>10.199999999999999</v>
      </c>
      <c r="M488" s="194">
        <v>10.4</v>
      </c>
      <c r="N488" s="191">
        <v>10</v>
      </c>
      <c r="O488" s="191">
        <v>11.2</v>
      </c>
      <c r="P488" s="191">
        <v>11.4</v>
      </c>
      <c r="Q488" s="195">
        <v>12.8</v>
      </c>
      <c r="R488" s="191">
        <v>10.6</v>
      </c>
      <c r="S488" s="191">
        <v>10.199999999999999</v>
      </c>
      <c r="T488" s="191">
        <v>10.199999999999999</v>
      </c>
      <c r="U488" s="194">
        <v>10.8</v>
      </c>
      <c r="V488" s="191">
        <v>10.6</v>
      </c>
      <c r="W488" s="196">
        <v>10.8</v>
      </c>
      <c r="X488" s="197">
        <v>9.4</v>
      </c>
      <c r="Y488" s="191">
        <v>10</v>
      </c>
      <c r="Z488" s="191">
        <v>10.199999999999999</v>
      </c>
      <c r="AA488" s="191">
        <v>10.199999999999999</v>
      </c>
      <c r="AB488" s="195">
        <v>10.199999999999999</v>
      </c>
      <c r="AC488" s="194">
        <v>10.8</v>
      </c>
      <c r="AD488" s="194">
        <v>10.8</v>
      </c>
      <c r="AE488" s="191">
        <v>9.8000000000000007</v>
      </c>
      <c r="AF488" s="191">
        <v>10.4</v>
      </c>
      <c r="AG488" s="191">
        <v>10</v>
      </c>
      <c r="AH488" s="191">
        <v>10</v>
      </c>
      <c r="AI488" s="191">
        <v>9.6</v>
      </c>
      <c r="AJ488" s="195">
        <v>10</v>
      </c>
      <c r="AK488" s="194">
        <v>10</v>
      </c>
      <c r="AL488" s="191">
        <v>10.8</v>
      </c>
      <c r="AM488" s="191">
        <v>10</v>
      </c>
      <c r="AN488" s="191">
        <v>9.4</v>
      </c>
      <c r="AO488" s="191">
        <v>10.4</v>
      </c>
      <c r="AP488" s="191">
        <v>9.8000000000000007</v>
      </c>
      <c r="AQ488" s="110">
        <f t="shared" si="696"/>
        <v>0.70000000000000284</v>
      </c>
      <c r="CQ488"/>
      <c r="CX488" s="103">
        <v>44476</v>
      </c>
      <c r="CY488" s="68">
        <v>7.75</v>
      </c>
      <c r="CZ488" s="68">
        <v>6.75</v>
      </c>
      <c r="DA488" s="126">
        <f t="shared" si="674"/>
        <v>1</v>
      </c>
      <c r="DC488" s="103">
        <v>44476</v>
      </c>
      <c r="DD488" s="127">
        <f t="shared" si="680"/>
        <v>0.40000000000000036</v>
      </c>
      <c r="DE488" s="127">
        <f t="shared" si="681"/>
        <v>0.60000000000000142</v>
      </c>
      <c r="DF488" s="127">
        <f t="shared" si="682"/>
        <v>-0.79999999999999893</v>
      </c>
      <c r="DG488" s="127">
        <f t="shared" si="683"/>
        <v>-0.19999999999999929</v>
      </c>
      <c r="DH488" s="127">
        <f t="shared" si="684"/>
        <v>0.60000000000000142</v>
      </c>
      <c r="DI488" s="127">
        <f t="shared" si="685"/>
        <v>0.40000000000000036</v>
      </c>
      <c r="DJ488" s="127">
        <f t="shared" si="686"/>
        <v>-0.19999999999999929</v>
      </c>
      <c r="DK488" s="127">
        <f t="shared" si="687"/>
        <v>-0.59999999999999964</v>
      </c>
      <c r="DL488" s="127">
        <f t="shared" si="688"/>
        <v>-0.19999999999999929</v>
      </c>
      <c r="DM488" s="127">
        <f t="shared" si="689"/>
        <v>-0.19999999999999929</v>
      </c>
      <c r="DN488" s="127">
        <f t="shared" si="690"/>
        <v>-1.1999999999999993</v>
      </c>
      <c r="DO488" s="127">
        <f t="shared" si="691"/>
        <v>-0.59999999999999964</v>
      </c>
      <c r="DP488" s="127">
        <f t="shared" si="692"/>
        <v>0.20000000000000107</v>
      </c>
      <c r="DQ488" s="127">
        <f t="shared" si="693"/>
        <v>0.20000000000000107</v>
      </c>
      <c r="DR488" s="127">
        <f t="shared" si="694"/>
        <v>-1.4000000000000004</v>
      </c>
      <c r="DS488" s="127">
        <f t="shared" si="695"/>
        <v>-0.79999999999999893</v>
      </c>
      <c r="DU488" s="103">
        <v>44479</v>
      </c>
      <c r="DV488" s="68"/>
      <c r="DW488" s="133"/>
      <c r="DX488" s="134"/>
      <c r="DY488" s="68">
        <v>5.3</v>
      </c>
      <c r="DZ488" s="133">
        <v>5.5</v>
      </c>
      <c r="EA488" s="134">
        <f t="shared" si="675"/>
        <v>-0.20000000000000018</v>
      </c>
      <c r="EB488" s="68"/>
      <c r="EC488" s="133"/>
      <c r="ED488" s="134"/>
      <c r="EE488" s="68"/>
      <c r="EF488" s="133"/>
      <c r="EG488" s="134"/>
      <c r="EH488" s="68"/>
      <c r="EI488" s="133"/>
      <c r="EJ488" s="134"/>
      <c r="EK488" s="68"/>
      <c r="EL488" s="133"/>
      <c r="EM488" s="134"/>
      <c r="EN488" s="68"/>
      <c r="EO488" s="133"/>
      <c r="EP488" s="134"/>
      <c r="EQ488" s="68"/>
      <c r="ER488" s="133"/>
      <c r="ES488" s="134"/>
      <c r="ET488" s="68"/>
      <c r="EU488" s="133"/>
      <c r="EV488" s="134"/>
      <c r="EW488" s="68"/>
      <c r="EX488" s="133"/>
      <c r="EY488" s="134"/>
    </row>
    <row r="489" spans="10:155" ht="16.5" x14ac:dyDescent="0.35">
      <c r="J489" s="103">
        <v>44475</v>
      </c>
      <c r="K489" s="101">
        <f t="shared" si="678"/>
        <v>10.135483870967741</v>
      </c>
      <c r="L489" s="191">
        <v>10</v>
      </c>
      <c r="M489" s="194">
        <v>10.4</v>
      </c>
      <c r="N489" s="191">
        <v>9.8000000000000007</v>
      </c>
      <c r="O489" s="191">
        <v>11.2</v>
      </c>
      <c r="P489" s="191">
        <v>11.4</v>
      </c>
      <c r="Q489" s="195">
        <v>12.4</v>
      </c>
      <c r="R489" s="191">
        <v>10</v>
      </c>
      <c r="S489" s="191">
        <v>10</v>
      </c>
      <c r="T489" s="191">
        <v>9.8000000000000007</v>
      </c>
      <c r="U489" s="194">
        <v>10.8</v>
      </c>
      <c r="V489" s="191">
        <v>10.199999999999999</v>
      </c>
      <c r="W489" s="196">
        <v>10.6</v>
      </c>
      <c r="X489" s="197">
        <v>9</v>
      </c>
      <c r="Y489" s="191">
        <v>9.8000000000000007</v>
      </c>
      <c r="Z489" s="191">
        <v>10</v>
      </c>
      <c r="AA489" s="191">
        <v>10</v>
      </c>
      <c r="AB489" s="195">
        <v>10</v>
      </c>
      <c r="AC489" s="194">
        <v>10.6</v>
      </c>
      <c r="AD489" s="191">
        <v>10.6</v>
      </c>
      <c r="AE489" s="191">
        <v>9.6</v>
      </c>
      <c r="AF489" s="191">
        <v>10</v>
      </c>
      <c r="AG489" s="191">
        <v>9.4</v>
      </c>
      <c r="AH489" s="191">
        <v>9.6</v>
      </c>
      <c r="AI489" s="191">
        <v>9.4</v>
      </c>
      <c r="AJ489" s="191">
        <v>9.6</v>
      </c>
      <c r="AK489" s="194">
        <v>9.6</v>
      </c>
      <c r="AL489" s="191">
        <v>10.8</v>
      </c>
      <c r="AM489" s="191">
        <v>10</v>
      </c>
      <c r="AN489" s="191">
        <v>9.4</v>
      </c>
      <c r="AO489" s="191">
        <v>10.4</v>
      </c>
      <c r="AP489" s="191">
        <v>9.8000000000000007</v>
      </c>
      <c r="AQ489" s="110">
        <f t="shared" si="696"/>
        <v>1.1000000000000014</v>
      </c>
      <c r="CQ489"/>
      <c r="CX489" s="103">
        <v>44475</v>
      </c>
      <c r="CY489" s="68">
        <v>7</v>
      </c>
      <c r="CZ489" s="68">
        <v>5.75</v>
      </c>
      <c r="DA489" s="126">
        <f t="shared" si="674"/>
        <v>1.25</v>
      </c>
      <c r="DC489" s="103">
        <v>44475</v>
      </c>
      <c r="DD489" s="127">
        <f t="shared" si="680"/>
        <v>0.19999999999999929</v>
      </c>
      <c r="DE489" s="127">
        <f t="shared" si="681"/>
        <v>0.80000000000000071</v>
      </c>
      <c r="DF489" s="127">
        <f t="shared" si="682"/>
        <v>-0.59999999999999964</v>
      </c>
      <c r="DG489" s="127">
        <f t="shared" si="683"/>
        <v>0</v>
      </c>
      <c r="DH489" s="127">
        <f t="shared" si="684"/>
        <v>0.80000000000000071</v>
      </c>
      <c r="DI489" s="127">
        <f t="shared" si="685"/>
        <v>0</v>
      </c>
      <c r="DJ489" s="127">
        <f t="shared" si="686"/>
        <v>-0.40000000000000036</v>
      </c>
      <c r="DK489" s="127">
        <f t="shared" si="687"/>
        <v>-0.59999999999999964</v>
      </c>
      <c r="DL489" s="127">
        <f t="shared" si="688"/>
        <v>-0.19999999999999929</v>
      </c>
      <c r="DM489" s="127">
        <f t="shared" si="689"/>
        <v>-0.40000000000000036</v>
      </c>
      <c r="DN489" s="127">
        <f t="shared" si="690"/>
        <v>-0.59999999999999964</v>
      </c>
      <c r="DO489" s="127">
        <f t="shared" si="691"/>
        <v>-0.19999999999999929</v>
      </c>
      <c r="DP489" s="127">
        <f t="shared" si="692"/>
        <v>0.60000000000000142</v>
      </c>
      <c r="DQ489" s="127">
        <f t="shared" si="693"/>
        <v>0.80000000000000071</v>
      </c>
      <c r="DR489" s="127">
        <f t="shared" si="694"/>
        <v>-1.8000000000000007</v>
      </c>
      <c r="DS489" s="127">
        <f t="shared" si="695"/>
        <v>-1</v>
      </c>
      <c r="DU489" s="103">
        <v>44478</v>
      </c>
      <c r="DV489" s="68"/>
      <c r="DW489" s="133"/>
      <c r="DX489" s="134"/>
      <c r="DY489" s="68">
        <v>5.3</v>
      </c>
      <c r="DZ489" s="133">
        <v>5.5</v>
      </c>
      <c r="EA489" s="134">
        <f t="shared" si="675"/>
        <v>-0.20000000000000018</v>
      </c>
      <c r="EB489" s="68"/>
      <c r="EC489" s="133"/>
      <c r="ED489" s="134"/>
      <c r="EE489" s="68"/>
      <c r="EF489" s="133"/>
      <c r="EG489" s="134"/>
      <c r="EH489" s="68"/>
      <c r="EI489" s="133"/>
      <c r="EJ489" s="134"/>
      <c r="EK489" s="68"/>
      <c r="EL489" s="133"/>
      <c r="EM489" s="134"/>
      <c r="EN489" s="68"/>
      <c r="EO489" s="133"/>
      <c r="EP489" s="134"/>
      <c r="EQ489" s="68"/>
      <c r="ER489" s="133"/>
      <c r="ES489" s="134"/>
      <c r="ET489" s="68"/>
      <c r="EU489" s="133"/>
      <c r="EV489" s="134"/>
      <c r="EW489" s="68"/>
      <c r="EX489" s="133"/>
      <c r="EY489" s="134"/>
    </row>
    <row r="490" spans="10:155" ht="16.5" x14ac:dyDescent="0.35">
      <c r="J490" s="103">
        <v>44474</v>
      </c>
      <c r="K490" s="101">
        <f t="shared" si="678"/>
        <v>10.167741935483871</v>
      </c>
      <c r="L490" s="191">
        <v>10</v>
      </c>
      <c r="M490" s="194">
        <v>10.4</v>
      </c>
      <c r="N490" s="191">
        <v>10</v>
      </c>
      <c r="O490" s="191">
        <v>11.2</v>
      </c>
      <c r="P490" s="191">
        <v>11.4</v>
      </c>
      <c r="Q490" s="191">
        <v>12.4</v>
      </c>
      <c r="R490" s="191">
        <v>10</v>
      </c>
      <c r="S490" s="191">
        <v>10</v>
      </c>
      <c r="T490" s="191">
        <v>10</v>
      </c>
      <c r="U490" s="191">
        <v>11</v>
      </c>
      <c r="V490" s="191">
        <v>10.199999999999999</v>
      </c>
      <c r="W490" s="196">
        <v>10.8</v>
      </c>
      <c r="X490" s="197">
        <v>9</v>
      </c>
      <c r="Y490" s="191">
        <v>9.8000000000000007</v>
      </c>
      <c r="Z490" s="191">
        <v>10</v>
      </c>
      <c r="AA490" s="191">
        <v>10</v>
      </c>
      <c r="AB490" s="195">
        <v>10</v>
      </c>
      <c r="AC490" s="194">
        <v>10.6</v>
      </c>
      <c r="AD490" s="191">
        <v>10.6</v>
      </c>
      <c r="AE490" s="191">
        <v>9.6</v>
      </c>
      <c r="AF490" s="191">
        <v>10</v>
      </c>
      <c r="AG490" s="191">
        <v>9.4</v>
      </c>
      <c r="AH490" s="191">
        <v>9.8000000000000007</v>
      </c>
      <c r="AI490" s="191">
        <v>9.4</v>
      </c>
      <c r="AJ490" s="195">
        <v>9.4</v>
      </c>
      <c r="AK490" s="191">
        <v>9.8000000000000007</v>
      </c>
      <c r="AL490" s="191">
        <v>10.8</v>
      </c>
      <c r="AM490" s="191">
        <v>10</v>
      </c>
      <c r="AN490" s="191">
        <v>9.4</v>
      </c>
      <c r="AO490" s="191">
        <v>10.4</v>
      </c>
      <c r="AP490" s="191">
        <v>9.8000000000000007</v>
      </c>
      <c r="AQ490" s="110">
        <f t="shared" si="696"/>
        <v>1.1000000000000014</v>
      </c>
      <c r="CQ490"/>
      <c r="CX490" s="103">
        <v>44474</v>
      </c>
      <c r="CY490" s="68">
        <v>7.25</v>
      </c>
      <c r="CZ490" s="68">
        <v>5.25</v>
      </c>
      <c r="DA490" s="126">
        <f t="shared" si="674"/>
        <v>2</v>
      </c>
      <c r="DC490" s="103">
        <v>44474</v>
      </c>
      <c r="DD490" s="127">
        <f t="shared" si="680"/>
        <v>0.19999999999999929</v>
      </c>
      <c r="DE490" s="127">
        <f t="shared" si="681"/>
        <v>1</v>
      </c>
      <c r="DF490" s="127">
        <f t="shared" si="682"/>
        <v>-0.59999999999999964</v>
      </c>
      <c r="DG490" s="127">
        <f t="shared" si="683"/>
        <v>0</v>
      </c>
      <c r="DH490" s="127">
        <f t="shared" si="684"/>
        <v>0.80000000000000071</v>
      </c>
      <c r="DI490" s="127">
        <f t="shared" si="685"/>
        <v>0</v>
      </c>
      <c r="DJ490" s="127">
        <f t="shared" si="686"/>
        <v>-0.19999999999999929</v>
      </c>
      <c r="DK490" s="127">
        <f t="shared" si="687"/>
        <v>-0.59999999999999964</v>
      </c>
      <c r="DL490" s="127">
        <f t="shared" si="688"/>
        <v>0</v>
      </c>
      <c r="DM490" s="127">
        <f t="shared" si="689"/>
        <v>-0.19999999999999929</v>
      </c>
      <c r="DN490" s="127">
        <f t="shared" si="690"/>
        <v>-0.59999999999999964</v>
      </c>
      <c r="DO490" s="127">
        <f t="shared" si="691"/>
        <v>-0.40000000000000036</v>
      </c>
      <c r="DP490" s="127">
        <f t="shared" si="692"/>
        <v>0.60000000000000142</v>
      </c>
      <c r="DQ490" s="127">
        <f t="shared" si="693"/>
        <v>0.80000000000000071</v>
      </c>
      <c r="DR490" s="127">
        <f t="shared" si="694"/>
        <v>-1.8000000000000007</v>
      </c>
      <c r="DS490" s="127">
        <f t="shared" si="695"/>
        <v>-1</v>
      </c>
      <c r="DU490" s="103">
        <v>44477</v>
      </c>
      <c r="DV490" s="68"/>
      <c r="DW490" s="133"/>
      <c r="DX490" s="134"/>
      <c r="DY490" s="68">
        <v>5.3</v>
      </c>
      <c r="DZ490" s="133">
        <v>5.5</v>
      </c>
      <c r="EA490" s="134">
        <f t="shared" si="675"/>
        <v>-0.20000000000000018</v>
      </c>
      <c r="EB490" s="68"/>
      <c r="EC490" s="133"/>
      <c r="ED490" s="134"/>
      <c r="EE490" s="68"/>
      <c r="EF490" s="133"/>
      <c r="EG490" s="134"/>
      <c r="EH490" s="68"/>
      <c r="EI490" s="133"/>
      <c r="EJ490" s="134"/>
      <c r="EK490" s="68"/>
      <c r="EL490" s="133"/>
      <c r="EM490" s="134"/>
      <c r="EN490" s="68"/>
      <c r="EO490" s="133"/>
      <c r="EP490" s="134"/>
      <c r="EQ490" s="68"/>
      <c r="ER490" s="133"/>
      <c r="ES490" s="134"/>
      <c r="ET490" s="68"/>
      <c r="EU490" s="133"/>
      <c r="EV490" s="134"/>
      <c r="EW490" s="68"/>
      <c r="EX490" s="133"/>
      <c r="EY490" s="134"/>
    </row>
    <row r="491" spans="10:155" ht="16.5" x14ac:dyDescent="0.35">
      <c r="J491" s="103">
        <v>44473</v>
      </c>
      <c r="K491" s="101">
        <f t="shared" si="678"/>
        <v>10.374193548387096</v>
      </c>
      <c r="L491" s="191">
        <v>10.199999999999999</v>
      </c>
      <c r="M491" s="191">
        <v>10.6</v>
      </c>
      <c r="N491" s="191">
        <v>10.199999999999999</v>
      </c>
      <c r="O491" s="191">
        <v>11.4</v>
      </c>
      <c r="P491" s="191">
        <v>11.6</v>
      </c>
      <c r="Q491" s="195">
        <v>13</v>
      </c>
      <c r="R491" s="191">
        <v>10.199999999999999</v>
      </c>
      <c r="S491" s="191">
        <v>10.199999999999999</v>
      </c>
      <c r="T491" s="191">
        <v>10.199999999999999</v>
      </c>
      <c r="U491" s="191">
        <v>11.2</v>
      </c>
      <c r="V491" s="191">
        <v>10.4</v>
      </c>
      <c r="W491" s="196">
        <v>11</v>
      </c>
      <c r="X491" s="197">
        <v>9.1999999999999993</v>
      </c>
      <c r="Y491" s="191">
        <v>10</v>
      </c>
      <c r="Z491" s="191">
        <v>10.199999999999999</v>
      </c>
      <c r="AA491" s="191">
        <v>10.199999999999999</v>
      </c>
      <c r="AB491" s="195">
        <v>10.199999999999999</v>
      </c>
      <c r="AC491" s="194">
        <v>10.8</v>
      </c>
      <c r="AD491" s="194">
        <v>10.8</v>
      </c>
      <c r="AE491" s="191">
        <v>9.8000000000000007</v>
      </c>
      <c r="AF491" s="191">
        <v>10</v>
      </c>
      <c r="AG491" s="191">
        <v>9.6</v>
      </c>
      <c r="AH491" s="191">
        <v>9.8000000000000007</v>
      </c>
      <c r="AI491" s="191">
        <v>9.6</v>
      </c>
      <c r="AJ491" s="195">
        <v>9.8000000000000007</v>
      </c>
      <c r="AK491" s="191">
        <v>10.199999999999999</v>
      </c>
      <c r="AL491" s="191">
        <v>11</v>
      </c>
      <c r="AM491" s="191">
        <v>10</v>
      </c>
      <c r="AN491" s="191">
        <v>9.4</v>
      </c>
      <c r="AO491" s="191">
        <v>10.8</v>
      </c>
      <c r="AP491" s="191">
        <v>10</v>
      </c>
      <c r="AQ491" s="110">
        <f t="shared" si="696"/>
        <v>1.1000000000000014</v>
      </c>
      <c r="CQ491"/>
      <c r="CX491" s="103">
        <v>44473</v>
      </c>
      <c r="CY491" s="68">
        <v>7.25</v>
      </c>
      <c r="CZ491" s="68">
        <v>5.5</v>
      </c>
      <c r="DA491" s="126">
        <f t="shared" si="674"/>
        <v>1.75</v>
      </c>
      <c r="DC491" s="103">
        <v>44473</v>
      </c>
      <c r="DD491" s="127">
        <f t="shared" si="680"/>
        <v>0.20000000000000107</v>
      </c>
      <c r="DE491" s="127">
        <f t="shared" si="681"/>
        <v>1</v>
      </c>
      <c r="DF491" s="127">
        <f t="shared" si="682"/>
        <v>-0.79999999999999893</v>
      </c>
      <c r="DG491" s="127">
        <f t="shared" si="683"/>
        <v>-0.19999999999999929</v>
      </c>
      <c r="DH491" s="127">
        <f t="shared" si="684"/>
        <v>0.80000000000000071</v>
      </c>
      <c r="DI491" s="127">
        <f t="shared" si="685"/>
        <v>0</v>
      </c>
      <c r="DJ491" s="127">
        <f t="shared" si="686"/>
        <v>-0.39999999999999858</v>
      </c>
      <c r="DK491" s="127">
        <f t="shared" si="687"/>
        <v>-0.59999999999999964</v>
      </c>
      <c r="DL491" s="127">
        <f t="shared" si="688"/>
        <v>0</v>
      </c>
      <c r="DM491" s="127">
        <f t="shared" si="689"/>
        <v>0</v>
      </c>
      <c r="DN491" s="127">
        <f t="shared" si="690"/>
        <v>-0.79999999999999893</v>
      </c>
      <c r="DO491" s="127">
        <f t="shared" si="691"/>
        <v>-0.40000000000000036</v>
      </c>
      <c r="DP491" s="127">
        <f t="shared" si="692"/>
        <v>0.59999999999999964</v>
      </c>
      <c r="DQ491" s="127">
        <f t="shared" si="693"/>
        <v>0.80000000000000071</v>
      </c>
      <c r="DR491" s="127">
        <f t="shared" si="694"/>
        <v>-1.8000000000000007</v>
      </c>
      <c r="DS491" s="127">
        <f t="shared" si="695"/>
        <v>-1</v>
      </c>
      <c r="DU491" s="103">
        <v>44476</v>
      </c>
      <c r="DV491" s="68"/>
      <c r="DW491" s="133"/>
      <c r="DX491" s="134"/>
      <c r="DY491" s="68">
        <v>5.0999999999999996</v>
      </c>
      <c r="DZ491" s="133">
        <v>5.4</v>
      </c>
      <c r="EA491" s="134">
        <f t="shared" si="675"/>
        <v>-0.30000000000000071</v>
      </c>
      <c r="EB491" s="68"/>
      <c r="EC491" s="133"/>
      <c r="ED491" s="134"/>
      <c r="EE491" s="68"/>
      <c r="EF491" s="133"/>
      <c r="EG491" s="134"/>
      <c r="EH491" s="68"/>
      <c r="EI491" s="133"/>
      <c r="EJ491" s="134"/>
      <c r="EK491" s="68"/>
      <c r="EL491" s="133"/>
      <c r="EM491" s="134"/>
      <c r="EN491" s="68"/>
      <c r="EO491" s="133"/>
      <c r="EP491" s="134"/>
      <c r="EQ491" s="68"/>
      <c r="ER491" s="133"/>
      <c r="ES491" s="134"/>
      <c r="ET491" s="68"/>
      <c r="EU491" s="133"/>
      <c r="EV491" s="134"/>
      <c r="EW491" s="68"/>
      <c r="EX491" s="133"/>
      <c r="EY491" s="134"/>
    </row>
    <row r="492" spans="10:155" ht="16.5" x14ac:dyDescent="0.35">
      <c r="J492" s="103">
        <v>44472</v>
      </c>
      <c r="K492" s="101">
        <f t="shared" si="678"/>
        <v>10.593548387096773</v>
      </c>
      <c r="L492" s="191">
        <v>10.6</v>
      </c>
      <c r="M492" s="194">
        <v>10.8</v>
      </c>
      <c r="N492" s="191">
        <v>10.4</v>
      </c>
      <c r="O492" s="191">
        <v>11.4</v>
      </c>
      <c r="P492" s="191">
        <v>11.6</v>
      </c>
      <c r="Q492" s="195">
        <v>13</v>
      </c>
      <c r="R492" s="191">
        <v>10.6</v>
      </c>
      <c r="S492" s="191">
        <v>10.6</v>
      </c>
      <c r="T492" s="191">
        <v>10.4</v>
      </c>
      <c r="U492" s="191">
        <v>11.8</v>
      </c>
      <c r="V492" s="191">
        <v>11</v>
      </c>
      <c r="W492" s="196">
        <v>11.6</v>
      </c>
      <c r="X492" s="197">
        <v>9.4</v>
      </c>
      <c r="Y492" s="191">
        <v>10.199999999999999</v>
      </c>
      <c r="Z492" s="191">
        <v>10.4</v>
      </c>
      <c r="AA492" s="191">
        <v>10.4</v>
      </c>
      <c r="AB492" s="195">
        <v>10.4</v>
      </c>
      <c r="AC492" s="194">
        <v>10.8</v>
      </c>
      <c r="AD492" s="191">
        <v>10.8</v>
      </c>
      <c r="AE492" s="191">
        <v>10</v>
      </c>
      <c r="AF492" s="191">
        <v>10.4</v>
      </c>
      <c r="AG492" s="191">
        <v>9.8000000000000007</v>
      </c>
      <c r="AH492" s="191">
        <v>10</v>
      </c>
      <c r="AI492" s="191">
        <v>9.8000000000000007</v>
      </c>
      <c r="AJ492" s="195">
        <v>10</v>
      </c>
      <c r="AK492" s="194">
        <v>10.4</v>
      </c>
      <c r="AL492" s="191">
        <v>11.2</v>
      </c>
      <c r="AM492" s="191">
        <v>10</v>
      </c>
      <c r="AN492" s="191">
        <v>9.4</v>
      </c>
      <c r="AO492" s="191">
        <v>11</v>
      </c>
      <c r="AP492" s="191">
        <v>10.199999999999999</v>
      </c>
      <c r="AQ492" s="110">
        <f t="shared" si="696"/>
        <v>0.79999999999999893</v>
      </c>
      <c r="CQ492"/>
      <c r="CX492" s="103">
        <v>44472</v>
      </c>
      <c r="CY492" s="127">
        <v>7.5</v>
      </c>
      <c r="CZ492" s="127">
        <v>6</v>
      </c>
      <c r="DA492" s="126">
        <f t="shared" si="674"/>
        <v>1.5</v>
      </c>
      <c r="DC492" s="103">
        <v>44472</v>
      </c>
      <c r="DD492" s="127">
        <f t="shared" si="680"/>
        <v>0.40000000000000036</v>
      </c>
      <c r="DE492" s="127">
        <f t="shared" si="681"/>
        <v>1.2000000000000011</v>
      </c>
      <c r="DF492" s="127">
        <f t="shared" si="682"/>
        <v>-1.1999999999999993</v>
      </c>
      <c r="DG492" s="127">
        <f t="shared" si="683"/>
        <v>-0.59999999999999964</v>
      </c>
      <c r="DH492" s="127">
        <f t="shared" si="684"/>
        <v>0.59999999999999964</v>
      </c>
      <c r="DI492" s="127">
        <f t="shared" si="685"/>
        <v>0</v>
      </c>
      <c r="DJ492" s="127">
        <f t="shared" si="686"/>
        <v>-0.59999999999999964</v>
      </c>
      <c r="DK492" s="127">
        <f t="shared" si="687"/>
        <v>-0.79999999999999893</v>
      </c>
      <c r="DL492" s="127">
        <f t="shared" si="688"/>
        <v>-0.19999999999999929</v>
      </c>
      <c r="DM492" s="127">
        <f t="shared" si="689"/>
        <v>-0.19999999999999929</v>
      </c>
      <c r="DN492" s="127">
        <f t="shared" si="690"/>
        <v>-1.1999999999999993</v>
      </c>
      <c r="DO492" s="127">
        <f t="shared" si="691"/>
        <v>-0.59999999999999964</v>
      </c>
      <c r="DP492" s="127">
        <f t="shared" si="692"/>
        <v>0.19999999999999929</v>
      </c>
      <c r="DQ492" s="127">
        <f t="shared" si="693"/>
        <v>0.59999999999999964</v>
      </c>
      <c r="DR492" s="127">
        <f t="shared" si="694"/>
        <v>-1.7999999999999989</v>
      </c>
      <c r="DS492" s="127">
        <f t="shared" si="695"/>
        <v>-1.1999999999999993</v>
      </c>
      <c r="DU492" s="103">
        <v>44475</v>
      </c>
      <c r="DV492" s="68"/>
      <c r="DW492" s="133"/>
      <c r="DX492" s="134"/>
      <c r="DY492" s="68">
        <v>5</v>
      </c>
      <c r="DZ492" s="133">
        <v>5.3</v>
      </c>
      <c r="EA492" s="134">
        <f t="shared" si="675"/>
        <v>-0.29999999999999982</v>
      </c>
      <c r="EB492" s="68"/>
      <c r="EC492" s="133"/>
      <c r="ED492" s="134"/>
      <c r="EE492" s="68"/>
      <c r="EF492" s="133"/>
      <c r="EG492" s="134"/>
      <c r="EH492" s="68"/>
      <c r="EI492" s="133"/>
      <c r="EJ492" s="134"/>
      <c r="EK492" s="68"/>
      <c r="EL492" s="133"/>
      <c r="EM492" s="134"/>
      <c r="EN492" s="68"/>
      <c r="EO492" s="133"/>
      <c r="EP492" s="134"/>
      <c r="EQ492" s="68"/>
      <c r="ER492" s="133"/>
      <c r="ES492" s="134"/>
      <c r="ET492" s="68"/>
      <c r="EU492" s="133"/>
      <c r="EV492" s="134"/>
      <c r="EW492" s="68"/>
      <c r="EX492" s="133"/>
      <c r="EY492" s="134"/>
    </row>
    <row r="493" spans="10:155" ht="16.5" x14ac:dyDescent="0.35">
      <c r="J493" s="103">
        <v>44471</v>
      </c>
      <c r="K493" s="101">
        <f t="shared" si="678"/>
        <v>10.6</v>
      </c>
      <c r="L493" s="191">
        <v>10.6</v>
      </c>
      <c r="M493" s="194">
        <v>10.8</v>
      </c>
      <c r="N493" s="191">
        <v>10.4</v>
      </c>
      <c r="O493" s="191">
        <v>11.4</v>
      </c>
      <c r="P493" s="191">
        <v>11.6</v>
      </c>
      <c r="Q493" s="195">
        <v>13</v>
      </c>
      <c r="R493" s="191">
        <v>10.6</v>
      </c>
      <c r="S493" s="191">
        <v>10.6</v>
      </c>
      <c r="T493" s="191">
        <v>10.4</v>
      </c>
      <c r="U493" s="191">
        <v>11.8</v>
      </c>
      <c r="V493" s="191">
        <v>11</v>
      </c>
      <c r="W493" s="196">
        <v>11.6</v>
      </c>
      <c r="X493" s="197">
        <v>9.4</v>
      </c>
      <c r="Y493" s="191">
        <v>10.199999999999999</v>
      </c>
      <c r="Z493" s="191">
        <v>10.4</v>
      </c>
      <c r="AA493" s="191">
        <v>10.4</v>
      </c>
      <c r="AB493" s="195">
        <v>10.4</v>
      </c>
      <c r="AC493" s="194">
        <v>10.8</v>
      </c>
      <c r="AD493" s="191">
        <v>10.8</v>
      </c>
      <c r="AE493" s="191">
        <v>10</v>
      </c>
      <c r="AF493" s="191">
        <v>10.4</v>
      </c>
      <c r="AG493" s="191">
        <v>9.8000000000000007</v>
      </c>
      <c r="AH493" s="191">
        <v>10</v>
      </c>
      <c r="AI493" s="191">
        <v>9.8000000000000007</v>
      </c>
      <c r="AJ493" s="195">
        <v>10</v>
      </c>
      <c r="AK493" s="194">
        <v>10.4</v>
      </c>
      <c r="AL493" s="191">
        <v>11.2</v>
      </c>
      <c r="AM493" s="191">
        <v>10</v>
      </c>
      <c r="AN493" s="191">
        <v>9.4</v>
      </c>
      <c r="AO493" s="191">
        <v>11.2</v>
      </c>
      <c r="AP493" s="191">
        <v>10.199999999999999</v>
      </c>
      <c r="AQ493" s="110">
        <f t="shared" si="696"/>
        <v>0.79999999999999893</v>
      </c>
      <c r="CQ493"/>
      <c r="CX493" s="103">
        <v>44471</v>
      </c>
      <c r="CY493" s="127">
        <v>8</v>
      </c>
      <c r="CZ493" s="127">
        <v>5.75</v>
      </c>
      <c r="DA493" s="126">
        <f t="shared" si="674"/>
        <v>2.25</v>
      </c>
      <c r="DC493" s="103">
        <v>44471</v>
      </c>
      <c r="DD493" s="127">
        <f t="shared" si="680"/>
        <v>0.40000000000000036</v>
      </c>
      <c r="DE493" s="127">
        <f t="shared" si="681"/>
        <v>1.2000000000000011</v>
      </c>
      <c r="DF493" s="127">
        <f t="shared" si="682"/>
        <v>-1.1999999999999993</v>
      </c>
      <c r="DG493" s="127">
        <f t="shared" si="683"/>
        <v>-0.59999999999999964</v>
      </c>
      <c r="DH493" s="127">
        <f t="shared" si="684"/>
        <v>0.59999999999999964</v>
      </c>
      <c r="DI493" s="127">
        <f t="shared" si="685"/>
        <v>0</v>
      </c>
      <c r="DJ493" s="127">
        <f t="shared" si="686"/>
        <v>-0.59999999999999964</v>
      </c>
      <c r="DK493" s="127">
        <f t="shared" si="687"/>
        <v>-0.79999999999999893</v>
      </c>
      <c r="DL493" s="127">
        <f t="shared" si="688"/>
        <v>-0.19999999999999929</v>
      </c>
      <c r="DM493" s="127">
        <f t="shared" si="689"/>
        <v>-0.19999999999999929</v>
      </c>
      <c r="DN493" s="127">
        <f t="shared" si="690"/>
        <v>-1.1999999999999993</v>
      </c>
      <c r="DO493" s="127">
        <f t="shared" si="691"/>
        <v>-0.59999999999999964</v>
      </c>
      <c r="DP493" s="127">
        <f t="shared" si="692"/>
        <v>0.19999999999999929</v>
      </c>
      <c r="DQ493" s="127">
        <f t="shared" si="693"/>
        <v>0.59999999999999964</v>
      </c>
      <c r="DR493" s="127">
        <f t="shared" si="694"/>
        <v>-1.7999999999999989</v>
      </c>
      <c r="DS493" s="127">
        <f t="shared" si="695"/>
        <v>-1.1999999999999993</v>
      </c>
      <c r="DU493" s="103">
        <v>44474</v>
      </c>
      <c r="DV493" s="68"/>
      <c r="DW493" s="133"/>
      <c r="DX493" s="134"/>
      <c r="DY493" s="68">
        <v>5</v>
      </c>
      <c r="DZ493" s="133">
        <v>5.3</v>
      </c>
      <c r="EA493" s="134">
        <f t="shared" si="675"/>
        <v>-0.29999999999999982</v>
      </c>
      <c r="EB493" s="68"/>
      <c r="EC493" s="133"/>
      <c r="ED493" s="134"/>
      <c r="EE493" s="68"/>
      <c r="EF493" s="133"/>
      <c r="EG493" s="134"/>
      <c r="EH493" s="68"/>
      <c r="EI493" s="133"/>
      <c r="EJ493" s="134"/>
      <c r="EK493" s="68"/>
      <c r="EL493" s="133"/>
      <c r="EM493" s="134"/>
      <c r="EN493" s="68"/>
      <c r="EO493" s="133"/>
      <c r="EP493" s="134"/>
      <c r="EQ493" s="68"/>
      <c r="ER493" s="133"/>
      <c r="ES493" s="134"/>
      <c r="ET493" s="68"/>
      <c r="EU493" s="133"/>
      <c r="EV493" s="134"/>
      <c r="EW493" s="68"/>
      <c r="EX493" s="133"/>
      <c r="EY493" s="134"/>
    </row>
    <row r="494" spans="10:155" ht="16.5" x14ac:dyDescent="0.35">
      <c r="J494" s="103">
        <v>44470</v>
      </c>
      <c r="K494" s="101">
        <f t="shared" si="678"/>
        <v>10.619354838709677</v>
      </c>
      <c r="L494" s="194">
        <v>10.8</v>
      </c>
      <c r="M494" s="191">
        <v>11</v>
      </c>
      <c r="N494" s="191">
        <v>10.4</v>
      </c>
      <c r="O494" s="191">
        <v>11.4</v>
      </c>
      <c r="P494" s="191">
        <v>11.6</v>
      </c>
      <c r="Q494" s="195">
        <v>13.2</v>
      </c>
      <c r="R494" s="194">
        <v>10.4</v>
      </c>
      <c r="S494" s="191">
        <v>10.6</v>
      </c>
      <c r="T494" s="191">
        <v>10.4</v>
      </c>
      <c r="U494" s="191">
        <v>11.8</v>
      </c>
      <c r="V494" s="191">
        <v>10.8</v>
      </c>
      <c r="W494" s="196">
        <v>11.6</v>
      </c>
      <c r="X494" s="197">
        <v>9.4</v>
      </c>
      <c r="Y494" s="191">
        <v>10.199999999999999</v>
      </c>
      <c r="Z494" s="191">
        <v>10.4</v>
      </c>
      <c r="AA494" s="191">
        <v>10.4</v>
      </c>
      <c r="AB494" s="195">
        <v>10.4</v>
      </c>
      <c r="AC494" s="194">
        <v>10.8</v>
      </c>
      <c r="AD494" s="191">
        <v>10.8</v>
      </c>
      <c r="AE494" s="191">
        <v>10</v>
      </c>
      <c r="AF494" s="191">
        <v>10.4</v>
      </c>
      <c r="AG494" s="191">
        <v>9.8000000000000007</v>
      </c>
      <c r="AH494" s="191">
        <v>10</v>
      </c>
      <c r="AI494" s="191">
        <v>9.8000000000000007</v>
      </c>
      <c r="AJ494" s="195">
        <v>10</v>
      </c>
      <c r="AK494" s="194">
        <v>10.4</v>
      </c>
      <c r="AL494" s="191">
        <v>11.4</v>
      </c>
      <c r="AM494" s="191">
        <v>10.199999999999999</v>
      </c>
      <c r="AN494" s="191">
        <v>9.6</v>
      </c>
      <c r="AO494" s="191">
        <v>11</v>
      </c>
      <c r="AP494" s="191">
        <v>10.199999999999999</v>
      </c>
      <c r="AQ494" s="110">
        <f t="shared" si="696"/>
        <v>1</v>
      </c>
      <c r="CQ494"/>
      <c r="CX494" s="103">
        <v>44470</v>
      </c>
      <c r="CY494" s="127">
        <v>8</v>
      </c>
      <c r="CZ494" s="127">
        <v>5.75</v>
      </c>
      <c r="DA494" s="126">
        <f t="shared" si="674"/>
        <v>2.25</v>
      </c>
      <c r="DC494" s="103">
        <v>44470</v>
      </c>
      <c r="DD494" s="127">
        <f t="shared" si="680"/>
        <v>0.20000000000000107</v>
      </c>
      <c r="DE494" s="127">
        <f t="shared" si="681"/>
        <v>1.2000000000000011</v>
      </c>
      <c r="DF494" s="127">
        <f t="shared" si="682"/>
        <v>-1</v>
      </c>
      <c r="DG494" s="127">
        <f t="shared" si="683"/>
        <v>-0.40000000000000036</v>
      </c>
      <c r="DH494" s="127">
        <f t="shared" si="684"/>
        <v>0.80000000000000071</v>
      </c>
      <c r="DI494" s="127">
        <f t="shared" si="685"/>
        <v>-0.19999999999999929</v>
      </c>
      <c r="DJ494" s="127">
        <f t="shared" si="686"/>
        <v>-0.59999999999999964</v>
      </c>
      <c r="DK494" s="127">
        <f t="shared" si="687"/>
        <v>-0.79999999999999893</v>
      </c>
      <c r="DL494" s="127">
        <f t="shared" si="688"/>
        <v>-0.19999999999999929</v>
      </c>
      <c r="DM494" s="127">
        <f t="shared" si="689"/>
        <v>-0.19999999999999929</v>
      </c>
      <c r="DN494" s="127">
        <f t="shared" si="690"/>
        <v>-0.80000000000000071</v>
      </c>
      <c r="DO494" s="127">
        <f t="shared" si="691"/>
        <v>-0.40000000000000036</v>
      </c>
      <c r="DP494" s="127">
        <f t="shared" si="692"/>
        <v>0.59999999999999964</v>
      </c>
      <c r="DQ494" s="127">
        <f t="shared" si="693"/>
        <v>1</v>
      </c>
      <c r="DR494" s="127">
        <f t="shared" si="694"/>
        <v>-2</v>
      </c>
      <c r="DS494" s="127">
        <f t="shared" si="695"/>
        <v>-1.1999999999999993</v>
      </c>
      <c r="DU494" s="103">
        <v>44473</v>
      </c>
      <c r="DV494" s="68"/>
      <c r="DW494" s="133"/>
      <c r="DX494" s="134"/>
      <c r="DY494" s="68">
        <v>5.0999999999999996</v>
      </c>
      <c r="DZ494" s="133">
        <v>5.4</v>
      </c>
      <c r="EA494" s="134">
        <f t="shared" si="675"/>
        <v>-0.30000000000000071</v>
      </c>
      <c r="EB494" s="68"/>
      <c r="EC494" s="133"/>
      <c r="ED494" s="134"/>
      <c r="EE494" s="68"/>
      <c r="EF494" s="133"/>
      <c r="EG494" s="134"/>
      <c r="EH494" s="68"/>
      <c r="EI494" s="133"/>
      <c r="EJ494" s="134"/>
      <c r="EK494" s="68"/>
      <c r="EL494" s="133"/>
      <c r="EM494" s="134"/>
      <c r="EN494" s="68"/>
      <c r="EO494" s="133"/>
      <c r="EP494" s="134"/>
      <c r="EQ494" s="68"/>
      <c r="ER494" s="133"/>
      <c r="ES494" s="134"/>
      <c r="ET494" s="68"/>
      <c r="EU494" s="133"/>
      <c r="EV494" s="134"/>
      <c r="EW494" s="68"/>
      <c r="EX494" s="133"/>
      <c r="EY494" s="134"/>
    </row>
    <row r="495" spans="10:155" ht="16.5" x14ac:dyDescent="0.35">
      <c r="J495" s="103">
        <v>44469</v>
      </c>
      <c r="K495" s="101">
        <f t="shared" si="678"/>
        <v>10.716129032258065</v>
      </c>
      <c r="L495" s="142">
        <v>11.4</v>
      </c>
      <c r="M495" s="143">
        <v>11.2</v>
      </c>
      <c r="N495" s="143">
        <v>11.2</v>
      </c>
      <c r="O495" s="143">
        <v>10</v>
      </c>
      <c r="P495" s="143">
        <v>12.6</v>
      </c>
      <c r="Q495" s="150">
        <v>13.6</v>
      </c>
      <c r="R495" s="142">
        <v>10.4</v>
      </c>
      <c r="S495" s="143">
        <v>10.6</v>
      </c>
      <c r="T495" s="143">
        <v>10.4</v>
      </c>
      <c r="U495" s="143">
        <v>11.8</v>
      </c>
      <c r="V495" s="143">
        <v>10.8</v>
      </c>
      <c r="W495" s="149">
        <v>12</v>
      </c>
      <c r="X495" s="161">
        <v>9.4</v>
      </c>
      <c r="Y495" s="143">
        <v>10.199999999999999</v>
      </c>
      <c r="Z495" s="143">
        <v>10.6</v>
      </c>
      <c r="AA495" s="143">
        <v>10.6</v>
      </c>
      <c r="AB495" s="150">
        <v>10.6</v>
      </c>
      <c r="AC495" s="142">
        <v>10.8</v>
      </c>
      <c r="AD495" s="143">
        <v>10.8</v>
      </c>
      <c r="AE495" s="143">
        <v>9.8000000000000007</v>
      </c>
      <c r="AF495" s="143">
        <v>10.199999999999999</v>
      </c>
      <c r="AG495" s="143">
        <v>10.8</v>
      </c>
      <c r="AH495" s="143">
        <v>10</v>
      </c>
      <c r="AI495" s="143">
        <v>9.6</v>
      </c>
      <c r="AJ495" s="150">
        <v>9.8000000000000007</v>
      </c>
      <c r="AK495" s="142">
        <v>10.6</v>
      </c>
      <c r="AL495" s="143">
        <v>11.2</v>
      </c>
      <c r="AM495" s="143">
        <v>10.6</v>
      </c>
      <c r="AN495" s="143">
        <v>9.4</v>
      </c>
      <c r="AO495" s="143">
        <v>11</v>
      </c>
      <c r="AP495" s="143">
        <v>10.199999999999999</v>
      </c>
      <c r="AQ495" s="110">
        <f t="shared" si="696"/>
        <v>1.3999999999999986</v>
      </c>
      <c r="CQ495"/>
      <c r="CX495" s="103">
        <v>44469</v>
      </c>
      <c r="CY495" s="127">
        <v>8</v>
      </c>
      <c r="CZ495" s="127">
        <v>6</v>
      </c>
      <c r="DA495" s="126">
        <f t="shared" si="674"/>
        <v>2</v>
      </c>
      <c r="DC495" s="103">
        <v>44469</v>
      </c>
      <c r="DD495" s="127">
        <f t="shared" si="680"/>
        <v>0.20000000000000107</v>
      </c>
      <c r="DE495" s="127">
        <f t="shared" si="681"/>
        <v>1.2000000000000011</v>
      </c>
      <c r="DF495" s="127">
        <f t="shared" si="682"/>
        <v>-1.1999999999999993</v>
      </c>
      <c r="DG495" s="127">
        <f t="shared" si="683"/>
        <v>0</v>
      </c>
      <c r="DH495" s="127">
        <f t="shared" si="684"/>
        <v>0.59999999999999964</v>
      </c>
      <c r="DI495" s="127">
        <f t="shared" si="685"/>
        <v>-0.19999999999999929</v>
      </c>
      <c r="DJ495" s="127">
        <f t="shared" si="686"/>
        <v>-0.59999999999999964</v>
      </c>
      <c r="DK495" s="127">
        <f t="shared" si="687"/>
        <v>-1</v>
      </c>
      <c r="DL495" s="127">
        <f t="shared" si="688"/>
        <v>0.59999999999999964</v>
      </c>
      <c r="DM495" s="127">
        <f t="shared" si="689"/>
        <v>0</v>
      </c>
      <c r="DN495" s="127">
        <f t="shared" si="690"/>
        <v>-1</v>
      </c>
      <c r="DO495" s="127">
        <f t="shared" si="691"/>
        <v>-0.59999999999999964</v>
      </c>
      <c r="DP495" s="127">
        <f t="shared" si="692"/>
        <v>0.39999999999999858</v>
      </c>
      <c r="DQ495" s="127">
        <f t="shared" si="693"/>
        <v>0.79999999999999893</v>
      </c>
      <c r="DR495" s="127">
        <f t="shared" si="694"/>
        <v>-1.7999999999999989</v>
      </c>
      <c r="DS495" s="127">
        <f t="shared" si="695"/>
        <v>-1.1999999999999993</v>
      </c>
      <c r="DU495" s="103">
        <v>44472</v>
      </c>
      <c r="DV495" s="127"/>
      <c r="DW495" s="202"/>
      <c r="DX495" s="134"/>
      <c r="DY495" s="127">
        <v>5.3</v>
      </c>
      <c r="DZ495" s="202">
        <v>5.5</v>
      </c>
      <c r="EA495" s="134">
        <f t="shared" si="675"/>
        <v>-0.20000000000000018</v>
      </c>
      <c r="EB495" s="127"/>
      <c r="EC495" s="202"/>
      <c r="ED495" s="134"/>
      <c r="EE495" s="127"/>
      <c r="EF495" s="202"/>
      <c r="EG495" s="134"/>
      <c r="EH495" s="127"/>
      <c r="EI495" s="202"/>
      <c r="EJ495" s="134"/>
      <c r="EK495" s="127"/>
      <c r="EL495" s="202"/>
      <c r="EM495" s="134"/>
      <c r="EN495" s="127"/>
      <c r="EO495" s="202"/>
      <c r="EP495" s="134"/>
      <c r="EQ495" s="127"/>
      <c r="ER495" s="202"/>
      <c r="ES495" s="134"/>
      <c r="ET495" s="127"/>
      <c r="EU495" s="202"/>
      <c r="EV495" s="134"/>
      <c r="EW495" s="127"/>
      <c r="EX495" s="202"/>
      <c r="EY495" s="134"/>
    </row>
    <row r="496" spans="10:155" ht="16.5" x14ac:dyDescent="0.35">
      <c r="J496" s="103">
        <v>44468</v>
      </c>
      <c r="K496" s="101">
        <f t="shared" si="678"/>
        <v>10.909677419354841</v>
      </c>
      <c r="L496" s="142">
        <v>11.4</v>
      </c>
      <c r="M496" s="143">
        <v>11.2</v>
      </c>
      <c r="N496" s="143">
        <v>11.2</v>
      </c>
      <c r="O496" s="143">
        <v>10</v>
      </c>
      <c r="P496" s="143">
        <v>12.6</v>
      </c>
      <c r="Q496" s="150">
        <v>13.6</v>
      </c>
      <c r="R496" s="142">
        <v>10.8</v>
      </c>
      <c r="S496" s="143">
        <v>11</v>
      </c>
      <c r="T496" s="143">
        <v>10.4</v>
      </c>
      <c r="U496" s="143">
        <v>11.8</v>
      </c>
      <c r="V496" s="143">
        <v>11.2</v>
      </c>
      <c r="W496" s="149">
        <v>12</v>
      </c>
      <c r="X496" s="161">
        <v>9.8000000000000007</v>
      </c>
      <c r="Y496" s="143">
        <v>10.6</v>
      </c>
      <c r="Z496" s="143">
        <v>10.6</v>
      </c>
      <c r="AA496" s="143">
        <v>10.6</v>
      </c>
      <c r="AB496" s="150">
        <v>10.6</v>
      </c>
      <c r="AC496" s="142">
        <v>10.8</v>
      </c>
      <c r="AD496" s="143">
        <v>10.8</v>
      </c>
      <c r="AE496" s="143">
        <v>10.4</v>
      </c>
      <c r="AF496" s="143">
        <v>11</v>
      </c>
      <c r="AG496" s="143">
        <v>10.8</v>
      </c>
      <c r="AH496" s="143">
        <v>10.4</v>
      </c>
      <c r="AI496" s="143">
        <v>10.199999999999999</v>
      </c>
      <c r="AJ496" s="150">
        <v>10.4</v>
      </c>
      <c r="AK496" s="142">
        <v>10.6</v>
      </c>
      <c r="AL496" s="143">
        <v>11.6</v>
      </c>
      <c r="AM496" s="143">
        <v>10.8</v>
      </c>
      <c r="AN496" s="143">
        <v>9.8000000000000007</v>
      </c>
      <c r="AO496" s="143">
        <v>11</v>
      </c>
      <c r="AP496" s="143">
        <v>10.199999999999999</v>
      </c>
      <c r="AQ496" s="110">
        <f t="shared" si="696"/>
        <v>1.1999999999999993</v>
      </c>
      <c r="CQ496"/>
      <c r="CX496" s="103">
        <v>44468</v>
      </c>
      <c r="CY496" s="127">
        <v>8</v>
      </c>
      <c r="CZ496" s="127">
        <v>6.9</v>
      </c>
      <c r="DA496" s="126">
        <f t="shared" si="674"/>
        <v>1.0999999999999996</v>
      </c>
      <c r="DC496" s="103">
        <v>44468</v>
      </c>
      <c r="DD496" s="127">
        <f t="shared" si="680"/>
        <v>0.19999999999999929</v>
      </c>
      <c r="DE496" s="127">
        <f t="shared" si="681"/>
        <v>0.80000000000000071</v>
      </c>
      <c r="DF496" s="127">
        <f t="shared" si="682"/>
        <v>-1.1999999999999993</v>
      </c>
      <c r="DG496" s="127">
        <f t="shared" si="683"/>
        <v>-0.19999999999999929</v>
      </c>
      <c r="DH496" s="127">
        <f t="shared" si="684"/>
        <v>0.59999999999999964</v>
      </c>
      <c r="DI496" s="127">
        <f t="shared" si="685"/>
        <v>-0.19999999999999929</v>
      </c>
      <c r="DJ496" s="127">
        <f t="shared" si="686"/>
        <v>-0.59999999999999964</v>
      </c>
      <c r="DK496" s="127">
        <f t="shared" si="687"/>
        <v>-0.80000000000000071</v>
      </c>
      <c r="DL496" s="127">
        <f t="shared" si="688"/>
        <v>0.19999999999999929</v>
      </c>
      <c r="DM496" s="127">
        <f t="shared" si="689"/>
        <v>-0.40000000000000036</v>
      </c>
      <c r="DN496" s="127">
        <f t="shared" si="690"/>
        <v>-1</v>
      </c>
      <c r="DO496" s="127">
        <f t="shared" si="691"/>
        <v>-0.59999999999999964</v>
      </c>
      <c r="DP496" s="127">
        <f t="shared" si="692"/>
        <v>0.40000000000000036</v>
      </c>
      <c r="DQ496" s="127">
        <f t="shared" si="693"/>
        <v>0.79999999999999893</v>
      </c>
      <c r="DR496" s="127">
        <f t="shared" si="694"/>
        <v>-1.7999999999999989</v>
      </c>
      <c r="DS496" s="127">
        <f t="shared" si="695"/>
        <v>-1.1999999999999993</v>
      </c>
      <c r="DU496" s="103">
        <v>44471</v>
      </c>
      <c r="DV496" s="127"/>
      <c r="DW496" s="202"/>
      <c r="DX496" s="134"/>
      <c r="DY496" s="127">
        <v>5.3</v>
      </c>
      <c r="DZ496" s="202">
        <v>5.6</v>
      </c>
      <c r="EA496" s="134">
        <f t="shared" si="675"/>
        <v>-0.29999999999999982</v>
      </c>
      <c r="EB496" s="127"/>
      <c r="EC496" s="202"/>
      <c r="ED496" s="134"/>
      <c r="EE496" s="127"/>
      <c r="EF496" s="202"/>
      <c r="EG496" s="134"/>
      <c r="EH496" s="127"/>
      <c r="EI496" s="202"/>
      <c r="EJ496" s="134"/>
      <c r="EK496" s="127"/>
      <c r="EL496" s="202"/>
      <c r="EM496" s="134"/>
      <c r="EN496" s="127"/>
      <c r="EO496" s="202"/>
      <c r="EP496" s="134"/>
      <c r="EQ496" s="127"/>
      <c r="ER496" s="202"/>
      <c r="ES496" s="134"/>
      <c r="ET496" s="127"/>
      <c r="EU496" s="202"/>
      <c r="EV496" s="134"/>
      <c r="EW496" s="127"/>
      <c r="EX496" s="202"/>
      <c r="EY496" s="134"/>
    </row>
    <row r="497" spans="10:155" ht="16.5" x14ac:dyDescent="0.35">
      <c r="J497" s="103">
        <v>44467</v>
      </c>
      <c r="K497" s="101">
        <f t="shared" si="678"/>
        <v>10.974193548387102</v>
      </c>
      <c r="L497" s="142">
        <v>11.4</v>
      </c>
      <c r="M497" s="143">
        <v>11.2</v>
      </c>
      <c r="N497" s="143">
        <v>11.2</v>
      </c>
      <c r="O497" s="143">
        <v>10.4</v>
      </c>
      <c r="P497" s="143">
        <v>12.6</v>
      </c>
      <c r="Q497" s="150">
        <v>13.6</v>
      </c>
      <c r="R497" s="142">
        <v>11</v>
      </c>
      <c r="S497" s="143">
        <v>11.2</v>
      </c>
      <c r="T497" s="143">
        <v>10.4</v>
      </c>
      <c r="U497" s="143">
        <v>11.8</v>
      </c>
      <c r="V497" s="143">
        <v>11.2</v>
      </c>
      <c r="W497" s="149">
        <v>12</v>
      </c>
      <c r="X497" s="161">
        <v>9.8000000000000007</v>
      </c>
      <c r="Y497" s="143">
        <v>10.8</v>
      </c>
      <c r="Z497" s="143">
        <v>10.6</v>
      </c>
      <c r="AA497" s="143">
        <v>10.6</v>
      </c>
      <c r="AB497" s="150">
        <v>10.6</v>
      </c>
      <c r="AC497" s="142">
        <v>10.8</v>
      </c>
      <c r="AD497" s="143">
        <v>10.8</v>
      </c>
      <c r="AE497" s="143">
        <v>10.4</v>
      </c>
      <c r="AF497" s="143">
        <v>10.8</v>
      </c>
      <c r="AG497" s="143">
        <v>10.8</v>
      </c>
      <c r="AH497" s="143">
        <v>10.8</v>
      </c>
      <c r="AI497" s="143">
        <v>10.8</v>
      </c>
      <c r="AJ497" s="150">
        <v>10.6</v>
      </c>
      <c r="AK497" s="142">
        <v>10.6</v>
      </c>
      <c r="AL497" s="143">
        <v>11.6</v>
      </c>
      <c r="AM497" s="143">
        <v>10.8</v>
      </c>
      <c r="AN497" s="143">
        <v>9.8000000000000007</v>
      </c>
      <c r="AO497" s="143">
        <v>11</v>
      </c>
      <c r="AP497" s="143">
        <v>10.199999999999999</v>
      </c>
      <c r="AQ497" s="110">
        <f t="shared" si="696"/>
        <v>1</v>
      </c>
      <c r="CQ497"/>
      <c r="CX497" s="103">
        <v>44467</v>
      </c>
      <c r="CY497" s="127">
        <v>8</v>
      </c>
      <c r="CZ497" s="127">
        <v>7</v>
      </c>
      <c r="DA497" s="126">
        <f t="shared" si="674"/>
        <v>1</v>
      </c>
      <c r="DC497" s="103">
        <v>44467</v>
      </c>
      <c r="DD497" s="127">
        <f t="shared" si="680"/>
        <v>0</v>
      </c>
      <c r="DE497" s="127">
        <f t="shared" si="681"/>
        <v>0.60000000000000142</v>
      </c>
      <c r="DF497" s="127">
        <f t="shared" si="682"/>
        <v>-1.3999999999999986</v>
      </c>
      <c r="DG497" s="127">
        <f t="shared" si="683"/>
        <v>-0.39999999999999858</v>
      </c>
      <c r="DH497" s="127">
        <f t="shared" si="684"/>
        <v>0.40000000000000036</v>
      </c>
      <c r="DI497" s="127">
        <f t="shared" si="685"/>
        <v>-0.19999999999999929</v>
      </c>
      <c r="DJ497" s="127">
        <f t="shared" si="686"/>
        <v>-0.39999999999999858</v>
      </c>
      <c r="DK497" s="127">
        <f t="shared" si="687"/>
        <v>-0.39999999999999858</v>
      </c>
      <c r="DL497" s="127">
        <f t="shared" si="688"/>
        <v>0</v>
      </c>
      <c r="DM497" s="127">
        <f t="shared" si="689"/>
        <v>-0.59999999999999964</v>
      </c>
      <c r="DN497" s="127">
        <f t="shared" si="690"/>
        <v>-1.1999999999999993</v>
      </c>
      <c r="DO497" s="127">
        <f t="shared" si="691"/>
        <v>-1</v>
      </c>
      <c r="DP497" s="127">
        <f t="shared" si="692"/>
        <v>0.40000000000000036</v>
      </c>
      <c r="DQ497" s="127">
        <f t="shared" si="693"/>
        <v>0.59999999999999964</v>
      </c>
      <c r="DR497" s="127">
        <f t="shared" si="694"/>
        <v>-1.7999999999999989</v>
      </c>
      <c r="DS497" s="127">
        <f t="shared" si="695"/>
        <v>-1.3999999999999986</v>
      </c>
      <c r="DU497" s="103">
        <v>44470</v>
      </c>
      <c r="DV497" s="127"/>
      <c r="DW497" s="202"/>
      <c r="DX497" s="134"/>
      <c r="DY497" s="127">
        <v>5.3</v>
      </c>
      <c r="DZ497" s="202">
        <v>5.6</v>
      </c>
      <c r="EA497" s="134">
        <f t="shared" si="675"/>
        <v>-0.29999999999999982</v>
      </c>
      <c r="EB497" s="127"/>
      <c r="EC497" s="202"/>
      <c r="ED497" s="134"/>
      <c r="EE497" s="127"/>
      <c r="EF497" s="202"/>
      <c r="EG497" s="134"/>
      <c r="EH497" s="127"/>
      <c r="EI497" s="202"/>
      <c r="EJ497" s="134"/>
      <c r="EK497" s="127"/>
      <c r="EL497" s="202"/>
      <c r="EM497" s="134"/>
      <c r="EN497" s="127"/>
      <c r="EO497" s="202"/>
      <c r="EP497" s="134"/>
      <c r="EQ497" s="127"/>
      <c r="ER497" s="202"/>
      <c r="ES497" s="134"/>
      <c r="ET497" s="127"/>
      <c r="EU497" s="202"/>
      <c r="EV497" s="134"/>
      <c r="EW497" s="127"/>
      <c r="EX497" s="202"/>
      <c r="EY497" s="134"/>
    </row>
    <row r="498" spans="10:155" ht="16.5" x14ac:dyDescent="0.35">
      <c r="J498" s="103">
        <v>44466</v>
      </c>
      <c r="K498" s="101">
        <f t="shared" si="678"/>
        <v>10.974193548387102</v>
      </c>
      <c r="L498" s="142">
        <v>11.4</v>
      </c>
      <c r="M498" s="143">
        <v>11.2</v>
      </c>
      <c r="N498" s="143">
        <v>11.2</v>
      </c>
      <c r="O498" s="143">
        <v>10.4</v>
      </c>
      <c r="P498" s="143">
        <v>12.6</v>
      </c>
      <c r="Q498" s="150">
        <v>13.6</v>
      </c>
      <c r="R498" s="142">
        <v>11</v>
      </c>
      <c r="S498" s="143">
        <v>11.2</v>
      </c>
      <c r="T498" s="143">
        <v>10.4</v>
      </c>
      <c r="U498" s="143">
        <v>11.8</v>
      </c>
      <c r="V498" s="143">
        <v>11.2</v>
      </c>
      <c r="W498" s="149">
        <v>12</v>
      </c>
      <c r="X498" s="161">
        <v>9.8000000000000007</v>
      </c>
      <c r="Y498" s="143">
        <v>10.8</v>
      </c>
      <c r="Z498" s="143">
        <v>10.6</v>
      </c>
      <c r="AA498" s="143">
        <v>10.6</v>
      </c>
      <c r="AB498" s="150">
        <v>10.6</v>
      </c>
      <c r="AC498" s="142">
        <v>10.8</v>
      </c>
      <c r="AD498" s="143">
        <v>10.8</v>
      </c>
      <c r="AE498" s="143">
        <v>10.4</v>
      </c>
      <c r="AF498" s="143">
        <v>10.8</v>
      </c>
      <c r="AG498" s="143">
        <v>10.8</v>
      </c>
      <c r="AH498" s="143">
        <v>10.8</v>
      </c>
      <c r="AI498" s="143">
        <v>10.8</v>
      </c>
      <c r="AJ498" s="150">
        <v>10.6</v>
      </c>
      <c r="AK498" s="142">
        <v>10.6</v>
      </c>
      <c r="AL498" s="143">
        <v>11.6</v>
      </c>
      <c r="AM498" s="143">
        <v>10.8</v>
      </c>
      <c r="AN498" s="143">
        <v>9.8000000000000007</v>
      </c>
      <c r="AO498" s="143">
        <v>11</v>
      </c>
      <c r="AP498" s="143">
        <v>10.199999999999999</v>
      </c>
      <c r="AQ498" s="110">
        <f t="shared" si="696"/>
        <v>1</v>
      </c>
      <c r="CQ498"/>
      <c r="CX498" s="103">
        <v>44466</v>
      </c>
      <c r="CY498" s="127">
        <v>8.5</v>
      </c>
      <c r="CZ498" s="127">
        <v>7</v>
      </c>
      <c r="DA498" s="126">
        <f t="shared" si="674"/>
        <v>1.5</v>
      </c>
      <c r="DC498" s="103">
        <v>44466</v>
      </c>
      <c r="DD498" s="127">
        <f t="shared" si="680"/>
        <v>0</v>
      </c>
      <c r="DE498" s="127">
        <f t="shared" si="681"/>
        <v>0.60000000000000142</v>
      </c>
      <c r="DF498" s="127">
        <f t="shared" si="682"/>
        <v>-1.3999999999999986</v>
      </c>
      <c r="DG498" s="127">
        <f t="shared" si="683"/>
        <v>-0.39999999999999858</v>
      </c>
      <c r="DH498" s="127">
        <f t="shared" si="684"/>
        <v>0.40000000000000036</v>
      </c>
      <c r="DI498" s="127">
        <f t="shared" si="685"/>
        <v>-0.19999999999999929</v>
      </c>
      <c r="DJ498" s="127">
        <f t="shared" si="686"/>
        <v>-0.39999999999999858</v>
      </c>
      <c r="DK498" s="127">
        <f t="shared" si="687"/>
        <v>-0.39999999999999858</v>
      </c>
      <c r="DL498" s="127">
        <f t="shared" si="688"/>
        <v>0</v>
      </c>
      <c r="DM498" s="127">
        <f t="shared" si="689"/>
        <v>-0.59999999999999964</v>
      </c>
      <c r="DN498" s="127">
        <f t="shared" si="690"/>
        <v>-1.1999999999999993</v>
      </c>
      <c r="DO498" s="127">
        <f t="shared" si="691"/>
        <v>-1</v>
      </c>
      <c r="DP498" s="127">
        <f t="shared" si="692"/>
        <v>0.40000000000000036</v>
      </c>
      <c r="DQ498" s="127">
        <f t="shared" si="693"/>
        <v>0.59999999999999964</v>
      </c>
      <c r="DR498" s="127">
        <f t="shared" si="694"/>
        <v>-1.7999999999999989</v>
      </c>
      <c r="DS498" s="127">
        <f t="shared" si="695"/>
        <v>-1.3999999999999986</v>
      </c>
      <c r="DU498" s="103">
        <v>44469</v>
      </c>
      <c r="DV498" s="127"/>
      <c r="DW498" s="202"/>
      <c r="DX498" s="134"/>
      <c r="DY498" s="127">
        <v>5.3</v>
      </c>
      <c r="DZ498" s="202">
        <v>5.6</v>
      </c>
      <c r="EA498" s="134">
        <f t="shared" si="675"/>
        <v>-0.29999999999999982</v>
      </c>
      <c r="EB498" s="127"/>
      <c r="EC498" s="202"/>
      <c r="ED498" s="134"/>
      <c r="EE498" s="127"/>
      <c r="EF498" s="202"/>
      <c r="EG498" s="134"/>
      <c r="EH498" s="127"/>
      <c r="EI498" s="202"/>
      <c r="EJ498" s="134"/>
      <c r="EK498" s="127"/>
      <c r="EL498" s="202"/>
      <c r="EM498" s="134"/>
      <c r="EN498" s="127"/>
      <c r="EO498" s="202"/>
      <c r="EP498" s="134"/>
      <c r="EQ498" s="127"/>
      <c r="ER498" s="202"/>
      <c r="ES498" s="134"/>
      <c r="ET498" s="127"/>
      <c r="EU498" s="202"/>
      <c r="EV498" s="134"/>
      <c r="EW498" s="127"/>
      <c r="EX498" s="202"/>
      <c r="EY498" s="134"/>
    </row>
    <row r="499" spans="10:155" ht="16.5" x14ac:dyDescent="0.35">
      <c r="J499" s="103">
        <v>44465</v>
      </c>
      <c r="K499" s="101">
        <f t="shared" si="678"/>
        <v>10.916129032258068</v>
      </c>
      <c r="L499" s="142">
        <v>11.4</v>
      </c>
      <c r="M499" s="143">
        <v>11.2</v>
      </c>
      <c r="N499" s="143">
        <v>11.2</v>
      </c>
      <c r="O499" s="143">
        <v>10.4</v>
      </c>
      <c r="P499" s="143">
        <v>12.6</v>
      </c>
      <c r="Q499" s="150">
        <v>13.6</v>
      </c>
      <c r="R499" s="142">
        <v>10.8</v>
      </c>
      <c r="S499" s="143">
        <v>11</v>
      </c>
      <c r="T499" s="143">
        <v>10.4</v>
      </c>
      <c r="U499" s="143">
        <v>11.8</v>
      </c>
      <c r="V499" s="143">
        <v>11</v>
      </c>
      <c r="W499" s="149">
        <v>12</v>
      </c>
      <c r="X499" s="161">
        <v>9.8000000000000007</v>
      </c>
      <c r="Y499" s="143">
        <v>10.8</v>
      </c>
      <c r="Z499" s="143">
        <v>10.6</v>
      </c>
      <c r="AA499" s="143">
        <v>10.6</v>
      </c>
      <c r="AB499" s="150">
        <v>10.6</v>
      </c>
      <c r="AC499" s="142">
        <v>10.8</v>
      </c>
      <c r="AD499" s="143">
        <v>10.8</v>
      </c>
      <c r="AE499" s="143">
        <v>10.4</v>
      </c>
      <c r="AF499" s="143">
        <v>10.8</v>
      </c>
      <c r="AG499" s="143">
        <v>10.6</v>
      </c>
      <c r="AH499" s="143">
        <v>10.6</v>
      </c>
      <c r="AI499" s="143">
        <v>10.6</v>
      </c>
      <c r="AJ499" s="150">
        <v>10</v>
      </c>
      <c r="AK499" s="142">
        <v>10.6</v>
      </c>
      <c r="AL499" s="143">
        <v>11.6</v>
      </c>
      <c r="AM499" s="143">
        <v>10.8</v>
      </c>
      <c r="AN499" s="143">
        <v>9.8000000000000007</v>
      </c>
      <c r="AO499" s="143">
        <v>11</v>
      </c>
      <c r="AP499" s="143">
        <v>10.199999999999999</v>
      </c>
      <c r="AQ499" s="110">
        <f t="shared" si="696"/>
        <v>1.1999999999999993</v>
      </c>
      <c r="CQ499"/>
      <c r="CX499" s="103">
        <v>44465</v>
      </c>
      <c r="CY499" s="127">
        <v>8</v>
      </c>
      <c r="CZ499" s="127">
        <v>6.5</v>
      </c>
      <c r="DA499" s="126">
        <f t="shared" si="674"/>
        <v>1.5</v>
      </c>
      <c r="DC499" s="103">
        <v>44465</v>
      </c>
      <c r="DD499" s="127">
        <f t="shared" si="680"/>
        <v>0</v>
      </c>
      <c r="DE499" s="127">
        <f t="shared" si="681"/>
        <v>0.80000000000000071</v>
      </c>
      <c r="DF499" s="127">
        <f t="shared" si="682"/>
        <v>-1.1999999999999993</v>
      </c>
      <c r="DG499" s="127">
        <f t="shared" si="683"/>
        <v>-0.19999999999999929</v>
      </c>
      <c r="DH499" s="127">
        <f t="shared" si="684"/>
        <v>0.59999999999999964</v>
      </c>
      <c r="DI499" s="127">
        <f t="shared" si="685"/>
        <v>-0.19999999999999929</v>
      </c>
      <c r="DJ499" s="127">
        <f t="shared" si="686"/>
        <v>-0.40000000000000036</v>
      </c>
      <c r="DK499" s="127">
        <f t="shared" si="687"/>
        <v>-0.40000000000000036</v>
      </c>
      <c r="DL499" s="127">
        <f t="shared" si="688"/>
        <v>0.19999999999999929</v>
      </c>
      <c r="DM499" s="127">
        <f t="shared" si="689"/>
        <v>-0.40000000000000036</v>
      </c>
      <c r="DN499" s="127">
        <f t="shared" si="690"/>
        <v>-1</v>
      </c>
      <c r="DO499" s="127">
        <f t="shared" si="691"/>
        <v>-0.79999999999999893</v>
      </c>
      <c r="DP499" s="127">
        <f t="shared" si="692"/>
        <v>0.59999999999999964</v>
      </c>
      <c r="DQ499" s="127">
        <f t="shared" si="693"/>
        <v>0.79999999999999893</v>
      </c>
      <c r="DR499" s="127">
        <f t="shared" si="694"/>
        <v>-1.7999999999999989</v>
      </c>
      <c r="DS499" s="127">
        <f t="shared" si="695"/>
        <v>-1.1999999999999993</v>
      </c>
      <c r="DU499" s="103">
        <v>44468</v>
      </c>
      <c r="DV499" s="127"/>
      <c r="DW499" s="202"/>
      <c r="DX499" s="134"/>
      <c r="DY499" s="127">
        <v>5.5</v>
      </c>
      <c r="DZ499" s="202">
        <v>5.8</v>
      </c>
      <c r="EA499" s="134">
        <f t="shared" si="675"/>
        <v>-0.29999999999999982</v>
      </c>
      <c r="EB499" s="127"/>
      <c r="EC499" s="202"/>
      <c r="ED499" s="134"/>
      <c r="EE499" s="127"/>
      <c r="EF499" s="202"/>
      <c r="EG499" s="134"/>
      <c r="EH499" s="127"/>
      <c r="EI499" s="202"/>
      <c r="EJ499" s="134"/>
      <c r="EK499" s="127"/>
      <c r="EL499" s="202"/>
      <c r="EM499" s="134"/>
      <c r="EN499" s="127"/>
      <c r="EO499" s="202"/>
      <c r="EP499" s="134"/>
      <c r="EQ499" s="127"/>
      <c r="ER499" s="202"/>
      <c r="ES499" s="134"/>
      <c r="ET499" s="127"/>
      <c r="EU499" s="202"/>
      <c r="EV499" s="134"/>
      <c r="EW499" s="127"/>
      <c r="EX499" s="202"/>
      <c r="EY499" s="134"/>
    </row>
    <row r="500" spans="10:155" ht="16.5" x14ac:dyDescent="0.35">
      <c r="J500" s="103">
        <v>44464</v>
      </c>
      <c r="K500" s="101">
        <f t="shared" si="678"/>
        <v>11.045161290322586</v>
      </c>
      <c r="L500" s="142">
        <v>11.8</v>
      </c>
      <c r="M500" s="143">
        <v>11.6</v>
      </c>
      <c r="N500" s="143">
        <v>11.6</v>
      </c>
      <c r="O500" s="143">
        <v>12</v>
      </c>
      <c r="P500" s="143">
        <v>12.8</v>
      </c>
      <c r="Q500" s="150">
        <v>13.6</v>
      </c>
      <c r="R500" s="142">
        <v>11</v>
      </c>
      <c r="S500" s="143">
        <v>11</v>
      </c>
      <c r="T500" s="143">
        <v>10.4</v>
      </c>
      <c r="U500" s="143">
        <v>12.4</v>
      </c>
      <c r="V500" s="143">
        <v>11.4</v>
      </c>
      <c r="W500" s="149">
        <v>12</v>
      </c>
      <c r="X500" s="161">
        <v>9.8000000000000007</v>
      </c>
      <c r="Y500" s="143">
        <v>10.8</v>
      </c>
      <c r="Z500" s="143">
        <v>11</v>
      </c>
      <c r="AA500" s="143">
        <v>10.6</v>
      </c>
      <c r="AB500" s="150">
        <v>11</v>
      </c>
      <c r="AC500" s="142">
        <v>10.8</v>
      </c>
      <c r="AD500" s="143">
        <v>10.8</v>
      </c>
      <c r="AE500" s="143">
        <v>10.4</v>
      </c>
      <c r="AF500" s="143">
        <v>10.8</v>
      </c>
      <c r="AG500" s="143">
        <v>10.199999999999999</v>
      </c>
      <c r="AH500" s="143">
        <v>10</v>
      </c>
      <c r="AI500" s="143">
        <v>9.6</v>
      </c>
      <c r="AJ500" s="150">
        <v>10</v>
      </c>
      <c r="AK500" s="142">
        <v>10.6</v>
      </c>
      <c r="AL500" s="143">
        <v>11.6</v>
      </c>
      <c r="AM500" s="143">
        <v>11</v>
      </c>
      <c r="AN500" s="143">
        <v>10.199999999999999</v>
      </c>
      <c r="AO500" s="143">
        <v>11</v>
      </c>
      <c r="AP500" s="143">
        <v>10.6</v>
      </c>
      <c r="AQ500" s="110">
        <f t="shared" si="696"/>
        <v>1.1999999999999993</v>
      </c>
      <c r="CQ500"/>
      <c r="CX500" s="103">
        <v>44464</v>
      </c>
      <c r="CY500" s="127">
        <v>7.75</v>
      </c>
      <c r="CZ500" s="127">
        <v>6</v>
      </c>
      <c r="DA500" s="126">
        <f t="shared" si="674"/>
        <v>1.75</v>
      </c>
      <c r="DC500" s="103">
        <v>44464</v>
      </c>
      <c r="DD500" s="127">
        <f t="shared" si="680"/>
        <v>0.40000000000000036</v>
      </c>
      <c r="DE500" s="127">
        <f t="shared" si="681"/>
        <v>1.4000000000000004</v>
      </c>
      <c r="DF500" s="127">
        <f t="shared" si="682"/>
        <v>-0.80000000000000071</v>
      </c>
      <c r="DG500" s="127">
        <f t="shared" si="683"/>
        <v>0</v>
      </c>
      <c r="DH500" s="127">
        <f t="shared" si="684"/>
        <v>0.59999999999999964</v>
      </c>
      <c r="DI500" s="127">
        <f t="shared" si="685"/>
        <v>0</v>
      </c>
      <c r="DJ500" s="127">
        <f t="shared" si="686"/>
        <v>-1</v>
      </c>
      <c r="DK500" s="127">
        <f t="shared" si="687"/>
        <v>-1.4000000000000004</v>
      </c>
      <c r="DL500" s="127">
        <f t="shared" si="688"/>
        <v>0.59999999999999964</v>
      </c>
      <c r="DM500" s="127">
        <f t="shared" si="689"/>
        <v>-0.40000000000000036</v>
      </c>
      <c r="DN500" s="127">
        <f t="shared" si="690"/>
        <v>-0.80000000000000071</v>
      </c>
      <c r="DO500" s="127">
        <f t="shared" si="691"/>
        <v>0.19999999999999929</v>
      </c>
      <c r="DP500" s="127">
        <f t="shared" si="692"/>
        <v>0.19999999999999929</v>
      </c>
      <c r="DQ500" s="127">
        <f t="shared" si="693"/>
        <v>0.59999999999999964</v>
      </c>
      <c r="DR500" s="127">
        <f t="shared" si="694"/>
        <v>-1.7999999999999989</v>
      </c>
      <c r="DS500" s="127">
        <f t="shared" si="695"/>
        <v>-1.1999999999999993</v>
      </c>
      <c r="DU500" s="103">
        <v>44467</v>
      </c>
      <c r="DV500" s="127"/>
      <c r="DW500" s="202"/>
      <c r="DX500" s="134"/>
      <c r="DY500" s="127">
        <v>5.6</v>
      </c>
      <c r="DZ500" s="202">
        <v>5.9</v>
      </c>
      <c r="EA500" s="134">
        <f t="shared" si="675"/>
        <v>-0.30000000000000071</v>
      </c>
      <c r="EB500" s="127"/>
      <c r="EC500" s="202"/>
      <c r="ED500" s="134"/>
      <c r="EE500" s="127"/>
      <c r="EF500" s="202"/>
      <c r="EG500" s="134"/>
      <c r="EH500" s="127"/>
      <c r="EI500" s="202"/>
      <c r="EJ500" s="134"/>
      <c r="EK500" s="127"/>
      <c r="EL500" s="202"/>
      <c r="EM500" s="134"/>
      <c r="EN500" s="127"/>
      <c r="EO500" s="202"/>
      <c r="EP500" s="134"/>
      <c r="EQ500" s="127"/>
      <c r="ER500" s="202"/>
      <c r="ES500" s="134"/>
      <c r="ET500" s="127"/>
      <c r="EU500" s="202"/>
      <c r="EV500" s="134"/>
      <c r="EW500" s="127"/>
      <c r="EX500" s="202"/>
      <c r="EY500" s="134"/>
    </row>
    <row r="501" spans="10:155" ht="16.5" x14ac:dyDescent="0.35">
      <c r="J501" s="103">
        <v>44463</v>
      </c>
      <c r="K501" s="101">
        <f t="shared" si="678"/>
        <v>11.806451612903228</v>
      </c>
      <c r="L501" s="142">
        <v>12.2</v>
      </c>
      <c r="M501" s="143">
        <v>12</v>
      </c>
      <c r="N501" s="143">
        <v>11.8</v>
      </c>
      <c r="O501" s="143">
        <v>12</v>
      </c>
      <c r="P501" s="143">
        <v>12.8</v>
      </c>
      <c r="Q501" s="150">
        <v>14</v>
      </c>
      <c r="R501" s="142">
        <v>11.4</v>
      </c>
      <c r="S501" s="143">
        <v>11</v>
      </c>
      <c r="T501" s="143">
        <v>11.2</v>
      </c>
      <c r="U501" s="143">
        <v>13</v>
      </c>
      <c r="V501" s="143">
        <v>12</v>
      </c>
      <c r="W501" s="149">
        <v>14</v>
      </c>
      <c r="X501" s="161">
        <v>10.199999999999999</v>
      </c>
      <c r="Y501" s="143">
        <v>11.6</v>
      </c>
      <c r="Z501" s="143">
        <v>12</v>
      </c>
      <c r="AA501" s="143">
        <v>11</v>
      </c>
      <c r="AB501" s="150">
        <v>12</v>
      </c>
      <c r="AC501" s="142">
        <v>13.6</v>
      </c>
      <c r="AD501" s="143">
        <v>13.8</v>
      </c>
      <c r="AE501" s="143">
        <v>11</v>
      </c>
      <c r="AF501" s="143">
        <v>12</v>
      </c>
      <c r="AG501" s="143">
        <v>10.8</v>
      </c>
      <c r="AH501" s="143">
        <v>10.8</v>
      </c>
      <c r="AI501" s="143">
        <v>10.6</v>
      </c>
      <c r="AJ501" s="150">
        <v>11</v>
      </c>
      <c r="AK501" s="142">
        <v>11.8</v>
      </c>
      <c r="AL501" s="143">
        <v>12</v>
      </c>
      <c r="AM501" s="143">
        <v>11.4</v>
      </c>
      <c r="AN501" s="143">
        <v>10.6</v>
      </c>
      <c r="AO501" s="143">
        <v>11.8</v>
      </c>
      <c r="AP501" s="143">
        <v>10.6</v>
      </c>
      <c r="AQ501" s="110">
        <f t="shared" si="696"/>
        <v>1.2000000000000011</v>
      </c>
      <c r="CQ501"/>
      <c r="CX501" s="103">
        <v>44463</v>
      </c>
      <c r="CY501" s="127">
        <v>7.75</v>
      </c>
      <c r="CZ501" s="127">
        <v>5.5</v>
      </c>
      <c r="DA501" s="126">
        <f t="shared" si="674"/>
        <v>2.25</v>
      </c>
      <c r="DC501" s="103">
        <v>44463</v>
      </c>
      <c r="DD501" s="127">
        <f t="shared" si="680"/>
        <v>1</v>
      </c>
      <c r="DE501" s="127">
        <f t="shared" si="681"/>
        <v>2</v>
      </c>
      <c r="DF501" s="127">
        <f t="shared" si="682"/>
        <v>-0.40000000000000036</v>
      </c>
      <c r="DG501" s="127">
        <f t="shared" si="683"/>
        <v>0.40000000000000036</v>
      </c>
      <c r="DH501" s="127">
        <f t="shared" si="684"/>
        <v>1</v>
      </c>
      <c r="DI501" s="127">
        <f t="shared" si="685"/>
        <v>0.40000000000000036</v>
      </c>
      <c r="DJ501" s="127">
        <f t="shared" si="686"/>
        <v>-0.19999999999999929</v>
      </c>
      <c r="DK501" s="127">
        <f t="shared" si="687"/>
        <v>-0.40000000000000036</v>
      </c>
      <c r="DL501" s="127">
        <f t="shared" si="688"/>
        <v>0.80000000000000071</v>
      </c>
      <c r="DM501" s="127">
        <f t="shared" si="689"/>
        <v>0.80000000000000071</v>
      </c>
      <c r="DN501" s="127">
        <f t="shared" si="690"/>
        <v>-0.80000000000000071</v>
      </c>
      <c r="DO501" s="127">
        <f t="shared" si="691"/>
        <v>-0.20000000000000107</v>
      </c>
      <c r="DP501" s="127">
        <f t="shared" si="692"/>
        <v>0</v>
      </c>
      <c r="DQ501" s="127">
        <f t="shared" si="693"/>
        <v>0.59999999999999964</v>
      </c>
      <c r="DR501" s="127">
        <f t="shared" si="694"/>
        <v>-1.8000000000000007</v>
      </c>
      <c r="DS501" s="127">
        <f t="shared" si="695"/>
        <v>-0.80000000000000071</v>
      </c>
      <c r="DU501" s="103">
        <v>44466</v>
      </c>
      <c r="DV501" s="127"/>
      <c r="DW501" s="202"/>
      <c r="DX501" s="134"/>
      <c r="DY501" s="127">
        <v>5.6</v>
      </c>
      <c r="DZ501" s="202">
        <v>5.9</v>
      </c>
      <c r="EA501" s="134">
        <f t="shared" si="675"/>
        <v>-0.30000000000000071</v>
      </c>
      <c r="EB501" s="127"/>
      <c r="EC501" s="202"/>
      <c r="ED501" s="134"/>
      <c r="EE501" s="127"/>
      <c r="EF501" s="202"/>
      <c r="EG501" s="134"/>
      <c r="EH501" s="127"/>
      <c r="EI501" s="202"/>
      <c r="EJ501" s="134"/>
      <c r="EK501" s="127"/>
      <c r="EL501" s="202"/>
      <c r="EM501" s="134"/>
      <c r="EN501" s="127"/>
      <c r="EO501" s="202"/>
      <c r="EP501" s="134"/>
      <c r="EQ501" s="127"/>
      <c r="ER501" s="202"/>
      <c r="ES501" s="134"/>
      <c r="ET501" s="127"/>
      <c r="EU501" s="202"/>
      <c r="EV501" s="134"/>
      <c r="EW501" s="127"/>
      <c r="EX501" s="202"/>
      <c r="EY501" s="134"/>
    </row>
    <row r="502" spans="10:155" ht="16.5" x14ac:dyDescent="0.35">
      <c r="J502" s="103">
        <v>44462</v>
      </c>
      <c r="K502" s="101">
        <f t="shared" si="678"/>
        <v>12.032258064516126</v>
      </c>
      <c r="L502" s="142">
        <v>12.2</v>
      </c>
      <c r="M502" s="143">
        <v>12.6</v>
      </c>
      <c r="N502" s="143">
        <v>12</v>
      </c>
      <c r="O502" s="143">
        <v>12.2</v>
      </c>
      <c r="P502" s="143">
        <v>13</v>
      </c>
      <c r="Q502" s="150">
        <v>14.4</v>
      </c>
      <c r="R502" s="142">
        <v>12</v>
      </c>
      <c r="S502" s="143">
        <v>11.4</v>
      </c>
      <c r="T502" s="143">
        <v>11.6</v>
      </c>
      <c r="U502" s="143">
        <v>13</v>
      </c>
      <c r="V502" s="143">
        <v>12</v>
      </c>
      <c r="W502" s="149">
        <v>14</v>
      </c>
      <c r="X502" s="161">
        <v>10.6</v>
      </c>
      <c r="Y502" s="143">
        <v>12</v>
      </c>
      <c r="Z502" s="143">
        <v>12</v>
      </c>
      <c r="AA502" s="143">
        <v>11</v>
      </c>
      <c r="AB502" s="150">
        <v>12</v>
      </c>
      <c r="AC502" s="142">
        <v>13.6</v>
      </c>
      <c r="AD502" s="143">
        <v>13.8</v>
      </c>
      <c r="AE502" s="143">
        <v>11</v>
      </c>
      <c r="AF502" s="143">
        <v>12</v>
      </c>
      <c r="AG502" s="143">
        <v>11.2</v>
      </c>
      <c r="AH502" s="143">
        <v>11.4</v>
      </c>
      <c r="AI502" s="143">
        <v>11</v>
      </c>
      <c r="AJ502" s="150">
        <v>11.8</v>
      </c>
      <c r="AK502" s="142">
        <v>12</v>
      </c>
      <c r="AL502" s="143">
        <v>12</v>
      </c>
      <c r="AM502" s="143">
        <v>11.4</v>
      </c>
      <c r="AN502" s="143">
        <v>11</v>
      </c>
      <c r="AO502" s="143">
        <v>11.8</v>
      </c>
      <c r="AP502" s="143">
        <v>11</v>
      </c>
      <c r="AQ502" s="110">
        <f t="shared" si="696"/>
        <v>0.80000000000000071</v>
      </c>
      <c r="CQ502"/>
      <c r="CX502" s="103">
        <v>44462</v>
      </c>
      <c r="CY502" s="127">
        <v>8.25</v>
      </c>
      <c r="CZ502" s="127">
        <v>6</v>
      </c>
      <c r="DA502" s="126">
        <f t="shared" si="674"/>
        <v>2.25</v>
      </c>
      <c r="DC502" s="103">
        <v>44462</v>
      </c>
      <c r="DD502" s="127">
        <f t="shared" si="680"/>
        <v>0.59999999999999964</v>
      </c>
      <c r="DE502" s="127">
        <f t="shared" si="681"/>
        <v>1.5999999999999996</v>
      </c>
      <c r="DF502" s="127">
        <f t="shared" si="682"/>
        <v>-0.40000000000000036</v>
      </c>
      <c r="DG502" s="127">
        <f t="shared" si="683"/>
        <v>0</v>
      </c>
      <c r="DH502" s="127">
        <f t="shared" si="684"/>
        <v>0.59999999999999964</v>
      </c>
      <c r="DI502" s="127">
        <f t="shared" si="685"/>
        <v>0.59999999999999964</v>
      </c>
      <c r="DJ502" s="127">
        <f t="shared" si="686"/>
        <v>0</v>
      </c>
      <c r="DK502" s="127">
        <f t="shared" si="687"/>
        <v>-0.40000000000000036</v>
      </c>
      <c r="DL502" s="127">
        <f t="shared" si="688"/>
        <v>0.59999999999999964</v>
      </c>
      <c r="DM502" s="127">
        <f t="shared" si="689"/>
        <v>0.59999999999999964</v>
      </c>
      <c r="DN502" s="127">
        <f t="shared" si="690"/>
        <v>-1</v>
      </c>
      <c r="DO502" s="127">
        <f t="shared" si="691"/>
        <v>-0.40000000000000036</v>
      </c>
      <c r="DP502" s="127">
        <f t="shared" si="692"/>
        <v>0</v>
      </c>
      <c r="DQ502" s="127">
        <f t="shared" si="693"/>
        <v>0</v>
      </c>
      <c r="DR502" s="127">
        <f t="shared" si="694"/>
        <v>-1.4000000000000004</v>
      </c>
      <c r="DS502" s="127">
        <f t="shared" si="695"/>
        <v>-0.80000000000000071</v>
      </c>
      <c r="DU502" s="103">
        <v>44465</v>
      </c>
      <c r="DV502" s="127"/>
      <c r="DW502" s="202"/>
      <c r="DX502" s="134"/>
      <c r="DY502" s="127">
        <v>5.5</v>
      </c>
      <c r="DZ502" s="202">
        <v>5.8</v>
      </c>
      <c r="EA502" s="134">
        <f t="shared" si="675"/>
        <v>-0.29999999999999982</v>
      </c>
      <c r="EB502" s="127"/>
      <c r="EC502" s="202"/>
      <c r="ED502" s="134"/>
      <c r="EE502" s="127"/>
      <c r="EF502" s="202"/>
      <c r="EG502" s="134"/>
      <c r="EH502" s="127"/>
      <c r="EI502" s="202"/>
      <c r="EJ502" s="134"/>
      <c r="EK502" s="127"/>
      <c r="EL502" s="202"/>
      <c r="EM502" s="134"/>
      <c r="EN502" s="127"/>
      <c r="EO502" s="202"/>
      <c r="EP502" s="134"/>
      <c r="EQ502" s="127"/>
      <c r="ER502" s="202"/>
      <c r="ES502" s="134"/>
      <c r="ET502" s="127"/>
      <c r="EU502" s="202"/>
      <c r="EV502" s="134"/>
      <c r="EW502" s="127"/>
      <c r="EX502" s="202"/>
      <c r="EY502" s="134"/>
    </row>
    <row r="503" spans="10:155" ht="16.5" x14ac:dyDescent="0.35">
      <c r="J503" s="103">
        <v>44461</v>
      </c>
      <c r="K503" s="101">
        <f t="shared" si="678"/>
        <v>12.296774193548387</v>
      </c>
      <c r="L503" s="142">
        <v>12.6</v>
      </c>
      <c r="M503" s="143">
        <v>12.6</v>
      </c>
      <c r="N503" s="143">
        <v>12.2</v>
      </c>
      <c r="O503" s="143">
        <v>12.4</v>
      </c>
      <c r="P503" s="143">
        <v>13.4</v>
      </c>
      <c r="Q503" s="150">
        <v>14.4</v>
      </c>
      <c r="R503" s="142">
        <v>12</v>
      </c>
      <c r="S503" s="143">
        <v>12</v>
      </c>
      <c r="T503" s="143">
        <v>12</v>
      </c>
      <c r="U503" s="143">
        <v>13</v>
      </c>
      <c r="V503" s="143">
        <v>12.2</v>
      </c>
      <c r="W503" s="149">
        <v>14</v>
      </c>
      <c r="X503" s="161">
        <v>10.6</v>
      </c>
      <c r="Y503" s="143">
        <v>12.2</v>
      </c>
      <c r="Z503" s="143">
        <v>12.6</v>
      </c>
      <c r="AA503" s="143">
        <v>12.8</v>
      </c>
      <c r="AB503" s="150">
        <v>12.6</v>
      </c>
      <c r="AC503" s="142">
        <v>13.6</v>
      </c>
      <c r="AD503" s="143">
        <v>13.8</v>
      </c>
      <c r="AE503" s="143">
        <v>11.6</v>
      </c>
      <c r="AF503" s="143">
        <v>12</v>
      </c>
      <c r="AG503" s="143">
        <v>11.6</v>
      </c>
      <c r="AH503" s="143">
        <v>11.4</v>
      </c>
      <c r="AI503" s="143">
        <v>11.2</v>
      </c>
      <c r="AJ503" s="150">
        <v>11.8</v>
      </c>
      <c r="AK503" s="142">
        <v>12.2</v>
      </c>
      <c r="AL503" s="143">
        <v>12.2</v>
      </c>
      <c r="AM503" s="143">
        <v>11.6</v>
      </c>
      <c r="AN503" s="143">
        <v>11.2</v>
      </c>
      <c r="AO503" s="143">
        <v>11.8</v>
      </c>
      <c r="AP503" s="143">
        <v>11.6</v>
      </c>
      <c r="AQ503" s="110">
        <f t="shared" si="696"/>
        <v>0.80000000000000071</v>
      </c>
      <c r="CQ503"/>
      <c r="CX503" s="103">
        <v>44461</v>
      </c>
      <c r="CY503" s="127">
        <v>8.4</v>
      </c>
      <c r="CZ503" s="127">
        <v>6.5</v>
      </c>
      <c r="DA503" s="126">
        <f t="shared" si="674"/>
        <v>1.9000000000000004</v>
      </c>
      <c r="DC503" s="103">
        <v>44461</v>
      </c>
      <c r="DD503" s="127">
        <f t="shared" si="680"/>
        <v>0.19999999999999929</v>
      </c>
      <c r="DE503" s="127">
        <f t="shared" si="681"/>
        <v>1</v>
      </c>
      <c r="DF503" s="127">
        <f t="shared" si="682"/>
        <v>-0.80000000000000071</v>
      </c>
      <c r="DG503" s="127">
        <f t="shared" si="683"/>
        <v>-0.40000000000000036</v>
      </c>
      <c r="DH503" s="127">
        <f t="shared" si="684"/>
        <v>0.19999999999999929</v>
      </c>
      <c r="DI503" s="127">
        <f t="shared" si="685"/>
        <v>0</v>
      </c>
      <c r="DJ503" s="127">
        <f t="shared" si="686"/>
        <v>-0.59999999999999964</v>
      </c>
      <c r="DK503" s="127">
        <f t="shared" si="687"/>
        <v>-0.80000000000000071</v>
      </c>
      <c r="DL503" s="127">
        <f t="shared" si="688"/>
        <v>0.19999999999999929</v>
      </c>
      <c r="DM503" s="127">
        <f t="shared" si="689"/>
        <v>0.19999999999999929</v>
      </c>
      <c r="DN503" s="127">
        <f t="shared" si="690"/>
        <v>-0.80000000000000071</v>
      </c>
      <c r="DO503" s="127">
        <f t="shared" si="691"/>
        <v>-0.20000000000000107</v>
      </c>
      <c r="DP503" s="127">
        <f t="shared" si="692"/>
        <v>0</v>
      </c>
      <c r="DQ503" s="127">
        <f t="shared" si="693"/>
        <v>0.19999999999999929</v>
      </c>
      <c r="DR503" s="127">
        <f t="shared" si="694"/>
        <v>-1.5999999999999996</v>
      </c>
      <c r="DS503" s="127">
        <f t="shared" si="695"/>
        <v>-1.4000000000000004</v>
      </c>
      <c r="DU503" s="103">
        <v>44464</v>
      </c>
      <c r="DV503" s="127"/>
      <c r="DW503" s="202"/>
      <c r="DX503" s="134"/>
      <c r="DY503" s="127">
        <v>5.5</v>
      </c>
      <c r="DZ503" s="202">
        <v>5.8</v>
      </c>
      <c r="EA503" s="134">
        <f t="shared" si="675"/>
        <v>-0.29999999999999982</v>
      </c>
      <c r="EB503" s="127"/>
      <c r="EC503" s="202"/>
      <c r="ED503" s="134"/>
      <c r="EE503" s="127"/>
      <c r="EF503" s="202"/>
      <c r="EG503" s="134"/>
      <c r="EH503" s="127"/>
      <c r="EI503" s="202"/>
      <c r="EJ503" s="134"/>
      <c r="EK503" s="127"/>
      <c r="EL503" s="202"/>
      <c r="EM503" s="134"/>
      <c r="EN503" s="127"/>
      <c r="EO503" s="202"/>
      <c r="EP503" s="134"/>
      <c r="EQ503" s="127"/>
      <c r="ER503" s="202"/>
      <c r="ES503" s="134"/>
      <c r="ET503" s="127"/>
      <c r="EU503" s="202"/>
      <c r="EV503" s="134"/>
      <c r="EW503" s="127"/>
      <c r="EX503" s="202"/>
      <c r="EY503" s="134"/>
    </row>
    <row r="504" spans="10:155" ht="16.5" x14ac:dyDescent="0.35">
      <c r="J504" s="103">
        <v>44460</v>
      </c>
      <c r="K504" s="101">
        <f t="shared" si="678"/>
        <v>12.393548387096775</v>
      </c>
      <c r="L504" s="142">
        <v>12.8</v>
      </c>
      <c r="M504" s="143">
        <v>12.6</v>
      </c>
      <c r="N504" s="143">
        <v>12.4</v>
      </c>
      <c r="O504" s="143">
        <v>12.6</v>
      </c>
      <c r="P504" s="143">
        <v>13.6</v>
      </c>
      <c r="Q504" s="150">
        <v>15</v>
      </c>
      <c r="R504" s="142">
        <v>12.2</v>
      </c>
      <c r="S504" s="143">
        <v>12</v>
      </c>
      <c r="T504" s="143">
        <v>12.4</v>
      </c>
      <c r="U504" s="143">
        <v>13</v>
      </c>
      <c r="V504" s="143">
        <v>12.4</v>
      </c>
      <c r="W504" s="149">
        <v>14</v>
      </c>
      <c r="X504" s="161">
        <v>11</v>
      </c>
      <c r="Y504" s="143">
        <v>12.2</v>
      </c>
      <c r="Z504" s="143">
        <v>12.6</v>
      </c>
      <c r="AA504" s="143">
        <v>12.8</v>
      </c>
      <c r="AB504" s="150">
        <v>12.6</v>
      </c>
      <c r="AC504" s="142">
        <v>13.8</v>
      </c>
      <c r="AD504" s="143">
        <v>13.8</v>
      </c>
      <c r="AE504" s="143">
        <v>12</v>
      </c>
      <c r="AF504" s="143">
        <v>12</v>
      </c>
      <c r="AG504" s="143">
        <v>11.6</v>
      </c>
      <c r="AH504" s="143">
        <v>11.4</v>
      </c>
      <c r="AI504" s="143">
        <v>11.2</v>
      </c>
      <c r="AJ504" s="150">
        <v>11.4</v>
      </c>
      <c r="AK504" s="142">
        <v>12.4</v>
      </c>
      <c r="AL504" s="143">
        <v>12.2</v>
      </c>
      <c r="AM504" s="143">
        <v>11.6</v>
      </c>
      <c r="AN504" s="143">
        <v>11.2</v>
      </c>
      <c r="AO504" s="143">
        <v>11.8</v>
      </c>
      <c r="AP504" s="143">
        <v>11.6</v>
      </c>
      <c r="AQ504" s="110">
        <f t="shared" si="696"/>
        <v>0.79999999999999893</v>
      </c>
      <c r="CQ504"/>
      <c r="CX504" s="103">
        <v>44460</v>
      </c>
      <c r="CY504" s="127">
        <v>8.4</v>
      </c>
      <c r="CZ504" s="127">
        <v>7</v>
      </c>
      <c r="DA504" s="126">
        <f t="shared" si="674"/>
        <v>1.4000000000000004</v>
      </c>
      <c r="DC504" s="103">
        <v>44460</v>
      </c>
      <c r="DD504" s="127">
        <f t="shared" si="680"/>
        <v>0.40000000000000036</v>
      </c>
      <c r="DE504" s="127">
        <f t="shared" si="681"/>
        <v>1</v>
      </c>
      <c r="DF504" s="127">
        <f t="shared" si="682"/>
        <v>-0.80000000000000071</v>
      </c>
      <c r="DG504" s="127">
        <f t="shared" si="683"/>
        <v>-0.40000000000000036</v>
      </c>
      <c r="DH504" s="127">
        <f t="shared" si="684"/>
        <v>0.19999999999999929</v>
      </c>
      <c r="DI504" s="127">
        <f t="shared" si="685"/>
        <v>0.19999999999999929</v>
      </c>
      <c r="DJ504" s="127">
        <f t="shared" si="686"/>
        <v>-0.59999999999999964</v>
      </c>
      <c r="DK504" s="127">
        <f t="shared" si="687"/>
        <v>-0.80000000000000071</v>
      </c>
      <c r="DL504" s="127">
        <f t="shared" si="688"/>
        <v>0.40000000000000036</v>
      </c>
      <c r="DM504" s="127">
        <f t="shared" si="689"/>
        <v>0.40000000000000036</v>
      </c>
      <c r="DN504" s="127">
        <f t="shared" si="690"/>
        <v>-1</v>
      </c>
      <c r="DO504" s="127">
        <f t="shared" si="691"/>
        <v>-0.20000000000000107</v>
      </c>
      <c r="DP504" s="127">
        <f t="shared" si="692"/>
        <v>-0.20000000000000107</v>
      </c>
      <c r="DQ504" s="127">
        <f t="shared" si="693"/>
        <v>0</v>
      </c>
      <c r="DR504" s="127">
        <f t="shared" si="694"/>
        <v>-1.1999999999999993</v>
      </c>
      <c r="DS504" s="127">
        <f t="shared" si="695"/>
        <v>-1</v>
      </c>
      <c r="DU504" s="103">
        <v>44463</v>
      </c>
      <c r="DV504" s="127"/>
      <c r="DW504" s="202"/>
      <c r="DX504" s="134"/>
      <c r="DY504" s="127">
        <v>5.5</v>
      </c>
      <c r="DZ504" s="202">
        <v>5.8</v>
      </c>
      <c r="EA504" s="134">
        <f t="shared" si="675"/>
        <v>-0.29999999999999982</v>
      </c>
      <c r="EB504" s="127"/>
      <c r="EC504" s="202"/>
      <c r="ED504" s="134"/>
      <c r="EE504" s="127"/>
      <c r="EF504" s="202"/>
      <c r="EG504" s="134"/>
      <c r="EH504" s="127"/>
      <c r="EI504" s="202"/>
      <c r="EJ504" s="134"/>
      <c r="EK504" s="127"/>
      <c r="EL504" s="202"/>
      <c r="EM504" s="134"/>
      <c r="EN504" s="127"/>
      <c r="EO504" s="202"/>
      <c r="EP504" s="134"/>
      <c r="EQ504" s="127"/>
      <c r="ER504" s="202"/>
      <c r="ES504" s="134"/>
      <c r="ET504" s="127"/>
      <c r="EU504" s="202"/>
      <c r="EV504" s="134"/>
      <c r="EW504" s="127"/>
      <c r="EX504" s="202"/>
      <c r="EY504" s="134"/>
    </row>
    <row r="505" spans="10:155" ht="16.5" x14ac:dyDescent="0.35">
      <c r="J505" s="103">
        <v>44459</v>
      </c>
      <c r="K505" s="101">
        <f t="shared" si="678"/>
        <v>12.438709677419357</v>
      </c>
      <c r="L505" s="142">
        <v>12.8</v>
      </c>
      <c r="M505" s="143">
        <v>12.6</v>
      </c>
      <c r="N505" s="143">
        <v>12.4</v>
      </c>
      <c r="O505" s="143">
        <v>12.6</v>
      </c>
      <c r="P505" s="143">
        <v>13.6</v>
      </c>
      <c r="Q505" s="150">
        <v>15</v>
      </c>
      <c r="R505" s="142">
        <v>12.2</v>
      </c>
      <c r="S505" s="143">
        <v>12.4</v>
      </c>
      <c r="T505" s="143">
        <v>12.4</v>
      </c>
      <c r="U505" s="143">
        <v>13</v>
      </c>
      <c r="V505" s="143">
        <v>12.4</v>
      </c>
      <c r="W505" s="149">
        <v>14</v>
      </c>
      <c r="X505" s="161">
        <v>11</v>
      </c>
      <c r="Y505" s="143">
        <v>12.2</v>
      </c>
      <c r="Z505" s="143">
        <v>12.6</v>
      </c>
      <c r="AA505" s="143">
        <v>12.8</v>
      </c>
      <c r="AB505" s="150">
        <v>12.6</v>
      </c>
      <c r="AC505" s="142">
        <v>13.8</v>
      </c>
      <c r="AD505" s="143">
        <v>13.8</v>
      </c>
      <c r="AE505" s="143">
        <v>12</v>
      </c>
      <c r="AF505" s="143">
        <v>12</v>
      </c>
      <c r="AG505" s="143">
        <v>11.6</v>
      </c>
      <c r="AH505" s="143">
        <v>11.8</v>
      </c>
      <c r="AI505" s="143">
        <v>11.4</v>
      </c>
      <c r="AJ505" s="150">
        <v>11.8</v>
      </c>
      <c r="AK505" s="142">
        <v>12.4</v>
      </c>
      <c r="AL505" s="143">
        <v>12.2</v>
      </c>
      <c r="AM505" s="143">
        <v>11.6</v>
      </c>
      <c r="AN505" s="143">
        <v>11.2</v>
      </c>
      <c r="AO505" s="143">
        <v>11.8</v>
      </c>
      <c r="AP505" s="143">
        <v>11.6</v>
      </c>
      <c r="AQ505" s="110">
        <f t="shared" si="696"/>
        <v>0.59999999999999787</v>
      </c>
      <c r="CQ505"/>
      <c r="CX505" s="103">
        <v>44459</v>
      </c>
      <c r="CY505" s="127">
        <v>8.4</v>
      </c>
      <c r="CZ505" s="127">
        <v>6.5</v>
      </c>
      <c r="DA505" s="126">
        <f t="shared" si="674"/>
        <v>1.9000000000000004</v>
      </c>
      <c r="DC505" s="103">
        <v>44459</v>
      </c>
      <c r="DD505" s="127">
        <f t="shared" si="680"/>
        <v>0</v>
      </c>
      <c r="DE505" s="127">
        <f t="shared" si="681"/>
        <v>0.59999999999999964</v>
      </c>
      <c r="DF505" s="127">
        <f t="shared" si="682"/>
        <v>-1.2000000000000011</v>
      </c>
      <c r="DG505" s="127">
        <f t="shared" si="683"/>
        <v>-0.80000000000000071</v>
      </c>
      <c r="DH505" s="127">
        <f t="shared" si="684"/>
        <v>-0.20000000000000107</v>
      </c>
      <c r="DI505" s="127">
        <f t="shared" si="685"/>
        <v>-0.20000000000000107</v>
      </c>
      <c r="DJ505" s="127">
        <f t="shared" si="686"/>
        <v>-0.59999999999999964</v>
      </c>
      <c r="DK505" s="127">
        <f t="shared" si="687"/>
        <v>-1</v>
      </c>
      <c r="DL505" s="127">
        <f t="shared" si="688"/>
        <v>0</v>
      </c>
      <c r="DM505" s="127">
        <f t="shared" si="689"/>
        <v>0</v>
      </c>
      <c r="DN505" s="127">
        <f t="shared" si="690"/>
        <v>-1</v>
      </c>
      <c r="DO505" s="127">
        <f t="shared" si="691"/>
        <v>-0.60000000000000142</v>
      </c>
      <c r="DP505" s="127">
        <f t="shared" si="692"/>
        <v>-0.20000000000000107</v>
      </c>
      <c r="DQ505" s="127">
        <f t="shared" si="693"/>
        <v>0</v>
      </c>
      <c r="DR505" s="127">
        <f t="shared" si="694"/>
        <v>-1.1999999999999993</v>
      </c>
      <c r="DS505" s="127">
        <f t="shared" si="695"/>
        <v>-1.4000000000000004</v>
      </c>
      <c r="DU505" s="103">
        <v>44462</v>
      </c>
      <c r="DV505" s="127"/>
      <c r="DW505" s="202"/>
      <c r="DX505" s="134"/>
      <c r="DY505" s="127">
        <v>5.7</v>
      </c>
      <c r="DZ505" s="202">
        <v>5.95</v>
      </c>
      <c r="EA505" s="134">
        <f t="shared" si="675"/>
        <v>-0.25</v>
      </c>
      <c r="EB505" s="127"/>
      <c r="EC505" s="202"/>
      <c r="ED505" s="134"/>
      <c r="EE505" s="127"/>
      <c r="EF505" s="202"/>
      <c r="EG505" s="134"/>
      <c r="EH505" s="127"/>
      <c r="EI505" s="202"/>
      <c r="EJ505" s="134"/>
      <c r="EK505" s="127"/>
      <c r="EL505" s="202"/>
      <c r="EM505" s="134"/>
      <c r="EN505" s="127"/>
      <c r="EO505" s="202"/>
      <c r="EP505" s="134"/>
      <c r="EQ505" s="127"/>
      <c r="ER505" s="202"/>
      <c r="ES505" s="134"/>
      <c r="ET505" s="127"/>
      <c r="EU505" s="202"/>
      <c r="EV505" s="134"/>
      <c r="EW505" s="127"/>
      <c r="EX505" s="202"/>
      <c r="EY505" s="134"/>
    </row>
    <row r="506" spans="10:155" ht="16.5" x14ac:dyDescent="0.35">
      <c r="J506" s="103">
        <v>44458</v>
      </c>
      <c r="K506" s="101">
        <f t="shared" si="678"/>
        <v>12.464516129032258</v>
      </c>
      <c r="L506" s="142">
        <v>12.8</v>
      </c>
      <c r="M506" s="143">
        <v>12.8</v>
      </c>
      <c r="N506" s="143">
        <v>12.4</v>
      </c>
      <c r="O506" s="143">
        <v>12.6</v>
      </c>
      <c r="P506" s="143">
        <v>13.6</v>
      </c>
      <c r="Q506" s="150">
        <v>15</v>
      </c>
      <c r="R506" s="142">
        <v>12.2</v>
      </c>
      <c r="S506" s="143">
        <v>12.4</v>
      </c>
      <c r="T506" s="143">
        <v>12.4</v>
      </c>
      <c r="U506" s="143">
        <v>13</v>
      </c>
      <c r="V506" s="143">
        <v>12.4</v>
      </c>
      <c r="W506" s="149">
        <v>14</v>
      </c>
      <c r="X506" s="161">
        <v>11</v>
      </c>
      <c r="Y506" s="143">
        <v>12.2</v>
      </c>
      <c r="Z506" s="143">
        <v>12.6</v>
      </c>
      <c r="AA506" s="143">
        <v>12.8</v>
      </c>
      <c r="AB506" s="150">
        <v>12.6</v>
      </c>
      <c r="AC506" s="142">
        <v>13.8</v>
      </c>
      <c r="AD506" s="143">
        <v>13.8</v>
      </c>
      <c r="AE506" s="143">
        <v>12</v>
      </c>
      <c r="AF506" s="143">
        <v>12</v>
      </c>
      <c r="AG506" s="143">
        <v>11.6</v>
      </c>
      <c r="AH506" s="143">
        <v>11.8</v>
      </c>
      <c r="AI506" s="143">
        <v>11.4</v>
      </c>
      <c r="AJ506" s="150">
        <v>11.8</v>
      </c>
      <c r="AK506" s="142">
        <v>12.4</v>
      </c>
      <c r="AL506" s="143">
        <v>12.4</v>
      </c>
      <c r="AM506" s="143">
        <v>11.6</v>
      </c>
      <c r="AN506" s="143">
        <v>11.2</v>
      </c>
      <c r="AO506" s="143">
        <v>12.2</v>
      </c>
      <c r="AP506" s="143">
        <v>11.6</v>
      </c>
      <c r="AQ506" s="110">
        <f t="shared" si="696"/>
        <v>0.69999999999999929</v>
      </c>
      <c r="CQ506"/>
      <c r="CX506" s="103">
        <v>44458</v>
      </c>
      <c r="CY506" s="127">
        <v>8.25</v>
      </c>
      <c r="CZ506" s="127">
        <v>6.5</v>
      </c>
      <c r="DA506" s="126">
        <f t="shared" si="674"/>
        <v>1.75</v>
      </c>
      <c r="DC506" s="103">
        <v>44458</v>
      </c>
      <c r="DD506" s="127">
        <f t="shared" si="680"/>
        <v>0</v>
      </c>
      <c r="DE506" s="127">
        <f t="shared" si="681"/>
        <v>0.59999999999999964</v>
      </c>
      <c r="DF506" s="127">
        <f t="shared" si="682"/>
        <v>-1.2000000000000011</v>
      </c>
      <c r="DG506" s="127">
        <f t="shared" si="683"/>
        <v>-0.80000000000000071</v>
      </c>
      <c r="DH506" s="127">
        <f t="shared" si="684"/>
        <v>0</v>
      </c>
      <c r="DI506" s="127">
        <f t="shared" si="685"/>
        <v>-0.20000000000000107</v>
      </c>
      <c r="DJ506" s="127">
        <f t="shared" si="686"/>
        <v>-0.59999999999999964</v>
      </c>
      <c r="DK506" s="127">
        <f t="shared" si="687"/>
        <v>-1</v>
      </c>
      <c r="DL506" s="127">
        <f t="shared" si="688"/>
        <v>0</v>
      </c>
      <c r="DM506" s="127">
        <f t="shared" si="689"/>
        <v>0</v>
      </c>
      <c r="DN506" s="127">
        <f t="shared" si="690"/>
        <v>-1</v>
      </c>
      <c r="DO506" s="127">
        <f t="shared" si="691"/>
        <v>-0.60000000000000142</v>
      </c>
      <c r="DP506" s="127">
        <f t="shared" si="692"/>
        <v>0</v>
      </c>
      <c r="DQ506" s="127">
        <f t="shared" si="693"/>
        <v>0.20000000000000107</v>
      </c>
      <c r="DR506" s="127">
        <f t="shared" si="694"/>
        <v>-1.4000000000000004</v>
      </c>
      <c r="DS506" s="127">
        <f t="shared" si="695"/>
        <v>-1.4000000000000004</v>
      </c>
      <c r="DU506" s="103">
        <v>44461</v>
      </c>
      <c r="DV506" s="127"/>
      <c r="DW506" s="202"/>
      <c r="DX506" s="134"/>
      <c r="DY506" s="127">
        <v>6</v>
      </c>
      <c r="DZ506" s="202">
        <v>6.25</v>
      </c>
      <c r="EA506" s="134">
        <f t="shared" si="675"/>
        <v>-0.25</v>
      </c>
      <c r="EB506" s="127"/>
      <c r="EC506" s="202"/>
      <c r="ED506" s="134"/>
      <c r="EE506" s="127"/>
      <c r="EF506" s="202"/>
      <c r="EG506" s="134"/>
      <c r="EH506" s="127"/>
      <c r="EI506" s="202"/>
      <c r="EJ506" s="134"/>
      <c r="EK506" s="127"/>
      <c r="EL506" s="202"/>
      <c r="EM506" s="134"/>
      <c r="EN506" s="127"/>
      <c r="EO506" s="202"/>
      <c r="EP506" s="134"/>
      <c r="EQ506" s="127"/>
      <c r="ER506" s="202"/>
      <c r="ES506" s="134"/>
      <c r="ET506" s="127"/>
      <c r="EU506" s="202"/>
      <c r="EV506" s="134"/>
      <c r="EW506" s="127"/>
      <c r="EX506" s="202"/>
      <c r="EY506" s="134"/>
    </row>
    <row r="507" spans="10:155" ht="16.5" x14ac:dyDescent="0.35">
      <c r="J507" s="103">
        <v>44457</v>
      </c>
      <c r="K507" s="101">
        <f t="shared" si="678"/>
        <v>12.490322580645163</v>
      </c>
      <c r="L507" s="142">
        <v>12.8</v>
      </c>
      <c r="M507" s="143">
        <v>12.8</v>
      </c>
      <c r="N507" s="143">
        <v>12.4</v>
      </c>
      <c r="O507" s="143">
        <v>12.6</v>
      </c>
      <c r="P507" s="143">
        <v>13.6</v>
      </c>
      <c r="Q507" s="150">
        <v>15</v>
      </c>
      <c r="R507" s="142">
        <v>12.2</v>
      </c>
      <c r="S507" s="143">
        <v>12.4</v>
      </c>
      <c r="T507" s="143">
        <v>12.6</v>
      </c>
      <c r="U507" s="143">
        <v>13</v>
      </c>
      <c r="V507" s="143">
        <v>12.4</v>
      </c>
      <c r="W507" s="149">
        <v>14</v>
      </c>
      <c r="X507" s="161">
        <v>11</v>
      </c>
      <c r="Y507" s="143">
        <v>12.2</v>
      </c>
      <c r="Z507" s="143">
        <v>12.6</v>
      </c>
      <c r="AA507" s="143">
        <v>12.8</v>
      </c>
      <c r="AB507" s="150">
        <v>12.6</v>
      </c>
      <c r="AC507" s="142">
        <v>13.8</v>
      </c>
      <c r="AD507" s="143">
        <v>13.8</v>
      </c>
      <c r="AE507" s="143">
        <v>12</v>
      </c>
      <c r="AF507" s="143">
        <v>12</v>
      </c>
      <c r="AG507" s="143">
        <v>12</v>
      </c>
      <c r="AH507" s="143">
        <v>11.8</v>
      </c>
      <c r="AI507" s="143">
        <v>11.6</v>
      </c>
      <c r="AJ507" s="150">
        <v>11.8</v>
      </c>
      <c r="AK507" s="142">
        <v>12.4</v>
      </c>
      <c r="AL507" s="143">
        <v>12.4</v>
      </c>
      <c r="AM507" s="143">
        <v>11.6</v>
      </c>
      <c r="AN507" s="143">
        <v>11.2</v>
      </c>
      <c r="AO507" s="143">
        <v>12.2</v>
      </c>
      <c r="AP507" s="143">
        <v>11.6</v>
      </c>
      <c r="AQ507" s="110">
        <f t="shared" si="696"/>
        <v>0.69999999999999929</v>
      </c>
      <c r="CQ507"/>
      <c r="CX507" s="103">
        <v>44457</v>
      </c>
      <c r="CY507" s="127">
        <v>8.3000000000000007</v>
      </c>
      <c r="CZ507" s="127">
        <v>7</v>
      </c>
      <c r="DA507" s="126">
        <f t="shared" si="674"/>
        <v>1.3000000000000007</v>
      </c>
      <c r="DC507" s="103">
        <v>44457</v>
      </c>
      <c r="DD507" s="127">
        <f t="shared" si="680"/>
        <v>0</v>
      </c>
      <c r="DE507" s="127">
        <f t="shared" si="681"/>
        <v>0.59999999999999964</v>
      </c>
      <c r="DF507" s="127">
        <f t="shared" si="682"/>
        <v>-1.2000000000000011</v>
      </c>
      <c r="DG507" s="127">
        <f t="shared" si="683"/>
        <v>-0.80000000000000071</v>
      </c>
      <c r="DH507" s="127">
        <f t="shared" si="684"/>
        <v>0</v>
      </c>
      <c r="DI507" s="127">
        <f t="shared" si="685"/>
        <v>-0.20000000000000107</v>
      </c>
      <c r="DJ507" s="127">
        <f t="shared" si="686"/>
        <v>-0.59999999999999964</v>
      </c>
      <c r="DK507" s="127">
        <f t="shared" si="687"/>
        <v>-0.80000000000000071</v>
      </c>
      <c r="DL507" s="127">
        <f t="shared" si="688"/>
        <v>0</v>
      </c>
      <c r="DM507" s="127">
        <f t="shared" si="689"/>
        <v>0</v>
      </c>
      <c r="DN507" s="127">
        <f t="shared" si="690"/>
        <v>-1</v>
      </c>
      <c r="DO507" s="127">
        <f t="shared" si="691"/>
        <v>-0.60000000000000142</v>
      </c>
      <c r="DP507" s="127">
        <f t="shared" si="692"/>
        <v>0</v>
      </c>
      <c r="DQ507" s="127">
        <f t="shared" si="693"/>
        <v>0.20000000000000107</v>
      </c>
      <c r="DR507" s="127">
        <f t="shared" si="694"/>
        <v>-1.4000000000000004</v>
      </c>
      <c r="DS507" s="127">
        <f t="shared" si="695"/>
        <v>-1.4000000000000004</v>
      </c>
      <c r="DU507" s="103">
        <v>44460</v>
      </c>
      <c r="DV507" s="127"/>
      <c r="DW507" s="202"/>
      <c r="DX507" s="134"/>
      <c r="DY507" s="127">
        <v>6</v>
      </c>
      <c r="DZ507" s="202">
        <v>6.35</v>
      </c>
      <c r="EA507" s="134">
        <f t="shared" si="675"/>
        <v>-0.34999999999999964</v>
      </c>
      <c r="EB507" s="127"/>
      <c r="EC507" s="202"/>
      <c r="ED507" s="134"/>
      <c r="EE507" s="127"/>
      <c r="EF507" s="202"/>
      <c r="EG507" s="134"/>
      <c r="EH507" s="127"/>
      <c r="EI507" s="202"/>
      <c r="EJ507" s="134"/>
      <c r="EK507" s="127"/>
      <c r="EL507" s="202"/>
      <c r="EM507" s="134"/>
      <c r="EN507" s="127"/>
      <c r="EO507" s="202"/>
      <c r="EP507" s="134"/>
      <c r="EQ507" s="127"/>
      <c r="ER507" s="202"/>
      <c r="ES507" s="134"/>
      <c r="ET507" s="127"/>
      <c r="EU507" s="202"/>
      <c r="EV507" s="134"/>
      <c r="EW507" s="127"/>
      <c r="EX507" s="202"/>
      <c r="EY507" s="134"/>
    </row>
    <row r="508" spans="10:155" ht="16.5" x14ac:dyDescent="0.35">
      <c r="J508" s="103">
        <v>44456</v>
      </c>
      <c r="K508" s="101">
        <f t="shared" si="678"/>
        <v>12.496774193548388</v>
      </c>
      <c r="L508" s="142">
        <v>12.8</v>
      </c>
      <c r="M508" s="143">
        <v>12.8</v>
      </c>
      <c r="N508" s="143">
        <v>12.4</v>
      </c>
      <c r="O508" s="143">
        <v>12.6</v>
      </c>
      <c r="P508" s="143">
        <v>13.6</v>
      </c>
      <c r="Q508" s="150">
        <v>15</v>
      </c>
      <c r="R508" s="142">
        <v>12.2</v>
      </c>
      <c r="S508" s="143">
        <v>12.6</v>
      </c>
      <c r="T508" s="143">
        <v>12.6</v>
      </c>
      <c r="U508" s="143">
        <v>13</v>
      </c>
      <c r="V508" s="143">
        <v>12.4</v>
      </c>
      <c r="W508" s="149">
        <v>14</v>
      </c>
      <c r="X508" s="161">
        <v>11</v>
      </c>
      <c r="Y508" s="143">
        <v>12.2</v>
      </c>
      <c r="Z508" s="143">
        <v>12.6</v>
      </c>
      <c r="AA508" s="143">
        <v>12.8</v>
      </c>
      <c r="AB508" s="150">
        <v>12.6</v>
      </c>
      <c r="AC508" s="142">
        <v>13.8</v>
      </c>
      <c r="AD508" s="143">
        <v>13.8</v>
      </c>
      <c r="AE508" s="143">
        <v>12</v>
      </c>
      <c r="AF508" s="143">
        <v>12</v>
      </c>
      <c r="AG508" s="143">
        <v>12</v>
      </c>
      <c r="AH508" s="143">
        <v>11.8</v>
      </c>
      <c r="AI508" s="143">
        <v>11.6</v>
      </c>
      <c r="AJ508" s="150">
        <v>11.8</v>
      </c>
      <c r="AK508" s="142">
        <v>12.4</v>
      </c>
      <c r="AL508" s="143">
        <v>12.4</v>
      </c>
      <c r="AM508" s="143">
        <v>11.6</v>
      </c>
      <c r="AN508" s="143">
        <v>11.2</v>
      </c>
      <c r="AO508" s="143">
        <v>12.2</v>
      </c>
      <c r="AP508" s="143">
        <v>11.6</v>
      </c>
      <c r="AQ508" s="110">
        <f t="shared" si="696"/>
        <v>0.60000000000000142</v>
      </c>
      <c r="CQ508"/>
      <c r="CX508" s="103">
        <v>44456</v>
      </c>
      <c r="CY508" s="127">
        <v>8</v>
      </c>
      <c r="CZ508" s="127">
        <v>7</v>
      </c>
      <c r="DA508" s="126">
        <f t="shared" ref="DA508:DA571" si="697">CY508-CZ508</f>
        <v>1</v>
      </c>
      <c r="DC508" s="103">
        <v>44456</v>
      </c>
      <c r="DD508" s="127">
        <f t="shared" si="680"/>
        <v>-0.19999999999999929</v>
      </c>
      <c r="DE508" s="127">
        <f t="shared" si="681"/>
        <v>0.40000000000000036</v>
      </c>
      <c r="DF508" s="127">
        <f t="shared" si="682"/>
        <v>-1.4000000000000004</v>
      </c>
      <c r="DG508" s="127">
        <f t="shared" si="683"/>
        <v>-1</v>
      </c>
      <c r="DH508" s="127">
        <f t="shared" si="684"/>
        <v>-0.19999999999999929</v>
      </c>
      <c r="DI508" s="127">
        <f t="shared" si="685"/>
        <v>-0.40000000000000036</v>
      </c>
      <c r="DJ508" s="127">
        <f t="shared" si="686"/>
        <v>-0.79999999999999893</v>
      </c>
      <c r="DK508" s="127">
        <f t="shared" si="687"/>
        <v>-1</v>
      </c>
      <c r="DL508" s="127">
        <f t="shared" si="688"/>
        <v>-0.19999999999999929</v>
      </c>
      <c r="DM508" s="127">
        <f t="shared" si="689"/>
        <v>-0.19999999999999929</v>
      </c>
      <c r="DN508" s="127">
        <f t="shared" si="690"/>
        <v>-1</v>
      </c>
      <c r="DO508" s="127">
        <f t="shared" si="691"/>
        <v>-0.60000000000000142</v>
      </c>
      <c r="DP508" s="127">
        <f t="shared" si="692"/>
        <v>0</v>
      </c>
      <c r="DQ508" s="127">
        <f t="shared" si="693"/>
        <v>0.20000000000000107</v>
      </c>
      <c r="DR508" s="127">
        <f t="shared" si="694"/>
        <v>-1.4000000000000004</v>
      </c>
      <c r="DS508" s="127">
        <f t="shared" si="695"/>
        <v>-1.5999999999999996</v>
      </c>
      <c r="DU508" s="103">
        <v>44459</v>
      </c>
      <c r="DV508" s="127"/>
      <c r="DW508" s="202"/>
      <c r="DX508" s="134"/>
      <c r="DY508" s="127">
        <v>6.2</v>
      </c>
      <c r="DZ508" s="202">
        <v>6.45</v>
      </c>
      <c r="EA508" s="134">
        <f t="shared" si="675"/>
        <v>-0.25</v>
      </c>
      <c r="EB508" s="127"/>
      <c r="EC508" s="202"/>
      <c r="ED508" s="134"/>
      <c r="EE508" s="127"/>
      <c r="EF508" s="202"/>
      <c r="EG508" s="134"/>
      <c r="EH508" s="127"/>
      <c r="EI508" s="202"/>
      <c r="EJ508" s="134"/>
      <c r="EK508" s="127"/>
      <c r="EL508" s="202"/>
      <c r="EM508" s="134"/>
      <c r="EN508" s="127"/>
      <c r="EO508" s="202"/>
      <c r="EP508" s="134"/>
      <c r="EQ508" s="127"/>
      <c r="ER508" s="202"/>
      <c r="ES508" s="134"/>
      <c r="ET508" s="127"/>
      <c r="EU508" s="202"/>
      <c r="EV508" s="134"/>
      <c r="EW508" s="127"/>
      <c r="EX508" s="202"/>
      <c r="EY508" s="134"/>
    </row>
    <row r="509" spans="10:155" ht="16.5" x14ac:dyDescent="0.35">
      <c r="J509" s="103">
        <v>44455</v>
      </c>
      <c r="K509" s="101">
        <f t="shared" si="678"/>
        <v>12.535483870967743</v>
      </c>
      <c r="L509" s="142">
        <v>12.8</v>
      </c>
      <c r="M509" s="143">
        <v>12.8</v>
      </c>
      <c r="N509" s="143">
        <v>12.4</v>
      </c>
      <c r="O509" s="143">
        <v>12.6</v>
      </c>
      <c r="P509" s="143">
        <v>13.6</v>
      </c>
      <c r="Q509" s="150">
        <v>15</v>
      </c>
      <c r="R509" s="142">
        <v>12.2</v>
      </c>
      <c r="S509" s="143">
        <v>12.6</v>
      </c>
      <c r="T509" s="143">
        <v>12</v>
      </c>
      <c r="U509" s="143">
        <v>13</v>
      </c>
      <c r="V509" s="143">
        <v>12.4</v>
      </c>
      <c r="W509" s="149">
        <v>15.8</v>
      </c>
      <c r="X509" s="161">
        <v>11</v>
      </c>
      <c r="Y509" s="143">
        <v>12.2</v>
      </c>
      <c r="Z509" s="143">
        <v>12.6</v>
      </c>
      <c r="AA509" s="143">
        <v>12.8</v>
      </c>
      <c r="AB509" s="150">
        <v>12.6</v>
      </c>
      <c r="AC509" s="142">
        <v>13.8</v>
      </c>
      <c r="AD509" s="143">
        <v>13.8</v>
      </c>
      <c r="AE509" s="143">
        <v>12</v>
      </c>
      <c r="AF509" s="143">
        <v>12</v>
      </c>
      <c r="AG509" s="143">
        <v>12</v>
      </c>
      <c r="AH509" s="143">
        <v>11.8</v>
      </c>
      <c r="AI509" s="143">
        <v>11.6</v>
      </c>
      <c r="AJ509" s="150">
        <v>11.8</v>
      </c>
      <c r="AK509" s="142">
        <v>12.4</v>
      </c>
      <c r="AL509" s="143">
        <v>12.4</v>
      </c>
      <c r="AM509" s="143">
        <v>11.6</v>
      </c>
      <c r="AN509" s="143">
        <v>11.2</v>
      </c>
      <c r="AO509" s="143">
        <v>12.2</v>
      </c>
      <c r="AP509" s="143">
        <v>11.6</v>
      </c>
      <c r="AQ509" s="110">
        <f t="shared" si="696"/>
        <v>0.60000000000000142</v>
      </c>
      <c r="CQ509"/>
      <c r="CX509" s="103">
        <v>44455</v>
      </c>
      <c r="CY509" s="127">
        <v>8.25</v>
      </c>
      <c r="CZ509" s="127">
        <v>6.75</v>
      </c>
      <c r="DA509" s="126">
        <f t="shared" si="697"/>
        <v>1.5</v>
      </c>
      <c r="DC509" s="103">
        <v>44455</v>
      </c>
      <c r="DD509" s="127">
        <f t="shared" si="680"/>
        <v>-0.19999999999999929</v>
      </c>
      <c r="DE509" s="127">
        <f t="shared" si="681"/>
        <v>0.40000000000000036</v>
      </c>
      <c r="DF509" s="127">
        <f t="shared" si="682"/>
        <v>-1.4000000000000004</v>
      </c>
      <c r="DG509" s="127">
        <f t="shared" si="683"/>
        <v>-1</v>
      </c>
      <c r="DH509" s="127">
        <f t="shared" si="684"/>
        <v>-0.19999999999999929</v>
      </c>
      <c r="DI509" s="127">
        <f t="shared" si="685"/>
        <v>-0.40000000000000036</v>
      </c>
      <c r="DJ509" s="127">
        <f t="shared" si="686"/>
        <v>-0.79999999999999893</v>
      </c>
      <c r="DK509" s="127">
        <f t="shared" si="687"/>
        <v>-1</v>
      </c>
      <c r="DL509" s="127">
        <f t="shared" si="688"/>
        <v>-0.19999999999999929</v>
      </c>
      <c r="DM509" s="127">
        <f t="shared" si="689"/>
        <v>-0.19999999999999929</v>
      </c>
      <c r="DN509" s="127">
        <f t="shared" si="690"/>
        <v>-1</v>
      </c>
      <c r="DO509" s="127">
        <f t="shared" si="691"/>
        <v>-0.60000000000000142</v>
      </c>
      <c r="DP509" s="127">
        <f t="shared" si="692"/>
        <v>0</v>
      </c>
      <c r="DQ509" s="127">
        <f t="shared" si="693"/>
        <v>0.20000000000000107</v>
      </c>
      <c r="DR509" s="127">
        <f t="shared" si="694"/>
        <v>-1.4000000000000004</v>
      </c>
      <c r="DS509" s="127">
        <f t="shared" si="695"/>
        <v>-1.5999999999999996</v>
      </c>
      <c r="DU509" s="103">
        <v>44458</v>
      </c>
      <c r="DV509" s="127"/>
      <c r="DW509" s="202"/>
      <c r="DX509" s="134"/>
      <c r="DY509" s="127">
        <v>6.2</v>
      </c>
      <c r="DZ509" s="202">
        <v>6.4</v>
      </c>
      <c r="EA509" s="134">
        <f t="shared" si="675"/>
        <v>-0.20000000000000018</v>
      </c>
      <c r="EB509" s="127"/>
      <c r="EC509" s="202"/>
      <c r="ED509" s="134"/>
      <c r="EE509" s="127"/>
      <c r="EF509" s="202"/>
      <c r="EG509" s="134"/>
      <c r="EH509" s="127"/>
      <c r="EI509" s="202"/>
      <c r="EJ509" s="134"/>
      <c r="EK509" s="127"/>
      <c r="EL509" s="202"/>
      <c r="EM509" s="134"/>
      <c r="EN509" s="127"/>
      <c r="EO509" s="202"/>
      <c r="EP509" s="134"/>
      <c r="EQ509" s="127"/>
      <c r="ER509" s="202"/>
      <c r="ES509" s="134"/>
      <c r="ET509" s="127"/>
      <c r="EU509" s="202"/>
      <c r="EV509" s="134"/>
      <c r="EW509" s="127"/>
      <c r="EX509" s="202"/>
      <c r="EY509" s="134"/>
    </row>
    <row r="510" spans="10:155" ht="16.5" x14ac:dyDescent="0.35">
      <c r="J510" s="103">
        <v>44454</v>
      </c>
      <c r="K510" s="101">
        <f t="shared" si="678"/>
        <v>12.690322580645162</v>
      </c>
      <c r="L510" s="142">
        <v>13</v>
      </c>
      <c r="M510" s="143">
        <v>13</v>
      </c>
      <c r="N510" s="143">
        <v>12.6</v>
      </c>
      <c r="O510" s="143">
        <v>12.8</v>
      </c>
      <c r="P510" s="143">
        <v>13.6</v>
      </c>
      <c r="Q510" s="150">
        <v>15</v>
      </c>
      <c r="R510" s="142">
        <v>12.6</v>
      </c>
      <c r="S510" s="143">
        <v>12.8</v>
      </c>
      <c r="T510" s="143">
        <v>12.2</v>
      </c>
      <c r="U510" s="143">
        <v>13</v>
      </c>
      <c r="V510" s="143">
        <v>12.6</v>
      </c>
      <c r="W510" s="149">
        <v>15.8</v>
      </c>
      <c r="X510" s="161">
        <v>11</v>
      </c>
      <c r="Y510" s="143">
        <v>12.4</v>
      </c>
      <c r="Z510" s="143">
        <v>12.8</v>
      </c>
      <c r="AA510" s="143">
        <v>12.8</v>
      </c>
      <c r="AB510" s="150">
        <v>12.8</v>
      </c>
      <c r="AC510" s="142">
        <v>14.2</v>
      </c>
      <c r="AD510" s="143">
        <v>14.4</v>
      </c>
      <c r="AE510" s="143">
        <v>12.2</v>
      </c>
      <c r="AF510" s="143">
        <v>12.2</v>
      </c>
      <c r="AG510" s="143">
        <v>12</v>
      </c>
      <c r="AH510" s="143">
        <v>12</v>
      </c>
      <c r="AI510" s="143">
        <v>11.8</v>
      </c>
      <c r="AJ510" s="150">
        <v>12</v>
      </c>
      <c r="AK510" s="142">
        <v>12.4</v>
      </c>
      <c r="AL510" s="143">
        <v>12.6</v>
      </c>
      <c r="AM510" s="143">
        <v>11.6</v>
      </c>
      <c r="AN510" s="143">
        <v>11.4</v>
      </c>
      <c r="AO510" s="143">
        <v>12.2</v>
      </c>
      <c r="AP510" s="143">
        <v>11.6</v>
      </c>
      <c r="AQ510" s="110">
        <f t="shared" si="696"/>
        <v>0.40000000000000036</v>
      </c>
      <c r="CQ510"/>
      <c r="CX510" s="103">
        <v>44454</v>
      </c>
      <c r="CY510" s="127">
        <v>8</v>
      </c>
      <c r="CZ510" s="127">
        <v>6.75</v>
      </c>
      <c r="DA510" s="126">
        <f t="shared" si="697"/>
        <v>1.25</v>
      </c>
      <c r="DC510" s="103">
        <v>44454</v>
      </c>
      <c r="DD510" s="127">
        <f t="shared" si="680"/>
        <v>-0.20000000000000107</v>
      </c>
      <c r="DE510" s="127">
        <f t="shared" si="681"/>
        <v>0.19999999999999929</v>
      </c>
      <c r="DF510" s="127">
        <f t="shared" si="682"/>
        <v>-1.4000000000000004</v>
      </c>
      <c r="DG510" s="127">
        <f t="shared" si="683"/>
        <v>-1.2000000000000011</v>
      </c>
      <c r="DH510" s="127">
        <f t="shared" si="684"/>
        <v>-0.20000000000000107</v>
      </c>
      <c r="DI510" s="127">
        <f t="shared" si="685"/>
        <v>-0.20000000000000107</v>
      </c>
      <c r="DJ510" s="127">
        <f t="shared" si="686"/>
        <v>-0.80000000000000071</v>
      </c>
      <c r="DK510" s="127">
        <f t="shared" si="687"/>
        <v>-1</v>
      </c>
      <c r="DL510" s="127">
        <f t="shared" si="688"/>
        <v>-0.20000000000000107</v>
      </c>
      <c r="DM510" s="127">
        <f t="shared" si="689"/>
        <v>-0.40000000000000036</v>
      </c>
      <c r="DN510" s="127">
        <f t="shared" si="690"/>
        <v>-1.1999999999999993</v>
      </c>
      <c r="DO510" s="127">
        <f t="shared" si="691"/>
        <v>-0.59999999999999964</v>
      </c>
      <c r="DP510" s="127">
        <f t="shared" si="692"/>
        <v>0</v>
      </c>
      <c r="DQ510" s="127">
        <f t="shared" si="693"/>
        <v>0</v>
      </c>
      <c r="DR510" s="127">
        <f t="shared" si="694"/>
        <v>-1.5999999999999996</v>
      </c>
      <c r="DS510" s="127">
        <f t="shared" si="695"/>
        <v>-1.8000000000000007</v>
      </c>
      <c r="DU510" s="103">
        <v>44457</v>
      </c>
      <c r="DV510" s="127"/>
      <c r="DW510" s="202"/>
      <c r="DX510" s="134"/>
      <c r="DY510" s="127">
        <v>6.2</v>
      </c>
      <c r="DZ510" s="202">
        <v>6.3</v>
      </c>
      <c r="EA510" s="134">
        <f t="shared" ref="EA510:EA573" si="698">DY510-DZ510</f>
        <v>-9.9999999999999645E-2</v>
      </c>
      <c r="EB510" s="127"/>
      <c r="EC510" s="202"/>
      <c r="ED510" s="134"/>
      <c r="EE510" s="127"/>
      <c r="EF510" s="202"/>
      <c r="EG510" s="134"/>
      <c r="EH510" s="127"/>
      <c r="EI510" s="202"/>
      <c r="EJ510" s="134"/>
      <c r="EK510" s="127"/>
      <c r="EL510" s="202"/>
      <c r="EM510" s="134"/>
      <c r="EN510" s="127"/>
      <c r="EO510" s="202"/>
      <c r="EP510" s="134"/>
      <c r="EQ510" s="127"/>
      <c r="ER510" s="202"/>
      <c r="ES510" s="134"/>
      <c r="ET510" s="127"/>
      <c r="EU510" s="202"/>
      <c r="EV510" s="134"/>
      <c r="EW510" s="127"/>
      <c r="EX510" s="202"/>
      <c r="EY510" s="134"/>
    </row>
    <row r="511" spans="10:155" ht="16.5" x14ac:dyDescent="0.35">
      <c r="J511" s="103">
        <v>44453</v>
      </c>
      <c r="K511" s="101">
        <f t="shared" si="678"/>
        <v>12.809677419354838</v>
      </c>
      <c r="L511" s="142">
        <v>13</v>
      </c>
      <c r="M511" s="143">
        <v>13</v>
      </c>
      <c r="N511" s="143">
        <v>12.6</v>
      </c>
      <c r="O511" s="143">
        <v>12.8</v>
      </c>
      <c r="P511" s="143">
        <v>13.6</v>
      </c>
      <c r="Q511" s="150">
        <v>15</v>
      </c>
      <c r="R511" s="142">
        <v>12.8</v>
      </c>
      <c r="S511" s="143">
        <v>12.8</v>
      </c>
      <c r="T511" s="143">
        <v>12.7</v>
      </c>
      <c r="U511" s="143">
        <v>13</v>
      </c>
      <c r="V511" s="143">
        <v>12.6</v>
      </c>
      <c r="W511" s="149">
        <v>15.8</v>
      </c>
      <c r="X511" s="161">
        <v>11</v>
      </c>
      <c r="Y511" s="143">
        <v>12.6</v>
      </c>
      <c r="Z511" s="143">
        <v>12.8</v>
      </c>
      <c r="AA511" s="143">
        <v>12.8</v>
      </c>
      <c r="AB511" s="150">
        <v>12.8</v>
      </c>
      <c r="AC511" s="142">
        <v>14.2</v>
      </c>
      <c r="AD511" s="143">
        <v>14.4</v>
      </c>
      <c r="AE511" s="143">
        <v>12.8</v>
      </c>
      <c r="AF511" s="143">
        <v>12.8</v>
      </c>
      <c r="AG511" s="143">
        <v>12.2</v>
      </c>
      <c r="AH511" s="143">
        <v>12.4</v>
      </c>
      <c r="AI511" s="143">
        <v>12.4</v>
      </c>
      <c r="AJ511" s="150">
        <v>12.4</v>
      </c>
      <c r="AK511" s="142">
        <v>12.4</v>
      </c>
      <c r="AL511" s="143">
        <v>12.6</v>
      </c>
      <c r="AM511" s="143">
        <v>11.6</v>
      </c>
      <c r="AN511" s="143">
        <v>11.4</v>
      </c>
      <c r="AO511" s="143">
        <v>12.2</v>
      </c>
      <c r="AP511" s="143">
        <v>11.6</v>
      </c>
      <c r="AQ511" s="110">
        <f t="shared" si="696"/>
        <v>0.29999999999999893</v>
      </c>
      <c r="CQ511"/>
      <c r="CX511" s="103">
        <v>44453</v>
      </c>
      <c r="CY511" s="127">
        <v>8.75</v>
      </c>
      <c r="CZ511" s="127">
        <v>7</v>
      </c>
      <c r="DA511" s="126">
        <f t="shared" si="697"/>
        <v>1.75</v>
      </c>
      <c r="DC511" s="103">
        <v>44453</v>
      </c>
      <c r="DD511" s="127">
        <f t="shared" si="680"/>
        <v>-0.20000000000000107</v>
      </c>
      <c r="DE511" s="127">
        <f t="shared" si="681"/>
        <v>0.19999999999999929</v>
      </c>
      <c r="DF511" s="127">
        <f t="shared" si="682"/>
        <v>-1.4000000000000004</v>
      </c>
      <c r="DG511" s="127">
        <f t="shared" si="683"/>
        <v>-1.2000000000000011</v>
      </c>
      <c r="DH511" s="127">
        <f t="shared" si="684"/>
        <v>-0.20000000000000107</v>
      </c>
      <c r="DI511" s="127">
        <f t="shared" si="685"/>
        <v>0</v>
      </c>
      <c r="DJ511" s="127">
        <f t="shared" si="686"/>
        <v>-0.40000000000000036</v>
      </c>
      <c r="DK511" s="127">
        <f t="shared" si="687"/>
        <v>-0.40000000000000036</v>
      </c>
      <c r="DL511" s="127">
        <f t="shared" si="688"/>
        <v>-0.20000000000000107</v>
      </c>
      <c r="DM511" s="127">
        <f t="shared" si="689"/>
        <v>-0.40000000000000036</v>
      </c>
      <c r="DN511" s="127">
        <f t="shared" si="690"/>
        <v>-1.4000000000000004</v>
      </c>
      <c r="DO511" s="127">
        <f t="shared" si="691"/>
        <v>-1</v>
      </c>
      <c r="DP511" s="127">
        <f t="shared" si="692"/>
        <v>0</v>
      </c>
      <c r="DQ511" s="127">
        <f t="shared" si="693"/>
        <v>-0.20000000000000107</v>
      </c>
      <c r="DR511" s="127">
        <f t="shared" si="694"/>
        <v>-1.5999999999999996</v>
      </c>
      <c r="DS511" s="127">
        <f t="shared" si="695"/>
        <v>-1.8000000000000007</v>
      </c>
      <c r="DU511" s="103">
        <v>44456</v>
      </c>
      <c r="DV511" s="127"/>
      <c r="DW511" s="202"/>
      <c r="DX511" s="134"/>
      <c r="DY511" s="127">
        <v>6.3</v>
      </c>
      <c r="DZ511" s="202">
        <v>6.3</v>
      </c>
      <c r="EA511" s="134">
        <f t="shared" si="698"/>
        <v>0</v>
      </c>
      <c r="EB511" s="127"/>
      <c r="EC511" s="202"/>
      <c r="ED511" s="134"/>
      <c r="EE511" s="127"/>
      <c r="EF511" s="202"/>
      <c r="EG511" s="134"/>
      <c r="EH511" s="127"/>
      <c r="EI511" s="202"/>
      <c r="EJ511" s="134"/>
      <c r="EK511" s="127"/>
      <c r="EL511" s="202"/>
      <c r="EM511" s="134"/>
      <c r="EN511" s="127"/>
      <c r="EO511" s="202"/>
      <c r="EP511" s="134"/>
      <c r="EQ511" s="127"/>
      <c r="ER511" s="202"/>
      <c r="ES511" s="134"/>
      <c r="ET511" s="127"/>
      <c r="EU511" s="202"/>
      <c r="EV511" s="134"/>
      <c r="EW511" s="127"/>
      <c r="EX511" s="202"/>
      <c r="EY511" s="134"/>
    </row>
    <row r="512" spans="10:155" ht="16.5" x14ac:dyDescent="0.35">
      <c r="J512" s="103">
        <v>44452</v>
      </c>
      <c r="K512" s="101">
        <f t="shared" si="678"/>
        <v>12.787096774193548</v>
      </c>
      <c r="L512" s="142">
        <v>13</v>
      </c>
      <c r="M512" s="143">
        <v>13</v>
      </c>
      <c r="N512" s="143">
        <v>12.4</v>
      </c>
      <c r="O512" s="143">
        <v>12.8</v>
      </c>
      <c r="P512" s="143">
        <v>13.6</v>
      </c>
      <c r="Q512" s="150">
        <v>15</v>
      </c>
      <c r="R512" s="142">
        <v>12.8</v>
      </c>
      <c r="S512" s="143">
        <v>12.8</v>
      </c>
      <c r="T512" s="143">
        <v>12.4</v>
      </c>
      <c r="U512" s="143">
        <v>13</v>
      </c>
      <c r="V512" s="143">
        <v>12.6</v>
      </c>
      <c r="W512" s="149">
        <v>15.8</v>
      </c>
      <c r="X512" s="161">
        <v>11</v>
      </c>
      <c r="Y512" s="143">
        <v>12.6</v>
      </c>
      <c r="Z512" s="143">
        <v>12.8</v>
      </c>
      <c r="AA512" s="143">
        <v>12.8</v>
      </c>
      <c r="AB512" s="150">
        <v>12.8</v>
      </c>
      <c r="AC512" s="142">
        <v>14.2</v>
      </c>
      <c r="AD512" s="143">
        <v>14.4</v>
      </c>
      <c r="AE512" s="143">
        <v>12.8</v>
      </c>
      <c r="AF512" s="143">
        <v>12.8</v>
      </c>
      <c r="AG512" s="143">
        <v>12.2</v>
      </c>
      <c r="AH512" s="143">
        <v>12.4</v>
      </c>
      <c r="AI512" s="143">
        <v>12.4</v>
      </c>
      <c r="AJ512" s="150">
        <v>12.4</v>
      </c>
      <c r="AK512" s="142">
        <v>12.2</v>
      </c>
      <c r="AL512" s="143">
        <v>12.6</v>
      </c>
      <c r="AM512" s="143">
        <v>11.6</v>
      </c>
      <c r="AN512" s="143">
        <v>11.4</v>
      </c>
      <c r="AO512" s="143">
        <v>12.2</v>
      </c>
      <c r="AP512" s="143">
        <v>11.6</v>
      </c>
      <c r="AQ512" s="110">
        <f t="shared" si="696"/>
        <v>0.29999999999999893</v>
      </c>
      <c r="CQ512"/>
      <c r="CX512" s="103">
        <v>44452</v>
      </c>
      <c r="CY512" s="127">
        <v>8.75</v>
      </c>
      <c r="CZ512" s="127">
        <v>6.85</v>
      </c>
      <c r="DA512" s="126">
        <f t="shared" si="697"/>
        <v>1.9000000000000004</v>
      </c>
      <c r="DC512" s="103">
        <v>44452</v>
      </c>
      <c r="DD512" s="127">
        <f t="shared" si="680"/>
        <v>-0.20000000000000107</v>
      </c>
      <c r="DE512" s="127">
        <f t="shared" si="681"/>
        <v>0.19999999999999929</v>
      </c>
      <c r="DF512" s="127">
        <f t="shared" si="682"/>
        <v>-1.4000000000000004</v>
      </c>
      <c r="DG512" s="127">
        <f t="shared" si="683"/>
        <v>-1.2000000000000011</v>
      </c>
      <c r="DH512" s="127">
        <f t="shared" si="684"/>
        <v>-0.20000000000000107</v>
      </c>
      <c r="DI512" s="127">
        <f t="shared" si="685"/>
        <v>0</v>
      </c>
      <c r="DJ512" s="127">
        <f t="shared" si="686"/>
        <v>-0.40000000000000036</v>
      </c>
      <c r="DK512" s="127">
        <f t="shared" si="687"/>
        <v>-0.40000000000000036</v>
      </c>
      <c r="DL512" s="127">
        <f t="shared" si="688"/>
        <v>-0.40000000000000036</v>
      </c>
      <c r="DM512" s="127">
        <f t="shared" si="689"/>
        <v>-0.60000000000000142</v>
      </c>
      <c r="DN512" s="127">
        <f t="shared" si="690"/>
        <v>-1.4000000000000004</v>
      </c>
      <c r="DO512" s="127">
        <f t="shared" si="691"/>
        <v>-1</v>
      </c>
      <c r="DP512" s="127">
        <f t="shared" si="692"/>
        <v>0</v>
      </c>
      <c r="DQ512" s="127">
        <f t="shared" si="693"/>
        <v>-0.20000000000000107</v>
      </c>
      <c r="DR512" s="127">
        <f t="shared" si="694"/>
        <v>-1.5999999999999996</v>
      </c>
      <c r="DS512" s="127">
        <f t="shared" si="695"/>
        <v>-1.8000000000000007</v>
      </c>
      <c r="DU512" s="103">
        <v>44455</v>
      </c>
      <c r="DV512" s="127"/>
      <c r="DW512" s="202"/>
      <c r="DX512" s="134"/>
      <c r="DY512" s="127">
        <v>6.3</v>
      </c>
      <c r="DZ512" s="202">
        <v>6.4</v>
      </c>
      <c r="EA512" s="134">
        <f t="shared" si="698"/>
        <v>-0.10000000000000053</v>
      </c>
      <c r="EB512" s="127"/>
      <c r="EC512" s="202"/>
      <c r="ED512" s="134"/>
      <c r="EE512" s="127"/>
      <c r="EF512" s="202"/>
      <c r="EG512" s="134"/>
      <c r="EH512" s="127"/>
      <c r="EI512" s="202"/>
      <c r="EJ512" s="134"/>
      <c r="EK512" s="127"/>
      <c r="EL512" s="202"/>
      <c r="EM512" s="134"/>
      <c r="EN512" s="127"/>
      <c r="EO512" s="202"/>
      <c r="EP512" s="134"/>
      <c r="EQ512" s="127"/>
      <c r="ER512" s="202"/>
      <c r="ES512" s="134"/>
      <c r="ET512" s="127"/>
      <c r="EU512" s="202"/>
      <c r="EV512" s="134"/>
      <c r="EW512" s="127"/>
      <c r="EX512" s="202"/>
      <c r="EY512" s="134"/>
    </row>
    <row r="513" spans="10:155" ht="16.5" x14ac:dyDescent="0.35">
      <c r="J513" s="103">
        <v>44451</v>
      </c>
      <c r="K513" s="101">
        <f t="shared" ref="K513:K576" si="699">AVERAGE(L513:AP513)</f>
        <v>12.690322580645162</v>
      </c>
      <c r="L513" s="142">
        <v>13</v>
      </c>
      <c r="M513" s="143">
        <v>13</v>
      </c>
      <c r="N513" s="143">
        <v>12.4</v>
      </c>
      <c r="O513" s="143">
        <v>12.8</v>
      </c>
      <c r="P513" s="143">
        <v>13.6</v>
      </c>
      <c r="Q513" s="150">
        <v>15</v>
      </c>
      <c r="R513" s="142">
        <v>12.2</v>
      </c>
      <c r="S513" s="143">
        <v>12.8</v>
      </c>
      <c r="T513" s="143">
        <v>12.2</v>
      </c>
      <c r="U513" s="143">
        <v>13</v>
      </c>
      <c r="V513" s="143">
        <v>12.6</v>
      </c>
      <c r="W513" s="149">
        <v>15.8</v>
      </c>
      <c r="X513" s="161">
        <v>11</v>
      </c>
      <c r="Y513" s="143">
        <v>12.6</v>
      </c>
      <c r="Z513" s="143">
        <v>12.8</v>
      </c>
      <c r="AA513" s="143">
        <v>12.8</v>
      </c>
      <c r="AB513" s="150">
        <v>12.8</v>
      </c>
      <c r="AC513" s="142">
        <v>14.2</v>
      </c>
      <c r="AD513" s="143">
        <v>14.4</v>
      </c>
      <c r="AE513" s="143">
        <v>12.6</v>
      </c>
      <c r="AF513" s="143">
        <v>12.2</v>
      </c>
      <c r="AG513" s="143">
        <v>12.2</v>
      </c>
      <c r="AH513" s="143">
        <v>12</v>
      </c>
      <c r="AI513" s="143">
        <v>11.8</v>
      </c>
      <c r="AJ513" s="150">
        <v>12</v>
      </c>
      <c r="AK513" s="142">
        <v>12.2</v>
      </c>
      <c r="AL513" s="143">
        <v>12.6</v>
      </c>
      <c r="AM513" s="143">
        <v>11.6</v>
      </c>
      <c r="AN513" s="143">
        <v>11.4</v>
      </c>
      <c r="AO513" s="143">
        <v>12.2</v>
      </c>
      <c r="AP513" s="143">
        <v>11.6</v>
      </c>
      <c r="AQ513" s="110">
        <f t="shared" si="696"/>
        <v>0.59999999999999964</v>
      </c>
      <c r="CQ513"/>
      <c r="CX513" s="103">
        <v>44451</v>
      </c>
      <c r="CY513" s="127">
        <v>8.75</v>
      </c>
      <c r="CZ513" s="127">
        <v>7</v>
      </c>
      <c r="DA513" s="126">
        <f t="shared" si="697"/>
        <v>1.75</v>
      </c>
      <c r="DC513" s="103">
        <v>44451</v>
      </c>
      <c r="DD513" s="127">
        <f t="shared" si="680"/>
        <v>-0.20000000000000107</v>
      </c>
      <c r="DE513" s="127">
        <f t="shared" si="681"/>
        <v>0.19999999999999929</v>
      </c>
      <c r="DF513" s="127">
        <f t="shared" si="682"/>
        <v>-1.4000000000000004</v>
      </c>
      <c r="DG513" s="127">
        <f t="shared" si="683"/>
        <v>-1.2000000000000011</v>
      </c>
      <c r="DH513" s="127">
        <f t="shared" si="684"/>
        <v>-0.20000000000000107</v>
      </c>
      <c r="DI513" s="127">
        <f t="shared" si="685"/>
        <v>-0.60000000000000142</v>
      </c>
      <c r="DJ513" s="127">
        <f t="shared" si="686"/>
        <v>-0.80000000000000071</v>
      </c>
      <c r="DK513" s="127">
        <f t="shared" si="687"/>
        <v>-1</v>
      </c>
      <c r="DL513" s="127">
        <f t="shared" si="688"/>
        <v>-0.40000000000000036</v>
      </c>
      <c r="DM513" s="127">
        <f t="shared" si="689"/>
        <v>-0.60000000000000142</v>
      </c>
      <c r="DN513" s="127">
        <f t="shared" si="690"/>
        <v>-0.79999999999999893</v>
      </c>
      <c r="DO513" s="127">
        <f t="shared" si="691"/>
        <v>-0.59999999999999964</v>
      </c>
      <c r="DP513" s="127">
        <f t="shared" si="692"/>
        <v>0</v>
      </c>
      <c r="DQ513" s="127">
        <f t="shared" si="693"/>
        <v>0.40000000000000036</v>
      </c>
      <c r="DR513" s="127">
        <f t="shared" si="694"/>
        <v>-1.5999999999999996</v>
      </c>
      <c r="DS513" s="127">
        <f t="shared" si="695"/>
        <v>-1.8000000000000007</v>
      </c>
      <c r="DU513" s="103">
        <v>44454</v>
      </c>
      <c r="DV513" s="127"/>
      <c r="DW513" s="202"/>
      <c r="DX513" s="134"/>
      <c r="DY513" s="127">
        <v>6.4</v>
      </c>
      <c r="DZ513" s="202">
        <v>6.4</v>
      </c>
      <c r="EA513" s="134">
        <f t="shared" si="698"/>
        <v>0</v>
      </c>
      <c r="EB513" s="127"/>
      <c r="EC513" s="202"/>
      <c r="ED513" s="134"/>
      <c r="EE513" s="127"/>
      <c r="EF513" s="202"/>
      <c r="EG513" s="134"/>
      <c r="EH513" s="127"/>
      <c r="EI513" s="202"/>
      <c r="EJ513" s="134"/>
      <c r="EK513" s="127"/>
      <c r="EL513" s="202"/>
      <c r="EM513" s="134"/>
      <c r="EN513" s="127"/>
      <c r="EO513" s="202"/>
      <c r="EP513" s="134"/>
      <c r="EQ513" s="127"/>
      <c r="ER513" s="202"/>
      <c r="ES513" s="134"/>
      <c r="ET513" s="127"/>
      <c r="EU513" s="202"/>
      <c r="EV513" s="134"/>
      <c r="EW513" s="127"/>
      <c r="EX513" s="202"/>
      <c r="EY513" s="134"/>
    </row>
    <row r="514" spans="10:155" ht="16.5" x14ac:dyDescent="0.35">
      <c r="J514" s="103">
        <v>44450</v>
      </c>
      <c r="K514" s="101">
        <f t="shared" si="699"/>
        <v>12.929032258064515</v>
      </c>
      <c r="L514" s="142">
        <v>13</v>
      </c>
      <c r="M514" s="143">
        <v>13</v>
      </c>
      <c r="N514" s="143">
        <v>12.4</v>
      </c>
      <c r="O514" s="143">
        <v>13</v>
      </c>
      <c r="P514" s="143">
        <v>13.8</v>
      </c>
      <c r="Q514" s="150">
        <v>15</v>
      </c>
      <c r="R514" s="142">
        <v>12.2</v>
      </c>
      <c r="S514" s="143">
        <v>12.8</v>
      </c>
      <c r="T514" s="143">
        <v>12.2</v>
      </c>
      <c r="U514" s="143">
        <v>15</v>
      </c>
      <c r="V514" s="143">
        <v>13</v>
      </c>
      <c r="W514" s="149">
        <v>15.8</v>
      </c>
      <c r="X514" s="161">
        <v>11</v>
      </c>
      <c r="Y514" s="143">
        <v>12.6</v>
      </c>
      <c r="Z514" s="143">
        <v>13.2</v>
      </c>
      <c r="AA514" s="143">
        <v>13.2</v>
      </c>
      <c r="AB514" s="150">
        <v>13.2</v>
      </c>
      <c r="AC514" s="142">
        <v>14.2</v>
      </c>
      <c r="AD514" s="143">
        <v>14.4</v>
      </c>
      <c r="AE514" s="143">
        <v>12.6</v>
      </c>
      <c r="AF514" s="143">
        <v>12.2</v>
      </c>
      <c r="AG514" s="143">
        <v>12.2</v>
      </c>
      <c r="AH514" s="143">
        <v>12</v>
      </c>
      <c r="AI514" s="143">
        <v>11.8</v>
      </c>
      <c r="AJ514" s="150">
        <v>12</v>
      </c>
      <c r="AK514" s="142">
        <v>13.2</v>
      </c>
      <c r="AL514" s="143">
        <v>12.8</v>
      </c>
      <c r="AM514" s="143">
        <v>11.8</v>
      </c>
      <c r="AN514" s="143">
        <v>11.4</v>
      </c>
      <c r="AO514" s="143">
        <v>13.8</v>
      </c>
      <c r="AP514" s="143">
        <v>12</v>
      </c>
      <c r="AQ514" s="110">
        <f t="shared" si="696"/>
        <v>0.80000000000000071</v>
      </c>
      <c r="CQ514"/>
      <c r="CX514" s="103">
        <v>44450</v>
      </c>
      <c r="CY514" s="127">
        <v>8.75</v>
      </c>
      <c r="CZ514" s="127">
        <v>7.1</v>
      </c>
      <c r="DA514" s="126">
        <f t="shared" si="697"/>
        <v>1.6500000000000004</v>
      </c>
      <c r="DC514" s="103">
        <v>44450</v>
      </c>
      <c r="DD514" s="127">
        <f t="shared" si="680"/>
        <v>0.19999999999999929</v>
      </c>
      <c r="DE514" s="127">
        <f t="shared" si="681"/>
        <v>2.1999999999999993</v>
      </c>
      <c r="DF514" s="127">
        <f t="shared" si="682"/>
        <v>-1.4000000000000004</v>
      </c>
      <c r="DG514" s="127">
        <f t="shared" si="683"/>
        <v>-1</v>
      </c>
      <c r="DH514" s="127">
        <f t="shared" si="684"/>
        <v>0</v>
      </c>
      <c r="DI514" s="127">
        <f t="shared" si="685"/>
        <v>-0.60000000000000142</v>
      </c>
      <c r="DJ514" s="127">
        <f t="shared" si="686"/>
        <v>-0.80000000000000071</v>
      </c>
      <c r="DK514" s="127">
        <f t="shared" si="687"/>
        <v>-1</v>
      </c>
      <c r="DL514" s="127">
        <f t="shared" si="688"/>
        <v>-0.40000000000000036</v>
      </c>
      <c r="DM514" s="127">
        <f t="shared" si="689"/>
        <v>0.39999999999999858</v>
      </c>
      <c r="DN514" s="127">
        <f t="shared" si="690"/>
        <v>-0.79999999999999893</v>
      </c>
      <c r="DO514" s="127">
        <f t="shared" si="691"/>
        <v>-0.59999999999999964</v>
      </c>
      <c r="DP514" s="127">
        <f t="shared" si="692"/>
        <v>-0.19999999999999929</v>
      </c>
      <c r="DQ514" s="127">
        <f t="shared" si="693"/>
        <v>0.60000000000000142</v>
      </c>
      <c r="DR514" s="127">
        <f t="shared" si="694"/>
        <v>-1.8000000000000007</v>
      </c>
      <c r="DS514" s="127">
        <f t="shared" si="695"/>
        <v>-1.8000000000000007</v>
      </c>
      <c r="DU514" s="103">
        <v>44453</v>
      </c>
      <c r="DV514" s="127"/>
      <c r="DW514" s="202"/>
      <c r="DX514" s="134"/>
      <c r="DY514" s="127">
        <v>6.4</v>
      </c>
      <c r="DZ514" s="202">
        <v>6.3</v>
      </c>
      <c r="EA514" s="134">
        <f t="shared" si="698"/>
        <v>0.10000000000000053</v>
      </c>
      <c r="EB514" s="127"/>
      <c r="EC514" s="202"/>
      <c r="ED514" s="134"/>
      <c r="EE514" s="127"/>
      <c r="EF514" s="202"/>
      <c r="EG514" s="134"/>
      <c r="EH514" s="127"/>
      <c r="EI514" s="202"/>
      <c r="EJ514" s="134"/>
      <c r="EK514" s="127"/>
      <c r="EL514" s="202"/>
      <c r="EM514" s="134"/>
      <c r="EN514" s="127"/>
      <c r="EO514" s="202"/>
      <c r="EP514" s="134"/>
      <c r="EQ514" s="127"/>
      <c r="ER514" s="202"/>
      <c r="ES514" s="134"/>
      <c r="ET514" s="127"/>
      <c r="EU514" s="202"/>
      <c r="EV514" s="134"/>
      <c r="EW514" s="127"/>
      <c r="EX514" s="202"/>
      <c r="EY514" s="134"/>
    </row>
    <row r="515" spans="10:155" ht="16.5" x14ac:dyDescent="0.35">
      <c r="J515" s="103">
        <v>44449</v>
      </c>
      <c r="K515" s="101">
        <f t="shared" si="699"/>
        <v>13.199999999999996</v>
      </c>
      <c r="L515" s="142">
        <v>13.4</v>
      </c>
      <c r="M515" s="143">
        <v>13.4</v>
      </c>
      <c r="N515" s="143">
        <v>13.2</v>
      </c>
      <c r="O515" s="143">
        <v>13.8</v>
      </c>
      <c r="P515" s="143">
        <v>14.2</v>
      </c>
      <c r="Q515" s="150">
        <v>15.6</v>
      </c>
      <c r="R515" s="142">
        <v>12.6</v>
      </c>
      <c r="S515" s="143">
        <v>12.8</v>
      </c>
      <c r="T515" s="143">
        <v>12.6</v>
      </c>
      <c r="U515" s="143">
        <v>15.4</v>
      </c>
      <c r="V515" s="143">
        <v>13.2</v>
      </c>
      <c r="W515" s="149">
        <v>15.8</v>
      </c>
      <c r="X515" s="161">
        <v>11.4</v>
      </c>
      <c r="Y515" s="143">
        <v>13</v>
      </c>
      <c r="Z515" s="143">
        <v>13.2</v>
      </c>
      <c r="AA515" s="143">
        <v>13.2</v>
      </c>
      <c r="AB515" s="150">
        <v>13.2</v>
      </c>
      <c r="AC515" s="142">
        <v>14.2</v>
      </c>
      <c r="AD515" s="143">
        <v>14.4</v>
      </c>
      <c r="AE515" s="143">
        <v>12.6</v>
      </c>
      <c r="AF515" s="143">
        <v>12.8</v>
      </c>
      <c r="AG515" s="143">
        <v>12.2</v>
      </c>
      <c r="AH515" s="143">
        <v>12.4</v>
      </c>
      <c r="AI515" s="143">
        <v>12</v>
      </c>
      <c r="AJ515" s="150">
        <v>12.2</v>
      </c>
      <c r="AK515" s="142">
        <v>13.2</v>
      </c>
      <c r="AL515" s="143">
        <v>13.2</v>
      </c>
      <c r="AM515" s="143">
        <v>12.2</v>
      </c>
      <c r="AN515" s="143">
        <v>12</v>
      </c>
      <c r="AO515" s="143">
        <v>13.8</v>
      </c>
      <c r="AP515" s="143">
        <v>12</v>
      </c>
      <c r="AQ515" s="110">
        <f t="shared" si="696"/>
        <v>1</v>
      </c>
      <c r="CQ515"/>
      <c r="CX515" s="103">
        <v>44449</v>
      </c>
      <c r="CY515" s="127">
        <v>9</v>
      </c>
      <c r="CZ515" s="127">
        <v>7.25</v>
      </c>
      <c r="DA515" s="126">
        <f t="shared" si="697"/>
        <v>1.75</v>
      </c>
      <c r="DC515" s="103">
        <v>44449</v>
      </c>
      <c r="DD515" s="127">
        <f t="shared" si="680"/>
        <v>0.39999999999999858</v>
      </c>
      <c r="DE515" s="127">
        <f t="shared" si="681"/>
        <v>2.5999999999999996</v>
      </c>
      <c r="DF515" s="127">
        <f t="shared" si="682"/>
        <v>-0.80000000000000071</v>
      </c>
      <c r="DG515" s="127">
        <f t="shared" si="683"/>
        <v>-0.60000000000000142</v>
      </c>
      <c r="DH515" s="127">
        <f t="shared" si="684"/>
        <v>0.39999999999999858</v>
      </c>
      <c r="DI515" s="127">
        <f t="shared" si="685"/>
        <v>-0.20000000000000107</v>
      </c>
      <c r="DJ515" s="127">
        <f t="shared" si="686"/>
        <v>-0.40000000000000036</v>
      </c>
      <c r="DK515" s="127">
        <f t="shared" si="687"/>
        <v>-0.80000000000000071</v>
      </c>
      <c r="DL515" s="127">
        <f t="shared" si="688"/>
        <v>0.39999999999999858</v>
      </c>
      <c r="DM515" s="127">
        <f t="shared" si="689"/>
        <v>0.39999999999999858</v>
      </c>
      <c r="DN515" s="127">
        <f t="shared" si="690"/>
        <v>-0.59999999999999964</v>
      </c>
      <c r="DO515" s="127">
        <f t="shared" si="691"/>
        <v>-0.40000000000000036</v>
      </c>
      <c r="DP515" s="127">
        <f t="shared" si="692"/>
        <v>0</v>
      </c>
      <c r="DQ515" s="127">
        <f t="shared" si="693"/>
        <v>0.59999999999999964</v>
      </c>
      <c r="DR515" s="127">
        <f t="shared" si="694"/>
        <v>-1.7999999999999989</v>
      </c>
      <c r="DS515" s="127">
        <f t="shared" si="695"/>
        <v>-1.4000000000000004</v>
      </c>
      <c r="DU515" s="103">
        <v>44452</v>
      </c>
      <c r="DV515" s="127"/>
      <c r="DW515" s="202"/>
      <c r="DX515" s="134"/>
      <c r="DY515" s="127">
        <v>6.4</v>
      </c>
      <c r="DZ515" s="202">
        <v>6.4</v>
      </c>
      <c r="EA515" s="134">
        <f t="shared" si="698"/>
        <v>0</v>
      </c>
      <c r="EB515" s="127"/>
      <c r="EC515" s="202"/>
      <c r="ED515" s="134"/>
      <c r="EE515" s="127"/>
      <c r="EF515" s="202"/>
      <c r="EG515" s="134"/>
      <c r="EH515" s="127"/>
      <c r="EI515" s="202"/>
      <c r="EJ515" s="134"/>
      <c r="EK515" s="127"/>
      <c r="EL515" s="202"/>
      <c r="EM515" s="134"/>
      <c r="EN515" s="127"/>
      <c r="EO515" s="202"/>
      <c r="EP515" s="134"/>
      <c r="EQ515" s="127"/>
      <c r="ER515" s="202"/>
      <c r="ES515" s="134"/>
      <c r="ET515" s="127"/>
      <c r="EU515" s="202"/>
      <c r="EV515" s="134"/>
      <c r="EW515" s="127"/>
      <c r="EX515" s="202"/>
      <c r="EY515" s="134"/>
    </row>
    <row r="516" spans="10:155" ht="16.5" x14ac:dyDescent="0.35">
      <c r="J516" s="103">
        <v>44448</v>
      </c>
      <c r="K516" s="101">
        <f t="shared" si="699"/>
        <v>13.503225806451612</v>
      </c>
      <c r="L516" s="142">
        <v>13.8</v>
      </c>
      <c r="M516" s="143">
        <v>13.8</v>
      </c>
      <c r="N516" s="143">
        <v>13.6</v>
      </c>
      <c r="O516" s="143">
        <v>14</v>
      </c>
      <c r="P516" s="143">
        <v>14.6</v>
      </c>
      <c r="Q516" s="150">
        <v>16</v>
      </c>
      <c r="R516" s="142">
        <v>13.4</v>
      </c>
      <c r="S516" s="143">
        <v>13.2</v>
      </c>
      <c r="T516" s="143">
        <v>13.2</v>
      </c>
      <c r="U516" s="143">
        <v>15.4</v>
      </c>
      <c r="V516" s="143">
        <v>13.8</v>
      </c>
      <c r="W516" s="149">
        <v>15.8</v>
      </c>
      <c r="X516" s="161">
        <v>11.6</v>
      </c>
      <c r="Y516" s="143">
        <v>13.4</v>
      </c>
      <c r="Z516" s="143">
        <v>13.4</v>
      </c>
      <c r="AA516" s="143">
        <v>13.2</v>
      </c>
      <c r="AB516" s="150">
        <v>13.4</v>
      </c>
      <c r="AC516" s="142">
        <v>14.2</v>
      </c>
      <c r="AD516" s="143">
        <v>14.4</v>
      </c>
      <c r="AE516" s="143">
        <v>13</v>
      </c>
      <c r="AF516" s="143">
        <v>13.2</v>
      </c>
      <c r="AG516" s="143">
        <v>12.6</v>
      </c>
      <c r="AH516" s="143">
        <v>12.8</v>
      </c>
      <c r="AI516" s="143">
        <v>12.2</v>
      </c>
      <c r="AJ516" s="150">
        <v>12.6</v>
      </c>
      <c r="AK516" s="142">
        <v>13.2</v>
      </c>
      <c r="AL516" s="143">
        <v>13.4</v>
      </c>
      <c r="AM516" s="143">
        <v>12.8</v>
      </c>
      <c r="AN516" s="143">
        <v>12.4</v>
      </c>
      <c r="AO516" s="143">
        <v>13.8</v>
      </c>
      <c r="AP516" s="143">
        <v>12.4</v>
      </c>
      <c r="AQ516" s="110">
        <f t="shared" si="696"/>
        <v>0.69999999999999929</v>
      </c>
      <c r="CQ516"/>
      <c r="CX516" s="103">
        <v>44448</v>
      </c>
      <c r="CY516" s="127">
        <v>8.75</v>
      </c>
      <c r="CZ516" s="127">
        <v>7.25</v>
      </c>
      <c r="DA516" s="126">
        <f t="shared" si="697"/>
        <v>1.5</v>
      </c>
      <c r="DC516" s="103">
        <v>44448</v>
      </c>
      <c r="DD516" s="127">
        <f t="shared" si="680"/>
        <v>0.60000000000000142</v>
      </c>
      <c r="DE516" s="127">
        <f t="shared" si="681"/>
        <v>2.2000000000000011</v>
      </c>
      <c r="DF516" s="127">
        <f t="shared" si="682"/>
        <v>-0.79999999999999893</v>
      </c>
      <c r="DG516" s="127">
        <f t="shared" si="683"/>
        <v>-0.39999999999999858</v>
      </c>
      <c r="DH516" s="127">
        <f t="shared" si="684"/>
        <v>0.20000000000000107</v>
      </c>
      <c r="DI516" s="127">
        <f t="shared" si="685"/>
        <v>0.20000000000000107</v>
      </c>
      <c r="DJ516" s="127">
        <f t="shared" si="686"/>
        <v>-0.39999999999999858</v>
      </c>
      <c r="DK516" s="127">
        <f t="shared" si="687"/>
        <v>-1</v>
      </c>
      <c r="DL516" s="127">
        <f t="shared" si="688"/>
        <v>0.40000000000000036</v>
      </c>
      <c r="DM516" s="127">
        <f t="shared" si="689"/>
        <v>0</v>
      </c>
      <c r="DN516" s="127">
        <f t="shared" si="690"/>
        <v>-1</v>
      </c>
      <c r="DO516" s="127">
        <f t="shared" si="691"/>
        <v>-0.40000000000000036</v>
      </c>
      <c r="DP516" s="127">
        <f t="shared" si="692"/>
        <v>-0.40000000000000036</v>
      </c>
      <c r="DQ516" s="127">
        <f t="shared" si="693"/>
        <v>0</v>
      </c>
      <c r="DR516" s="127">
        <f t="shared" si="694"/>
        <v>-1.8000000000000007</v>
      </c>
      <c r="DS516" s="127">
        <f t="shared" si="695"/>
        <v>-1.5999999999999996</v>
      </c>
      <c r="DU516" s="103">
        <v>44451</v>
      </c>
      <c r="DV516" s="127"/>
      <c r="DW516" s="202"/>
      <c r="DX516" s="134"/>
      <c r="DY516" s="127">
        <v>6.4</v>
      </c>
      <c r="DZ516" s="202">
        <v>6.5</v>
      </c>
      <c r="EA516" s="134">
        <f t="shared" si="698"/>
        <v>-9.9999999999999645E-2</v>
      </c>
      <c r="EB516" s="127"/>
      <c r="EC516" s="202"/>
      <c r="ED516" s="134"/>
      <c r="EE516" s="127"/>
      <c r="EF516" s="202"/>
      <c r="EG516" s="134"/>
      <c r="EH516" s="127"/>
      <c r="EI516" s="202"/>
      <c r="EJ516" s="134"/>
      <c r="EK516" s="127"/>
      <c r="EL516" s="202"/>
      <c r="EM516" s="134"/>
      <c r="EN516" s="127"/>
      <c r="EO516" s="202"/>
      <c r="EP516" s="134"/>
      <c r="EQ516" s="127"/>
      <c r="ER516" s="202"/>
      <c r="ES516" s="134"/>
      <c r="ET516" s="127"/>
      <c r="EU516" s="202"/>
      <c r="EV516" s="134"/>
      <c r="EW516" s="127"/>
      <c r="EX516" s="202"/>
      <c r="EY516" s="134"/>
    </row>
    <row r="517" spans="10:155" ht="16.5" x14ac:dyDescent="0.35">
      <c r="J517" s="103">
        <v>44447</v>
      </c>
      <c r="K517" s="101">
        <f t="shared" si="699"/>
        <v>13.800000000000002</v>
      </c>
      <c r="L517" s="142">
        <v>14</v>
      </c>
      <c r="M517" s="143">
        <v>14.2</v>
      </c>
      <c r="N517" s="143">
        <v>13.8</v>
      </c>
      <c r="O517" s="143">
        <v>15</v>
      </c>
      <c r="P517" s="143">
        <v>15</v>
      </c>
      <c r="Q517" s="150">
        <v>16.399999999999999</v>
      </c>
      <c r="R517" s="142">
        <v>13.4</v>
      </c>
      <c r="S517" s="143">
        <v>13.8</v>
      </c>
      <c r="T517" s="143">
        <v>13.6</v>
      </c>
      <c r="U517" s="143">
        <v>15.4</v>
      </c>
      <c r="V517" s="143">
        <v>14.2</v>
      </c>
      <c r="W517" s="149">
        <v>15.8</v>
      </c>
      <c r="X517" s="161">
        <v>11.8</v>
      </c>
      <c r="Y517" s="143">
        <v>13.8</v>
      </c>
      <c r="Z517" s="143">
        <v>13.8</v>
      </c>
      <c r="AA517" s="143">
        <v>13.6</v>
      </c>
      <c r="AB517" s="150">
        <v>13.8</v>
      </c>
      <c r="AC517" s="142">
        <v>14.6</v>
      </c>
      <c r="AD517" s="143">
        <v>14.4</v>
      </c>
      <c r="AE517" s="143">
        <v>13.4</v>
      </c>
      <c r="AF517" s="143">
        <v>13.8</v>
      </c>
      <c r="AG517" s="143">
        <v>12.8</v>
      </c>
      <c r="AH517" s="143">
        <v>13</v>
      </c>
      <c r="AI517" s="143">
        <v>12.4</v>
      </c>
      <c r="AJ517" s="150">
        <v>13</v>
      </c>
      <c r="AK517" s="142">
        <v>13.4</v>
      </c>
      <c r="AL517" s="143">
        <v>13.6</v>
      </c>
      <c r="AM517" s="143">
        <v>13</v>
      </c>
      <c r="AN517" s="143">
        <v>12.6</v>
      </c>
      <c r="AO517" s="143">
        <v>13.8</v>
      </c>
      <c r="AP517" s="143">
        <v>12.6</v>
      </c>
      <c r="AQ517" s="110">
        <f t="shared" si="696"/>
        <v>0.69999999999999929</v>
      </c>
      <c r="CQ517"/>
      <c r="CX517" s="103">
        <v>44447</v>
      </c>
      <c r="CY517" s="127">
        <v>9</v>
      </c>
      <c r="CZ517" s="127">
        <v>7.25</v>
      </c>
      <c r="DA517" s="126">
        <f t="shared" si="697"/>
        <v>1.75</v>
      </c>
      <c r="DC517" s="103">
        <v>44447</v>
      </c>
      <c r="DD517" s="127">
        <f t="shared" ref="DD517:DD580" si="700">V517-S517</f>
        <v>0.39999999999999858</v>
      </c>
      <c r="DE517" s="127">
        <f t="shared" ref="DE517:DE580" si="701">U517-S517</f>
        <v>1.5999999999999996</v>
      </c>
      <c r="DF517" s="127">
        <f t="shared" ref="DF517:DF580" si="702">AN517-S517</f>
        <v>-1.2000000000000011</v>
      </c>
      <c r="DG517" s="127">
        <f t="shared" ref="DG517:DG580" si="703">AM517-S517</f>
        <v>-0.80000000000000071</v>
      </c>
      <c r="DH517" s="127">
        <f t="shared" ref="DH517:DH580" si="704">AL517-S517</f>
        <v>-0.20000000000000107</v>
      </c>
      <c r="DI517" s="127">
        <f t="shared" ref="DI517:DI580" si="705">R517-S517</f>
        <v>-0.40000000000000036</v>
      </c>
      <c r="DJ517" s="127">
        <f t="shared" ref="DJ517:DJ580" si="706">AH517-S517</f>
        <v>-0.80000000000000071</v>
      </c>
      <c r="DK517" s="127">
        <f t="shared" ref="DK517:DK580" si="707">AI517-S517</f>
        <v>-1.4000000000000004</v>
      </c>
      <c r="DL517" s="127">
        <f t="shared" ref="DL517:DL580" si="708">N517-S517</f>
        <v>0</v>
      </c>
      <c r="DM517" s="127">
        <f t="shared" ref="DM517:DM580" si="709">AK517-S517</f>
        <v>-0.40000000000000036</v>
      </c>
      <c r="DN517" s="127">
        <f t="shared" ref="DN517:DN580" si="710">AN517-R517</f>
        <v>-0.80000000000000071</v>
      </c>
      <c r="DO517" s="127">
        <f t="shared" ref="DO517:DO580" si="711">AN517-AH517</f>
        <v>-0.40000000000000036</v>
      </c>
      <c r="DP517" s="127">
        <f t="shared" ref="DP517:DP580" si="712">AL517-V517</f>
        <v>-0.59999999999999964</v>
      </c>
      <c r="DQ517" s="127">
        <f t="shared" ref="DQ517:DQ580" si="713">AL517-R517</f>
        <v>0.19999999999999929</v>
      </c>
      <c r="DR517" s="127">
        <f t="shared" ref="DR517:DR580" si="714">X517-AL517</f>
        <v>-1.7999999999999989</v>
      </c>
      <c r="DS517" s="127">
        <f t="shared" ref="DS517:DS580" si="715">X517-S517</f>
        <v>-2</v>
      </c>
      <c r="DU517" s="103">
        <v>44450</v>
      </c>
      <c r="DV517" s="127"/>
      <c r="DW517" s="202"/>
      <c r="DX517" s="134"/>
      <c r="DY517" s="127">
        <v>6.4</v>
      </c>
      <c r="DZ517" s="202">
        <v>6.5</v>
      </c>
      <c r="EA517" s="134">
        <f t="shared" si="698"/>
        <v>-9.9999999999999645E-2</v>
      </c>
      <c r="EB517" s="127"/>
      <c r="EC517" s="202"/>
      <c r="ED517" s="134"/>
      <c r="EE517" s="127"/>
      <c r="EF517" s="202"/>
      <c r="EG517" s="134"/>
      <c r="EH517" s="127"/>
      <c r="EI517" s="202"/>
      <c r="EJ517" s="134"/>
      <c r="EK517" s="127"/>
      <c r="EL517" s="202"/>
      <c r="EM517" s="134"/>
      <c r="EN517" s="127"/>
      <c r="EO517" s="202"/>
      <c r="EP517" s="134"/>
      <c r="EQ517" s="127"/>
      <c r="ER517" s="202"/>
      <c r="ES517" s="134"/>
      <c r="ET517" s="127"/>
      <c r="EU517" s="202"/>
      <c r="EV517" s="134"/>
      <c r="EW517" s="127"/>
      <c r="EX517" s="202"/>
      <c r="EY517" s="134"/>
    </row>
    <row r="518" spans="10:155" ht="16.5" x14ac:dyDescent="0.35">
      <c r="J518" s="103">
        <v>44446</v>
      </c>
      <c r="K518" s="101">
        <f t="shared" si="699"/>
        <v>13.890322580645163</v>
      </c>
      <c r="L518" s="142">
        <v>14.2</v>
      </c>
      <c r="M518" s="143">
        <v>14.4</v>
      </c>
      <c r="N518" s="143">
        <v>14</v>
      </c>
      <c r="O518" s="143">
        <v>13.8</v>
      </c>
      <c r="P518" s="143">
        <v>14.4</v>
      </c>
      <c r="Q518" s="150">
        <v>16.399999999999999</v>
      </c>
      <c r="R518" s="142">
        <v>14</v>
      </c>
      <c r="S518" s="143">
        <v>13.8</v>
      </c>
      <c r="T518" s="143">
        <v>13.8</v>
      </c>
      <c r="U518" s="143">
        <v>15.4</v>
      </c>
      <c r="V518" s="143">
        <v>14.4</v>
      </c>
      <c r="W518" s="149">
        <v>15.8</v>
      </c>
      <c r="X518" s="161">
        <v>12</v>
      </c>
      <c r="Y518" s="143">
        <v>14</v>
      </c>
      <c r="Z518" s="143">
        <v>13.8</v>
      </c>
      <c r="AA518" s="143">
        <v>13.6</v>
      </c>
      <c r="AB518" s="150">
        <v>13.8</v>
      </c>
      <c r="AC518" s="142">
        <v>14.6</v>
      </c>
      <c r="AD518" s="143">
        <v>14.4</v>
      </c>
      <c r="AE518" s="143">
        <v>13.8</v>
      </c>
      <c r="AF518" s="143">
        <v>13.8</v>
      </c>
      <c r="AG518" s="143">
        <v>13.2</v>
      </c>
      <c r="AH518" s="143">
        <v>13</v>
      </c>
      <c r="AI518" s="143">
        <v>12.6</v>
      </c>
      <c r="AJ518" s="150">
        <v>13</v>
      </c>
      <c r="AK518" s="142">
        <v>13.8</v>
      </c>
      <c r="AL518" s="143">
        <v>13.8</v>
      </c>
      <c r="AM518" s="143">
        <v>13.4</v>
      </c>
      <c r="AN518" s="143">
        <v>12.6</v>
      </c>
      <c r="AO518" s="143">
        <v>13.8</v>
      </c>
      <c r="AP518" s="143">
        <v>13.2</v>
      </c>
      <c r="AQ518" s="110">
        <f t="shared" si="696"/>
        <v>0.20000000000000107</v>
      </c>
      <c r="CQ518"/>
      <c r="CX518" s="103">
        <v>44446</v>
      </c>
      <c r="CY518" s="127">
        <v>9</v>
      </c>
      <c r="CZ518" s="127">
        <v>7.5</v>
      </c>
      <c r="DA518" s="126">
        <f t="shared" si="697"/>
        <v>1.5</v>
      </c>
      <c r="DC518" s="103">
        <v>44446</v>
      </c>
      <c r="DD518" s="127">
        <f t="shared" si="700"/>
        <v>0.59999999999999964</v>
      </c>
      <c r="DE518" s="127">
        <f t="shared" si="701"/>
        <v>1.5999999999999996</v>
      </c>
      <c r="DF518" s="127">
        <f t="shared" si="702"/>
        <v>-1.2000000000000011</v>
      </c>
      <c r="DG518" s="127">
        <f t="shared" si="703"/>
        <v>-0.40000000000000036</v>
      </c>
      <c r="DH518" s="127">
        <f t="shared" si="704"/>
        <v>0</v>
      </c>
      <c r="DI518" s="127">
        <f t="shared" si="705"/>
        <v>0.19999999999999929</v>
      </c>
      <c r="DJ518" s="127">
        <f t="shared" si="706"/>
        <v>-0.80000000000000071</v>
      </c>
      <c r="DK518" s="127">
        <f t="shared" si="707"/>
        <v>-1.2000000000000011</v>
      </c>
      <c r="DL518" s="127">
        <f t="shared" si="708"/>
        <v>0.19999999999999929</v>
      </c>
      <c r="DM518" s="127">
        <f t="shared" si="709"/>
        <v>0</v>
      </c>
      <c r="DN518" s="127">
        <f t="shared" si="710"/>
        <v>-1.4000000000000004</v>
      </c>
      <c r="DO518" s="127">
        <f t="shared" si="711"/>
        <v>-0.40000000000000036</v>
      </c>
      <c r="DP518" s="127">
        <f t="shared" si="712"/>
        <v>-0.59999999999999964</v>
      </c>
      <c r="DQ518" s="127">
        <f t="shared" si="713"/>
        <v>-0.19999999999999929</v>
      </c>
      <c r="DR518" s="127">
        <f t="shared" si="714"/>
        <v>-1.8000000000000007</v>
      </c>
      <c r="DS518" s="127">
        <f t="shared" si="715"/>
        <v>-1.8000000000000007</v>
      </c>
      <c r="DU518" s="103">
        <v>44449</v>
      </c>
      <c r="DV518" s="127"/>
      <c r="DW518" s="202"/>
      <c r="DX518" s="134"/>
      <c r="DY518" s="127">
        <v>6.5</v>
      </c>
      <c r="DZ518" s="202">
        <v>6.35</v>
      </c>
      <c r="EA518" s="134">
        <f t="shared" si="698"/>
        <v>0.15000000000000036</v>
      </c>
      <c r="EB518" s="127"/>
      <c r="EC518" s="202"/>
      <c r="ED518" s="134"/>
      <c r="EE518" s="127"/>
      <c r="EF518" s="202"/>
      <c r="EG518" s="134"/>
      <c r="EH518" s="127"/>
      <c r="EI518" s="202"/>
      <c r="EJ518" s="134"/>
      <c r="EK518" s="127"/>
      <c r="EL518" s="202"/>
      <c r="EM518" s="134"/>
      <c r="EN518" s="127"/>
      <c r="EO518" s="202"/>
      <c r="EP518" s="134"/>
      <c r="EQ518" s="127"/>
      <c r="ER518" s="202"/>
      <c r="ES518" s="134"/>
      <c r="ET518" s="127"/>
      <c r="EU518" s="202"/>
      <c r="EV518" s="134"/>
      <c r="EW518" s="127"/>
      <c r="EX518" s="202"/>
      <c r="EY518" s="134"/>
    </row>
    <row r="519" spans="10:155" ht="16.5" x14ac:dyDescent="0.35">
      <c r="J519" s="103">
        <v>44445</v>
      </c>
      <c r="K519" s="101">
        <f t="shared" si="699"/>
        <v>13.896774193548389</v>
      </c>
      <c r="L519" s="142">
        <v>14.2</v>
      </c>
      <c r="M519" s="143">
        <v>14.4</v>
      </c>
      <c r="N519" s="143">
        <v>14</v>
      </c>
      <c r="O519" s="143">
        <v>13.8</v>
      </c>
      <c r="P519" s="143">
        <v>14.4</v>
      </c>
      <c r="Q519" s="150">
        <v>16.399999999999999</v>
      </c>
      <c r="R519" s="142">
        <v>14</v>
      </c>
      <c r="S519" s="143">
        <v>13.8</v>
      </c>
      <c r="T519" s="143">
        <v>13.8</v>
      </c>
      <c r="U519" s="143">
        <v>15.4</v>
      </c>
      <c r="V519" s="143">
        <v>14.4</v>
      </c>
      <c r="W519" s="149">
        <v>15.8</v>
      </c>
      <c r="X519" s="161">
        <v>12</v>
      </c>
      <c r="Y519" s="143">
        <v>14</v>
      </c>
      <c r="Z519" s="143">
        <v>13.8</v>
      </c>
      <c r="AA519" s="143">
        <v>13.6</v>
      </c>
      <c r="AB519" s="150">
        <v>13.8</v>
      </c>
      <c r="AC519" s="142">
        <v>14.6</v>
      </c>
      <c r="AD519" s="143">
        <v>14.4</v>
      </c>
      <c r="AE519" s="143">
        <v>13.8</v>
      </c>
      <c r="AF519" s="143">
        <v>13.8</v>
      </c>
      <c r="AG519" s="143">
        <v>13.2</v>
      </c>
      <c r="AH519" s="143">
        <v>13</v>
      </c>
      <c r="AI519" s="143">
        <v>12.6</v>
      </c>
      <c r="AJ519" s="150">
        <v>13</v>
      </c>
      <c r="AK519" s="142">
        <v>13.8</v>
      </c>
      <c r="AL519" s="143">
        <v>13.8</v>
      </c>
      <c r="AM519" s="143">
        <v>13.4</v>
      </c>
      <c r="AN519" s="143">
        <v>12.8</v>
      </c>
      <c r="AO519" s="143">
        <v>13.8</v>
      </c>
      <c r="AP519" s="143">
        <v>13.2</v>
      </c>
      <c r="AQ519" s="110">
        <f t="shared" si="696"/>
        <v>0.20000000000000107</v>
      </c>
      <c r="CQ519"/>
      <c r="CX519" s="103">
        <v>44445</v>
      </c>
      <c r="CY519" s="127">
        <v>9.25</v>
      </c>
      <c r="CZ519" s="127">
        <v>7.5</v>
      </c>
      <c r="DA519" s="126">
        <f t="shared" si="697"/>
        <v>1.75</v>
      </c>
      <c r="DC519" s="103">
        <v>44445</v>
      </c>
      <c r="DD519" s="127">
        <f t="shared" si="700"/>
        <v>0.59999999999999964</v>
      </c>
      <c r="DE519" s="127">
        <f t="shared" si="701"/>
        <v>1.5999999999999996</v>
      </c>
      <c r="DF519" s="127">
        <f t="shared" si="702"/>
        <v>-1</v>
      </c>
      <c r="DG519" s="127">
        <f t="shared" si="703"/>
        <v>-0.40000000000000036</v>
      </c>
      <c r="DH519" s="127">
        <f t="shared" si="704"/>
        <v>0</v>
      </c>
      <c r="DI519" s="127">
        <f t="shared" si="705"/>
        <v>0.19999999999999929</v>
      </c>
      <c r="DJ519" s="127">
        <f t="shared" si="706"/>
        <v>-0.80000000000000071</v>
      </c>
      <c r="DK519" s="127">
        <f t="shared" si="707"/>
        <v>-1.2000000000000011</v>
      </c>
      <c r="DL519" s="127">
        <f t="shared" si="708"/>
        <v>0.19999999999999929</v>
      </c>
      <c r="DM519" s="127">
        <f t="shared" si="709"/>
        <v>0</v>
      </c>
      <c r="DN519" s="127">
        <f t="shared" si="710"/>
        <v>-1.1999999999999993</v>
      </c>
      <c r="DO519" s="127">
        <f t="shared" si="711"/>
        <v>-0.19999999999999929</v>
      </c>
      <c r="DP519" s="127">
        <f t="shared" si="712"/>
        <v>-0.59999999999999964</v>
      </c>
      <c r="DQ519" s="127">
        <f t="shared" si="713"/>
        <v>-0.19999999999999929</v>
      </c>
      <c r="DR519" s="127">
        <f t="shared" si="714"/>
        <v>-1.8000000000000007</v>
      </c>
      <c r="DS519" s="127">
        <f t="shared" si="715"/>
        <v>-1.8000000000000007</v>
      </c>
      <c r="DU519" s="103">
        <v>44448</v>
      </c>
      <c r="DV519" s="127"/>
      <c r="DW519" s="202"/>
      <c r="DX519" s="134"/>
      <c r="DY519" s="127">
        <v>6.7</v>
      </c>
      <c r="DZ519" s="202">
        <v>6.65</v>
      </c>
      <c r="EA519" s="134">
        <f t="shared" si="698"/>
        <v>4.9999999999999822E-2</v>
      </c>
      <c r="EB519" s="127"/>
      <c r="EC519" s="202"/>
      <c r="ED519" s="134"/>
      <c r="EE519" s="127"/>
      <c r="EF519" s="202"/>
      <c r="EG519" s="134"/>
      <c r="EH519" s="127"/>
      <c r="EI519" s="202"/>
      <c r="EJ519" s="134"/>
      <c r="EK519" s="127"/>
      <c r="EL519" s="202"/>
      <c r="EM519" s="134"/>
      <c r="EN519" s="127"/>
      <c r="EO519" s="202"/>
      <c r="EP519" s="134"/>
      <c r="EQ519" s="127"/>
      <c r="ER519" s="202"/>
      <c r="ES519" s="134"/>
      <c r="ET519" s="127"/>
      <c r="EU519" s="202"/>
      <c r="EV519" s="134"/>
      <c r="EW519" s="127"/>
      <c r="EX519" s="202"/>
      <c r="EY519" s="134"/>
    </row>
    <row r="520" spans="10:155" ht="16.5" x14ac:dyDescent="0.35">
      <c r="J520" s="103">
        <v>44444</v>
      </c>
      <c r="K520" s="101">
        <f t="shared" si="699"/>
        <v>13.896774193548389</v>
      </c>
      <c r="L520" s="142">
        <v>14.2</v>
      </c>
      <c r="M520" s="143">
        <v>14.4</v>
      </c>
      <c r="N520" s="143">
        <v>14</v>
      </c>
      <c r="O520" s="143">
        <v>14</v>
      </c>
      <c r="P520" s="143">
        <v>14.6</v>
      </c>
      <c r="Q520" s="150">
        <v>16.8</v>
      </c>
      <c r="R520" s="142">
        <v>13.8</v>
      </c>
      <c r="S520" s="143">
        <v>13.6</v>
      </c>
      <c r="T520" s="143">
        <v>13.8</v>
      </c>
      <c r="U520" s="143">
        <v>15.4</v>
      </c>
      <c r="V520" s="143">
        <v>14.4</v>
      </c>
      <c r="W520" s="149">
        <v>15.8</v>
      </c>
      <c r="X520" s="161">
        <v>12</v>
      </c>
      <c r="Y520" s="143">
        <v>14</v>
      </c>
      <c r="Z520" s="143">
        <v>13.8</v>
      </c>
      <c r="AA520" s="143">
        <v>13.6</v>
      </c>
      <c r="AB520" s="150">
        <v>13.8</v>
      </c>
      <c r="AC520" s="142">
        <v>14.6</v>
      </c>
      <c r="AD520" s="143">
        <v>14.4</v>
      </c>
      <c r="AE520" s="143">
        <v>13.8</v>
      </c>
      <c r="AF520" s="143">
        <v>13.6</v>
      </c>
      <c r="AG520" s="143">
        <v>13</v>
      </c>
      <c r="AH520" s="143">
        <v>13</v>
      </c>
      <c r="AI520" s="143">
        <v>12.6</v>
      </c>
      <c r="AJ520" s="150">
        <v>13</v>
      </c>
      <c r="AK520" s="142">
        <v>13.8</v>
      </c>
      <c r="AL520" s="143">
        <v>13.8</v>
      </c>
      <c r="AM520" s="143">
        <v>13.4</v>
      </c>
      <c r="AN520" s="143">
        <v>12.8</v>
      </c>
      <c r="AO520" s="143">
        <v>13.8</v>
      </c>
      <c r="AP520" s="143">
        <v>13.2</v>
      </c>
      <c r="AQ520" s="110">
        <f t="shared" si="696"/>
        <v>0.5</v>
      </c>
      <c r="CQ520"/>
      <c r="CX520" s="103">
        <v>44444</v>
      </c>
      <c r="CY520" s="127">
        <v>9.5</v>
      </c>
      <c r="CZ520" s="127">
        <v>7.75</v>
      </c>
      <c r="DA520" s="126">
        <f t="shared" si="697"/>
        <v>1.75</v>
      </c>
      <c r="DC520" s="103">
        <v>44444</v>
      </c>
      <c r="DD520" s="127">
        <f t="shared" si="700"/>
        <v>0.80000000000000071</v>
      </c>
      <c r="DE520" s="127">
        <f t="shared" si="701"/>
        <v>1.8000000000000007</v>
      </c>
      <c r="DF520" s="127">
        <f t="shared" si="702"/>
        <v>-0.79999999999999893</v>
      </c>
      <c r="DG520" s="127">
        <f t="shared" si="703"/>
        <v>-0.19999999999999929</v>
      </c>
      <c r="DH520" s="127">
        <f t="shared" si="704"/>
        <v>0.20000000000000107</v>
      </c>
      <c r="DI520" s="127">
        <f t="shared" si="705"/>
        <v>0.20000000000000107</v>
      </c>
      <c r="DJ520" s="127">
        <f t="shared" si="706"/>
        <v>-0.59999999999999964</v>
      </c>
      <c r="DK520" s="127">
        <f t="shared" si="707"/>
        <v>-1</v>
      </c>
      <c r="DL520" s="127">
        <f t="shared" si="708"/>
        <v>0.40000000000000036</v>
      </c>
      <c r="DM520" s="127">
        <f t="shared" si="709"/>
        <v>0.20000000000000107</v>
      </c>
      <c r="DN520" s="127">
        <f t="shared" si="710"/>
        <v>-1</v>
      </c>
      <c r="DO520" s="127">
        <f t="shared" si="711"/>
        <v>-0.19999999999999929</v>
      </c>
      <c r="DP520" s="127">
        <f t="shared" si="712"/>
        <v>-0.59999999999999964</v>
      </c>
      <c r="DQ520" s="127">
        <f t="shared" si="713"/>
        <v>0</v>
      </c>
      <c r="DR520" s="127">
        <f t="shared" si="714"/>
        <v>-1.8000000000000007</v>
      </c>
      <c r="DS520" s="127">
        <f t="shared" si="715"/>
        <v>-1.5999999999999996</v>
      </c>
      <c r="DU520" s="103">
        <v>44447</v>
      </c>
      <c r="DV520" s="127"/>
      <c r="DW520" s="202"/>
      <c r="DX520" s="134"/>
      <c r="DY520" s="127">
        <v>6.9</v>
      </c>
      <c r="DZ520" s="202">
        <v>6.65</v>
      </c>
      <c r="EA520" s="134">
        <f t="shared" si="698"/>
        <v>0.25</v>
      </c>
      <c r="EB520" s="127"/>
      <c r="EC520" s="202"/>
      <c r="ED520" s="134"/>
      <c r="EE520" s="127"/>
      <c r="EF520" s="202"/>
      <c r="EG520" s="134"/>
      <c r="EH520" s="127"/>
      <c r="EI520" s="202"/>
      <c r="EJ520" s="134"/>
      <c r="EK520" s="127"/>
      <c r="EL520" s="202"/>
      <c r="EM520" s="134"/>
      <c r="EN520" s="127"/>
      <c r="EO520" s="202"/>
      <c r="EP520" s="134"/>
      <c r="EQ520" s="127"/>
      <c r="ER520" s="202"/>
      <c r="ES520" s="134"/>
      <c r="ET520" s="127"/>
      <c r="EU520" s="202"/>
      <c r="EV520" s="134"/>
      <c r="EW520" s="127"/>
      <c r="EX520" s="202"/>
      <c r="EY520" s="134"/>
    </row>
    <row r="521" spans="10:155" ht="16.5" x14ac:dyDescent="0.35">
      <c r="J521" s="103">
        <v>44443</v>
      </c>
      <c r="K521" s="101">
        <f t="shared" si="699"/>
        <v>13.954838709677423</v>
      </c>
      <c r="L521" s="142">
        <v>14.4</v>
      </c>
      <c r="M521" s="143">
        <v>14.4</v>
      </c>
      <c r="N521" s="143">
        <v>14</v>
      </c>
      <c r="O521" s="143">
        <v>14.6</v>
      </c>
      <c r="P521" s="143">
        <v>14.8</v>
      </c>
      <c r="Q521" s="150">
        <v>16.8</v>
      </c>
      <c r="R521" s="142">
        <v>13.8</v>
      </c>
      <c r="S521" s="143">
        <v>13.8</v>
      </c>
      <c r="T521" s="143">
        <v>13.8</v>
      </c>
      <c r="U521" s="143">
        <v>15.4</v>
      </c>
      <c r="V521" s="143">
        <v>14.4</v>
      </c>
      <c r="W521" s="149">
        <v>15.8</v>
      </c>
      <c r="X521" s="161">
        <v>12</v>
      </c>
      <c r="Y521" s="143">
        <v>14</v>
      </c>
      <c r="Z521" s="143">
        <v>13.8</v>
      </c>
      <c r="AA521" s="143">
        <v>13.6</v>
      </c>
      <c r="AB521" s="150">
        <v>13.8</v>
      </c>
      <c r="AC521" s="142">
        <v>14.6</v>
      </c>
      <c r="AD521" s="143">
        <v>14.4</v>
      </c>
      <c r="AE521" s="143">
        <v>13.8</v>
      </c>
      <c r="AF521" s="143">
        <v>13.6</v>
      </c>
      <c r="AG521" s="143">
        <v>13</v>
      </c>
      <c r="AH521" s="143">
        <v>13</v>
      </c>
      <c r="AI521" s="143">
        <v>12.6</v>
      </c>
      <c r="AJ521" s="150">
        <v>13</v>
      </c>
      <c r="AK521" s="142">
        <v>13.8</v>
      </c>
      <c r="AL521" s="143">
        <v>13.8</v>
      </c>
      <c r="AM521" s="143">
        <v>13.6</v>
      </c>
      <c r="AN521" s="143">
        <v>13.2</v>
      </c>
      <c r="AO521" s="143">
        <v>13.8</v>
      </c>
      <c r="AP521" s="143">
        <v>13.2</v>
      </c>
      <c r="AQ521" s="110">
        <f t="shared" si="696"/>
        <v>0.5</v>
      </c>
      <c r="CQ521"/>
      <c r="CX521" s="103">
        <v>44443</v>
      </c>
      <c r="CY521" s="127">
        <v>9.5</v>
      </c>
      <c r="CZ521" s="127">
        <v>7.75</v>
      </c>
      <c r="DA521" s="126">
        <f t="shared" si="697"/>
        <v>1.75</v>
      </c>
      <c r="DC521" s="103">
        <v>44443</v>
      </c>
      <c r="DD521" s="127">
        <f t="shared" si="700"/>
        <v>0.59999999999999964</v>
      </c>
      <c r="DE521" s="127">
        <f t="shared" si="701"/>
        <v>1.5999999999999996</v>
      </c>
      <c r="DF521" s="127">
        <f t="shared" si="702"/>
        <v>-0.60000000000000142</v>
      </c>
      <c r="DG521" s="127">
        <f t="shared" si="703"/>
        <v>-0.20000000000000107</v>
      </c>
      <c r="DH521" s="127">
        <f t="shared" si="704"/>
        <v>0</v>
      </c>
      <c r="DI521" s="127">
        <f t="shared" si="705"/>
        <v>0</v>
      </c>
      <c r="DJ521" s="127">
        <f t="shared" si="706"/>
        <v>-0.80000000000000071</v>
      </c>
      <c r="DK521" s="127">
        <f t="shared" si="707"/>
        <v>-1.2000000000000011</v>
      </c>
      <c r="DL521" s="127">
        <f t="shared" si="708"/>
        <v>0.19999999999999929</v>
      </c>
      <c r="DM521" s="127">
        <f t="shared" si="709"/>
        <v>0</v>
      </c>
      <c r="DN521" s="127">
        <f t="shared" si="710"/>
        <v>-0.60000000000000142</v>
      </c>
      <c r="DO521" s="127">
        <f t="shared" si="711"/>
        <v>0.19999999999999929</v>
      </c>
      <c r="DP521" s="127">
        <f t="shared" si="712"/>
        <v>-0.59999999999999964</v>
      </c>
      <c r="DQ521" s="127">
        <f t="shared" si="713"/>
        <v>0</v>
      </c>
      <c r="DR521" s="127">
        <f t="shared" si="714"/>
        <v>-1.8000000000000007</v>
      </c>
      <c r="DS521" s="127">
        <f t="shared" si="715"/>
        <v>-1.8000000000000007</v>
      </c>
      <c r="DU521" s="103">
        <v>44446</v>
      </c>
      <c r="DV521" s="127"/>
      <c r="DW521" s="202"/>
      <c r="DX521" s="134"/>
      <c r="DY521" s="127">
        <v>7</v>
      </c>
      <c r="DZ521" s="202">
        <v>6.7</v>
      </c>
      <c r="EA521" s="134">
        <f t="shared" si="698"/>
        <v>0.29999999999999982</v>
      </c>
      <c r="EB521" s="127"/>
      <c r="EC521" s="202"/>
      <c r="ED521" s="134"/>
      <c r="EE521" s="127"/>
      <c r="EF521" s="202"/>
      <c r="EG521" s="134"/>
      <c r="EH521" s="127"/>
      <c r="EI521" s="202"/>
      <c r="EJ521" s="134"/>
      <c r="EK521" s="127"/>
      <c r="EL521" s="202"/>
      <c r="EM521" s="134"/>
      <c r="EN521" s="127"/>
      <c r="EO521" s="202"/>
      <c r="EP521" s="134"/>
      <c r="EQ521" s="127"/>
      <c r="ER521" s="202"/>
      <c r="ES521" s="134"/>
      <c r="ET521" s="127"/>
      <c r="EU521" s="202"/>
      <c r="EV521" s="134"/>
      <c r="EW521" s="127"/>
      <c r="EX521" s="202"/>
      <c r="EY521" s="134"/>
    </row>
    <row r="522" spans="10:155" ht="16.5" x14ac:dyDescent="0.35">
      <c r="J522" s="103">
        <v>44442</v>
      </c>
      <c r="K522" s="101">
        <f t="shared" si="699"/>
        <v>14.045161290322584</v>
      </c>
      <c r="L522" s="142">
        <v>14.4</v>
      </c>
      <c r="M522" s="143">
        <v>14.4</v>
      </c>
      <c r="N522" s="143">
        <v>14</v>
      </c>
      <c r="O522" s="143">
        <v>14.6</v>
      </c>
      <c r="P522" s="143">
        <v>14.8</v>
      </c>
      <c r="Q522" s="150">
        <v>16.8</v>
      </c>
      <c r="R522" s="142">
        <v>14</v>
      </c>
      <c r="S522" s="143">
        <v>14</v>
      </c>
      <c r="T522" s="143">
        <v>14</v>
      </c>
      <c r="U522" s="143">
        <v>15.6</v>
      </c>
      <c r="V522" s="143">
        <v>14.8</v>
      </c>
      <c r="W522" s="149">
        <v>15.8</v>
      </c>
      <c r="X522" s="161">
        <v>12</v>
      </c>
      <c r="Y522" s="143">
        <v>14</v>
      </c>
      <c r="Z522" s="143">
        <v>13.8</v>
      </c>
      <c r="AA522" s="143">
        <v>13.6</v>
      </c>
      <c r="AB522" s="150">
        <v>13.8</v>
      </c>
      <c r="AC522" s="142">
        <v>15</v>
      </c>
      <c r="AD522" s="143">
        <v>14.6</v>
      </c>
      <c r="AE522" s="143">
        <v>14</v>
      </c>
      <c r="AF522" s="143">
        <v>13.8</v>
      </c>
      <c r="AG522" s="143">
        <v>13</v>
      </c>
      <c r="AH522" s="143">
        <v>13.2</v>
      </c>
      <c r="AI522" s="143">
        <v>12.8</v>
      </c>
      <c r="AJ522" s="150">
        <v>13.2</v>
      </c>
      <c r="AK522" s="142">
        <v>13.8</v>
      </c>
      <c r="AL522" s="143">
        <v>13.8</v>
      </c>
      <c r="AM522" s="143">
        <v>13.6</v>
      </c>
      <c r="AN522" s="143">
        <v>13.2</v>
      </c>
      <c r="AO522" s="143">
        <v>13.8</v>
      </c>
      <c r="AP522" s="143">
        <v>13.2</v>
      </c>
      <c r="AQ522" s="110">
        <f t="shared" si="696"/>
        <v>0.30000000000000071</v>
      </c>
      <c r="CQ522"/>
      <c r="CX522" s="103">
        <v>44442</v>
      </c>
      <c r="CY522" s="127">
        <v>9.25</v>
      </c>
      <c r="CZ522" s="127">
        <v>8</v>
      </c>
      <c r="DA522" s="126">
        <f t="shared" si="697"/>
        <v>1.25</v>
      </c>
      <c r="DC522" s="103">
        <v>44442</v>
      </c>
      <c r="DD522" s="127">
        <f t="shared" si="700"/>
        <v>0.80000000000000071</v>
      </c>
      <c r="DE522" s="127">
        <f t="shared" si="701"/>
        <v>1.5999999999999996</v>
      </c>
      <c r="DF522" s="127">
        <f t="shared" si="702"/>
        <v>-0.80000000000000071</v>
      </c>
      <c r="DG522" s="127">
        <f t="shared" si="703"/>
        <v>-0.40000000000000036</v>
      </c>
      <c r="DH522" s="127">
        <f t="shared" si="704"/>
        <v>-0.19999999999999929</v>
      </c>
      <c r="DI522" s="127">
        <f t="shared" si="705"/>
        <v>0</v>
      </c>
      <c r="DJ522" s="127">
        <f t="shared" si="706"/>
        <v>-0.80000000000000071</v>
      </c>
      <c r="DK522" s="127">
        <f t="shared" si="707"/>
        <v>-1.1999999999999993</v>
      </c>
      <c r="DL522" s="127">
        <f t="shared" si="708"/>
        <v>0</v>
      </c>
      <c r="DM522" s="127">
        <f t="shared" si="709"/>
        <v>-0.19999999999999929</v>
      </c>
      <c r="DN522" s="127">
        <f t="shared" si="710"/>
        <v>-0.80000000000000071</v>
      </c>
      <c r="DO522" s="127">
        <f t="shared" si="711"/>
        <v>0</v>
      </c>
      <c r="DP522" s="127">
        <f t="shared" si="712"/>
        <v>-1</v>
      </c>
      <c r="DQ522" s="127">
        <f t="shared" si="713"/>
        <v>-0.19999999999999929</v>
      </c>
      <c r="DR522" s="127">
        <f t="shared" si="714"/>
        <v>-1.8000000000000007</v>
      </c>
      <c r="DS522" s="127">
        <f t="shared" si="715"/>
        <v>-2</v>
      </c>
      <c r="DU522" s="103">
        <v>44445</v>
      </c>
      <c r="DV522" s="127"/>
      <c r="DW522" s="202"/>
      <c r="DX522" s="134"/>
      <c r="DY522" s="127">
        <v>7</v>
      </c>
      <c r="DZ522" s="202">
        <v>6.7</v>
      </c>
      <c r="EA522" s="134">
        <f t="shared" si="698"/>
        <v>0.29999999999999982</v>
      </c>
      <c r="EB522" s="127"/>
      <c r="EC522" s="202"/>
      <c r="ED522" s="134"/>
      <c r="EE522" s="127"/>
      <c r="EF522" s="202"/>
      <c r="EG522" s="134"/>
      <c r="EH522" s="127"/>
      <c r="EI522" s="202"/>
      <c r="EJ522" s="134"/>
      <c r="EK522" s="127"/>
      <c r="EL522" s="202"/>
      <c r="EM522" s="134"/>
      <c r="EN522" s="127"/>
      <c r="EO522" s="202"/>
      <c r="EP522" s="134"/>
      <c r="EQ522" s="127"/>
      <c r="ER522" s="202"/>
      <c r="ES522" s="134"/>
      <c r="ET522" s="127"/>
      <c r="EU522" s="202"/>
      <c r="EV522" s="134"/>
      <c r="EW522" s="127"/>
      <c r="EX522" s="202"/>
      <c r="EY522" s="134"/>
    </row>
    <row r="523" spans="10:155" ht="16.5" x14ac:dyDescent="0.35">
      <c r="J523" s="103">
        <v>44441</v>
      </c>
      <c r="K523" s="101">
        <f t="shared" si="699"/>
        <v>14.119354838709679</v>
      </c>
      <c r="L523" s="142">
        <v>14.4</v>
      </c>
      <c r="M523" s="143">
        <v>14.4</v>
      </c>
      <c r="N523" s="143">
        <v>14</v>
      </c>
      <c r="O523" s="143">
        <v>15</v>
      </c>
      <c r="P523" s="143">
        <v>15</v>
      </c>
      <c r="Q523" s="150">
        <v>16.8</v>
      </c>
      <c r="R523" s="142">
        <v>14.2</v>
      </c>
      <c r="S523" s="143">
        <v>14.4</v>
      </c>
      <c r="T523" s="143">
        <v>14</v>
      </c>
      <c r="U523" s="143">
        <v>15.6</v>
      </c>
      <c r="V523" s="143">
        <v>14.8</v>
      </c>
      <c r="W523" s="149">
        <v>15.8</v>
      </c>
      <c r="X523" s="161">
        <v>12</v>
      </c>
      <c r="Y523" s="143">
        <v>14.1</v>
      </c>
      <c r="Z523" s="143">
        <v>13.8</v>
      </c>
      <c r="AA523" s="143">
        <v>13.6</v>
      </c>
      <c r="AB523" s="150">
        <v>13.8</v>
      </c>
      <c r="AC523" s="142">
        <v>15</v>
      </c>
      <c r="AD523" s="143">
        <v>14.6</v>
      </c>
      <c r="AE523" s="143">
        <v>14</v>
      </c>
      <c r="AF523" s="143">
        <v>14</v>
      </c>
      <c r="AG523" s="143">
        <v>13</v>
      </c>
      <c r="AH523" s="143">
        <v>13.4</v>
      </c>
      <c r="AI523" s="143">
        <v>13</v>
      </c>
      <c r="AJ523" s="150">
        <v>13.4</v>
      </c>
      <c r="AK523" s="142">
        <v>13.8</v>
      </c>
      <c r="AL523" s="143">
        <v>14</v>
      </c>
      <c r="AM523" s="143">
        <v>13.6</v>
      </c>
      <c r="AN523" s="143">
        <v>13.2</v>
      </c>
      <c r="AO523" s="143">
        <v>13.8</v>
      </c>
      <c r="AP523" s="143">
        <v>13.2</v>
      </c>
      <c r="AQ523" s="110">
        <f t="shared" si="696"/>
        <v>0.19999999999999929</v>
      </c>
      <c r="CQ523"/>
      <c r="CX523" s="103">
        <v>44441</v>
      </c>
      <c r="CY523" s="127">
        <v>9.25</v>
      </c>
      <c r="CZ523" s="127">
        <v>7.75</v>
      </c>
      <c r="DA523" s="126">
        <f t="shared" si="697"/>
        <v>1.5</v>
      </c>
      <c r="DC523" s="103">
        <v>44441</v>
      </c>
      <c r="DD523" s="127">
        <f t="shared" si="700"/>
        <v>0.40000000000000036</v>
      </c>
      <c r="DE523" s="127">
        <f t="shared" si="701"/>
        <v>1.1999999999999993</v>
      </c>
      <c r="DF523" s="127">
        <f t="shared" si="702"/>
        <v>-1.2000000000000011</v>
      </c>
      <c r="DG523" s="127">
        <f t="shared" si="703"/>
        <v>-0.80000000000000071</v>
      </c>
      <c r="DH523" s="127">
        <f t="shared" si="704"/>
        <v>-0.40000000000000036</v>
      </c>
      <c r="DI523" s="127">
        <f t="shared" si="705"/>
        <v>-0.20000000000000107</v>
      </c>
      <c r="DJ523" s="127">
        <f t="shared" si="706"/>
        <v>-1</v>
      </c>
      <c r="DK523" s="127">
        <f t="shared" si="707"/>
        <v>-1.4000000000000004</v>
      </c>
      <c r="DL523" s="127">
        <f t="shared" si="708"/>
        <v>-0.40000000000000036</v>
      </c>
      <c r="DM523" s="127">
        <f t="shared" si="709"/>
        <v>-0.59999999999999964</v>
      </c>
      <c r="DN523" s="127">
        <f t="shared" si="710"/>
        <v>-1</v>
      </c>
      <c r="DO523" s="127">
        <f t="shared" si="711"/>
        <v>-0.20000000000000107</v>
      </c>
      <c r="DP523" s="127">
        <f t="shared" si="712"/>
        <v>-0.80000000000000071</v>
      </c>
      <c r="DQ523" s="127">
        <f t="shared" si="713"/>
        <v>-0.19999999999999929</v>
      </c>
      <c r="DR523" s="127">
        <f t="shared" si="714"/>
        <v>-2</v>
      </c>
      <c r="DS523" s="127">
        <f t="shared" si="715"/>
        <v>-2.4000000000000004</v>
      </c>
      <c r="DU523" s="103">
        <v>44444</v>
      </c>
      <c r="DV523" s="127"/>
      <c r="DW523" s="202"/>
      <c r="DX523" s="134"/>
      <c r="DY523" s="127">
        <v>6.9</v>
      </c>
      <c r="DZ523" s="202">
        <v>6.7</v>
      </c>
      <c r="EA523" s="134">
        <f t="shared" si="698"/>
        <v>0.20000000000000018</v>
      </c>
      <c r="EB523" s="127"/>
      <c r="EC523" s="202"/>
      <c r="ED523" s="134"/>
      <c r="EE523" s="127"/>
      <c r="EF523" s="202"/>
      <c r="EG523" s="134"/>
      <c r="EH523" s="127"/>
      <c r="EI523" s="202"/>
      <c r="EJ523" s="134"/>
      <c r="EK523" s="127"/>
      <c r="EL523" s="202"/>
      <c r="EM523" s="134"/>
      <c r="EN523" s="127"/>
      <c r="EO523" s="202"/>
      <c r="EP523" s="134"/>
      <c r="EQ523" s="127"/>
      <c r="ER523" s="202"/>
      <c r="ES523" s="134"/>
      <c r="ET523" s="127"/>
      <c r="EU523" s="202"/>
      <c r="EV523" s="134"/>
      <c r="EW523" s="127"/>
      <c r="EX523" s="202"/>
      <c r="EY523" s="134"/>
    </row>
    <row r="524" spans="10:155" ht="16.5" x14ac:dyDescent="0.35">
      <c r="J524" s="103">
        <v>44440</v>
      </c>
      <c r="K524" s="101">
        <f t="shared" si="699"/>
        <v>14.090322580645163</v>
      </c>
      <c r="L524" s="142">
        <v>14.4</v>
      </c>
      <c r="M524" s="143">
        <v>14.4</v>
      </c>
      <c r="N524" s="143">
        <v>14</v>
      </c>
      <c r="O524" s="143">
        <v>15</v>
      </c>
      <c r="P524" s="143">
        <v>15</v>
      </c>
      <c r="Q524" s="150">
        <v>17</v>
      </c>
      <c r="R524" s="142">
        <v>14.2</v>
      </c>
      <c r="S524" s="143">
        <v>14.4</v>
      </c>
      <c r="T524" s="143">
        <v>14</v>
      </c>
      <c r="U524" s="143">
        <v>15.6</v>
      </c>
      <c r="V524" s="143">
        <v>14.4</v>
      </c>
      <c r="W524" s="149">
        <v>15.8</v>
      </c>
      <c r="X524" s="161">
        <v>12</v>
      </c>
      <c r="Y524" s="143">
        <v>13.8</v>
      </c>
      <c r="Z524" s="143">
        <v>13.8</v>
      </c>
      <c r="AA524" s="143">
        <v>13.6</v>
      </c>
      <c r="AB524" s="150">
        <v>13.8</v>
      </c>
      <c r="AC524" s="142">
        <v>15</v>
      </c>
      <c r="AD524" s="143">
        <v>14.6</v>
      </c>
      <c r="AE524" s="143">
        <v>13.6</v>
      </c>
      <c r="AF524" s="143">
        <v>14</v>
      </c>
      <c r="AG524" s="143">
        <v>13</v>
      </c>
      <c r="AH524" s="143">
        <v>13.4</v>
      </c>
      <c r="AI524" s="143">
        <v>13</v>
      </c>
      <c r="AJ524" s="150">
        <v>13.4</v>
      </c>
      <c r="AK524" s="142">
        <v>13.8</v>
      </c>
      <c r="AL524" s="143">
        <v>14</v>
      </c>
      <c r="AM524" s="143">
        <v>13.6</v>
      </c>
      <c r="AN524" s="143">
        <v>13.2</v>
      </c>
      <c r="AO524" s="143">
        <v>13.8</v>
      </c>
      <c r="AP524" s="143">
        <v>13.2</v>
      </c>
      <c r="AQ524" s="110">
        <f t="shared" si="696"/>
        <v>0.19999999999999929</v>
      </c>
      <c r="CQ524"/>
      <c r="CX524" s="103">
        <v>44440</v>
      </c>
      <c r="CY524" s="127">
        <v>9.5</v>
      </c>
      <c r="CZ524" s="127">
        <v>7.5</v>
      </c>
      <c r="DA524" s="126">
        <f t="shared" si="697"/>
        <v>2</v>
      </c>
      <c r="DC524" s="103">
        <v>44440</v>
      </c>
      <c r="DD524" s="127">
        <f t="shared" si="700"/>
        <v>0</v>
      </c>
      <c r="DE524" s="127">
        <f t="shared" si="701"/>
        <v>1.1999999999999993</v>
      </c>
      <c r="DF524" s="127">
        <f t="shared" si="702"/>
        <v>-1.2000000000000011</v>
      </c>
      <c r="DG524" s="127">
        <f t="shared" si="703"/>
        <v>-0.80000000000000071</v>
      </c>
      <c r="DH524" s="127">
        <f t="shared" si="704"/>
        <v>-0.40000000000000036</v>
      </c>
      <c r="DI524" s="127">
        <f t="shared" si="705"/>
        <v>-0.20000000000000107</v>
      </c>
      <c r="DJ524" s="127">
        <f t="shared" si="706"/>
        <v>-1</v>
      </c>
      <c r="DK524" s="127">
        <f t="shared" si="707"/>
        <v>-1.4000000000000004</v>
      </c>
      <c r="DL524" s="127">
        <f t="shared" si="708"/>
        <v>-0.40000000000000036</v>
      </c>
      <c r="DM524" s="127">
        <f t="shared" si="709"/>
        <v>-0.59999999999999964</v>
      </c>
      <c r="DN524" s="127">
        <f t="shared" si="710"/>
        <v>-1</v>
      </c>
      <c r="DO524" s="127">
        <f t="shared" si="711"/>
        <v>-0.20000000000000107</v>
      </c>
      <c r="DP524" s="127">
        <f t="shared" si="712"/>
        <v>-0.40000000000000036</v>
      </c>
      <c r="DQ524" s="127">
        <f t="shared" si="713"/>
        <v>-0.19999999999999929</v>
      </c>
      <c r="DR524" s="127">
        <f t="shared" si="714"/>
        <v>-2</v>
      </c>
      <c r="DS524" s="127">
        <f t="shared" si="715"/>
        <v>-2.4000000000000004</v>
      </c>
      <c r="DU524" s="103">
        <v>44443</v>
      </c>
      <c r="DV524" s="127"/>
      <c r="DW524" s="202"/>
      <c r="DX524" s="134"/>
      <c r="DY524" s="127">
        <v>6.8</v>
      </c>
      <c r="DZ524" s="202">
        <v>6.65</v>
      </c>
      <c r="EA524" s="134">
        <f t="shared" si="698"/>
        <v>0.14999999999999947</v>
      </c>
      <c r="EB524" s="127"/>
      <c r="EC524" s="202"/>
      <c r="ED524" s="134"/>
      <c r="EE524" s="127"/>
      <c r="EF524" s="202"/>
      <c r="EG524" s="134"/>
      <c r="EH524" s="127"/>
      <c r="EI524" s="202"/>
      <c r="EJ524" s="134"/>
      <c r="EK524" s="127"/>
      <c r="EL524" s="202"/>
      <c r="EM524" s="134"/>
      <c r="EN524" s="127"/>
      <c r="EO524" s="202"/>
      <c r="EP524" s="134"/>
      <c r="EQ524" s="127"/>
      <c r="ER524" s="202"/>
      <c r="ES524" s="134"/>
      <c r="ET524" s="127"/>
      <c r="EU524" s="202"/>
      <c r="EV524" s="134"/>
      <c r="EW524" s="127"/>
      <c r="EX524" s="202"/>
      <c r="EY524" s="134"/>
    </row>
    <row r="525" spans="10:155" ht="16.5" x14ac:dyDescent="0.35">
      <c r="J525" s="103">
        <v>44439</v>
      </c>
      <c r="K525" s="101">
        <f t="shared" si="699"/>
        <v>14.07741935483871</v>
      </c>
      <c r="L525" s="142">
        <v>14.4</v>
      </c>
      <c r="M525" s="143">
        <v>14.2</v>
      </c>
      <c r="N525" s="143">
        <v>14</v>
      </c>
      <c r="O525" s="143">
        <v>15</v>
      </c>
      <c r="P525" s="143">
        <v>15</v>
      </c>
      <c r="Q525" s="150">
        <v>17</v>
      </c>
      <c r="R525" s="142">
        <v>14.2</v>
      </c>
      <c r="S525" s="143">
        <v>14.4</v>
      </c>
      <c r="T525" s="143">
        <v>14</v>
      </c>
      <c r="U525" s="143">
        <v>15.6</v>
      </c>
      <c r="V525" s="143">
        <v>14.4</v>
      </c>
      <c r="W525" s="149">
        <v>15.8</v>
      </c>
      <c r="X525" s="161">
        <v>12</v>
      </c>
      <c r="Y525" s="143">
        <v>13.8</v>
      </c>
      <c r="Z525" s="143">
        <v>13.8</v>
      </c>
      <c r="AA525" s="143">
        <v>13.6</v>
      </c>
      <c r="AB525" s="150">
        <v>13.8</v>
      </c>
      <c r="AC525" s="142">
        <v>15</v>
      </c>
      <c r="AD525" s="143">
        <v>14.6</v>
      </c>
      <c r="AE525" s="143">
        <v>13.6</v>
      </c>
      <c r="AF525" s="143">
        <v>14</v>
      </c>
      <c r="AG525" s="143">
        <v>13</v>
      </c>
      <c r="AH525" s="143">
        <v>13.2</v>
      </c>
      <c r="AI525" s="143">
        <v>12.6</v>
      </c>
      <c r="AJ525" s="150">
        <v>13.2</v>
      </c>
      <c r="AK525" s="142">
        <v>13.8</v>
      </c>
      <c r="AL525" s="143">
        <v>14.2</v>
      </c>
      <c r="AM525" s="143">
        <v>13.6</v>
      </c>
      <c r="AN525" s="143">
        <v>13.2</v>
      </c>
      <c r="AO525" s="143">
        <v>14.2</v>
      </c>
      <c r="AP525" s="143">
        <v>13.2</v>
      </c>
      <c r="AQ525" s="110">
        <f t="shared" si="696"/>
        <v>0.29999999999999893</v>
      </c>
      <c r="CQ525"/>
      <c r="CX525" s="103">
        <v>44439</v>
      </c>
      <c r="CY525" s="127">
        <v>9.25</v>
      </c>
      <c r="CZ525" s="127">
        <v>7.5</v>
      </c>
      <c r="DA525" s="126">
        <f t="shared" si="697"/>
        <v>1.75</v>
      </c>
      <c r="DC525" s="103">
        <v>44439</v>
      </c>
      <c r="DD525" s="127">
        <f t="shared" si="700"/>
        <v>0</v>
      </c>
      <c r="DE525" s="127">
        <f t="shared" si="701"/>
        <v>1.1999999999999993</v>
      </c>
      <c r="DF525" s="127">
        <f t="shared" si="702"/>
        <v>-1.2000000000000011</v>
      </c>
      <c r="DG525" s="127">
        <f t="shared" si="703"/>
        <v>-0.80000000000000071</v>
      </c>
      <c r="DH525" s="127">
        <f t="shared" si="704"/>
        <v>-0.20000000000000107</v>
      </c>
      <c r="DI525" s="127">
        <f t="shared" si="705"/>
        <v>-0.20000000000000107</v>
      </c>
      <c r="DJ525" s="127">
        <f t="shared" si="706"/>
        <v>-1.2000000000000011</v>
      </c>
      <c r="DK525" s="127">
        <f t="shared" si="707"/>
        <v>-1.8000000000000007</v>
      </c>
      <c r="DL525" s="127">
        <f t="shared" si="708"/>
        <v>-0.40000000000000036</v>
      </c>
      <c r="DM525" s="127">
        <f t="shared" si="709"/>
        <v>-0.59999999999999964</v>
      </c>
      <c r="DN525" s="127">
        <f t="shared" si="710"/>
        <v>-1</v>
      </c>
      <c r="DO525" s="127">
        <f t="shared" si="711"/>
        <v>0</v>
      </c>
      <c r="DP525" s="127">
        <f t="shared" si="712"/>
        <v>-0.20000000000000107</v>
      </c>
      <c r="DQ525" s="127">
        <f t="shared" si="713"/>
        <v>0</v>
      </c>
      <c r="DR525" s="127">
        <f t="shared" si="714"/>
        <v>-2.1999999999999993</v>
      </c>
      <c r="DS525" s="127">
        <f t="shared" si="715"/>
        <v>-2.4000000000000004</v>
      </c>
      <c r="DU525" s="103">
        <v>44442</v>
      </c>
      <c r="DV525" s="127"/>
      <c r="DW525" s="202"/>
      <c r="DX525" s="134"/>
      <c r="DY525" s="127">
        <v>7.1</v>
      </c>
      <c r="DZ525" s="202">
        <v>6.65</v>
      </c>
      <c r="EA525" s="134">
        <f t="shared" si="698"/>
        <v>0.44999999999999929</v>
      </c>
      <c r="EB525" s="127"/>
      <c r="EC525" s="202"/>
      <c r="ED525" s="134"/>
      <c r="EE525" s="127"/>
      <c r="EF525" s="202"/>
      <c r="EG525" s="134"/>
      <c r="EH525" s="127"/>
      <c r="EI525" s="202"/>
      <c r="EJ525" s="134"/>
      <c r="EK525" s="127"/>
      <c r="EL525" s="202"/>
      <c r="EM525" s="134"/>
      <c r="EN525" s="127"/>
      <c r="EO525" s="202"/>
      <c r="EP525" s="134"/>
      <c r="EQ525" s="127"/>
      <c r="ER525" s="202"/>
      <c r="ES525" s="134"/>
      <c r="ET525" s="127"/>
      <c r="EU525" s="202"/>
      <c r="EV525" s="134"/>
      <c r="EW525" s="127"/>
      <c r="EX525" s="202"/>
      <c r="EY525" s="134"/>
    </row>
    <row r="526" spans="10:155" ht="16.5" x14ac:dyDescent="0.35">
      <c r="J526" s="103">
        <v>44438</v>
      </c>
      <c r="K526" s="101">
        <f t="shared" si="699"/>
        <v>14.161290322580648</v>
      </c>
      <c r="L526" s="142">
        <v>14.6</v>
      </c>
      <c r="M526" s="143">
        <v>14.4</v>
      </c>
      <c r="N526" s="143">
        <v>14</v>
      </c>
      <c r="O526" s="143">
        <v>15.4</v>
      </c>
      <c r="P526" s="143">
        <v>15.4</v>
      </c>
      <c r="Q526" s="150">
        <v>17</v>
      </c>
      <c r="R526" s="142">
        <v>14.2</v>
      </c>
      <c r="S526" s="143">
        <v>14.4</v>
      </c>
      <c r="T526" s="143">
        <v>14.2</v>
      </c>
      <c r="U526" s="143">
        <v>15.6</v>
      </c>
      <c r="V526" s="143">
        <v>14.6</v>
      </c>
      <c r="W526" s="149">
        <v>15.8</v>
      </c>
      <c r="X526" s="161">
        <v>12.2</v>
      </c>
      <c r="Y526" s="143">
        <v>13.8</v>
      </c>
      <c r="Z526" s="143">
        <v>13.8</v>
      </c>
      <c r="AA526" s="143">
        <v>13.6</v>
      </c>
      <c r="AB526" s="150">
        <v>13.8</v>
      </c>
      <c r="AC526" s="142">
        <v>15</v>
      </c>
      <c r="AD526" s="143">
        <v>14.6</v>
      </c>
      <c r="AE526" s="143">
        <v>13.6</v>
      </c>
      <c r="AF526" s="143">
        <v>14</v>
      </c>
      <c r="AG526" s="143">
        <v>13</v>
      </c>
      <c r="AH526" s="143">
        <v>13.2</v>
      </c>
      <c r="AI526" s="143">
        <v>12.8</v>
      </c>
      <c r="AJ526" s="150">
        <v>13.2</v>
      </c>
      <c r="AK526" s="142">
        <v>13.8</v>
      </c>
      <c r="AL526" s="143">
        <v>14.4</v>
      </c>
      <c r="AM526" s="143">
        <v>13.6</v>
      </c>
      <c r="AN526" s="143">
        <v>13.2</v>
      </c>
      <c r="AO526" s="143">
        <v>14.6</v>
      </c>
      <c r="AP526" s="143">
        <v>13.2</v>
      </c>
      <c r="AQ526" s="110">
        <f t="shared" si="696"/>
        <v>0.59999999999999964</v>
      </c>
      <c r="CQ526"/>
      <c r="CX526" s="103">
        <v>44438</v>
      </c>
      <c r="CY526" s="127">
        <v>9.5</v>
      </c>
      <c r="CZ526" s="127">
        <v>7.5</v>
      </c>
      <c r="DA526" s="126">
        <f t="shared" si="697"/>
        <v>2</v>
      </c>
      <c r="DC526" s="103">
        <v>44438</v>
      </c>
      <c r="DD526" s="127">
        <f t="shared" si="700"/>
        <v>0.19999999999999929</v>
      </c>
      <c r="DE526" s="127">
        <f t="shared" si="701"/>
        <v>1.1999999999999993</v>
      </c>
      <c r="DF526" s="127">
        <f t="shared" si="702"/>
        <v>-1.2000000000000011</v>
      </c>
      <c r="DG526" s="127">
        <f t="shared" si="703"/>
        <v>-0.80000000000000071</v>
      </c>
      <c r="DH526" s="127">
        <f t="shared" si="704"/>
        <v>0</v>
      </c>
      <c r="DI526" s="127">
        <f t="shared" si="705"/>
        <v>-0.20000000000000107</v>
      </c>
      <c r="DJ526" s="127">
        <f t="shared" si="706"/>
        <v>-1.2000000000000011</v>
      </c>
      <c r="DK526" s="127">
        <f t="shared" si="707"/>
        <v>-1.5999999999999996</v>
      </c>
      <c r="DL526" s="127">
        <f t="shared" si="708"/>
        <v>-0.40000000000000036</v>
      </c>
      <c r="DM526" s="127">
        <f t="shared" si="709"/>
        <v>-0.59999999999999964</v>
      </c>
      <c r="DN526" s="127">
        <f t="shared" si="710"/>
        <v>-1</v>
      </c>
      <c r="DO526" s="127">
        <f t="shared" si="711"/>
        <v>0</v>
      </c>
      <c r="DP526" s="127">
        <f t="shared" si="712"/>
        <v>-0.19999999999999929</v>
      </c>
      <c r="DQ526" s="127">
        <f t="shared" si="713"/>
        <v>0.20000000000000107</v>
      </c>
      <c r="DR526" s="127">
        <f t="shared" si="714"/>
        <v>-2.2000000000000011</v>
      </c>
      <c r="DS526" s="127">
        <f t="shared" si="715"/>
        <v>-2.2000000000000011</v>
      </c>
      <c r="DU526" s="103">
        <v>44441</v>
      </c>
      <c r="DV526" s="127"/>
      <c r="DW526" s="202"/>
      <c r="DX526" s="134"/>
      <c r="DY526" s="127">
        <v>7.25</v>
      </c>
      <c r="DZ526" s="202">
        <v>6.8</v>
      </c>
      <c r="EA526" s="134">
        <f t="shared" si="698"/>
        <v>0.45000000000000018</v>
      </c>
      <c r="EB526" s="127"/>
      <c r="EC526" s="202"/>
      <c r="ED526" s="134"/>
      <c r="EE526" s="127"/>
      <c r="EF526" s="202"/>
      <c r="EG526" s="134"/>
      <c r="EH526" s="127"/>
      <c r="EI526" s="202"/>
      <c r="EJ526" s="134"/>
      <c r="EK526" s="127"/>
      <c r="EL526" s="202"/>
      <c r="EM526" s="134"/>
      <c r="EN526" s="127"/>
      <c r="EO526" s="202"/>
      <c r="EP526" s="134"/>
      <c r="EQ526" s="127"/>
      <c r="ER526" s="202"/>
      <c r="ES526" s="134"/>
      <c r="ET526" s="127"/>
      <c r="EU526" s="202"/>
      <c r="EV526" s="134"/>
      <c r="EW526" s="127"/>
      <c r="EX526" s="202"/>
      <c r="EY526" s="134"/>
    </row>
    <row r="527" spans="10:155" ht="16.5" x14ac:dyDescent="0.35">
      <c r="J527" s="103">
        <v>44437</v>
      </c>
      <c r="K527" s="101">
        <f t="shared" si="699"/>
        <v>14.264516129032257</v>
      </c>
      <c r="L527" s="142">
        <v>14.6</v>
      </c>
      <c r="M527" s="143">
        <v>14.4</v>
      </c>
      <c r="N527" s="143">
        <v>14</v>
      </c>
      <c r="O527" s="143">
        <v>15.4</v>
      </c>
      <c r="P527" s="143">
        <v>15.4</v>
      </c>
      <c r="Q527" s="150">
        <v>17</v>
      </c>
      <c r="R527" s="142">
        <v>14.2</v>
      </c>
      <c r="S527" s="143">
        <v>14.6</v>
      </c>
      <c r="T527" s="143">
        <v>14.2</v>
      </c>
      <c r="U527" s="143">
        <v>15.6</v>
      </c>
      <c r="V527" s="143">
        <v>14.6</v>
      </c>
      <c r="W527" s="149">
        <v>15.8</v>
      </c>
      <c r="X527" s="161">
        <v>12.2</v>
      </c>
      <c r="Y527" s="143">
        <v>14.2</v>
      </c>
      <c r="Z527" s="143">
        <v>14</v>
      </c>
      <c r="AA527" s="143">
        <v>13.8</v>
      </c>
      <c r="AB527" s="150">
        <v>14</v>
      </c>
      <c r="AC527" s="142">
        <v>15</v>
      </c>
      <c r="AD527" s="143">
        <v>14.8</v>
      </c>
      <c r="AE527" s="143">
        <v>13.8</v>
      </c>
      <c r="AF527" s="143">
        <v>14.4</v>
      </c>
      <c r="AG527" s="143">
        <v>13.4</v>
      </c>
      <c r="AH527" s="143">
        <v>13.6</v>
      </c>
      <c r="AI527" s="143">
        <v>13</v>
      </c>
      <c r="AJ527" s="150">
        <v>13.4</v>
      </c>
      <c r="AK527" s="142">
        <v>13.8</v>
      </c>
      <c r="AL527" s="143">
        <v>14.4</v>
      </c>
      <c r="AM527" s="143">
        <v>13.6</v>
      </c>
      <c r="AN527" s="143">
        <v>13.2</v>
      </c>
      <c r="AO527" s="143">
        <v>14.6</v>
      </c>
      <c r="AP527" s="143">
        <v>13.2</v>
      </c>
      <c r="AQ527" s="110">
        <f t="shared" si="696"/>
        <v>0.50000000000000178</v>
      </c>
      <c r="CQ527"/>
      <c r="CX527" s="201">
        <v>44437</v>
      </c>
      <c r="CY527" s="127">
        <v>9.5</v>
      </c>
      <c r="CZ527" s="127">
        <v>7.75</v>
      </c>
      <c r="DA527" s="126">
        <f t="shared" si="697"/>
        <v>1.75</v>
      </c>
      <c r="DC527" s="103">
        <v>44437</v>
      </c>
      <c r="DD527" s="127">
        <f t="shared" si="700"/>
        <v>0</v>
      </c>
      <c r="DE527" s="127">
        <f t="shared" si="701"/>
        <v>1</v>
      </c>
      <c r="DF527" s="127">
        <f t="shared" si="702"/>
        <v>-1.4000000000000004</v>
      </c>
      <c r="DG527" s="127">
        <f t="shared" si="703"/>
        <v>-1</v>
      </c>
      <c r="DH527" s="127">
        <f t="shared" si="704"/>
        <v>-0.19999999999999929</v>
      </c>
      <c r="DI527" s="127">
        <f t="shared" si="705"/>
        <v>-0.40000000000000036</v>
      </c>
      <c r="DJ527" s="127">
        <f t="shared" si="706"/>
        <v>-1</v>
      </c>
      <c r="DK527" s="127">
        <f t="shared" si="707"/>
        <v>-1.5999999999999996</v>
      </c>
      <c r="DL527" s="127">
        <f t="shared" si="708"/>
        <v>-0.59999999999999964</v>
      </c>
      <c r="DM527" s="127">
        <f t="shared" si="709"/>
        <v>-0.79999999999999893</v>
      </c>
      <c r="DN527" s="127">
        <f t="shared" si="710"/>
        <v>-1</v>
      </c>
      <c r="DO527" s="127">
        <f t="shared" si="711"/>
        <v>-0.40000000000000036</v>
      </c>
      <c r="DP527" s="127">
        <f t="shared" si="712"/>
        <v>-0.19999999999999929</v>
      </c>
      <c r="DQ527" s="127">
        <f t="shared" si="713"/>
        <v>0.20000000000000107</v>
      </c>
      <c r="DR527" s="127">
        <f t="shared" si="714"/>
        <v>-2.2000000000000011</v>
      </c>
      <c r="DS527" s="127">
        <f t="shared" si="715"/>
        <v>-2.4000000000000004</v>
      </c>
      <c r="DU527" s="103">
        <v>44440</v>
      </c>
      <c r="DV527" s="127"/>
      <c r="DW527" s="202"/>
      <c r="DX527" s="134"/>
      <c r="DY527" s="127">
        <v>7.3</v>
      </c>
      <c r="DZ527" s="202">
        <v>6.85</v>
      </c>
      <c r="EA527" s="134">
        <f t="shared" si="698"/>
        <v>0.45000000000000018</v>
      </c>
      <c r="EB527" s="127"/>
      <c r="EC527" s="202"/>
      <c r="ED527" s="134"/>
      <c r="EE527" s="127"/>
      <c r="EF527" s="202"/>
      <c r="EG527" s="134"/>
      <c r="EH527" s="127"/>
      <c r="EI527" s="202"/>
      <c r="EJ527" s="134"/>
      <c r="EK527" s="127"/>
      <c r="EL527" s="202"/>
      <c r="EM527" s="134"/>
      <c r="EN527" s="127"/>
      <c r="EO527" s="202"/>
      <c r="EP527" s="134"/>
      <c r="EQ527" s="127"/>
      <c r="ER527" s="202"/>
      <c r="ES527" s="134"/>
      <c r="ET527" s="127"/>
      <c r="EU527" s="202"/>
      <c r="EV527" s="134"/>
      <c r="EW527" s="127"/>
      <c r="EX527" s="202"/>
      <c r="EY527" s="134"/>
    </row>
    <row r="528" spans="10:155" ht="16.5" x14ac:dyDescent="0.35">
      <c r="J528" s="103">
        <v>44436</v>
      </c>
      <c r="K528" s="101">
        <f t="shared" si="699"/>
        <v>14.232258064516129</v>
      </c>
      <c r="L528" s="142">
        <v>14.6</v>
      </c>
      <c r="M528" s="143">
        <v>14.4</v>
      </c>
      <c r="N528" s="143">
        <v>14</v>
      </c>
      <c r="O528" s="143">
        <v>15.4</v>
      </c>
      <c r="P528" s="143">
        <v>15.4</v>
      </c>
      <c r="Q528" s="150">
        <v>17</v>
      </c>
      <c r="R528" s="142">
        <v>14.2</v>
      </c>
      <c r="S528" s="143">
        <v>14.6</v>
      </c>
      <c r="T528" s="143">
        <v>14.2</v>
      </c>
      <c r="U528" s="143">
        <v>15.6</v>
      </c>
      <c r="V528" s="143">
        <v>14.6</v>
      </c>
      <c r="W528" s="149">
        <v>15.8</v>
      </c>
      <c r="X528" s="161">
        <v>12.2</v>
      </c>
      <c r="Y528" s="143">
        <v>14.2</v>
      </c>
      <c r="Z528" s="143">
        <v>14</v>
      </c>
      <c r="AA528" s="143">
        <v>13.8</v>
      </c>
      <c r="AB528" s="150">
        <v>14</v>
      </c>
      <c r="AC528" s="142">
        <v>15</v>
      </c>
      <c r="AD528" s="143">
        <v>14.8</v>
      </c>
      <c r="AE528" s="143">
        <v>13.8</v>
      </c>
      <c r="AF528" s="143">
        <v>14.4</v>
      </c>
      <c r="AG528" s="143">
        <v>13.4</v>
      </c>
      <c r="AH528" s="143">
        <v>13.6</v>
      </c>
      <c r="AI528" s="143">
        <v>13</v>
      </c>
      <c r="AJ528" s="150">
        <v>13.4</v>
      </c>
      <c r="AK528" s="142">
        <v>13.8</v>
      </c>
      <c r="AL528" s="143">
        <v>14</v>
      </c>
      <c r="AM528" s="143">
        <v>13.6</v>
      </c>
      <c r="AN528" s="143">
        <v>13.2</v>
      </c>
      <c r="AO528" s="143">
        <v>14</v>
      </c>
      <c r="AP528" s="143">
        <v>13.2</v>
      </c>
      <c r="AQ528" s="110">
        <f t="shared" si="696"/>
        <v>0.30000000000000071</v>
      </c>
      <c r="CQ528"/>
      <c r="CX528" s="103">
        <v>44436</v>
      </c>
      <c r="CY528" s="127">
        <v>9.5</v>
      </c>
      <c r="CZ528" s="127">
        <v>7.75</v>
      </c>
      <c r="DA528" s="126">
        <f t="shared" si="697"/>
        <v>1.75</v>
      </c>
      <c r="DC528" s="103">
        <v>44436</v>
      </c>
      <c r="DD528" s="127">
        <f t="shared" si="700"/>
        <v>0</v>
      </c>
      <c r="DE528" s="127">
        <f t="shared" si="701"/>
        <v>1</v>
      </c>
      <c r="DF528" s="127">
        <f t="shared" si="702"/>
        <v>-1.4000000000000004</v>
      </c>
      <c r="DG528" s="127">
        <f t="shared" si="703"/>
        <v>-1</v>
      </c>
      <c r="DH528" s="127">
        <f t="shared" si="704"/>
        <v>-0.59999999999999964</v>
      </c>
      <c r="DI528" s="127">
        <f t="shared" si="705"/>
        <v>-0.40000000000000036</v>
      </c>
      <c r="DJ528" s="127">
        <f t="shared" si="706"/>
        <v>-1</v>
      </c>
      <c r="DK528" s="127">
        <f t="shared" si="707"/>
        <v>-1.5999999999999996</v>
      </c>
      <c r="DL528" s="127">
        <f t="shared" si="708"/>
        <v>-0.59999999999999964</v>
      </c>
      <c r="DM528" s="127">
        <f t="shared" si="709"/>
        <v>-0.79999999999999893</v>
      </c>
      <c r="DN528" s="127">
        <f t="shared" si="710"/>
        <v>-1</v>
      </c>
      <c r="DO528" s="127">
        <f t="shared" si="711"/>
        <v>-0.40000000000000036</v>
      </c>
      <c r="DP528" s="127">
        <f t="shared" si="712"/>
        <v>-0.59999999999999964</v>
      </c>
      <c r="DQ528" s="127">
        <f t="shared" si="713"/>
        <v>-0.19999999999999929</v>
      </c>
      <c r="DR528" s="127">
        <f t="shared" si="714"/>
        <v>-1.8000000000000007</v>
      </c>
      <c r="DS528" s="127">
        <f t="shared" si="715"/>
        <v>-2.4000000000000004</v>
      </c>
      <c r="DU528" s="103">
        <v>44439</v>
      </c>
      <c r="DV528" s="127"/>
      <c r="DW528" s="202"/>
      <c r="DX528" s="134"/>
      <c r="DY528" s="127">
        <v>7.3</v>
      </c>
      <c r="DZ528" s="202">
        <v>6.8</v>
      </c>
      <c r="EA528" s="134">
        <f t="shared" si="698"/>
        <v>0.5</v>
      </c>
      <c r="EB528" s="127"/>
      <c r="EC528" s="202"/>
      <c r="ED528" s="134"/>
      <c r="EE528" s="127"/>
      <c r="EF528" s="202"/>
      <c r="EG528" s="134"/>
      <c r="EH528" s="127"/>
      <c r="EI528" s="202"/>
      <c r="EJ528" s="134"/>
      <c r="EK528" s="127"/>
      <c r="EL528" s="202"/>
      <c r="EM528" s="134"/>
      <c r="EN528" s="127"/>
      <c r="EO528" s="202"/>
      <c r="EP528" s="134"/>
      <c r="EQ528" s="127"/>
      <c r="ER528" s="202"/>
      <c r="ES528" s="134"/>
      <c r="ET528" s="127"/>
      <c r="EU528" s="202"/>
      <c r="EV528" s="134"/>
      <c r="EW528" s="127"/>
      <c r="EX528" s="202"/>
      <c r="EY528" s="134"/>
    </row>
    <row r="529" spans="10:155" ht="16.5" x14ac:dyDescent="0.35">
      <c r="J529" s="103">
        <v>44435</v>
      </c>
      <c r="K529" s="101">
        <f t="shared" si="699"/>
        <v>14.225806451612904</v>
      </c>
      <c r="L529" s="142">
        <v>14.6</v>
      </c>
      <c r="M529" s="143">
        <v>14.6</v>
      </c>
      <c r="N529" s="143">
        <v>14.4</v>
      </c>
      <c r="O529" s="143">
        <v>14.8</v>
      </c>
      <c r="P529" s="143">
        <v>15.2</v>
      </c>
      <c r="Q529" s="150">
        <v>17</v>
      </c>
      <c r="R529" s="142">
        <v>14.2</v>
      </c>
      <c r="S529" s="143">
        <v>14.6</v>
      </c>
      <c r="T529" s="143">
        <v>14.2</v>
      </c>
      <c r="U529" s="143">
        <v>15.6</v>
      </c>
      <c r="V529" s="143">
        <v>14.8</v>
      </c>
      <c r="W529" s="149">
        <v>15.8</v>
      </c>
      <c r="X529" s="161">
        <v>12.2</v>
      </c>
      <c r="Y529" s="143">
        <v>14.2</v>
      </c>
      <c r="Z529" s="143">
        <v>14</v>
      </c>
      <c r="AA529" s="143">
        <v>13.8</v>
      </c>
      <c r="AB529" s="150">
        <v>14</v>
      </c>
      <c r="AC529" s="142">
        <v>15</v>
      </c>
      <c r="AD529" s="143">
        <v>14.8</v>
      </c>
      <c r="AE529" s="143">
        <v>13.8</v>
      </c>
      <c r="AF529" s="143">
        <v>14.4</v>
      </c>
      <c r="AG529" s="143">
        <v>13.4</v>
      </c>
      <c r="AH529" s="143">
        <v>13.6</v>
      </c>
      <c r="AI529" s="143">
        <v>13</v>
      </c>
      <c r="AJ529" s="150">
        <v>13.4</v>
      </c>
      <c r="AK529" s="142">
        <v>14</v>
      </c>
      <c r="AL529" s="143">
        <v>13.8</v>
      </c>
      <c r="AM529" s="143">
        <v>13.6</v>
      </c>
      <c r="AN529" s="143">
        <v>13.2</v>
      </c>
      <c r="AO529" s="143">
        <v>13.8</v>
      </c>
      <c r="AP529" s="143">
        <v>13.2</v>
      </c>
      <c r="AQ529" s="110">
        <f t="shared" si="696"/>
        <v>0.10000000000000142</v>
      </c>
      <c r="CQ529"/>
      <c r="CX529" s="103">
        <v>44435</v>
      </c>
      <c r="CY529" s="127">
        <v>9.5</v>
      </c>
      <c r="CZ529" s="127">
        <v>7.75</v>
      </c>
      <c r="DA529" s="126">
        <f t="shared" si="697"/>
        <v>1.75</v>
      </c>
      <c r="DC529" s="103">
        <v>44435</v>
      </c>
      <c r="DD529" s="127">
        <f t="shared" si="700"/>
        <v>0.20000000000000107</v>
      </c>
      <c r="DE529" s="127">
        <f t="shared" si="701"/>
        <v>1</v>
      </c>
      <c r="DF529" s="127">
        <f t="shared" si="702"/>
        <v>-1.4000000000000004</v>
      </c>
      <c r="DG529" s="127">
        <f t="shared" si="703"/>
        <v>-1</v>
      </c>
      <c r="DH529" s="127">
        <f t="shared" si="704"/>
        <v>-0.79999999999999893</v>
      </c>
      <c r="DI529" s="127">
        <f t="shared" si="705"/>
        <v>-0.40000000000000036</v>
      </c>
      <c r="DJ529" s="127">
        <f t="shared" si="706"/>
        <v>-1</v>
      </c>
      <c r="DK529" s="127">
        <f t="shared" si="707"/>
        <v>-1.5999999999999996</v>
      </c>
      <c r="DL529" s="127">
        <f t="shared" si="708"/>
        <v>-0.19999999999999929</v>
      </c>
      <c r="DM529" s="127">
        <f t="shared" si="709"/>
        <v>-0.59999999999999964</v>
      </c>
      <c r="DN529" s="127">
        <f t="shared" si="710"/>
        <v>-1</v>
      </c>
      <c r="DO529" s="127">
        <f t="shared" si="711"/>
        <v>-0.40000000000000036</v>
      </c>
      <c r="DP529" s="127">
        <f t="shared" si="712"/>
        <v>-1</v>
      </c>
      <c r="DQ529" s="127">
        <f t="shared" si="713"/>
        <v>-0.39999999999999858</v>
      </c>
      <c r="DR529" s="127">
        <f t="shared" si="714"/>
        <v>-1.6000000000000014</v>
      </c>
      <c r="DS529" s="127">
        <f t="shared" si="715"/>
        <v>-2.4000000000000004</v>
      </c>
      <c r="DU529" s="103">
        <v>44438</v>
      </c>
      <c r="DV529" s="127"/>
      <c r="DW529" s="202"/>
      <c r="DX529" s="134"/>
      <c r="DY529" s="127">
        <v>7.2</v>
      </c>
      <c r="DZ529" s="202">
        <v>6.7</v>
      </c>
      <c r="EA529" s="134">
        <f t="shared" si="698"/>
        <v>0.5</v>
      </c>
      <c r="EB529" s="127"/>
      <c r="EC529" s="202"/>
      <c r="ED529" s="134"/>
      <c r="EE529" s="127"/>
      <c r="EF529" s="202"/>
      <c r="EG529" s="134"/>
      <c r="EH529" s="127"/>
      <c r="EI529" s="202"/>
      <c r="EJ529" s="134"/>
      <c r="EK529" s="127"/>
      <c r="EL529" s="202"/>
      <c r="EM529" s="134"/>
      <c r="EN529" s="127"/>
      <c r="EO529" s="202"/>
      <c r="EP529" s="134"/>
      <c r="EQ529" s="127"/>
      <c r="ER529" s="202"/>
      <c r="ES529" s="134"/>
      <c r="ET529" s="127"/>
      <c r="EU529" s="202"/>
      <c r="EV529" s="134"/>
      <c r="EW529" s="127"/>
      <c r="EX529" s="202"/>
      <c r="EY529" s="134"/>
    </row>
    <row r="530" spans="10:155" ht="16.5" x14ac:dyDescent="0.35">
      <c r="J530" s="103">
        <v>44434</v>
      </c>
      <c r="K530" s="101">
        <f t="shared" si="699"/>
        <v>14.148387096774192</v>
      </c>
      <c r="L530" s="142">
        <v>14.4</v>
      </c>
      <c r="M530" s="143">
        <v>14.4</v>
      </c>
      <c r="N530" s="143">
        <v>14.2</v>
      </c>
      <c r="O530" s="143">
        <v>14.6</v>
      </c>
      <c r="P530" s="143">
        <v>15.2</v>
      </c>
      <c r="Q530" s="150">
        <v>17.2</v>
      </c>
      <c r="R530" s="142">
        <v>14.4</v>
      </c>
      <c r="S530" s="143">
        <v>14.2</v>
      </c>
      <c r="T530" s="143">
        <v>14.2</v>
      </c>
      <c r="U530" s="143">
        <v>15.2</v>
      </c>
      <c r="V530" s="143">
        <v>14.6</v>
      </c>
      <c r="W530" s="149">
        <v>15.8</v>
      </c>
      <c r="X530" s="161">
        <v>12.2</v>
      </c>
      <c r="Y530" s="143">
        <v>14.2</v>
      </c>
      <c r="Z530" s="143">
        <v>14</v>
      </c>
      <c r="AA530" s="143">
        <v>13.8</v>
      </c>
      <c r="AB530" s="150">
        <v>14</v>
      </c>
      <c r="AC530" s="142">
        <v>15</v>
      </c>
      <c r="AD530" s="143">
        <v>14.8</v>
      </c>
      <c r="AE530" s="143">
        <v>13.8</v>
      </c>
      <c r="AF530" s="143">
        <v>14</v>
      </c>
      <c r="AG530" s="143">
        <v>13.4</v>
      </c>
      <c r="AH530" s="143">
        <v>13.2</v>
      </c>
      <c r="AI530" s="143">
        <v>13.2</v>
      </c>
      <c r="AJ530" s="150">
        <v>13.4</v>
      </c>
      <c r="AK530" s="142">
        <v>13.8</v>
      </c>
      <c r="AL530" s="143">
        <v>13.8</v>
      </c>
      <c r="AM530" s="143">
        <v>13.4</v>
      </c>
      <c r="AN530" s="143">
        <v>13.2</v>
      </c>
      <c r="AO530" s="143">
        <v>13.8</v>
      </c>
      <c r="AP530" s="143">
        <v>13.2</v>
      </c>
      <c r="AQ530" s="110">
        <f t="shared" si="696"/>
        <v>0.19999999999999929</v>
      </c>
      <c r="CQ530"/>
      <c r="CX530" s="103">
        <v>44434</v>
      </c>
      <c r="CY530" s="127">
        <v>9.5</v>
      </c>
      <c r="CZ530" s="127">
        <v>8.5</v>
      </c>
      <c r="DA530" s="126">
        <f t="shared" si="697"/>
        <v>1</v>
      </c>
      <c r="DC530" s="103">
        <v>44434</v>
      </c>
      <c r="DD530" s="127">
        <f t="shared" si="700"/>
        <v>0.40000000000000036</v>
      </c>
      <c r="DE530" s="127">
        <f t="shared" si="701"/>
        <v>1</v>
      </c>
      <c r="DF530" s="127">
        <f t="shared" si="702"/>
        <v>-1</v>
      </c>
      <c r="DG530" s="127">
        <f t="shared" si="703"/>
        <v>-0.79999999999999893</v>
      </c>
      <c r="DH530" s="127">
        <f t="shared" si="704"/>
        <v>-0.39999999999999858</v>
      </c>
      <c r="DI530" s="127">
        <f t="shared" si="705"/>
        <v>0.20000000000000107</v>
      </c>
      <c r="DJ530" s="127">
        <f t="shared" si="706"/>
        <v>-1</v>
      </c>
      <c r="DK530" s="127">
        <f t="shared" si="707"/>
        <v>-1</v>
      </c>
      <c r="DL530" s="127">
        <f t="shared" si="708"/>
        <v>0</v>
      </c>
      <c r="DM530" s="127">
        <f t="shared" si="709"/>
        <v>-0.39999999999999858</v>
      </c>
      <c r="DN530" s="127">
        <f t="shared" si="710"/>
        <v>-1.2000000000000011</v>
      </c>
      <c r="DO530" s="127">
        <f t="shared" si="711"/>
        <v>0</v>
      </c>
      <c r="DP530" s="127">
        <f t="shared" si="712"/>
        <v>-0.79999999999999893</v>
      </c>
      <c r="DQ530" s="127">
        <f t="shared" si="713"/>
        <v>-0.59999999999999964</v>
      </c>
      <c r="DR530" s="127">
        <f t="shared" si="714"/>
        <v>-1.6000000000000014</v>
      </c>
      <c r="DS530" s="127">
        <f t="shared" si="715"/>
        <v>-2</v>
      </c>
      <c r="DU530" s="201">
        <v>44437</v>
      </c>
      <c r="DV530" s="127"/>
      <c r="DW530" s="202"/>
      <c r="DX530" s="134"/>
      <c r="DY530" s="127">
        <v>7.2</v>
      </c>
      <c r="DZ530" s="202">
        <v>6.7</v>
      </c>
      <c r="EA530" s="134">
        <f t="shared" si="698"/>
        <v>0.5</v>
      </c>
      <c r="EB530" s="127"/>
      <c r="EC530" s="202"/>
      <c r="ED530" s="134"/>
      <c r="EE530" s="127"/>
      <c r="EF530" s="202"/>
      <c r="EG530" s="134"/>
      <c r="EH530" s="127"/>
      <c r="EI530" s="202"/>
      <c r="EJ530" s="134"/>
      <c r="EK530" s="127"/>
      <c r="EL530" s="202"/>
      <c r="EM530" s="134"/>
      <c r="EN530" s="127"/>
      <c r="EO530" s="202"/>
      <c r="EP530" s="134"/>
      <c r="EQ530" s="127"/>
      <c r="ER530" s="202"/>
      <c r="ES530" s="134"/>
      <c r="ET530" s="127"/>
      <c r="EU530" s="202"/>
      <c r="EV530" s="134"/>
      <c r="EW530" s="127"/>
      <c r="EX530" s="202"/>
      <c r="EY530" s="134"/>
    </row>
    <row r="531" spans="10:155" ht="16.5" x14ac:dyDescent="0.35">
      <c r="J531" s="103">
        <v>44433</v>
      </c>
      <c r="K531" s="101">
        <f t="shared" si="699"/>
        <v>14.206451612903225</v>
      </c>
      <c r="L531" s="142">
        <v>14.6</v>
      </c>
      <c r="M531" s="143">
        <v>14.6</v>
      </c>
      <c r="N531" s="143">
        <v>14.4</v>
      </c>
      <c r="O531" s="143">
        <v>14.8</v>
      </c>
      <c r="P531" s="143">
        <v>15.4</v>
      </c>
      <c r="Q531" s="150">
        <v>17.2</v>
      </c>
      <c r="R531" s="142">
        <v>14.6</v>
      </c>
      <c r="S531" s="143">
        <v>14.2</v>
      </c>
      <c r="T531" s="143">
        <v>14.2</v>
      </c>
      <c r="U531" s="143">
        <v>15.6</v>
      </c>
      <c r="V531" s="143">
        <v>14.8</v>
      </c>
      <c r="W531" s="149">
        <v>15.8</v>
      </c>
      <c r="X531" s="161">
        <v>12.2</v>
      </c>
      <c r="Y531" s="143">
        <v>14.2</v>
      </c>
      <c r="Z531" s="143">
        <v>14</v>
      </c>
      <c r="AA531" s="143">
        <v>13.8</v>
      </c>
      <c r="AB531" s="150">
        <v>14</v>
      </c>
      <c r="AC531" s="142">
        <v>15</v>
      </c>
      <c r="AD531" s="143">
        <v>14.8</v>
      </c>
      <c r="AE531" s="143">
        <v>13.8</v>
      </c>
      <c r="AF531" s="143">
        <v>14</v>
      </c>
      <c r="AG531" s="143">
        <v>13.4</v>
      </c>
      <c r="AH531" s="143">
        <v>13.2</v>
      </c>
      <c r="AI531" s="143">
        <v>13</v>
      </c>
      <c r="AJ531" s="150">
        <v>13.2</v>
      </c>
      <c r="AK531" s="142">
        <v>14</v>
      </c>
      <c r="AL531" s="143">
        <v>13.8</v>
      </c>
      <c r="AM531" s="143">
        <v>13.6</v>
      </c>
      <c r="AN531" s="143">
        <v>13.2</v>
      </c>
      <c r="AO531" s="143">
        <v>13.8</v>
      </c>
      <c r="AP531" s="143">
        <v>13.2</v>
      </c>
      <c r="AQ531" s="110">
        <f t="shared" si="696"/>
        <v>0.20000000000000284</v>
      </c>
      <c r="CQ531"/>
      <c r="CX531" s="103">
        <v>44433</v>
      </c>
      <c r="CY531" s="127">
        <v>9.5</v>
      </c>
      <c r="CZ531" s="127">
        <v>8</v>
      </c>
      <c r="DA531" s="126">
        <f t="shared" si="697"/>
        <v>1.5</v>
      </c>
      <c r="DC531" s="103">
        <v>44433</v>
      </c>
      <c r="DD531" s="127">
        <f t="shared" si="700"/>
        <v>0.60000000000000142</v>
      </c>
      <c r="DE531" s="127">
        <f t="shared" si="701"/>
        <v>1.4000000000000004</v>
      </c>
      <c r="DF531" s="127">
        <f t="shared" si="702"/>
        <v>-1</v>
      </c>
      <c r="DG531" s="127">
        <f t="shared" si="703"/>
        <v>-0.59999999999999964</v>
      </c>
      <c r="DH531" s="127">
        <f t="shared" si="704"/>
        <v>-0.39999999999999858</v>
      </c>
      <c r="DI531" s="127">
        <f t="shared" si="705"/>
        <v>0.40000000000000036</v>
      </c>
      <c r="DJ531" s="127">
        <f t="shared" si="706"/>
        <v>-1</v>
      </c>
      <c r="DK531" s="127">
        <f t="shared" si="707"/>
        <v>-1.1999999999999993</v>
      </c>
      <c r="DL531" s="127">
        <f t="shared" si="708"/>
        <v>0.20000000000000107</v>
      </c>
      <c r="DM531" s="127">
        <f t="shared" si="709"/>
        <v>-0.19999999999999929</v>
      </c>
      <c r="DN531" s="127">
        <f t="shared" si="710"/>
        <v>-1.4000000000000004</v>
      </c>
      <c r="DO531" s="127">
        <f t="shared" si="711"/>
        <v>0</v>
      </c>
      <c r="DP531" s="127">
        <f t="shared" si="712"/>
        <v>-1</v>
      </c>
      <c r="DQ531" s="127">
        <f t="shared" si="713"/>
        <v>-0.79999999999999893</v>
      </c>
      <c r="DR531" s="127">
        <f t="shared" si="714"/>
        <v>-1.6000000000000014</v>
      </c>
      <c r="DS531" s="127">
        <f t="shared" si="715"/>
        <v>-2</v>
      </c>
      <c r="DU531" s="103">
        <v>44436</v>
      </c>
      <c r="DV531" s="127"/>
      <c r="DW531" s="202"/>
      <c r="DX531" s="134"/>
      <c r="DY531" s="127">
        <v>7.25</v>
      </c>
      <c r="DZ531" s="202">
        <v>6.7</v>
      </c>
      <c r="EA531" s="134">
        <f t="shared" si="698"/>
        <v>0.54999999999999982</v>
      </c>
      <c r="EB531" s="127"/>
      <c r="EC531" s="202"/>
      <c r="ED531" s="134"/>
      <c r="EE531" s="127"/>
      <c r="EF531" s="202"/>
      <c r="EG531" s="134"/>
      <c r="EH531" s="127"/>
      <c r="EI531" s="202"/>
      <c r="EJ531" s="134"/>
      <c r="EK531" s="127"/>
      <c r="EL531" s="202"/>
      <c r="EM531" s="134"/>
      <c r="EN531" s="127"/>
      <c r="EO531" s="202"/>
      <c r="EP531" s="134"/>
      <c r="EQ531" s="127"/>
      <c r="ER531" s="202"/>
      <c r="ES531" s="134"/>
      <c r="ET531" s="127"/>
      <c r="EU531" s="202"/>
      <c r="EV531" s="134"/>
      <c r="EW531" s="127"/>
      <c r="EX531" s="202"/>
      <c r="EY531" s="134"/>
    </row>
    <row r="532" spans="10:155" ht="16.5" x14ac:dyDescent="0.35">
      <c r="J532" s="103">
        <v>44432</v>
      </c>
      <c r="K532" s="101">
        <f t="shared" si="699"/>
        <v>14.277419354838706</v>
      </c>
      <c r="L532" s="142">
        <v>14.8</v>
      </c>
      <c r="M532" s="143">
        <v>14.8</v>
      </c>
      <c r="N532" s="143">
        <v>14.4</v>
      </c>
      <c r="O532" s="143">
        <v>15.2</v>
      </c>
      <c r="P532" s="143">
        <v>15.6</v>
      </c>
      <c r="Q532" s="150">
        <v>17.399999999999999</v>
      </c>
      <c r="R532" s="142">
        <v>14.6</v>
      </c>
      <c r="S532" s="143">
        <v>14.2</v>
      </c>
      <c r="T532" s="143">
        <v>14.2</v>
      </c>
      <c r="U532" s="143">
        <v>15.6</v>
      </c>
      <c r="V532" s="143">
        <v>14.8</v>
      </c>
      <c r="W532" s="149">
        <v>15.8</v>
      </c>
      <c r="X532" s="161">
        <v>12.2</v>
      </c>
      <c r="Y532" s="143">
        <v>14.2</v>
      </c>
      <c r="Z532" s="143">
        <v>14</v>
      </c>
      <c r="AA532" s="143">
        <v>14</v>
      </c>
      <c r="AB532" s="150">
        <v>14</v>
      </c>
      <c r="AC532" s="142">
        <v>15</v>
      </c>
      <c r="AD532" s="143">
        <v>14.8</v>
      </c>
      <c r="AE532" s="143">
        <v>14</v>
      </c>
      <c r="AF532" s="143">
        <v>14</v>
      </c>
      <c r="AG532" s="143">
        <v>13.4</v>
      </c>
      <c r="AH532" s="143">
        <v>13.2</v>
      </c>
      <c r="AI532" s="143">
        <v>13</v>
      </c>
      <c r="AJ532" s="150">
        <v>13.2</v>
      </c>
      <c r="AK532" s="142">
        <v>14</v>
      </c>
      <c r="AL532" s="143">
        <v>13.8</v>
      </c>
      <c r="AM532" s="143">
        <v>13.8</v>
      </c>
      <c r="AN532" s="143">
        <v>13.4</v>
      </c>
      <c r="AO532" s="143">
        <v>13.8</v>
      </c>
      <c r="AP532" s="143">
        <v>13.4</v>
      </c>
      <c r="AQ532" s="110">
        <f t="shared" si="696"/>
        <v>0.30000000000000071</v>
      </c>
      <c r="CQ532"/>
      <c r="CX532" s="103">
        <v>44432</v>
      </c>
      <c r="CY532" s="127">
        <v>9.75</v>
      </c>
      <c r="CZ532" s="127">
        <v>8</v>
      </c>
      <c r="DA532" s="126">
        <f t="shared" si="697"/>
        <v>1.75</v>
      </c>
      <c r="DC532" s="103">
        <v>44432</v>
      </c>
      <c r="DD532" s="127">
        <f t="shared" si="700"/>
        <v>0.60000000000000142</v>
      </c>
      <c r="DE532" s="127">
        <f t="shared" si="701"/>
        <v>1.4000000000000004</v>
      </c>
      <c r="DF532" s="127">
        <f t="shared" si="702"/>
        <v>-0.79999999999999893</v>
      </c>
      <c r="DG532" s="127">
        <f t="shared" si="703"/>
        <v>-0.39999999999999858</v>
      </c>
      <c r="DH532" s="127">
        <f t="shared" si="704"/>
        <v>-0.39999999999999858</v>
      </c>
      <c r="DI532" s="127">
        <f t="shared" si="705"/>
        <v>0.40000000000000036</v>
      </c>
      <c r="DJ532" s="127">
        <f t="shared" si="706"/>
        <v>-1</v>
      </c>
      <c r="DK532" s="127">
        <f t="shared" si="707"/>
        <v>-1.1999999999999993</v>
      </c>
      <c r="DL532" s="127">
        <f t="shared" si="708"/>
        <v>0.20000000000000107</v>
      </c>
      <c r="DM532" s="127">
        <f t="shared" si="709"/>
        <v>-0.19999999999999929</v>
      </c>
      <c r="DN532" s="127">
        <f t="shared" si="710"/>
        <v>-1.1999999999999993</v>
      </c>
      <c r="DO532" s="127">
        <f t="shared" si="711"/>
        <v>0.20000000000000107</v>
      </c>
      <c r="DP532" s="127">
        <f t="shared" si="712"/>
        <v>-1</v>
      </c>
      <c r="DQ532" s="127">
        <f t="shared" si="713"/>
        <v>-0.79999999999999893</v>
      </c>
      <c r="DR532" s="127">
        <f t="shared" si="714"/>
        <v>-1.6000000000000014</v>
      </c>
      <c r="DS532" s="127">
        <f t="shared" si="715"/>
        <v>-2</v>
      </c>
      <c r="DU532" s="103">
        <v>44435</v>
      </c>
      <c r="DV532" s="127"/>
      <c r="DW532" s="202"/>
      <c r="DX532" s="134"/>
      <c r="DY532" s="127">
        <v>7.2</v>
      </c>
      <c r="DZ532" s="202">
        <v>6.7</v>
      </c>
      <c r="EA532" s="134">
        <f t="shared" si="698"/>
        <v>0.5</v>
      </c>
      <c r="EB532" s="127"/>
      <c r="EC532" s="202"/>
      <c r="ED532" s="134"/>
      <c r="EE532" s="127"/>
      <c r="EF532" s="202"/>
      <c r="EG532" s="134"/>
      <c r="EH532" s="127"/>
      <c r="EI532" s="202"/>
      <c r="EJ532" s="134"/>
      <c r="EK532" s="127"/>
      <c r="EL532" s="202"/>
      <c r="EM532" s="134"/>
      <c r="EN532" s="127"/>
      <c r="EO532" s="202"/>
      <c r="EP532" s="134"/>
      <c r="EQ532" s="127"/>
      <c r="ER532" s="202"/>
      <c r="ES532" s="134"/>
      <c r="ET532" s="127"/>
      <c r="EU532" s="202"/>
      <c r="EV532" s="134"/>
      <c r="EW532" s="127"/>
      <c r="EX532" s="202"/>
      <c r="EY532" s="134"/>
    </row>
    <row r="533" spans="10:155" ht="16.5" x14ac:dyDescent="0.35">
      <c r="J533" s="103">
        <v>44431</v>
      </c>
      <c r="K533" s="101">
        <f t="shared" si="699"/>
        <v>14.419354838709673</v>
      </c>
      <c r="L533" s="142">
        <v>15</v>
      </c>
      <c r="M533" s="143">
        <v>15</v>
      </c>
      <c r="N533" s="143">
        <v>14.6</v>
      </c>
      <c r="O533" s="143">
        <v>15.4</v>
      </c>
      <c r="P533" s="143">
        <v>15.8</v>
      </c>
      <c r="Q533" s="150">
        <v>17.399999999999999</v>
      </c>
      <c r="R533" s="142">
        <v>14.6</v>
      </c>
      <c r="S533" s="143">
        <v>14.4</v>
      </c>
      <c r="T533" s="143">
        <v>14.2</v>
      </c>
      <c r="U533" s="143">
        <v>15.8</v>
      </c>
      <c r="V533" s="143">
        <v>15</v>
      </c>
      <c r="W533" s="149">
        <v>15.8</v>
      </c>
      <c r="X533" s="161">
        <v>12.2</v>
      </c>
      <c r="Y533" s="143">
        <v>14.6</v>
      </c>
      <c r="Z533" s="143">
        <v>14</v>
      </c>
      <c r="AA533" s="143">
        <v>14.2</v>
      </c>
      <c r="AB533" s="150">
        <v>14</v>
      </c>
      <c r="AC533" s="142">
        <v>15</v>
      </c>
      <c r="AD533" s="143">
        <v>14.8</v>
      </c>
      <c r="AE533" s="143">
        <v>14.2</v>
      </c>
      <c r="AF533" s="143">
        <v>14.4</v>
      </c>
      <c r="AG533" s="143">
        <v>13.4</v>
      </c>
      <c r="AH533" s="143">
        <v>13.4</v>
      </c>
      <c r="AI533" s="143">
        <v>13.2</v>
      </c>
      <c r="AJ533" s="150">
        <v>13.4</v>
      </c>
      <c r="AK533" s="142">
        <v>14.4</v>
      </c>
      <c r="AL533" s="143">
        <v>14</v>
      </c>
      <c r="AM533" s="143">
        <v>14</v>
      </c>
      <c r="AN533" s="143">
        <v>13.4</v>
      </c>
      <c r="AO533" s="143">
        <v>14</v>
      </c>
      <c r="AP533" s="143">
        <v>13.4</v>
      </c>
      <c r="AQ533" s="110">
        <f t="shared" si="696"/>
        <v>0.40000000000000036</v>
      </c>
      <c r="CQ533"/>
      <c r="CX533" s="103">
        <v>44431</v>
      </c>
      <c r="CY533" s="127">
        <v>9.75</v>
      </c>
      <c r="CZ533" s="127">
        <v>7.5</v>
      </c>
      <c r="DA533" s="126">
        <f t="shared" si="697"/>
        <v>2.25</v>
      </c>
      <c r="DC533" s="103">
        <v>44431</v>
      </c>
      <c r="DD533" s="127">
        <f t="shared" si="700"/>
        <v>0.59999999999999964</v>
      </c>
      <c r="DE533" s="127">
        <f t="shared" si="701"/>
        <v>1.4000000000000004</v>
      </c>
      <c r="DF533" s="127">
        <f t="shared" si="702"/>
        <v>-1</v>
      </c>
      <c r="DG533" s="127">
        <f t="shared" si="703"/>
        <v>-0.40000000000000036</v>
      </c>
      <c r="DH533" s="127">
        <f t="shared" si="704"/>
        <v>-0.40000000000000036</v>
      </c>
      <c r="DI533" s="127">
        <f t="shared" si="705"/>
        <v>0.19999999999999929</v>
      </c>
      <c r="DJ533" s="127">
        <f t="shared" si="706"/>
        <v>-1</v>
      </c>
      <c r="DK533" s="127">
        <f t="shared" si="707"/>
        <v>-1.2000000000000011</v>
      </c>
      <c r="DL533" s="127">
        <f t="shared" si="708"/>
        <v>0.19999999999999929</v>
      </c>
      <c r="DM533" s="127">
        <f t="shared" si="709"/>
        <v>0</v>
      </c>
      <c r="DN533" s="127">
        <f t="shared" si="710"/>
        <v>-1.1999999999999993</v>
      </c>
      <c r="DO533" s="127">
        <f t="shared" si="711"/>
        <v>0</v>
      </c>
      <c r="DP533" s="127">
        <f t="shared" si="712"/>
        <v>-1</v>
      </c>
      <c r="DQ533" s="127">
        <f t="shared" si="713"/>
        <v>-0.59999999999999964</v>
      </c>
      <c r="DR533" s="127">
        <f t="shared" si="714"/>
        <v>-1.8000000000000007</v>
      </c>
      <c r="DS533" s="127">
        <f t="shared" si="715"/>
        <v>-2.2000000000000011</v>
      </c>
      <c r="DU533" s="103">
        <v>44434</v>
      </c>
      <c r="DV533" s="127"/>
      <c r="DW533" s="202"/>
      <c r="DX533" s="134"/>
      <c r="DY533" s="127">
        <v>7.2</v>
      </c>
      <c r="DZ533" s="202">
        <v>6.65</v>
      </c>
      <c r="EA533" s="134">
        <f t="shared" si="698"/>
        <v>0.54999999999999982</v>
      </c>
      <c r="EB533" s="127"/>
      <c r="EC533" s="202"/>
      <c r="ED533" s="134"/>
      <c r="EE533" s="127"/>
      <c r="EF533" s="202"/>
      <c r="EG533" s="134"/>
      <c r="EH533" s="127"/>
      <c r="EI533" s="202"/>
      <c r="EJ533" s="134"/>
      <c r="EK533" s="127"/>
      <c r="EL533" s="202"/>
      <c r="EM533" s="134"/>
      <c r="EN533" s="127"/>
      <c r="EO533" s="202"/>
      <c r="EP533" s="134"/>
      <c r="EQ533" s="127"/>
      <c r="ER533" s="202"/>
      <c r="ES533" s="134"/>
      <c r="ET533" s="127"/>
      <c r="EU533" s="202"/>
      <c r="EV533" s="134"/>
      <c r="EW533" s="127"/>
      <c r="EX533" s="202"/>
      <c r="EY533" s="134"/>
    </row>
    <row r="534" spans="10:155" ht="16.5" x14ac:dyDescent="0.35">
      <c r="J534" s="103">
        <v>44430</v>
      </c>
      <c r="K534" s="101">
        <f t="shared" si="699"/>
        <v>14.587096774193544</v>
      </c>
      <c r="L534" s="142">
        <v>15.2</v>
      </c>
      <c r="M534" s="143">
        <v>15.2</v>
      </c>
      <c r="N534" s="143">
        <v>14.8</v>
      </c>
      <c r="O534" s="143">
        <v>15.8</v>
      </c>
      <c r="P534" s="143">
        <v>16</v>
      </c>
      <c r="Q534" s="150">
        <v>17.600000000000001</v>
      </c>
      <c r="R534" s="142">
        <v>15</v>
      </c>
      <c r="S534" s="143">
        <v>14.6</v>
      </c>
      <c r="T534" s="143">
        <v>14.6</v>
      </c>
      <c r="U534" s="143">
        <v>16</v>
      </c>
      <c r="V534" s="143">
        <v>15</v>
      </c>
      <c r="W534" s="149">
        <v>16</v>
      </c>
      <c r="X534" s="161">
        <v>12.2</v>
      </c>
      <c r="Y534" s="143">
        <v>14.6</v>
      </c>
      <c r="Z534" s="143">
        <v>14</v>
      </c>
      <c r="AA534" s="143">
        <v>14.2</v>
      </c>
      <c r="AB534" s="150">
        <v>14</v>
      </c>
      <c r="AC534" s="142">
        <v>15</v>
      </c>
      <c r="AD534" s="143">
        <v>14.8</v>
      </c>
      <c r="AE534" s="143">
        <v>14.2</v>
      </c>
      <c r="AF534" s="143">
        <v>14.6</v>
      </c>
      <c r="AG534" s="143">
        <v>13.8</v>
      </c>
      <c r="AH534" s="143">
        <v>14</v>
      </c>
      <c r="AI534" s="143">
        <v>13.4</v>
      </c>
      <c r="AJ534" s="150">
        <v>13.6</v>
      </c>
      <c r="AK534" s="142">
        <v>14.4</v>
      </c>
      <c r="AL534" s="143">
        <v>14.2</v>
      </c>
      <c r="AM534" s="143">
        <v>14.4</v>
      </c>
      <c r="AN534" s="143">
        <v>13.4</v>
      </c>
      <c r="AO534" s="143">
        <v>14.2</v>
      </c>
      <c r="AP534" s="143">
        <v>13.4</v>
      </c>
      <c r="AQ534" s="110">
        <f t="shared" si="696"/>
        <v>0.29999999999999893</v>
      </c>
      <c r="CQ534"/>
      <c r="CX534" s="103">
        <v>44430</v>
      </c>
      <c r="CY534" s="127">
        <v>9.75</v>
      </c>
      <c r="CZ534" s="127">
        <v>7.4</v>
      </c>
      <c r="DA534" s="126">
        <f t="shared" si="697"/>
        <v>2.3499999999999996</v>
      </c>
      <c r="DC534" s="103">
        <v>44430</v>
      </c>
      <c r="DD534" s="127">
        <f t="shared" si="700"/>
        <v>0.40000000000000036</v>
      </c>
      <c r="DE534" s="127">
        <f t="shared" si="701"/>
        <v>1.4000000000000004</v>
      </c>
      <c r="DF534" s="127">
        <f t="shared" si="702"/>
        <v>-1.1999999999999993</v>
      </c>
      <c r="DG534" s="127">
        <f t="shared" si="703"/>
        <v>-0.19999999999999929</v>
      </c>
      <c r="DH534" s="127">
        <f t="shared" si="704"/>
        <v>-0.40000000000000036</v>
      </c>
      <c r="DI534" s="127">
        <f t="shared" si="705"/>
        <v>0.40000000000000036</v>
      </c>
      <c r="DJ534" s="127">
        <f t="shared" si="706"/>
        <v>-0.59999999999999964</v>
      </c>
      <c r="DK534" s="127">
        <f t="shared" si="707"/>
        <v>-1.1999999999999993</v>
      </c>
      <c r="DL534" s="127">
        <f t="shared" si="708"/>
        <v>0.20000000000000107</v>
      </c>
      <c r="DM534" s="127">
        <f t="shared" si="709"/>
        <v>-0.19999999999999929</v>
      </c>
      <c r="DN534" s="127">
        <f t="shared" si="710"/>
        <v>-1.5999999999999996</v>
      </c>
      <c r="DO534" s="127">
        <f t="shared" si="711"/>
        <v>-0.59999999999999964</v>
      </c>
      <c r="DP534" s="127">
        <f t="shared" si="712"/>
        <v>-0.80000000000000071</v>
      </c>
      <c r="DQ534" s="127">
        <f t="shared" si="713"/>
        <v>-0.80000000000000071</v>
      </c>
      <c r="DR534" s="127">
        <f t="shared" si="714"/>
        <v>-2</v>
      </c>
      <c r="DS534" s="127">
        <f t="shared" si="715"/>
        <v>-2.4000000000000004</v>
      </c>
      <c r="DU534" s="103">
        <v>44433</v>
      </c>
      <c r="DV534" s="127"/>
      <c r="DW534" s="202"/>
      <c r="DX534" s="134"/>
      <c r="DY534" s="127">
        <v>7.4</v>
      </c>
      <c r="DZ534" s="202">
        <v>7</v>
      </c>
      <c r="EA534" s="134">
        <f t="shared" si="698"/>
        <v>0.40000000000000036</v>
      </c>
      <c r="EB534" s="127"/>
      <c r="EC534" s="202"/>
      <c r="ED534" s="134"/>
      <c r="EE534" s="127"/>
      <c r="EF534" s="202"/>
      <c r="EG534" s="134"/>
      <c r="EH534" s="127"/>
      <c r="EI534" s="202"/>
      <c r="EJ534" s="134"/>
      <c r="EK534" s="127"/>
      <c r="EL534" s="202"/>
      <c r="EM534" s="134"/>
      <c r="EN534" s="127"/>
      <c r="EO534" s="202"/>
      <c r="EP534" s="134"/>
      <c r="EQ534" s="127"/>
      <c r="ER534" s="202"/>
      <c r="ES534" s="134"/>
      <c r="ET534" s="127"/>
      <c r="EU534" s="202"/>
      <c r="EV534" s="134"/>
      <c r="EW534" s="127"/>
      <c r="EX534" s="202"/>
      <c r="EY534" s="134"/>
    </row>
    <row r="535" spans="10:155" ht="16.5" x14ac:dyDescent="0.35">
      <c r="J535" s="103">
        <v>44429</v>
      </c>
      <c r="K535" s="101">
        <f t="shared" si="699"/>
        <v>14.587096774193544</v>
      </c>
      <c r="L535" s="142">
        <v>15.2</v>
      </c>
      <c r="M535" s="143">
        <v>15.2</v>
      </c>
      <c r="N535" s="143">
        <v>14.8</v>
      </c>
      <c r="O535" s="143">
        <v>15.8</v>
      </c>
      <c r="P535" s="143">
        <v>16</v>
      </c>
      <c r="Q535" s="150">
        <v>17.600000000000001</v>
      </c>
      <c r="R535" s="142">
        <v>15</v>
      </c>
      <c r="S535" s="143">
        <v>14.6</v>
      </c>
      <c r="T535" s="143">
        <v>14.6</v>
      </c>
      <c r="U535" s="143">
        <v>16</v>
      </c>
      <c r="V535" s="143">
        <v>15</v>
      </c>
      <c r="W535" s="149">
        <v>16</v>
      </c>
      <c r="X535" s="161">
        <v>12.2</v>
      </c>
      <c r="Y535" s="143">
        <v>14.6</v>
      </c>
      <c r="Z535" s="143">
        <v>14</v>
      </c>
      <c r="AA535" s="143">
        <v>14.2</v>
      </c>
      <c r="AB535" s="150">
        <v>14</v>
      </c>
      <c r="AC535" s="142">
        <v>15</v>
      </c>
      <c r="AD535" s="143">
        <v>14.8</v>
      </c>
      <c r="AE535" s="143">
        <v>14.2</v>
      </c>
      <c r="AF535" s="143">
        <v>14.6</v>
      </c>
      <c r="AG535" s="143">
        <v>13.8</v>
      </c>
      <c r="AH535" s="143">
        <v>14</v>
      </c>
      <c r="AI535" s="143">
        <v>13.4</v>
      </c>
      <c r="AJ535" s="150">
        <v>13.6</v>
      </c>
      <c r="AK535" s="142">
        <v>14.4</v>
      </c>
      <c r="AL535" s="143">
        <v>14.2</v>
      </c>
      <c r="AM535" s="143">
        <v>14.4</v>
      </c>
      <c r="AN535" s="143">
        <v>13.4</v>
      </c>
      <c r="AO535" s="143">
        <v>14.2</v>
      </c>
      <c r="AP535" s="143">
        <v>13.4</v>
      </c>
      <c r="AQ535" s="110">
        <f t="shared" si="696"/>
        <v>0.29999999999999893</v>
      </c>
      <c r="CQ535"/>
      <c r="CX535" s="103">
        <v>44429</v>
      </c>
      <c r="CY535" s="127">
        <v>9.75</v>
      </c>
      <c r="CZ535" s="127">
        <v>7.5</v>
      </c>
      <c r="DA535" s="126">
        <f t="shared" si="697"/>
        <v>2.25</v>
      </c>
      <c r="DC535" s="103">
        <v>44429</v>
      </c>
      <c r="DD535" s="127">
        <f t="shared" si="700"/>
        <v>0.40000000000000036</v>
      </c>
      <c r="DE535" s="127">
        <f t="shared" si="701"/>
        <v>1.4000000000000004</v>
      </c>
      <c r="DF535" s="127">
        <f t="shared" si="702"/>
        <v>-1.1999999999999993</v>
      </c>
      <c r="DG535" s="127">
        <f t="shared" si="703"/>
        <v>-0.19999999999999929</v>
      </c>
      <c r="DH535" s="127">
        <f t="shared" si="704"/>
        <v>-0.40000000000000036</v>
      </c>
      <c r="DI535" s="127">
        <f t="shared" si="705"/>
        <v>0.40000000000000036</v>
      </c>
      <c r="DJ535" s="127">
        <f t="shared" si="706"/>
        <v>-0.59999999999999964</v>
      </c>
      <c r="DK535" s="127">
        <f t="shared" si="707"/>
        <v>-1.1999999999999993</v>
      </c>
      <c r="DL535" s="127">
        <f t="shared" si="708"/>
        <v>0.20000000000000107</v>
      </c>
      <c r="DM535" s="127">
        <f t="shared" si="709"/>
        <v>-0.19999999999999929</v>
      </c>
      <c r="DN535" s="127">
        <f t="shared" si="710"/>
        <v>-1.5999999999999996</v>
      </c>
      <c r="DO535" s="127">
        <f t="shared" si="711"/>
        <v>-0.59999999999999964</v>
      </c>
      <c r="DP535" s="127">
        <f t="shared" si="712"/>
        <v>-0.80000000000000071</v>
      </c>
      <c r="DQ535" s="127">
        <f t="shared" si="713"/>
        <v>-0.80000000000000071</v>
      </c>
      <c r="DR535" s="127">
        <f t="shared" si="714"/>
        <v>-2</v>
      </c>
      <c r="DS535" s="127">
        <f t="shared" si="715"/>
        <v>-2.4000000000000004</v>
      </c>
      <c r="DU535" s="103">
        <v>44432</v>
      </c>
      <c r="DV535" s="127"/>
      <c r="DW535" s="202"/>
      <c r="DX535" s="134"/>
      <c r="DY535" s="127">
        <v>7.35</v>
      </c>
      <c r="DZ535" s="202">
        <v>7</v>
      </c>
      <c r="EA535" s="134">
        <f t="shared" si="698"/>
        <v>0.34999999999999964</v>
      </c>
      <c r="EB535" s="127"/>
      <c r="EC535" s="202"/>
      <c r="ED535" s="134"/>
      <c r="EE535" s="127"/>
      <c r="EF535" s="202"/>
      <c r="EG535" s="134"/>
      <c r="EH535" s="127"/>
      <c r="EI535" s="202"/>
      <c r="EJ535" s="134"/>
      <c r="EK535" s="127"/>
      <c r="EL535" s="202"/>
      <c r="EM535" s="134"/>
      <c r="EN535" s="127"/>
      <c r="EO535" s="202"/>
      <c r="EP535" s="134"/>
      <c r="EQ535" s="127"/>
      <c r="ER535" s="202"/>
      <c r="ES535" s="134"/>
      <c r="ET535" s="127"/>
      <c r="EU535" s="202"/>
      <c r="EV535" s="134"/>
      <c r="EW535" s="127"/>
      <c r="EX535" s="202"/>
      <c r="EY535" s="134"/>
    </row>
    <row r="536" spans="10:155" ht="16.5" x14ac:dyDescent="0.35">
      <c r="J536" s="103">
        <v>44428</v>
      </c>
      <c r="K536" s="101">
        <f t="shared" si="699"/>
        <v>14.580645161290319</v>
      </c>
      <c r="L536" s="142">
        <v>15.2</v>
      </c>
      <c r="M536" s="143">
        <v>15.2</v>
      </c>
      <c r="N536" s="143">
        <v>14.8</v>
      </c>
      <c r="O536" s="143">
        <v>15.8</v>
      </c>
      <c r="P536" s="143">
        <v>16</v>
      </c>
      <c r="Q536" s="150">
        <v>17.600000000000001</v>
      </c>
      <c r="R536" s="142">
        <v>15</v>
      </c>
      <c r="S536" s="143">
        <v>14.6</v>
      </c>
      <c r="T536" s="143">
        <v>14.6</v>
      </c>
      <c r="U536" s="143">
        <v>16</v>
      </c>
      <c r="V536" s="143">
        <v>15</v>
      </c>
      <c r="W536" s="149">
        <v>16</v>
      </c>
      <c r="X536" s="161">
        <v>12.2</v>
      </c>
      <c r="Y536" s="143">
        <v>14.6</v>
      </c>
      <c r="Z536" s="143">
        <v>14</v>
      </c>
      <c r="AA536" s="143">
        <v>14.2</v>
      </c>
      <c r="AB536" s="150">
        <v>14</v>
      </c>
      <c r="AC536" s="142">
        <v>15</v>
      </c>
      <c r="AD536" s="143">
        <v>14.8</v>
      </c>
      <c r="AE536" s="143">
        <v>14.2</v>
      </c>
      <c r="AF536" s="143">
        <v>14.6</v>
      </c>
      <c r="AG536" s="143">
        <v>13.8</v>
      </c>
      <c r="AH536" s="143">
        <v>13.8</v>
      </c>
      <c r="AI536" s="143">
        <v>13.4</v>
      </c>
      <c r="AJ536" s="150">
        <v>13.6</v>
      </c>
      <c r="AK536" s="142">
        <v>14.4</v>
      </c>
      <c r="AL536" s="143">
        <v>14.2</v>
      </c>
      <c r="AM536" s="143">
        <v>14.4</v>
      </c>
      <c r="AN536" s="143">
        <v>13.4</v>
      </c>
      <c r="AO536" s="143">
        <v>14.2</v>
      </c>
      <c r="AP536" s="143">
        <v>13.4</v>
      </c>
      <c r="AQ536" s="110">
        <f t="shared" si="696"/>
        <v>0.29999999999999893</v>
      </c>
      <c r="CQ536"/>
      <c r="CX536" s="103">
        <v>44428</v>
      </c>
      <c r="CY536" s="127">
        <v>9.75</v>
      </c>
      <c r="CZ536" s="127">
        <v>7.25</v>
      </c>
      <c r="DA536" s="126">
        <f t="shared" si="697"/>
        <v>2.5</v>
      </c>
      <c r="DC536" s="103">
        <v>44428</v>
      </c>
      <c r="DD536" s="127">
        <f t="shared" si="700"/>
        <v>0.40000000000000036</v>
      </c>
      <c r="DE536" s="127">
        <f t="shared" si="701"/>
        <v>1.4000000000000004</v>
      </c>
      <c r="DF536" s="127">
        <f t="shared" si="702"/>
        <v>-1.1999999999999993</v>
      </c>
      <c r="DG536" s="127">
        <f t="shared" si="703"/>
        <v>-0.19999999999999929</v>
      </c>
      <c r="DH536" s="127">
        <f t="shared" si="704"/>
        <v>-0.40000000000000036</v>
      </c>
      <c r="DI536" s="127">
        <f t="shared" si="705"/>
        <v>0.40000000000000036</v>
      </c>
      <c r="DJ536" s="127">
        <f t="shared" si="706"/>
        <v>-0.79999999999999893</v>
      </c>
      <c r="DK536" s="127">
        <f t="shared" si="707"/>
        <v>-1.1999999999999993</v>
      </c>
      <c r="DL536" s="127">
        <f t="shared" si="708"/>
        <v>0.20000000000000107</v>
      </c>
      <c r="DM536" s="127">
        <f t="shared" si="709"/>
        <v>-0.19999999999999929</v>
      </c>
      <c r="DN536" s="127">
        <f t="shared" si="710"/>
        <v>-1.5999999999999996</v>
      </c>
      <c r="DO536" s="127">
        <f t="shared" si="711"/>
        <v>-0.40000000000000036</v>
      </c>
      <c r="DP536" s="127">
        <f t="shared" si="712"/>
        <v>-0.80000000000000071</v>
      </c>
      <c r="DQ536" s="127">
        <f t="shared" si="713"/>
        <v>-0.80000000000000071</v>
      </c>
      <c r="DR536" s="127">
        <f t="shared" si="714"/>
        <v>-2</v>
      </c>
      <c r="DS536" s="127">
        <f t="shared" si="715"/>
        <v>-2.4000000000000004</v>
      </c>
      <c r="DU536" s="103">
        <v>44431</v>
      </c>
      <c r="DV536" s="127"/>
      <c r="DW536" s="202"/>
      <c r="DX536" s="134"/>
      <c r="DY536" s="127">
        <v>7.3</v>
      </c>
      <c r="DZ536" s="202">
        <v>6.95</v>
      </c>
      <c r="EA536" s="134">
        <f t="shared" si="698"/>
        <v>0.34999999999999964</v>
      </c>
      <c r="EB536" s="127"/>
      <c r="EC536" s="202"/>
      <c r="ED536" s="134"/>
      <c r="EE536" s="127"/>
      <c r="EF536" s="202"/>
      <c r="EG536" s="134"/>
      <c r="EH536" s="127"/>
      <c r="EI536" s="202"/>
      <c r="EJ536" s="134"/>
      <c r="EK536" s="127"/>
      <c r="EL536" s="202"/>
      <c r="EM536" s="134"/>
      <c r="EN536" s="127"/>
      <c r="EO536" s="202"/>
      <c r="EP536" s="134"/>
      <c r="EQ536" s="127"/>
      <c r="ER536" s="202"/>
      <c r="ES536" s="134"/>
      <c r="ET536" s="127"/>
      <c r="EU536" s="202"/>
      <c r="EV536" s="134"/>
      <c r="EW536" s="127"/>
      <c r="EX536" s="202"/>
      <c r="EY536" s="134"/>
    </row>
    <row r="537" spans="10:155" ht="16.5" x14ac:dyDescent="0.35">
      <c r="J537" s="103">
        <v>44427</v>
      </c>
      <c r="K537" s="101">
        <f t="shared" si="699"/>
        <v>14.625806451612899</v>
      </c>
      <c r="L537" s="142">
        <v>15.2</v>
      </c>
      <c r="M537" s="143">
        <v>15.8</v>
      </c>
      <c r="N537" s="143">
        <v>15.2</v>
      </c>
      <c r="O537" s="143">
        <v>16</v>
      </c>
      <c r="P537" s="143">
        <v>16.2</v>
      </c>
      <c r="Q537" s="150">
        <v>17.600000000000001</v>
      </c>
      <c r="R537" s="142">
        <v>15</v>
      </c>
      <c r="S537" s="143">
        <v>14.6</v>
      </c>
      <c r="T537" s="143">
        <v>14.6</v>
      </c>
      <c r="U537" s="143">
        <v>16</v>
      </c>
      <c r="V537" s="143">
        <v>15</v>
      </c>
      <c r="W537" s="149">
        <v>16</v>
      </c>
      <c r="X537" s="161">
        <v>12.2</v>
      </c>
      <c r="Y537" s="143">
        <v>14.6</v>
      </c>
      <c r="Z537" s="143">
        <v>14</v>
      </c>
      <c r="AA537" s="143">
        <v>14.2</v>
      </c>
      <c r="AB537" s="150">
        <v>14</v>
      </c>
      <c r="AC537" s="142">
        <v>15</v>
      </c>
      <c r="AD537" s="143">
        <v>14.8</v>
      </c>
      <c r="AE537" s="143">
        <v>14.2</v>
      </c>
      <c r="AF537" s="143">
        <v>14.6</v>
      </c>
      <c r="AG537" s="143">
        <v>13.8</v>
      </c>
      <c r="AH537" s="143">
        <v>13.8</v>
      </c>
      <c r="AI537" s="143">
        <v>13.4</v>
      </c>
      <c r="AJ537" s="150">
        <v>13.6</v>
      </c>
      <c r="AK537" s="142">
        <v>14.4</v>
      </c>
      <c r="AL537" s="143">
        <v>14.2</v>
      </c>
      <c r="AM537" s="143">
        <v>14.4</v>
      </c>
      <c r="AN537" s="143">
        <v>13.4</v>
      </c>
      <c r="AO537" s="143">
        <v>14.2</v>
      </c>
      <c r="AP537" s="143">
        <v>13.4</v>
      </c>
      <c r="AQ537" s="110">
        <f t="shared" si="696"/>
        <v>0.39999999999999858</v>
      </c>
      <c r="CQ537"/>
      <c r="CX537" s="103">
        <v>44427</v>
      </c>
      <c r="CY537" s="127">
        <v>9.75</v>
      </c>
      <c r="CZ537" s="127">
        <v>7.5</v>
      </c>
      <c r="DA537" s="126">
        <f t="shared" si="697"/>
        <v>2.25</v>
      </c>
      <c r="DC537" s="103">
        <v>44427</v>
      </c>
      <c r="DD537" s="127">
        <f t="shared" si="700"/>
        <v>0.40000000000000036</v>
      </c>
      <c r="DE537" s="127">
        <f t="shared" si="701"/>
        <v>1.4000000000000004</v>
      </c>
      <c r="DF537" s="127">
        <f t="shared" si="702"/>
        <v>-1.1999999999999993</v>
      </c>
      <c r="DG537" s="127">
        <f t="shared" si="703"/>
        <v>-0.19999999999999929</v>
      </c>
      <c r="DH537" s="127">
        <f t="shared" si="704"/>
        <v>-0.40000000000000036</v>
      </c>
      <c r="DI537" s="127">
        <f t="shared" si="705"/>
        <v>0.40000000000000036</v>
      </c>
      <c r="DJ537" s="127">
        <f t="shared" si="706"/>
        <v>-0.79999999999999893</v>
      </c>
      <c r="DK537" s="127">
        <f t="shared" si="707"/>
        <v>-1.1999999999999993</v>
      </c>
      <c r="DL537" s="127">
        <f t="shared" si="708"/>
        <v>0.59999999999999964</v>
      </c>
      <c r="DM537" s="127">
        <f t="shared" si="709"/>
        <v>-0.19999999999999929</v>
      </c>
      <c r="DN537" s="127">
        <f t="shared" si="710"/>
        <v>-1.5999999999999996</v>
      </c>
      <c r="DO537" s="127">
        <f t="shared" si="711"/>
        <v>-0.40000000000000036</v>
      </c>
      <c r="DP537" s="127">
        <f t="shared" si="712"/>
        <v>-0.80000000000000071</v>
      </c>
      <c r="DQ537" s="127">
        <f t="shared" si="713"/>
        <v>-0.80000000000000071</v>
      </c>
      <c r="DR537" s="127">
        <f t="shared" si="714"/>
        <v>-2</v>
      </c>
      <c r="DS537" s="127">
        <f t="shared" si="715"/>
        <v>-2.4000000000000004</v>
      </c>
      <c r="DU537" s="103">
        <v>44430</v>
      </c>
      <c r="DV537" s="127"/>
      <c r="DW537" s="202"/>
      <c r="DX537" s="134"/>
      <c r="DY537" s="127">
        <v>7.3</v>
      </c>
      <c r="DZ537" s="202">
        <v>7.05</v>
      </c>
      <c r="EA537" s="134">
        <f t="shared" si="698"/>
        <v>0.25</v>
      </c>
      <c r="EB537" s="127"/>
      <c r="EC537" s="202"/>
      <c r="ED537" s="134"/>
      <c r="EE537" s="127"/>
      <c r="EF537" s="202"/>
      <c r="EG537" s="134"/>
      <c r="EH537" s="127"/>
      <c r="EI537" s="202"/>
      <c r="EJ537" s="134"/>
      <c r="EK537" s="127"/>
      <c r="EL537" s="202"/>
      <c r="EM537" s="134"/>
      <c r="EN537" s="127"/>
      <c r="EO537" s="202"/>
      <c r="EP537" s="134"/>
      <c r="EQ537" s="127"/>
      <c r="ER537" s="202"/>
      <c r="ES537" s="134"/>
      <c r="ET537" s="127"/>
      <c r="EU537" s="202"/>
      <c r="EV537" s="134"/>
      <c r="EW537" s="127"/>
      <c r="EX537" s="202"/>
      <c r="EY537" s="134"/>
    </row>
    <row r="538" spans="10:155" ht="16.5" x14ac:dyDescent="0.35">
      <c r="J538" s="103">
        <v>44426</v>
      </c>
      <c r="K538" s="101">
        <f t="shared" si="699"/>
        <v>14.86451612903226</v>
      </c>
      <c r="L538" s="142">
        <v>15.4</v>
      </c>
      <c r="M538" s="143">
        <v>15.8</v>
      </c>
      <c r="N538" s="143">
        <v>15.2</v>
      </c>
      <c r="O538" s="143">
        <v>16.2</v>
      </c>
      <c r="P538" s="143">
        <v>16.399999999999999</v>
      </c>
      <c r="Q538" s="150">
        <v>17.8</v>
      </c>
      <c r="R538" s="142">
        <v>15.2</v>
      </c>
      <c r="S538" s="143">
        <v>15.4</v>
      </c>
      <c r="T538" s="143">
        <v>14.8</v>
      </c>
      <c r="U538" s="143">
        <v>16.2</v>
      </c>
      <c r="V538" s="143">
        <v>15.2</v>
      </c>
      <c r="W538" s="149">
        <v>16.2</v>
      </c>
      <c r="X538" s="161">
        <v>12.8</v>
      </c>
      <c r="Y538" s="143">
        <v>14.8</v>
      </c>
      <c r="Z538" s="143">
        <v>14.2</v>
      </c>
      <c r="AA538" s="143">
        <v>14.6</v>
      </c>
      <c r="AB538" s="150">
        <v>14.2</v>
      </c>
      <c r="AC538" s="142">
        <v>15.2</v>
      </c>
      <c r="AD538" s="143">
        <v>15</v>
      </c>
      <c r="AE538" s="143">
        <v>14.6</v>
      </c>
      <c r="AF538" s="143">
        <v>15</v>
      </c>
      <c r="AG538" s="143">
        <v>14</v>
      </c>
      <c r="AH538" s="143">
        <v>14</v>
      </c>
      <c r="AI538" s="143">
        <v>13.6</v>
      </c>
      <c r="AJ538" s="150">
        <v>13.8</v>
      </c>
      <c r="AK538" s="142">
        <v>14.6</v>
      </c>
      <c r="AL538" s="143">
        <v>14.4</v>
      </c>
      <c r="AM538" s="143">
        <v>14.6</v>
      </c>
      <c r="AN538" s="143">
        <v>13.6</v>
      </c>
      <c r="AO538" s="143">
        <v>14.4</v>
      </c>
      <c r="AP538" s="143">
        <v>13.6</v>
      </c>
      <c r="AQ538" s="110">
        <f t="shared" si="696"/>
        <v>9.9999999999997868E-2</v>
      </c>
      <c r="CQ538"/>
      <c r="CX538" s="103">
        <v>44426</v>
      </c>
      <c r="CY538" s="127">
        <v>9.75</v>
      </c>
      <c r="CZ538" s="127">
        <v>8</v>
      </c>
      <c r="DA538" s="126">
        <f t="shared" si="697"/>
        <v>1.75</v>
      </c>
      <c r="DC538" s="103">
        <v>44426</v>
      </c>
      <c r="DD538" s="127">
        <f t="shared" si="700"/>
        <v>-0.20000000000000107</v>
      </c>
      <c r="DE538" s="127">
        <f t="shared" si="701"/>
        <v>0.79999999999999893</v>
      </c>
      <c r="DF538" s="127">
        <f t="shared" si="702"/>
        <v>-1.8000000000000007</v>
      </c>
      <c r="DG538" s="127">
        <f t="shared" si="703"/>
        <v>-0.80000000000000071</v>
      </c>
      <c r="DH538" s="127">
        <f t="shared" si="704"/>
        <v>-1</v>
      </c>
      <c r="DI538" s="127">
        <f t="shared" si="705"/>
        <v>-0.20000000000000107</v>
      </c>
      <c r="DJ538" s="127">
        <f t="shared" si="706"/>
        <v>-1.4000000000000004</v>
      </c>
      <c r="DK538" s="127">
        <f t="shared" si="707"/>
        <v>-1.8000000000000007</v>
      </c>
      <c r="DL538" s="127">
        <f t="shared" si="708"/>
        <v>-0.20000000000000107</v>
      </c>
      <c r="DM538" s="127">
        <f t="shared" si="709"/>
        <v>-0.80000000000000071</v>
      </c>
      <c r="DN538" s="127">
        <f t="shared" si="710"/>
        <v>-1.5999999999999996</v>
      </c>
      <c r="DO538" s="127">
        <f t="shared" si="711"/>
        <v>-0.40000000000000036</v>
      </c>
      <c r="DP538" s="127">
        <f t="shared" si="712"/>
        <v>-0.79999999999999893</v>
      </c>
      <c r="DQ538" s="127">
        <f t="shared" si="713"/>
        <v>-0.79999999999999893</v>
      </c>
      <c r="DR538" s="127">
        <f t="shared" si="714"/>
        <v>-1.5999999999999996</v>
      </c>
      <c r="DS538" s="127">
        <f t="shared" si="715"/>
        <v>-2.5999999999999996</v>
      </c>
      <c r="DU538" s="103">
        <v>44429</v>
      </c>
      <c r="DV538" s="127"/>
      <c r="DW538" s="202"/>
      <c r="DX538" s="134"/>
      <c r="DY538" s="127">
        <v>7.4</v>
      </c>
      <c r="DZ538" s="202">
        <v>7.1</v>
      </c>
      <c r="EA538" s="134">
        <f t="shared" si="698"/>
        <v>0.30000000000000071</v>
      </c>
      <c r="EB538" s="127"/>
      <c r="EC538" s="202"/>
      <c r="ED538" s="134"/>
      <c r="EE538" s="127"/>
      <c r="EF538" s="202"/>
      <c r="EG538" s="134"/>
      <c r="EH538" s="127"/>
      <c r="EI538" s="202"/>
      <c r="EJ538" s="134"/>
      <c r="EK538" s="127"/>
      <c r="EL538" s="202"/>
      <c r="EM538" s="134"/>
      <c r="EN538" s="127"/>
      <c r="EO538" s="202"/>
      <c r="EP538" s="134"/>
      <c r="EQ538" s="127"/>
      <c r="ER538" s="202"/>
      <c r="ES538" s="134"/>
      <c r="ET538" s="127"/>
      <c r="EU538" s="202"/>
      <c r="EV538" s="134"/>
      <c r="EW538" s="127"/>
      <c r="EX538" s="202"/>
      <c r="EY538" s="134"/>
    </row>
    <row r="539" spans="10:155" ht="16.5" x14ac:dyDescent="0.35">
      <c r="J539" s="103">
        <v>44425</v>
      </c>
      <c r="K539" s="101">
        <f t="shared" si="699"/>
        <v>14.980645161290324</v>
      </c>
      <c r="L539" s="142">
        <v>15.4</v>
      </c>
      <c r="M539" s="143">
        <v>15.8</v>
      </c>
      <c r="N539" s="143">
        <v>15.2</v>
      </c>
      <c r="O539" s="143">
        <v>16.2</v>
      </c>
      <c r="P539" s="143">
        <v>16.399999999999999</v>
      </c>
      <c r="Q539" s="150">
        <v>17.8</v>
      </c>
      <c r="R539" s="142">
        <v>15.6</v>
      </c>
      <c r="S539" s="143">
        <v>15.6</v>
      </c>
      <c r="T539" s="143">
        <v>15.2</v>
      </c>
      <c r="U539" s="143">
        <v>16.2</v>
      </c>
      <c r="V539" s="143">
        <v>15.6</v>
      </c>
      <c r="W539" s="149">
        <v>16.2</v>
      </c>
      <c r="X539" s="161">
        <v>12.8</v>
      </c>
      <c r="Y539" s="143">
        <v>14.8</v>
      </c>
      <c r="Z539" s="143">
        <v>14.2</v>
      </c>
      <c r="AA539" s="143">
        <v>14.6</v>
      </c>
      <c r="AB539" s="150">
        <v>14.2</v>
      </c>
      <c r="AC539" s="142">
        <v>15.2</v>
      </c>
      <c r="AD539" s="143">
        <v>15</v>
      </c>
      <c r="AE539" s="143">
        <v>14.6</v>
      </c>
      <c r="AF539" s="143">
        <v>15.2</v>
      </c>
      <c r="AG539" s="143">
        <v>14</v>
      </c>
      <c r="AH539" s="143">
        <v>14.2</v>
      </c>
      <c r="AI539" s="143">
        <v>14</v>
      </c>
      <c r="AJ539" s="150">
        <v>14.2</v>
      </c>
      <c r="AK539" s="142">
        <v>14.6</v>
      </c>
      <c r="AL539" s="143">
        <v>15</v>
      </c>
      <c r="AM539" s="143">
        <v>14.6</v>
      </c>
      <c r="AN539" s="143">
        <v>13.6</v>
      </c>
      <c r="AO539" s="143">
        <v>14.8</v>
      </c>
      <c r="AP539" s="143">
        <v>13.6</v>
      </c>
      <c r="AQ539" s="110">
        <f t="shared" si="696"/>
        <v>9.9999999999999645E-2</v>
      </c>
      <c r="CQ539"/>
      <c r="CX539" s="103">
        <v>44425</v>
      </c>
      <c r="CY539" s="127">
        <v>10</v>
      </c>
      <c r="CZ539" s="127">
        <v>8</v>
      </c>
      <c r="DA539" s="126">
        <f t="shared" si="697"/>
        <v>2</v>
      </c>
      <c r="DC539" s="103">
        <v>44425</v>
      </c>
      <c r="DD539" s="127">
        <f t="shared" si="700"/>
        <v>0</v>
      </c>
      <c r="DE539" s="127">
        <f t="shared" si="701"/>
        <v>0.59999999999999964</v>
      </c>
      <c r="DF539" s="127">
        <f t="shared" si="702"/>
        <v>-2</v>
      </c>
      <c r="DG539" s="127">
        <f t="shared" si="703"/>
        <v>-1</v>
      </c>
      <c r="DH539" s="127">
        <f t="shared" si="704"/>
        <v>-0.59999999999999964</v>
      </c>
      <c r="DI539" s="127">
        <f t="shared" si="705"/>
        <v>0</v>
      </c>
      <c r="DJ539" s="127">
        <f t="shared" si="706"/>
        <v>-1.4000000000000004</v>
      </c>
      <c r="DK539" s="127">
        <f t="shared" si="707"/>
        <v>-1.5999999999999996</v>
      </c>
      <c r="DL539" s="127">
        <f t="shared" si="708"/>
        <v>-0.40000000000000036</v>
      </c>
      <c r="DM539" s="127">
        <f t="shared" si="709"/>
        <v>-1</v>
      </c>
      <c r="DN539" s="127">
        <f t="shared" si="710"/>
        <v>-2</v>
      </c>
      <c r="DO539" s="127">
        <f t="shared" si="711"/>
        <v>-0.59999999999999964</v>
      </c>
      <c r="DP539" s="127">
        <f t="shared" si="712"/>
        <v>-0.59999999999999964</v>
      </c>
      <c r="DQ539" s="127">
        <f t="shared" si="713"/>
        <v>-0.59999999999999964</v>
      </c>
      <c r="DR539" s="127">
        <f t="shared" si="714"/>
        <v>-2.1999999999999993</v>
      </c>
      <c r="DS539" s="127">
        <f t="shared" si="715"/>
        <v>-2.7999999999999989</v>
      </c>
      <c r="DU539" s="103">
        <v>44428</v>
      </c>
      <c r="DV539" s="127"/>
      <c r="DW539" s="202"/>
      <c r="DX539" s="134"/>
      <c r="DY539" s="127">
        <v>7.4</v>
      </c>
      <c r="DZ539" s="202">
        <v>7.05</v>
      </c>
      <c r="EA539" s="134">
        <f t="shared" si="698"/>
        <v>0.35000000000000053</v>
      </c>
      <c r="EB539" s="127"/>
      <c r="EC539" s="202"/>
      <c r="ED539" s="134"/>
      <c r="EE539" s="127"/>
      <c r="EF539" s="202"/>
      <c r="EG539" s="134"/>
      <c r="EH539" s="127"/>
      <c r="EI539" s="202"/>
      <c r="EJ539" s="134"/>
      <c r="EK539" s="127"/>
      <c r="EL539" s="202"/>
      <c r="EM539" s="134"/>
      <c r="EN539" s="127"/>
      <c r="EO539" s="202"/>
      <c r="EP539" s="134"/>
      <c r="EQ539" s="127"/>
      <c r="ER539" s="202"/>
      <c r="ES539" s="134"/>
      <c r="ET539" s="127"/>
      <c r="EU539" s="202"/>
      <c r="EV539" s="134"/>
      <c r="EW539" s="127"/>
      <c r="EX539" s="202"/>
      <c r="EY539" s="134"/>
    </row>
    <row r="540" spans="10:155" ht="16.5" x14ac:dyDescent="0.35">
      <c r="J540" s="103">
        <v>44424</v>
      </c>
      <c r="K540" s="101">
        <f t="shared" si="699"/>
        <v>14.96774193548387</v>
      </c>
      <c r="L540" s="142">
        <v>15.4</v>
      </c>
      <c r="M540" s="143">
        <v>15.8</v>
      </c>
      <c r="N540" s="143">
        <v>15.2</v>
      </c>
      <c r="O540" s="143">
        <v>16.2</v>
      </c>
      <c r="P540" s="143">
        <v>16.399999999999999</v>
      </c>
      <c r="Q540" s="150">
        <v>17.8</v>
      </c>
      <c r="R540" s="142">
        <v>15.4</v>
      </c>
      <c r="S540" s="143">
        <v>15.6</v>
      </c>
      <c r="T540" s="143">
        <v>15.2</v>
      </c>
      <c r="U540" s="143">
        <v>16.2</v>
      </c>
      <c r="V540" s="143">
        <v>15.6</v>
      </c>
      <c r="W540" s="149">
        <v>16.2</v>
      </c>
      <c r="X540" s="161">
        <v>12.8</v>
      </c>
      <c r="Y540" s="143">
        <v>14.8</v>
      </c>
      <c r="Z540" s="143">
        <v>14.2</v>
      </c>
      <c r="AA540" s="143">
        <v>14.6</v>
      </c>
      <c r="AB540" s="150">
        <v>14.2</v>
      </c>
      <c r="AC540" s="142">
        <v>15.2</v>
      </c>
      <c r="AD540" s="143">
        <v>15</v>
      </c>
      <c r="AE540" s="143">
        <v>14.6</v>
      </c>
      <c r="AF540" s="143">
        <v>15.2</v>
      </c>
      <c r="AG540" s="143">
        <v>14</v>
      </c>
      <c r="AH540" s="143">
        <v>14.2</v>
      </c>
      <c r="AI540" s="143">
        <v>14</v>
      </c>
      <c r="AJ540" s="150">
        <v>14.2</v>
      </c>
      <c r="AK540" s="142">
        <v>14.4</v>
      </c>
      <c r="AL540" s="143">
        <v>15</v>
      </c>
      <c r="AM540" s="143">
        <v>14.6</v>
      </c>
      <c r="AN540" s="143">
        <v>13.6</v>
      </c>
      <c r="AO540" s="143">
        <v>14.8</v>
      </c>
      <c r="AP540" s="143">
        <v>13.6</v>
      </c>
      <c r="AQ540" s="110">
        <f t="shared" si="696"/>
        <v>0.19999999999999929</v>
      </c>
      <c r="CQ540"/>
      <c r="CX540" s="103">
        <v>44424</v>
      </c>
      <c r="CY540" s="127">
        <v>10.5</v>
      </c>
      <c r="CZ540" s="127">
        <v>9.25</v>
      </c>
      <c r="DA540" s="126">
        <f t="shared" si="697"/>
        <v>1.25</v>
      </c>
      <c r="DC540" s="103">
        <v>44424</v>
      </c>
      <c r="DD540" s="127">
        <f t="shared" si="700"/>
        <v>0</v>
      </c>
      <c r="DE540" s="127">
        <f t="shared" si="701"/>
        <v>0.59999999999999964</v>
      </c>
      <c r="DF540" s="127">
        <f t="shared" si="702"/>
        <v>-2</v>
      </c>
      <c r="DG540" s="127">
        <f t="shared" si="703"/>
        <v>-1</v>
      </c>
      <c r="DH540" s="127">
        <f t="shared" si="704"/>
        <v>-0.59999999999999964</v>
      </c>
      <c r="DI540" s="127">
        <f t="shared" si="705"/>
        <v>-0.19999999999999929</v>
      </c>
      <c r="DJ540" s="127">
        <f t="shared" si="706"/>
        <v>-1.4000000000000004</v>
      </c>
      <c r="DK540" s="127">
        <f t="shared" si="707"/>
        <v>-1.5999999999999996</v>
      </c>
      <c r="DL540" s="127">
        <f t="shared" si="708"/>
        <v>-0.40000000000000036</v>
      </c>
      <c r="DM540" s="127">
        <f t="shared" si="709"/>
        <v>-1.1999999999999993</v>
      </c>
      <c r="DN540" s="127">
        <f t="shared" si="710"/>
        <v>-1.8000000000000007</v>
      </c>
      <c r="DO540" s="127">
        <f t="shared" si="711"/>
        <v>-0.59999999999999964</v>
      </c>
      <c r="DP540" s="127">
        <f t="shared" si="712"/>
        <v>-0.59999999999999964</v>
      </c>
      <c r="DQ540" s="127">
        <f t="shared" si="713"/>
        <v>-0.40000000000000036</v>
      </c>
      <c r="DR540" s="127">
        <f t="shared" si="714"/>
        <v>-2.1999999999999993</v>
      </c>
      <c r="DS540" s="127">
        <f t="shared" si="715"/>
        <v>-2.7999999999999989</v>
      </c>
      <c r="DU540" s="103">
        <v>44427</v>
      </c>
      <c r="DV540" s="127"/>
      <c r="DW540" s="202"/>
      <c r="DX540" s="134"/>
      <c r="DY540" s="127">
        <v>7.35</v>
      </c>
      <c r="DZ540" s="202">
        <v>7.25</v>
      </c>
      <c r="EA540" s="134">
        <f t="shared" si="698"/>
        <v>9.9999999999999645E-2</v>
      </c>
      <c r="EB540" s="127"/>
      <c r="EC540" s="202"/>
      <c r="ED540" s="134"/>
      <c r="EE540" s="127"/>
      <c r="EF540" s="202"/>
      <c r="EG540" s="134"/>
      <c r="EH540" s="127"/>
      <c r="EI540" s="202"/>
      <c r="EJ540" s="134"/>
      <c r="EK540" s="127"/>
      <c r="EL540" s="202"/>
      <c r="EM540" s="134"/>
      <c r="EN540" s="127"/>
      <c r="EO540" s="202"/>
      <c r="EP540" s="134"/>
      <c r="EQ540" s="127"/>
      <c r="ER540" s="202"/>
      <c r="ES540" s="134"/>
      <c r="ET540" s="127"/>
      <c r="EU540" s="202"/>
      <c r="EV540" s="134"/>
      <c r="EW540" s="127"/>
      <c r="EX540" s="202"/>
      <c r="EY540" s="134"/>
    </row>
    <row r="541" spans="10:155" ht="16.5" x14ac:dyDescent="0.35">
      <c r="J541" s="103">
        <v>44423</v>
      </c>
      <c r="K541" s="101">
        <f t="shared" si="699"/>
        <v>14.787096774193548</v>
      </c>
      <c r="L541" s="142">
        <v>15.2</v>
      </c>
      <c r="M541" s="143">
        <v>15.2</v>
      </c>
      <c r="N541" s="143">
        <v>15</v>
      </c>
      <c r="O541" s="143">
        <v>15</v>
      </c>
      <c r="P541" s="143">
        <v>16.2</v>
      </c>
      <c r="Q541" s="150">
        <v>17.8</v>
      </c>
      <c r="R541" s="142">
        <v>15</v>
      </c>
      <c r="S541" s="143">
        <v>15.2</v>
      </c>
      <c r="T541" s="143">
        <v>14.8</v>
      </c>
      <c r="U541" s="143">
        <v>16.2</v>
      </c>
      <c r="V541" s="143">
        <v>15.2</v>
      </c>
      <c r="W541" s="149">
        <v>16.2</v>
      </c>
      <c r="X541" s="161">
        <v>12.8</v>
      </c>
      <c r="Y541" s="143">
        <v>14.4</v>
      </c>
      <c r="Z541" s="143">
        <v>14.2</v>
      </c>
      <c r="AA541" s="143">
        <v>15</v>
      </c>
      <c r="AB541" s="150">
        <v>14.2</v>
      </c>
      <c r="AC541" s="142">
        <v>15.2</v>
      </c>
      <c r="AD541" s="143">
        <v>15</v>
      </c>
      <c r="AE541" s="143">
        <v>15</v>
      </c>
      <c r="AF541" s="143">
        <v>15</v>
      </c>
      <c r="AG541" s="143">
        <v>14</v>
      </c>
      <c r="AH541" s="143">
        <v>14</v>
      </c>
      <c r="AI541" s="143">
        <v>14</v>
      </c>
      <c r="AJ541" s="150">
        <v>14</v>
      </c>
      <c r="AK541" s="142">
        <v>14</v>
      </c>
      <c r="AL541" s="143">
        <v>14.6</v>
      </c>
      <c r="AM541" s="143">
        <v>14.4</v>
      </c>
      <c r="AN541" s="143">
        <v>13.6</v>
      </c>
      <c r="AO541" s="143">
        <v>14.4</v>
      </c>
      <c r="AP541" s="143">
        <v>13.6</v>
      </c>
      <c r="AQ541" s="110">
        <f t="shared" ref="AQ541:AQ604" si="716">SUM(P541+AL541)/2-SUM(R541+S541)/2</f>
        <v>0.29999999999999893</v>
      </c>
      <c r="CQ541"/>
      <c r="CX541" s="103">
        <v>44423</v>
      </c>
      <c r="CY541" s="127">
        <v>9.25</v>
      </c>
      <c r="CZ541" s="127">
        <v>8</v>
      </c>
      <c r="DA541" s="126">
        <f t="shared" si="697"/>
        <v>1.25</v>
      </c>
      <c r="DC541" s="103">
        <v>44423</v>
      </c>
      <c r="DD541" s="127">
        <f t="shared" si="700"/>
        <v>0</v>
      </c>
      <c r="DE541" s="127">
        <f t="shared" si="701"/>
        <v>1</v>
      </c>
      <c r="DF541" s="127">
        <f t="shared" si="702"/>
        <v>-1.5999999999999996</v>
      </c>
      <c r="DG541" s="127">
        <f t="shared" si="703"/>
        <v>-0.79999999999999893</v>
      </c>
      <c r="DH541" s="127">
        <f t="shared" si="704"/>
        <v>-0.59999999999999964</v>
      </c>
      <c r="DI541" s="127">
        <f t="shared" si="705"/>
        <v>-0.19999999999999929</v>
      </c>
      <c r="DJ541" s="127">
        <f t="shared" si="706"/>
        <v>-1.1999999999999993</v>
      </c>
      <c r="DK541" s="127">
        <f t="shared" si="707"/>
        <v>-1.1999999999999993</v>
      </c>
      <c r="DL541" s="127">
        <f t="shared" si="708"/>
        <v>-0.19999999999999929</v>
      </c>
      <c r="DM541" s="127">
        <f t="shared" si="709"/>
        <v>-1.1999999999999993</v>
      </c>
      <c r="DN541" s="127">
        <f t="shared" si="710"/>
        <v>-1.4000000000000004</v>
      </c>
      <c r="DO541" s="127">
        <f t="shared" si="711"/>
        <v>-0.40000000000000036</v>
      </c>
      <c r="DP541" s="127">
        <f t="shared" si="712"/>
        <v>-0.59999999999999964</v>
      </c>
      <c r="DQ541" s="127">
        <f t="shared" si="713"/>
        <v>-0.40000000000000036</v>
      </c>
      <c r="DR541" s="127">
        <f t="shared" si="714"/>
        <v>-1.7999999999999989</v>
      </c>
      <c r="DS541" s="127">
        <f t="shared" si="715"/>
        <v>-2.3999999999999986</v>
      </c>
      <c r="DU541" s="103">
        <v>44426</v>
      </c>
      <c r="DV541" s="127"/>
      <c r="DW541" s="202"/>
      <c r="DX541" s="134"/>
      <c r="DY541" s="127">
        <v>7.65</v>
      </c>
      <c r="DZ541" s="202">
        <v>7.6</v>
      </c>
      <c r="EA541" s="134">
        <f t="shared" si="698"/>
        <v>5.0000000000000711E-2</v>
      </c>
      <c r="EB541" s="127"/>
      <c r="EC541" s="202"/>
      <c r="ED541" s="134"/>
      <c r="EE541" s="127"/>
      <c r="EF541" s="202"/>
      <c r="EG541" s="134"/>
      <c r="EH541" s="127"/>
      <c r="EI541" s="202"/>
      <c r="EJ541" s="134"/>
      <c r="EK541" s="127"/>
      <c r="EL541" s="202"/>
      <c r="EM541" s="134"/>
      <c r="EN541" s="127"/>
      <c r="EO541" s="202"/>
      <c r="EP541" s="134"/>
      <c r="EQ541" s="127"/>
      <c r="ER541" s="202"/>
      <c r="ES541" s="134"/>
      <c r="ET541" s="127"/>
      <c r="EU541" s="202"/>
      <c r="EV541" s="134"/>
      <c r="EW541" s="127"/>
      <c r="EX541" s="202"/>
      <c r="EY541" s="134"/>
    </row>
    <row r="542" spans="10:155" ht="16.5" x14ac:dyDescent="0.35">
      <c r="J542" s="103">
        <v>44422</v>
      </c>
      <c r="K542" s="101">
        <f t="shared" si="699"/>
        <v>14.74193548387097</v>
      </c>
      <c r="L542" s="142">
        <v>15.2</v>
      </c>
      <c r="M542" s="143">
        <v>15.2</v>
      </c>
      <c r="N542" s="143">
        <v>15</v>
      </c>
      <c r="O542" s="143">
        <v>15</v>
      </c>
      <c r="P542" s="143">
        <v>16.2</v>
      </c>
      <c r="Q542" s="150">
        <v>17.8</v>
      </c>
      <c r="R542" s="142">
        <v>14.8</v>
      </c>
      <c r="S542" s="143">
        <v>14.8</v>
      </c>
      <c r="T542" s="143">
        <v>14.8</v>
      </c>
      <c r="U542" s="143">
        <v>16.2</v>
      </c>
      <c r="V542" s="143">
        <v>15.4</v>
      </c>
      <c r="W542" s="149">
        <v>16.2</v>
      </c>
      <c r="X542" s="161">
        <v>12.8</v>
      </c>
      <c r="Y542" s="143">
        <v>14.4</v>
      </c>
      <c r="Z542" s="143">
        <v>14.2</v>
      </c>
      <c r="AA542" s="143">
        <v>15</v>
      </c>
      <c r="AB542" s="150">
        <v>14.2</v>
      </c>
      <c r="AC542" s="142">
        <v>15.2</v>
      </c>
      <c r="AD542" s="143">
        <v>15</v>
      </c>
      <c r="AE542" s="143">
        <v>15</v>
      </c>
      <c r="AF542" s="143">
        <v>14.8</v>
      </c>
      <c r="AG542" s="143">
        <v>14</v>
      </c>
      <c r="AH542" s="143">
        <v>13.8</v>
      </c>
      <c r="AI542" s="143">
        <v>13.8</v>
      </c>
      <c r="AJ542" s="150">
        <v>13.6</v>
      </c>
      <c r="AK542" s="142">
        <v>14</v>
      </c>
      <c r="AL542" s="143">
        <v>14.6</v>
      </c>
      <c r="AM542" s="143">
        <v>14.4</v>
      </c>
      <c r="AN542" s="143">
        <v>13.6</v>
      </c>
      <c r="AO542" s="143">
        <v>14.4</v>
      </c>
      <c r="AP542" s="143">
        <v>13.6</v>
      </c>
      <c r="AQ542" s="110">
        <f t="shared" si="716"/>
        <v>0.59999999999999787</v>
      </c>
      <c r="CQ542"/>
      <c r="CX542" s="103">
        <v>44422</v>
      </c>
      <c r="CY542" s="127">
        <v>9.75</v>
      </c>
      <c r="CZ542" s="127">
        <v>8</v>
      </c>
      <c r="DA542" s="126">
        <f t="shared" si="697"/>
        <v>1.75</v>
      </c>
      <c r="DC542" s="103">
        <v>44422</v>
      </c>
      <c r="DD542" s="127">
        <f t="shared" si="700"/>
        <v>0.59999999999999964</v>
      </c>
      <c r="DE542" s="127">
        <f t="shared" si="701"/>
        <v>1.3999999999999986</v>
      </c>
      <c r="DF542" s="127">
        <f t="shared" si="702"/>
        <v>-1.2000000000000011</v>
      </c>
      <c r="DG542" s="127">
        <f t="shared" si="703"/>
        <v>-0.40000000000000036</v>
      </c>
      <c r="DH542" s="127">
        <f t="shared" si="704"/>
        <v>-0.20000000000000107</v>
      </c>
      <c r="DI542" s="127">
        <f t="shared" si="705"/>
        <v>0</v>
      </c>
      <c r="DJ542" s="127">
        <f t="shared" si="706"/>
        <v>-1</v>
      </c>
      <c r="DK542" s="127">
        <f t="shared" si="707"/>
        <v>-1</v>
      </c>
      <c r="DL542" s="127">
        <f t="shared" si="708"/>
        <v>0.19999999999999929</v>
      </c>
      <c r="DM542" s="127">
        <f t="shared" si="709"/>
        <v>-0.80000000000000071</v>
      </c>
      <c r="DN542" s="127">
        <f t="shared" si="710"/>
        <v>-1.2000000000000011</v>
      </c>
      <c r="DO542" s="127">
        <f t="shared" si="711"/>
        <v>-0.20000000000000107</v>
      </c>
      <c r="DP542" s="127">
        <f t="shared" si="712"/>
        <v>-0.80000000000000071</v>
      </c>
      <c r="DQ542" s="127">
        <f t="shared" si="713"/>
        <v>-0.20000000000000107</v>
      </c>
      <c r="DR542" s="127">
        <f t="shared" si="714"/>
        <v>-1.7999999999999989</v>
      </c>
      <c r="DS542" s="127">
        <f t="shared" si="715"/>
        <v>-2</v>
      </c>
      <c r="DU542" s="103">
        <v>44425</v>
      </c>
      <c r="DV542" s="127"/>
      <c r="DW542" s="202"/>
      <c r="DX542" s="134"/>
      <c r="DY542" s="127">
        <v>7.7</v>
      </c>
      <c r="DZ542" s="202">
        <v>7.65</v>
      </c>
      <c r="EA542" s="134">
        <f t="shared" si="698"/>
        <v>4.9999999999999822E-2</v>
      </c>
      <c r="EB542" s="127"/>
      <c r="EC542" s="202"/>
      <c r="ED542" s="134"/>
      <c r="EE542" s="127"/>
      <c r="EF542" s="202"/>
      <c r="EG542" s="134"/>
      <c r="EH542" s="127"/>
      <c r="EI542" s="202"/>
      <c r="EJ542" s="134"/>
      <c r="EK542" s="127"/>
      <c r="EL542" s="202"/>
      <c r="EM542" s="134"/>
      <c r="EN542" s="127"/>
      <c r="EO542" s="202"/>
      <c r="EP542" s="134"/>
      <c r="EQ542" s="127"/>
      <c r="ER542" s="202"/>
      <c r="ES542" s="134"/>
      <c r="ET542" s="127"/>
      <c r="EU542" s="202"/>
      <c r="EV542" s="134"/>
      <c r="EW542" s="127"/>
      <c r="EX542" s="202"/>
      <c r="EY542" s="134"/>
    </row>
    <row r="543" spans="10:155" ht="16.5" x14ac:dyDescent="0.35">
      <c r="J543" s="103">
        <v>44421</v>
      </c>
      <c r="K543" s="101">
        <f t="shared" si="699"/>
        <v>14.8</v>
      </c>
      <c r="L543" s="142">
        <v>15.2</v>
      </c>
      <c r="M543" s="143">
        <v>15.6</v>
      </c>
      <c r="N543" s="143">
        <v>15</v>
      </c>
      <c r="O543" s="143">
        <v>15</v>
      </c>
      <c r="P543" s="143">
        <v>16.2</v>
      </c>
      <c r="Q543" s="150">
        <v>17.8</v>
      </c>
      <c r="R543" s="142">
        <v>14.8</v>
      </c>
      <c r="S543" s="143">
        <v>14.6</v>
      </c>
      <c r="T543" s="143">
        <v>14.8</v>
      </c>
      <c r="U543" s="143">
        <v>16.2</v>
      </c>
      <c r="V543" s="143">
        <v>15.4</v>
      </c>
      <c r="W543" s="149">
        <v>16.2</v>
      </c>
      <c r="X543" s="161">
        <v>12.8</v>
      </c>
      <c r="Y543" s="143">
        <v>14.4</v>
      </c>
      <c r="Z543" s="143">
        <v>14.2</v>
      </c>
      <c r="AA543" s="143">
        <v>15</v>
      </c>
      <c r="AB543" s="150">
        <v>14.2</v>
      </c>
      <c r="AC543" s="142">
        <v>15</v>
      </c>
      <c r="AD543" s="143">
        <v>15</v>
      </c>
      <c r="AE543" s="143">
        <v>15</v>
      </c>
      <c r="AF543" s="143">
        <v>14.8</v>
      </c>
      <c r="AG543" s="143">
        <v>14</v>
      </c>
      <c r="AH543" s="143">
        <v>13.8</v>
      </c>
      <c r="AI543" s="143">
        <v>13.8</v>
      </c>
      <c r="AJ543" s="150">
        <v>13.6</v>
      </c>
      <c r="AK543" s="142">
        <v>15.4</v>
      </c>
      <c r="AL543" s="143">
        <v>14.4</v>
      </c>
      <c r="AM543" s="143">
        <v>14.4</v>
      </c>
      <c r="AN543" s="143">
        <v>13.6</v>
      </c>
      <c r="AO543" s="143">
        <v>15</v>
      </c>
      <c r="AP543" s="143">
        <v>13.6</v>
      </c>
      <c r="AQ543" s="110">
        <f t="shared" si="716"/>
        <v>0.60000000000000142</v>
      </c>
      <c r="CQ543"/>
      <c r="CX543" s="103">
        <v>44421</v>
      </c>
      <c r="CY543" s="127">
        <v>9.75</v>
      </c>
      <c r="CZ543" s="127">
        <v>7.75</v>
      </c>
      <c r="DA543" s="126">
        <f t="shared" si="697"/>
        <v>2</v>
      </c>
      <c r="DC543" s="103">
        <v>44421</v>
      </c>
      <c r="DD543" s="127">
        <f t="shared" si="700"/>
        <v>0.80000000000000071</v>
      </c>
      <c r="DE543" s="127">
        <f t="shared" si="701"/>
        <v>1.5999999999999996</v>
      </c>
      <c r="DF543" s="127">
        <f t="shared" si="702"/>
        <v>-1</v>
      </c>
      <c r="DG543" s="127">
        <f t="shared" si="703"/>
        <v>-0.19999999999999929</v>
      </c>
      <c r="DH543" s="127">
        <f t="shared" si="704"/>
        <v>-0.19999999999999929</v>
      </c>
      <c r="DI543" s="127">
        <f t="shared" si="705"/>
        <v>0.20000000000000107</v>
      </c>
      <c r="DJ543" s="127">
        <f t="shared" si="706"/>
        <v>-0.79999999999999893</v>
      </c>
      <c r="DK543" s="127">
        <f t="shared" si="707"/>
        <v>-0.79999999999999893</v>
      </c>
      <c r="DL543" s="127">
        <f t="shared" si="708"/>
        <v>0.40000000000000036</v>
      </c>
      <c r="DM543" s="127">
        <f t="shared" si="709"/>
        <v>0.80000000000000071</v>
      </c>
      <c r="DN543" s="127">
        <f t="shared" si="710"/>
        <v>-1.2000000000000011</v>
      </c>
      <c r="DO543" s="127">
        <f t="shared" si="711"/>
        <v>-0.20000000000000107</v>
      </c>
      <c r="DP543" s="127">
        <f t="shared" si="712"/>
        <v>-1</v>
      </c>
      <c r="DQ543" s="127">
        <f t="shared" si="713"/>
        <v>-0.40000000000000036</v>
      </c>
      <c r="DR543" s="127">
        <f t="shared" si="714"/>
        <v>-1.5999999999999996</v>
      </c>
      <c r="DS543" s="127">
        <f t="shared" si="715"/>
        <v>-1.7999999999999989</v>
      </c>
      <c r="DU543" s="103">
        <v>44424</v>
      </c>
      <c r="DV543" s="127"/>
      <c r="DW543" s="202"/>
      <c r="DX543" s="134"/>
      <c r="DY543" s="127">
        <v>7.7</v>
      </c>
      <c r="DZ543" s="202">
        <v>7.65</v>
      </c>
      <c r="EA543" s="134">
        <f t="shared" si="698"/>
        <v>4.9999999999999822E-2</v>
      </c>
      <c r="EB543" s="127"/>
      <c r="EC543" s="202"/>
      <c r="ED543" s="134"/>
      <c r="EE543" s="127"/>
      <c r="EF543" s="202"/>
      <c r="EG543" s="134"/>
      <c r="EH543" s="127"/>
      <c r="EI543" s="202"/>
      <c r="EJ543" s="134"/>
      <c r="EK543" s="127"/>
      <c r="EL543" s="202"/>
      <c r="EM543" s="134"/>
      <c r="EN543" s="127"/>
      <c r="EO543" s="202"/>
      <c r="EP543" s="134"/>
      <c r="EQ543" s="127"/>
      <c r="ER543" s="202"/>
      <c r="ES543" s="134"/>
      <c r="ET543" s="127"/>
      <c r="EU543" s="202"/>
      <c r="EV543" s="134"/>
      <c r="EW543" s="127"/>
      <c r="EX543" s="202"/>
      <c r="EY543" s="134"/>
    </row>
    <row r="544" spans="10:155" ht="16.5" x14ac:dyDescent="0.35">
      <c r="J544" s="103">
        <v>44420</v>
      </c>
      <c r="K544" s="101">
        <f t="shared" si="699"/>
        <v>15.083870967741934</v>
      </c>
      <c r="L544" s="142">
        <v>15.6</v>
      </c>
      <c r="M544" s="143">
        <v>15.8</v>
      </c>
      <c r="N544" s="143">
        <v>15.2</v>
      </c>
      <c r="O544" s="143">
        <v>15.2</v>
      </c>
      <c r="P544" s="143">
        <v>16.600000000000001</v>
      </c>
      <c r="Q544" s="150">
        <v>18</v>
      </c>
      <c r="R544" s="142">
        <v>15.2</v>
      </c>
      <c r="S544" s="143">
        <v>14.8</v>
      </c>
      <c r="T544" s="143">
        <v>15</v>
      </c>
      <c r="U544" s="143">
        <v>16.600000000000001</v>
      </c>
      <c r="V544" s="143">
        <v>16.2</v>
      </c>
      <c r="W544" s="149">
        <v>16.600000000000001</v>
      </c>
      <c r="X544" s="161">
        <v>12.8</v>
      </c>
      <c r="Y544" s="143">
        <v>14.6</v>
      </c>
      <c r="Z544" s="143">
        <v>14.6</v>
      </c>
      <c r="AA544" s="143">
        <v>15.2</v>
      </c>
      <c r="AB544" s="150">
        <v>14.6</v>
      </c>
      <c r="AC544" s="142">
        <v>15.4</v>
      </c>
      <c r="AD544" s="143">
        <v>15.4</v>
      </c>
      <c r="AE544" s="143">
        <v>15.2</v>
      </c>
      <c r="AF544" s="143">
        <v>15</v>
      </c>
      <c r="AG544" s="143">
        <v>14.2</v>
      </c>
      <c r="AH544" s="143">
        <v>13.8</v>
      </c>
      <c r="AI544" s="143">
        <v>13.8</v>
      </c>
      <c r="AJ544" s="150">
        <v>13.8</v>
      </c>
      <c r="AK544" s="142">
        <v>15.8</v>
      </c>
      <c r="AL544" s="143">
        <v>14.8</v>
      </c>
      <c r="AM544" s="143">
        <v>14.6</v>
      </c>
      <c r="AN544" s="143">
        <v>14</v>
      </c>
      <c r="AO544" s="143">
        <v>15.2</v>
      </c>
      <c r="AP544" s="143">
        <v>14</v>
      </c>
      <c r="AQ544" s="110">
        <f t="shared" si="716"/>
        <v>0.70000000000000107</v>
      </c>
      <c r="CQ544"/>
      <c r="CX544" s="103">
        <v>44420</v>
      </c>
      <c r="CY544" s="127">
        <v>9.75</v>
      </c>
      <c r="CZ544" s="127">
        <v>7.5</v>
      </c>
      <c r="DA544" s="126">
        <f t="shared" si="697"/>
        <v>2.25</v>
      </c>
      <c r="DC544" s="103">
        <v>44420</v>
      </c>
      <c r="DD544" s="127">
        <f t="shared" si="700"/>
        <v>1.3999999999999986</v>
      </c>
      <c r="DE544" s="127">
        <f t="shared" si="701"/>
        <v>1.8000000000000007</v>
      </c>
      <c r="DF544" s="127">
        <f t="shared" si="702"/>
        <v>-0.80000000000000071</v>
      </c>
      <c r="DG544" s="127">
        <f t="shared" si="703"/>
        <v>-0.20000000000000107</v>
      </c>
      <c r="DH544" s="127">
        <f t="shared" si="704"/>
        <v>0</v>
      </c>
      <c r="DI544" s="127">
        <f t="shared" si="705"/>
        <v>0.39999999999999858</v>
      </c>
      <c r="DJ544" s="127">
        <f t="shared" si="706"/>
        <v>-1</v>
      </c>
      <c r="DK544" s="127">
        <f t="shared" si="707"/>
        <v>-1</v>
      </c>
      <c r="DL544" s="127">
        <f t="shared" si="708"/>
        <v>0.39999999999999858</v>
      </c>
      <c r="DM544" s="127">
        <f t="shared" si="709"/>
        <v>1</v>
      </c>
      <c r="DN544" s="127">
        <f t="shared" si="710"/>
        <v>-1.1999999999999993</v>
      </c>
      <c r="DO544" s="127">
        <f t="shared" si="711"/>
        <v>0.19999999999999929</v>
      </c>
      <c r="DP544" s="127">
        <f t="shared" si="712"/>
        <v>-1.3999999999999986</v>
      </c>
      <c r="DQ544" s="127">
        <f t="shared" si="713"/>
        <v>-0.39999999999999858</v>
      </c>
      <c r="DR544" s="127">
        <f t="shared" si="714"/>
        <v>-2</v>
      </c>
      <c r="DS544" s="127">
        <f t="shared" si="715"/>
        <v>-2</v>
      </c>
      <c r="DU544" s="103">
        <v>44423</v>
      </c>
      <c r="DV544" s="127"/>
      <c r="DW544" s="202"/>
      <c r="DX544" s="134"/>
      <c r="DY544" s="127">
        <v>7.65</v>
      </c>
      <c r="DZ544" s="202">
        <v>7.65</v>
      </c>
      <c r="EA544" s="134">
        <f t="shared" si="698"/>
        <v>0</v>
      </c>
      <c r="EB544" s="127"/>
      <c r="EC544" s="202"/>
      <c r="ED544" s="134"/>
      <c r="EE544" s="127"/>
      <c r="EF544" s="202"/>
      <c r="EG544" s="134"/>
      <c r="EH544" s="127"/>
      <c r="EI544" s="202"/>
      <c r="EJ544" s="134"/>
      <c r="EK544" s="127"/>
      <c r="EL544" s="202"/>
      <c r="EM544" s="134"/>
      <c r="EN544" s="127"/>
      <c r="EO544" s="202"/>
      <c r="EP544" s="134"/>
      <c r="EQ544" s="127"/>
      <c r="ER544" s="202"/>
      <c r="ES544" s="134"/>
      <c r="ET544" s="127"/>
      <c r="EU544" s="202"/>
      <c r="EV544" s="134"/>
      <c r="EW544" s="127"/>
      <c r="EX544" s="202"/>
      <c r="EY544" s="134"/>
    </row>
    <row r="545" spans="10:155" ht="16.5" x14ac:dyDescent="0.35">
      <c r="J545" s="103">
        <v>44419</v>
      </c>
      <c r="K545" s="101">
        <f t="shared" si="699"/>
        <v>15.374193548387092</v>
      </c>
      <c r="L545" s="142">
        <v>16</v>
      </c>
      <c r="M545" s="143">
        <v>16</v>
      </c>
      <c r="N545" s="143">
        <v>15.6</v>
      </c>
      <c r="O545" s="143">
        <v>15.6</v>
      </c>
      <c r="P545" s="143">
        <v>17</v>
      </c>
      <c r="Q545" s="150">
        <v>18.600000000000001</v>
      </c>
      <c r="R545" s="142">
        <v>15.6</v>
      </c>
      <c r="S545" s="143">
        <v>15.2</v>
      </c>
      <c r="T545" s="143">
        <v>15.6</v>
      </c>
      <c r="U545" s="143">
        <v>16.8</v>
      </c>
      <c r="V545" s="143">
        <v>16.600000000000001</v>
      </c>
      <c r="W545" s="149">
        <v>16.600000000000001</v>
      </c>
      <c r="X545" s="161">
        <v>13.2</v>
      </c>
      <c r="Y545" s="143">
        <v>15</v>
      </c>
      <c r="Z545" s="143">
        <v>14.6</v>
      </c>
      <c r="AA545" s="143">
        <v>15.4</v>
      </c>
      <c r="AB545" s="150">
        <v>14.6</v>
      </c>
      <c r="AC545" s="142">
        <v>15.4</v>
      </c>
      <c r="AD545" s="143">
        <v>15.4</v>
      </c>
      <c r="AE545" s="143">
        <v>15.4</v>
      </c>
      <c r="AF545" s="143">
        <v>15.4</v>
      </c>
      <c r="AG545" s="143">
        <v>14.6</v>
      </c>
      <c r="AH545" s="143">
        <v>14.2</v>
      </c>
      <c r="AI545" s="143">
        <v>14</v>
      </c>
      <c r="AJ545" s="150">
        <v>14</v>
      </c>
      <c r="AK545" s="142">
        <v>16</v>
      </c>
      <c r="AL545" s="143">
        <v>15</v>
      </c>
      <c r="AM545" s="143">
        <v>15</v>
      </c>
      <c r="AN545" s="143">
        <v>14.4</v>
      </c>
      <c r="AO545" s="143">
        <v>15.4</v>
      </c>
      <c r="AP545" s="143">
        <v>14.4</v>
      </c>
      <c r="AQ545" s="110">
        <f t="shared" si="716"/>
        <v>0.60000000000000142</v>
      </c>
      <c r="CQ545"/>
      <c r="CX545" s="103">
        <v>44419</v>
      </c>
      <c r="CY545" s="127">
        <v>9.75</v>
      </c>
      <c r="CZ545" s="127">
        <v>7.5</v>
      </c>
      <c r="DA545" s="126">
        <f t="shared" si="697"/>
        <v>2.25</v>
      </c>
      <c r="DC545" s="103">
        <v>44419</v>
      </c>
      <c r="DD545" s="127">
        <f t="shared" si="700"/>
        <v>1.4000000000000021</v>
      </c>
      <c r="DE545" s="127">
        <f t="shared" si="701"/>
        <v>1.6000000000000014</v>
      </c>
      <c r="DF545" s="127">
        <f t="shared" si="702"/>
        <v>-0.79999999999999893</v>
      </c>
      <c r="DG545" s="127">
        <f t="shared" si="703"/>
        <v>-0.19999999999999929</v>
      </c>
      <c r="DH545" s="127">
        <f t="shared" si="704"/>
        <v>-0.19999999999999929</v>
      </c>
      <c r="DI545" s="127">
        <f t="shared" si="705"/>
        <v>0.40000000000000036</v>
      </c>
      <c r="DJ545" s="127">
        <f t="shared" si="706"/>
        <v>-1</v>
      </c>
      <c r="DK545" s="127">
        <f t="shared" si="707"/>
        <v>-1.1999999999999993</v>
      </c>
      <c r="DL545" s="127">
        <f t="shared" si="708"/>
        <v>0.40000000000000036</v>
      </c>
      <c r="DM545" s="127">
        <f t="shared" si="709"/>
        <v>0.80000000000000071</v>
      </c>
      <c r="DN545" s="127">
        <f t="shared" si="710"/>
        <v>-1.1999999999999993</v>
      </c>
      <c r="DO545" s="127">
        <f t="shared" si="711"/>
        <v>0.20000000000000107</v>
      </c>
      <c r="DP545" s="127">
        <f t="shared" si="712"/>
        <v>-1.6000000000000014</v>
      </c>
      <c r="DQ545" s="127">
        <f t="shared" si="713"/>
        <v>-0.59999999999999964</v>
      </c>
      <c r="DR545" s="127">
        <f t="shared" si="714"/>
        <v>-1.8000000000000007</v>
      </c>
      <c r="DS545" s="127">
        <f t="shared" si="715"/>
        <v>-2</v>
      </c>
      <c r="DU545" s="103">
        <v>44422</v>
      </c>
      <c r="DV545" s="127"/>
      <c r="DW545" s="202"/>
      <c r="DX545" s="134"/>
      <c r="DY545" s="127">
        <v>7.65</v>
      </c>
      <c r="DZ545" s="202">
        <v>7.6</v>
      </c>
      <c r="EA545" s="134">
        <f t="shared" si="698"/>
        <v>5.0000000000000711E-2</v>
      </c>
      <c r="EB545" s="127"/>
      <c r="EC545" s="202"/>
      <c r="ED545" s="134"/>
      <c r="EE545" s="127"/>
      <c r="EF545" s="202"/>
      <c r="EG545" s="134"/>
      <c r="EH545" s="127"/>
      <c r="EI545" s="202"/>
      <c r="EJ545" s="134"/>
      <c r="EK545" s="127"/>
      <c r="EL545" s="202"/>
      <c r="EM545" s="134"/>
      <c r="EN545" s="127"/>
      <c r="EO545" s="202"/>
      <c r="EP545" s="134"/>
      <c r="EQ545" s="127"/>
      <c r="ER545" s="202"/>
      <c r="ES545" s="134"/>
      <c r="ET545" s="127"/>
      <c r="EU545" s="202"/>
      <c r="EV545" s="134"/>
      <c r="EW545" s="127"/>
      <c r="EX545" s="202"/>
      <c r="EY545" s="134"/>
    </row>
    <row r="546" spans="10:155" ht="16.5" x14ac:dyDescent="0.35">
      <c r="J546" s="103">
        <v>44418</v>
      </c>
      <c r="K546" s="101">
        <f t="shared" si="699"/>
        <v>15.56774193548387</v>
      </c>
      <c r="L546" s="142">
        <v>16.399999999999999</v>
      </c>
      <c r="M546" s="143">
        <v>16.399999999999999</v>
      </c>
      <c r="N546" s="143">
        <v>16</v>
      </c>
      <c r="O546" s="143">
        <v>16</v>
      </c>
      <c r="P546" s="143">
        <v>17.600000000000001</v>
      </c>
      <c r="Q546" s="150">
        <v>18.600000000000001</v>
      </c>
      <c r="R546" s="142">
        <v>15.8</v>
      </c>
      <c r="S546" s="143">
        <v>15.8</v>
      </c>
      <c r="T546" s="143">
        <v>15.6</v>
      </c>
      <c r="U546" s="143">
        <v>16.8</v>
      </c>
      <c r="V546" s="143">
        <v>16.600000000000001</v>
      </c>
      <c r="W546" s="149">
        <v>16.600000000000001</v>
      </c>
      <c r="X546" s="161">
        <v>13.6</v>
      </c>
      <c r="Y546" s="143">
        <v>15.2</v>
      </c>
      <c r="Z546" s="143">
        <v>14.8</v>
      </c>
      <c r="AA546" s="143">
        <v>15.6</v>
      </c>
      <c r="AB546" s="150">
        <v>14.8</v>
      </c>
      <c r="AC546" s="142">
        <v>15.4</v>
      </c>
      <c r="AD546" s="143">
        <v>15.4</v>
      </c>
      <c r="AE546" s="143">
        <v>15.6</v>
      </c>
      <c r="AF546" s="143">
        <v>15.6</v>
      </c>
      <c r="AG546" s="143">
        <v>14.6</v>
      </c>
      <c r="AH546" s="143">
        <v>14.4</v>
      </c>
      <c r="AI546" s="143">
        <v>14</v>
      </c>
      <c r="AJ546" s="150">
        <v>14.2</v>
      </c>
      <c r="AK546" s="142">
        <v>16</v>
      </c>
      <c r="AL546" s="143">
        <v>15.2</v>
      </c>
      <c r="AM546" s="143">
        <v>15</v>
      </c>
      <c r="AN546" s="143">
        <v>14.8</v>
      </c>
      <c r="AO546" s="143">
        <v>15.4</v>
      </c>
      <c r="AP546" s="143">
        <v>14.8</v>
      </c>
      <c r="AQ546" s="110">
        <f t="shared" si="716"/>
        <v>0.59999999999999787</v>
      </c>
      <c r="CQ546"/>
      <c r="CX546" s="103">
        <v>44418</v>
      </c>
      <c r="CY546" s="127">
        <v>10</v>
      </c>
      <c r="CZ546" s="127">
        <v>7.75</v>
      </c>
      <c r="DA546" s="126">
        <f t="shared" si="697"/>
        <v>2.25</v>
      </c>
      <c r="DC546" s="103">
        <v>44418</v>
      </c>
      <c r="DD546" s="127">
        <f t="shared" si="700"/>
        <v>0.80000000000000071</v>
      </c>
      <c r="DE546" s="127">
        <f t="shared" si="701"/>
        <v>1</v>
      </c>
      <c r="DF546" s="127">
        <f t="shared" si="702"/>
        <v>-1</v>
      </c>
      <c r="DG546" s="127">
        <f t="shared" si="703"/>
        <v>-0.80000000000000071</v>
      </c>
      <c r="DH546" s="127">
        <f t="shared" si="704"/>
        <v>-0.60000000000000142</v>
      </c>
      <c r="DI546" s="127">
        <f t="shared" si="705"/>
        <v>0</v>
      </c>
      <c r="DJ546" s="127">
        <f t="shared" si="706"/>
        <v>-1.4000000000000004</v>
      </c>
      <c r="DK546" s="127">
        <f t="shared" si="707"/>
        <v>-1.8000000000000007</v>
      </c>
      <c r="DL546" s="127">
        <f t="shared" si="708"/>
        <v>0.19999999999999929</v>
      </c>
      <c r="DM546" s="127">
        <f t="shared" si="709"/>
        <v>0.19999999999999929</v>
      </c>
      <c r="DN546" s="127">
        <f t="shared" si="710"/>
        <v>-1</v>
      </c>
      <c r="DO546" s="127">
        <f t="shared" si="711"/>
        <v>0.40000000000000036</v>
      </c>
      <c r="DP546" s="127">
        <f t="shared" si="712"/>
        <v>-1.4000000000000021</v>
      </c>
      <c r="DQ546" s="127">
        <f t="shared" si="713"/>
        <v>-0.60000000000000142</v>
      </c>
      <c r="DR546" s="127">
        <f t="shared" si="714"/>
        <v>-1.5999999999999996</v>
      </c>
      <c r="DS546" s="127">
        <f t="shared" si="715"/>
        <v>-2.2000000000000011</v>
      </c>
      <c r="DU546" s="103">
        <v>44421</v>
      </c>
      <c r="DV546" s="127"/>
      <c r="DW546" s="202"/>
      <c r="DX546" s="134"/>
      <c r="DY546" s="127">
        <v>7.6</v>
      </c>
      <c r="DZ546" s="202">
        <v>7.65</v>
      </c>
      <c r="EA546" s="134">
        <f t="shared" si="698"/>
        <v>-5.0000000000000711E-2</v>
      </c>
      <c r="EB546" s="127"/>
      <c r="EC546" s="202"/>
      <c r="ED546" s="134"/>
      <c r="EE546" s="127"/>
      <c r="EF546" s="202"/>
      <c r="EG546" s="134"/>
      <c r="EH546" s="127"/>
      <c r="EI546" s="202"/>
      <c r="EJ546" s="134"/>
      <c r="EK546" s="127"/>
      <c r="EL546" s="202"/>
      <c r="EM546" s="134"/>
      <c r="EN546" s="127"/>
      <c r="EO546" s="202"/>
      <c r="EP546" s="134"/>
      <c r="EQ546" s="127"/>
      <c r="ER546" s="202"/>
      <c r="ES546" s="134"/>
      <c r="ET546" s="127"/>
      <c r="EU546" s="202"/>
      <c r="EV546" s="134"/>
      <c r="EW546" s="127"/>
      <c r="EX546" s="202"/>
      <c r="EY546" s="134"/>
    </row>
    <row r="547" spans="10:155" ht="16.5" x14ac:dyDescent="0.35">
      <c r="J547" s="103">
        <v>44417</v>
      </c>
      <c r="K547" s="101">
        <f t="shared" si="699"/>
        <v>15.529032258064516</v>
      </c>
      <c r="L547" s="142">
        <v>16.399999999999999</v>
      </c>
      <c r="M547" s="143">
        <v>16.399999999999999</v>
      </c>
      <c r="N547" s="143">
        <v>16.2</v>
      </c>
      <c r="O547" s="143">
        <v>16.2</v>
      </c>
      <c r="P547" s="143">
        <v>17.399999999999999</v>
      </c>
      <c r="Q547" s="150">
        <v>18.600000000000001</v>
      </c>
      <c r="R547" s="142">
        <v>15.8</v>
      </c>
      <c r="S547" s="143">
        <v>15.8</v>
      </c>
      <c r="T547" s="143">
        <v>15.6</v>
      </c>
      <c r="U547" s="143">
        <v>16.8</v>
      </c>
      <c r="V547" s="143">
        <v>16</v>
      </c>
      <c r="W547" s="149">
        <v>16.600000000000001</v>
      </c>
      <c r="X547" s="161">
        <v>13.6</v>
      </c>
      <c r="Y547" s="143">
        <v>15.2</v>
      </c>
      <c r="Z547" s="143">
        <v>14.8</v>
      </c>
      <c r="AA547" s="143">
        <v>15.2</v>
      </c>
      <c r="AB547" s="150">
        <v>14.8</v>
      </c>
      <c r="AC547" s="142">
        <v>15.4</v>
      </c>
      <c r="AD547" s="143">
        <v>15.4</v>
      </c>
      <c r="AE547" s="143">
        <v>15.2</v>
      </c>
      <c r="AF547" s="143">
        <v>15.6</v>
      </c>
      <c r="AG547" s="143">
        <v>14.6</v>
      </c>
      <c r="AH547" s="143">
        <v>14.6</v>
      </c>
      <c r="AI547" s="143">
        <v>14.2</v>
      </c>
      <c r="AJ547" s="150">
        <v>14.6</v>
      </c>
      <c r="AK547" s="142">
        <v>16</v>
      </c>
      <c r="AL547" s="143">
        <v>15</v>
      </c>
      <c r="AM547" s="143">
        <v>15</v>
      </c>
      <c r="AN547" s="143">
        <v>14.6</v>
      </c>
      <c r="AO547" s="143">
        <v>15.2</v>
      </c>
      <c r="AP547" s="143">
        <v>14.6</v>
      </c>
      <c r="AQ547" s="110">
        <f t="shared" si="716"/>
        <v>0.39999999999999858</v>
      </c>
      <c r="CQ547"/>
      <c r="CX547" s="103">
        <v>44417</v>
      </c>
      <c r="CY547" s="127">
        <v>10</v>
      </c>
      <c r="CZ547" s="127">
        <v>8</v>
      </c>
      <c r="DA547" s="126">
        <f t="shared" si="697"/>
        <v>2</v>
      </c>
      <c r="DC547" s="103">
        <v>44417</v>
      </c>
      <c r="DD547" s="127">
        <f t="shared" si="700"/>
        <v>0.19999999999999929</v>
      </c>
      <c r="DE547" s="127">
        <f t="shared" si="701"/>
        <v>1</v>
      </c>
      <c r="DF547" s="127">
        <f t="shared" si="702"/>
        <v>-1.2000000000000011</v>
      </c>
      <c r="DG547" s="127">
        <f t="shared" si="703"/>
        <v>-0.80000000000000071</v>
      </c>
      <c r="DH547" s="127">
        <f t="shared" si="704"/>
        <v>-0.80000000000000071</v>
      </c>
      <c r="DI547" s="127">
        <f t="shared" si="705"/>
        <v>0</v>
      </c>
      <c r="DJ547" s="127">
        <f t="shared" si="706"/>
        <v>-1.2000000000000011</v>
      </c>
      <c r="DK547" s="127">
        <f t="shared" si="707"/>
        <v>-1.6000000000000014</v>
      </c>
      <c r="DL547" s="127">
        <f t="shared" si="708"/>
        <v>0.39999999999999858</v>
      </c>
      <c r="DM547" s="127">
        <f t="shared" si="709"/>
        <v>0.19999999999999929</v>
      </c>
      <c r="DN547" s="127">
        <f t="shared" si="710"/>
        <v>-1.2000000000000011</v>
      </c>
      <c r="DO547" s="127">
        <f t="shared" si="711"/>
        <v>0</v>
      </c>
      <c r="DP547" s="127">
        <f t="shared" si="712"/>
        <v>-1</v>
      </c>
      <c r="DQ547" s="127">
        <f t="shared" si="713"/>
        <v>-0.80000000000000071</v>
      </c>
      <c r="DR547" s="127">
        <f t="shared" si="714"/>
        <v>-1.4000000000000004</v>
      </c>
      <c r="DS547" s="127">
        <f t="shared" si="715"/>
        <v>-2.2000000000000011</v>
      </c>
      <c r="DU547" s="103">
        <v>44420</v>
      </c>
      <c r="DV547" s="127"/>
      <c r="DW547" s="202"/>
      <c r="DX547" s="134"/>
      <c r="DY547" s="127">
        <v>7.6</v>
      </c>
      <c r="DZ547" s="202">
        <v>7.6</v>
      </c>
      <c r="EA547" s="134">
        <f t="shared" si="698"/>
        <v>0</v>
      </c>
      <c r="EB547" s="127"/>
      <c r="EC547" s="202"/>
      <c r="ED547" s="134"/>
      <c r="EE547" s="127"/>
      <c r="EF547" s="202"/>
      <c r="EG547" s="134"/>
      <c r="EH547" s="127"/>
      <c r="EI547" s="202"/>
      <c r="EJ547" s="134"/>
      <c r="EK547" s="127"/>
      <c r="EL547" s="202"/>
      <c r="EM547" s="134"/>
      <c r="EN547" s="127"/>
      <c r="EO547" s="202"/>
      <c r="EP547" s="134"/>
      <c r="EQ547" s="127"/>
      <c r="ER547" s="202"/>
      <c r="ES547" s="134"/>
      <c r="ET547" s="127"/>
      <c r="EU547" s="202"/>
      <c r="EV547" s="134"/>
      <c r="EW547" s="127"/>
      <c r="EX547" s="202"/>
      <c r="EY547" s="134"/>
    </row>
    <row r="548" spans="10:155" ht="16.5" x14ac:dyDescent="0.35">
      <c r="J548" s="103">
        <v>44416</v>
      </c>
      <c r="K548" s="101">
        <f t="shared" si="699"/>
        <v>15.39354838709677</v>
      </c>
      <c r="L548" s="142">
        <v>16.399999999999999</v>
      </c>
      <c r="M548" s="143">
        <v>16.399999999999999</v>
      </c>
      <c r="N548" s="143">
        <v>16.2</v>
      </c>
      <c r="O548" s="143">
        <v>16.2</v>
      </c>
      <c r="P548" s="143">
        <v>17.399999999999999</v>
      </c>
      <c r="Q548" s="150">
        <v>18.600000000000001</v>
      </c>
      <c r="R548" s="142">
        <v>15.6</v>
      </c>
      <c r="S548" s="143">
        <v>15.6</v>
      </c>
      <c r="T548" s="143">
        <v>15.6</v>
      </c>
      <c r="U548" s="143">
        <v>16.8</v>
      </c>
      <c r="V548" s="143">
        <v>16</v>
      </c>
      <c r="W548" s="149">
        <v>16.600000000000001</v>
      </c>
      <c r="X548" s="161">
        <v>13.6</v>
      </c>
      <c r="Y548" s="143">
        <v>15</v>
      </c>
      <c r="Z548" s="143">
        <v>14.4</v>
      </c>
      <c r="AA548" s="143">
        <v>15.2</v>
      </c>
      <c r="AB548" s="150">
        <v>14.4</v>
      </c>
      <c r="AC548" s="142">
        <v>15.2</v>
      </c>
      <c r="AD548" s="143">
        <v>15.2</v>
      </c>
      <c r="AE548" s="143">
        <v>15.2</v>
      </c>
      <c r="AF548" s="143">
        <v>15.4</v>
      </c>
      <c r="AG548" s="143">
        <v>14.6</v>
      </c>
      <c r="AH548" s="143">
        <v>14.4</v>
      </c>
      <c r="AI548" s="143">
        <v>14</v>
      </c>
      <c r="AJ548" s="150">
        <v>14.6</v>
      </c>
      <c r="AK548" s="142">
        <v>15.8</v>
      </c>
      <c r="AL548" s="143">
        <v>14.6</v>
      </c>
      <c r="AM548" s="143">
        <v>14.4</v>
      </c>
      <c r="AN548" s="143">
        <v>14.4</v>
      </c>
      <c r="AO548" s="143">
        <v>15</v>
      </c>
      <c r="AP548" s="143">
        <v>14.4</v>
      </c>
      <c r="AQ548" s="110">
        <f t="shared" si="716"/>
        <v>0.40000000000000036</v>
      </c>
      <c r="CQ548"/>
      <c r="CX548" s="103">
        <v>44416</v>
      </c>
      <c r="CY548" s="127">
        <v>10</v>
      </c>
      <c r="CZ548" s="127">
        <v>8.25</v>
      </c>
      <c r="DA548" s="126">
        <f t="shared" si="697"/>
        <v>1.75</v>
      </c>
      <c r="DC548" s="103">
        <v>44416</v>
      </c>
      <c r="DD548" s="127">
        <f t="shared" si="700"/>
        <v>0.40000000000000036</v>
      </c>
      <c r="DE548" s="127">
        <f t="shared" si="701"/>
        <v>1.2000000000000011</v>
      </c>
      <c r="DF548" s="127">
        <f t="shared" si="702"/>
        <v>-1.1999999999999993</v>
      </c>
      <c r="DG548" s="127">
        <f t="shared" si="703"/>
        <v>-1.1999999999999993</v>
      </c>
      <c r="DH548" s="127">
        <f t="shared" si="704"/>
        <v>-1</v>
      </c>
      <c r="DI548" s="127">
        <f t="shared" si="705"/>
        <v>0</v>
      </c>
      <c r="DJ548" s="127">
        <f t="shared" si="706"/>
        <v>-1.1999999999999993</v>
      </c>
      <c r="DK548" s="127">
        <f t="shared" si="707"/>
        <v>-1.5999999999999996</v>
      </c>
      <c r="DL548" s="127">
        <f t="shared" si="708"/>
        <v>0.59999999999999964</v>
      </c>
      <c r="DM548" s="127">
        <f t="shared" si="709"/>
        <v>0.20000000000000107</v>
      </c>
      <c r="DN548" s="127">
        <f t="shared" si="710"/>
        <v>-1.1999999999999993</v>
      </c>
      <c r="DO548" s="127">
        <f t="shared" si="711"/>
        <v>0</v>
      </c>
      <c r="DP548" s="127">
        <f t="shared" si="712"/>
        <v>-1.4000000000000004</v>
      </c>
      <c r="DQ548" s="127">
        <f t="shared" si="713"/>
        <v>-1</v>
      </c>
      <c r="DR548" s="127">
        <f t="shared" si="714"/>
        <v>-1</v>
      </c>
      <c r="DS548" s="127">
        <f t="shared" si="715"/>
        <v>-2</v>
      </c>
      <c r="DU548" s="103">
        <v>44419</v>
      </c>
      <c r="DV548" s="127"/>
      <c r="DW548" s="202"/>
      <c r="DX548" s="134"/>
      <c r="DY548" s="127">
        <v>7.7</v>
      </c>
      <c r="DZ548" s="202">
        <v>7.65</v>
      </c>
      <c r="EA548" s="134">
        <f t="shared" si="698"/>
        <v>4.9999999999999822E-2</v>
      </c>
      <c r="EB548" s="127"/>
      <c r="EC548" s="202"/>
      <c r="ED548" s="134"/>
      <c r="EE548" s="127"/>
      <c r="EF548" s="202"/>
      <c r="EG548" s="134"/>
      <c r="EH548" s="127"/>
      <c r="EI548" s="202"/>
      <c r="EJ548" s="134"/>
      <c r="EK548" s="127"/>
      <c r="EL548" s="202"/>
      <c r="EM548" s="134"/>
      <c r="EN548" s="127"/>
      <c r="EO548" s="202"/>
      <c r="EP548" s="134"/>
      <c r="EQ548" s="127"/>
      <c r="ER548" s="202"/>
      <c r="ES548" s="134"/>
      <c r="ET548" s="127"/>
      <c r="EU548" s="202"/>
      <c r="EV548" s="134"/>
      <c r="EW548" s="127"/>
      <c r="EX548" s="202"/>
      <c r="EY548" s="134"/>
    </row>
    <row r="549" spans="10:155" ht="16.5" x14ac:dyDescent="0.35">
      <c r="J549" s="103">
        <v>44415</v>
      </c>
      <c r="K549" s="101">
        <f t="shared" si="699"/>
        <v>15.258064516129028</v>
      </c>
      <c r="L549" s="142">
        <v>16.2</v>
      </c>
      <c r="M549" s="143">
        <v>16</v>
      </c>
      <c r="N549" s="143">
        <v>16.2</v>
      </c>
      <c r="O549" s="143">
        <v>16</v>
      </c>
      <c r="P549" s="143">
        <v>17.2</v>
      </c>
      <c r="Q549" s="150">
        <v>18.399999999999999</v>
      </c>
      <c r="R549" s="142">
        <v>15.6</v>
      </c>
      <c r="S549" s="143">
        <v>15.4</v>
      </c>
      <c r="T549" s="143">
        <v>15.4</v>
      </c>
      <c r="U549" s="143">
        <v>16.600000000000001</v>
      </c>
      <c r="V549" s="143">
        <v>15.8</v>
      </c>
      <c r="W549" s="149">
        <v>16.600000000000001</v>
      </c>
      <c r="X549" s="161">
        <v>13.2</v>
      </c>
      <c r="Y549" s="143">
        <v>14.6</v>
      </c>
      <c r="Z549" s="143">
        <v>14.4</v>
      </c>
      <c r="AA549" s="143">
        <v>15</v>
      </c>
      <c r="AB549" s="150">
        <v>14.4</v>
      </c>
      <c r="AC549" s="142">
        <v>15.2</v>
      </c>
      <c r="AD549" s="143">
        <v>15.2</v>
      </c>
      <c r="AE549" s="143">
        <v>15</v>
      </c>
      <c r="AF549" s="143">
        <v>15.4</v>
      </c>
      <c r="AG549" s="143">
        <v>14.6</v>
      </c>
      <c r="AH549" s="143">
        <v>14.4</v>
      </c>
      <c r="AI549" s="143">
        <v>14</v>
      </c>
      <c r="AJ549" s="150">
        <v>14.4</v>
      </c>
      <c r="AK549" s="142">
        <v>15.8</v>
      </c>
      <c r="AL549" s="143">
        <v>14.4</v>
      </c>
      <c r="AM549" s="143">
        <v>14.4</v>
      </c>
      <c r="AN549" s="143">
        <v>14</v>
      </c>
      <c r="AO549" s="143">
        <v>14.8</v>
      </c>
      <c r="AP549" s="143">
        <v>14.4</v>
      </c>
      <c r="AQ549" s="110">
        <f t="shared" si="716"/>
        <v>0.30000000000000071</v>
      </c>
      <c r="CQ549"/>
      <c r="CX549" s="103">
        <v>44415</v>
      </c>
      <c r="CY549" s="127">
        <v>10.5</v>
      </c>
      <c r="CZ549" s="127">
        <v>9.25</v>
      </c>
      <c r="DA549" s="126">
        <f t="shared" si="697"/>
        <v>1.25</v>
      </c>
      <c r="DC549" s="103">
        <v>44415</v>
      </c>
      <c r="DD549" s="127">
        <f t="shared" si="700"/>
        <v>0.40000000000000036</v>
      </c>
      <c r="DE549" s="127">
        <f t="shared" si="701"/>
        <v>1.2000000000000011</v>
      </c>
      <c r="DF549" s="127">
        <f t="shared" si="702"/>
        <v>-1.4000000000000004</v>
      </c>
      <c r="DG549" s="127">
        <f t="shared" si="703"/>
        <v>-1</v>
      </c>
      <c r="DH549" s="127">
        <f t="shared" si="704"/>
        <v>-1</v>
      </c>
      <c r="DI549" s="127">
        <f t="shared" si="705"/>
        <v>0.19999999999999929</v>
      </c>
      <c r="DJ549" s="127">
        <f t="shared" si="706"/>
        <v>-1</v>
      </c>
      <c r="DK549" s="127">
        <f t="shared" si="707"/>
        <v>-1.4000000000000004</v>
      </c>
      <c r="DL549" s="127">
        <f t="shared" si="708"/>
        <v>0.79999999999999893</v>
      </c>
      <c r="DM549" s="127">
        <f t="shared" si="709"/>
        <v>0.40000000000000036</v>
      </c>
      <c r="DN549" s="127">
        <f t="shared" si="710"/>
        <v>-1.5999999999999996</v>
      </c>
      <c r="DO549" s="127">
        <f t="shared" si="711"/>
        <v>-0.40000000000000036</v>
      </c>
      <c r="DP549" s="127">
        <f t="shared" si="712"/>
        <v>-1.4000000000000004</v>
      </c>
      <c r="DQ549" s="127">
        <f t="shared" si="713"/>
        <v>-1.1999999999999993</v>
      </c>
      <c r="DR549" s="127">
        <f t="shared" si="714"/>
        <v>-1.2000000000000011</v>
      </c>
      <c r="DS549" s="127">
        <f t="shared" si="715"/>
        <v>-2.2000000000000011</v>
      </c>
      <c r="DU549" s="103">
        <v>44418</v>
      </c>
      <c r="DV549" s="127"/>
      <c r="DW549" s="202"/>
      <c r="DX549" s="134"/>
      <c r="DY549" s="127">
        <v>7.9</v>
      </c>
      <c r="DZ549" s="202">
        <v>7.75</v>
      </c>
      <c r="EA549" s="134">
        <f t="shared" si="698"/>
        <v>0.15000000000000036</v>
      </c>
      <c r="EB549" s="127"/>
      <c r="EC549" s="202"/>
      <c r="ED549" s="134"/>
      <c r="EE549" s="127"/>
      <c r="EF549" s="202"/>
      <c r="EG549" s="134"/>
      <c r="EH549" s="127"/>
      <c r="EI549" s="202"/>
      <c r="EJ549" s="134"/>
      <c r="EK549" s="127"/>
      <c r="EL549" s="202"/>
      <c r="EM549" s="134"/>
      <c r="EN549" s="127"/>
      <c r="EO549" s="202"/>
      <c r="EP549" s="134"/>
      <c r="EQ549" s="127"/>
      <c r="ER549" s="202"/>
      <c r="ES549" s="134"/>
      <c r="ET549" s="127"/>
      <c r="EU549" s="202"/>
      <c r="EV549" s="134"/>
      <c r="EW549" s="127"/>
      <c r="EX549" s="202"/>
      <c r="EY549" s="134"/>
    </row>
    <row r="550" spans="10:155" ht="16.5" x14ac:dyDescent="0.35">
      <c r="J550" s="103">
        <v>44414</v>
      </c>
      <c r="K550" s="101">
        <f t="shared" si="699"/>
        <v>15.270967741935477</v>
      </c>
      <c r="L550" s="142">
        <v>16.2</v>
      </c>
      <c r="M550" s="143">
        <v>16</v>
      </c>
      <c r="N550" s="143">
        <v>16</v>
      </c>
      <c r="O550" s="143">
        <v>16</v>
      </c>
      <c r="P550" s="143">
        <v>17</v>
      </c>
      <c r="Q550" s="150">
        <v>18.399999999999999</v>
      </c>
      <c r="R550" s="142">
        <v>15.6</v>
      </c>
      <c r="S550" s="143">
        <v>15.4</v>
      </c>
      <c r="T550" s="143">
        <v>15.6</v>
      </c>
      <c r="U550" s="143">
        <v>16.600000000000001</v>
      </c>
      <c r="V550" s="143">
        <v>16</v>
      </c>
      <c r="W550" s="149">
        <v>16.600000000000001</v>
      </c>
      <c r="X550" s="161">
        <v>13.2</v>
      </c>
      <c r="Y550" s="143">
        <v>14.6</v>
      </c>
      <c r="Z550" s="143">
        <v>14.4</v>
      </c>
      <c r="AA550" s="143">
        <v>15.2</v>
      </c>
      <c r="AB550" s="150">
        <v>14.4</v>
      </c>
      <c r="AC550" s="142">
        <v>15.2</v>
      </c>
      <c r="AD550" s="143">
        <v>15.2</v>
      </c>
      <c r="AE550" s="143">
        <v>15.2</v>
      </c>
      <c r="AF550" s="143">
        <v>15.4</v>
      </c>
      <c r="AG550" s="143">
        <v>14.6</v>
      </c>
      <c r="AH550" s="143">
        <v>14.4</v>
      </c>
      <c r="AI550" s="143">
        <v>14</v>
      </c>
      <c r="AJ550" s="150">
        <v>14.4</v>
      </c>
      <c r="AK550" s="142">
        <v>15.8</v>
      </c>
      <c r="AL550" s="143">
        <v>14.2</v>
      </c>
      <c r="AM550" s="143">
        <v>14.4</v>
      </c>
      <c r="AN550" s="143">
        <v>14.2</v>
      </c>
      <c r="AO550" s="143">
        <v>14.8</v>
      </c>
      <c r="AP550" s="143">
        <v>14.4</v>
      </c>
      <c r="AQ550" s="110">
        <f t="shared" si="716"/>
        <v>9.9999999999999645E-2</v>
      </c>
      <c r="CQ550"/>
      <c r="CX550" s="103">
        <v>44414</v>
      </c>
      <c r="CY550" s="127">
        <v>10.5</v>
      </c>
      <c r="CZ550" s="127">
        <v>9.25</v>
      </c>
      <c r="DA550" s="126">
        <f t="shared" si="697"/>
        <v>1.25</v>
      </c>
      <c r="DC550" s="103">
        <v>44414</v>
      </c>
      <c r="DD550" s="127">
        <f t="shared" si="700"/>
        <v>0.59999999999999964</v>
      </c>
      <c r="DE550" s="127">
        <f t="shared" si="701"/>
        <v>1.2000000000000011</v>
      </c>
      <c r="DF550" s="127">
        <f t="shared" si="702"/>
        <v>-1.2000000000000011</v>
      </c>
      <c r="DG550" s="127">
        <f t="shared" si="703"/>
        <v>-1</v>
      </c>
      <c r="DH550" s="127">
        <f t="shared" si="704"/>
        <v>-1.2000000000000011</v>
      </c>
      <c r="DI550" s="127">
        <f t="shared" si="705"/>
        <v>0.19999999999999929</v>
      </c>
      <c r="DJ550" s="127">
        <f t="shared" si="706"/>
        <v>-1</v>
      </c>
      <c r="DK550" s="127">
        <f t="shared" si="707"/>
        <v>-1.4000000000000004</v>
      </c>
      <c r="DL550" s="127">
        <f t="shared" si="708"/>
        <v>0.59999999999999964</v>
      </c>
      <c r="DM550" s="127">
        <f t="shared" si="709"/>
        <v>0.40000000000000036</v>
      </c>
      <c r="DN550" s="127">
        <f t="shared" si="710"/>
        <v>-1.4000000000000004</v>
      </c>
      <c r="DO550" s="127">
        <f t="shared" si="711"/>
        <v>-0.20000000000000107</v>
      </c>
      <c r="DP550" s="127">
        <f t="shared" si="712"/>
        <v>-1.8000000000000007</v>
      </c>
      <c r="DQ550" s="127">
        <f t="shared" si="713"/>
        <v>-1.4000000000000004</v>
      </c>
      <c r="DR550" s="127">
        <f t="shared" si="714"/>
        <v>-1</v>
      </c>
      <c r="DS550" s="127">
        <f t="shared" si="715"/>
        <v>-2.2000000000000011</v>
      </c>
      <c r="DU550" s="103">
        <v>44417</v>
      </c>
      <c r="DV550" s="127"/>
      <c r="DW550" s="202"/>
      <c r="DX550" s="134"/>
      <c r="DY550" s="127">
        <v>8</v>
      </c>
      <c r="DZ550" s="202">
        <v>7.85</v>
      </c>
      <c r="EA550" s="134">
        <f t="shared" si="698"/>
        <v>0.15000000000000036</v>
      </c>
      <c r="EB550" s="127"/>
      <c r="EC550" s="202"/>
      <c r="ED550" s="134"/>
      <c r="EE550" s="127"/>
      <c r="EF550" s="202"/>
      <c r="EG550" s="134"/>
      <c r="EH550" s="127"/>
      <c r="EI550" s="202"/>
      <c r="EJ550" s="134"/>
      <c r="EK550" s="127"/>
      <c r="EL550" s="202"/>
      <c r="EM550" s="134"/>
      <c r="EN550" s="127"/>
      <c r="EO550" s="202"/>
      <c r="EP550" s="134"/>
      <c r="EQ550" s="127"/>
      <c r="ER550" s="202"/>
      <c r="ES550" s="134"/>
      <c r="ET550" s="127"/>
      <c r="EU550" s="202"/>
      <c r="EV550" s="134"/>
      <c r="EW550" s="127"/>
      <c r="EX550" s="202"/>
      <c r="EY550" s="134"/>
    </row>
    <row r="551" spans="10:155" ht="16.5" x14ac:dyDescent="0.35">
      <c r="J551" s="103">
        <v>44413</v>
      </c>
      <c r="K551" s="101">
        <f t="shared" si="699"/>
        <v>15.354838709677418</v>
      </c>
      <c r="L551" s="142">
        <v>16.2</v>
      </c>
      <c r="M551" s="143">
        <v>16</v>
      </c>
      <c r="N551" s="143">
        <v>16</v>
      </c>
      <c r="O551" s="143">
        <v>16</v>
      </c>
      <c r="P551" s="143">
        <v>17</v>
      </c>
      <c r="Q551" s="150">
        <v>18.399999999999999</v>
      </c>
      <c r="R551" s="142">
        <v>15.6</v>
      </c>
      <c r="S551" s="143">
        <v>15.6</v>
      </c>
      <c r="T551" s="143">
        <v>15.8</v>
      </c>
      <c r="U551" s="143">
        <v>16.8</v>
      </c>
      <c r="V551" s="143">
        <v>16.2</v>
      </c>
      <c r="W551" s="149">
        <v>16.600000000000001</v>
      </c>
      <c r="X551" s="161">
        <v>13.4</v>
      </c>
      <c r="Y551" s="143">
        <v>14.8</v>
      </c>
      <c r="Z551" s="143">
        <v>14.6</v>
      </c>
      <c r="AA551" s="143">
        <v>15.2</v>
      </c>
      <c r="AB551" s="150">
        <v>14.6</v>
      </c>
      <c r="AC551" s="142">
        <v>15.2</v>
      </c>
      <c r="AD551" s="143">
        <v>15.2</v>
      </c>
      <c r="AE551" s="143">
        <v>15.2</v>
      </c>
      <c r="AF551" s="143">
        <v>15.6</v>
      </c>
      <c r="AG551" s="143">
        <v>14.6</v>
      </c>
      <c r="AH551" s="143">
        <v>14.4</v>
      </c>
      <c r="AI551" s="143">
        <v>14</v>
      </c>
      <c r="AJ551" s="150">
        <v>14.4</v>
      </c>
      <c r="AK551" s="142">
        <v>15.8</v>
      </c>
      <c r="AL551" s="143">
        <v>14.2</v>
      </c>
      <c r="AM551" s="143">
        <v>14.8</v>
      </c>
      <c r="AN551" s="143">
        <v>14.4</v>
      </c>
      <c r="AO551" s="143">
        <v>15</v>
      </c>
      <c r="AP551" s="143">
        <v>14.4</v>
      </c>
      <c r="AQ551" s="110">
        <f t="shared" si="716"/>
        <v>0</v>
      </c>
      <c r="CQ551"/>
      <c r="CX551" s="103">
        <v>44413</v>
      </c>
      <c r="CY551" s="127">
        <v>10.25</v>
      </c>
      <c r="CZ551" s="127">
        <v>8.5</v>
      </c>
      <c r="DA551" s="126">
        <f t="shared" si="697"/>
        <v>1.75</v>
      </c>
      <c r="DC551" s="103">
        <v>44413</v>
      </c>
      <c r="DD551" s="127">
        <f t="shared" si="700"/>
        <v>0.59999999999999964</v>
      </c>
      <c r="DE551" s="127">
        <f t="shared" si="701"/>
        <v>1.2000000000000011</v>
      </c>
      <c r="DF551" s="127">
        <f t="shared" si="702"/>
        <v>-1.1999999999999993</v>
      </c>
      <c r="DG551" s="127">
        <f t="shared" si="703"/>
        <v>-0.79999999999999893</v>
      </c>
      <c r="DH551" s="127">
        <f t="shared" si="704"/>
        <v>-1.4000000000000004</v>
      </c>
      <c r="DI551" s="127">
        <f t="shared" si="705"/>
        <v>0</v>
      </c>
      <c r="DJ551" s="127">
        <f t="shared" si="706"/>
        <v>-1.1999999999999993</v>
      </c>
      <c r="DK551" s="127">
        <f t="shared" si="707"/>
        <v>-1.5999999999999996</v>
      </c>
      <c r="DL551" s="127">
        <f t="shared" si="708"/>
        <v>0.40000000000000036</v>
      </c>
      <c r="DM551" s="127">
        <f t="shared" si="709"/>
        <v>0.20000000000000107</v>
      </c>
      <c r="DN551" s="127">
        <f t="shared" si="710"/>
        <v>-1.1999999999999993</v>
      </c>
      <c r="DO551" s="127">
        <f t="shared" si="711"/>
        <v>0</v>
      </c>
      <c r="DP551" s="127">
        <f t="shared" si="712"/>
        <v>-2</v>
      </c>
      <c r="DQ551" s="127">
        <f t="shared" si="713"/>
        <v>-1.4000000000000004</v>
      </c>
      <c r="DR551" s="127">
        <f t="shared" si="714"/>
        <v>-0.79999999999999893</v>
      </c>
      <c r="DS551" s="127">
        <f t="shared" si="715"/>
        <v>-2.1999999999999993</v>
      </c>
      <c r="DU551" s="103">
        <v>44416</v>
      </c>
      <c r="DV551" s="127"/>
      <c r="DW551" s="202"/>
      <c r="DX551" s="134"/>
      <c r="DY551" s="127">
        <v>7.9</v>
      </c>
      <c r="DZ551" s="202">
        <v>7.8</v>
      </c>
      <c r="EA551" s="134">
        <f t="shared" si="698"/>
        <v>0.10000000000000053</v>
      </c>
      <c r="EB551" s="127"/>
      <c r="EC551" s="202"/>
      <c r="ED551" s="134"/>
      <c r="EE551" s="127"/>
      <c r="EF551" s="202"/>
      <c r="EG551" s="134"/>
      <c r="EH551" s="127"/>
      <c r="EI551" s="202"/>
      <c r="EJ551" s="134"/>
      <c r="EK551" s="127"/>
      <c r="EL551" s="202"/>
      <c r="EM551" s="134"/>
      <c r="EN551" s="127"/>
      <c r="EO551" s="202"/>
      <c r="EP551" s="134"/>
      <c r="EQ551" s="127"/>
      <c r="ER551" s="202"/>
      <c r="ES551" s="134"/>
      <c r="ET551" s="127"/>
      <c r="EU551" s="202"/>
      <c r="EV551" s="134"/>
      <c r="EW551" s="127"/>
      <c r="EX551" s="202"/>
      <c r="EY551" s="134"/>
    </row>
    <row r="552" spans="10:155" ht="16.5" x14ac:dyDescent="0.35">
      <c r="J552" s="103">
        <v>44412</v>
      </c>
      <c r="K552" s="101">
        <f t="shared" si="699"/>
        <v>15.567741935483872</v>
      </c>
      <c r="L552" s="142">
        <v>16.2</v>
      </c>
      <c r="M552" s="143">
        <v>16</v>
      </c>
      <c r="N552" s="143">
        <v>16.399999999999999</v>
      </c>
      <c r="O552" s="143">
        <v>16</v>
      </c>
      <c r="P552" s="143">
        <v>17.2</v>
      </c>
      <c r="Q552" s="150">
        <v>18.399999999999999</v>
      </c>
      <c r="R552" s="142">
        <v>15.6</v>
      </c>
      <c r="S552" s="143">
        <v>15.6</v>
      </c>
      <c r="T552" s="143">
        <v>16.2</v>
      </c>
      <c r="U552" s="143">
        <v>17</v>
      </c>
      <c r="V552" s="143">
        <v>16.600000000000001</v>
      </c>
      <c r="W552" s="149">
        <v>16.8</v>
      </c>
      <c r="X552" s="161">
        <v>13.4</v>
      </c>
      <c r="Y552" s="143">
        <v>14.8</v>
      </c>
      <c r="Z552" s="143">
        <v>15</v>
      </c>
      <c r="AA552" s="143">
        <v>15.4</v>
      </c>
      <c r="AB552" s="150">
        <v>15</v>
      </c>
      <c r="AC552" s="142">
        <v>15.4</v>
      </c>
      <c r="AD552" s="143">
        <v>15.4</v>
      </c>
      <c r="AE552" s="143">
        <v>15.4</v>
      </c>
      <c r="AF552" s="143">
        <v>15.6</v>
      </c>
      <c r="AG552" s="143">
        <v>15</v>
      </c>
      <c r="AH552" s="143">
        <v>14.8</v>
      </c>
      <c r="AI552" s="143">
        <v>14.6</v>
      </c>
      <c r="AJ552" s="150">
        <v>14.6</v>
      </c>
      <c r="AK552" s="142">
        <v>16</v>
      </c>
      <c r="AL552" s="143">
        <v>14.8</v>
      </c>
      <c r="AM552" s="143">
        <v>15</v>
      </c>
      <c r="AN552" s="143">
        <v>14.6</v>
      </c>
      <c r="AO552" s="143">
        <v>15.2</v>
      </c>
      <c r="AP552" s="143">
        <v>14.6</v>
      </c>
      <c r="AQ552" s="110">
        <f t="shared" si="716"/>
        <v>0.40000000000000036</v>
      </c>
      <c r="CQ552"/>
      <c r="CX552" s="103">
        <v>44412</v>
      </c>
      <c r="CY552" s="127">
        <v>10.25</v>
      </c>
      <c r="CZ552" s="127">
        <v>8.5</v>
      </c>
      <c r="DA552" s="126">
        <f t="shared" si="697"/>
        <v>1.75</v>
      </c>
      <c r="DC552" s="103">
        <v>44412</v>
      </c>
      <c r="DD552" s="127">
        <f t="shared" si="700"/>
        <v>1.0000000000000018</v>
      </c>
      <c r="DE552" s="127">
        <f t="shared" si="701"/>
        <v>1.4000000000000004</v>
      </c>
      <c r="DF552" s="127">
        <f t="shared" si="702"/>
        <v>-1</v>
      </c>
      <c r="DG552" s="127">
        <f t="shared" si="703"/>
        <v>-0.59999999999999964</v>
      </c>
      <c r="DH552" s="127">
        <f t="shared" si="704"/>
        <v>-0.79999999999999893</v>
      </c>
      <c r="DI552" s="127">
        <f t="shared" si="705"/>
        <v>0</v>
      </c>
      <c r="DJ552" s="127">
        <f t="shared" si="706"/>
        <v>-0.79999999999999893</v>
      </c>
      <c r="DK552" s="127">
        <f t="shared" si="707"/>
        <v>-1</v>
      </c>
      <c r="DL552" s="127">
        <f t="shared" si="708"/>
        <v>0.79999999999999893</v>
      </c>
      <c r="DM552" s="127">
        <f t="shared" si="709"/>
        <v>0.40000000000000036</v>
      </c>
      <c r="DN552" s="127">
        <f t="shared" si="710"/>
        <v>-1</v>
      </c>
      <c r="DO552" s="127">
        <f t="shared" si="711"/>
        <v>-0.20000000000000107</v>
      </c>
      <c r="DP552" s="127">
        <f t="shared" si="712"/>
        <v>-1.8000000000000007</v>
      </c>
      <c r="DQ552" s="127">
        <f t="shared" si="713"/>
        <v>-0.79999999999999893</v>
      </c>
      <c r="DR552" s="127">
        <f t="shared" si="714"/>
        <v>-1.4000000000000004</v>
      </c>
      <c r="DS552" s="127">
        <f t="shared" si="715"/>
        <v>-2.1999999999999993</v>
      </c>
      <c r="DU552" s="103">
        <v>44415</v>
      </c>
      <c r="DV552" s="127"/>
      <c r="DW552" s="202"/>
      <c r="DX552" s="134"/>
      <c r="DY552" s="127">
        <v>7.8</v>
      </c>
      <c r="DZ552" s="202">
        <v>7.75</v>
      </c>
      <c r="EA552" s="134">
        <f t="shared" si="698"/>
        <v>4.9999999999999822E-2</v>
      </c>
      <c r="EB552" s="127"/>
      <c r="EC552" s="202"/>
      <c r="ED552" s="134"/>
      <c r="EE552" s="127"/>
      <c r="EF552" s="202"/>
      <c r="EG552" s="134"/>
      <c r="EH552" s="127"/>
      <c r="EI552" s="202"/>
      <c r="EJ552" s="134"/>
      <c r="EK552" s="127"/>
      <c r="EL552" s="202"/>
      <c r="EM552" s="134"/>
      <c r="EN552" s="127"/>
      <c r="EO552" s="202"/>
      <c r="EP552" s="134"/>
      <c r="EQ552" s="127"/>
      <c r="ER552" s="202"/>
      <c r="ES552" s="134"/>
      <c r="ET552" s="127"/>
      <c r="EU552" s="202"/>
      <c r="EV552" s="134"/>
      <c r="EW552" s="127"/>
      <c r="EX552" s="202"/>
      <c r="EY552" s="134"/>
    </row>
    <row r="553" spans="10:155" ht="16.5" x14ac:dyDescent="0.35">
      <c r="J553" s="103">
        <v>44411</v>
      </c>
      <c r="K553" s="101">
        <f t="shared" si="699"/>
        <v>15.838709677419356</v>
      </c>
      <c r="L553" s="142">
        <v>16.8</v>
      </c>
      <c r="M553" s="143">
        <v>16.2</v>
      </c>
      <c r="N553" s="143">
        <v>16.600000000000001</v>
      </c>
      <c r="O553" s="143">
        <v>16.2</v>
      </c>
      <c r="P553" s="143">
        <v>17.2</v>
      </c>
      <c r="Q553" s="150">
        <v>19</v>
      </c>
      <c r="R553" s="142">
        <v>16</v>
      </c>
      <c r="S553" s="143">
        <v>15.8</v>
      </c>
      <c r="T553" s="143">
        <v>16.399999999999999</v>
      </c>
      <c r="U553" s="143">
        <v>17</v>
      </c>
      <c r="V553" s="143">
        <v>17.2</v>
      </c>
      <c r="W553" s="149">
        <v>17</v>
      </c>
      <c r="X553" s="161">
        <v>13.8</v>
      </c>
      <c r="Y553" s="143">
        <v>15</v>
      </c>
      <c r="Z553" s="143">
        <v>15.4</v>
      </c>
      <c r="AA553" s="143">
        <v>16</v>
      </c>
      <c r="AB553" s="150">
        <v>15.4</v>
      </c>
      <c r="AC553" s="142">
        <v>15.6</v>
      </c>
      <c r="AD553" s="143">
        <v>15.6</v>
      </c>
      <c r="AE553" s="143">
        <v>16</v>
      </c>
      <c r="AF553" s="143">
        <v>15.6</v>
      </c>
      <c r="AG553" s="143">
        <v>15</v>
      </c>
      <c r="AH553" s="143">
        <v>14.8</v>
      </c>
      <c r="AI553" s="143">
        <v>14.6</v>
      </c>
      <c r="AJ553" s="150">
        <v>14.6</v>
      </c>
      <c r="AK553" s="142">
        <v>16.2</v>
      </c>
      <c r="AL553" s="143">
        <v>15.4</v>
      </c>
      <c r="AM553" s="143">
        <v>15.2</v>
      </c>
      <c r="AN553" s="143">
        <v>15</v>
      </c>
      <c r="AO553" s="143">
        <v>15.4</v>
      </c>
      <c r="AP553" s="143">
        <v>15</v>
      </c>
      <c r="AQ553" s="110">
        <f t="shared" si="716"/>
        <v>0.40000000000000036</v>
      </c>
      <c r="CQ553"/>
      <c r="CX553" s="103">
        <v>44411</v>
      </c>
      <c r="CY553" s="127">
        <v>10.25</v>
      </c>
      <c r="CZ553" s="127">
        <v>8.5</v>
      </c>
      <c r="DA553" s="126">
        <f t="shared" si="697"/>
        <v>1.75</v>
      </c>
      <c r="DC553" s="103">
        <v>44411</v>
      </c>
      <c r="DD553" s="127">
        <f t="shared" si="700"/>
        <v>1.3999999999999986</v>
      </c>
      <c r="DE553" s="127">
        <f t="shared" si="701"/>
        <v>1.1999999999999993</v>
      </c>
      <c r="DF553" s="127">
        <f t="shared" si="702"/>
        <v>-0.80000000000000071</v>
      </c>
      <c r="DG553" s="127">
        <f t="shared" si="703"/>
        <v>-0.60000000000000142</v>
      </c>
      <c r="DH553" s="127">
        <f t="shared" si="704"/>
        <v>-0.40000000000000036</v>
      </c>
      <c r="DI553" s="127">
        <f t="shared" si="705"/>
        <v>0.19999999999999929</v>
      </c>
      <c r="DJ553" s="127">
        <f t="shared" si="706"/>
        <v>-1</v>
      </c>
      <c r="DK553" s="127">
        <f t="shared" si="707"/>
        <v>-1.2000000000000011</v>
      </c>
      <c r="DL553" s="127">
        <f t="shared" si="708"/>
        <v>0.80000000000000071</v>
      </c>
      <c r="DM553" s="127">
        <f t="shared" si="709"/>
        <v>0.39999999999999858</v>
      </c>
      <c r="DN553" s="127">
        <f t="shared" si="710"/>
        <v>-1</v>
      </c>
      <c r="DO553" s="127">
        <f t="shared" si="711"/>
        <v>0.19999999999999929</v>
      </c>
      <c r="DP553" s="127">
        <f t="shared" si="712"/>
        <v>-1.7999999999999989</v>
      </c>
      <c r="DQ553" s="127">
        <f t="shared" si="713"/>
        <v>-0.59999999999999964</v>
      </c>
      <c r="DR553" s="127">
        <f t="shared" si="714"/>
        <v>-1.5999999999999996</v>
      </c>
      <c r="DS553" s="127">
        <f t="shared" si="715"/>
        <v>-2</v>
      </c>
      <c r="DU553" s="103">
        <v>44414</v>
      </c>
      <c r="DV553" s="127"/>
      <c r="DW553" s="202"/>
      <c r="DX553" s="134"/>
      <c r="DY553" s="127">
        <v>7.8</v>
      </c>
      <c r="DZ553" s="202">
        <v>7.7</v>
      </c>
      <c r="EA553" s="134">
        <f t="shared" si="698"/>
        <v>9.9999999999999645E-2</v>
      </c>
      <c r="EB553" s="127"/>
      <c r="EC553" s="202"/>
      <c r="ED553" s="134"/>
      <c r="EE553" s="127"/>
      <c r="EF553" s="202"/>
      <c r="EG553" s="134"/>
      <c r="EH553" s="127"/>
      <c r="EI553" s="202"/>
      <c r="EJ553" s="134"/>
      <c r="EK553" s="127"/>
      <c r="EL553" s="202"/>
      <c r="EM553" s="134"/>
      <c r="EN553" s="127"/>
      <c r="EO553" s="202"/>
      <c r="EP553" s="134"/>
      <c r="EQ553" s="127"/>
      <c r="ER553" s="202"/>
      <c r="ES553" s="134"/>
      <c r="ET553" s="127"/>
      <c r="EU553" s="202"/>
      <c r="EV553" s="134"/>
      <c r="EW553" s="127"/>
      <c r="EX553" s="202"/>
      <c r="EY553" s="134"/>
    </row>
    <row r="554" spans="10:155" ht="16.5" x14ac:dyDescent="0.35">
      <c r="J554" s="103">
        <v>44410</v>
      </c>
      <c r="K554" s="101">
        <f t="shared" si="699"/>
        <v>16.167741935483871</v>
      </c>
      <c r="L554" s="142">
        <v>16.8</v>
      </c>
      <c r="M554" s="143">
        <v>17.399999999999999</v>
      </c>
      <c r="N554" s="143">
        <v>16.600000000000001</v>
      </c>
      <c r="O554" s="143">
        <v>17</v>
      </c>
      <c r="P554" s="143">
        <v>17.600000000000001</v>
      </c>
      <c r="Q554" s="150">
        <v>19.600000000000001</v>
      </c>
      <c r="R554" s="142">
        <v>16.399999999999999</v>
      </c>
      <c r="S554" s="143">
        <v>16.399999999999999</v>
      </c>
      <c r="T554" s="143">
        <v>17</v>
      </c>
      <c r="U554" s="143">
        <v>17.2</v>
      </c>
      <c r="V554" s="143">
        <v>17.2</v>
      </c>
      <c r="W554" s="149">
        <v>17</v>
      </c>
      <c r="X554" s="161">
        <v>14.6</v>
      </c>
      <c r="Y554" s="143">
        <v>16.2</v>
      </c>
      <c r="Z554" s="143">
        <v>15.8</v>
      </c>
      <c r="AA554" s="143">
        <v>16</v>
      </c>
      <c r="AB554" s="150">
        <v>15.8</v>
      </c>
      <c r="AC554" s="142">
        <v>15.6</v>
      </c>
      <c r="AD554" s="143">
        <v>15.6</v>
      </c>
      <c r="AE554" s="143">
        <v>16</v>
      </c>
      <c r="AF554" s="143">
        <v>16</v>
      </c>
      <c r="AG554" s="143">
        <v>15</v>
      </c>
      <c r="AH554" s="143">
        <v>15.4</v>
      </c>
      <c r="AI554" s="143">
        <v>14.8</v>
      </c>
      <c r="AJ554" s="150">
        <v>15</v>
      </c>
      <c r="AK554" s="142">
        <v>16.2</v>
      </c>
      <c r="AL554" s="143">
        <v>15.6</v>
      </c>
      <c r="AM554" s="143">
        <v>15.6</v>
      </c>
      <c r="AN554" s="143">
        <v>15</v>
      </c>
      <c r="AO554" s="143">
        <v>15.8</v>
      </c>
      <c r="AP554" s="143">
        <v>15</v>
      </c>
      <c r="AQ554" s="110">
        <f t="shared" si="716"/>
        <v>0.20000000000000284</v>
      </c>
      <c r="CQ554"/>
      <c r="CX554" s="103">
        <v>44410</v>
      </c>
      <c r="CY554" s="127">
        <v>10.25</v>
      </c>
      <c r="CZ554" s="127">
        <v>8.75</v>
      </c>
      <c r="DA554" s="126">
        <f t="shared" si="697"/>
        <v>1.5</v>
      </c>
      <c r="DC554" s="103">
        <v>44410</v>
      </c>
      <c r="DD554" s="127">
        <f t="shared" si="700"/>
        <v>0.80000000000000071</v>
      </c>
      <c r="DE554" s="127">
        <f t="shared" si="701"/>
        <v>0.80000000000000071</v>
      </c>
      <c r="DF554" s="127">
        <f t="shared" si="702"/>
        <v>-1.3999999999999986</v>
      </c>
      <c r="DG554" s="127">
        <f t="shared" si="703"/>
        <v>-0.79999999999999893</v>
      </c>
      <c r="DH554" s="127">
        <f t="shared" si="704"/>
        <v>-0.79999999999999893</v>
      </c>
      <c r="DI554" s="127">
        <f t="shared" si="705"/>
        <v>0</v>
      </c>
      <c r="DJ554" s="127">
        <f t="shared" si="706"/>
        <v>-0.99999999999999822</v>
      </c>
      <c r="DK554" s="127">
        <f t="shared" si="707"/>
        <v>-1.5999999999999979</v>
      </c>
      <c r="DL554" s="127">
        <f t="shared" si="708"/>
        <v>0.20000000000000284</v>
      </c>
      <c r="DM554" s="127">
        <f t="shared" si="709"/>
        <v>-0.19999999999999929</v>
      </c>
      <c r="DN554" s="127">
        <f t="shared" si="710"/>
        <v>-1.3999999999999986</v>
      </c>
      <c r="DO554" s="127">
        <f t="shared" si="711"/>
        <v>-0.40000000000000036</v>
      </c>
      <c r="DP554" s="127">
        <f t="shared" si="712"/>
        <v>-1.5999999999999996</v>
      </c>
      <c r="DQ554" s="127">
        <f t="shared" si="713"/>
        <v>-0.79999999999999893</v>
      </c>
      <c r="DR554" s="127">
        <f t="shared" si="714"/>
        <v>-1</v>
      </c>
      <c r="DS554" s="127">
        <f t="shared" si="715"/>
        <v>-1.7999999999999989</v>
      </c>
      <c r="DU554" s="103">
        <v>44413</v>
      </c>
      <c r="DV554" s="127"/>
      <c r="DW554" s="202"/>
      <c r="DX554" s="134"/>
      <c r="DY554" s="127">
        <v>7.85</v>
      </c>
      <c r="DZ554" s="202">
        <v>7.7</v>
      </c>
      <c r="EA554" s="134">
        <f t="shared" si="698"/>
        <v>0.14999999999999947</v>
      </c>
      <c r="EB554" s="127"/>
      <c r="EC554" s="202"/>
      <c r="ED554" s="134"/>
      <c r="EE554" s="127"/>
      <c r="EF554" s="202"/>
      <c r="EG554" s="134"/>
      <c r="EH554" s="127"/>
      <c r="EI554" s="202"/>
      <c r="EJ554" s="134"/>
      <c r="EK554" s="127"/>
      <c r="EL554" s="202"/>
      <c r="EM554" s="134"/>
      <c r="EN554" s="127"/>
      <c r="EO554" s="202"/>
      <c r="EP554" s="134"/>
      <c r="EQ554" s="127"/>
      <c r="ER554" s="202"/>
      <c r="ES554" s="134"/>
      <c r="ET554" s="127"/>
      <c r="EU554" s="202"/>
      <c r="EV554" s="134"/>
      <c r="EW554" s="127"/>
      <c r="EX554" s="202"/>
      <c r="EY554" s="134"/>
    </row>
    <row r="555" spans="10:155" ht="16.5" x14ac:dyDescent="0.35">
      <c r="J555" s="103">
        <v>44409</v>
      </c>
      <c r="K555" s="101">
        <f t="shared" si="699"/>
        <v>16.212903225806453</v>
      </c>
      <c r="L555" s="142">
        <v>16.8</v>
      </c>
      <c r="M555" s="143">
        <v>17.399999999999999</v>
      </c>
      <c r="N555" s="143">
        <v>16.600000000000001</v>
      </c>
      <c r="O555" s="143">
        <v>17</v>
      </c>
      <c r="P555" s="143">
        <v>17.600000000000001</v>
      </c>
      <c r="Q555" s="150">
        <v>19.600000000000001</v>
      </c>
      <c r="R555" s="142">
        <v>16.600000000000001</v>
      </c>
      <c r="S555" s="143">
        <v>16.399999999999999</v>
      </c>
      <c r="T555" s="143">
        <v>16.399999999999999</v>
      </c>
      <c r="U555" s="143">
        <v>17.2</v>
      </c>
      <c r="V555" s="143">
        <v>17.2</v>
      </c>
      <c r="W555" s="149">
        <v>17</v>
      </c>
      <c r="X555" s="161">
        <v>14.6</v>
      </c>
      <c r="Y555" s="143">
        <v>16.2</v>
      </c>
      <c r="Z555" s="143">
        <v>15.8</v>
      </c>
      <c r="AA555" s="143">
        <v>16.2</v>
      </c>
      <c r="AB555" s="150">
        <v>15.8</v>
      </c>
      <c r="AC555" s="142">
        <v>15.8</v>
      </c>
      <c r="AD555" s="143">
        <v>15.8</v>
      </c>
      <c r="AE555" s="143">
        <v>16.2</v>
      </c>
      <c r="AF555" s="143">
        <v>16.2</v>
      </c>
      <c r="AG555" s="143">
        <v>15.2</v>
      </c>
      <c r="AH555" s="143">
        <v>15.6</v>
      </c>
      <c r="AI555" s="143">
        <v>15</v>
      </c>
      <c r="AJ555" s="150">
        <v>15.2</v>
      </c>
      <c r="AK555" s="142">
        <v>16.2</v>
      </c>
      <c r="AL555" s="143">
        <v>15.6</v>
      </c>
      <c r="AM555" s="143">
        <v>15.6</v>
      </c>
      <c r="AN555" s="143">
        <v>15</v>
      </c>
      <c r="AO555" s="143">
        <v>15.8</v>
      </c>
      <c r="AP555" s="143">
        <v>15</v>
      </c>
      <c r="AQ555" s="110">
        <f t="shared" si="716"/>
        <v>0.10000000000000142</v>
      </c>
      <c r="CQ555"/>
      <c r="CX555" s="103">
        <v>44409</v>
      </c>
      <c r="CY555" s="127">
        <v>10.5</v>
      </c>
      <c r="CZ555" s="127">
        <v>8.5</v>
      </c>
      <c r="DA555" s="126">
        <f t="shared" si="697"/>
        <v>2</v>
      </c>
      <c r="DC555" s="103">
        <v>44409</v>
      </c>
      <c r="DD555" s="127">
        <f t="shared" si="700"/>
        <v>0.80000000000000071</v>
      </c>
      <c r="DE555" s="127">
        <f t="shared" si="701"/>
        <v>0.80000000000000071</v>
      </c>
      <c r="DF555" s="127">
        <f t="shared" si="702"/>
        <v>-1.3999999999999986</v>
      </c>
      <c r="DG555" s="127">
        <f t="shared" si="703"/>
        <v>-0.79999999999999893</v>
      </c>
      <c r="DH555" s="127">
        <f t="shared" si="704"/>
        <v>-0.79999999999999893</v>
      </c>
      <c r="DI555" s="127">
        <f t="shared" si="705"/>
        <v>0.20000000000000284</v>
      </c>
      <c r="DJ555" s="127">
        <f t="shared" si="706"/>
        <v>-0.79999999999999893</v>
      </c>
      <c r="DK555" s="127">
        <f t="shared" si="707"/>
        <v>-1.3999999999999986</v>
      </c>
      <c r="DL555" s="127">
        <f t="shared" si="708"/>
        <v>0.20000000000000284</v>
      </c>
      <c r="DM555" s="127">
        <f t="shared" si="709"/>
        <v>-0.19999999999999929</v>
      </c>
      <c r="DN555" s="127">
        <f t="shared" si="710"/>
        <v>-1.6000000000000014</v>
      </c>
      <c r="DO555" s="127">
        <f t="shared" si="711"/>
        <v>-0.59999999999999964</v>
      </c>
      <c r="DP555" s="127">
        <f t="shared" si="712"/>
        <v>-1.5999999999999996</v>
      </c>
      <c r="DQ555" s="127">
        <f t="shared" si="713"/>
        <v>-1.0000000000000018</v>
      </c>
      <c r="DR555" s="127">
        <f t="shared" si="714"/>
        <v>-1</v>
      </c>
      <c r="DS555" s="127">
        <f t="shared" si="715"/>
        <v>-1.7999999999999989</v>
      </c>
      <c r="DU555" s="103">
        <v>44412</v>
      </c>
      <c r="DV555" s="127"/>
      <c r="DW555" s="202"/>
      <c r="DX555" s="134"/>
      <c r="DY555" s="127">
        <v>7.9</v>
      </c>
      <c r="DZ555" s="202">
        <v>7.75</v>
      </c>
      <c r="EA555" s="134">
        <f t="shared" si="698"/>
        <v>0.15000000000000036</v>
      </c>
      <c r="EB555" s="127"/>
      <c r="EC555" s="202"/>
      <c r="ED555" s="134"/>
      <c r="EE555" s="127"/>
      <c r="EF555" s="202"/>
      <c r="EG555" s="134"/>
      <c r="EH555" s="127"/>
      <c r="EI555" s="202"/>
      <c r="EJ555" s="134"/>
      <c r="EK555" s="127"/>
      <c r="EL555" s="202"/>
      <c r="EM555" s="134"/>
      <c r="EN555" s="127"/>
      <c r="EO555" s="202"/>
      <c r="EP555" s="134"/>
      <c r="EQ555" s="127"/>
      <c r="ER555" s="202"/>
      <c r="ES555" s="134"/>
      <c r="ET555" s="127"/>
      <c r="EU555" s="202"/>
      <c r="EV555" s="134"/>
      <c r="EW555" s="127"/>
      <c r="EX555" s="202"/>
      <c r="EY555" s="134"/>
    </row>
    <row r="556" spans="10:155" ht="16.5" x14ac:dyDescent="0.35">
      <c r="J556" s="103">
        <v>44408</v>
      </c>
      <c r="K556" s="101">
        <f t="shared" si="699"/>
        <v>16.14193548387097</v>
      </c>
      <c r="L556" s="142">
        <v>16.8</v>
      </c>
      <c r="M556" s="143">
        <v>17.399999999999999</v>
      </c>
      <c r="N556" s="143">
        <v>16.600000000000001</v>
      </c>
      <c r="O556" s="143">
        <v>17.2</v>
      </c>
      <c r="P556" s="143">
        <v>17.600000000000001</v>
      </c>
      <c r="Q556" s="150">
        <v>19.600000000000001</v>
      </c>
      <c r="R556" s="142">
        <v>16.399999999999999</v>
      </c>
      <c r="S556" s="143">
        <v>16.2</v>
      </c>
      <c r="T556" s="143">
        <v>16.600000000000001</v>
      </c>
      <c r="U556" s="143">
        <v>17.2</v>
      </c>
      <c r="V556" s="143">
        <v>16.8</v>
      </c>
      <c r="W556" s="149">
        <v>16.8</v>
      </c>
      <c r="X556" s="161">
        <v>14.8</v>
      </c>
      <c r="Y556" s="143">
        <v>16</v>
      </c>
      <c r="Z556" s="143">
        <v>15.6</v>
      </c>
      <c r="AA556" s="143">
        <v>16</v>
      </c>
      <c r="AB556" s="150">
        <v>15.6</v>
      </c>
      <c r="AC556" s="142">
        <v>15.8</v>
      </c>
      <c r="AD556" s="143">
        <v>15.8</v>
      </c>
      <c r="AE556" s="143">
        <v>16</v>
      </c>
      <c r="AF556" s="143">
        <v>16</v>
      </c>
      <c r="AG556" s="143">
        <v>15.2</v>
      </c>
      <c r="AH556" s="143">
        <v>15.6</v>
      </c>
      <c r="AI556" s="143">
        <v>15</v>
      </c>
      <c r="AJ556" s="150">
        <v>15.2</v>
      </c>
      <c r="AK556" s="142">
        <v>16.2</v>
      </c>
      <c r="AL556" s="143">
        <v>15.4</v>
      </c>
      <c r="AM556" s="143">
        <v>15.4</v>
      </c>
      <c r="AN556" s="143">
        <v>15</v>
      </c>
      <c r="AO556" s="143">
        <v>15.6</v>
      </c>
      <c r="AP556" s="143">
        <v>15</v>
      </c>
      <c r="AQ556" s="110">
        <f t="shared" si="716"/>
        <v>0.20000000000000284</v>
      </c>
      <c r="CQ556"/>
      <c r="CX556" s="103">
        <v>44408</v>
      </c>
      <c r="CY556" s="127">
        <v>10.75</v>
      </c>
      <c r="CZ556" s="127">
        <v>9</v>
      </c>
      <c r="DA556" s="126">
        <f t="shared" si="697"/>
        <v>1.75</v>
      </c>
      <c r="DC556" s="103">
        <v>44408</v>
      </c>
      <c r="DD556" s="127">
        <f t="shared" si="700"/>
        <v>0.60000000000000142</v>
      </c>
      <c r="DE556" s="127">
        <f t="shared" si="701"/>
        <v>1</v>
      </c>
      <c r="DF556" s="127">
        <f t="shared" si="702"/>
        <v>-1.1999999999999993</v>
      </c>
      <c r="DG556" s="127">
        <f t="shared" si="703"/>
        <v>-0.79999999999999893</v>
      </c>
      <c r="DH556" s="127">
        <f t="shared" si="704"/>
        <v>-0.79999999999999893</v>
      </c>
      <c r="DI556" s="127">
        <f t="shared" si="705"/>
        <v>0.19999999999999929</v>
      </c>
      <c r="DJ556" s="127">
        <f t="shared" si="706"/>
        <v>-0.59999999999999964</v>
      </c>
      <c r="DK556" s="127">
        <f t="shared" si="707"/>
        <v>-1.1999999999999993</v>
      </c>
      <c r="DL556" s="127">
        <f t="shared" si="708"/>
        <v>0.40000000000000213</v>
      </c>
      <c r="DM556" s="127">
        <f t="shared" si="709"/>
        <v>0</v>
      </c>
      <c r="DN556" s="127">
        <f t="shared" si="710"/>
        <v>-1.3999999999999986</v>
      </c>
      <c r="DO556" s="127">
        <f t="shared" si="711"/>
        <v>-0.59999999999999964</v>
      </c>
      <c r="DP556" s="127">
        <f t="shared" si="712"/>
        <v>-1.4000000000000004</v>
      </c>
      <c r="DQ556" s="127">
        <f t="shared" si="713"/>
        <v>-0.99999999999999822</v>
      </c>
      <c r="DR556" s="127">
        <f t="shared" si="714"/>
        <v>-0.59999999999999964</v>
      </c>
      <c r="DS556" s="127">
        <f t="shared" si="715"/>
        <v>-1.3999999999999986</v>
      </c>
      <c r="DU556" s="103">
        <v>44411</v>
      </c>
      <c r="DV556" s="127"/>
      <c r="DW556" s="202"/>
      <c r="DX556" s="134"/>
      <c r="DY556" s="127">
        <v>8</v>
      </c>
      <c r="DZ556" s="202">
        <v>7.8</v>
      </c>
      <c r="EA556" s="134">
        <f t="shared" si="698"/>
        <v>0.20000000000000018</v>
      </c>
      <c r="EB556" s="127"/>
      <c r="EC556" s="202"/>
      <c r="ED556" s="134"/>
      <c r="EE556" s="127"/>
      <c r="EF556" s="202"/>
      <c r="EG556" s="134"/>
      <c r="EH556" s="127"/>
      <c r="EI556" s="202"/>
      <c r="EJ556" s="134"/>
      <c r="EK556" s="127"/>
      <c r="EL556" s="202"/>
      <c r="EM556" s="134"/>
      <c r="EN556" s="127"/>
      <c r="EO556" s="202"/>
      <c r="EP556" s="134"/>
      <c r="EQ556" s="127"/>
      <c r="ER556" s="202"/>
      <c r="ES556" s="134"/>
      <c r="ET556" s="127"/>
      <c r="EU556" s="202"/>
      <c r="EV556" s="134"/>
      <c r="EW556" s="127"/>
      <c r="EX556" s="202"/>
      <c r="EY556" s="134"/>
    </row>
    <row r="557" spans="10:155" ht="16.5" x14ac:dyDescent="0.35">
      <c r="J557" s="103">
        <v>44407</v>
      </c>
      <c r="K557" s="101">
        <f t="shared" si="699"/>
        <v>15.941935483870971</v>
      </c>
      <c r="L557" s="142">
        <v>16.399999999999999</v>
      </c>
      <c r="M557" s="143">
        <v>17.399999999999999</v>
      </c>
      <c r="N557" s="143">
        <v>16.2</v>
      </c>
      <c r="O557" s="143">
        <v>16.600000000000001</v>
      </c>
      <c r="P557" s="143">
        <v>17.2</v>
      </c>
      <c r="Q557" s="150">
        <v>19.600000000000001</v>
      </c>
      <c r="R557" s="142">
        <v>16.399999999999999</v>
      </c>
      <c r="S557" s="143">
        <v>16</v>
      </c>
      <c r="T557" s="143">
        <v>16</v>
      </c>
      <c r="U557" s="143">
        <v>17.2</v>
      </c>
      <c r="V557" s="143">
        <v>16.8</v>
      </c>
      <c r="W557" s="149">
        <v>16.600000000000001</v>
      </c>
      <c r="X557" s="161">
        <v>14.6</v>
      </c>
      <c r="Y557" s="143">
        <v>15.8</v>
      </c>
      <c r="Z557" s="143">
        <v>15.6</v>
      </c>
      <c r="AA557" s="143">
        <v>15.8</v>
      </c>
      <c r="AB557" s="150">
        <v>15.6</v>
      </c>
      <c r="AC557" s="142">
        <v>15.6</v>
      </c>
      <c r="AD557" s="143">
        <v>15.6</v>
      </c>
      <c r="AE557" s="143">
        <v>15.8</v>
      </c>
      <c r="AF557" s="143">
        <v>15.8</v>
      </c>
      <c r="AG557" s="143">
        <v>14.8</v>
      </c>
      <c r="AH557" s="143">
        <v>15.2</v>
      </c>
      <c r="AI557" s="143">
        <v>14.6</v>
      </c>
      <c r="AJ557" s="150">
        <v>14.8</v>
      </c>
      <c r="AK557" s="142">
        <v>16</v>
      </c>
      <c r="AL557" s="143">
        <v>15.4</v>
      </c>
      <c r="AM557" s="143">
        <v>15.2</v>
      </c>
      <c r="AN557" s="143">
        <v>15</v>
      </c>
      <c r="AO557" s="143">
        <v>15.6</v>
      </c>
      <c r="AP557" s="143">
        <v>15</v>
      </c>
      <c r="AQ557" s="110">
        <f t="shared" si="716"/>
        <v>0.10000000000000142</v>
      </c>
      <c r="CQ557"/>
      <c r="CX557" s="103">
        <v>44407</v>
      </c>
      <c r="CY557" s="127">
        <v>10</v>
      </c>
      <c r="CZ557" s="127">
        <v>8.25</v>
      </c>
      <c r="DA557" s="126">
        <f t="shared" si="697"/>
        <v>1.75</v>
      </c>
      <c r="DC557" s="103">
        <v>44407</v>
      </c>
      <c r="DD557" s="127">
        <f t="shared" si="700"/>
        <v>0.80000000000000071</v>
      </c>
      <c r="DE557" s="127">
        <f t="shared" si="701"/>
        <v>1.1999999999999993</v>
      </c>
      <c r="DF557" s="127">
        <f t="shared" si="702"/>
        <v>-1</v>
      </c>
      <c r="DG557" s="127">
        <f t="shared" si="703"/>
        <v>-0.80000000000000071</v>
      </c>
      <c r="DH557" s="127">
        <f t="shared" si="704"/>
        <v>-0.59999999999999964</v>
      </c>
      <c r="DI557" s="127">
        <f t="shared" si="705"/>
        <v>0.39999999999999858</v>
      </c>
      <c r="DJ557" s="127">
        <f t="shared" si="706"/>
        <v>-0.80000000000000071</v>
      </c>
      <c r="DK557" s="127">
        <f t="shared" si="707"/>
        <v>-1.4000000000000004</v>
      </c>
      <c r="DL557" s="127">
        <f t="shared" si="708"/>
        <v>0.19999999999999929</v>
      </c>
      <c r="DM557" s="127">
        <f t="shared" si="709"/>
        <v>0</v>
      </c>
      <c r="DN557" s="127">
        <f t="shared" si="710"/>
        <v>-1.3999999999999986</v>
      </c>
      <c r="DO557" s="127">
        <f t="shared" si="711"/>
        <v>-0.19999999999999929</v>
      </c>
      <c r="DP557" s="127">
        <f t="shared" si="712"/>
        <v>-1.4000000000000004</v>
      </c>
      <c r="DQ557" s="127">
        <f t="shared" si="713"/>
        <v>-0.99999999999999822</v>
      </c>
      <c r="DR557" s="127">
        <f t="shared" si="714"/>
        <v>-0.80000000000000071</v>
      </c>
      <c r="DS557" s="127">
        <f t="shared" si="715"/>
        <v>-1.4000000000000004</v>
      </c>
      <c r="DU557" s="103">
        <v>44410</v>
      </c>
      <c r="DV557" s="127"/>
      <c r="DW557" s="202"/>
      <c r="DX557" s="134"/>
      <c r="DY557" s="127">
        <v>8.1999999999999993</v>
      </c>
      <c r="DZ557" s="202">
        <v>7.85</v>
      </c>
      <c r="EA557" s="134">
        <f t="shared" si="698"/>
        <v>0.34999999999999964</v>
      </c>
      <c r="EB557" s="127"/>
      <c r="EC557" s="202"/>
      <c r="ED557" s="134"/>
      <c r="EE557" s="127"/>
      <c r="EF557" s="202"/>
      <c r="EG557" s="134"/>
      <c r="EH557" s="127"/>
      <c r="EI557" s="202"/>
      <c r="EJ557" s="134"/>
      <c r="EK557" s="127"/>
      <c r="EL557" s="202"/>
      <c r="EM557" s="134"/>
      <c r="EN557" s="127"/>
      <c r="EO557" s="202"/>
      <c r="EP557" s="134"/>
      <c r="EQ557" s="127"/>
      <c r="ER557" s="202"/>
      <c r="ES557" s="134"/>
      <c r="ET557" s="127"/>
      <c r="EU557" s="202"/>
      <c r="EV557" s="134"/>
      <c r="EW557" s="127"/>
      <c r="EX557" s="202"/>
      <c r="EY557" s="134"/>
    </row>
    <row r="558" spans="10:155" ht="16.5" x14ac:dyDescent="0.35">
      <c r="J558" s="103">
        <v>44406</v>
      </c>
      <c r="K558" s="101">
        <f t="shared" si="699"/>
        <v>15.78064516129033</v>
      </c>
      <c r="L558" s="142">
        <v>15.8</v>
      </c>
      <c r="M558" s="143">
        <v>17.399999999999999</v>
      </c>
      <c r="N558" s="143">
        <v>15.8</v>
      </c>
      <c r="O558" s="143">
        <v>16.600000000000001</v>
      </c>
      <c r="P558" s="143">
        <v>17.2</v>
      </c>
      <c r="Q558" s="150">
        <v>19.600000000000001</v>
      </c>
      <c r="R558" s="142">
        <v>16.2</v>
      </c>
      <c r="S558" s="143">
        <v>16</v>
      </c>
      <c r="T558" s="143">
        <v>16</v>
      </c>
      <c r="U558" s="143">
        <v>17.2</v>
      </c>
      <c r="V558" s="143">
        <v>16.2</v>
      </c>
      <c r="W558" s="149">
        <v>16.600000000000001</v>
      </c>
      <c r="X558" s="161">
        <v>14.4</v>
      </c>
      <c r="Y558" s="143">
        <v>15.8</v>
      </c>
      <c r="Z558" s="143">
        <v>15</v>
      </c>
      <c r="AA558" s="143">
        <v>15.8</v>
      </c>
      <c r="AB558" s="150">
        <v>15</v>
      </c>
      <c r="AC558" s="142">
        <v>15.6</v>
      </c>
      <c r="AD558" s="143">
        <v>15.6</v>
      </c>
      <c r="AE558" s="143">
        <v>15.8</v>
      </c>
      <c r="AF558" s="143">
        <v>15.6</v>
      </c>
      <c r="AG558" s="143">
        <v>14.8</v>
      </c>
      <c r="AH558" s="143">
        <v>14.6</v>
      </c>
      <c r="AI558" s="143">
        <v>14.6</v>
      </c>
      <c r="AJ558" s="150">
        <v>14.6</v>
      </c>
      <c r="AK558" s="142">
        <v>16</v>
      </c>
      <c r="AL558" s="143">
        <v>15.2</v>
      </c>
      <c r="AM558" s="143">
        <v>15</v>
      </c>
      <c r="AN558" s="143">
        <v>14.8</v>
      </c>
      <c r="AO558" s="143">
        <v>15.6</v>
      </c>
      <c r="AP558" s="143">
        <v>14.8</v>
      </c>
      <c r="AQ558" s="110">
        <f t="shared" si="716"/>
        <v>9.9999999999997868E-2</v>
      </c>
      <c r="CQ558"/>
      <c r="CX558" s="103">
        <v>44406</v>
      </c>
      <c r="CY558" s="127">
        <v>10</v>
      </c>
      <c r="CZ558" s="127">
        <v>8</v>
      </c>
      <c r="DA558" s="126">
        <f t="shared" si="697"/>
        <v>2</v>
      </c>
      <c r="DC558" s="103">
        <v>44406</v>
      </c>
      <c r="DD558" s="127">
        <f t="shared" si="700"/>
        <v>0.19999999999999929</v>
      </c>
      <c r="DE558" s="127">
        <f t="shared" si="701"/>
        <v>1.1999999999999993</v>
      </c>
      <c r="DF558" s="127">
        <f t="shared" si="702"/>
        <v>-1.1999999999999993</v>
      </c>
      <c r="DG558" s="127">
        <f t="shared" si="703"/>
        <v>-1</v>
      </c>
      <c r="DH558" s="127">
        <f t="shared" si="704"/>
        <v>-0.80000000000000071</v>
      </c>
      <c r="DI558" s="127">
        <f t="shared" si="705"/>
        <v>0.19999999999999929</v>
      </c>
      <c r="DJ558" s="127">
        <f t="shared" si="706"/>
        <v>-1.4000000000000004</v>
      </c>
      <c r="DK558" s="127">
        <f t="shared" si="707"/>
        <v>-1.4000000000000004</v>
      </c>
      <c r="DL558" s="127">
        <f t="shared" si="708"/>
        <v>-0.19999999999999929</v>
      </c>
      <c r="DM558" s="127">
        <f t="shared" si="709"/>
        <v>0</v>
      </c>
      <c r="DN558" s="127">
        <f t="shared" si="710"/>
        <v>-1.3999999999999986</v>
      </c>
      <c r="DO558" s="127">
        <f t="shared" si="711"/>
        <v>0.20000000000000107</v>
      </c>
      <c r="DP558" s="127">
        <f t="shared" si="712"/>
        <v>-1</v>
      </c>
      <c r="DQ558" s="127">
        <f t="shared" si="713"/>
        <v>-1</v>
      </c>
      <c r="DR558" s="127">
        <f t="shared" si="714"/>
        <v>-0.79999999999999893</v>
      </c>
      <c r="DS558" s="127">
        <f t="shared" si="715"/>
        <v>-1.5999999999999996</v>
      </c>
      <c r="DU558" s="103">
        <v>44409</v>
      </c>
      <c r="DV558" s="127"/>
      <c r="DW558" s="202"/>
      <c r="DX558" s="134"/>
      <c r="DY558" s="127">
        <v>8.1999999999999993</v>
      </c>
      <c r="DZ558" s="202">
        <v>7.9</v>
      </c>
      <c r="EA558" s="134">
        <f t="shared" si="698"/>
        <v>0.29999999999999893</v>
      </c>
      <c r="EB558" s="127"/>
      <c r="EC558" s="202"/>
      <c r="ED558" s="134"/>
      <c r="EE558" s="127"/>
      <c r="EF558" s="202"/>
      <c r="EG558" s="134"/>
      <c r="EH558" s="127"/>
      <c r="EI558" s="202"/>
      <c r="EJ558" s="134"/>
      <c r="EK558" s="127"/>
      <c r="EL558" s="202"/>
      <c r="EM558" s="134"/>
      <c r="EN558" s="127"/>
      <c r="EO558" s="202"/>
      <c r="EP558" s="134"/>
      <c r="EQ558" s="127"/>
      <c r="ER558" s="202"/>
      <c r="ES558" s="134"/>
      <c r="ET558" s="127"/>
      <c r="EU558" s="202"/>
      <c r="EV558" s="134"/>
      <c r="EW558" s="127"/>
      <c r="EX558" s="202"/>
      <c r="EY558" s="134"/>
    </row>
    <row r="559" spans="10:155" ht="16.5" x14ac:dyDescent="0.35">
      <c r="J559" s="103">
        <v>44405</v>
      </c>
      <c r="K559" s="101">
        <f t="shared" si="699"/>
        <v>15.696774193548389</v>
      </c>
      <c r="L559" s="142">
        <v>15.8</v>
      </c>
      <c r="M559" s="143">
        <v>16.8</v>
      </c>
      <c r="N559" s="143">
        <v>15.6</v>
      </c>
      <c r="O559" s="143">
        <v>16.399999999999999</v>
      </c>
      <c r="P559" s="143">
        <v>16.8</v>
      </c>
      <c r="Q559" s="150">
        <v>19.600000000000001</v>
      </c>
      <c r="R559" s="142">
        <v>16.2</v>
      </c>
      <c r="S559" s="143">
        <v>15.8</v>
      </c>
      <c r="T559" s="143">
        <v>15.6</v>
      </c>
      <c r="U559" s="143">
        <v>17.2</v>
      </c>
      <c r="V559" s="143">
        <v>16.2</v>
      </c>
      <c r="W559" s="149">
        <v>16.600000000000001</v>
      </c>
      <c r="X559" s="161">
        <v>14.4</v>
      </c>
      <c r="Y559" s="143">
        <v>15.8</v>
      </c>
      <c r="Z559" s="143">
        <v>15</v>
      </c>
      <c r="AA559" s="143">
        <v>15.8</v>
      </c>
      <c r="AB559" s="150">
        <v>15</v>
      </c>
      <c r="AC559" s="142">
        <v>15.6</v>
      </c>
      <c r="AD559" s="143">
        <v>15.6</v>
      </c>
      <c r="AE559" s="143">
        <v>15.8</v>
      </c>
      <c r="AF559" s="143">
        <v>15.8</v>
      </c>
      <c r="AG559" s="143">
        <v>14.8</v>
      </c>
      <c r="AH559" s="143">
        <v>15.2</v>
      </c>
      <c r="AI559" s="143">
        <v>14.6</v>
      </c>
      <c r="AJ559" s="150">
        <v>14.8</v>
      </c>
      <c r="AK559" s="142">
        <v>15.4</v>
      </c>
      <c r="AL559" s="143">
        <v>14.8</v>
      </c>
      <c r="AM559" s="143">
        <v>15</v>
      </c>
      <c r="AN559" s="143">
        <v>14.8</v>
      </c>
      <c r="AO559" s="143">
        <v>15</v>
      </c>
      <c r="AP559" s="143">
        <v>14.8</v>
      </c>
      <c r="AQ559" s="110">
        <f t="shared" si="716"/>
        <v>-0.19999999999999929</v>
      </c>
      <c r="CQ559"/>
      <c r="CX559" s="103">
        <v>44405</v>
      </c>
      <c r="CY559" s="127">
        <v>10</v>
      </c>
      <c r="CZ559" s="127">
        <v>8</v>
      </c>
      <c r="DA559" s="126">
        <f t="shared" si="697"/>
        <v>2</v>
      </c>
      <c r="DC559" s="103">
        <v>44405</v>
      </c>
      <c r="DD559" s="127">
        <f t="shared" si="700"/>
        <v>0.39999999999999858</v>
      </c>
      <c r="DE559" s="127">
        <f t="shared" si="701"/>
        <v>1.3999999999999986</v>
      </c>
      <c r="DF559" s="127">
        <f t="shared" si="702"/>
        <v>-1</v>
      </c>
      <c r="DG559" s="127">
        <f t="shared" si="703"/>
        <v>-0.80000000000000071</v>
      </c>
      <c r="DH559" s="127">
        <f t="shared" si="704"/>
        <v>-1</v>
      </c>
      <c r="DI559" s="127">
        <f t="shared" si="705"/>
        <v>0.39999999999999858</v>
      </c>
      <c r="DJ559" s="127">
        <f t="shared" si="706"/>
        <v>-0.60000000000000142</v>
      </c>
      <c r="DK559" s="127">
        <f t="shared" si="707"/>
        <v>-1.2000000000000011</v>
      </c>
      <c r="DL559" s="127">
        <f t="shared" si="708"/>
        <v>-0.20000000000000107</v>
      </c>
      <c r="DM559" s="127">
        <f t="shared" si="709"/>
        <v>-0.40000000000000036</v>
      </c>
      <c r="DN559" s="127">
        <f t="shared" si="710"/>
        <v>-1.3999999999999986</v>
      </c>
      <c r="DO559" s="127">
        <f t="shared" si="711"/>
        <v>-0.39999999999999858</v>
      </c>
      <c r="DP559" s="127">
        <f t="shared" si="712"/>
        <v>-1.3999999999999986</v>
      </c>
      <c r="DQ559" s="127">
        <f t="shared" si="713"/>
        <v>-1.3999999999999986</v>
      </c>
      <c r="DR559" s="127">
        <f t="shared" si="714"/>
        <v>-0.40000000000000036</v>
      </c>
      <c r="DS559" s="127">
        <f t="shared" si="715"/>
        <v>-1.4000000000000004</v>
      </c>
      <c r="DU559" s="103">
        <v>44408</v>
      </c>
      <c r="DV559" s="127"/>
      <c r="DW559" s="202"/>
      <c r="DX559" s="134"/>
      <c r="DY559" s="127">
        <v>8.1999999999999993</v>
      </c>
      <c r="DZ559" s="202">
        <v>7.9</v>
      </c>
      <c r="EA559" s="134">
        <f t="shared" si="698"/>
        <v>0.29999999999999893</v>
      </c>
      <c r="EB559" s="127"/>
      <c r="EC559" s="202"/>
      <c r="ED559" s="134"/>
      <c r="EE559" s="127"/>
      <c r="EF559" s="202"/>
      <c r="EG559" s="134"/>
      <c r="EH559" s="127"/>
      <c r="EI559" s="202"/>
      <c r="EJ559" s="134"/>
      <c r="EK559" s="127"/>
      <c r="EL559" s="202"/>
      <c r="EM559" s="134"/>
      <c r="EN559" s="127"/>
      <c r="EO559" s="202"/>
      <c r="EP559" s="134"/>
      <c r="EQ559" s="127"/>
      <c r="ER559" s="202"/>
      <c r="ES559" s="134"/>
      <c r="ET559" s="127"/>
      <c r="EU559" s="202"/>
      <c r="EV559" s="134"/>
      <c r="EW559" s="127"/>
      <c r="EX559" s="202"/>
      <c r="EY559" s="134"/>
    </row>
    <row r="560" spans="10:155" ht="16.5" x14ac:dyDescent="0.35">
      <c r="J560" s="103">
        <v>44404</v>
      </c>
      <c r="K560" s="101">
        <f t="shared" si="699"/>
        <v>15.625806451612906</v>
      </c>
      <c r="L560" s="142">
        <v>15.8</v>
      </c>
      <c r="M560" s="143">
        <v>16.8</v>
      </c>
      <c r="N560" s="143">
        <v>15.6</v>
      </c>
      <c r="O560" s="143">
        <v>16</v>
      </c>
      <c r="P560" s="143">
        <v>16.8</v>
      </c>
      <c r="Q560" s="150">
        <v>19.600000000000001</v>
      </c>
      <c r="R560" s="142">
        <v>16.2</v>
      </c>
      <c r="S560" s="143">
        <v>15.8</v>
      </c>
      <c r="T560" s="143">
        <v>15.6</v>
      </c>
      <c r="U560" s="143">
        <v>17.2</v>
      </c>
      <c r="V560" s="143">
        <v>16.2</v>
      </c>
      <c r="W560" s="149">
        <v>16.600000000000001</v>
      </c>
      <c r="X560" s="161">
        <v>14.4</v>
      </c>
      <c r="Y560" s="143">
        <v>15.8</v>
      </c>
      <c r="Z560" s="143">
        <v>15</v>
      </c>
      <c r="AA560" s="143">
        <v>15.8</v>
      </c>
      <c r="AB560" s="150">
        <v>15</v>
      </c>
      <c r="AC560" s="142">
        <v>15.6</v>
      </c>
      <c r="AD560" s="143">
        <v>15.6</v>
      </c>
      <c r="AE560" s="143">
        <v>15.8</v>
      </c>
      <c r="AF560" s="143">
        <v>15.8</v>
      </c>
      <c r="AG560" s="143">
        <v>14.8</v>
      </c>
      <c r="AH560" s="143">
        <v>15.2</v>
      </c>
      <c r="AI560" s="143">
        <v>14.6</v>
      </c>
      <c r="AJ560" s="150">
        <v>14.8</v>
      </c>
      <c r="AK560" s="142">
        <v>15.2</v>
      </c>
      <c r="AL560" s="143">
        <v>14.6</v>
      </c>
      <c r="AM560" s="143">
        <v>14.6</v>
      </c>
      <c r="AN560" s="143">
        <v>14.4</v>
      </c>
      <c r="AO560" s="143">
        <v>14.8</v>
      </c>
      <c r="AP560" s="143">
        <v>14.4</v>
      </c>
      <c r="AQ560" s="110">
        <f t="shared" si="716"/>
        <v>-0.30000000000000071</v>
      </c>
      <c r="CQ560"/>
      <c r="CX560" s="103">
        <v>44404</v>
      </c>
      <c r="CY560" s="127">
        <v>10.25</v>
      </c>
      <c r="CZ560" s="127">
        <v>8.25</v>
      </c>
      <c r="DA560" s="126">
        <f t="shared" si="697"/>
        <v>2</v>
      </c>
      <c r="DC560" s="103">
        <v>44404</v>
      </c>
      <c r="DD560" s="127">
        <f t="shared" si="700"/>
        <v>0.39999999999999858</v>
      </c>
      <c r="DE560" s="127">
        <f t="shared" si="701"/>
        <v>1.3999999999999986</v>
      </c>
      <c r="DF560" s="127">
        <f t="shared" si="702"/>
        <v>-1.4000000000000004</v>
      </c>
      <c r="DG560" s="127">
        <f t="shared" si="703"/>
        <v>-1.2000000000000011</v>
      </c>
      <c r="DH560" s="127">
        <f t="shared" si="704"/>
        <v>-1.2000000000000011</v>
      </c>
      <c r="DI560" s="127">
        <f t="shared" si="705"/>
        <v>0.39999999999999858</v>
      </c>
      <c r="DJ560" s="127">
        <f t="shared" si="706"/>
        <v>-0.60000000000000142</v>
      </c>
      <c r="DK560" s="127">
        <f t="shared" si="707"/>
        <v>-1.2000000000000011</v>
      </c>
      <c r="DL560" s="127">
        <f t="shared" si="708"/>
        <v>-0.20000000000000107</v>
      </c>
      <c r="DM560" s="127">
        <f t="shared" si="709"/>
        <v>-0.60000000000000142</v>
      </c>
      <c r="DN560" s="127">
        <f t="shared" si="710"/>
        <v>-1.7999999999999989</v>
      </c>
      <c r="DO560" s="127">
        <f t="shared" si="711"/>
        <v>-0.79999999999999893</v>
      </c>
      <c r="DP560" s="127">
        <f t="shared" si="712"/>
        <v>-1.5999999999999996</v>
      </c>
      <c r="DQ560" s="127">
        <f t="shared" si="713"/>
        <v>-1.5999999999999996</v>
      </c>
      <c r="DR560" s="127">
        <f t="shared" si="714"/>
        <v>-0.19999999999999929</v>
      </c>
      <c r="DS560" s="127">
        <f t="shared" si="715"/>
        <v>-1.4000000000000004</v>
      </c>
      <c r="DU560" s="103">
        <v>44407</v>
      </c>
      <c r="DV560" s="127"/>
      <c r="DW560" s="202"/>
      <c r="DX560" s="134"/>
      <c r="DY560" s="127">
        <v>8.0500000000000007</v>
      </c>
      <c r="DZ560" s="202">
        <v>7.9</v>
      </c>
      <c r="EA560" s="134">
        <f t="shared" si="698"/>
        <v>0.15000000000000036</v>
      </c>
      <c r="EB560" s="127"/>
      <c r="EC560" s="202"/>
      <c r="ED560" s="134"/>
      <c r="EE560" s="127"/>
      <c r="EF560" s="202"/>
      <c r="EG560" s="134"/>
      <c r="EH560" s="127"/>
      <c r="EI560" s="202"/>
      <c r="EJ560" s="134"/>
      <c r="EK560" s="127"/>
      <c r="EL560" s="202"/>
      <c r="EM560" s="134"/>
      <c r="EN560" s="127"/>
      <c r="EO560" s="202"/>
      <c r="EP560" s="134"/>
      <c r="EQ560" s="127"/>
      <c r="ER560" s="202"/>
      <c r="ES560" s="134"/>
      <c r="ET560" s="127"/>
      <c r="EU560" s="202"/>
      <c r="EV560" s="134"/>
      <c r="EW560" s="127"/>
      <c r="EX560" s="202"/>
      <c r="EY560" s="134"/>
    </row>
    <row r="561" spans="10:155" ht="16.5" x14ac:dyDescent="0.35">
      <c r="J561" s="103">
        <v>44403</v>
      </c>
      <c r="K561" s="101">
        <f t="shared" si="699"/>
        <v>15.658064516129039</v>
      </c>
      <c r="L561" s="142">
        <v>16</v>
      </c>
      <c r="M561" s="143">
        <v>17</v>
      </c>
      <c r="N561" s="143">
        <v>16</v>
      </c>
      <c r="O561" s="143">
        <v>16</v>
      </c>
      <c r="P561" s="143">
        <v>17</v>
      </c>
      <c r="Q561" s="150">
        <v>19.600000000000001</v>
      </c>
      <c r="R561" s="142">
        <v>15.8</v>
      </c>
      <c r="S561" s="143">
        <v>15.8</v>
      </c>
      <c r="T561" s="143">
        <v>15.8</v>
      </c>
      <c r="U561" s="143">
        <v>17</v>
      </c>
      <c r="V561" s="143">
        <v>16.2</v>
      </c>
      <c r="W561" s="149">
        <v>16.600000000000001</v>
      </c>
      <c r="X561" s="161">
        <v>14.6</v>
      </c>
      <c r="Y561" s="143">
        <v>16</v>
      </c>
      <c r="Z561" s="143">
        <v>15</v>
      </c>
      <c r="AA561" s="143">
        <v>15.8</v>
      </c>
      <c r="AB561" s="150">
        <v>15</v>
      </c>
      <c r="AC561" s="142">
        <v>15.6</v>
      </c>
      <c r="AD561" s="143">
        <v>15.6</v>
      </c>
      <c r="AE561" s="143">
        <v>15.8</v>
      </c>
      <c r="AF561" s="143">
        <v>15.8</v>
      </c>
      <c r="AG561" s="143">
        <v>14.8</v>
      </c>
      <c r="AH561" s="143">
        <v>14.6</v>
      </c>
      <c r="AI561" s="143">
        <v>14.6</v>
      </c>
      <c r="AJ561" s="150">
        <v>14.6</v>
      </c>
      <c r="AK561" s="142">
        <v>15.8</v>
      </c>
      <c r="AL561" s="143">
        <v>14.6</v>
      </c>
      <c r="AM561" s="143">
        <v>14.8</v>
      </c>
      <c r="AN561" s="143">
        <v>14.6</v>
      </c>
      <c r="AO561" s="143">
        <v>14.6</v>
      </c>
      <c r="AP561" s="143">
        <v>14.4</v>
      </c>
      <c r="AQ561" s="110">
        <f t="shared" si="716"/>
        <v>0</v>
      </c>
      <c r="CQ561"/>
      <c r="CX561" s="103">
        <v>44403</v>
      </c>
      <c r="CY561" s="127">
        <v>10.5</v>
      </c>
      <c r="CZ561" s="127">
        <v>8.5</v>
      </c>
      <c r="DA561" s="126">
        <f t="shared" si="697"/>
        <v>2</v>
      </c>
      <c r="DC561" s="103">
        <v>44403</v>
      </c>
      <c r="DD561" s="127">
        <f t="shared" si="700"/>
        <v>0.39999999999999858</v>
      </c>
      <c r="DE561" s="127">
        <f t="shared" si="701"/>
        <v>1.1999999999999993</v>
      </c>
      <c r="DF561" s="127">
        <f t="shared" si="702"/>
        <v>-1.2000000000000011</v>
      </c>
      <c r="DG561" s="127">
        <f t="shared" si="703"/>
        <v>-1</v>
      </c>
      <c r="DH561" s="127">
        <f t="shared" si="704"/>
        <v>-1.2000000000000011</v>
      </c>
      <c r="DI561" s="127">
        <f t="shared" si="705"/>
        <v>0</v>
      </c>
      <c r="DJ561" s="127">
        <f t="shared" si="706"/>
        <v>-1.2000000000000011</v>
      </c>
      <c r="DK561" s="127">
        <f t="shared" si="707"/>
        <v>-1.2000000000000011</v>
      </c>
      <c r="DL561" s="127">
        <f t="shared" si="708"/>
        <v>0.19999999999999929</v>
      </c>
      <c r="DM561" s="127">
        <f t="shared" si="709"/>
        <v>0</v>
      </c>
      <c r="DN561" s="127">
        <f t="shared" si="710"/>
        <v>-1.2000000000000011</v>
      </c>
      <c r="DO561" s="127">
        <f t="shared" si="711"/>
        <v>0</v>
      </c>
      <c r="DP561" s="127">
        <f t="shared" si="712"/>
        <v>-1.5999999999999996</v>
      </c>
      <c r="DQ561" s="127">
        <f t="shared" si="713"/>
        <v>-1.2000000000000011</v>
      </c>
      <c r="DR561" s="127">
        <f t="shared" si="714"/>
        <v>0</v>
      </c>
      <c r="DS561" s="127">
        <f t="shared" si="715"/>
        <v>-1.2000000000000011</v>
      </c>
      <c r="DU561" s="103">
        <v>44406</v>
      </c>
      <c r="DV561" s="127"/>
      <c r="DW561" s="202"/>
      <c r="DX561" s="134"/>
      <c r="DY561" s="127">
        <v>7.95</v>
      </c>
      <c r="DZ561" s="202">
        <v>7.6</v>
      </c>
      <c r="EA561" s="134">
        <f t="shared" si="698"/>
        <v>0.35000000000000053</v>
      </c>
      <c r="EB561" s="127"/>
      <c r="EC561" s="202"/>
      <c r="ED561" s="134"/>
      <c r="EE561" s="127"/>
      <c r="EF561" s="202"/>
      <c r="EG561" s="134"/>
      <c r="EH561" s="127"/>
      <c r="EI561" s="202"/>
      <c r="EJ561" s="134"/>
      <c r="EK561" s="127"/>
      <c r="EL561" s="202"/>
      <c r="EM561" s="134"/>
      <c r="EN561" s="127"/>
      <c r="EO561" s="202"/>
      <c r="EP561" s="134"/>
      <c r="EQ561" s="127"/>
      <c r="ER561" s="202"/>
      <c r="ES561" s="134"/>
      <c r="ET561" s="127"/>
      <c r="EU561" s="202"/>
      <c r="EV561" s="134"/>
      <c r="EW561" s="127"/>
      <c r="EX561" s="202"/>
      <c r="EY561" s="134"/>
    </row>
    <row r="562" spans="10:155" ht="16.5" x14ac:dyDescent="0.35">
      <c r="J562" s="103">
        <v>44402</v>
      </c>
      <c r="K562" s="101">
        <f t="shared" si="699"/>
        <v>15.696774193548393</v>
      </c>
      <c r="L562" s="142">
        <v>16.2</v>
      </c>
      <c r="M562" s="143">
        <v>17</v>
      </c>
      <c r="N562" s="143">
        <v>16.2</v>
      </c>
      <c r="O562" s="143">
        <v>16</v>
      </c>
      <c r="P562" s="143">
        <v>17</v>
      </c>
      <c r="Q562" s="150">
        <v>19.600000000000001</v>
      </c>
      <c r="R562" s="142">
        <v>15.8</v>
      </c>
      <c r="S562" s="143">
        <v>15.8</v>
      </c>
      <c r="T562" s="143">
        <v>15.8</v>
      </c>
      <c r="U562" s="143">
        <v>17</v>
      </c>
      <c r="V562" s="143">
        <v>16.2</v>
      </c>
      <c r="W562" s="149">
        <v>16.600000000000001</v>
      </c>
      <c r="X562" s="161">
        <v>14.6</v>
      </c>
      <c r="Y562" s="143">
        <v>16</v>
      </c>
      <c r="Z562" s="143">
        <v>15</v>
      </c>
      <c r="AA562" s="143">
        <v>15.8</v>
      </c>
      <c r="AB562" s="150">
        <v>15</v>
      </c>
      <c r="AC562" s="142">
        <v>15.8</v>
      </c>
      <c r="AD562" s="143">
        <v>15.8</v>
      </c>
      <c r="AE562" s="143">
        <v>15.8</v>
      </c>
      <c r="AF562" s="143">
        <v>15.8</v>
      </c>
      <c r="AG562" s="143">
        <v>14.8</v>
      </c>
      <c r="AH562" s="143">
        <v>14.6</v>
      </c>
      <c r="AI562" s="143">
        <v>14.6</v>
      </c>
      <c r="AJ562" s="150">
        <v>14.6</v>
      </c>
      <c r="AK562" s="142">
        <v>16</v>
      </c>
      <c r="AL562" s="143">
        <v>14.6</v>
      </c>
      <c r="AM562" s="143">
        <v>14.8</v>
      </c>
      <c r="AN562" s="143">
        <v>14.6</v>
      </c>
      <c r="AO562" s="143">
        <v>14.6</v>
      </c>
      <c r="AP562" s="143">
        <v>14.6</v>
      </c>
      <c r="AQ562" s="110">
        <f t="shared" si="716"/>
        <v>0</v>
      </c>
      <c r="CQ562"/>
      <c r="CX562" s="103">
        <v>44402</v>
      </c>
      <c r="CY562" s="127">
        <v>10.5</v>
      </c>
      <c r="CZ562" s="127">
        <v>8.25</v>
      </c>
      <c r="DA562" s="126">
        <f t="shared" si="697"/>
        <v>2.25</v>
      </c>
      <c r="DC562" s="103">
        <v>44402</v>
      </c>
      <c r="DD562" s="127">
        <f t="shared" si="700"/>
        <v>0.39999999999999858</v>
      </c>
      <c r="DE562" s="127">
        <f t="shared" si="701"/>
        <v>1.1999999999999993</v>
      </c>
      <c r="DF562" s="127">
        <f t="shared" si="702"/>
        <v>-1.2000000000000011</v>
      </c>
      <c r="DG562" s="127">
        <f t="shared" si="703"/>
        <v>-1</v>
      </c>
      <c r="DH562" s="127">
        <f t="shared" si="704"/>
        <v>-1.2000000000000011</v>
      </c>
      <c r="DI562" s="127">
        <f t="shared" si="705"/>
        <v>0</v>
      </c>
      <c r="DJ562" s="127">
        <f t="shared" si="706"/>
        <v>-1.2000000000000011</v>
      </c>
      <c r="DK562" s="127">
        <f t="shared" si="707"/>
        <v>-1.2000000000000011</v>
      </c>
      <c r="DL562" s="127">
        <f t="shared" si="708"/>
        <v>0.39999999999999858</v>
      </c>
      <c r="DM562" s="127">
        <f t="shared" si="709"/>
        <v>0.19999999999999929</v>
      </c>
      <c r="DN562" s="127">
        <f t="shared" si="710"/>
        <v>-1.2000000000000011</v>
      </c>
      <c r="DO562" s="127">
        <f t="shared" si="711"/>
        <v>0</v>
      </c>
      <c r="DP562" s="127">
        <f t="shared" si="712"/>
        <v>-1.5999999999999996</v>
      </c>
      <c r="DQ562" s="127">
        <f t="shared" si="713"/>
        <v>-1.2000000000000011</v>
      </c>
      <c r="DR562" s="127">
        <f t="shared" si="714"/>
        <v>0</v>
      </c>
      <c r="DS562" s="127">
        <f t="shared" si="715"/>
        <v>-1.2000000000000011</v>
      </c>
      <c r="DU562" s="103">
        <v>44405</v>
      </c>
      <c r="DV562" s="127"/>
      <c r="DW562" s="202"/>
      <c r="DX562" s="134"/>
      <c r="DY562" s="127">
        <v>7.9</v>
      </c>
      <c r="DZ562" s="202">
        <v>7.55</v>
      </c>
      <c r="EA562" s="134">
        <f t="shared" si="698"/>
        <v>0.35000000000000053</v>
      </c>
      <c r="EB562" s="127"/>
      <c r="EC562" s="202"/>
      <c r="ED562" s="134"/>
      <c r="EE562" s="127"/>
      <c r="EF562" s="202"/>
      <c r="EG562" s="134"/>
      <c r="EH562" s="127"/>
      <c r="EI562" s="202"/>
      <c r="EJ562" s="134"/>
      <c r="EK562" s="127"/>
      <c r="EL562" s="202"/>
      <c r="EM562" s="134"/>
      <c r="EN562" s="127"/>
      <c r="EO562" s="202"/>
      <c r="EP562" s="134"/>
      <c r="EQ562" s="127"/>
      <c r="ER562" s="202"/>
      <c r="ES562" s="134"/>
      <c r="ET562" s="127"/>
      <c r="EU562" s="202"/>
      <c r="EV562" s="134"/>
      <c r="EW562" s="127"/>
      <c r="EX562" s="202"/>
      <c r="EY562" s="134"/>
    </row>
    <row r="563" spans="10:155" ht="16.5" x14ac:dyDescent="0.35">
      <c r="J563" s="103">
        <v>44401</v>
      </c>
      <c r="K563" s="101">
        <f t="shared" si="699"/>
        <v>15.787096774193554</v>
      </c>
      <c r="L563" s="142">
        <v>16.2</v>
      </c>
      <c r="M563" s="143">
        <v>17</v>
      </c>
      <c r="N563" s="143">
        <v>16.2</v>
      </c>
      <c r="O563" s="143">
        <v>16.399999999999999</v>
      </c>
      <c r="P563" s="143">
        <v>17</v>
      </c>
      <c r="Q563" s="150">
        <v>19.600000000000001</v>
      </c>
      <c r="R563" s="142">
        <v>16</v>
      </c>
      <c r="S563" s="143">
        <v>16</v>
      </c>
      <c r="T563" s="143">
        <v>16</v>
      </c>
      <c r="U563" s="143">
        <v>17</v>
      </c>
      <c r="V563" s="143">
        <v>16.399999999999999</v>
      </c>
      <c r="W563" s="149">
        <v>16.8</v>
      </c>
      <c r="X563" s="161">
        <v>14.6</v>
      </c>
      <c r="Y563" s="143">
        <v>16</v>
      </c>
      <c r="Z563" s="143">
        <v>15</v>
      </c>
      <c r="AA563" s="143">
        <v>15.8</v>
      </c>
      <c r="AB563" s="150">
        <v>15</v>
      </c>
      <c r="AC563" s="142">
        <v>15.8</v>
      </c>
      <c r="AD563" s="143">
        <v>15.8</v>
      </c>
      <c r="AE563" s="143">
        <v>15.8</v>
      </c>
      <c r="AF563" s="143">
        <v>15.8</v>
      </c>
      <c r="AG563" s="143">
        <v>14.8</v>
      </c>
      <c r="AH563" s="143">
        <v>14.6</v>
      </c>
      <c r="AI563" s="143">
        <v>14.6</v>
      </c>
      <c r="AJ563" s="150">
        <v>14.6</v>
      </c>
      <c r="AK563" s="142">
        <v>16</v>
      </c>
      <c r="AL563" s="143">
        <v>15</v>
      </c>
      <c r="AM563" s="143">
        <v>15</v>
      </c>
      <c r="AN563" s="143">
        <v>14.8</v>
      </c>
      <c r="AO563" s="143">
        <v>15</v>
      </c>
      <c r="AP563" s="143">
        <v>14.8</v>
      </c>
      <c r="AQ563" s="110">
        <f t="shared" si="716"/>
        <v>0</v>
      </c>
      <c r="CQ563"/>
      <c r="CX563" s="103">
        <v>44401</v>
      </c>
      <c r="CY563" s="127">
        <v>10.75</v>
      </c>
      <c r="CZ563" s="127">
        <v>8.75</v>
      </c>
      <c r="DA563" s="126">
        <f t="shared" si="697"/>
        <v>2</v>
      </c>
      <c r="DC563" s="103">
        <v>44401</v>
      </c>
      <c r="DD563" s="127">
        <f t="shared" si="700"/>
        <v>0.39999999999999858</v>
      </c>
      <c r="DE563" s="127">
        <f t="shared" si="701"/>
        <v>1</v>
      </c>
      <c r="DF563" s="127">
        <f t="shared" si="702"/>
        <v>-1.1999999999999993</v>
      </c>
      <c r="DG563" s="127">
        <f t="shared" si="703"/>
        <v>-1</v>
      </c>
      <c r="DH563" s="127">
        <f t="shared" si="704"/>
        <v>-1</v>
      </c>
      <c r="DI563" s="127">
        <f t="shared" si="705"/>
        <v>0</v>
      </c>
      <c r="DJ563" s="127">
        <f t="shared" si="706"/>
        <v>-1.4000000000000004</v>
      </c>
      <c r="DK563" s="127">
        <f t="shared" si="707"/>
        <v>-1.4000000000000004</v>
      </c>
      <c r="DL563" s="127">
        <f t="shared" si="708"/>
        <v>0.19999999999999929</v>
      </c>
      <c r="DM563" s="127">
        <f t="shared" si="709"/>
        <v>0</v>
      </c>
      <c r="DN563" s="127">
        <f t="shared" si="710"/>
        <v>-1.1999999999999993</v>
      </c>
      <c r="DO563" s="127">
        <f t="shared" si="711"/>
        <v>0.20000000000000107</v>
      </c>
      <c r="DP563" s="127">
        <f t="shared" si="712"/>
        <v>-1.3999999999999986</v>
      </c>
      <c r="DQ563" s="127">
        <f t="shared" si="713"/>
        <v>-1</v>
      </c>
      <c r="DR563" s="127">
        <f t="shared" si="714"/>
        <v>-0.40000000000000036</v>
      </c>
      <c r="DS563" s="127">
        <f t="shared" si="715"/>
        <v>-1.4000000000000004</v>
      </c>
      <c r="DU563" s="103">
        <v>44404</v>
      </c>
      <c r="DV563" s="127"/>
      <c r="DW563" s="202"/>
      <c r="DX563" s="134"/>
      <c r="DY563" s="127">
        <v>7.95</v>
      </c>
      <c r="DZ563" s="202">
        <v>7.5</v>
      </c>
      <c r="EA563" s="134">
        <f t="shared" si="698"/>
        <v>0.45000000000000018</v>
      </c>
      <c r="EB563" s="127"/>
      <c r="EC563" s="202"/>
      <c r="ED563" s="134"/>
      <c r="EE563" s="127"/>
      <c r="EF563" s="202"/>
      <c r="EG563" s="134"/>
      <c r="EH563" s="127"/>
      <c r="EI563" s="202"/>
      <c r="EJ563" s="134"/>
      <c r="EK563" s="127"/>
      <c r="EL563" s="202"/>
      <c r="EM563" s="134"/>
      <c r="EN563" s="127"/>
      <c r="EO563" s="202"/>
      <c r="EP563" s="134"/>
      <c r="EQ563" s="127"/>
      <c r="ER563" s="202"/>
      <c r="ES563" s="134"/>
      <c r="ET563" s="127"/>
      <c r="EU563" s="202"/>
      <c r="EV563" s="134"/>
      <c r="EW563" s="127"/>
      <c r="EX563" s="202"/>
      <c r="EY563" s="134"/>
    </row>
    <row r="564" spans="10:155" ht="16.5" x14ac:dyDescent="0.35">
      <c r="J564" s="103">
        <v>44400</v>
      </c>
      <c r="K564" s="101">
        <f t="shared" si="699"/>
        <v>16.096774193548388</v>
      </c>
      <c r="L564" s="142">
        <v>16.8</v>
      </c>
      <c r="M564" s="143">
        <v>17.399999999999999</v>
      </c>
      <c r="N564" s="143">
        <v>16.600000000000001</v>
      </c>
      <c r="O564" s="143">
        <v>16.8</v>
      </c>
      <c r="P564" s="143">
        <v>17.2</v>
      </c>
      <c r="Q564" s="150">
        <v>20.2</v>
      </c>
      <c r="R564" s="142">
        <v>16.399999999999999</v>
      </c>
      <c r="S564" s="143">
        <v>16.399999999999999</v>
      </c>
      <c r="T564" s="143">
        <v>16.399999999999999</v>
      </c>
      <c r="U564" s="143">
        <v>17.600000000000001</v>
      </c>
      <c r="V564" s="143">
        <v>16.8</v>
      </c>
      <c r="W564" s="149">
        <v>17.2</v>
      </c>
      <c r="X564" s="161">
        <v>14.8</v>
      </c>
      <c r="Y564" s="143">
        <v>16.2</v>
      </c>
      <c r="Z564" s="143">
        <v>15.2</v>
      </c>
      <c r="AA564" s="143">
        <v>15.6</v>
      </c>
      <c r="AB564" s="150">
        <v>15</v>
      </c>
      <c r="AC564" s="142">
        <v>16</v>
      </c>
      <c r="AD564" s="143">
        <v>16</v>
      </c>
      <c r="AE564" s="143">
        <v>16.2</v>
      </c>
      <c r="AF564" s="143">
        <v>16.399999999999999</v>
      </c>
      <c r="AG564" s="143">
        <v>15</v>
      </c>
      <c r="AH564" s="143">
        <v>15</v>
      </c>
      <c r="AI564" s="143">
        <v>14.8</v>
      </c>
      <c r="AJ564" s="150">
        <v>14.6</v>
      </c>
      <c r="AK564" s="142">
        <v>16.399999999999999</v>
      </c>
      <c r="AL564" s="143">
        <v>15.6</v>
      </c>
      <c r="AM564" s="143">
        <v>15.4</v>
      </c>
      <c r="AN564" s="143">
        <v>15</v>
      </c>
      <c r="AO564" s="143">
        <v>15.6</v>
      </c>
      <c r="AP564" s="143">
        <v>14.4</v>
      </c>
      <c r="AQ564" s="110">
        <f t="shared" si="716"/>
        <v>0</v>
      </c>
      <c r="CQ564"/>
      <c r="CX564" s="103">
        <v>44400</v>
      </c>
      <c r="CY564" s="127">
        <v>10.5</v>
      </c>
      <c r="CZ564" s="127">
        <v>8.5</v>
      </c>
      <c r="DA564" s="126">
        <f t="shared" si="697"/>
        <v>2</v>
      </c>
      <c r="DC564" s="103">
        <v>44400</v>
      </c>
      <c r="DD564" s="127">
        <f t="shared" si="700"/>
        <v>0.40000000000000213</v>
      </c>
      <c r="DE564" s="127">
        <f t="shared" si="701"/>
        <v>1.2000000000000028</v>
      </c>
      <c r="DF564" s="127">
        <f t="shared" si="702"/>
        <v>-1.3999999999999986</v>
      </c>
      <c r="DG564" s="127">
        <f t="shared" si="703"/>
        <v>-0.99999999999999822</v>
      </c>
      <c r="DH564" s="127">
        <f t="shared" si="704"/>
        <v>-0.79999999999999893</v>
      </c>
      <c r="DI564" s="127">
        <f t="shared" si="705"/>
        <v>0</v>
      </c>
      <c r="DJ564" s="127">
        <f t="shared" si="706"/>
        <v>-1.3999999999999986</v>
      </c>
      <c r="DK564" s="127">
        <f t="shared" si="707"/>
        <v>-1.5999999999999979</v>
      </c>
      <c r="DL564" s="127">
        <f t="shared" si="708"/>
        <v>0.20000000000000284</v>
      </c>
      <c r="DM564" s="127">
        <f t="shared" si="709"/>
        <v>0</v>
      </c>
      <c r="DN564" s="127">
        <f t="shared" si="710"/>
        <v>-1.3999999999999986</v>
      </c>
      <c r="DO564" s="127">
        <f t="shared" si="711"/>
        <v>0</v>
      </c>
      <c r="DP564" s="127">
        <f t="shared" si="712"/>
        <v>-1.2000000000000011</v>
      </c>
      <c r="DQ564" s="127">
        <f t="shared" si="713"/>
        <v>-0.79999999999999893</v>
      </c>
      <c r="DR564" s="127">
        <f t="shared" si="714"/>
        <v>-0.79999999999999893</v>
      </c>
      <c r="DS564" s="127">
        <f t="shared" si="715"/>
        <v>-1.5999999999999979</v>
      </c>
      <c r="DU564" s="103">
        <v>44403</v>
      </c>
      <c r="DV564" s="127"/>
      <c r="DW564" s="202"/>
      <c r="DX564" s="134"/>
      <c r="DY564" s="127">
        <v>7.9</v>
      </c>
      <c r="DZ564" s="202">
        <v>7.55</v>
      </c>
      <c r="EA564" s="134">
        <f t="shared" si="698"/>
        <v>0.35000000000000053</v>
      </c>
      <c r="EB564" s="127"/>
      <c r="EC564" s="202"/>
      <c r="ED564" s="134"/>
      <c r="EE564" s="127"/>
      <c r="EF564" s="202"/>
      <c r="EG564" s="134"/>
      <c r="EH564" s="127"/>
      <c r="EI564" s="202"/>
      <c r="EJ564" s="134"/>
      <c r="EK564" s="127"/>
      <c r="EL564" s="202"/>
      <c r="EM564" s="134"/>
      <c r="EN564" s="127"/>
      <c r="EO564" s="202"/>
      <c r="EP564" s="134"/>
      <c r="EQ564" s="127"/>
      <c r="ER564" s="202"/>
      <c r="ES564" s="134"/>
      <c r="ET564" s="127"/>
      <c r="EU564" s="202"/>
      <c r="EV564" s="134"/>
      <c r="EW564" s="127"/>
      <c r="EX564" s="202"/>
      <c r="EY564" s="134"/>
    </row>
    <row r="565" spans="10:155" ht="16.5" x14ac:dyDescent="0.35">
      <c r="J565" s="103">
        <v>44399</v>
      </c>
      <c r="K565" s="101">
        <f t="shared" si="699"/>
        <v>16.329032258064515</v>
      </c>
      <c r="L565" s="142">
        <v>16.8</v>
      </c>
      <c r="M565" s="143">
        <v>17.600000000000001</v>
      </c>
      <c r="N565" s="143">
        <v>16.600000000000001</v>
      </c>
      <c r="O565" s="143">
        <v>17</v>
      </c>
      <c r="P565" s="143">
        <v>17.600000000000001</v>
      </c>
      <c r="Q565" s="150">
        <v>20.2</v>
      </c>
      <c r="R565" s="142">
        <v>16.399999999999999</v>
      </c>
      <c r="S565" s="143">
        <v>16.8</v>
      </c>
      <c r="T565" s="143">
        <v>16.600000000000001</v>
      </c>
      <c r="U565" s="143">
        <v>17.600000000000001</v>
      </c>
      <c r="V565" s="143">
        <v>17.2</v>
      </c>
      <c r="W565" s="149">
        <v>17.2</v>
      </c>
      <c r="X565" s="161">
        <v>15</v>
      </c>
      <c r="Y565" s="143">
        <v>16.8</v>
      </c>
      <c r="Z565" s="143">
        <v>15.6</v>
      </c>
      <c r="AA565" s="143">
        <v>16.399999999999999</v>
      </c>
      <c r="AB565" s="150">
        <v>15.4</v>
      </c>
      <c r="AC565" s="142">
        <v>16.600000000000001</v>
      </c>
      <c r="AD565" s="143">
        <v>16.600000000000001</v>
      </c>
      <c r="AE565" s="143">
        <v>17</v>
      </c>
      <c r="AF565" s="143">
        <v>16.399999999999999</v>
      </c>
      <c r="AG565" s="143">
        <v>15.4</v>
      </c>
      <c r="AH565" s="143">
        <v>15</v>
      </c>
      <c r="AI565" s="143">
        <v>14.8</v>
      </c>
      <c r="AJ565" s="150">
        <v>14.8</v>
      </c>
      <c r="AK565" s="142">
        <v>16.600000000000001</v>
      </c>
      <c r="AL565" s="143">
        <v>15.8</v>
      </c>
      <c r="AM565" s="143">
        <v>15.4</v>
      </c>
      <c r="AN565" s="143">
        <v>15</v>
      </c>
      <c r="AO565" s="143">
        <v>15.6</v>
      </c>
      <c r="AP565" s="143">
        <v>14.4</v>
      </c>
      <c r="AQ565" s="110">
        <f t="shared" si="716"/>
        <v>0.10000000000000142</v>
      </c>
      <c r="CQ565"/>
      <c r="CX565" s="103">
        <v>44399</v>
      </c>
      <c r="CY565" s="127">
        <v>10.5</v>
      </c>
      <c r="CZ565" s="127">
        <v>8.75</v>
      </c>
      <c r="DA565" s="126">
        <f t="shared" si="697"/>
        <v>1.75</v>
      </c>
      <c r="DC565" s="103">
        <v>44399</v>
      </c>
      <c r="DD565" s="127">
        <f t="shared" si="700"/>
        <v>0.39999999999999858</v>
      </c>
      <c r="DE565" s="127">
        <f t="shared" si="701"/>
        <v>0.80000000000000071</v>
      </c>
      <c r="DF565" s="127">
        <f t="shared" si="702"/>
        <v>-1.8000000000000007</v>
      </c>
      <c r="DG565" s="127">
        <f t="shared" si="703"/>
        <v>-1.4000000000000004</v>
      </c>
      <c r="DH565" s="127">
        <f t="shared" si="704"/>
        <v>-1</v>
      </c>
      <c r="DI565" s="127">
        <f t="shared" si="705"/>
        <v>-0.40000000000000213</v>
      </c>
      <c r="DJ565" s="127">
        <f t="shared" si="706"/>
        <v>-1.8000000000000007</v>
      </c>
      <c r="DK565" s="127">
        <f t="shared" si="707"/>
        <v>-2</v>
      </c>
      <c r="DL565" s="127">
        <f t="shared" si="708"/>
        <v>-0.19999999999999929</v>
      </c>
      <c r="DM565" s="127">
        <f t="shared" si="709"/>
        <v>-0.19999999999999929</v>
      </c>
      <c r="DN565" s="127">
        <f t="shared" si="710"/>
        <v>-1.3999999999999986</v>
      </c>
      <c r="DO565" s="127">
        <f t="shared" si="711"/>
        <v>0</v>
      </c>
      <c r="DP565" s="127">
        <f t="shared" si="712"/>
        <v>-1.3999999999999986</v>
      </c>
      <c r="DQ565" s="127">
        <f t="shared" si="713"/>
        <v>-0.59999999999999787</v>
      </c>
      <c r="DR565" s="127">
        <f t="shared" si="714"/>
        <v>-0.80000000000000071</v>
      </c>
      <c r="DS565" s="127">
        <f t="shared" si="715"/>
        <v>-1.8000000000000007</v>
      </c>
      <c r="DU565" s="103">
        <v>44402</v>
      </c>
      <c r="DV565" s="127"/>
      <c r="DW565" s="202"/>
      <c r="DX565" s="134"/>
      <c r="DY565" s="127">
        <v>7.9</v>
      </c>
      <c r="DZ565" s="202">
        <v>7.5</v>
      </c>
      <c r="EA565" s="134">
        <f t="shared" si="698"/>
        <v>0.40000000000000036</v>
      </c>
      <c r="EB565" s="127"/>
      <c r="EC565" s="202"/>
      <c r="ED565" s="134"/>
      <c r="EE565" s="127"/>
      <c r="EF565" s="202"/>
      <c r="EG565" s="134"/>
      <c r="EH565" s="127"/>
      <c r="EI565" s="202"/>
      <c r="EJ565" s="134"/>
      <c r="EK565" s="127"/>
      <c r="EL565" s="202"/>
      <c r="EM565" s="134"/>
      <c r="EN565" s="127"/>
      <c r="EO565" s="202"/>
      <c r="EP565" s="134"/>
      <c r="EQ565" s="127"/>
      <c r="ER565" s="202"/>
      <c r="ES565" s="134"/>
      <c r="ET565" s="127"/>
      <c r="EU565" s="202"/>
      <c r="EV565" s="134"/>
      <c r="EW565" s="127"/>
      <c r="EX565" s="202"/>
      <c r="EY565" s="134"/>
    </row>
    <row r="566" spans="10:155" ht="16.5" x14ac:dyDescent="0.35">
      <c r="J566" s="103">
        <v>44398</v>
      </c>
      <c r="K566" s="101">
        <f t="shared" si="699"/>
        <v>16.348387096774193</v>
      </c>
      <c r="L566" s="142">
        <v>16.8</v>
      </c>
      <c r="M566" s="143">
        <v>17.600000000000001</v>
      </c>
      <c r="N566" s="143">
        <v>16.600000000000001</v>
      </c>
      <c r="O566" s="143">
        <v>17</v>
      </c>
      <c r="P566" s="143">
        <v>17.399999999999999</v>
      </c>
      <c r="Q566" s="150">
        <v>20.2</v>
      </c>
      <c r="R566" s="142">
        <v>16.399999999999999</v>
      </c>
      <c r="S566" s="143">
        <v>16.8</v>
      </c>
      <c r="T566" s="143">
        <v>16.600000000000001</v>
      </c>
      <c r="U566" s="143">
        <v>17.600000000000001</v>
      </c>
      <c r="V566" s="143">
        <v>17.2</v>
      </c>
      <c r="W566" s="149">
        <v>17.2</v>
      </c>
      <c r="X566" s="161">
        <v>15</v>
      </c>
      <c r="Y566" s="143">
        <v>16.8</v>
      </c>
      <c r="Z566" s="143">
        <v>15.6</v>
      </c>
      <c r="AA566" s="143">
        <v>16.399999999999999</v>
      </c>
      <c r="AB566" s="150">
        <v>15.4</v>
      </c>
      <c r="AC566" s="142">
        <v>16.600000000000001</v>
      </c>
      <c r="AD566" s="143">
        <v>16.600000000000001</v>
      </c>
      <c r="AE566" s="143">
        <v>17</v>
      </c>
      <c r="AF566" s="143">
        <v>16.399999999999999</v>
      </c>
      <c r="AG566" s="143">
        <v>15.4</v>
      </c>
      <c r="AH566" s="143">
        <v>15.2</v>
      </c>
      <c r="AI566" s="143">
        <v>15.2</v>
      </c>
      <c r="AJ566" s="150">
        <v>15</v>
      </c>
      <c r="AK566" s="142">
        <v>16.600000000000001</v>
      </c>
      <c r="AL566" s="143">
        <v>15.8</v>
      </c>
      <c r="AM566" s="143">
        <v>15.4</v>
      </c>
      <c r="AN566" s="143">
        <v>15</v>
      </c>
      <c r="AO566" s="143">
        <v>15.6</v>
      </c>
      <c r="AP566" s="143">
        <v>14.4</v>
      </c>
      <c r="AQ566" s="110">
        <f t="shared" si="716"/>
        <v>0</v>
      </c>
      <c r="CQ566"/>
      <c r="CX566" s="103">
        <v>44398</v>
      </c>
      <c r="CY566" s="127">
        <v>10.5</v>
      </c>
      <c r="CZ566" s="127">
        <v>8.75</v>
      </c>
      <c r="DA566" s="126">
        <f t="shared" si="697"/>
        <v>1.75</v>
      </c>
      <c r="DC566" s="103">
        <v>44398</v>
      </c>
      <c r="DD566" s="127">
        <f t="shared" si="700"/>
        <v>0.39999999999999858</v>
      </c>
      <c r="DE566" s="127">
        <f t="shared" si="701"/>
        <v>0.80000000000000071</v>
      </c>
      <c r="DF566" s="127">
        <f t="shared" si="702"/>
        <v>-1.8000000000000007</v>
      </c>
      <c r="DG566" s="127">
        <f t="shared" si="703"/>
        <v>-1.4000000000000004</v>
      </c>
      <c r="DH566" s="127">
        <f t="shared" si="704"/>
        <v>-1</v>
      </c>
      <c r="DI566" s="127">
        <f t="shared" si="705"/>
        <v>-0.40000000000000213</v>
      </c>
      <c r="DJ566" s="127">
        <f t="shared" si="706"/>
        <v>-1.6000000000000014</v>
      </c>
      <c r="DK566" s="127">
        <f t="shared" si="707"/>
        <v>-1.6000000000000014</v>
      </c>
      <c r="DL566" s="127">
        <f t="shared" si="708"/>
        <v>-0.19999999999999929</v>
      </c>
      <c r="DM566" s="127">
        <f t="shared" si="709"/>
        <v>-0.19999999999999929</v>
      </c>
      <c r="DN566" s="127">
        <f t="shared" si="710"/>
        <v>-1.3999999999999986</v>
      </c>
      <c r="DO566" s="127">
        <f t="shared" si="711"/>
        <v>-0.19999999999999929</v>
      </c>
      <c r="DP566" s="127">
        <f t="shared" si="712"/>
        <v>-1.3999999999999986</v>
      </c>
      <c r="DQ566" s="127">
        <f t="shared" si="713"/>
        <v>-0.59999999999999787</v>
      </c>
      <c r="DR566" s="127">
        <f t="shared" si="714"/>
        <v>-0.80000000000000071</v>
      </c>
      <c r="DS566" s="127">
        <f t="shared" si="715"/>
        <v>-1.8000000000000007</v>
      </c>
      <c r="DU566" s="103">
        <v>44401</v>
      </c>
      <c r="DV566" s="127"/>
      <c r="DW566" s="202"/>
      <c r="DX566" s="134"/>
      <c r="DY566" s="127">
        <v>7.95</v>
      </c>
      <c r="DZ566" s="202">
        <v>7.5</v>
      </c>
      <c r="EA566" s="134">
        <f t="shared" si="698"/>
        <v>0.45000000000000018</v>
      </c>
      <c r="EB566" s="127"/>
      <c r="EC566" s="202"/>
      <c r="ED566" s="134"/>
      <c r="EE566" s="127"/>
      <c r="EF566" s="202"/>
      <c r="EG566" s="134"/>
      <c r="EH566" s="127"/>
      <c r="EI566" s="202"/>
      <c r="EJ566" s="134"/>
      <c r="EK566" s="127"/>
      <c r="EL566" s="202"/>
      <c r="EM566" s="134"/>
      <c r="EN566" s="127"/>
      <c r="EO566" s="202"/>
      <c r="EP566" s="134"/>
      <c r="EQ566" s="127"/>
      <c r="ER566" s="202"/>
      <c r="ES566" s="134"/>
      <c r="ET566" s="127"/>
      <c r="EU566" s="202"/>
      <c r="EV566" s="134"/>
      <c r="EW566" s="127"/>
      <c r="EX566" s="202"/>
      <c r="EY566" s="134"/>
    </row>
    <row r="567" spans="10:155" ht="16.5" x14ac:dyDescent="0.35">
      <c r="J567" s="103">
        <v>44397</v>
      </c>
      <c r="K567" s="101">
        <f t="shared" si="699"/>
        <v>16.096774193548384</v>
      </c>
      <c r="L567" s="142">
        <v>16.399999999999999</v>
      </c>
      <c r="M567" s="143">
        <v>17.399999999999999</v>
      </c>
      <c r="N567" s="143">
        <v>16.2</v>
      </c>
      <c r="O567" s="143">
        <v>17</v>
      </c>
      <c r="P567" s="143">
        <v>17.2</v>
      </c>
      <c r="Q567" s="150">
        <v>20</v>
      </c>
      <c r="R567" s="142">
        <v>16.399999999999999</v>
      </c>
      <c r="S567" s="143">
        <v>16.600000000000001</v>
      </c>
      <c r="T567" s="143">
        <v>16.399999999999999</v>
      </c>
      <c r="U567" s="143">
        <v>17.600000000000001</v>
      </c>
      <c r="V567" s="143">
        <v>16.8</v>
      </c>
      <c r="W567" s="149">
        <v>17</v>
      </c>
      <c r="X567" s="161">
        <v>15</v>
      </c>
      <c r="Y567" s="143">
        <v>16.2</v>
      </c>
      <c r="Z567" s="143">
        <v>15.2</v>
      </c>
      <c r="AA567" s="143">
        <v>15.8</v>
      </c>
      <c r="AB567" s="150">
        <v>15</v>
      </c>
      <c r="AC567" s="142">
        <v>16.2</v>
      </c>
      <c r="AD567" s="143">
        <v>16.2</v>
      </c>
      <c r="AE567" s="143">
        <v>16.399999999999999</v>
      </c>
      <c r="AF567" s="143">
        <v>16.2</v>
      </c>
      <c r="AG567" s="143">
        <v>15.2</v>
      </c>
      <c r="AH567" s="143">
        <v>15</v>
      </c>
      <c r="AI567" s="143">
        <v>15</v>
      </c>
      <c r="AJ567" s="150">
        <v>15</v>
      </c>
      <c r="AK567" s="142">
        <v>16.2</v>
      </c>
      <c r="AL567" s="143">
        <v>15.6</v>
      </c>
      <c r="AM567" s="143">
        <v>15.2</v>
      </c>
      <c r="AN567" s="143">
        <v>14.8</v>
      </c>
      <c r="AO567" s="143">
        <v>15.6</v>
      </c>
      <c r="AP567" s="143">
        <v>14.2</v>
      </c>
      <c r="AQ567" s="110">
        <f t="shared" si="716"/>
        <v>-0.10000000000000142</v>
      </c>
      <c r="CQ567"/>
      <c r="CX567" s="103">
        <v>44397</v>
      </c>
      <c r="CY567" s="127">
        <v>10.25</v>
      </c>
      <c r="CZ567" s="127">
        <v>8.25</v>
      </c>
      <c r="DA567" s="126">
        <f t="shared" si="697"/>
        <v>2</v>
      </c>
      <c r="DC567" s="103">
        <v>44397</v>
      </c>
      <c r="DD567" s="127">
        <f t="shared" si="700"/>
        <v>0.19999999999999929</v>
      </c>
      <c r="DE567" s="127">
        <f t="shared" si="701"/>
        <v>1</v>
      </c>
      <c r="DF567" s="127">
        <f t="shared" si="702"/>
        <v>-1.8000000000000007</v>
      </c>
      <c r="DG567" s="127">
        <f t="shared" si="703"/>
        <v>-1.4000000000000021</v>
      </c>
      <c r="DH567" s="127">
        <f t="shared" si="704"/>
        <v>-1.0000000000000018</v>
      </c>
      <c r="DI567" s="127">
        <f t="shared" si="705"/>
        <v>-0.20000000000000284</v>
      </c>
      <c r="DJ567" s="127">
        <f t="shared" si="706"/>
        <v>-1.6000000000000014</v>
      </c>
      <c r="DK567" s="127">
        <f t="shared" si="707"/>
        <v>-1.6000000000000014</v>
      </c>
      <c r="DL567" s="127">
        <f t="shared" si="708"/>
        <v>-0.40000000000000213</v>
      </c>
      <c r="DM567" s="127">
        <f t="shared" si="709"/>
        <v>-0.40000000000000213</v>
      </c>
      <c r="DN567" s="127">
        <f t="shared" si="710"/>
        <v>-1.5999999999999979</v>
      </c>
      <c r="DO567" s="127">
        <f t="shared" si="711"/>
        <v>-0.19999999999999929</v>
      </c>
      <c r="DP567" s="127">
        <f t="shared" si="712"/>
        <v>-1.2000000000000011</v>
      </c>
      <c r="DQ567" s="127">
        <f t="shared" si="713"/>
        <v>-0.79999999999999893</v>
      </c>
      <c r="DR567" s="127">
        <f t="shared" si="714"/>
        <v>-0.59999999999999964</v>
      </c>
      <c r="DS567" s="127">
        <f t="shared" si="715"/>
        <v>-1.6000000000000014</v>
      </c>
      <c r="DU567" s="103">
        <v>44400</v>
      </c>
      <c r="DV567" s="127"/>
      <c r="DW567" s="202"/>
      <c r="DX567" s="134"/>
      <c r="DY567" s="127">
        <v>8.4</v>
      </c>
      <c r="DZ567" s="202">
        <v>7.55</v>
      </c>
      <c r="EA567" s="134">
        <f t="shared" si="698"/>
        <v>0.85000000000000053</v>
      </c>
      <c r="EB567" s="127"/>
      <c r="EC567" s="202"/>
      <c r="ED567" s="134"/>
      <c r="EE567" s="127"/>
      <c r="EF567" s="202"/>
      <c r="EG567" s="134"/>
      <c r="EH567" s="127"/>
      <c r="EI567" s="202"/>
      <c r="EJ567" s="134"/>
      <c r="EK567" s="127"/>
      <c r="EL567" s="202"/>
      <c r="EM567" s="134"/>
      <c r="EN567" s="127"/>
      <c r="EO567" s="202"/>
      <c r="EP567" s="134"/>
      <c r="EQ567" s="127"/>
      <c r="ER567" s="202"/>
      <c r="ES567" s="134"/>
      <c r="ET567" s="127"/>
      <c r="EU567" s="202"/>
      <c r="EV567" s="134"/>
      <c r="EW567" s="127"/>
      <c r="EX567" s="202"/>
      <c r="EY567" s="134"/>
    </row>
    <row r="568" spans="10:155" ht="16.5" x14ac:dyDescent="0.35">
      <c r="J568" s="103">
        <v>44396</v>
      </c>
      <c r="K568" s="101">
        <f t="shared" si="699"/>
        <v>15.761290322580644</v>
      </c>
      <c r="L568" s="142">
        <v>15.8</v>
      </c>
      <c r="M568" s="143">
        <v>17</v>
      </c>
      <c r="N568" s="143">
        <v>15.6</v>
      </c>
      <c r="O568" s="143">
        <v>16.600000000000001</v>
      </c>
      <c r="P568" s="143">
        <v>17</v>
      </c>
      <c r="Q568" s="150">
        <v>19.600000000000001</v>
      </c>
      <c r="R568" s="142">
        <v>16.2</v>
      </c>
      <c r="S568" s="143">
        <v>16.399999999999999</v>
      </c>
      <c r="T568" s="143">
        <v>16</v>
      </c>
      <c r="U568" s="143">
        <v>17.600000000000001</v>
      </c>
      <c r="V568" s="143">
        <v>16.8</v>
      </c>
      <c r="W568" s="149">
        <v>16.8</v>
      </c>
      <c r="X568" s="161">
        <v>14.6</v>
      </c>
      <c r="Y568" s="143">
        <v>16.2</v>
      </c>
      <c r="Z568" s="143">
        <v>15</v>
      </c>
      <c r="AA568" s="143">
        <v>15.2</v>
      </c>
      <c r="AB568" s="150">
        <v>14.8</v>
      </c>
      <c r="AC568" s="142">
        <v>16</v>
      </c>
      <c r="AD568" s="143">
        <v>16</v>
      </c>
      <c r="AE568" s="143">
        <v>15.8</v>
      </c>
      <c r="AF568" s="143">
        <v>16</v>
      </c>
      <c r="AG568" s="143">
        <v>15</v>
      </c>
      <c r="AH568" s="143">
        <v>14.6</v>
      </c>
      <c r="AI568" s="143">
        <v>14.8</v>
      </c>
      <c r="AJ568" s="150">
        <v>14.4</v>
      </c>
      <c r="AK568" s="142">
        <v>15.4</v>
      </c>
      <c r="AL568" s="143">
        <v>15.2</v>
      </c>
      <c r="AM568" s="143">
        <v>14.8</v>
      </c>
      <c r="AN568" s="143">
        <v>14.4</v>
      </c>
      <c r="AO568" s="143">
        <v>15.2</v>
      </c>
      <c r="AP568" s="143">
        <v>13.8</v>
      </c>
      <c r="AQ568" s="110">
        <f t="shared" si="716"/>
        <v>-0.19999999999999574</v>
      </c>
      <c r="CQ568"/>
      <c r="CX568" s="103">
        <v>44396</v>
      </c>
      <c r="CY568" s="127">
        <v>10.25</v>
      </c>
      <c r="CZ568" s="127">
        <v>8</v>
      </c>
      <c r="DA568" s="126">
        <f t="shared" si="697"/>
        <v>2.25</v>
      </c>
      <c r="DC568" s="103">
        <v>44396</v>
      </c>
      <c r="DD568" s="127">
        <f t="shared" si="700"/>
        <v>0.40000000000000213</v>
      </c>
      <c r="DE568" s="127">
        <f t="shared" si="701"/>
        <v>1.2000000000000028</v>
      </c>
      <c r="DF568" s="127">
        <f t="shared" si="702"/>
        <v>-1.9999999999999982</v>
      </c>
      <c r="DG568" s="127">
        <f t="shared" si="703"/>
        <v>-1.5999999999999979</v>
      </c>
      <c r="DH568" s="127">
        <f t="shared" si="704"/>
        <v>-1.1999999999999993</v>
      </c>
      <c r="DI568" s="127">
        <f t="shared" si="705"/>
        <v>-0.19999999999999929</v>
      </c>
      <c r="DJ568" s="127">
        <f t="shared" si="706"/>
        <v>-1.7999999999999989</v>
      </c>
      <c r="DK568" s="127">
        <f t="shared" si="707"/>
        <v>-1.5999999999999979</v>
      </c>
      <c r="DL568" s="127">
        <f t="shared" si="708"/>
        <v>-0.79999999999999893</v>
      </c>
      <c r="DM568" s="127">
        <f t="shared" si="709"/>
        <v>-0.99999999999999822</v>
      </c>
      <c r="DN568" s="127">
        <f t="shared" si="710"/>
        <v>-1.7999999999999989</v>
      </c>
      <c r="DO568" s="127">
        <f t="shared" si="711"/>
        <v>-0.19999999999999929</v>
      </c>
      <c r="DP568" s="127">
        <f t="shared" si="712"/>
        <v>-1.6000000000000014</v>
      </c>
      <c r="DQ568" s="127">
        <f t="shared" si="713"/>
        <v>-1</v>
      </c>
      <c r="DR568" s="127">
        <f t="shared" si="714"/>
        <v>-0.59999999999999964</v>
      </c>
      <c r="DS568" s="127">
        <f t="shared" si="715"/>
        <v>-1.7999999999999989</v>
      </c>
      <c r="DU568" s="103">
        <v>44399</v>
      </c>
      <c r="DV568" s="127"/>
      <c r="DW568" s="202"/>
      <c r="DX568" s="134"/>
      <c r="DY568" s="127">
        <v>8.4</v>
      </c>
      <c r="DZ568" s="202">
        <v>8</v>
      </c>
      <c r="EA568" s="134">
        <f t="shared" si="698"/>
        <v>0.40000000000000036</v>
      </c>
      <c r="EB568" s="127"/>
      <c r="EC568" s="202"/>
      <c r="ED568" s="134"/>
      <c r="EE568" s="127"/>
      <c r="EF568" s="202"/>
      <c r="EG568" s="134"/>
      <c r="EH568" s="127"/>
      <c r="EI568" s="202"/>
      <c r="EJ568" s="134"/>
      <c r="EK568" s="127"/>
      <c r="EL568" s="202"/>
      <c r="EM568" s="134"/>
      <c r="EN568" s="127"/>
      <c r="EO568" s="202"/>
      <c r="EP568" s="134"/>
      <c r="EQ568" s="127"/>
      <c r="ER568" s="202"/>
      <c r="ES568" s="134"/>
      <c r="ET568" s="127"/>
      <c r="EU568" s="202"/>
      <c r="EV568" s="134"/>
      <c r="EW568" s="127"/>
      <c r="EX568" s="202"/>
      <c r="EY568" s="134"/>
    </row>
    <row r="569" spans="10:155" ht="16.5" x14ac:dyDescent="0.35">
      <c r="J569" s="103">
        <v>44395</v>
      </c>
      <c r="K569" s="101">
        <f t="shared" si="699"/>
        <v>15.658064516129032</v>
      </c>
      <c r="L569" s="142">
        <v>15.8</v>
      </c>
      <c r="M569" s="143">
        <v>17</v>
      </c>
      <c r="N569" s="143">
        <v>15.6</v>
      </c>
      <c r="O569" s="143">
        <v>16.2</v>
      </c>
      <c r="P569" s="143">
        <v>17</v>
      </c>
      <c r="Q569" s="150">
        <v>19.600000000000001</v>
      </c>
      <c r="R569" s="142">
        <v>16</v>
      </c>
      <c r="S569" s="143">
        <v>16.2</v>
      </c>
      <c r="T569" s="143">
        <v>16</v>
      </c>
      <c r="U569" s="143">
        <v>17.600000000000001</v>
      </c>
      <c r="V569" s="143">
        <v>16.8</v>
      </c>
      <c r="W569" s="149">
        <v>16.8</v>
      </c>
      <c r="X569" s="161">
        <v>14.6</v>
      </c>
      <c r="Y569" s="143">
        <v>15.8</v>
      </c>
      <c r="Z569" s="143">
        <v>15</v>
      </c>
      <c r="AA569" s="143">
        <v>15.2</v>
      </c>
      <c r="AB569" s="150">
        <v>14.8</v>
      </c>
      <c r="AC569" s="142">
        <v>16</v>
      </c>
      <c r="AD569" s="143">
        <v>16</v>
      </c>
      <c r="AE569" s="143">
        <v>15.8</v>
      </c>
      <c r="AF569" s="143">
        <v>16</v>
      </c>
      <c r="AG569" s="143">
        <v>15</v>
      </c>
      <c r="AH569" s="143">
        <v>14.6</v>
      </c>
      <c r="AI569" s="143">
        <v>14.4</v>
      </c>
      <c r="AJ569" s="150">
        <v>14.4</v>
      </c>
      <c r="AK569" s="142">
        <v>15.2</v>
      </c>
      <c r="AL569" s="143">
        <v>14.8</v>
      </c>
      <c r="AM569" s="143">
        <v>14.4</v>
      </c>
      <c r="AN569" s="143">
        <v>14.2</v>
      </c>
      <c r="AO569" s="143">
        <v>15</v>
      </c>
      <c r="AP569" s="143">
        <v>13.6</v>
      </c>
      <c r="AQ569" s="110">
        <f t="shared" si="716"/>
        <v>-0.20000000000000107</v>
      </c>
      <c r="CQ569"/>
      <c r="CX569" s="103">
        <v>44395</v>
      </c>
      <c r="CY569" s="127">
        <v>10.5</v>
      </c>
      <c r="CZ569" s="127">
        <v>8.5</v>
      </c>
      <c r="DA569" s="126">
        <f t="shared" si="697"/>
        <v>2</v>
      </c>
      <c r="DC569" s="103">
        <v>44395</v>
      </c>
      <c r="DD569" s="127">
        <f t="shared" si="700"/>
        <v>0.60000000000000142</v>
      </c>
      <c r="DE569" s="127">
        <f t="shared" si="701"/>
        <v>1.4000000000000021</v>
      </c>
      <c r="DF569" s="127">
        <f t="shared" si="702"/>
        <v>-2</v>
      </c>
      <c r="DG569" s="127">
        <f t="shared" si="703"/>
        <v>-1.7999999999999989</v>
      </c>
      <c r="DH569" s="127">
        <f t="shared" si="704"/>
        <v>-1.3999999999999986</v>
      </c>
      <c r="DI569" s="127">
        <f t="shared" si="705"/>
        <v>-0.19999999999999929</v>
      </c>
      <c r="DJ569" s="127">
        <f t="shared" si="706"/>
        <v>-1.5999999999999996</v>
      </c>
      <c r="DK569" s="127">
        <f t="shared" si="707"/>
        <v>-1.7999999999999989</v>
      </c>
      <c r="DL569" s="127">
        <f t="shared" si="708"/>
        <v>-0.59999999999999964</v>
      </c>
      <c r="DM569" s="127">
        <f t="shared" si="709"/>
        <v>-1</v>
      </c>
      <c r="DN569" s="127">
        <f t="shared" si="710"/>
        <v>-1.8000000000000007</v>
      </c>
      <c r="DO569" s="127">
        <f t="shared" si="711"/>
        <v>-0.40000000000000036</v>
      </c>
      <c r="DP569" s="127">
        <f t="shared" si="712"/>
        <v>-2</v>
      </c>
      <c r="DQ569" s="127">
        <f t="shared" si="713"/>
        <v>-1.1999999999999993</v>
      </c>
      <c r="DR569" s="127">
        <f t="shared" si="714"/>
        <v>-0.20000000000000107</v>
      </c>
      <c r="DS569" s="127">
        <f t="shared" si="715"/>
        <v>-1.5999999999999996</v>
      </c>
      <c r="DU569" s="103">
        <v>44398</v>
      </c>
      <c r="DV569" s="127"/>
      <c r="DW569" s="202"/>
      <c r="DX569" s="134"/>
      <c r="DY569" s="127">
        <v>8.4</v>
      </c>
      <c r="DZ569" s="202">
        <v>8</v>
      </c>
      <c r="EA569" s="134">
        <f t="shared" si="698"/>
        <v>0.40000000000000036</v>
      </c>
      <c r="EB569" s="127"/>
      <c r="EC569" s="202"/>
      <c r="ED569" s="134"/>
      <c r="EE569" s="127"/>
      <c r="EF569" s="202"/>
      <c r="EG569" s="134"/>
      <c r="EH569" s="127"/>
      <c r="EI569" s="202"/>
      <c r="EJ569" s="134"/>
      <c r="EK569" s="127"/>
      <c r="EL569" s="202"/>
      <c r="EM569" s="134"/>
      <c r="EN569" s="127"/>
      <c r="EO569" s="202"/>
      <c r="EP569" s="134"/>
      <c r="EQ569" s="127"/>
      <c r="ER569" s="202"/>
      <c r="ES569" s="134"/>
      <c r="ET569" s="127"/>
      <c r="EU569" s="202"/>
      <c r="EV569" s="134"/>
      <c r="EW569" s="127"/>
      <c r="EX569" s="202"/>
      <c r="EY569" s="134"/>
    </row>
    <row r="570" spans="10:155" ht="16.5" x14ac:dyDescent="0.35">
      <c r="J570" s="103">
        <v>44394</v>
      </c>
      <c r="K570" s="101">
        <f t="shared" si="699"/>
        <v>15.70967741935484</v>
      </c>
      <c r="L570" s="142">
        <v>15.8</v>
      </c>
      <c r="M570" s="143">
        <v>17</v>
      </c>
      <c r="N570" s="143">
        <v>15.6</v>
      </c>
      <c r="O570" s="143">
        <v>16.2</v>
      </c>
      <c r="P570" s="143">
        <v>17</v>
      </c>
      <c r="Q570" s="150">
        <v>19.600000000000001</v>
      </c>
      <c r="R570" s="142">
        <v>16.600000000000001</v>
      </c>
      <c r="S570" s="143">
        <v>16</v>
      </c>
      <c r="T570" s="143">
        <v>16</v>
      </c>
      <c r="U570" s="143">
        <v>17.600000000000001</v>
      </c>
      <c r="V570" s="143">
        <v>16.8</v>
      </c>
      <c r="W570" s="149">
        <v>16.8</v>
      </c>
      <c r="X570" s="161">
        <v>14.6</v>
      </c>
      <c r="Y570" s="143">
        <v>15.8</v>
      </c>
      <c r="Z570" s="143">
        <v>15</v>
      </c>
      <c r="AA570" s="143">
        <v>15.2</v>
      </c>
      <c r="AB570" s="150">
        <v>14.8</v>
      </c>
      <c r="AC570" s="142">
        <v>16</v>
      </c>
      <c r="AD570" s="143">
        <v>16</v>
      </c>
      <c r="AE570" s="143">
        <v>15.8</v>
      </c>
      <c r="AF570" s="143">
        <v>16</v>
      </c>
      <c r="AG570" s="143">
        <v>15</v>
      </c>
      <c r="AH570" s="143">
        <v>15.2</v>
      </c>
      <c r="AI570" s="143">
        <v>14.8</v>
      </c>
      <c r="AJ570" s="150">
        <v>15</v>
      </c>
      <c r="AK570" s="142">
        <v>15.2</v>
      </c>
      <c r="AL570" s="143">
        <v>14.6</v>
      </c>
      <c r="AM570" s="143">
        <v>14.4</v>
      </c>
      <c r="AN570" s="143">
        <v>14.2</v>
      </c>
      <c r="AO570" s="143">
        <v>14.8</v>
      </c>
      <c r="AP570" s="143">
        <v>13.6</v>
      </c>
      <c r="AQ570" s="110">
        <f t="shared" si="716"/>
        <v>-0.5</v>
      </c>
      <c r="CQ570"/>
      <c r="CX570" s="103">
        <v>44394</v>
      </c>
      <c r="CY570" s="127">
        <v>10.25</v>
      </c>
      <c r="CZ570" s="127">
        <v>8.25</v>
      </c>
      <c r="DA570" s="126">
        <f t="shared" si="697"/>
        <v>2</v>
      </c>
      <c r="DC570" s="103">
        <v>44394</v>
      </c>
      <c r="DD570" s="127">
        <f t="shared" si="700"/>
        <v>0.80000000000000071</v>
      </c>
      <c r="DE570" s="127">
        <f t="shared" si="701"/>
        <v>1.6000000000000014</v>
      </c>
      <c r="DF570" s="127">
        <f t="shared" si="702"/>
        <v>-1.8000000000000007</v>
      </c>
      <c r="DG570" s="127">
        <f t="shared" si="703"/>
        <v>-1.5999999999999996</v>
      </c>
      <c r="DH570" s="127">
        <f t="shared" si="704"/>
        <v>-1.4000000000000004</v>
      </c>
      <c r="DI570" s="127">
        <f t="shared" si="705"/>
        <v>0.60000000000000142</v>
      </c>
      <c r="DJ570" s="127">
        <f t="shared" si="706"/>
        <v>-0.80000000000000071</v>
      </c>
      <c r="DK570" s="127">
        <f t="shared" si="707"/>
        <v>-1.1999999999999993</v>
      </c>
      <c r="DL570" s="127">
        <f t="shared" si="708"/>
        <v>-0.40000000000000036</v>
      </c>
      <c r="DM570" s="127">
        <f t="shared" si="709"/>
        <v>-0.80000000000000071</v>
      </c>
      <c r="DN570" s="127">
        <f t="shared" si="710"/>
        <v>-2.4000000000000021</v>
      </c>
      <c r="DO570" s="127">
        <f t="shared" si="711"/>
        <v>-1</v>
      </c>
      <c r="DP570" s="127">
        <f t="shared" si="712"/>
        <v>-2.2000000000000011</v>
      </c>
      <c r="DQ570" s="127">
        <f t="shared" si="713"/>
        <v>-2.0000000000000018</v>
      </c>
      <c r="DR570" s="127">
        <f t="shared" si="714"/>
        <v>0</v>
      </c>
      <c r="DS570" s="127">
        <f t="shared" si="715"/>
        <v>-1.4000000000000004</v>
      </c>
      <c r="DU570" s="103">
        <v>44397</v>
      </c>
      <c r="DV570" s="127"/>
      <c r="DW570" s="202"/>
      <c r="DX570" s="134"/>
      <c r="DY570" s="127">
        <v>8.1999999999999993</v>
      </c>
      <c r="DZ570" s="202">
        <v>7.95</v>
      </c>
      <c r="EA570" s="134">
        <f t="shared" si="698"/>
        <v>0.24999999999999911</v>
      </c>
      <c r="EB570" s="127"/>
      <c r="EC570" s="202"/>
      <c r="ED570" s="134"/>
      <c r="EE570" s="127"/>
      <c r="EF570" s="202"/>
      <c r="EG570" s="134"/>
      <c r="EH570" s="127"/>
      <c r="EI570" s="202"/>
      <c r="EJ570" s="134"/>
      <c r="EK570" s="127"/>
      <c r="EL570" s="202"/>
      <c r="EM570" s="134"/>
      <c r="EN570" s="127"/>
      <c r="EO570" s="202"/>
      <c r="EP570" s="134"/>
      <c r="EQ570" s="127"/>
      <c r="ER570" s="202"/>
      <c r="ES570" s="134"/>
      <c r="ET570" s="127"/>
      <c r="EU570" s="202"/>
      <c r="EV570" s="134"/>
      <c r="EW570" s="127"/>
      <c r="EX570" s="202"/>
      <c r="EY570" s="134"/>
    </row>
    <row r="571" spans="10:155" ht="16.5" x14ac:dyDescent="0.35">
      <c r="J571" s="103">
        <v>44393</v>
      </c>
      <c r="K571" s="101">
        <f t="shared" si="699"/>
        <v>15.793548387096774</v>
      </c>
      <c r="L571" s="142">
        <v>16</v>
      </c>
      <c r="M571" s="143">
        <v>17</v>
      </c>
      <c r="N571" s="143">
        <v>15.8</v>
      </c>
      <c r="O571" s="143">
        <v>16.2</v>
      </c>
      <c r="P571" s="143">
        <v>17</v>
      </c>
      <c r="Q571" s="150">
        <v>19.600000000000001</v>
      </c>
      <c r="R571" s="142">
        <v>16.600000000000001</v>
      </c>
      <c r="S571" s="143">
        <v>16</v>
      </c>
      <c r="T571" s="143">
        <v>16.2</v>
      </c>
      <c r="U571" s="143">
        <v>17.600000000000001</v>
      </c>
      <c r="V571" s="143">
        <v>16.8</v>
      </c>
      <c r="W571" s="149">
        <v>16.8</v>
      </c>
      <c r="X571" s="161">
        <v>14.6</v>
      </c>
      <c r="Y571" s="143">
        <v>16</v>
      </c>
      <c r="Z571" s="143">
        <v>15.2</v>
      </c>
      <c r="AA571" s="143">
        <v>15.2</v>
      </c>
      <c r="AB571" s="150">
        <v>15</v>
      </c>
      <c r="AC571" s="142">
        <v>16.2</v>
      </c>
      <c r="AD571" s="143">
        <v>16.2</v>
      </c>
      <c r="AE571" s="143">
        <v>15.8</v>
      </c>
      <c r="AF571" s="143">
        <v>16</v>
      </c>
      <c r="AG571" s="143">
        <v>15.2</v>
      </c>
      <c r="AH571" s="143">
        <v>15.2</v>
      </c>
      <c r="AI571" s="143">
        <v>14.8</v>
      </c>
      <c r="AJ571" s="150">
        <v>15.2</v>
      </c>
      <c r="AK571" s="142">
        <v>15.6</v>
      </c>
      <c r="AL571" s="143">
        <v>14.4</v>
      </c>
      <c r="AM571" s="143">
        <v>14.6</v>
      </c>
      <c r="AN571" s="143">
        <v>14.4</v>
      </c>
      <c r="AO571" s="143">
        <v>14.6</v>
      </c>
      <c r="AP571" s="143">
        <v>13.8</v>
      </c>
      <c r="AQ571" s="110">
        <f t="shared" si="716"/>
        <v>-0.60000000000000142</v>
      </c>
      <c r="CQ571"/>
      <c r="CX571" s="103">
        <v>44393</v>
      </c>
      <c r="CY571" s="127">
        <v>10.5</v>
      </c>
      <c r="CZ571" s="127">
        <v>8.25</v>
      </c>
      <c r="DA571" s="126">
        <f t="shared" si="697"/>
        <v>2.25</v>
      </c>
      <c r="DC571" s="103">
        <v>44393</v>
      </c>
      <c r="DD571" s="127">
        <f t="shared" si="700"/>
        <v>0.80000000000000071</v>
      </c>
      <c r="DE571" s="127">
        <f t="shared" si="701"/>
        <v>1.6000000000000014</v>
      </c>
      <c r="DF571" s="127">
        <f t="shared" si="702"/>
        <v>-1.5999999999999996</v>
      </c>
      <c r="DG571" s="127">
        <f t="shared" si="703"/>
        <v>-1.4000000000000004</v>
      </c>
      <c r="DH571" s="127">
        <f t="shared" si="704"/>
        <v>-1.5999999999999996</v>
      </c>
      <c r="DI571" s="127">
        <f t="shared" si="705"/>
        <v>0.60000000000000142</v>
      </c>
      <c r="DJ571" s="127">
        <f t="shared" si="706"/>
        <v>-0.80000000000000071</v>
      </c>
      <c r="DK571" s="127">
        <f t="shared" si="707"/>
        <v>-1.1999999999999993</v>
      </c>
      <c r="DL571" s="127">
        <f t="shared" si="708"/>
        <v>-0.19999999999999929</v>
      </c>
      <c r="DM571" s="127">
        <f t="shared" si="709"/>
        <v>-0.40000000000000036</v>
      </c>
      <c r="DN571" s="127">
        <f t="shared" si="710"/>
        <v>-2.2000000000000011</v>
      </c>
      <c r="DO571" s="127">
        <f t="shared" si="711"/>
        <v>-0.79999999999999893</v>
      </c>
      <c r="DP571" s="127">
        <f t="shared" si="712"/>
        <v>-2.4000000000000004</v>
      </c>
      <c r="DQ571" s="127">
        <f t="shared" si="713"/>
        <v>-2.2000000000000011</v>
      </c>
      <c r="DR571" s="127">
        <f t="shared" si="714"/>
        <v>0.19999999999999929</v>
      </c>
      <c r="DS571" s="127">
        <f t="shared" si="715"/>
        <v>-1.4000000000000004</v>
      </c>
      <c r="DU571" s="103">
        <v>44396</v>
      </c>
      <c r="DV571" s="127"/>
      <c r="DW571" s="202"/>
      <c r="DX571" s="134"/>
      <c r="DY571" s="127">
        <v>8</v>
      </c>
      <c r="DZ571" s="202">
        <v>7.7</v>
      </c>
      <c r="EA571" s="134">
        <f t="shared" si="698"/>
        <v>0.29999999999999982</v>
      </c>
      <c r="EB571" s="127"/>
      <c r="EC571" s="202"/>
      <c r="ED571" s="134"/>
      <c r="EE571" s="127"/>
      <c r="EF571" s="202"/>
      <c r="EG571" s="134"/>
      <c r="EH571" s="127"/>
      <c r="EI571" s="202"/>
      <c r="EJ571" s="134"/>
      <c r="EK571" s="127"/>
      <c r="EL571" s="202"/>
      <c r="EM571" s="134"/>
      <c r="EN571" s="127"/>
      <c r="EO571" s="202"/>
      <c r="EP571" s="134"/>
      <c r="EQ571" s="127"/>
      <c r="ER571" s="202"/>
      <c r="ES571" s="134"/>
      <c r="ET571" s="127"/>
      <c r="EU571" s="202"/>
      <c r="EV571" s="134"/>
      <c r="EW571" s="127"/>
      <c r="EX571" s="202"/>
      <c r="EY571" s="134"/>
    </row>
    <row r="572" spans="10:155" ht="16.5" x14ac:dyDescent="0.35">
      <c r="J572" s="103">
        <v>44392</v>
      </c>
      <c r="K572" s="101">
        <f t="shared" si="699"/>
        <v>15.896774193548387</v>
      </c>
      <c r="L572" s="142">
        <v>16</v>
      </c>
      <c r="M572" s="143">
        <v>17</v>
      </c>
      <c r="N572" s="143">
        <v>16.399999999999999</v>
      </c>
      <c r="O572" s="143">
        <v>16.399999999999999</v>
      </c>
      <c r="P572" s="143">
        <v>16.8</v>
      </c>
      <c r="Q572" s="150">
        <v>19.600000000000001</v>
      </c>
      <c r="R572" s="142">
        <v>16.600000000000001</v>
      </c>
      <c r="S572" s="143">
        <v>16.399999999999999</v>
      </c>
      <c r="T572" s="143">
        <v>16.2</v>
      </c>
      <c r="U572" s="143">
        <v>17.600000000000001</v>
      </c>
      <c r="V572" s="143">
        <v>16.8</v>
      </c>
      <c r="W572" s="149">
        <v>17</v>
      </c>
      <c r="X572" s="161">
        <v>14.6</v>
      </c>
      <c r="Y572" s="143">
        <v>15.8</v>
      </c>
      <c r="Z572" s="143">
        <v>15.4</v>
      </c>
      <c r="AA572" s="143">
        <v>15.2</v>
      </c>
      <c r="AB572" s="150">
        <v>14.8</v>
      </c>
      <c r="AC572" s="142">
        <v>16.399999999999999</v>
      </c>
      <c r="AD572" s="143">
        <v>16.399999999999999</v>
      </c>
      <c r="AE572" s="143">
        <v>15.8</v>
      </c>
      <c r="AF572" s="143">
        <v>16.2</v>
      </c>
      <c r="AG572" s="143">
        <v>15.2</v>
      </c>
      <c r="AH572" s="143">
        <v>15.2</v>
      </c>
      <c r="AI572" s="143">
        <v>14.8</v>
      </c>
      <c r="AJ572" s="150">
        <v>15.2</v>
      </c>
      <c r="AK572" s="142">
        <v>15.8</v>
      </c>
      <c r="AL572" s="143">
        <v>14.8</v>
      </c>
      <c r="AM572" s="143">
        <v>15</v>
      </c>
      <c r="AN572" s="143">
        <v>14.8</v>
      </c>
      <c r="AO572" s="143">
        <v>14.8</v>
      </c>
      <c r="AP572" s="143">
        <v>13.8</v>
      </c>
      <c r="AQ572" s="110">
        <f t="shared" si="716"/>
        <v>-0.69999999999999929</v>
      </c>
      <c r="CQ572"/>
      <c r="CX572" s="103">
        <v>44392</v>
      </c>
      <c r="CY572" s="127">
        <v>10.5</v>
      </c>
      <c r="CZ572" s="127">
        <v>8</v>
      </c>
      <c r="DA572" s="126">
        <f t="shared" ref="DA572:DA604" si="717">CY572-CZ572</f>
        <v>2.5</v>
      </c>
      <c r="DC572" s="103">
        <v>44392</v>
      </c>
      <c r="DD572" s="127">
        <f t="shared" si="700"/>
        <v>0.40000000000000213</v>
      </c>
      <c r="DE572" s="127">
        <f t="shared" si="701"/>
        <v>1.2000000000000028</v>
      </c>
      <c r="DF572" s="127">
        <f t="shared" si="702"/>
        <v>-1.5999999999999979</v>
      </c>
      <c r="DG572" s="127">
        <f t="shared" si="703"/>
        <v>-1.3999999999999986</v>
      </c>
      <c r="DH572" s="127">
        <f t="shared" si="704"/>
        <v>-1.5999999999999979</v>
      </c>
      <c r="DI572" s="127">
        <f t="shared" si="705"/>
        <v>0.20000000000000284</v>
      </c>
      <c r="DJ572" s="127">
        <f t="shared" si="706"/>
        <v>-1.1999999999999993</v>
      </c>
      <c r="DK572" s="127">
        <f t="shared" si="707"/>
        <v>-1.5999999999999979</v>
      </c>
      <c r="DL572" s="127">
        <f t="shared" si="708"/>
        <v>0</v>
      </c>
      <c r="DM572" s="127">
        <f t="shared" si="709"/>
        <v>-0.59999999999999787</v>
      </c>
      <c r="DN572" s="127">
        <f t="shared" si="710"/>
        <v>-1.8000000000000007</v>
      </c>
      <c r="DO572" s="127">
        <f t="shared" si="711"/>
        <v>-0.39999999999999858</v>
      </c>
      <c r="DP572" s="127">
        <f t="shared" si="712"/>
        <v>-2</v>
      </c>
      <c r="DQ572" s="127">
        <f t="shared" si="713"/>
        <v>-1.8000000000000007</v>
      </c>
      <c r="DR572" s="127">
        <f t="shared" si="714"/>
        <v>-0.20000000000000107</v>
      </c>
      <c r="DS572" s="127">
        <f t="shared" si="715"/>
        <v>-1.7999999999999989</v>
      </c>
      <c r="DU572" s="103">
        <v>44395</v>
      </c>
      <c r="DV572" s="127"/>
      <c r="DW572" s="202"/>
      <c r="DX572" s="134"/>
      <c r="DY572" s="127">
        <v>8</v>
      </c>
      <c r="DZ572" s="202">
        <v>7.55</v>
      </c>
      <c r="EA572" s="134">
        <f t="shared" si="698"/>
        <v>0.45000000000000018</v>
      </c>
      <c r="EB572" s="127"/>
      <c r="EC572" s="202"/>
      <c r="ED572" s="134"/>
      <c r="EE572" s="127"/>
      <c r="EF572" s="202"/>
      <c r="EG572" s="134"/>
      <c r="EH572" s="127"/>
      <c r="EI572" s="202"/>
      <c r="EJ572" s="134"/>
      <c r="EK572" s="127"/>
      <c r="EL572" s="202"/>
      <c r="EM572" s="134"/>
      <c r="EN572" s="127"/>
      <c r="EO572" s="202"/>
      <c r="EP572" s="134"/>
      <c r="EQ572" s="127"/>
      <c r="ER572" s="202"/>
      <c r="ES572" s="134"/>
      <c r="ET572" s="127"/>
      <c r="EU572" s="202"/>
      <c r="EV572" s="134"/>
      <c r="EW572" s="127"/>
      <c r="EX572" s="202"/>
      <c r="EY572" s="134"/>
    </row>
    <row r="573" spans="10:155" ht="16.5" x14ac:dyDescent="0.35">
      <c r="J573" s="103">
        <v>44391</v>
      </c>
      <c r="K573" s="101">
        <f t="shared" si="699"/>
        <v>16.167741935483868</v>
      </c>
      <c r="L573" s="142">
        <v>16.399999999999999</v>
      </c>
      <c r="M573" s="143">
        <v>17.2</v>
      </c>
      <c r="N573" s="143">
        <v>16.399999999999999</v>
      </c>
      <c r="O573" s="143">
        <v>17</v>
      </c>
      <c r="P573" s="143">
        <v>17.2</v>
      </c>
      <c r="Q573" s="150">
        <v>20</v>
      </c>
      <c r="R573" s="142">
        <v>17</v>
      </c>
      <c r="S573" s="143">
        <v>16.600000000000001</v>
      </c>
      <c r="T573" s="143">
        <v>16.399999999999999</v>
      </c>
      <c r="U573" s="143">
        <v>17.8</v>
      </c>
      <c r="V573" s="143">
        <v>17</v>
      </c>
      <c r="W573" s="149">
        <v>17</v>
      </c>
      <c r="X573" s="161">
        <v>14.6</v>
      </c>
      <c r="Y573" s="143">
        <v>16</v>
      </c>
      <c r="Z573" s="143">
        <v>15.6</v>
      </c>
      <c r="AA573" s="143">
        <v>15.4</v>
      </c>
      <c r="AB573" s="150">
        <v>15.2</v>
      </c>
      <c r="AC573" s="142">
        <v>16.2</v>
      </c>
      <c r="AD573" s="143">
        <v>16.2</v>
      </c>
      <c r="AE573" s="143">
        <v>16.2</v>
      </c>
      <c r="AF573" s="143">
        <v>16.600000000000001</v>
      </c>
      <c r="AG573" s="143">
        <v>15.4</v>
      </c>
      <c r="AH573" s="143">
        <v>15.6</v>
      </c>
      <c r="AI573" s="143">
        <v>15</v>
      </c>
      <c r="AJ573" s="150">
        <v>15.2</v>
      </c>
      <c r="AK573" s="142">
        <v>16.2</v>
      </c>
      <c r="AL573" s="143">
        <v>15.4</v>
      </c>
      <c r="AM573" s="143">
        <v>15.6</v>
      </c>
      <c r="AN573" s="143">
        <v>15.2</v>
      </c>
      <c r="AO573" s="143">
        <v>15.4</v>
      </c>
      <c r="AP573" s="143">
        <v>14.2</v>
      </c>
      <c r="AQ573" s="110">
        <f t="shared" si="716"/>
        <v>-0.5</v>
      </c>
      <c r="CQ573"/>
      <c r="CX573" s="103">
        <v>44391</v>
      </c>
      <c r="CY573" s="127">
        <v>10.75</v>
      </c>
      <c r="CZ573" s="127">
        <v>8</v>
      </c>
      <c r="DA573" s="126">
        <f t="shared" si="717"/>
        <v>2.75</v>
      </c>
      <c r="DC573" s="103">
        <v>44391</v>
      </c>
      <c r="DD573" s="127">
        <f t="shared" si="700"/>
        <v>0.39999999999999858</v>
      </c>
      <c r="DE573" s="127">
        <f t="shared" si="701"/>
        <v>1.1999999999999993</v>
      </c>
      <c r="DF573" s="127">
        <f t="shared" si="702"/>
        <v>-1.4000000000000021</v>
      </c>
      <c r="DG573" s="127">
        <f t="shared" si="703"/>
        <v>-1.0000000000000018</v>
      </c>
      <c r="DH573" s="127">
        <f t="shared" si="704"/>
        <v>-1.2000000000000011</v>
      </c>
      <c r="DI573" s="127">
        <f t="shared" si="705"/>
        <v>0.39999999999999858</v>
      </c>
      <c r="DJ573" s="127">
        <f t="shared" si="706"/>
        <v>-1.0000000000000018</v>
      </c>
      <c r="DK573" s="127">
        <f t="shared" si="707"/>
        <v>-1.6000000000000014</v>
      </c>
      <c r="DL573" s="127">
        <f t="shared" si="708"/>
        <v>-0.20000000000000284</v>
      </c>
      <c r="DM573" s="127">
        <f t="shared" si="709"/>
        <v>-0.40000000000000213</v>
      </c>
      <c r="DN573" s="127">
        <f t="shared" si="710"/>
        <v>-1.8000000000000007</v>
      </c>
      <c r="DO573" s="127">
        <f t="shared" si="711"/>
        <v>-0.40000000000000036</v>
      </c>
      <c r="DP573" s="127">
        <f t="shared" si="712"/>
        <v>-1.5999999999999996</v>
      </c>
      <c r="DQ573" s="127">
        <f t="shared" si="713"/>
        <v>-1.5999999999999996</v>
      </c>
      <c r="DR573" s="127">
        <f t="shared" si="714"/>
        <v>-0.80000000000000071</v>
      </c>
      <c r="DS573" s="127">
        <f t="shared" si="715"/>
        <v>-2.0000000000000018</v>
      </c>
      <c r="DU573" s="103">
        <v>44394</v>
      </c>
      <c r="DV573" s="127"/>
      <c r="DW573" s="202"/>
      <c r="DX573" s="134"/>
      <c r="DY573" s="127">
        <v>8</v>
      </c>
      <c r="DZ573" s="202">
        <v>7.55</v>
      </c>
      <c r="EA573" s="134">
        <f t="shared" si="698"/>
        <v>0.45000000000000018</v>
      </c>
      <c r="EB573" s="127"/>
      <c r="EC573" s="202"/>
      <c r="ED573" s="134"/>
      <c r="EE573" s="127"/>
      <c r="EF573" s="202"/>
      <c r="EG573" s="134"/>
      <c r="EH573" s="127"/>
      <c r="EI573" s="202"/>
      <c r="EJ573" s="134"/>
      <c r="EK573" s="127"/>
      <c r="EL573" s="202"/>
      <c r="EM573" s="134"/>
      <c r="EN573" s="127"/>
      <c r="EO573" s="202"/>
      <c r="EP573" s="134"/>
      <c r="EQ573" s="127"/>
      <c r="ER573" s="202"/>
      <c r="ES573" s="134"/>
      <c r="ET573" s="127"/>
      <c r="EU573" s="202"/>
      <c r="EV573" s="134"/>
      <c r="EW573" s="127"/>
      <c r="EX573" s="202"/>
      <c r="EY573" s="134"/>
    </row>
    <row r="574" spans="10:155" ht="16.5" x14ac:dyDescent="0.35">
      <c r="J574" s="103">
        <v>44390</v>
      </c>
      <c r="K574" s="101">
        <f t="shared" si="699"/>
        <v>16.432258064516127</v>
      </c>
      <c r="L574" s="142">
        <v>16.600000000000001</v>
      </c>
      <c r="M574" s="143">
        <v>17.600000000000001</v>
      </c>
      <c r="N574" s="143">
        <v>16.600000000000001</v>
      </c>
      <c r="O574" s="143">
        <v>17</v>
      </c>
      <c r="P574" s="143">
        <v>17.399999999999999</v>
      </c>
      <c r="Q574" s="150">
        <v>20.6</v>
      </c>
      <c r="R574" s="142">
        <v>16.8</v>
      </c>
      <c r="S574" s="143">
        <v>16.8</v>
      </c>
      <c r="T574" s="143">
        <v>17</v>
      </c>
      <c r="U574" s="143">
        <v>18</v>
      </c>
      <c r="V574" s="143">
        <v>17.600000000000001</v>
      </c>
      <c r="W574" s="149">
        <v>17.2</v>
      </c>
      <c r="X574" s="161">
        <v>15</v>
      </c>
      <c r="Y574" s="143">
        <v>16.600000000000001</v>
      </c>
      <c r="Z574" s="143">
        <v>15.8</v>
      </c>
      <c r="AA574" s="143">
        <v>15.8</v>
      </c>
      <c r="AB574" s="150">
        <v>15.6</v>
      </c>
      <c r="AC574" s="142">
        <v>16.399999999999999</v>
      </c>
      <c r="AD574" s="143">
        <v>16.399999999999999</v>
      </c>
      <c r="AE574" s="143">
        <v>16.600000000000001</v>
      </c>
      <c r="AF574" s="143">
        <v>16.8</v>
      </c>
      <c r="AG574" s="143">
        <v>15.6</v>
      </c>
      <c r="AH574" s="143">
        <v>15.6</v>
      </c>
      <c r="AI574" s="143">
        <v>15.4</v>
      </c>
      <c r="AJ574" s="150">
        <v>15.6</v>
      </c>
      <c r="AK574" s="142">
        <v>16.399999999999999</v>
      </c>
      <c r="AL574" s="143">
        <v>15.4</v>
      </c>
      <c r="AM574" s="143">
        <v>15.8</v>
      </c>
      <c r="AN574" s="143">
        <v>15.4</v>
      </c>
      <c r="AO574" s="143">
        <v>15.6</v>
      </c>
      <c r="AP574" s="143">
        <v>14.4</v>
      </c>
      <c r="AQ574" s="110">
        <f t="shared" si="716"/>
        <v>-0.40000000000000213</v>
      </c>
      <c r="CQ574"/>
      <c r="CX574" s="103">
        <v>44390</v>
      </c>
      <c r="CY574" s="127">
        <v>11</v>
      </c>
      <c r="CZ574" s="127">
        <v>8.5</v>
      </c>
      <c r="DA574" s="126">
        <f t="shared" si="717"/>
        <v>2.5</v>
      </c>
      <c r="DC574" s="103">
        <v>44390</v>
      </c>
      <c r="DD574" s="127">
        <f t="shared" si="700"/>
        <v>0.80000000000000071</v>
      </c>
      <c r="DE574" s="127">
        <f t="shared" si="701"/>
        <v>1.1999999999999993</v>
      </c>
      <c r="DF574" s="127">
        <f t="shared" si="702"/>
        <v>-1.4000000000000004</v>
      </c>
      <c r="DG574" s="127">
        <f t="shared" si="703"/>
        <v>-1</v>
      </c>
      <c r="DH574" s="127">
        <f t="shared" si="704"/>
        <v>-1.4000000000000004</v>
      </c>
      <c r="DI574" s="127">
        <f t="shared" si="705"/>
        <v>0</v>
      </c>
      <c r="DJ574" s="127">
        <f t="shared" si="706"/>
        <v>-1.2000000000000011</v>
      </c>
      <c r="DK574" s="127">
        <f t="shared" si="707"/>
        <v>-1.4000000000000004</v>
      </c>
      <c r="DL574" s="127">
        <f t="shared" si="708"/>
        <v>-0.19999999999999929</v>
      </c>
      <c r="DM574" s="127">
        <f t="shared" si="709"/>
        <v>-0.40000000000000213</v>
      </c>
      <c r="DN574" s="127">
        <f t="shared" si="710"/>
        <v>-1.4000000000000004</v>
      </c>
      <c r="DO574" s="127">
        <f t="shared" si="711"/>
        <v>-0.19999999999999929</v>
      </c>
      <c r="DP574" s="127">
        <f t="shared" si="712"/>
        <v>-2.2000000000000011</v>
      </c>
      <c r="DQ574" s="127">
        <f t="shared" si="713"/>
        <v>-1.4000000000000004</v>
      </c>
      <c r="DR574" s="127">
        <f t="shared" si="714"/>
        <v>-0.40000000000000036</v>
      </c>
      <c r="DS574" s="127">
        <f t="shared" si="715"/>
        <v>-1.8000000000000007</v>
      </c>
      <c r="DU574" s="103">
        <v>44393</v>
      </c>
      <c r="DV574" s="127"/>
      <c r="DW574" s="202"/>
      <c r="DX574" s="134"/>
      <c r="DY574" s="127">
        <v>8.1999999999999993</v>
      </c>
      <c r="DZ574" s="202">
        <v>7.7</v>
      </c>
      <c r="EA574" s="134">
        <f t="shared" ref="EA574:EA611" si="718">DY574-DZ574</f>
        <v>0.49999999999999911</v>
      </c>
      <c r="EB574" s="127"/>
      <c r="EC574" s="202"/>
      <c r="ED574" s="134"/>
      <c r="EE574" s="127"/>
      <c r="EF574" s="202"/>
      <c r="EG574" s="134"/>
      <c r="EH574" s="127"/>
      <c r="EI574" s="202"/>
      <c r="EJ574" s="134"/>
      <c r="EK574" s="127"/>
      <c r="EL574" s="202"/>
      <c r="EM574" s="134"/>
      <c r="EN574" s="127"/>
      <c r="EO574" s="202"/>
      <c r="EP574" s="134"/>
      <c r="EQ574" s="127"/>
      <c r="ER574" s="202"/>
      <c r="ES574" s="134"/>
      <c r="ET574" s="127"/>
      <c r="EU574" s="202"/>
      <c r="EV574" s="134"/>
      <c r="EW574" s="127"/>
      <c r="EX574" s="202"/>
      <c r="EY574" s="134"/>
    </row>
    <row r="575" spans="10:155" ht="16.5" x14ac:dyDescent="0.35">
      <c r="J575" s="103">
        <v>44389</v>
      </c>
      <c r="K575" s="101">
        <f t="shared" si="699"/>
        <v>16.680645161290325</v>
      </c>
      <c r="L575" s="142">
        <v>17</v>
      </c>
      <c r="M575" s="143">
        <v>17.8</v>
      </c>
      <c r="N575" s="143">
        <v>16.8</v>
      </c>
      <c r="O575" s="143">
        <v>17.399999999999999</v>
      </c>
      <c r="P575" s="143">
        <v>17.8</v>
      </c>
      <c r="Q575" s="150">
        <v>20.6</v>
      </c>
      <c r="R575" s="142">
        <v>17</v>
      </c>
      <c r="S575" s="143">
        <v>17</v>
      </c>
      <c r="T575" s="143">
        <v>17.2</v>
      </c>
      <c r="U575" s="143">
        <v>18</v>
      </c>
      <c r="V575" s="143">
        <v>17.8</v>
      </c>
      <c r="W575" s="149">
        <v>17.600000000000001</v>
      </c>
      <c r="X575" s="161">
        <v>15.2</v>
      </c>
      <c r="Y575" s="143">
        <v>16.8</v>
      </c>
      <c r="Z575" s="143">
        <v>16</v>
      </c>
      <c r="AA575" s="143">
        <v>16</v>
      </c>
      <c r="AB575" s="150">
        <v>15.8</v>
      </c>
      <c r="AC575" s="142">
        <v>16.8</v>
      </c>
      <c r="AD575" s="143">
        <v>16.8</v>
      </c>
      <c r="AE575" s="143">
        <v>16.8</v>
      </c>
      <c r="AF575" s="143">
        <v>17</v>
      </c>
      <c r="AG575" s="143">
        <v>15.8</v>
      </c>
      <c r="AH575" s="143">
        <v>15.8</v>
      </c>
      <c r="AI575" s="143">
        <v>15.6</v>
      </c>
      <c r="AJ575" s="150">
        <v>15.8</v>
      </c>
      <c r="AK575" s="142">
        <v>16.600000000000001</v>
      </c>
      <c r="AL575" s="143">
        <v>15.9</v>
      </c>
      <c r="AM575" s="143">
        <v>16.2</v>
      </c>
      <c r="AN575" s="143">
        <v>15.6</v>
      </c>
      <c r="AO575" s="143">
        <v>15.8</v>
      </c>
      <c r="AP575" s="143">
        <v>14.8</v>
      </c>
      <c r="AQ575" s="110">
        <f t="shared" si="716"/>
        <v>-0.14999999999999858</v>
      </c>
      <c r="CQ575"/>
      <c r="CX575" s="103">
        <v>44389</v>
      </c>
      <c r="CY575" s="127">
        <v>10.75</v>
      </c>
      <c r="CZ575" s="127">
        <v>8.5</v>
      </c>
      <c r="DA575" s="126">
        <f t="shared" si="717"/>
        <v>2.25</v>
      </c>
      <c r="DC575" s="103">
        <v>44389</v>
      </c>
      <c r="DD575" s="127">
        <f t="shared" si="700"/>
        <v>0.80000000000000071</v>
      </c>
      <c r="DE575" s="127">
        <f t="shared" si="701"/>
        <v>1</v>
      </c>
      <c r="DF575" s="127">
        <f t="shared" si="702"/>
        <v>-1.4000000000000004</v>
      </c>
      <c r="DG575" s="127">
        <f t="shared" si="703"/>
        <v>-0.80000000000000071</v>
      </c>
      <c r="DH575" s="127">
        <f t="shared" si="704"/>
        <v>-1.0999999999999996</v>
      </c>
      <c r="DI575" s="127">
        <f t="shared" si="705"/>
        <v>0</v>
      </c>
      <c r="DJ575" s="127">
        <f t="shared" si="706"/>
        <v>-1.1999999999999993</v>
      </c>
      <c r="DK575" s="127">
        <f t="shared" si="707"/>
        <v>-1.4000000000000004</v>
      </c>
      <c r="DL575" s="127">
        <f t="shared" si="708"/>
        <v>-0.19999999999999929</v>
      </c>
      <c r="DM575" s="127">
        <f t="shared" si="709"/>
        <v>-0.39999999999999858</v>
      </c>
      <c r="DN575" s="127">
        <f t="shared" si="710"/>
        <v>-1.4000000000000004</v>
      </c>
      <c r="DO575" s="127">
        <f t="shared" si="711"/>
        <v>-0.20000000000000107</v>
      </c>
      <c r="DP575" s="127">
        <f t="shared" si="712"/>
        <v>-1.9000000000000004</v>
      </c>
      <c r="DQ575" s="127">
        <f t="shared" si="713"/>
        <v>-1.0999999999999996</v>
      </c>
      <c r="DR575" s="127">
        <f t="shared" si="714"/>
        <v>-0.70000000000000107</v>
      </c>
      <c r="DS575" s="127">
        <f t="shared" si="715"/>
        <v>-1.8000000000000007</v>
      </c>
      <c r="DU575" s="103">
        <v>44392</v>
      </c>
      <c r="DV575" s="127"/>
      <c r="DW575" s="202"/>
      <c r="DX575" s="134"/>
      <c r="DY575" s="127">
        <v>8.1999999999999993</v>
      </c>
      <c r="DZ575" s="202">
        <v>7.7</v>
      </c>
      <c r="EA575" s="134">
        <f t="shared" si="718"/>
        <v>0.49999999999999911</v>
      </c>
      <c r="EB575" s="127"/>
      <c r="EC575" s="202"/>
      <c r="ED575" s="134"/>
      <c r="EE575" s="127"/>
      <c r="EF575" s="202"/>
      <c r="EG575" s="134"/>
      <c r="EH575" s="127"/>
      <c r="EI575" s="202"/>
      <c r="EJ575" s="134"/>
      <c r="EK575" s="127"/>
      <c r="EL575" s="202"/>
      <c r="EM575" s="134"/>
      <c r="EN575" s="127"/>
      <c r="EO575" s="202"/>
      <c r="EP575" s="134"/>
      <c r="EQ575" s="127"/>
      <c r="ER575" s="202"/>
      <c r="ES575" s="134"/>
      <c r="ET575" s="127"/>
      <c r="EU575" s="202"/>
      <c r="EV575" s="134"/>
      <c r="EW575" s="127"/>
      <c r="EX575" s="202"/>
      <c r="EY575" s="134"/>
    </row>
    <row r="576" spans="10:155" ht="16.5" x14ac:dyDescent="0.35">
      <c r="J576" s="103">
        <v>44388</v>
      </c>
      <c r="K576" s="101">
        <f t="shared" si="699"/>
        <v>16.796774193548384</v>
      </c>
      <c r="L576" s="142">
        <v>17</v>
      </c>
      <c r="M576" s="143">
        <v>17.8</v>
      </c>
      <c r="N576" s="143">
        <v>16.8</v>
      </c>
      <c r="O576" s="143">
        <v>17.399999999999999</v>
      </c>
      <c r="P576" s="143">
        <v>17.8</v>
      </c>
      <c r="Q576" s="150">
        <v>21</v>
      </c>
      <c r="R576" s="142">
        <v>17.399999999999999</v>
      </c>
      <c r="S576" s="143">
        <v>17</v>
      </c>
      <c r="T576" s="143">
        <v>17.2</v>
      </c>
      <c r="U576" s="143">
        <v>18</v>
      </c>
      <c r="V576" s="143">
        <v>17.8</v>
      </c>
      <c r="W576" s="149">
        <v>17.600000000000001</v>
      </c>
      <c r="X576" s="161">
        <v>15.2</v>
      </c>
      <c r="Y576" s="143">
        <v>17</v>
      </c>
      <c r="Z576" s="143">
        <v>16.399999999999999</v>
      </c>
      <c r="AA576" s="143">
        <v>16.399999999999999</v>
      </c>
      <c r="AB576" s="150">
        <v>15.8</v>
      </c>
      <c r="AC576" s="142">
        <v>16.8</v>
      </c>
      <c r="AD576" s="143">
        <v>16.8</v>
      </c>
      <c r="AE576" s="143">
        <v>17</v>
      </c>
      <c r="AF576" s="143">
        <v>17</v>
      </c>
      <c r="AG576" s="143">
        <v>16</v>
      </c>
      <c r="AH576" s="143">
        <v>16.399999999999999</v>
      </c>
      <c r="AI576" s="143">
        <v>16</v>
      </c>
      <c r="AJ576" s="150">
        <v>16.2</v>
      </c>
      <c r="AK576" s="142">
        <v>16.600000000000001</v>
      </c>
      <c r="AL576" s="143">
        <v>15.9</v>
      </c>
      <c r="AM576" s="143">
        <v>16.2</v>
      </c>
      <c r="AN576" s="143">
        <v>15.6</v>
      </c>
      <c r="AO576" s="143">
        <v>15.8</v>
      </c>
      <c r="AP576" s="143">
        <v>14.8</v>
      </c>
      <c r="AQ576" s="110">
        <f t="shared" si="716"/>
        <v>-0.34999999999999787</v>
      </c>
      <c r="CQ576"/>
      <c r="CX576" s="103">
        <v>44388</v>
      </c>
      <c r="CY576" s="127">
        <v>11</v>
      </c>
      <c r="CZ576" s="127">
        <v>9</v>
      </c>
      <c r="DA576" s="126">
        <f t="shared" si="717"/>
        <v>2</v>
      </c>
      <c r="DC576" s="103">
        <v>44388</v>
      </c>
      <c r="DD576" s="127">
        <f t="shared" si="700"/>
        <v>0.80000000000000071</v>
      </c>
      <c r="DE576" s="127">
        <f t="shared" si="701"/>
        <v>1</v>
      </c>
      <c r="DF576" s="127">
        <f t="shared" si="702"/>
        <v>-1.4000000000000004</v>
      </c>
      <c r="DG576" s="127">
        <f t="shared" si="703"/>
        <v>-0.80000000000000071</v>
      </c>
      <c r="DH576" s="127">
        <f t="shared" si="704"/>
        <v>-1.0999999999999996</v>
      </c>
      <c r="DI576" s="127">
        <f t="shared" si="705"/>
        <v>0.39999999999999858</v>
      </c>
      <c r="DJ576" s="127">
        <f t="shared" si="706"/>
        <v>-0.60000000000000142</v>
      </c>
      <c r="DK576" s="127">
        <f t="shared" si="707"/>
        <v>-1</v>
      </c>
      <c r="DL576" s="127">
        <f t="shared" si="708"/>
        <v>-0.19999999999999929</v>
      </c>
      <c r="DM576" s="127">
        <f t="shared" si="709"/>
        <v>-0.39999999999999858</v>
      </c>
      <c r="DN576" s="127">
        <f t="shared" si="710"/>
        <v>-1.7999999999999989</v>
      </c>
      <c r="DO576" s="127">
        <f t="shared" si="711"/>
        <v>-0.79999999999999893</v>
      </c>
      <c r="DP576" s="127">
        <f t="shared" si="712"/>
        <v>-1.9000000000000004</v>
      </c>
      <c r="DQ576" s="127">
        <f t="shared" si="713"/>
        <v>-1.4999999999999982</v>
      </c>
      <c r="DR576" s="127">
        <f t="shared" si="714"/>
        <v>-0.70000000000000107</v>
      </c>
      <c r="DS576" s="127">
        <f t="shared" si="715"/>
        <v>-1.8000000000000007</v>
      </c>
      <c r="DU576" s="103">
        <v>44391</v>
      </c>
      <c r="DV576" s="127"/>
      <c r="DW576" s="202"/>
      <c r="DX576" s="134"/>
      <c r="DY576" s="127">
        <v>7.9</v>
      </c>
      <c r="DZ576" s="202">
        <v>7.6</v>
      </c>
      <c r="EA576" s="134">
        <f t="shared" si="718"/>
        <v>0.30000000000000071</v>
      </c>
      <c r="EB576" s="127"/>
      <c r="EC576" s="202"/>
      <c r="ED576" s="134"/>
      <c r="EE576" s="127"/>
      <c r="EF576" s="202"/>
      <c r="EG576" s="134"/>
      <c r="EH576" s="127"/>
      <c r="EI576" s="202"/>
      <c r="EJ576" s="134"/>
      <c r="EK576" s="127"/>
      <c r="EL576" s="202"/>
      <c r="EM576" s="134"/>
      <c r="EN576" s="127"/>
      <c r="EO576" s="202"/>
      <c r="EP576" s="134"/>
      <c r="EQ576" s="127"/>
      <c r="ER576" s="202"/>
      <c r="ES576" s="134"/>
      <c r="ET576" s="127"/>
      <c r="EU576" s="202"/>
      <c r="EV576" s="134"/>
      <c r="EW576" s="127"/>
      <c r="EX576" s="202"/>
      <c r="EY576" s="134"/>
    </row>
    <row r="577" spans="10:155" ht="16.5" x14ac:dyDescent="0.35">
      <c r="J577" s="103">
        <v>44387</v>
      </c>
      <c r="K577" s="101">
        <f t="shared" ref="K577:K640" si="719">AVERAGE(L577:AP577)</f>
        <v>16.683870967741935</v>
      </c>
      <c r="L577" s="142">
        <v>17.2</v>
      </c>
      <c r="M577" s="143">
        <v>17.8</v>
      </c>
      <c r="N577" s="143">
        <v>16.8</v>
      </c>
      <c r="O577" s="143">
        <v>17</v>
      </c>
      <c r="P577" s="143">
        <v>17.600000000000001</v>
      </c>
      <c r="Q577" s="150">
        <v>20</v>
      </c>
      <c r="R577" s="142">
        <v>17.399999999999999</v>
      </c>
      <c r="S577" s="143">
        <v>17</v>
      </c>
      <c r="T577" s="143">
        <v>17.2</v>
      </c>
      <c r="U577" s="143">
        <v>18.2</v>
      </c>
      <c r="V577" s="143">
        <v>17.600000000000001</v>
      </c>
      <c r="W577" s="149">
        <v>17.399999999999999</v>
      </c>
      <c r="X577" s="161">
        <v>15</v>
      </c>
      <c r="Y577" s="143">
        <v>16.8</v>
      </c>
      <c r="Z577" s="143">
        <v>16</v>
      </c>
      <c r="AA577" s="143">
        <v>16</v>
      </c>
      <c r="AB577" s="150">
        <v>15.8</v>
      </c>
      <c r="AC577" s="142">
        <v>16.8</v>
      </c>
      <c r="AD577" s="143">
        <v>16.8</v>
      </c>
      <c r="AE577" s="143">
        <v>16.8</v>
      </c>
      <c r="AF577" s="143">
        <v>17</v>
      </c>
      <c r="AG577" s="143">
        <v>16</v>
      </c>
      <c r="AH577" s="143">
        <v>16.399999999999999</v>
      </c>
      <c r="AI577" s="143">
        <v>16</v>
      </c>
      <c r="AJ577" s="150">
        <v>16.399999999999999</v>
      </c>
      <c r="AK577" s="142">
        <v>16.600000000000001</v>
      </c>
      <c r="AL577" s="143">
        <v>15.8</v>
      </c>
      <c r="AM577" s="143">
        <v>16</v>
      </c>
      <c r="AN577" s="143">
        <v>15.4</v>
      </c>
      <c r="AO577" s="143">
        <v>15.8</v>
      </c>
      <c r="AP577" s="143">
        <v>14.6</v>
      </c>
      <c r="AQ577" s="110">
        <f t="shared" si="716"/>
        <v>-0.49999999999999645</v>
      </c>
      <c r="CQ577"/>
      <c r="CX577" s="103">
        <v>44387</v>
      </c>
      <c r="CY577" s="127">
        <v>11</v>
      </c>
      <c r="CZ577" s="127">
        <v>8.9</v>
      </c>
      <c r="DA577" s="126">
        <f t="shared" si="717"/>
        <v>2.0999999999999996</v>
      </c>
      <c r="DC577" s="103">
        <v>44387</v>
      </c>
      <c r="DD577" s="127">
        <f t="shared" si="700"/>
        <v>0.60000000000000142</v>
      </c>
      <c r="DE577" s="127">
        <f t="shared" si="701"/>
        <v>1.1999999999999993</v>
      </c>
      <c r="DF577" s="127">
        <f t="shared" si="702"/>
        <v>-1.5999999999999996</v>
      </c>
      <c r="DG577" s="127">
        <f t="shared" si="703"/>
        <v>-1</v>
      </c>
      <c r="DH577" s="127">
        <f t="shared" si="704"/>
        <v>-1.1999999999999993</v>
      </c>
      <c r="DI577" s="127">
        <f t="shared" si="705"/>
        <v>0.39999999999999858</v>
      </c>
      <c r="DJ577" s="127">
        <f t="shared" si="706"/>
        <v>-0.60000000000000142</v>
      </c>
      <c r="DK577" s="127">
        <f t="shared" si="707"/>
        <v>-1</v>
      </c>
      <c r="DL577" s="127">
        <f t="shared" si="708"/>
        <v>-0.19999999999999929</v>
      </c>
      <c r="DM577" s="127">
        <f t="shared" si="709"/>
        <v>-0.39999999999999858</v>
      </c>
      <c r="DN577" s="127">
        <f t="shared" si="710"/>
        <v>-1.9999999999999982</v>
      </c>
      <c r="DO577" s="127">
        <f t="shared" si="711"/>
        <v>-0.99999999999999822</v>
      </c>
      <c r="DP577" s="127">
        <f t="shared" si="712"/>
        <v>-1.8000000000000007</v>
      </c>
      <c r="DQ577" s="127">
        <f t="shared" si="713"/>
        <v>-1.5999999999999979</v>
      </c>
      <c r="DR577" s="127">
        <f t="shared" si="714"/>
        <v>-0.80000000000000071</v>
      </c>
      <c r="DS577" s="127">
        <f t="shared" si="715"/>
        <v>-2</v>
      </c>
      <c r="DU577" s="103">
        <v>44390</v>
      </c>
      <c r="DV577" s="127"/>
      <c r="DW577" s="202"/>
      <c r="DX577" s="134"/>
      <c r="DY577" s="127">
        <v>8.1999999999999993</v>
      </c>
      <c r="DZ577" s="202">
        <v>7.7</v>
      </c>
      <c r="EA577" s="134">
        <f t="shared" si="718"/>
        <v>0.49999999999999911</v>
      </c>
      <c r="EB577" s="127"/>
      <c r="EC577" s="202"/>
      <c r="ED577" s="134"/>
      <c r="EE577" s="127"/>
      <c r="EF577" s="202"/>
      <c r="EG577" s="134"/>
      <c r="EH577" s="127"/>
      <c r="EI577" s="202"/>
      <c r="EJ577" s="134"/>
      <c r="EK577" s="127"/>
      <c r="EL577" s="202"/>
      <c r="EM577" s="134"/>
      <c r="EN577" s="127"/>
      <c r="EO577" s="202"/>
      <c r="EP577" s="134"/>
      <c r="EQ577" s="127"/>
      <c r="ER577" s="202"/>
      <c r="ES577" s="134"/>
      <c r="ET577" s="127"/>
      <c r="EU577" s="202"/>
      <c r="EV577" s="134"/>
      <c r="EW577" s="127"/>
      <c r="EX577" s="202"/>
      <c r="EY577" s="134"/>
    </row>
    <row r="578" spans="10:155" ht="16.5" x14ac:dyDescent="0.35">
      <c r="J578" s="103">
        <v>44386</v>
      </c>
      <c r="K578" s="101">
        <f t="shared" si="719"/>
        <v>16.445161290322584</v>
      </c>
      <c r="L578" s="142">
        <v>17</v>
      </c>
      <c r="M578" s="143">
        <v>17.2</v>
      </c>
      <c r="N578" s="143">
        <v>16.600000000000001</v>
      </c>
      <c r="O578" s="143">
        <v>17</v>
      </c>
      <c r="P578" s="143">
        <v>17.399999999999999</v>
      </c>
      <c r="Q578" s="150">
        <v>20</v>
      </c>
      <c r="R578" s="142">
        <v>16.600000000000001</v>
      </c>
      <c r="S578" s="143">
        <v>18</v>
      </c>
      <c r="T578" s="143">
        <f>16.8</f>
        <v>16.8</v>
      </c>
      <c r="U578" s="143">
        <v>18</v>
      </c>
      <c r="V578" s="143">
        <v>17.399999999999999</v>
      </c>
      <c r="W578" s="149">
        <v>17.2</v>
      </c>
      <c r="X578" s="161">
        <v>14.8</v>
      </c>
      <c r="Y578" s="143">
        <v>16.600000000000001</v>
      </c>
      <c r="Z578" s="143">
        <v>16</v>
      </c>
      <c r="AA578" s="143">
        <v>15.8</v>
      </c>
      <c r="AB578" s="150">
        <v>15.8</v>
      </c>
      <c r="AC578" s="142">
        <v>16.8</v>
      </c>
      <c r="AD578" s="143">
        <v>16.8</v>
      </c>
      <c r="AE578" s="143">
        <v>16.600000000000001</v>
      </c>
      <c r="AF578" s="143">
        <v>16.600000000000001</v>
      </c>
      <c r="AG578" s="143">
        <v>16</v>
      </c>
      <c r="AH578" s="143">
        <v>15.4</v>
      </c>
      <c r="AI578" s="143">
        <v>15.2</v>
      </c>
      <c r="AJ578" s="150">
        <v>15.6</v>
      </c>
      <c r="AK578" s="142">
        <v>16.2</v>
      </c>
      <c r="AL578" s="143">
        <v>15.6</v>
      </c>
      <c r="AM578" s="143">
        <v>15.6</v>
      </c>
      <c r="AN578" s="143">
        <v>15.2</v>
      </c>
      <c r="AO578" s="143">
        <v>15.6</v>
      </c>
      <c r="AP578" s="143">
        <v>14.4</v>
      </c>
      <c r="AQ578" s="110">
        <f t="shared" si="716"/>
        <v>-0.80000000000000071</v>
      </c>
      <c r="CQ578"/>
      <c r="CX578" s="103">
        <v>44386</v>
      </c>
      <c r="CY578" s="127">
        <v>11</v>
      </c>
      <c r="CZ578" s="127">
        <v>8.75</v>
      </c>
      <c r="DA578" s="126">
        <f t="shared" si="717"/>
        <v>2.25</v>
      </c>
      <c r="DC578" s="103">
        <v>44386</v>
      </c>
      <c r="DD578" s="127">
        <f t="shared" si="700"/>
        <v>-0.60000000000000142</v>
      </c>
      <c r="DE578" s="127">
        <f t="shared" si="701"/>
        <v>0</v>
      </c>
      <c r="DF578" s="127">
        <f t="shared" si="702"/>
        <v>-2.8000000000000007</v>
      </c>
      <c r="DG578" s="127">
        <f t="shared" si="703"/>
        <v>-2.4000000000000004</v>
      </c>
      <c r="DH578" s="127">
        <f t="shared" si="704"/>
        <v>-2.4000000000000004</v>
      </c>
      <c r="DI578" s="127">
        <f t="shared" si="705"/>
        <v>-1.3999999999999986</v>
      </c>
      <c r="DJ578" s="127">
        <f t="shared" si="706"/>
        <v>-2.5999999999999996</v>
      </c>
      <c r="DK578" s="127">
        <f t="shared" si="707"/>
        <v>-2.8000000000000007</v>
      </c>
      <c r="DL578" s="127">
        <f t="shared" si="708"/>
        <v>-1.3999999999999986</v>
      </c>
      <c r="DM578" s="127">
        <f t="shared" si="709"/>
        <v>-1.8000000000000007</v>
      </c>
      <c r="DN578" s="127">
        <f t="shared" si="710"/>
        <v>-1.4000000000000021</v>
      </c>
      <c r="DO578" s="127">
        <f t="shared" si="711"/>
        <v>-0.20000000000000107</v>
      </c>
      <c r="DP578" s="127">
        <f t="shared" si="712"/>
        <v>-1.7999999999999989</v>
      </c>
      <c r="DQ578" s="127">
        <f t="shared" si="713"/>
        <v>-1.0000000000000018</v>
      </c>
      <c r="DR578" s="127">
        <f t="shared" si="714"/>
        <v>-0.79999999999999893</v>
      </c>
      <c r="DS578" s="127">
        <f t="shared" si="715"/>
        <v>-3.1999999999999993</v>
      </c>
      <c r="DU578" s="103">
        <v>44389</v>
      </c>
      <c r="DV578" s="127"/>
      <c r="DW578" s="202"/>
      <c r="DX578" s="134"/>
      <c r="DY578" s="127">
        <v>8.4499999999999993</v>
      </c>
      <c r="DZ578" s="202">
        <v>8</v>
      </c>
      <c r="EA578" s="134">
        <f t="shared" si="718"/>
        <v>0.44999999999999929</v>
      </c>
      <c r="EB578" s="127"/>
      <c r="EC578" s="202"/>
      <c r="ED578" s="134"/>
      <c r="EE578" s="127"/>
      <c r="EF578" s="202"/>
      <c r="EG578" s="134"/>
      <c r="EH578" s="127"/>
      <c r="EI578" s="202"/>
      <c r="EJ578" s="134"/>
      <c r="EK578" s="127"/>
      <c r="EL578" s="202"/>
      <c r="EM578" s="134"/>
      <c r="EN578" s="127"/>
      <c r="EO578" s="202"/>
      <c r="EP578" s="134"/>
      <c r="EQ578" s="127"/>
      <c r="ER578" s="202"/>
      <c r="ES578" s="134"/>
      <c r="ET578" s="127"/>
      <c r="EU578" s="202"/>
      <c r="EV578" s="134"/>
      <c r="EW578" s="127"/>
      <c r="EX578" s="202"/>
      <c r="EY578" s="134"/>
    </row>
    <row r="579" spans="10:155" ht="16.5" x14ac:dyDescent="0.35">
      <c r="J579" s="103">
        <v>44385</v>
      </c>
      <c r="K579" s="101">
        <f t="shared" si="719"/>
        <v>16.41935483870968</v>
      </c>
      <c r="L579" s="142">
        <v>17</v>
      </c>
      <c r="M579" s="143">
        <v>17.2</v>
      </c>
      <c r="N579" s="143">
        <v>16.600000000000001</v>
      </c>
      <c r="O579" s="143">
        <v>17</v>
      </c>
      <c r="P579" s="143">
        <v>17.2</v>
      </c>
      <c r="Q579" s="150">
        <v>20</v>
      </c>
      <c r="R579" s="142">
        <v>17</v>
      </c>
      <c r="S579" s="143">
        <v>16.600000000000001</v>
      </c>
      <c r="T579" s="143">
        <v>16.600000000000001</v>
      </c>
      <c r="U579" s="143">
        <v>17.8</v>
      </c>
      <c r="V579" s="143">
        <v>17.2</v>
      </c>
      <c r="W579" s="149">
        <v>17.2</v>
      </c>
      <c r="X579" s="161">
        <v>14.6</v>
      </c>
      <c r="Y579" s="143">
        <v>16.600000000000001</v>
      </c>
      <c r="Z579" s="143">
        <v>16</v>
      </c>
      <c r="AA579" s="143">
        <v>15.8</v>
      </c>
      <c r="AB579" s="150">
        <v>15.6</v>
      </c>
      <c r="AC579" s="142">
        <v>16.8</v>
      </c>
      <c r="AD579" s="143">
        <v>16.8</v>
      </c>
      <c r="AE579" s="143">
        <v>16.600000000000001</v>
      </c>
      <c r="AF579" s="143">
        <v>17</v>
      </c>
      <c r="AG579" s="143">
        <v>16</v>
      </c>
      <c r="AH579" s="143">
        <v>16.2</v>
      </c>
      <c r="AI579" s="143">
        <v>15.6</v>
      </c>
      <c r="AJ579" s="150">
        <v>15.6</v>
      </c>
      <c r="AK579" s="142">
        <v>16.2</v>
      </c>
      <c r="AL579" s="143">
        <v>15.6</v>
      </c>
      <c r="AM579" s="143">
        <v>15.6</v>
      </c>
      <c r="AN579" s="143">
        <v>15.2</v>
      </c>
      <c r="AO579" s="143">
        <v>15.4</v>
      </c>
      <c r="AP579" s="143">
        <v>14.4</v>
      </c>
      <c r="AQ579" s="110">
        <f t="shared" si="716"/>
        <v>-0.40000000000000213</v>
      </c>
      <c r="CQ579"/>
      <c r="CX579" s="103">
        <v>44385</v>
      </c>
      <c r="CY579" s="127">
        <v>11</v>
      </c>
      <c r="CZ579" s="127">
        <v>9.25</v>
      </c>
      <c r="DA579" s="126">
        <f t="shared" si="717"/>
        <v>1.75</v>
      </c>
      <c r="DC579" s="103">
        <v>44385</v>
      </c>
      <c r="DD579" s="127">
        <f t="shared" si="700"/>
        <v>0.59999999999999787</v>
      </c>
      <c r="DE579" s="127">
        <f t="shared" si="701"/>
        <v>1.1999999999999993</v>
      </c>
      <c r="DF579" s="127">
        <f t="shared" si="702"/>
        <v>-1.4000000000000021</v>
      </c>
      <c r="DG579" s="127">
        <f t="shared" si="703"/>
        <v>-1.0000000000000018</v>
      </c>
      <c r="DH579" s="127">
        <f t="shared" si="704"/>
        <v>-1.0000000000000018</v>
      </c>
      <c r="DI579" s="127">
        <f t="shared" si="705"/>
        <v>0.39999999999999858</v>
      </c>
      <c r="DJ579" s="127">
        <f t="shared" si="706"/>
        <v>-0.40000000000000213</v>
      </c>
      <c r="DK579" s="127">
        <f t="shared" si="707"/>
        <v>-1.0000000000000018</v>
      </c>
      <c r="DL579" s="127">
        <f t="shared" si="708"/>
        <v>0</v>
      </c>
      <c r="DM579" s="127">
        <f t="shared" si="709"/>
        <v>-0.40000000000000213</v>
      </c>
      <c r="DN579" s="127">
        <f t="shared" si="710"/>
        <v>-1.8000000000000007</v>
      </c>
      <c r="DO579" s="127">
        <f t="shared" si="711"/>
        <v>-1</v>
      </c>
      <c r="DP579" s="127">
        <f t="shared" si="712"/>
        <v>-1.5999999999999996</v>
      </c>
      <c r="DQ579" s="127">
        <f t="shared" si="713"/>
        <v>-1.4000000000000004</v>
      </c>
      <c r="DR579" s="127">
        <f t="shared" si="714"/>
        <v>-1</v>
      </c>
      <c r="DS579" s="127">
        <f t="shared" si="715"/>
        <v>-2.0000000000000018</v>
      </c>
      <c r="DU579" s="103">
        <v>44388</v>
      </c>
      <c r="DV579" s="127"/>
      <c r="DW579" s="202"/>
      <c r="DX579" s="134"/>
      <c r="DY579" s="127">
        <v>8.4499999999999993</v>
      </c>
      <c r="DZ579" s="202">
        <v>8</v>
      </c>
      <c r="EA579" s="134">
        <f t="shared" si="718"/>
        <v>0.44999999999999929</v>
      </c>
      <c r="EB579" s="127"/>
      <c r="EC579" s="202"/>
      <c r="ED579" s="134"/>
      <c r="EE579" s="127"/>
      <c r="EF579" s="202"/>
      <c r="EG579" s="134"/>
      <c r="EH579" s="127"/>
      <c r="EI579" s="202"/>
      <c r="EJ579" s="134"/>
      <c r="EK579" s="127"/>
      <c r="EL579" s="202"/>
      <c r="EM579" s="134"/>
      <c r="EN579" s="127"/>
      <c r="EO579" s="202"/>
      <c r="EP579" s="134"/>
      <c r="EQ579" s="127"/>
      <c r="ER579" s="202"/>
      <c r="ES579" s="134"/>
      <c r="ET579" s="127"/>
      <c r="EU579" s="202"/>
      <c r="EV579" s="134"/>
      <c r="EW579" s="127"/>
      <c r="EX579" s="202"/>
      <c r="EY579" s="134"/>
    </row>
    <row r="580" spans="10:155" ht="16.5" x14ac:dyDescent="0.35">
      <c r="J580" s="103">
        <v>44384</v>
      </c>
      <c r="K580" s="101">
        <f t="shared" si="719"/>
        <v>16.335483870967742</v>
      </c>
      <c r="L580" s="142">
        <v>17</v>
      </c>
      <c r="M580" s="143">
        <v>17.2</v>
      </c>
      <c r="N580" s="143">
        <v>16.8</v>
      </c>
      <c r="O580" s="143">
        <v>16.8</v>
      </c>
      <c r="P580" s="143">
        <v>17.2</v>
      </c>
      <c r="Q580" s="150">
        <v>20</v>
      </c>
      <c r="R580" s="142">
        <v>16.600000000000001</v>
      </c>
      <c r="S580" s="143">
        <v>16.600000000000001</v>
      </c>
      <c r="T580" s="143">
        <v>16.600000000000001</v>
      </c>
      <c r="U580" s="143">
        <v>17.8</v>
      </c>
      <c r="V580" s="143">
        <v>17.2</v>
      </c>
      <c r="W580" s="149">
        <v>17.2</v>
      </c>
      <c r="X580" s="161">
        <v>14.6</v>
      </c>
      <c r="Y580" s="143">
        <v>16.600000000000001</v>
      </c>
      <c r="Z580" s="143">
        <v>16</v>
      </c>
      <c r="AA580" s="143">
        <v>15.8</v>
      </c>
      <c r="AB580" s="150">
        <v>15.6</v>
      </c>
      <c r="AC580" s="142">
        <v>16.8</v>
      </c>
      <c r="AD580" s="143">
        <v>16.8</v>
      </c>
      <c r="AE580" s="143">
        <v>16.8</v>
      </c>
      <c r="AF580" s="143">
        <v>16.600000000000001</v>
      </c>
      <c r="AG580" s="143">
        <v>15.6</v>
      </c>
      <c r="AH580" s="143">
        <v>15.2</v>
      </c>
      <c r="AI580" s="143">
        <v>15.2</v>
      </c>
      <c r="AJ580" s="150">
        <v>15.6</v>
      </c>
      <c r="AK580" s="142">
        <v>16.2</v>
      </c>
      <c r="AL580" s="143">
        <v>15.4</v>
      </c>
      <c r="AM580" s="143">
        <v>15.6</v>
      </c>
      <c r="AN580" s="143">
        <v>15.2</v>
      </c>
      <c r="AO580" s="143">
        <v>15.4</v>
      </c>
      <c r="AP580" s="143">
        <v>14.4</v>
      </c>
      <c r="AQ580" s="110">
        <f t="shared" si="716"/>
        <v>-0.30000000000000071</v>
      </c>
      <c r="CX580" s="103">
        <v>44384</v>
      </c>
      <c r="CY580" s="127">
        <v>11</v>
      </c>
      <c r="CZ580" s="127">
        <v>9</v>
      </c>
      <c r="DA580" s="126">
        <f t="shared" si="717"/>
        <v>2</v>
      </c>
      <c r="DC580" s="103">
        <v>44384</v>
      </c>
      <c r="DD580" s="127">
        <f t="shared" si="700"/>
        <v>0.59999999999999787</v>
      </c>
      <c r="DE580" s="127">
        <f t="shared" si="701"/>
        <v>1.1999999999999993</v>
      </c>
      <c r="DF580" s="127">
        <f t="shared" si="702"/>
        <v>-1.4000000000000021</v>
      </c>
      <c r="DG580" s="127">
        <f t="shared" si="703"/>
        <v>-1.0000000000000018</v>
      </c>
      <c r="DH580" s="127">
        <f t="shared" si="704"/>
        <v>-1.2000000000000011</v>
      </c>
      <c r="DI580" s="127">
        <f t="shared" si="705"/>
        <v>0</v>
      </c>
      <c r="DJ580" s="127">
        <f t="shared" si="706"/>
        <v>-1.4000000000000021</v>
      </c>
      <c r="DK580" s="127">
        <f t="shared" si="707"/>
        <v>-1.4000000000000021</v>
      </c>
      <c r="DL580" s="127">
        <f t="shared" si="708"/>
        <v>0.19999999999999929</v>
      </c>
      <c r="DM580" s="127">
        <f t="shared" si="709"/>
        <v>-0.40000000000000213</v>
      </c>
      <c r="DN580" s="127">
        <f t="shared" si="710"/>
        <v>-1.4000000000000021</v>
      </c>
      <c r="DO580" s="127">
        <f t="shared" si="711"/>
        <v>0</v>
      </c>
      <c r="DP580" s="127">
        <f t="shared" si="712"/>
        <v>-1.7999999999999989</v>
      </c>
      <c r="DQ580" s="127">
        <f t="shared" si="713"/>
        <v>-1.2000000000000011</v>
      </c>
      <c r="DR580" s="127">
        <f t="shared" si="714"/>
        <v>-0.80000000000000071</v>
      </c>
      <c r="DS580" s="127">
        <f t="shared" si="715"/>
        <v>-2.0000000000000018</v>
      </c>
      <c r="DU580" s="103">
        <v>44387</v>
      </c>
      <c r="DV580" s="127"/>
      <c r="DW580" s="202"/>
      <c r="DX580" s="134"/>
      <c r="DY580" s="127">
        <v>8.5</v>
      </c>
      <c r="DZ580" s="202">
        <v>8.0500000000000007</v>
      </c>
      <c r="EA580" s="134">
        <f t="shared" si="718"/>
        <v>0.44999999999999929</v>
      </c>
      <c r="EB580" s="127"/>
      <c r="EC580" s="202"/>
      <c r="ED580" s="134"/>
      <c r="EE580" s="127"/>
      <c r="EF580" s="202"/>
      <c r="EG580" s="134"/>
      <c r="EH580" s="127"/>
      <c r="EI580" s="202"/>
      <c r="EJ580" s="134"/>
      <c r="EK580" s="127"/>
      <c r="EL580" s="202"/>
      <c r="EM580" s="134"/>
      <c r="EN580" s="127"/>
      <c r="EO580" s="202"/>
      <c r="EP580" s="134"/>
      <c r="EQ580" s="127"/>
      <c r="ER580" s="202"/>
      <c r="ES580" s="134"/>
      <c r="ET580" s="127"/>
      <c r="EU580" s="202"/>
      <c r="EV580" s="134"/>
      <c r="EW580" s="127"/>
      <c r="EX580" s="202"/>
      <c r="EY580" s="134"/>
    </row>
    <row r="581" spans="10:155" ht="16.5" x14ac:dyDescent="0.35">
      <c r="J581" s="103">
        <v>44383</v>
      </c>
      <c r="K581" s="101">
        <f t="shared" si="719"/>
        <v>16.329032258064515</v>
      </c>
      <c r="L581" s="142">
        <v>17</v>
      </c>
      <c r="M581" s="143">
        <v>17.2</v>
      </c>
      <c r="N581" s="143">
        <v>16.8</v>
      </c>
      <c r="O581" s="143">
        <v>17.2</v>
      </c>
      <c r="P581" s="143">
        <v>17.399999999999999</v>
      </c>
      <c r="Q581" s="150">
        <v>20</v>
      </c>
      <c r="R581" s="142">
        <v>16.600000000000001</v>
      </c>
      <c r="S581" s="143">
        <v>16.600000000000001</v>
      </c>
      <c r="T581" s="143">
        <v>16.600000000000001</v>
      </c>
      <c r="U581" s="143">
        <v>17.8</v>
      </c>
      <c r="V581" s="143">
        <v>17</v>
      </c>
      <c r="W581" s="149">
        <v>17.2</v>
      </c>
      <c r="X581" s="161">
        <v>14.6</v>
      </c>
      <c r="Y581" s="143">
        <v>16.2</v>
      </c>
      <c r="Z581" s="143">
        <v>16</v>
      </c>
      <c r="AA581" s="143">
        <v>15.6</v>
      </c>
      <c r="AB581" s="150">
        <v>15.6</v>
      </c>
      <c r="AC581" s="142">
        <v>16.8</v>
      </c>
      <c r="AD581" s="143">
        <v>16.8</v>
      </c>
      <c r="AE581" s="143">
        <v>16.8</v>
      </c>
      <c r="AF581" s="143">
        <v>17</v>
      </c>
      <c r="AG581" s="143">
        <v>15.6</v>
      </c>
      <c r="AH581" s="143">
        <v>15.2</v>
      </c>
      <c r="AI581" s="143">
        <v>15.2</v>
      </c>
      <c r="AJ581" s="150">
        <v>15.6</v>
      </c>
      <c r="AK581" s="142">
        <v>16.2</v>
      </c>
      <c r="AL581" s="143">
        <v>15.4</v>
      </c>
      <c r="AM581" s="143">
        <v>15.2</v>
      </c>
      <c r="AN581" s="143">
        <v>15.2</v>
      </c>
      <c r="AO581" s="143">
        <v>15.4</v>
      </c>
      <c r="AP581" s="143">
        <v>14.4</v>
      </c>
      <c r="AQ581" s="110">
        <f t="shared" si="716"/>
        <v>-0.20000000000000284</v>
      </c>
      <c r="CX581" s="103">
        <v>44383</v>
      </c>
      <c r="CY581" s="127">
        <v>10.5</v>
      </c>
      <c r="CZ581" s="127">
        <v>8.5</v>
      </c>
      <c r="DA581" s="126">
        <f t="shared" si="717"/>
        <v>2</v>
      </c>
      <c r="DC581" s="103">
        <v>44383</v>
      </c>
      <c r="DD581" s="127">
        <f t="shared" ref="DD581:DD644" si="720">V581-S581</f>
        <v>0.39999999999999858</v>
      </c>
      <c r="DE581" s="127">
        <f t="shared" ref="DE581:DE644" si="721">U581-S581</f>
        <v>1.1999999999999993</v>
      </c>
      <c r="DF581" s="127">
        <f t="shared" ref="DF581:DF644" si="722">AN581-S581</f>
        <v>-1.4000000000000021</v>
      </c>
      <c r="DG581" s="127">
        <f t="shared" ref="DG581:DG644" si="723">AM581-S581</f>
        <v>-1.4000000000000021</v>
      </c>
      <c r="DH581" s="127">
        <f t="shared" ref="DH581:DH644" si="724">AL581-S581</f>
        <v>-1.2000000000000011</v>
      </c>
      <c r="DI581" s="127">
        <f t="shared" ref="DI581:DI644" si="725">R581-S581</f>
        <v>0</v>
      </c>
      <c r="DJ581" s="127">
        <f t="shared" ref="DJ581:DJ644" si="726">AH581-S581</f>
        <v>-1.4000000000000021</v>
      </c>
      <c r="DK581" s="127">
        <f t="shared" ref="DK581:DK644" si="727">AI581-S581</f>
        <v>-1.4000000000000021</v>
      </c>
      <c r="DL581" s="127">
        <f t="shared" ref="DL581:DL644" si="728">N581-S581</f>
        <v>0.19999999999999929</v>
      </c>
      <c r="DM581" s="127">
        <f t="shared" ref="DM581:DM644" si="729">AK581-S581</f>
        <v>-0.40000000000000213</v>
      </c>
      <c r="DN581" s="127">
        <f t="shared" ref="DN581:DN644" si="730">AN581-R581</f>
        <v>-1.4000000000000021</v>
      </c>
      <c r="DO581" s="127">
        <f t="shared" ref="DO581:DO644" si="731">AN581-AH581</f>
        <v>0</v>
      </c>
      <c r="DP581" s="127">
        <f t="shared" ref="DP581:DP644" si="732">AL581-V581</f>
        <v>-1.5999999999999996</v>
      </c>
      <c r="DQ581" s="127">
        <f t="shared" ref="DQ581:DQ644" si="733">AL581-R581</f>
        <v>-1.2000000000000011</v>
      </c>
      <c r="DR581" s="127">
        <f t="shared" ref="DR581:DR644" si="734">X581-AL581</f>
        <v>-0.80000000000000071</v>
      </c>
      <c r="DS581" s="127">
        <f t="shared" ref="DS581:DS644" si="735">X581-S581</f>
        <v>-2.0000000000000018</v>
      </c>
      <c r="DU581" s="103">
        <v>44386</v>
      </c>
      <c r="DV581" s="127"/>
      <c r="DW581" s="202"/>
      <c r="DX581" s="134"/>
      <c r="DY581" s="127">
        <v>8.65</v>
      </c>
      <c r="DZ581" s="202">
        <v>8.1999999999999993</v>
      </c>
      <c r="EA581" s="134">
        <f t="shared" si="718"/>
        <v>0.45000000000000107</v>
      </c>
      <c r="EB581" s="127"/>
      <c r="EC581" s="202"/>
      <c r="ED581" s="134"/>
      <c r="EE581" s="127"/>
      <c r="EF581" s="202"/>
      <c r="EG581" s="134"/>
      <c r="EH581" s="127"/>
      <c r="EI581" s="202"/>
      <c r="EJ581" s="134"/>
      <c r="EK581" s="127"/>
      <c r="EL581" s="202"/>
      <c r="EM581" s="134"/>
      <c r="EN581" s="127"/>
      <c r="EO581" s="202"/>
      <c r="EP581" s="134"/>
      <c r="EQ581" s="127"/>
      <c r="ER581" s="202"/>
      <c r="ES581" s="134"/>
      <c r="ET581" s="127"/>
      <c r="EU581" s="202"/>
      <c r="EV581" s="134"/>
      <c r="EW581" s="127"/>
      <c r="EX581" s="202"/>
      <c r="EY581" s="134"/>
    </row>
    <row r="582" spans="10:155" ht="16.5" x14ac:dyDescent="0.35">
      <c r="J582" s="103">
        <v>44382</v>
      </c>
      <c r="K582" s="101">
        <f t="shared" si="719"/>
        <v>16.470967741935485</v>
      </c>
      <c r="L582" s="142">
        <v>17</v>
      </c>
      <c r="M582" s="143">
        <v>17.600000000000001</v>
      </c>
      <c r="N582" s="143">
        <v>16.8</v>
      </c>
      <c r="O582" s="143">
        <v>17</v>
      </c>
      <c r="P582" s="143">
        <v>17.600000000000001</v>
      </c>
      <c r="Q582" s="150">
        <v>20</v>
      </c>
      <c r="R582" s="142">
        <v>17</v>
      </c>
      <c r="S582" s="143">
        <v>16.8</v>
      </c>
      <c r="T582" s="143">
        <v>16.600000000000001</v>
      </c>
      <c r="U582" s="143">
        <v>17.600000000000001</v>
      </c>
      <c r="V582" s="143">
        <v>17.2</v>
      </c>
      <c r="W582" s="149">
        <v>17.600000000000001</v>
      </c>
      <c r="X582" s="161">
        <v>14.6</v>
      </c>
      <c r="Y582" s="143">
        <v>16.399999999999999</v>
      </c>
      <c r="Z582" s="143">
        <v>16</v>
      </c>
      <c r="AA582" s="143">
        <v>15.8</v>
      </c>
      <c r="AB582" s="150">
        <v>15.6</v>
      </c>
      <c r="AC582" s="142">
        <v>16.8</v>
      </c>
      <c r="AD582" s="143">
        <v>16.8</v>
      </c>
      <c r="AE582" s="143">
        <v>16.8</v>
      </c>
      <c r="AF582" s="143">
        <v>17</v>
      </c>
      <c r="AG582" s="143">
        <v>15.6</v>
      </c>
      <c r="AH582" s="143">
        <v>16.2</v>
      </c>
      <c r="AI582" s="143">
        <v>15.8</v>
      </c>
      <c r="AJ582" s="150">
        <v>16</v>
      </c>
      <c r="AK582" s="142">
        <v>16.600000000000001</v>
      </c>
      <c r="AL582" s="143">
        <v>15</v>
      </c>
      <c r="AM582" s="143">
        <v>15.6</v>
      </c>
      <c r="AN582" s="143">
        <v>15.4</v>
      </c>
      <c r="AO582" s="143">
        <v>15.2</v>
      </c>
      <c r="AP582" s="143">
        <v>14.6</v>
      </c>
      <c r="AQ582" s="110">
        <f t="shared" si="716"/>
        <v>-0.59999999999999787</v>
      </c>
      <c r="CX582" s="103">
        <v>44382</v>
      </c>
      <c r="CY582" s="127">
        <v>10.75</v>
      </c>
      <c r="CZ582" s="127">
        <v>8.75</v>
      </c>
      <c r="DA582" s="126">
        <f t="shared" si="717"/>
        <v>2</v>
      </c>
      <c r="DC582" s="103">
        <v>44382</v>
      </c>
      <c r="DD582" s="127">
        <f t="shared" si="720"/>
        <v>0.39999999999999858</v>
      </c>
      <c r="DE582" s="127">
        <f t="shared" si="721"/>
        <v>0.80000000000000071</v>
      </c>
      <c r="DF582" s="127">
        <f t="shared" si="722"/>
        <v>-1.4000000000000004</v>
      </c>
      <c r="DG582" s="127">
        <f t="shared" si="723"/>
        <v>-1.2000000000000011</v>
      </c>
      <c r="DH582" s="127">
        <f t="shared" si="724"/>
        <v>-1.8000000000000007</v>
      </c>
      <c r="DI582" s="127">
        <f t="shared" si="725"/>
        <v>0.19999999999999929</v>
      </c>
      <c r="DJ582" s="127">
        <f t="shared" si="726"/>
        <v>-0.60000000000000142</v>
      </c>
      <c r="DK582" s="127">
        <f t="shared" si="727"/>
        <v>-1</v>
      </c>
      <c r="DL582" s="127">
        <f t="shared" si="728"/>
        <v>0</v>
      </c>
      <c r="DM582" s="127">
        <f t="shared" si="729"/>
        <v>-0.19999999999999929</v>
      </c>
      <c r="DN582" s="127">
        <f t="shared" si="730"/>
        <v>-1.5999999999999996</v>
      </c>
      <c r="DO582" s="127">
        <f t="shared" si="731"/>
        <v>-0.79999999999999893</v>
      </c>
      <c r="DP582" s="127">
        <f t="shared" si="732"/>
        <v>-2.1999999999999993</v>
      </c>
      <c r="DQ582" s="127">
        <f t="shared" si="733"/>
        <v>-2</v>
      </c>
      <c r="DR582" s="127">
        <f t="shared" si="734"/>
        <v>-0.40000000000000036</v>
      </c>
      <c r="DS582" s="127">
        <f t="shared" si="735"/>
        <v>-2.2000000000000011</v>
      </c>
      <c r="DU582" s="103">
        <v>44385</v>
      </c>
      <c r="DV582" s="127"/>
      <c r="DW582" s="202"/>
      <c r="DX582" s="134"/>
      <c r="DY582" s="127">
        <v>8.4</v>
      </c>
      <c r="DZ582" s="202">
        <v>8.1999999999999993</v>
      </c>
      <c r="EA582" s="134">
        <f t="shared" si="718"/>
        <v>0.20000000000000107</v>
      </c>
      <c r="EB582" s="127"/>
      <c r="EC582" s="202"/>
      <c r="ED582" s="134"/>
      <c r="EE582" s="127"/>
      <c r="EF582" s="202"/>
      <c r="EG582" s="134"/>
      <c r="EH582" s="127"/>
      <c r="EI582" s="202"/>
      <c r="EJ582" s="134"/>
      <c r="EK582" s="127"/>
      <c r="EL582" s="202"/>
      <c r="EM582" s="134"/>
      <c r="EN582" s="127"/>
      <c r="EO582" s="202"/>
      <c r="EP582" s="134"/>
      <c r="EQ582" s="127"/>
      <c r="ER582" s="202"/>
      <c r="ES582" s="134"/>
      <c r="ET582" s="127"/>
      <c r="EU582" s="202"/>
      <c r="EV582" s="134"/>
      <c r="EW582" s="127"/>
      <c r="EX582" s="202"/>
      <c r="EY582" s="134"/>
    </row>
    <row r="583" spans="10:155" ht="16.5" x14ac:dyDescent="0.35">
      <c r="J583" s="103">
        <v>44381</v>
      </c>
      <c r="K583" s="101">
        <f t="shared" si="719"/>
        <v>16.438709677419357</v>
      </c>
      <c r="L583" s="142">
        <v>17</v>
      </c>
      <c r="M583" s="143">
        <v>17.600000000000001</v>
      </c>
      <c r="N583" s="143">
        <v>16.8</v>
      </c>
      <c r="O583" s="143">
        <v>17</v>
      </c>
      <c r="P583" s="143">
        <v>18</v>
      </c>
      <c r="Q583" s="150">
        <v>20</v>
      </c>
      <c r="R583" s="142">
        <v>16.600000000000001</v>
      </c>
      <c r="S583" s="143">
        <v>16.600000000000001</v>
      </c>
      <c r="T583" s="143">
        <v>16.600000000000001</v>
      </c>
      <c r="U583" s="143">
        <v>17.8</v>
      </c>
      <c r="V583" s="143">
        <v>17</v>
      </c>
      <c r="W583" s="149">
        <v>17.600000000000001</v>
      </c>
      <c r="X583" s="161">
        <v>14.8</v>
      </c>
      <c r="Y583" s="143">
        <v>16.600000000000001</v>
      </c>
      <c r="Z583" s="143">
        <v>15.6</v>
      </c>
      <c r="AA583" s="143">
        <v>15.8</v>
      </c>
      <c r="AB583" s="150">
        <v>15.2</v>
      </c>
      <c r="AC583" s="142">
        <v>16.8</v>
      </c>
      <c r="AD583" s="143">
        <v>16.8</v>
      </c>
      <c r="AE583" s="143">
        <v>16.8</v>
      </c>
      <c r="AF583" s="143">
        <v>16.600000000000001</v>
      </c>
      <c r="AG583" s="143">
        <v>15.6</v>
      </c>
      <c r="AH583" s="143">
        <v>15.4</v>
      </c>
      <c r="AI583" s="143">
        <v>15.2</v>
      </c>
      <c r="AJ583" s="150">
        <v>15.4</v>
      </c>
      <c r="AK583" s="142">
        <v>16.600000000000001</v>
      </c>
      <c r="AL583" s="143">
        <v>15.8</v>
      </c>
      <c r="AM583" s="143">
        <v>15.8</v>
      </c>
      <c r="AN583" s="143">
        <v>15.6</v>
      </c>
      <c r="AO583" s="143">
        <v>15.8</v>
      </c>
      <c r="AP583" s="143">
        <v>14.8</v>
      </c>
      <c r="AQ583" s="110">
        <f t="shared" si="716"/>
        <v>0.29999999999999716</v>
      </c>
      <c r="CX583" s="103">
        <v>44381</v>
      </c>
      <c r="CY583" s="127">
        <v>11</v>
      </c>
      <c r="CZ583" s="127">
        <v>8.75</v>
      </c>
      <c r="DA583" s="126">
        <f t="shared" si="717"/>
        <v>2.25</v>
      </c>
      <c r="DC583" s="103">
        <v>44381</v>
      </c>
      <c r="DD583" s="127">
        <f t="shared" si="720"/>
        <v>0.39999999999999858</v>
      </c>
      <c r="DE583" s="127">
        <f t="shared" si="721"/>
        <v>1.1999999999999993</v>
      </c>
      <c r="DF583" s="127">
        <f t="shared" si="722"/>
        <v>-1.0000000000000018</v>
      </c>
      <c r="DG583" s="127">
        <f t="shared" si="723"/>
        <v>-0.80000000000000071</v>
      </c>
      <c r="DH583" s="127">
        <f t="shared" si="724"/>
        <v>-0.80000000000000071</v>
      </c>
      <c r="DI583" s="127">
        <f t="shared" si="725"/>
        <v>0</v>
      </c>
      <c r="DJ583" s="127">
        <f t="shared" si="726"/>
        <v>-1.2000000000000011</v>
      </c>
      <c r="DK583" s="127">
        <f t="shared" si="727"/>
        <v>-1.4000000000000021</v>
      </c>
      <c r="DL583" s="127">
        <f t="shared" si="728"/>
        <v>0.19999999999999929</v>
      </c>
      <c r="DM583" s="127">
        <f t="shared" si="729"/>
        <v>0</v>
      </c>
      <c r="DN583" s="127">
        <f t="shared" si="730"/>
        <v>-1.0000000000000018</v>
      </c>
      <c r="DO583" s="127">
        <f t="shared" si="731"/>
        <v>0.19999999999999929</v>
      </c>
      <c r="DP583" s="127">
        <f t="shared" si="732"/>
        <v>-1.1999999999999993</v>
      </c>
      <c r="DQ583" s="127">
        <f t="shared" si="733"/>
        <v>-0.80000000000000071</v>
      </c>
      <c r="DR583" s="127">
        <f t="shared" si="734"/>
        <v>-1</v>
      </c>
      <c r="DS583" s="127">
        <f t="shared" si="735"/>
        <v>-1.8000000000000007</v>
      </c>
      <c r="DU583" s="103">
        <v>44384</v>
      </c>
      <c r="DV583" s="127"/>
      <c r="DW583" s="202"/>
      <c r="DX583" s="134"/>
      <c r="DY583" s="127">
        <v>8.4</v>
      </c>
      <c r="DZ583" s="202">
        <v>7.7</v>
      </c>
      <c r="EA583" s="134">
        <f t="shared" si="718"/>
        <v>0.70000000000000018</v>
      </c>
      <c r="EB583" s="127"/>
      <c r="EC583" s="202"/>
      <c r="ED583" s="134"/>
      <c r="EE583" s="127"/>
      <c r="EF583" s="202"/>
      <c r="EG583" s="134"/>
      <c r="EH583" s="127"/>
      <c r="EI583" s="202"/>
      <c r="EJ583" s="134"/>
      <c r="EK583" s="127"/>
      <c r="EL583" s="202"/>
      <c r="EM583" s="134"/>
      <c r="EN583" s="127"/>
      <c r="EO583" s="202"/>
      <c r="EP583" s="134"/>
      <c r="EQ583" s="127"/>
      <c r="ER583" s="202"/>
      <c r="ES583" s="134"/>
      <c r="ET583" s="127"/>
      <c r="EU583" s="202"/>
      <c r="EV583" s="134"/>
      <c r="EW583" s="127"/>
      <c r="EX583" s="202"/>
      <c r="EY583" s="134"/>
    </row>
    <row r="584" spans="10:155" ht="16.5" x14ac:dyDescent="0.35">
      <c r="J584" s="103">
        <v>44380</v>
      </c>
      <c r="K584" s="101">
        <f t="shared" si="719"/>
        <v>16.587096774193551</v>
      </c>
      <c r="L584" s="142">
        <v>17</v>
      </c>
      <c r="M584" s="143">
        <v>17.600000000000001</v>
      </c>
      <c r="N584" s="143">
        <v>17</v>
      </c>
      <c r="O584" s="143">
        <v>17</v>
      </c>
      <c r="P584" s="143">
        <v>18</v>
      </c>
      <c r="Q584" s="150">
        <v>20</v>
      </c>
      <c r="R584" s="142">
        <v>16.600000000000001</v>
      </c>
      <c r="S584" s="143">
        <v>16.600000000000001</v>
      </c>
      <c r="T584" s="143">
        <v>17.2</v>
      </c>
      <c r="U584" s="143">
        <v>17.8</v>
      </c>
      <c r="V584" s="143">
        <v>17.399999999999999</v>
      </c>
      <c r="W584" s="149">
        <v>17.600000000000001</v>
      </c>
      <c r="X584" s="161">
        <v>15</v>
      </c>
      <c r="Y584" s="143">
        <v>16.8</v>
      </c>
      <c r="Z584" s="143">
        <v>16</v>
      </c>
      <c r="AA584" s="143">
        <v>15.8</v>
      </c>
      <c r="AB584" s="150">
        <v>15.6</v>
      </c>
      <c r="AC584" s="142">
        <v>16.8</v>
      </c>
      <c r="AD584" s="143">
        <v>16.8</v>
      </c>
      <c r="AE584" s="143">
        <v>16.8</v>
      </c>
      <c r="AF584" s="143">
        <v>16.600000000000001</v>
      </c>
      <c r="AG584" s="143">
        <v>16</v>
      </c>
      <c r="AH584" s="143">
        <v>15.4</v>
      </c>
      <c r="AI584" s="143">
        <v>15.2</v>
      </c>
      <c r="AJ584" s="150">
        <v>15.4</v>
      </c>
      <c r="AK584" s="142">
        <v>17</v>
      </c>
      <c r="AL584" s="143">
        <v>16.2</v>
      </c>
      <c r="AM584" s="143">
        <v>16</v>
      </c>
      <c r="AN584" s="143">
        <v>15.8</v>
      </c>
      <c r="AO584" s="143">
        <v>16.2</v>
      </c>
      <c r="AP584" s="143">
        <v>15</v>
      </c>
      <c r="AQ584" s="110">
        <f t="shared" si="716"/>
        <v>0.5</v>
      </c>
      <c r="CX584" s="103">
        <v>44380</v>
      </c>
      <c r="CY584" s="127">
        <v>11.5</v>
      </c>
      <c r="CZ584" s="127">
        <v>8.25</v>
      </c>
      <c r="DA584" s="126">
        <f t="shared" si="717"/>
        <v>3.25</v>
      </c>
      <c r="DC584" s="103">
        <v>44380</v>
      </c>
      <c r="DD584" s="127">
        <f t="shared" si="720"/>
        <v>0.79999999999999716</v>
      </c>
      <c r="DE584" s="127">
        <f t="shared" si="721"/>
        <v>1.1999999999999993</v>
      </c>
      <c r="DF584" s="127">
        <f t="shared" si="722"/>
        <v>-0.80000000000000071</v>
      </c>
      <c r="DG584" s="127">
        <f t="shared" si="723"/>
        <v>-0.60000000000000142</v>
      </c>
      <c r="DH584" s="127">
        <f t="shared" si="724"/>
        <v>-0.40000000000000213</v>
      </c>
      <c r="DI584" s="127">
        <f t="shared" si="725"/>
        <v>0</v>
      </c>
      <c r="DJ584" s="127">
        <f t="shared" si="726"/>
        <v>-1.2000000000000011</v>
      </c>
      <c r="DK584" s="127">
        <f t="shared" si="727"/>
        <v>-1.4000000000000021</v>
      </c>
      <c r="DL584" s="127">
        <f t="shared" si="728"/>
        <v>0.39999999999999858</v>
      </c>
      <c r="DM584" s="127">
        <f t="shared" si="729"/>
        <v>0.39999999999999858</v>
      </c>
      <c r="DN584" s="127">
        <f t="shared" si="730"/>
        <v>-0.80000000000000071</v>
      </c>
      <c r="DO584" s="127">
        <f t="shared" si="731"/>
        <v>0.40000000000000036</v>
      </c>
      <c r="DP584" s="127">
        <f t="shared" si="732"/>
        <v>-1.1999999999999993</v>
      </c>
      <c r="DQ584" s="127">
        <f t="shared" si="733"/>
        <v>-0.40000000000000213</v>
      </c>
      <c r="DR584" s="127">
        <f t="shared" si="734"/>
        <v>-1.1999999999999993</v>
      </c>
      <c r="DS584" s="127">
        <f t="shared" si="735"/>
        <v>-1.6000000000000014</v>
      </c>
      <c r="DU584" s="103">
        <v>44383</v>
      </c>
      <c r="DV584" s="127"/>
      <c r="DW584" s="202"/>
      <c r="DX584" s="134"/>
      <c r="DY584" s="127">
        <v>8.25</v>
      </c>
      <c r="DZ584" s="202">
        <v>7.6</v>
      </c>
      <c r="EA584" s="134">
        <f t="shared" si="718"/>
        <v>0.65000000000000036</v>
      </c>
      <c r="EB584" s="127"/>
      <c r="EC584" s="202"/>
      <c r="ED584" s="134"/>
      <c r="EE584" s="127"/>
      <c r="EF584" s="202"/>
      <c r="EG584" s="134"/>
      <c r="EH584" s="127"/>
      <c r="EI584" s="202"/>
      <c r="EJ584" s="134"/>
      <c r="EK584" s="127"/>
      <c r="EL584" s="202"/>
      <c r="EM584" s="134"/>
      <c r="EN584" s="127"/>
      <c r="EO584" s="202"/>
      <c r="EP584" s="134"/>
      <c r="EQ584" s="127"/>
      <c r="ER584" s="202"/>
      <c r="ES584" s="134"/>
      <c r="ET584" s="127"/>
      <c r="EU584" s="202"/>
      <c r="EV584" s="134"/>
      <c r="EW584" s="127"/>
      <c r="EX584" s="202"/>
      <c r="EY584" s="134"/>
    </row>
    <row r="585" spans="10:155" ht="16.5" x14ac:dyDescent="0.35">
      <c r="J585" s="103">
        <v>44379</v>
      </c>
      <c r="K585" s="101">
        <f t="shared" si="719"/>
        <v>16.754838709677415</v>
      </c>
      <c r="L585" s="142">
        <v>17.2</v>
      </c>
      <c r="M585" s="143">
        <v>17.600000000000001</v>
      </c>
      <c r="N585" s="143">
        <v>17.2</v>
      </c>
      <c r="O585" s="143">
        <v>17</v>
      </c>
      <c r="P585" s="143">
        <v>18</v>
      </c>
      <c r="Q585" s="150">
        <v>19.600000000000001</v>
      </c>
      <c r="R585" s="142">
        <v>16.8</v>
      </c>
      <c r="S585" s="143">
        <v>16.8</v>
      </c>
      <c r="T585" s="143">
        <v>17.600000000000001</v>
      </c>
      <c r="U585" s="143">
        <v>17.8</v>
      </c>
      <c r="V585" s="143">
        <v>18</v>
      </c>
      <c r="W585" s="149">
        <v>17.600000000000001</v>
      </c>
      <c r="X585" s="161">
        <v>15</v>
      </c>
      <c r="Y585" s="143">
        <v>17.2</v>
      </c>
      <c r="Z585" s="143">
        <v>16.399999999999999</v>
      </c>
      <c r="AA585" s="143">
        <v>16</v>
      </c>
      <c r="AB585" s="150">
        <v>16</v>
      </c>
      <c r="AC585" s="142">
        <v>17.399999999999999</v>
      </c>
      <c r="AD585" s="143">
        <v>17.399999999999999</v>
      </c>
      <c r="AE585" s="143">
        <v>17</v>
      </c>
      <c r="AF585" s="143">
        <v>16.8</v>
      </c>
      <c r="AG585" s="143">
        <v>16</v>
      </c>
      <c r="AH585" s="143">
        <v>15.6</v>
      </c>
      <c r="AI585" s="143">
        <v>15.4</v>
      </c>
      <c r="AJ585" s="150">
        <v>15.6</v>
      </c>
      <c r="AK585" s="142">
        <v>17.2</v>
      </c>
      <c r="AL585" s="143">
        <v>16.2</v>
      </c>
      <c r="AM585" s="143">
        <v>16.2</v>
      </c>
      <c r="AN585" s="143">
        <v>15.8</v>
      </c>
      <c r="AO585" s="143">
        <v>16</v>
      </c>
      <c r="AP585" s="143">
        <v>15</v>
      </c>
      <c r="AQ585" s="110">
        <f t="shared" si="716"/>
        <v>0.30000000000000071</v>
      </c>
      <c r="CX585" s="103">
        <v>44379</v>
      </c>
      <c r="CY585" s="127">
        <v>11</v>
      </c>
      <c r="CZ585" s="127">
        <v>8.75</v>
      </c>
      <c r="DA585" s="126">
        <f t="shared" si="717"/>
        <v>2.25</v>
      </c>
      <c r="DC585" s="103">
        <v>44379</v>
      </c>
      <c r="DD585" s="127">
        <f t="shared" si="720"/>
        <v>1.1999999999999993</v>
      </c>
      <c r="DE585" s="127">
        <f t="shared" si="721"/>
        <v>1</v>
      </c>
      <c r="DF585" s="127">
        <f t="shared" si="722"/>
        <v>-1</v>
      </c>
      <c r="DG585" s="127">
        <f t="shared" si="723"/>
        <v>-0.60000000000000142</v>
      </c>
      <c r="DH585" s="127">
        <f t="shared" si="724"/>
        <v>-0.60000000000000142</v>
      </c>
      <c r="DI585" s="127">
        <f t="shared" si="725"/>
        <v>0</v>
      </c>
      <c r="DJ585" s="127">
        <f t="shared" si="726"/>
        <v>-1.2000000000000011</v>
      </c>
      <c r="DK585" s="127">
        <f t="shared" si="727"/>
        <v>-1.4000000000000004</v>
      </c>
      <c r="DL585" s="127">
        <f t="shared" si="728"/>
        <v>0.39999999999999858</v>
      </c>
      <c r="DM585" s="127">
        <f t="shared" si="729"/>
        <v>0.39999999999999858</v>
      </c>
      <c r="DN585" s="127">
        <f t="shared" si="730"/>
        <v>-1</v>
      </c>
      <c r="DO585" s="127">
        <f t="shared" si="731"/>
        <v>0.20000000000000107</v>
      </c>
      <c r="DP585" s="127">
        <f t="shared" si="732"/>
        <v>-1.8000000000000007</v>
      </c>
      <c r="DQ585" s="127">
        <f t="shared" si="733"/>
        <v>-0.60000000000000142</v>
      </c>
      <c r="DR585" s="127">
        <f t="shared" si="734"/>
        <v>-1.1999999999999993</v>
      </c>
      <c r="DS585" s="127">
        <f t="shared" si="735"/>
        <v>-1.8000000000000007</v>
      </c>
      <c r="DU585" s="103">
        <v>44382</v>
      </c>
      <c r="DV585" s="127"/>
      <c r="DW585" s="202"/>
      <c r="DX585" s="134"/>
      <c r="DY585" s="127">
        <v>8.25</v>
      </c>
      <c r="DZ585" s="202">
        <v>8.0500000000000007</v>
      </c>
      <c r="EA585" s="134">
        <f t="shared" si="718"/>
        <v>0.19999999999999929</v>
      </c>
      <c r="EB585" s="127"/>
      <c r="EC585" s="202"/>
      <c r="ED585" s="134"/>
      <c r="EE585" s="127"/>
      <c r="EF585" s="202"/>
      <c r="EG585" s="134"/>
      <c r="EH585" s="127"/>
      <c r="EI585" s="202"/>
      <c r="EJ585" s="134"/>
      <c r="EK585" s="127"/>
      <c r="EL585" s="202"/>
      <c r="EM585" s="134"/>
      <c r="EN585" s="127"/>
      <c r="EO585" s="202"/>
      <c r="EP585" s="134"/>
      <c r="EQ585" s="127"/>
      <c r="ER585" s="202"/>
      <c r="ES585" s="134"/>
      <c r="ET585" s="127"/>
      <c r="EU585" s="202"/>
      <c r="EV585" s="134"/>
      <c r="EW585" s="127"/>
      <c r="EX585" s="202"/>
      <c r="EY585" s="134"/>
    </row>
    <row r="586" spans="10:155" ht="16.5" x14ac:dyDescent="0.35">
      <c r="J586" s="103">
        <v>44378</v>
      </c>
      <c r="K586" s="101">
        <f t="shared" si="719"/>
        <v>16.164516129032258</v>
      </c>
      <c r="L586" s="142">
        <v>16.2</v>
      </c>
      <c r="M586" s="143">
        <v>17</v>
      </c>
      <c r="N586" s="143">
        <v>16.2</v>
      </c>
      <c r="O586" s="143">
        <v>16</v>
      </c>
      <c r="P586" s="143">
        <v>17.8</v>
      </c>
      <c r="Q586" s="150">
        <v>19</v>
      </c>
      <c r="R586" s="142">
        <v>17.2</v>
      </c>
      <c r="S586" s="143">
        <v>17</v>
      </c>
      <c r="T586" s="143">
        <v>17</v>
      </c>
      <c r="U586" s="143">
        <v>17.600000000000001</v>
      </c>
      <c r="V586" s="143">
        <v>17</v>
      </c>
      <c r="W586" s="149">
        <v>17</v>
      </c>
      <c r="X586" s="161">
        <v>14</v>
      </c>
      <c r="Y586" s="143">
        <v>15.6</v>
      </c>
      <c r="Z586" s="143">
        <v>14.4</v>
      </c>
      <c r="AA586" s="143">
        <v>14.5</v>
      </c>
      <c r="AB586" s="150">
        <v>14.5</v>
      </c>
      <c r="AC586" s="142">
        <v>16</v>
      </c>
      <c r="AD586" s="143">
        <v>16</v>
      </c>
      <c r="AE586" s="143">
        <v>16.2</v>
      </c>
      <c r="AF586" s="143">
        <v>17</v>
      </c>
      <c r="AG586" s="143">
        <v>15.8</v>
      </c>
      <c r="AH586" s="143">
        <v>16</v>
      </c>
      <c r="AI586" s="143">
        <v>15.6</v>
      </c>
      <c r="AJ586" s="150">
        <v>16</v>
      </c>
      <c r="AK586" s="142">
        <v>16</v>
      </c>
      <c r="AL586" s="143">
        <v>16</v>
      </c>
      <c r="AM586" s="143">
        <v>15.8</v>
      </c>
      <c r="AN586" s="143">
        <v>15.8</v>
      </c>
      <c r="AO586" s="143">
        <v>16</v>
      </c>
      <c r="AP586" s="143">
        <v>14.9</v>
      </c>
      <c r="AQ586" s="110">
        <f t="shared" si="716"/>
        <v>-0.20000000000000284</v>
      </c>
      <c r="CX586" s="103">
        <v>44378</v>
      </c>
      <c r="CY586" s="127">
        <v>11.5</v>
      </c>
      <c r="CZ586" s="127">
        <v>10</v>
      </c>
      <c r="DA586" s="126">
        <f t="shared" si="717"/>
        <v>1.5</v>
      </c>
      <c r="DC586" s="103">
        <v>44378</v>
      </c>
      <c r="DD586" s="127">
        <f t="shared" si="720"/>
        <v>0</v>
      </c>
      <c r="DE586" s="127">
        <f t="shared" si="721"/>
        <v>0.60000000000000142</v>
      </c>
      <c r="DF586" s="127">
        <f t="shared" si="722"/>
        <v>-1.1999999999999993</v>
      </c>
      <c r="DG586" s="127">
        <f t="shared" si="723"/>
        <v>-1.1999999999999993</v>
      </c>
      <c r="DH586" s="127">
        <f t="shared" si="724"/>
        <v>-1</v>
      </c>
      <c r="DI586" s="127">
        <f t="shared" si="725"/>
        <v>0.19999999999999929</v>
      </c>
      <c r="DJ586" s="127">
        <f t="shared" si="726"/>
        <v>-1</v>
      </c>
      <c r="DK586" s="127">
        <f t="shared" si="727"/>
        <v>-1.4000000000000004</v>
      </c>
      <c r="DL586" s="127">
        <f t="shared" si="728"/>
        <v>-0.80000000000000071</v>
      </c>
      <c r="DM586" s="127">
        <f t="shared" si="729"/>
        <v>-1</v>
      </c>
      <c r="DN586" s="127">
        <f t="shared" si="730"/>
        <v>-1.3999999999999986</v>
      </c>
      <c r="DO586" s="127">
        <f t="shared" si="731"/>
        <v>-0.19999999999999929</v>
      </c>
      <c r="DP586" s="127">
        <f t="shared" si="732"/>
        <v>-1</v>
      </c>
      <c r="DQ586" s="127">
        <f t="shared" si="733"/>
        <v>-1.1999999999999993</v>
      </c>
      <c r="DR586" s="127">
        <f t="shared" si="734"/>
        <v>-2</v>
      </c>
      <c r="DS586" s="127">
        <f t="shared" si="735"/>
        <v>-3</v>
      </c>
      <c r="DU586" s="103">
        <v>44381</v>
      </c>
      <c r="DV586" s="127"/>
      <c r="DW586" s="202"/>
      <c r="DX586" s="134"/>
      <c r="DY586" s="127">
        <v>8.5</v>
      </c>
      <c r="DZ586" s="202">
        <v>8</v>
      </c>
      <c r="EA586" s="134">
        <f t="shared" si="718"/>
        <v>0.5</v>
      </c>
      <c r="EB586" s="127"/>
      <c r="EC586" s="202"/>
      <c r="ED586" s="134"/>
      <c r="EE586" s="127"/>
      <c r="EF586" s="202"/>
      <c r="EG586" s="134"/>
      <c r="EH586" s="127"/>
      <c r="EI586" s="202"/>
      <c r="EJ586" s="134"/>
      <c r="EK586" s="127"/>
      <c r="EL586" s="202"/>
      <c r="EM586" s="134"/>
      <c r="EN586" s="127"/>
      <c r="EO586" s="202"/>
      <c r="EP586" s="134"/>
      <c r="EQ586" s="127"/>
      <c r="ER586" s="202"/>
      <c r="ES586" s="134"/>
      <c r="ET586" s="127"/>
      <c r="EU586" s="202"/>
      <c r="EV586" s="134"/>
      <c r="EW586" s="127"/>
      <c r="EX586" s="202"/>
      <c r="EY586" s="134"/>
    </row>
    <row r="587" spans="10:155" ht="16.5" x14ac:dyDescent="0.35">
      <c r="J587" s="103">
        <v>44377</v>
      </c>
      <c r="K587" s="101">
        <f t="shared" si="719"/>
        <v>16.022580645161295</v>
      </c>
      <c r="L587" s="142">
        <v>16.2</v>
      </c>
      <c r="M587" s="143">
        <v>17</v>
      </c>
      <c r="N587" s="143">
        <v>16.2</v>
      </c>
      <c r="O587" s="143">
        <v>15.4</v>
      </c>
      <c r="P587" s="143">
        <v>17.399999999999999</v>
      </c>
      <c r="Q587" s="150">
        <v>19</v>
      </c>
      <c r="R587" s="142">
        <v>17</v>
      </c>
      <c r="S587" s="143">
        <v>16</v>
      </c>
      <c r="T587" s="143">
        <v>17</v>
      </c>
      <c r="U587" s="143">
        <v>17.600000000000001</v>
      </c>
      <c r="V587" s="143">
        <v>16.8</v>
      </c>
      <c r="W587" s="149">
        <v>17</v>
      </c>
      <c r="X587" s="161">
        <v>14</v>
      </c>
      <c r="Y587" s="143">
        <v>15.6</v>
      </c>
      <c r="Z587" s="143">
        <v>14.4</v>
      </c>
      <c r="AA587" s="143">
        <v>14.5</v>
      </c>
      <c r="AB587" s="150">
        <v>14.5</v>
      </c>
      <c r="AC587" s="142">
        <v>16</v>
      </c>
      <c r="AD587" s="143">
        <v>16</v>
      </c>
      <c r="AE587" s="143">
        <v>15.6</v>
      </c>
      <c r="AF587" s="143">
        <v>16</v>
      </c>
      <c r="AG587" s="143">
        <v>15.8</v>
      </c>
      <c r="AH587" s="143">
        <v>16</v>
      </c>
      <c r="AI587" s="143">
        <v>15.8</v>
      </c>
      <c r="AJ587" s="150">
        <v>15.8</v>
      </c>
      <c r="AK587" s="142">
        <v>16</v>
      </c>
      <c r="AL587" s="143">
        <v>16</v>
      </c>
      <c r="AM587" s="143">
        <v>15.8</v>
      </c>
      <c r="AN587" s="143">
        <v>15.6</v>
      </c>
      <c r="AO587" s="143">
        <v>16</v>
      </c>
      <c r="AP587" s="143">
        <v>14.7</v>
      </c>
      <c r="AQ587" s="110">
        <f t="shared" si="716"/>
        <v>0.19999999999999929</v>
      </c>
      <c r="CX587" s="103">
        <v>44377</v>
      </c>
      <c r="CY587" s="127">
        <v>10.75</v>
      </c>
      <c r="CZ587" s="127">
        <v>8.75</v>
      </c>
      <c r="DA587" s="126">
        <f t="shared" si="717"/>
        <v>2</v>
      </c>
      <c r="DC587" s="103">
        <v>44377</v>
      </c>
      <c r="DD587" s="127">
        <f t="shared" si="720"/>
        <v>0.80000000000000071</v>
      </c>
      <c r="DE587" s="127">
        <f t="shared" si="721"/>
        <v>1.6000000000000014</v>
      </c>
      <c r="DF587" s="127">
        <f t="shared" si="722"/>
        <v>-0.40000000000000036</v>
      </c>
      <c r="DG587" s="127">
        <f t="shared" si="723"/>
        <v>-0.19999999999999929</v>
      </c>
      <c r="DH587" s="127">
        <f t="shared" si="724"/>
        <v>0</v>
      </c>
      <c r="DI587" s="127">
        <f t="shared" si="725"/>
        <v>1</v>
      </c>
      <c r="DJ587" s="127">
        <f t="shared" si="726"/>
        <v>0</v>
      </c>
      <c r="DK587" s="127">
        <f t="shared" si="727"/>
        <v>-0.19999999999999929</v>
      </c>
      <c r="DL587" s="127">
        <f t="shared" si="728"/>
        <v>0.19999999999999929</v>
      </c>
      <c r="DM587" s="127">
        <f t="shared" si="729"/>
        <v>0</v>
      </c>
      <c r="DN587" s="127">
        <f t="shared" si="730"/>
        <v>-1.4000000000000004</v>
      </c>
      <c r="DO587" s="127">
        <f t="shared" si="731"/>
        <v>-0.40000000000000036</v>
      </c>
      <c r="DP587" s="127">
        <f t="shared" si="732"/>
        <v>-0.80000000000000071</v>
      </c>
      <c r="DQ587" s="127">
        <f t="shared" si="733"/>
        <v>-1</v>
      </c>
      <c r="DR587" s="127">
        <f t="shared" si="734"/>
        <v>-2</v>
      </c>
      <c r="DS587" s="127">
        <f t="shared" si="735"/>
        <v>-2</v>
      </c>
      <c r="DU587" s="103">
        <v>44380</v>
      </c>
      <c r="DV587" s="127"/>
      <c r="DW587" s="202"/>
      <c r="DX587" s="134"/>
      <c r="DY587" s="127">
        <v>8.5</v>
      </c>
      <c r="DZ587" s="202">
        <v>8</v>
      </c>
      <c r="EA587" s="134">
        <f t="shared" si="718"/>
        <v>0.5</v>
      </c>
      <c r="EB587" s="127"/>
      <c r="EC587" s="202"/>
      <c r="ED587" s="134"/>
      <c r="EE587" s="127"/>
      <c r="EF587" s="202"/>
      <c r="EG587" s="134"/>
      <c r="EH587" s="127"/>
      <c r="EI587" s="202"/>
      <c r="EJ587" s="134"/>
      <c r="EK587" s="127"/>
      <c r="EL587" s="202"/>
      <c r="EM587" s="134"/>
      <c r="EN587" s="127"/>
      <c r="EO587" s="202"/>
      <c r="EP587" s="134"/>
      <c r="EQ587" s="127"/>
      <c r="ER587" s="202"/>
      <c r="ES587" s="134"/>
      <c r="ET587" s="127"/>
      <c r="EU587" s="202"/>
      <c r="EV587" s="134"/>
      <c r="EW587" s="127"/>
      <c r="EX587" s="202"/>
      <c r="EY587" s="134"/>
    </row>
    <row r="588" spans="10:155" ht="16.5" x14ac:dyDescent="0.35">
      <c r="J588" s="103">
        <v>44376</v>
      </c>
      <c r="K588" s="101">
        <f t="shared" si="719"/>
        <v>16.238709677419354</v>
      </c>
      <c r="L588" s="142">
        <v>17.2</v>
      </c>
      <c r="M588" s="143">
        <v>17.399999999999999</v>
      </c>
      <c r="N588" s="143">
        <v>17.399999999999999</v>
      </c>
      <c r="O588" s="143">
        <v>17.600000000000001</v>
      </c>
      <c r="P588" s="143">
        <v>17.600000000000001</v>
      </c>
      <c r="Q588" s="150">
        <v>19</v>
      </c>
      <c r="R588" s="142">
        <v>16</v>
      </c>
      <c r="S588" s="143">
        <v>15.4</v>
      </c>
      <c r="T588" s="143">
        <v>17</v>
      </c>
      <c r="U588" s="143">
        <v>18</v>
      </c>
      <c r="V588" s="143">
        <v>17.2</v>
      </c>
      <c r="W588" s="149">
        <v>17.399999999999999</v>
      </c>
      <c r="X588" s="161">
        <v>14.4</v>
      </c>
      <c r="Y588" s="143">
        <v>15.4</v>
      </c>
      <c r="Z588" s="143">
        <v>14.4</v>
      </c>
      <c r="AA588" s="143">
        <v>14.5</v>
      </c>
      <c r="AB588" s="150">
        <v>15</v>
      </c>
      <c r="AC588" s="142">
        <v>16</v>
      </c>
      <c r="AD588" s="143">
        <v>16</v>
      </c>
      <c r="AE588" s="143">
        <v>15.8</v>
      </c>
      <c r="AF588" s="143">
        <v>15.6</v>
      </c>
      <c r="AG588" s="143">
        <v>14.8</v>
      </c>
      <c r="AH588" s="143">
        <v>15.2</v>
      </c>
      <c r="AI588" s="143">
        <v>14.8</v>
      </c>
      <c r="AJ588" s="150">
        <v>15.2</v>
      </c>
      <c r="AK588" s="142">
        <v>16.8</v>
      </c>
      <c r="AL588" s="143">
        <v>17.2</v>
      </c>
      <c r="AM588" s="143">
        <v>16.399999999999999</v>
      </c>
      <c r="AN588" s="143">
        <v>16.399999999999999</v>
      </c>
      <c r="AO588" s="143">
        <v>16.8</v>
      </c>
      <c r="AP588" s="143">
        <v>15.5</v>
      </c>
      <c r="AQ588" s="110">
        <f t="shared" si="716"/>
        <v>1.6999999999999993</v>
      </c>
      <c r="CX588" s="103">
        <v>44376</v>
      </c>
      <c r="CY588" s="127">
        <v>11</v>
      </c>
      <c r="CZ588" s="127">
        <v>8</v>
      </c>
      <c r="DA588" s="126">
        <f t="shared" si="717"/>
        <v>3</v>
      </c>
      <c r="DC588" s="103">
        <v>44376</v>
      </c>
      <c r="DD588" s="127">
        <f t="shared" si="720"/>
        <v>1.7999999999999989</v>
      </c>
      <c r="DE588" s="127">
        <f t="shared" si="721"/>
        <v>2.5999999999999996</v>
      </c>
      <c r="DF588" s="127">
        <f t="shared" si="722"/>
        <v>0.99999999999999822</v>
      </c>
      <c r="DG588" s="127">
        <f t="shared" si="723"/>
        <v>0.99999999999999822</v>
      </c>
      <c r="DH588" s="127">
        <f t="shared" si="724"/>
        <v>1.7999999999999989</v>
      </c>
      <c r="DI588" s="127">
        <f t="shared" si="725"/>
        <v>0.59999999999999964</v>
      </c>
      <c r="DJ588" s="127">
        <f t="shared" si="726"/>
        <v>-0.20000000000000107</v>
      </c>
      <c r="DK588" s="127">
        <f t="shared" si="727"/>
        <v>-0.59999999999999964</v>
      </c>
      <c r="DL588" s="127">
        <f t="shared" si="728"/>
        <v>1.9999999999999982</v>
      </c>
      <c r="DM588" s="127">
        <f t="shared" si="729"/>
        <v>1.4000000000000004</v>
      </c>
      <c r="DN588" s="127">
        <f t="shared" si="730"/>
        <v>0.39999999999999858</v>
      </c>
      <c r="DO588" s="127">
        <f t="shared" si="731"/>
        <v>1.1999999999999993</v>
      </c>
      <c r="DP588" s="127">
        <f t="shared" si="732"/>
        <v>0</v>
      </c>
      <c r="DQ588" s="127">
        <f t="shared" si="733"/>
        <v>1.1999999999999993</v>
      </c>
      <c r="DR588" s="127">
        <f t="shared" si="734"/>
        <v>-2.7999999999999989</v>
      </c>
      <c r="DS588" s="127">
        <f t="shared" si="735"/>
        <v>-1</v>
      </c>
      <c r="DU588" s="103">
        <v>44379</v>
      </c>
      <c r="DV588" s="127"/>
      <c r="DW588" s="202"/>
      <c r="DX588" s="134"/>
      <c r="DY588" s="127">
        <v>8.6</v>
      </c>
      <c r="DZ588" s="202">
        <v>8.5</v>
      </c>
      <c r="EA588" s="134">
        <f t="shared" si="718"/>
        <v>9.9999999999999645E-2</v>
      </c>
      <c r="EB588" s="127"/>
      <c r="EC588" s="202"/>
      <c r="ED588" s="134"/>
      <c r="EE588" s="127"/>
      <c r="EF588" s="202"/>
      <c r="EG588" s="134"/>
      <c r="EH588" s="127"/>
      <c r="EI588" s="202"/>
      <c r="EJ588" s="134"/>
      <c r="EK588" s="127"/>
      <c r="EL588" s="202"/>
      <c r="EM588" s="134"/>
      <c r="EN588" s="127"/>
      <c r="EO588" s="202"/>
      <c r="EP588" s="134"/>
      <c r="EQ588" s="127"/>
      <c r="ER588" s="202"/>
      <c r="ES588" s="134"/>
      <c r="ET588" s="127"/>
      <c r="EU588" s="202"/>
      <c r="EV588" s="134"/>
      <c r="EW588" s="127"/>
      <c r="EX588" s="202"/>
      <c r="EY588" s="134"/>
    </row>
    <row r="589" spans="10:155" ht="16.5" x14ac:dyDescent="0.35">
      <c r="J589" s="103">
        <v>44375</v>
      </c>
      <c r="K589" s="101">
        <f t="shared" si="719"/>
        <v>16.861290322580643</v>
      </c>
      <c r="L589" s="142">
        <v>16.8</v>
      </c>
      <c r="M589" s="143">
        <v>17.399999999999999</v>
      </c>
      <c r="N589" s="143">
        <v>17.2</v>
      </c>
      <c r="O589" s="143">
        <v>17.600000000000001</v>
      </c>
      <c r="P589" s="143">
        <v>18.399999999999999</v>
      </c>
      <c r="Q589" s="150">
        <v>18.8</v>
      </c>
      <c r="R589" s="142">
        <v>16.600000000000001</v>
      </c>
      <c r="S589" s="143">
        <v>17</v>
      </c>
      <c r="T589" s="143">
        <v>17.8</v>
      </c>
      <c r="U589" s="143">
        <v>17.2</v>
      </c>
      <c r="V589" s="143">
        <v>17</v>
      </c>
      <c r="W589" s="149">
        <v>17.5</v>
      </c>
      <c r="X589" s="161">
        <v>14.7</v>
      </c>
      <c r="Y589" s="143">
        <v>17.100000000000001</v>
      </c>
      <c r="Z589" s="143">
        <v>15.9</v>
      </c>
      <c r="AA589" s="143">
        <v>16</v>
      </c>
      <c r="AB589" s="150">
        <v>16.5</v>
      </c>
      <c r="AC589" s="142">
        <v>15.8</v>
      </c>
      <c r="AD589" s="143">
        <v>17.399999999999999</v>
      </c>
      <c r="AE589" s="143">
        <v>17.399999999999999</v>
      </c>
      <c r="AF589" s="143">
        <v>17</v>
      </c>
      <c r="AG589" s="143">
        <v>16.2</v>
      </c>
      <c r="AH589" s="143">
        <v>16.2</v>
      </c>
      <c r="AI589" s="143">
        <v>15.8</v>
      </c>
      <c r="AJ589" s="150">
        <v>16</v>
      </c>
      <c r="AK589" s="142">
        <v>16.8</v>
      </c>
      <c r="AL589" s="143">
        <v>17.399999999999999</v>
      </c>
      <c r="AM589" s="143">
        <v>17.2</v>
      </c>
      <c r="AN589" s="143">
        <v>16.8</v>
      </c>
      <c r="AO589" s="143">
        <v>17.2</v>
      </c>
      <c r="AP589" s="143">
        <v>16</v>
      </c>
      <c r="AQ589" s="110">
        <f t="shared" si="716"/>
        <v>1.0999999999999979</v>
      </c>
      <c r="CX589" s="103">
        <v>44375</v>
      </c>
      <c r="CY589" s="127">
        <v>12</v>
      </c>
      <c r="CZ589" s="127">
        <v>9.5</v>
      </c>
      <c r="DA589" s="126">
        <f t="shared" si="717"/>
        <v>2.5</v>
      </c>
      <c r="DC589" s="103">
        <v>44375</v>
      </c>
      <c r="DD589" s="127">
        <f t="shared" si="720"/>
        <v>0</v>
      </c>
      <c r="DE589" s="127">
        <f t="shared" si="721"/>
        <v>0.19999999999999929</v>
      </c>
      <c r="DF589" s="127">
        <f t="shared" si="722"/>
        <v>-0.19999999999999929</v>
      </c>
      <c r="DG589" s="127">
        <f t="shared" si="723"/>
        <v>0.19999999999999929</v>
      </c>
      <c r="DH589" s="127">
        <f t="shared" si="724"/>
        <v>0.39999999999999858</v>
      </c>
      <c r="DI589" s="127">
        <f t="shared" si="725"/>
        <v>-0.39999999999999858</v>
      </c>
      <c r="DJ589" s="127">
        <f t="shared" si="726"/>
        <v>-0.80000000000000071</v>
      </c>
      <c r="DK589" s="127">
        <f t="shared" si="727"/>
        <v>-1.1999999999999993</v>
      </c>
      <c r="DL589" s="127">
        <f t="shared" si="728"/>
        <v>0.19999999999999929</v>
      </c>
      <c r="DM589" s="127">
        <f t="shared" si="729"/>
        <v>-0.19999999999999929</v>
      </c>
      <c r="DN589" s="127">
        <f t="shared" si="730"/>
        <v>0.19999999999999929</v>
      </c>
      <c r="DO589" s="127">
        <f t="shared" si="731"/>
        <v>0.60000000000000142</v>
      </c>
      <c r="DP589" s="127">
        <f t="shared" si="732"/>
        <v>0.39999999999999858</v>
      </c>
      <c r="DQ589" s="127">
        <f t="shared" si="733"/>
        <v>0.79999999999999716</v>
      </c>
      <c r="DR589" s="127">
        <f t="shared" si="734"/>
        <v>-2.6999999999999993</v>
      </c>
      <c r="DS589" s="127">
        <f t="shared" si="735"/>
        <v>-2.3000000000000007</v>
      </c>
      <c r="DU589" s="103">
        <v>44378</v>
      </c>
      <c r="DV589" s="127"/>
      <c r="DW589" s="202"/>
      <c r="DX589" s="134"/>
      <c r="DY589" s="127">
        <v>8.75</v>
      </c>
      <c r="DZ589" s="202">
        <v>8.6</v>
      </c>
      <c r="EA589" s="134">
        <f t="shared" si="718"/>
        <v>0.15000000000000036</v>
      </c>
      <c r="EB589" s="127"/>
      <c r="EC589" s="202"/>
      <c r="ED589" s="134"/>
      <c r="EE589" s="127"/>
      <c r="EF589" s="202"/>
      <c r="EG589" s="134"/>
      <c r="EH589" s="127"/>
      <c r="EI589" s="202"/>
      <c r="EJ589" s="134"/>
      <c r="EK589" s="127"/>
      <c r="EL589" s="202"/>
      <c r="EM589" s="134"/>
      <c r="EN589" s="127"/>
      <c r="EO589" s="202"/>
      <c r="EP589" s="134"/>
      <c r="EQ589" s="127"/>
      <c r="ER589" s="202"/>
      <c r="ES589" s="134"/>
      <c r="ET589" s="127"/>
      <c r="EU589" s="202"/>
      <c r="EV589" s="134"/>
      <c r="EW589" s="127"/>
      <c r="EX589" s="202"/>
      <c r="EY589" s="134"/>
    </row>
    <row r="590" spans="10:155" ht="16.5" x14ac:dyDescent="0.35">
      <c r="J590" s="103">
        <v>44374</v>
      </c>
      <c r="K590" s="101">
        <f t="shared" si="719"/>
        <v>16.770967741935483</v>
      </c>
      <c r="L590" s="142">
        <v>17</v>
      </c>
      <c r="M590" s="143">
        <v>17.600000000000001</v>
      </c>
      <c r="N590" s="143">
        <v>17.399999999999999</v>
      </c>
      <c r="O590" s="143">
        <v>17.600000000000001</v>
      </c>
      <c r="P590" s="143">
        <v>17.600000000000001</v>
      </c>
      <c r="Q590" s="150">
        <v>18.399999999999999</v>
      </c>
      <c r="R590" s="142">
        <v>17.399999999999999</v>
      </c>
      <c r="S590" s="143">
        <v>17.2</v>
      </c>
      <c r="T590" s="143">
        <v>16.8</v>
      </c>
      <c r="U590" s="143">
        <v>17.399999999999999</v>
      </c>
      <c r="V590" s="143">
        <v>17.2</v>
      </c>
      <c r="W590" s="149">
        <v>17.2</v>
      </c>
      <c r="X590" s="161">
        <v>14.4</v>
      </c>
      <c r="Y590" s="143">
        <v>16.600000000000001</v>
      </c>
      <c r="Z590" s="143">
        <v>16</v>
      </c>
      <c r="AA590" s="143">
        <v>16.2</v>
      </c>
      <c r="AB590" s="150">
        <v>16.5</v>
      </c>
      <c r="AC590" s="142">
        <v>16</v>
      </c>
      <c r="AD590" s="143">
        <v>16</v>
      </c>
      <c r="AE590" s="143">
        <v>16.8</v>
      </c>
      <c r="AF590" s="143">
        <v>17.2</v>
      </c>
      <c r="AG590" s="143">
        <v>16</v>
      </c>
      <c r="AH590" s="143">
        <v>16.2</v>
      </c>
      <c r="AI590" s="143">
        <v>16</v>
      </c>
      <c r="AJ590" s="150">
        <v>16.2</v>
      </c>
      <c r="AK590" s="142">
        <v>17</v>
      </c>
      <c r="AL590" s="143">
        <v>17.600000000000001</v>
      </c>
      <c r="AM590" s="143">
        <v>16.2</v>
      </c>
      <c r="AN590" s="143">
        <v>16.399999999999999</v>
      </c>
      <c r="AO590" s="143">
        <v>17.399999999999999</v>
      </c>
      <c r="AP590" s="143">
        <v>16.399999999999999</v>
      </c>
      <c r="AQ590" s="110">
        <f t="shared" si="716"/>
        <v>0.30000000000000426</v>
      </c>
      <c r="CX590" s="103">
        <v>44374</v>
      </c>
      <c r="CY590" s="127">
        <v>11</v>
      </c>
      <c r="CZ590" s="127">
        <v>10</v>
      </c>
      <c r="DA590" s="126">
        <f t="shared" si="717"/>
        <v>1</v>
      </c>
      <c r="DC590" s="103">
        <v>44374</v>
      </c>
      <c r="DD590" s="127">
        <f t="shared" si="720"/>
        <v>0</v>
      </c>
      <c r="DE590" s="127">
        <f t="shared" si="721"/>
        <v>0.19999999999999929</v>
      </c>
      <c r="DF590" s="127">
        <f t="shared" si="722"/>
        <v>-0.80000000000000071</v>
      </c>
      <c r="DG590" s="127">
        <f t="shared" si="723"/>
        <v>-1</v>
      </c>
      <c r="DH590" s="127">
        <f t="shared" si="724"/>
        <v>0.40000000000000213</v>
      </c>
      <c r="DI590" s="127">
        <f t="shared" si="725"/>
        <v>0.19999999999999929</v>
      </c>
      <c r="DJ590" s="127">
        <f t="shared" si="726"/>
        <v>-1</v>
      </c>
      <c r="DK590" s="127">
        <f t="shared" si="727"/>
        <v>-1.1999999999999993</v>
      </c>
      <c r="DL590" s="127">
        <f t="shared" si="728"/>
        <v>0.19999999999999929</v>
      </c>
      <c r="DM590" s="127">
        <f t="shared" si="729"/>
        <v>-0.19999999999999929</v>
      </c>
      <c r="DN590" s="127">
        <f t="shared" si="730"/>
        <v>-1</v>
      </c>
      <c r="DO590" s="127">
        <f t="shared" si="731"/>
        <v>0.19999999999999929</v>
      </c>
      <c r="DP590" s="127">
        <f t="shared" si="732"/>
        <v>0.40000000000000213</v>
      </c>
      <c r="DQ590" s="127">
        <f t="shared" si="733"/>
        <v>0.20000000000000284</v>
      </c>
      <c r="DR590" s="127">
        <f t="shared" si="734"/>
        <v>-3.2000000000000011</v>
      </c>
      <c r="DS590" s="127">
        <f t="shared" si="735"/>
        <v>-2.7999999999999989</v>
      </c>
      <c r="DU590" s="103">
        <v>44377</v>
      </c>
      <c r="DV590" s="127"/>
      <c r="DW590" s="202"/>
      <c r="DX590" s="134"/>
      <c r="DY590" s="127">
        <v>8.9</v>
      </c>
      <c r="DZ590" s="202">
        <v>8.5</v>
      </c>
      <c r="EA590" s="134">
        <f t="shared" si="718"/>
        <v>0.40000000000000036</v>
      </c>
      <c r="EB590" s="127"/>
      <c r="EC590" s="202"/>
      <c r="ED590" s="134"/>
      <c r="EE590" s="127"/>
      <c r="EF590" s="202"/>
      <c r="EG590" s="134"/>
      <c r="EH590" s="127"/>
      <c r="EI590" s="202"/>
      <c r="EJ590" s="134"/>
      <c r="EK590" s="127"/>
      <c r="EL590" s="202"/>
      <c r="EM590" s="134"/>
      <c r="EN590" s="127"/>
      <c r="EO590" s="202"/>
      <c r="EP590" s="134"/>
      <c r="EQ590" s="127"/>
      <c r="ER590" s="202"/>
      <c r="ES590" s="134"/>
      <c r="ET590" s="127"/>
      <c r="EU590" s="202"/>
      <c r="EV590" s="134"/>
      <c r="EW590" s="127"/>
      <c r="EX590" s="202"/>
      <c r="EY590" s="134"/>
    </row>
    <row r="591" spans="10:155" ht="16.5" x14ac:dyDescent="0.35">
      <c r="J591" s="103">
        <v>44373</v>
      </c>
      <c r="K591" s="101">
        <f t="shared" si="719"/>
        <v>15.554838709677416</v>
      </c>
      <c r="L591" s="142">
        <v>15.8</v>
      </c>
      <c r="M591" s="143">
        <v>16.2</v>
      </c>
      <c r="N591" s="143">
        <v>15.4</v>
      </c>
      <c r="O591" s="143">
        <v>16.399999999999999</v>
      </c>
      <c r="P591" s="143">
        <v>16.399999999999999</v>
      </c>
      <c r="Q591" s="150">
        <v>17.8</v>
      </c>
      <c r="R591" s="142">
        <v>15.6</v>
      </c>
      <c r="S591" s="143">
        <v>15.6</v>
      </c>
      <c r="T591" s="143">
        <v>15.2</v>
      </c>
      <c r="U591" s="143">
        <v>16.2</v>
      </c>
      <c r="V591" s="143">
        <v>15.6</v>
      </c>
      <c r="W591" s="149">
        <v>16</v>
      </c>
      <c r="X591" s="161">
        <v>14</v>
      </c>
      <c r="Y591" s="143">
        <v>15.4</v>
      </c>
      <c r="Z591" s="143">
        <v>15</v>
      </c>
      <c r="AA591" s="143">
        <v>15.6</v>
      </c>
      <c r="AB591" s="150">
        <v>15.6</v>
      </c>
      <c r="AC591" s="142">
        <v>15.2</v>
      </c>
      <c r="AD591" s="143">
        <v>15.2</v>
      </c>
      <c r="AE591" s="143">
        <v>15.4</v>
      </c>
      <c r="AF591" s="143">
        <v>15.6</v>
      </c>
      <c r="AG591" s="143">
        <v>15.2</v>
      </c>
      <c r="AH591" s="143">
        <v>15.2</v>
      </c>
      <c r="AI591" s="143">
        <v>15</v>
      </c>
      <c r="AJ591" s="150">
        <v>15.2</v>
      </c>
      <c r="AK591" s="142">
        <v>15.4</v>
      </c>
      <c r="AL591" s="143">
        <v>16</v>
      </c>
      <c r="AM591" s="143">
        <v>15</v>
      </c>
      <c r="AN591" s="143">
        <v>15</v>
      </c>
      <c r="AO591" s="143">
        <v>16</v>
      </c>
      <c r="AP591" s="143">
        <v>15</v>
      </c>
      <c r="AQ591" s="110">
        <f t="shared" si="716"/>
        <v>0.59999999999999964</v>
      </c>
      <c r="CX591" s="103">
        <v>44373</v>
      </c>
      <c r="CY591" s="127">
        <v>9.5</v>
      </c>
      <c r="CZ591" s="127">
        <v>7.5</v>
      </c>
      <c r="DA591" s="126">
        <f t="shared" si="717"/>
        <v>2</v>
      </c>
      <c r="DC591" s="103">
        <v>44373</v>
      </c>
      <c r="DD591" s="127">
        <f t="shared" si="720"/>
        <v>0</v>
      </c>
      <c r="DE591" s="127">
        <f t="shared" si="721"/>
        <v>0.59999999999999964</v>
      </c>
      <c r="DF591" s="127">
        <f t="shared" si="722"/>
        <v>-0.59999999999999964</v>
      </c>
      <c r="DG591" s="127">
        <f t="shared" si="723"/>
        <v>-0.59999999999999964</v>
      </c>
      <c r="DH591" s="127">
        <f t="shared" si="724"/>
        <v>0.40000000000000036</v>
      </c>
      <c r="DI591" s="127">
        <f t="shared" si="725"/>
        <v>0</v>
      </c>
      <c r="DJ591" s="127">
        <f t="shared" si="726"/>
        <v>-0.40000000000000036</v>
      </c>
      <c r="DK591" s="127">
        <f t="shared" si="727"/>
        <v>-0.59999999999999964</v>
      </c>
      <c r="DL591" s="127">
        <f t="shared" si="728"/>
        <v>-0.19999999999999929</v>
      </c>
      <c r="DM591" s="127">
        <f t="shared" si="729"/>
        <v>-0.19999999999999929</v>
      </c>
      <c r="DN591" s="127">
        <f t="shared" si="730"/>
        <v>-0.59999999999999964</v>
      </c>
      <c r="DO591" s="127">
        <f t="shared" si="731"/>
        <v>-0.19999999999999929</v>
      </c>
      <c r="DP591" s="127">
        <f t="shared" si="732"/>
        <v>0.40000000000000036</v>
      </c>
      <c r="DQ591" s="127">
        <f t="shared" si="733"/>
        <v>0.40000000000000036</v>
      </c>
      <c r="DR591" s="127">
        <f t="shared" si="734"/>
        <v>-2</v>
      </c>
      <c r="DS591" s="127">
        <f t="shared" si="735"/>
        <v>-1.5999999999999996</v>
      </c>
      <c r="DU591" s="103">
        <v>44376</v>
      </c>
      <c r="DV591" s="127"/>
      <c r="DW591" s="202"/>
      <c r="DX591" s="134"/>
      <c r="DY591" s="127">
        <v>8.25</v>
      </c>
      <c r="DZ591" s="202">
        <v>7.5</v>
      </c>
      <c r="EA591" s="134">
        <f t="shared" si="718"/>
        <v>0.75</v>
      </c>
      <c r="EB591" s="127"/>
      <c r="EC591" s="202"/>
      <c r="ED591" s="134"/>
      <c r="EE591" s="127"/>
      <c r="EF591" s="202"/>
      <c r="EG591" s="134"/>
      <c r="EH591" s="127"/>
      <c r="EI591" s="202"/>
      <c r="EJ591" s="134"/>
      <c r="EK591" s="127"/>
      <c r="EL591" s="202"/>
      <c r="EM591" s="134"/>
      <c r="EN591" s="127"/>
      <c r="EO591" s="202"/>
      <c r="EP591" s="134"/>
      <c r="EQ591" s="127"/>
      <c r="ER591" s="202"/>
      <c r="ES591" s="134"/>
      <c r="ET591" s="127"/>
      <c r="EU591" s="202"/>
      <c r="EV591" s="134"/>
      <c r="EW591" s="127"/>
      <c r="EX591" s="202"/>
      <c r="EY591" s="134"/>
    </row>
    <row r="592" spans="10:155" ht="16.5" x14ac:dyDescent="0.35">
      <c r="J592" s="103">
        <v>44372</v>
      </c>
      <c r="K592" s="101">
        <f t="shared" si="719"/>
        <v>13.619354838709675</v>
      </c>
      <c r="L592" s="142">
        <v>13.6</v>
      </c>
      <c r="M592" s="143">
        <v>14.4</v>
      </c>
      <c r="N592" s="143">
        <v>13.4</v>
      </c>
      <c r="O592" s="143">
        <v>14</v>
      </c>
      <c r="P592" s="143">
        <v>14.2</v>
      </c>
      <c r="Q592" s="150">
        <v>16.8</v>
      </c>
      <c r="R592" s="142">
        <v>14</v>
      </c>
      <c r="S592" s="143">
        <v>13.8</v>
      </c>
      <c r="T592" s="143">
        <v>13.2</v>
      </c>
      <c r="U592" s="143">
        <v>14.8</v>
      </c>
      <c r="V592" s="143">
        <v>13.6</v>
      </c>
      <c r="W592" s="149">
        <v>14</v>
      </c>
      <c r="X592" s="161">
        <v>12</v>
      </c>
      <c r="Y592" s="143">
        <v>13.4</v>
      </c>
      <c r="Z592" s="143">
        <v>13</v>
      </c>
      <c r="AA592" s="143">
        <v>14.6</v>
      </c>
      <c r="AB592" s="150">
        <v>14.6</v>
      </c>
      <c r="AC592" s="142">
        <v>13.4</v>
      </c>
      <c r="AD592" s="143">
        <v>13.4</v>
      </c>
      <c r="AE592" s="143">
        <v>13.4</v>
      </c>
      <c r="AF592" s="143">
        <v>13.6</v>
      </c>
      <c r="AG592" s="143">
        <v>13</v>
      </c>
      <c r="AH592" s="143">
        <v>13.4</v>
      </c>
      <c r="AI592" s="143">
        <v>13.2</v>
      </c>
      <c r="AJ592" s="150">
        <v>13.2</v>
      </c>
      <c r="AK592" s="142">
        <v>13.2</v>
      </c>
      <c r="AL592" s="143">
        <v>13</v>
      </c>
      <c r="AM592" s="143">
        <v>12.8</v>
      </c>
      <c r="AN592" s="143">
        <v>12.4</v>
      </c>
      <c r="AO592" s="143">
        <v>12.8</v>
      </c>
      <c r="AP592" s="143">
        <v>14</v>
      </c>
      <c r="AQ592" s="110">
        <f t="shared" si="716"/>
        <v>-0.30000000000000071</v>
      </c>
      <c r="CX592" s="103">
        <v>44372</v>
      </c>
      <c r="CY592" s="127">
        <v>9</v>
      </c>
      <c r="CZ592" s="127">
        <v>7.5</v>
      </c>
      <c r="DA592" s="126">
        <f t="shared" si="717"/>
        <v>1.5</v>
      </c>
      <c r="DC592" s="103">
        <v>44372</v>
      </c>
      <c r="DD592" s="127">
        <f t="shared" si="720"/>
        <v>-0.20000000000000107</v>
      </c>
      <c r="DE592" s="127">
        <f t="shared" si="721"/>
        <v>1</v>
      </c>
      <c r="DF592" s="127">
        <f t="shared" si="722"/>
        <v>-1.4000000000000004</v>
      </c>
      <c r="DG592" s="127">
        <f t="shared" si="723"/>
        <v>-1</v>
      </c>
      <c r="DH592" s="127">
        <f t="shared" si="724"/>
        <v>-0.80000000000000071</v>
      </c>
      <c r="DI592" s="127">
        <f t="shared" si="725"/>
        <v>0.19999999999999929</v>
      </c>
      <c r="DJ592" s="127">
        <f t="shared" si="726"/>
        <v>-0.40000000000000036</v>
      </c>
      <c r="DK592" s="127">
        <f t="shared" si="727"/>
        <v>-0.60000000000000142</v>
      </c>
      <c r="DL592" s="127">
        <f t="shared" si="728"/>
        <v>-0.40000000000000036</v>
      </c>
      <c r="DM592" s="127">
        <f t="shared" si="729"/>
        <v>-0.60000000000000142</v>
      </c>
      <c r="DN592" s="127">
        <f t="shared" si="730"/>
        <v>-1.5999999999999996</v>
      </c>
      <c r="DO592" s="127">
        <f t="shared" si="731"/>
        <v>-1</v>
      </c>
      <c r="DP592" s="127">
        <f t="shared" si="732"/>
        <v>-0.59999999999999964</v>
      </c>
      <c r="DQ592" s="127">
        <f t="shared" si="733"/>
        <v>-1</v>
      </c>
      <c r="DR592" s="127">
        <f t="shared" si="734"/>
        <v>-1</v>
      </c>
      <c r="DS592" s="127">
        <f t="shared" si="735"/>
        <v>-1.8000000000000007</v>
      </c>
      <c r="DU592" s="103">
        <v>44375</v>
      </c>
      <c r="DV592" s="127"/>
      <c r="DW592" s="202"/>
      <c r="DX592" s="134"/>
      <c r="DY592" s="127">
        <v>8</v>
      </c>
      <c r="DZ592" s="202">
        <v>7</v>
      </c>
      <c r="EA592" s="134">
        <f t="shared" si="718"/>
        <v>1</v>
      </c>
      <c r="EB592" s="127"/>
      <c r="EC592" s="202"/>
      <c r="ED592" s="134"/>
      <c r="EE592" s="127"/>
      <c r="EF592" s="202"/>
      <c r="EG592" s="134"/>
      <c r="EH592" s="127"/>
      <c r="EI592" s="202"/>
      <c r="EJ592" s="134"/>
      <c r="EK592" s="127"/>
      <c r="EL592" s="202"/>
      <c r="EM592" s="134"/>
      <c r="EN592" s="127"/>
      <c r="EO592" s="202"/>
      <c r="EP592" s="134"/>
      <c r="EQ592" s="127"/>
      <c r="ER592" s="202"/>
      <c r="ES592" s="134"/>
      <c r="ET592" s="127"/>
      <c r="EU592" s="202"/>
      <c r="EV592" s="134"/>
      <c r="EW592" s="127"/>
      <c r="EX592" s="202"/>
      <c r="EY592" s="134"/>
    </row>
    <row r="593" spans="10:155" ht="16.5" x14ac:dyDescent="0.35">
      <c r="J593" s="103">
        <v>44371</v>
      </c>
      <c r="K593" s="101">
        <f t="shared" si="719"/>
        <v>13.348387096774193</v>
      </c>
      <c r="L593" s="142">
        <v>13.2</v>
      </c>
      <c r="M593" s="143">
        <v>13.8</v>
      </c>
      <c r="N593" s="143">
        <v>12.8</v>
      </c>
      <c r="O593" s="143">
        <v>13</v>
      </c>
      <c r="P593" s="143">
        <v>14</v>
      </c>
      <c r="Q593" s="150">
        <v>19</v>
      </c>
      <c r="R593" s="142">
        <v>13.4</v>
      </c>
      <c r="S593" s="143">
        <v>13.4</v>
      </c>
      <c r="T593" s="143">
        <v>12.8</v>
      </c>
      <c r="U593" s="143">
        <v>14.6</v>
      </c>
      <c r="V593" s="143">
        <v>13.2</v>
      </c>
      <c r="W593" s="149">
        <v>13.6</v>
      </c>
      <c r="X593" s="161">
        <v>12</v>
      </c>
      <c r="Y593" s="143">
        <v>13</v>
      </c>
      <c r="Z593" s="143">
        <v>12.6</v>
      </c>
      <c r="AA593" s="143">
        <v>14.6</v>
      </c>
      <c r="AB593" s="150">
        <v>14.6</v>
      </c>
      <c r="AC593" s="142">
        <v>13.2</v>
      </c>
      <c r="AD593" s="143">
        <v>13.2</v>
      </c>
      <c r="AE593" s="143">
        <v>13</v>
      </c>
      <c r="AF593" s="143">
        <v>13.2</v>
      </c>
      <c r="AG593" s="143">
        <v>13</v>
      </c>
      <c r="AH593" s="143">
        <v>12.8</v>
      </c>
      <c r="AI593" s="143">
        <v>12.6</v>
      </c>
      <c r="AJ593" s="150">
        <v>12.6</v>
      </c>
      <c r="AK593" s="142">
        <v>13</v>
      </c>
      <c r="AL593" s="143">
        <v>12.4</v>
      </c>
      <c r="AM593" s="143">
        <v>12.6</v>
      </c>
      <c r="AN593" s="143">
        <v>12.2</v>
      </c>
      <c r="AO593" s="143">
        <v>12.4</v>
      </c>
      <c r="AP593" s="143">
        <v>14</v>
      </c>
      <c r="AQ593" s="110">
        <f t="shared" si="716"/>
        <v>-0.20000000000000107</v>
      </c>
      <c r="CX593" s="103">
        <v>44371</v>
      </c>
      <c r="CY593" s="127">
        <v>8.75</v>
      </c>
      <c r="CZ593" s="127">
        <v>6.9</v>
      </c>
      <c r="DA593" s="126">
        <f t="shared" si="717"/>
        <v>1.8499999999999996</v>
      </c>
      <c r="DC593" s="103">
        <v>44371</v>
      </c>
      <c r="DD593" s="127">
        <f t="shared" si="720"/>
        <v>-0.20000000000000107</v>
      </c>
      <c r="DE593" s="127">
        <f t="shared" si="721"/>
        <v>1.1999999999999993</v>
      </c>
      <c r="DF593" s="127">
        <f t="shared" si="722"/>
        <v>-1.2000000000000011</v>
      </c>
      <c r="DG593" s="127">
        <f t="shared" si="723"/>
        <v>-0.80000000000000071</v>
      </c>
      <c r="DH593" s="127">
        <f t="shared" si="724"/>
        <v>-1</v>
      </c>
      <c r="DI593" s="127">
        <f t="shared" si="725"/>
        <v>0</v>
      </c>
      <c r="DJ593" s="127">
        <f t="shared" si="726"/>
        <v>-0.59999999999999964</v>
      </c>
      <c r="DK593" s="127">
        <f t="shared" si="727"/>
        <v>-0.80000000000000071</v>
      </c>
      <c r="DL593" s="127">
        <f t="shared" si="728"/>
        <v>-0.59999999999999964</v>
      </c>
      <c r="DM593" s="127">
        <f t="shared" si="729"/>
        <v>-0.40000000000000036</v>
      </c>
      <c r="DN593" s="127">
        <f t="shared" si="730"/>
        <v>-1.2000000000000011</v>
      </c>
      <c r="DO593" s="127">
        <f t="shared" si="731"/>
        <v>-0.60000000000000142</v>
      </c>
      <c r="DP593" s="127">
        <f t="shared" si="732"/>
        <v>-0.79999999999999893</v>
      </c>
      <c r="DQ593" s="127">
        <f t="shared" si="733"/>
        <v>-1</v>
      </c>
      <c r="DR593" s="127">
        <f t="shared" si="734"/>
        <v>-0.40000000000000036</v>
      </c>
      <c r="DS593" s="127">
        <f t="shared" si="735"/>
        <v>-1.4000000000000004</v>
      </c>
      <c r="DU593" s="103">
        <v>44374</v>
      </c>
      <c r="DV593" s="127"/>
      <c r="DW593" s="202"/>
      <c r="DX593" s="134"/>
      <c r="DY593" s="127">
        <v>8.75</v>
      </c>
      <c r="DZ593" s="202">
        <v>7.25</v>
      </c>
      <c r="EA593" s="134">
        <f t="shared" si="718"/>
        <v>1.5</v>
      </c>
      <c r="EB593" s="127"/>
      <c r="EC593" s="202"/>
      <c r="ED593" s="134"/>
      <c r="EE593" s="127"/>
      <c r="EF593" s="202"/>
      <c r="EG593" s="134"/>
      <c r="EH593" s="127"/>
      <c r="EI593" s="202"/>
      <c r="EJ593" s="134"/>
      <c r="EK593" s="127"/>
      <c r="EL593" s="202"/>
      <c r="EM593" s="134"/>
      <c r="EN593" s="127"/>
      <c r="EO593" s="202"/>
      <c r="EP593" s="134"/>
      <c r="EQ593" s="127"/>
      <c r="ER593" s="202"/>
      <c r="ES593" s="134"/>
      <c r="ET593" s="127"/>
      <c r="EU593" s="202"/>
      <c r="EV593" s="134"/>
      <c r="EW593" s="127"/>
      <c r="EX593" s="202"/>
      <c r="EY593" s="134"/>
    </row>
    <row r="594" spans="10:155" ht="16.5" x14ac:dyDescent="0.35">
      <c r="J594" s="103">
        <v>44370</v>
      </c>
      <c r="K594" s="101">
        <f t="shared" si="719"/>
        <v>13.245161290322581</v>
      </c>
      <c r="L594" s="142">
        <v>13.2</v>
      </c>
      <c r="M594" s="143">
        <v>13.4</v>
      </c>
      <c r="N594" s="143">
        <v>13</v>
      </c>
      <c r="O594" s="143">
        <v>13</v>
      </c>
      <c r="P594" s="143">
        <v>14</v>
      </c>
      <c r="Q594" s="150">
        <v>19.600000000000001</v>
      </c>
      <c r="R594" s="142">
        <v>13.2</v>
      </c>
      <c r="S594" s="143">
        <v>13.2</v>
      </c>
      <c r="T594" s="143">
        <v>12.6</v>
      </c>
      <c r="U594" s="143">
        <v>14.4</v>
      </c>
      <c r="V594" s="143">
        <v>13.2</v>
      </c>
      <c r="W594" s="149">
        <v>13.6</v>
      </c>
      <c r="X594" s="161">
        <v>12</v>
      </c>
      <c r="Y594" s="143">
        <v>12.8</v>
      </c>
      <c r="Z594" s="143">
        <v>12.6</v>
      </c>
      <c r="AA594" s="143">
        <v>14.6</v>
      </c>
      <c r="AB594" s="150">
        <v>14.6</v>
      </c>
      <c r="AC594" s="142">
        <v>12.8</v>
      </c>
      <c r="AD594" s="143">
        <v>12.8</v>
      </c>
      <c r="AE594" s="143">
        <v>13</v>
      </c>
      <c r="AF594" s="143">
        <v>13.2</v>
      </c>
      <c r="AG594" s="143">
        <v>12.6</v>
      </c>
      <c r="AH594" s="143">
        <v>12.6</v>
      </c>
      <c r="AI594" s="143">
        <v>12.6</v>
      </c>
      <c r="AJ594" s="150">
        <v>12.6</v>
      </c>
      <c r="AK594" s="142">
        <v>12.8</v>
      </c>
      <c r="AL594" s="143">
        <v>12.4</v>
      </c>
      <c r="AM594" s="143">
        <v>12.2</v>
      </c>
      <c r="AN594" s="143">
        <v>12</v>
      </c>
      <c r="AO594" s="143">
        <v>12.2</v>
      </c>
      <c r="AP594" s="143">
        <v>13.8</v>
      </c>
      <c r="AQ594" s="110">
        <f t="shared" si="716"/>
        <v>0</v>
      </c>
      <c r="CX594" s="103">
        <v>44370</v>
      </c>
      <c r="CY594" s="127">
        <v>8.75</v>
      </c>
      <c r="CZ594" s="127">
        <v>7</v>
      </c>
      <c r="DA594" s="126">
        <f t="shared" si="717"/>
        <v>1.75</v>
      </c>
      <c r="DC594" s="103">
        <v>44370</v>
      </c>
      <c r="DD594" s="127">
        <f t="shared" si="720"/>
        <v>0</v>
      </c>
      <c r="DE594" s="127">
        <f t="shared" si="721"/>
        <v>1.2000000000000011</v>
      </c>
      <c r="DF594" s="127">
        <f t="shared" si="722"/>
        <v>-1.1999999999999993</v>
      </c>
      <c r="DG594" s="127">
        <f t="shared" si="723"/>
        <v>-1</v>
      </c>
      <c r="DH594" s="127">
        <f t="shared" si="724"/>
        <v>-0.79999999999999893</v>
      </c>
      <c r="DI594" s="127">
        <f t="shared" si="725"/>
        <v>0</v>
      </c>
      <c r="DJ594" s="127">
        <f t="shared" si="726"/>
        <v>-0.59999999999999964</v>
      </c>
      <c r="DK594" s="127">
        <f t="shared" si="727"/>
        <v>-0.59999999999999964</v>
      </c>
      <c r="DL594" s="127">
        <f t="shared" si="728"/>
        <v>-0.19999999999999929</v>
      </c>
      <c r="DM594" s="127">
        <f t="shared" si="729"/>
        <v>-0.39999999999999858</v>
      </c>
      <c r="DN594" s="127">
        <f t="shared" si="730"/>
        <v>-1.1999999999999993</v>
      </c>
      <c r="DO594" s="127">
        <f t="shared" si="731"/>
        <v>-0.59999999999999964</v>
      </c>
      <c r="DP594" s="127">
        <f t="shared" si="732"/>
        <v>-0.79999999999999893</v>
      </c>
      <c r="DQ594" s="127">
        <f t="shared" si="733"/>
        <v>-0.79999999999999893</v>
      </c>
      <c r="DR594" s="127">
        <f t="shared" si="734"/>
        <v>-0.40000000000000036</v>
      </c>
      <c r="DS594" s="127">
        <f t="shared" si="735"/>
        <v>-1.1999999999999993</v>
      </c>
      <c r="DU594" s="103">
        <v>44373</v>
      </c>
      <c r="DV594" s="127"/>
      <c r="DW594" s="202"/>
      <c r="DX594" s="134"/>
      <c r="DY594" s="127">
        <v>7.9</v>
      </c>
      <c r="DZ594" s="202">
        <v>7</v>
      </c>
      <c r="EA594" s="134">
        <f t="shared" si="718"/>
        <v>0.90000000000000036</v>
      </c>
      <c r="EB594" s="127"/>
      <c r="EC594" s="202"/>
      <c r="ED594" s="134"/>
      <c r="EE594" s="127"/>
      <c r="EF594" s="202"/>
      <c r="EG594" s="134"/>
      <c r="EH594" s="127"/>
      <c r="EI594" s="202"/>
      <c r="EJ594" s="134"/>
      <c r="EK594" s="127"/>
      <c r="EL594" s="202"/>
      <c r="EM594" s="134"/>
      <c r="EN594" s="127"/>
      <c r="EO594" s="202"/>
      <c r="EP594" s="134"/>
      <c r="EQ594" s="127"/>
      <c r="ER594" s="202"/>
      <c r="ES594" s="134"/>
      <c r="ET594" s="127"/>
      <c r="EU594" s="202"/>
      <c r="EV594" s="134"/>
      <c r="EW594" s="127"/>
      <c r="EX594" s="202"/>
      <c r="EY594" s="134"/>
    </row>
    <row r="595" spans="10:155" ht="16.5" x14ac:dyDescent="0.35">
      <c r="J595" s="103">
        <v>44369</v>
      </c>
      <c r="K595" s="101">
        <f t="shared" si="719"/>
        <v>13.174193548387098</v>
      </c>
      <c r="L595" s="142">
        <v>13.2</v>
      </c>
      <c r="M595" s="143">
        <v>13.4</v>
      </c>
      <c r="N595" s="143">
        <v>13</v>
      </c>
      <c r="O595" s="143">
        <v>13</v>
      </c>
      <c r="P595" s="143">
        <v>14</v>
      </c>
      <c r="Q595" s="150">
        <v>19.600000000000001</v>
      </c>
      <c r="R595" s="142">
        <v>13.2</v>
      </c>
      <c r="S595" s="143">
        <v>13</v>
      </c>
      <c r="T595" s="143">
        <v>12.4</v>
      </c>
      <c r="U595" s="143">
        <v>14.4</v>
      </c>
      <c r="V595" s="143">
        <v>12.8</v>
      </c>
      <c r="W595" s="149">
        <v>13.6</v>
      </c>
      <c r="X595" s="161">
        <v>12</v>
      </c>
      <c r="Y595" s="143">
        <v>12.8</v>
      </c>
      <c r="Z595" s="143">
        <v>12.2</v>
      </c>
      <c r="AA595" s="143">
        <v>14.2</v>
      </c>
      <c r="AB595" s="150">
        <v>14.2</v>
      </c>
      <c r="AC595" s="142">
        <v>12.8</v>
      </c>
      <c r="AD595" s="143">
        <v>12.8</v>
      </c>
      <c r="AE595" s="143">
        <v>13</v>
      </c>
      <c r="AF595" s="143">
        <v>13</v>
      </c>
      <c r="AG595" s="143">
        <v>12.6</v>
      </c>
      <c r="AH595" s="143">
        <v>12.6</v>
      </c>
      <c r="AI595" s="143">
        <v>12.4</v>
      </c>
      <c r="AJ595" s="150">
        <v>12.6</v>
      </c>
      <c r="AK595" s="142">
        <v>12.6</v>
      </c>
      <c r="AL595" s="143">
        <v>12.4</v>
      </c>
      <c r="AM595" s="143">
        <v>12.2</v>
      </c>
      <c r="AN595" s="143">
        <v>12</v>
      </c>
      <c r="AO595" s="143">
        <v>12.6</v>
      </c>
      <c r="AP595" s="143">
        <v>13.8</v>
      </c>
      <c r="AQ595" s="110">
        <f t="shared" si="716"/>
        <v>9.9999999999999645E-2</v>
      </c>
      <c r="CX595" s="103">
        <v>44369</v>
      </c>
      <c r="CY595" s="127">
        <v>8.75</v>
      </c>
      <c r="CZ595" s="127">
        <v>7</v>
      </c>
      <c r="DA595" s="126">
        <f t="shared" si="717"/>
        <v>1.75</v>
      </c>
      <c r="DC595" s="103">
        <v>44369</v>
      </c>
      <c r="DD595" s="127">
        <f t="shared" si="720"/>
        <v>-0.19999999999999929</v>
      </c>
      <c r="DE595" s="127">
        <f t="shared" si="721"/>
        <v>1.4000000000000004</v>
      </c>
      <c r="DF595" s="127">
        <f t="shared" si="722"/>
        <v>-1</v>
      </c>
      <c r="DG595" s="127">
        <f t="shared" si="723"/>
        <v>-0.80000000000000071</v>
      </c>
      <c r="DH595" s="127">
        <f t="shared" si="724"/>
        <v>-0.59999999999999964</v>
      </c>
      <c r="DI595" s="127">
        <f t="shared" si="725"/>
        <v>0.19999999999999929</v>
      </c>
      <c r="DJ595" s="127">
        <f t="shared" si="726"/>
        <v>-0.40000000000000036</v>
      </c>
      <c r="DK595" s="127">
        <f t="shared" si="727"/>
        <v>-0.59999999999999964</v>
      </c>
      <c r="DL595" s="127">
        <f t="shared" si="728"/>
        <v>0</v>
      </c>
      <c r="DM595" s="127">
        <f t="shared" si="729"/>
        <v>-0.40000000000000036</v>
      </c>
      <c r="DN595" s="127">
        <f t="shared" si="730"/>
        <v>-1.1999999999999993</v>
      </c>
      <c r="DO595" s="127">
        <f t="shared" si="731"/>
        <v>-0.59999999999999964</v>
      </c>
      <c r="DP595" s="127">
        <f t="shared" si="732"/>
        <v>-0.40000000000000036</v>
      </c>
      <c r="DQ595" s="127">
        <f t="shared" si="733"/>
        <v>-0.79999999999999893</v>
      </c>
      <c r="DR595" s="127">
        <f t="shared" si="734"/>
        <v>-0.40000000000000036</v>
      </c>
      <c r="DS595" s="127">
        <f t="shared" si="735"/>
        <v>-1</v>
      </c>
      <c r="DU595" s="103">
        <v>44372</v>
      </c>
      <c r="DV595" s="127"/>
      <c r="DW595" s="202"/>
      <c r="DX595" s="134"/>
      <c r="DY595" s="127">
        <v>7</v>
      </c>
      <c r="DZ595" s="202">
        <v>6</v>
      </c>
      <c r="EA595" s="134">
        <f t="shared" si="718"/>
        <v>1</v>
      </c>
      <c r="EB595" s="127"/>
      <c r="EC595" s="202"/>
      <c r="ED595" s="134"/>
      <c r="EE595" s="127"/>
      <c r="EF595" s="202"/>
      <c r="EG595" s="134"/>
      <c r="EH595" s="127"/>
      <c r="EI595" s="202"/>
      <c r="EJ595" s="134"/>
      <c r="EK595" s="127"/>
      <c r="EL595" s="202"/>
      <c r="EM595" s="134"/>
      <c r="EN595" s="127"/>
      <c r="EO595" s="202"/>
      <c r="EP595" s="134"/>
      <c r="EQ595" s="127"/>
      <c r="ER595" s="202"/>
      <c r="ES595" s="134"/>
      <c r="ET595" s="127"/>
      <c r="EU595" s="202"/>
      <c r="EV595" s="134"/>
      <c r="EW595" s="127"/>
      <c r="EX595" s="202"/>
      <c r="EY595" s="134"/>
    </row>
    <row r="596" spans="10:155" ht="16.5" x14ac:dyDescent="0.35">
      <c r="J596" s="103">
        <v>44368</v>
      </c>
      <c r="K596" s="101">
        <f t="shared" si="719"/>
        <v>13.303225806451616</v>
      </c>
      <c r="L596" s="142">
        <v>13.2</v>
      </c>
      <c r="M596" s="143">
        <v>13.8</v>
      </c>
      <c r="N596" s="143">
        <v>13.2</v>
      </c>
      <c r="O596" s="143">
        <v>13.2</v>
      </c>
      <c r="P596" s="143">
        <v>13.8</v>
      </c>
      <c r="Q596" s="150">
        <v>20</v>
      </c>
      <c r="R596" s="142">
        <v>13</v>
      </c>
      <c r="S596" s="143">
        <v>13</v>
      </c>
      <c r="T596" s="143">
        <v>12.8</v>
      </c>
      <c r="U596" s="143">
        <v>14.6</v>
      </c>
      <c r="V596" s="143">
        <v>13</v>
      </c>
      <c r="W596" s="149">
        <v>14</v>
      </c>
      <c r="X596" s="161">
        <v>12</v>
      </c>
      <c r="Y596" s="143">
        <v>13</v>
      </c>
      <c r="Z596" s="143">
        <v>12.6</v>
      </c>
      <c r="AA596" s="143">
        <v>14.6</v>
      </c>
      <c r="AB596" s="150">
        <v>14.6</v>
      </c>
      <c r="AC596" s="142">
        <v>12.6</v>
      </c>
      <c r="AD596" s="143">
        <v>12.6</v>
      </c>
      <c r="AE596" s="143">
        <v>12.8</v>
      </c>
      <c r="AF596" s="143">
        <v>13</v>
      </c>
      <c r="AG596" s="143">
        <v>12.6</v>
      </c>
      <c r="AH596" s="143">
        <v>12.6</v>
      </c>
      <c r="AI596" s="143">
        <v>12.4</v>
      </c>
      <c r="AJ596" s="150">
        <v>12.6</v>
      </c>
      <c r="AK596" s="142">
        <v>12.6</v>
      </c>
      <c r="AL596" s="143">
        <v>12.8</v>
      </c>
      <c r="AM596" s="143">
        <v>12.6</v>
      </c>
      <c r="AN596" s="143">
        <v>12</v>
      </c>
      <c r="AO596" s="143">
        <v>13</v>
      </c>
      <c r="AP596" s="143">
        <v>13.8</v>
      </c>
      <c r="AQ596" s="110">
        <f t="shared" si="716"/>
        <v>0.30000000000000071</v>
      </c>
      <c r="CX596" s="103">
        <v>44368</v>
      </c>
      <c r="CY596" s="127">
        <v>8.9</v>
      </c>
      <c r="CZ596" s="127">
        <v>7.25</v>
      </c>
      <c r="DA596" s="126">
        <f t="shared" si="717"/>
        <v>1.6500000000000004</v>
      </c>
      <c r="DC596" s="103">
        <v>44368</v>
      </c>
      <c r="DD596" s="127">
        <f t="shared" si="720"/>
        <v>0</v>
      </c>
      <c r="DE596" s="127">
        <f t="shared" si="721"/>
        <v>1.5999999999999996</v>
      </c>
      <c r="DF596" s="127">
        <f t="shared" si="722"/>
        <v>-1</v>
      </c>
      <c r="DG596" s="127">
        <f t="shared" si="723"/>
        <v>-0.40000000000000036</v>
      </c>
      <c r="DH596" s="127">
        <f t="shared" si="724"/>
        <v>-0.19999999999999929</v>
      </c>
      <c r="DI596" s="127">
        <f t="shared" si="725"/>
        <v>0</v>
      </c>
      <c r="DJ596" s="127">
        <f t="shared" si="726"/>
        <v>-0.40000000000000036</v>
      </c>
      <c r="DK596" s="127">
        <f t="shared" si="727"/>
        <v>-0.59999999999999964</v>
      </c>
      <c r="DL596" s="127">
        <f t="shared" si="728"/>
        <v>0.19999999999999929</v>
      </c>
      <c r="DM596" s="127">
        <f t="shared" si="729"/>
        <v>-0.40000000000000036</v>
      </c>
      <c r="DN596" s="127">
        <f t="shared" si="730"/>
        <v>-1</v>
      </c>
      <c r="DO596" s="127">
        <f t="shared" si="731"/>
        <v>-0.59999999999999964</v>
      </c>
      <c r="DP596" s="127">
        <f t="shared" si="732"/>
        <v>-0.19999999999999929</v>
      </c>
      <c r="DQ596" s="127">
        <f t="shared" si="733"/>
        <v>-0.19999999999999929</v>
      </c>
      <c r="DR596" s="127">
        <f t="shared" si="734"/>
        <v>-0.80000000000000071</v>
      </c>
      <c r="DS596" s="127">
        <f t="shared" si="735"/>
        <v>-1</v>
      </c>
      <c r="DU596" s="103">
        <v>44371</v>
      </c>
      <c r="DV596" s="127"/>
      <c r="DW596" s="202"/>
      <c r="DX596" s="134"/>
      <c r="DY596" s="127">
        <v>6.8</v>
      </c>
      <c r="DZ596" s="202">
        <v>5.7</v>
      </c>
      <c r="EA596" s="134">
        <f t="shared" si="718"/>
        <v>1.0999999999999996</v>
      </c>
      <c r="EB596" s="127"/>
      <c r="EC596" s="202"/>
      <c r="ED596" s="134"/>
      <c r="EE596" s="127"/>
      <c r="EF596" s="202"/>
      <c r="EG596" s="134"/>
      <c r="EH596" s="127"/>
      <c r="EI596" s="202"/>
      <c r="EJ596" s="134"/>
      <c r="EK596" s="127"/>
      <c r="EL596" s="202"/>
      <c r="EM596" s="134"/>
      <c r="EN596" s="127"/>
      <c r="EO596" s="202"/>
      <c r="EP596" s="134"/>
      <c r="EQ596" s="127"/>
      <c r="ER596" s="202"/>
      <c r="ES596" s="134"/>
      <c r="ET596" s="127"/>
      <c r="EU596" s="202"/>
      <c r="EV596" s="134"/>
      <c r="EW596" s="127"/>
      <c r="EX596" s="202"/>
      <c r="EY596" s="134"/>
    </row>
    <row r="597" spans="10:155" ht="16.5" x14ac:dyDescent="0.35">
      <c r="J597" s="103">
        <v>44367</v>
      </c>
      <c r="K597" s="101">
        <f t="shared" si="719"/>
        <v>13.393548387096775</v>
      </c>
      <c r="L597" s="142">
        <v>13.4</v>
      </c>
      <c r="M597" s="143">
        <v>13.8</v>
      </c>
      <c r="N597" s="143">
        <v>13.4</v>
      </c>
      <c r="O597" s="143">
        <v>13.6</v>
      </c>
      <c r="P597" s="143">
        <v>14.8</v>
      </c>
      <c r="Q597" s="150">
        <v>20.399999999999999</v>
      </c>
      <c r="R597" s="142">
        <v>13</v>
      </c>
      <c r="S597" s="143">
        <v>13</v>
      </c>
      <c r="T597" s="143">
        <v>12.6</v>
      </c>
      <c r="U597" s="143">
        <v>14.6</v>
      </c>
      <c r="V597" s="143">
        <v>13.2</v>
      </c>
      <c r="W597" s="149">
        <v>13.6</v>
      </c>
      <c r="X597" s="161">
        <v>11.8</v>
      </c>
      <c r="Y597" s="143">
        <v>12.8</v>
      </c>
      <c r="Z597" s="143">
        <v>12.6</v>
      </c>
      <c r="AA597" s="143">
        <v>14.6</v>
      </c>
      <c r="AB597" s="150">
        <v>14.6</v>
      </c>
      <c r="AC597" s="142">
        <v>12.6</v>
      </c>
      <c r="AD597" s="143">
        <v>12.6</v>
      </c>
      <c r="AE597" s="143">
        <v>12.8</v>
      </c>
      <c r="AF597" s="143">
        <v>13</v>
      </c>
      <c r="AG597" s="143">
        <v>12.6</v>
      </c>
      <c r="AH597" s="143">
        <v>12.6</v>
      </c>
      <c r="AI597" s="143">
        <v>12.4</v>
      </c>
      <c r="AJ597" s="150">
        <v>12.6</v>
      </c>
      <c r="AK597" s="142">
        <v>12.6</v>
      </c>
      <c r="AL597" s="143">
        <v>13</v>
      </c>
      <c r="AM597" s="143">
        <v>12.8</v>
      </c>
      <c r="AN597" s="143">
        <v>12.4</v>
      </c>
      <c r="AO597" s="143">
        <v>13.2</v>
      </c>
      <c r="AP597" s="143">
        <v>14.2</v>
      </c>
      <c r="AQ597" s="110">
        <f t="shared" si="716"/>
        <v>0.90000000000000036</v>
      </c>
      <c r="CX597" s="103">
        <v>44367</v>
      </c>
      <c r="CY597" s="127">
        <v>8.9</v>
      </c>
      <c r="CZ597" s="127">
        <v>7.25</v>
      </c>
      <c r="DA597" s="126">
        <f t="shared" si="717"/>
        <v>1.6500000000000004</v>
      </c>
      <c r="DC597" s="103">
        <v>44367</v>
      </c>
      <c r="DD597" s="127">
        <f t="shared" si="720"/>
        <v>0.19999999999999929</v>
      </c>
      <c r="DE597" s="127">
        <f t="shared" si="721"/>
        <v>1.5999999999999996</v>
      </c>
      <c r="DF597" s="127">
        <f t="shared" si="722"/>
        <v>-0.59999999999999964</v>
      </c>
      <c r="DG597" s="127">
        <f t="shared" si="723"/>
        <v>-0.19999999999999929</v>
      </c>
      <c r="DH597" s="127">
        <f t="shared" si="724"/>
        <v>0</v>
      </c>
      <c r="DI597" s="127">
        <f t="shared" si="725"/>
        <v>0</v>
      </c>
      <c r="DJ597" s="127">
        <f t="shared" si="726"/>
        <v>-0.40000000000000036</v>
      </c>
      <c r="DK597" s="127">
        <f t="shared" si="727"/>
        <v>-0.59999999999999964</v>
      </c>
      <c r="DL597" s="127">
        <f t="shared" si="728"/>
        <v>0.40000000000000036</v>
      </c>
      <c r="DM597" s="127">
        <f t="shared" si="729"/>
        <v>-0.40000000000000036</v>
      </c>
      <c r="DN597" s="127">
        <f t="shared" si="730"/>
        <v>-0.59999999999999964</v>
      </c>
      <c r="DO597" s="127">
        <f t="shared" si="731"/>
        <v>-0.19999999999999929</v>
      </c>
      <c r="DP597" s="127">
        <f t="shared" si="732"/>
        <v>-0.19999999999999929</v>
      </c>
      <c r="DQ597" s="127">
        <f t="shared" si="733"/>
        <v>0</v>
      </c>
      <c r="DR597" s="127">
        <f t="shared" si="734"/>
        <v>-1.1999999999999993</v>
      </c>
      <c r="DS597" s="127">
        <f t="shared" si="735"/>
        <v>-1.1999999999999993</v>
      </c>
      <c r="DU597" s="103">
        <v>44370</v>
      </c>
      <c r="DV597" s="127"/>
      <c r="DW597" s="202"/>
      <c r="DX597" s="134"/>
      <c r="DY597" s="127">
        <v>6.65</v>
      </c>
      <c r="DZ597" s="202">
        <v>6</v>
      </c>
      <c r="EA597" s="134">
        <f t="shared" si="718"/>
        <v>0.65000000000000036</v>
      </c>
      <c r="EB597" s="127"/>
      <c r="EC597" s="202"/>
      <c r="ED597" s="134"/>
      <c r="EE597" s="127"/>
      <c r="EF597" s="202"/>
      <c r="EG597" s="134"/>
      <c r="EH597" s="127"/>
      <c r="EI597" s="202"/>
      <c r="EJ597" s="134"/>
      <c r="EK597" s="127"/>
      <c r="EL597" s="202"/>
      <c r="EM597" s="134"/>
      <c r="EN597" s="127"/>
      <c r="EO597" s="202"/>
      <c r="EP597" s="134"/>
      <c r="EQ597" s="127"/>
      <c r="ER597" s="202"/>
      <c r="ES597" s="134"/>
      <c r="ET597" s="127"/>
      <c r="EU597" s="202"/>
      <c r="EV597" s="134"/>
      <c r="EW597" s="127"/>
      <c r="EX597" s="202"/>
      <c r="EY597" s="134"/>
    </row>
    <row r="598" spans="10:155" ht="16.5" x14ac:dyDescent="0.35">
      <c r="J598" s="103">
        <v>44366</v>
      </c>
      <c r="K598" s="101">
        <f t="shared" si="719"/>
        <v>13.683870967741939</v>
      </c>
      <c r="L598" s="142">
        <v>13.4</v>
      </c>
      <c r="M598" s="143">
        <v>14.4</v>
      </c>
      <c r="N598" s="143">
        <v>13.8</v>
      </c>
      <c r="O598" s="143">
        <v>14</v>
      </c>
      <c r="P598" s="143">
        <v>14.6</v>
      </c>
      <c r="Q598" s="150">
        <v>20.6</v>
      </c>
      <c r="R598" s="142">
        <v>13.2</v>
      </c>
      <c r="S598" s="143">
        <v>13</v>
      </c>
      <c r="T598" s="143">
        <v>13.2</v>
      </c>
      <c r="U598" s="143">
        <v>15.4</v>
      </c>
      <c r="V598" s="143">
        <v>13.8</v>
      </c>
      <c r="W598" s="149">
        <v>14</v>
      </c>
      <c r="X598" s="161">
        <v>12</v>
      </c>
      <c r="Y598" s="143">
        <v>13.2</v>
      </c>
      <c r="Z598" s="143">
        <v>12.8</v>
      </c>
      <c r="AA598" s="143">
        <v>14.8</v>
      </c>
      <c r="AB598" s="150">
        <v>14.8</v>
      </c>
      <c r="AC598" s="142">
        <v>13.2</v>
      </c>
      <c r="AD598" s="143">
        <v>13.2</v>
      </c>
      <c r="AE598" s="143">
        <v>13</v>
      </c>
      <c r="AF598" s="143">
        <v>13</v>
      </c>
      <c r="AG598" s="143">
        <v>12.6</v>
      </c>
      <c r="AH598" s="143">
        <v>12.6</v>
      </c>
      <c r="AI598" s="143">
        <v>12.6</v>
      </c>
      <c r="AJ598" s="150">
        <v>12.8</v>
      </c>
      <c r="AK598" s="142">
        <v>13.4</v>
      </c>
      <c r="AL598" s="143">
        <v>13.2</v>
      </c>
      <c r="AM598" s="143">
        <v>12.8</v>
      </c>
      <c r="AN598" s="143">
        <v>12.8</v>
      </c>
      <c r="AO598" s="143">
        <v>13.4</v>
      </c>
      <c r="AP598" s="143">
        <v>14.6</v>
      </c>
      <c r="AQ598" s="110">
        <f t="shared" si="716"/>
        <v>0.79999999999999893</v>
      </c>
      <c r="CX598" s="103">
        <v>44366</v>
      </c>
      <c r="CY598" s="127">
        <v>8.9</v>
      </c>
      <c r="CZ598" s="127">
        <v>7</v>
      </c>
      <c r="DA598" s="126">
        <f t="shared" si="717"/>
        <v>1.9000000000000004</v>
      </c>
      <c r="DC598" s="103">
        <v>44366</v>
      </c>
      <c r="DD598" s="127">
        <f t="shared" si="720"/>
        <v>0.80000000000000071</v>
      </c>
      <c r="DE598" s="127">
        <f t="shared" si="721"/>
        <v>2.4000000000000004</v>
      </c>
      <c r="DF598" s="127">
        <f t="shared" si="722"/>
        <v>-0.19999999999999929</v>
      </c>
      <c r="DG598" s="127">
        <f t="shared" si="723"/>
        <v>-0.19999999999999929</v>
      </c>
      <c r="DH598" s="127">
        <f t="shared" si="724"/>
        <v>0.19999999999999929</v>
      </c>
      <c r="DI598" s="127">
        <f t="shared" si="725"/>
        <v>0.19999999999999929</v>
      </c>
      <c r="DJ598" s="127">
        <f t="shared" si="726"/>
        <v>-0.40000000000000036</v>
      </c>
      <c r="DK598" s="127">
        <f t="shared" si="727"/>
        <v>-0.40000000000000036</v>
      </c>
      <c r="DL598" s="127">
        <f t="shared" si="728"/>
        <v>0.80000000000000071</v>
      </c>
      <c r="DM598" s="127">
        <f t="shared" si="729"/>
        <v>0.40000000000000036</v>
      </c>
      <c r="DN598" s="127">
        <f t="shared" si="730"/>
        <v>-0.39999999999999858</v>
      </c>
      <c r="DO598" s="127">
        <f t="shared" si="731"/>
        <v>0.20000000000000107</v>
      </c>
      <c r="DP598" s="127">
        <f t="shared" si="732"/>
        <v>-0.60000000000000142</v>
      </c>
      <c r="DQ598" s="127">
        <f t="shared" si="733"/>
        <v>0</v>
      </c>
      <c r="DR598" s="127">
        <f t="shared" si="734"/>
        <v>-1.1999999999999993</v>
      </c>
      <c r="DS598" s="127">
        <f t="shared" si="735"/>
        <v>-1</v>
      </c>
      <c r="DU598" s="103">
        <v>44369</v>
      </c>
      <c r="DV598" s="127"/>
      <c r="DW598" s="202"/>
      <c r="DX598" s="134"/>
      <c r="DY598" s="127">
        <v>6.5</v>
      </c>
      <c r="DZ598" s="202">
        <v>5.8</v>
      </c>
      <c r="EA598" s="134">
        <f t="shared" si="718"/>
        <v>0.70000000000000018</v>
      </c>
      <c r="EB598" s="127"/>
      <c r="EC598" s="202"/>
      <c r="ED598" s="134"/>
      <c r="EE598" s="127"/>
      <c r="EF598" s="202"/>
      <c r="EG598" s="134"/>
      <c r="EH598" s="127"/>
      <c r="EI598" s="202"/>
      <c r="EJ598" s="134"/>
      <c r="EK598" s="127"/>
      <c r="EL598" s="202"/>
      <c r="EM598" s="134"/>
      <c r="EN598" s="127"/>
      <c r="EO598" s="202"/>
      <c r="EP598" s="134"/>
      <c r="EQ598" s="127"/>
      <c r="ER598" s="202"/>
      <c r="ES598" s="134"/>
      <c r="ET598" s="127"/>
      <c r="EU598" s="202"/>
      <c r="EV598" s="134"/>
      <c r="EW598" s="127"/>
      <c r="EX598" s="202"/>
      <c r="EY598" s="134"/>
    </row>
    <row r="599" spans="10:155" ht="16.5" x14ac:dyDescent="0.35">
      <c r="J599" s="103">
        <v>44365</v>
      </c>
      <c r="K599" s="101">
        <f t="shared" si="719"/>
        <v>14.161290322580644</v>
      </c>
      <c r="L599" s="142">
        <v>14.2</v>
      </c>
      <c r="M599" s="143">
        <v>14.8</v>
      </c>
      <c r="N599" s="143">
        <v>14.4</v>
      </c>
      <c r="O599" s="143">
        <v>14.4</v>
      </c>
      <c r="P599" s="143">
        <v>15</v>
      </c>
      <c r="Q599" s="150">
        <v>20.8</v>
      </c>
      <c r="R599" s="142">
        <v>13.8</v>
      </c>
      <c r="S599" s="143">
        <v>13.4</v>
      </c>
      <c r="T599" s="143">
        <v>13.8</v>
      </c>
      <c r="U599" s="143">
        <v>15.8</v>
      </c>
      <c r="V599" s="143">
        <v>14.2</v>
      </c>
      <c r="W599" s="149">
        <v>15</v>
      </c>
      <c r="X599" s="161">
        <v>12.4</v>
      </c>
      <c r="Y599" s="143">
        <v>14</v>
      </c>
      <c r="Z599" s="143">
        <v>13.2</v>
      </c>
      <c r="AA599" s="143">
        <v>15.2</v>
      </c>
      <c r="AB599" s="150">
        <v>15.2</v>
      </c>
      <c r="AC599" s="142">
        <v>13.8</v>
      </c>
      <c r="AD599" s="143">
        <v>13.8</v>
      </c>
      <c r="AE599" s="143">
        <v>14</v>
      </c>
      <c r="AF599" s="143">
        <v>13.2</v>
      </c>
      <c r="AG599" s="143">
        <v>13.4</v>
      </c>
      <c r="AH599" s="143">
        <v>13</v>
      </c>
      <c r="AI599" s="143">
        <v>12.4</v>
      </c>
      <c r="AJ599" s="150">
        <v>13</v>
      </c>
      <c r="AK599" s="142">
        <v>14</v>
      </c>
      <c r="AL599" s="143">
        <v>13.6</v>
      </c>
      <c r="AM599" s="143">
        <v>13.4</v>
      </c>
      <c r="AN599" s="143">
        <v>13.2</v>
      </c>
      <c r="AO599" s="143">
        <v>13.6</v>
      </c>
      <c r="AP599" s="143">
        <v>15</v>
      </c>
      <c r="AQ599" s="110">
        <f t="shared" si="716"/>
        <v>0.69999999999999929</v>
      </c>
      <c r="CX599" s="103">
        <v>44365</v>
      </c>
      <c r="CY599" s="127">
        <v>9.25</v>
      </c>
      <c r="CZ599" s="127">
        <v>7.5</v>
      </c>
      <c r="DA599" s="126">
        <f t="shared" si="717"/>
        <v>1.75</v>
      </c>
      <c r="DC599" s="103">
        <v>44365</v>
      </c>
      <c r="DD599" s="127">
        <f t="shared" si="720"/>
        <v>0.79999999999999893</v>
      </c>
      <c r="DE599" s="127">
        <f t="shared" si="721"/>
        <v>2.4000000000000004</v>
      </c>
      <c r="DF599" s="127">
        <f t="shared" si="722"/>
        <v>-0.20000000000000107</v>
      </c>
      <c r="DG599" s="127">
        <f t="shared" si="723"/>
        <v>0</v>
      </c>
      <c r="DH599" s="127">
        <f t="shared" si="724"/>
        <v>0.19999999999999929</v>
      </c>
      <c r="DI599" s="127">
        <f t="shared" si="725"/>
        <v>0.40000000000000036</v>
      </c>
      <c r="DJ599" s="127">
        <f t="shared" si="726"/>
        <v>-0.40000000000000036</v>
      </c>
      <c r="DK599" s="127">
        <f t="shared" si="727"/>
        <v>-1</v>
      </c>
      <c r="DL599" s="127">
        <f t="shared" si="728"/>
        <v>1</v>
      </c>
      <c r="DM599" s="127">
        <f t="shared" si="729"/>
        <v>0.59999999999999964</v>
      </c>
      <c r="DN599" s="127">
        <f t="shared" si="730"/>
        <v>-0.60000000000000142</v>
      </c>
      <c r="DO599" s="127">
        <f t="shared" si="731"/>
        <v>0.19999999999999929</v>
      </c>
      <c r="DP599" s="127">
        <f t="shared" si="732"/>
        <v>-0.59999999999999964</v>
      </c>
      <c r="DQ599" s="127">
        <f t="shared" si="733"/>
        <v>-0.20000000000000107</v>
      </c>
      <c r="DR599" s="127">
        <f t="shared" si="734"/>
        <v>-1.1999999999999993</v>
      </c>
      <c r="DS599" s="127">
        <f t="shared" si="735"/>
        <v>-1</v>
      </c>
      <c r="DU599" s="103">
        <v>44368</v>
      </c>
      <c r="DV599" s="127"/>
      <c r="DW599" s="202"/>
      <c r="DX599" s="134"/>
      <c r="DY599" s="127">
        <v>6.5</v>
      </c>
      <c r="DZ599" s="202">
        <v>5.9</v>
      </c>
      <c r="EA599" s="134">
        <f t="shared" si="718"/>
        <v>0.59999999999999964</v>
      </c>
      <c r="EB599" s="127"/>
      <c r="EC599" s="202"/>
      <c r="ED599" s="134"/>
      <c r="EE599" s="127"/>
      <c r="EF599" s="202"/>
      <c r="EG599" s="134"/>
      <c r="EH599" s="127"/>
      <c r="EI599" s="202"/>
      <c r="EJ599" s="134"/>
      <c r="EK599" s="127"/>
      <c r="EL599" s="202"/>
      <c r="EM599" s="134"/>
      <c r="EN599" s="127"/>
      <c r="EO599" s="202"/>
      <c r="EP599" s="134"/>
      <c r="EQ599" s="127"/>
      <c r="ER599" s="202"/>
      <c r="ES599" s="134"/>
      <c r="ET599" s="127"/>
      <c r="EU599" s="202"/>
      <c r="EV599" s="134"/>
      <c r="EW599" s="127"/>
      <c r="EX599" s="202"/>
      <c r="EY599" s="134"/>
    </row>
    <row r="600" spans="10:155" ht="16.5" x14ac:dyDescent="0.35">
      <c r="J600" s="103">
        <v>44364</v>
      </c>
      <c r="K600" s="101">
        <f t="shared" si="719"/>
        <v>14.516129032258064</v>
      </c>
      <c r="L600" s="142">
        <v>14.6</v>
      </c>
      <c r="M600" s="143">
        <v>15.2</v>
      </c>
      <c r="N600" s="143">
        <v>14.2</v>
      </c>
      <c r="O600" s="143">
        <v>14.6</v>
      </c>
      <c r="P600" s="143">
        <v>15.2</v>
      </c>
      <c r="Q600" s="150">
        <v>21</v>
      </c>
      <c r="R600" s="142">
        <v>14.2</v>
      </c>
      <c r="S600" s="143">
        <v>14.4</v>
      </c>
      <c r="T600" s="143">
        <v>14.4</v>
      </c>
      <c r="U600" s="143">
        <v>16.2</v>
      </c>
      <c r="V600" s="143">
        <v>14.8</v>
      </c>
      <c r="W600" s="149">
        <v>15.2</v>
      </c>
      <c r="X600" s="161">
        <v>12.6</v>
      </c>
      <c r="Y600" s="143">
        <v>14.2</v>
      </c>
      <c r="Z600" s="143">
        <v>13.6</v>
      </c>
      <c r="AA600" s="143">
        <v>15.6</v>
      </c>
      <c r="AB600" s="150">
        <v>15.4</v>
      </c>
      <c r="AC600" s="142">
        <v>14</v>
      </c>
      <c r="AD600" s="143">
        <v>14</v>
      </c>
      <c r="AE600" s="143">
        <v>14.2</v>
      </c>
      <c r="AF600" s="143">
        <v>14.2</v>
      </c>
      <c r="AG600" s="143">
        <v>13.8</v>
      </c>
      <c r="AH600" s="143">
        <v>13.6</v>
      </c>
      <c r="AI600" s="143">
        <v>12.8</v>
      </c>
      <c r="AJ600" s="150">
        <v>13.4</v>
      </c>
      <c r="AK600" s="142">
        <v>14.2</v>
      </c>
      <c r="AL600" s="143">
        <v>13.8</v>
      </c>
      <c r="AM600" s="143">
        <v>13.8</v>
      </c>
      <c r="AN600" s="143">
        <v>13.6</v>
      </c>
      <c r="AO600" s="143">
        <v>13.8</v>
      </c>
      <c r="AP600" s="143">
        <v>15.4</v>
      </c>
      <c r="AQ600" s="110">
        <f t="shared" si="716"/>
        <v>0.19999999999999929</v>
      </c>
      <c r="CX600" s="103">
        <v>44364</v>
      </c>
      <c r="CY600" s="127">
        <v>9</v>
      </c>
      <c r="CZ600" s="127">
        <v>7</v>
      </c>
      <c r="DA600" s="126">
        <f t="shared" si="717"/>
        <v>2</v>
      </c>
      <c r="DC600" s="103">
        <v>44364</v>
      </c>
      <c r="DD600" s="127">
        <f t="shared" si="720"/>
        <v>0.40000000000000036</v>
      </c>
      <c r="DE600" s="127">
        <f t="shared" si="721"/>
        <v>1.7999999999999989</v>
      </c>
      <c r="DF600" s="127">
        <f t="shared" si="722"/>
        <v>-0.80000000000000071</v>
      </c>
      <c r="DG600" s="127">
        <f t="shared" si="723"/>
        <v>-0.59999999999999964</v>
      </c>
      <c r="DH600" s="127">
        <f t="shared" si="724"/>
        <v>-0.59999999999999964</v>
      </c>
      <c r="DI600" s="127">
        <f t="shared" si="725"/>
        <v>-0.20000000000000107</v>
      </c>
      <c r="DJ600" s="127">
        <f t="shared" si="726"/>
        <v>-0.80000000000000071</v>
      </c>
      <c r="DK600" s="127">
        <f t="shared" si="727"/>
        <v>-1.5999999999999996</v>
      </c>
      <c r="DL600" s="127">
        <f t="shared" si="728"/>
        <v>-0.20000000000000107</v>
      </c>
      <c r="DM600" s="127">
        <f t="shared" si="729"/>
        <v>-0.20000000000000107</v>
      </c>
      <c r="DN600" s="127">
        <f t="shared" si="730"/>
        <v>-0.59999999999999964</v>
      </c>
      <c r="DO600" s="127">
        <f t="shared" si="731"/>
        <v>0</v>
      </c>
      <c r="DP600" s="127">
        <f t="shared" si="732"/>
        <v>-1</v>
      </c>
      <c r="DQ600" s="127">
        <f t="shared" si="733"/>
        <v>-0.39999999999999858</v>
      </c>
      <c r="DR600" s="127">
        <f t="shared" si="734"/>
        <v>-1.2000000000000011</v>
      </c>
      <c r="DS600" s="127">
        <f t="shared" si="735"/>
        <v>-1.8000000000000007</v>
      </c>
      <c r="DU600" s="103">
        <v>44367</v>
      </c>
      <c r="DV600" s="127"/>
      <c r="DW600" s="202"/>
      <c r="DX600" s="134"/>
      <c r="DY600" s="127">
        <v>6.6</v>
      </c>
      <c r="DZ600" s="202">
        <v>5.75</v>
      </c>
      <c r="EA600" s="134">
        <f t="shared" si="718"/>
        <v>0.84999999999999964</v>
      </c>
      <c r="EB600" s="127"/>
      <c r="EC600" s="202"/>
      <c r="ED600" s="134"/>
      <c r="EE600" s="127"/>
      <c r="EF600" s="202"/>
      <c r="EG600" s="134"/>
      <c r="EH600" s="127"/>
      <c r="EI600" s="202"/>
      <c r="EJ600" s="134"/>
      <c r="EK600" s="127"/>
      <c r="EL600" s="202"/>
      <c r="EM600" s="134"/>
      <c r="EN600" s="127"/>
      <c r="EO600" s="202"/>
      <c r="EP600" s="134"/>
      <c r="EQ600" s="127"/>
      <c r="ER600" s="202"/>
      <c r="ES600" s="134"/>
      <c r="ET600" s="127"/>
      <c r="EU600" s="202"/>
      <c r="EV600" s="134"/>
      <c r="EW600" s="127"/>
      <c r="EX600" s="202"/>
      <c r="EY600" s="134"/>
    </row>
    <row r="601" spans="10:155" ht="16.5" x14ac:dyDescent="0.35">
      <c r="J601" s="103">
        <v>44363</v>
      </c>
      <c r="K601" s="101">
        <f t="shared" si="719"/>
        <v>14.680645161290325</v>
      </c>
      <c r="L601" s="142">
        <v>15</v>
      </c>
      <c r="M601" s="143">
        <v>13.4</v>
      </c>
      <c r="N601" s="143">
        <v>14.8</v>
      </c>
      <c r="O601" s="143">
        <v>14.6</v>
      </c>
      <c r="P601" s="143">
        <v>15.2</v>
      </c>
      <c r="Q601" s="150">
        <v>22</v>
      </c>
      <c r="R601" s="142">
        <v>14.2</v>
      </c>
      <c r="S601" s="143">
        <v>14.6</v>
      </c>
      <c r="T601" s="143">
        <v>14.8</v>
      </c>
      <c r="U601" s="143">
        <v>16.399999999999999</v>
      </c>
      <c r="V601" s="143">
        <v>15</v>
      </c>
      <c r="W601" s="149">
        <v>14.6</v>
      </c>
      <c r="X601" s="161">
        <v>13</v>
      </c>
      <c r="Y601" s="143">
        <v>14.6</v>
      </c>
      <c r="Z601" s="143">
        <v>14</v>
      </c>
      <c r="AA601" s="143">
        <v>15.5</v>
      </c>
      <c r="AB601" s="150">
        <v>15.8</v>
      </c>
      <c r="AC601" s="142">
        <v>14</v>
      </c>
      <c r="AD601" s="143">
        <v>14</v>
      </c>
      <c r="AE601" s="143">
        <v>14.6</v>
      </c>
      <c r="AF601" s="143">
        <v>14.6</v>
      </c>
      <c r="AG601" s="143">
        <v>14</v>
      </c>
      <c r="AH601" s="143">
        <v>13.8</v>
      </c>
      <c r="AI601" s="143">
        <v>13.6</v>
      </c>
      <c r="AJ601" s="150">
        <v>13.4</v>
      </c>
      <c r="AK601" s="142">
        <v>14.6</v>
      </c>
      <c r="AL601" s="143">
        <v>14</v>
      </c>
      <c r="AM601" s="143">
        <v>13.8</v>
      </c>
      <c r="AN601" s="143">
        <v>13.8</v>
      </c>
      <c r="AO601" s="143">
        <v>14</v>
      </c>
      <c r="AP601" s="143">
        <v>15.4</v>
      </c>
      <c r="AQ601" s="110">
        <f t="shared" si="716"/>
        <v>0.20000000000000107</v>
      </c>
      <c r="CX601" s="103">
        <v>44363</v>
      </c>
      <c r="CY601" s="127">
        <v>9</v>
      </c>
      <c r="CZ601" s="127">
        <v>7.25</v>
      </c>
      <c r="DA601" s="126">
        <f t="shared" si="717"/>
        <v>1.75</v>
      </c>
      <c r="DC601" s="103">
        <v>44363</v>
      </c>
      <c r="DD601" s="127">
        <f t="shared" si="720"/>
        <v>0.40000000000000036</v>
      </c>
      <c r="DE601" s="127">
        <f t="shared" si="721"/>
        <v>1.7999999999999989</v>
      </c>
      <c r="DF601" s="127">
        <f t="shared" si="722"/>
        <v>-0.79999999999999893</v>
      </c>
      <c r="DG601" s="127">
        <f t="shared" si="723"/>
        <v>-0.79999999999999893</v>
      </c>
      <c r="DH601" s="127">
        <f t="shared" si="724"/>
        <v>-0.59999999999999964</v>
      </c>
      <c r="DI601" s="127">
        <f t="shared" si="725"/>
        <v>-0.40000000000000036</v>
      </c>
      <c r="DJ601" s="127">
        <f t="shared" si="726"/>
        <v>-0.79999999999999893</v>
      </c>
      <c r="DK601" s="127">
        <f t="shared" si="727"/>
        <v>-1</v>
      </c>
      <c r="DL601" s="127">
        <f t="shared" si="728"/>
        <v>0.20000000000000107</v>
      </c>
      <c r="DM601" s="127">
        <f t="shared" si="729"/>
        <v>0</v>
      </c>
      <c r="DN601" s="127">
        <f t="shared" si="730"/>
        <v>-0.39999999999999858</v>
      </c>
      <c r="DO601" s="127">
        <f t="shared" si="731"/>
        <v>0</v>
      </c>
      <c r="DP601" s="127">
        <f t="shared" si="732"/>
        <v>-1</v>
      </c>
      <c r="DQ601" s="127">
        <f t="shared" si="733"/>
        <v>-0.19999999999999929</v>
      </c>
      <c r="DR601" s="127">
        <f t="shared" si="734"/>
        <v>-1</v>
      </c>
      <c r="DS601" s="127">
        <f t="shared" si="735"/>
        <v>-1.5999999999999996</v>
      </c>
      <c r="DU601" s="103">
        <v>44366</v>
      </c>
      <c r="DV601" s="127"/>
      <c r="DW601" s="202"/>
      <c r="DX601" s="134"/>
      <c r="DY601" s="127">
        <v>6.6</v>
      </c>
      <c r="DZ601" s="202">
        <v>5.5</v>
      </c>
      <c r="EA601" s="134">
        <f t="shared" si="718"/>
        <v>1.0999999999999996</v>
      </c>
      <c r="EB601" s="127"/>
      <c r="EC601" s="202"/>
      <c r="ED601" s="134"/>
      <c r="EE601" s="127"/>
      <c r="EF601" s="202"/>
      <c r="EG601" s="134"/>
      <c r="EH601" s="127"/>
      <c r="EI601" s="202"/>
      <c r="EJ601" s="134"/>
      <c r="EK601" s="127"/>
      <c r="EL601" s="202"/>
      <c r="EM601" s="134"/>
      <c r="EN601" s="127"/>
      <c r="EO601" s="202"/>
      <c r="EP601" s="134"/>
      <c r="EQ601" s="127"/>
      <c r="ER601" s="202"/>
      <c r="ES601" s="134"/>
      <c r="ET601" s="127"/>
      <c r="EU601" s="202"/>
      <c r="EV601" s="134"/>
      <c r="EW601" s="127"/>
      <c r="EX601" s="202"/>
      <c r="EY601" s="134"/>
    </row>
    <row r="602" spans="10:155" ht="16.5" x14ac:dyDescent="0.35">
      <c r="J602" s="103">
        <v>44362</v>
      </c>
      <c r="K602" s="101">
        <f t="shared" si="719"/>
        <v>14.916129032258066</v>
      </c>
      <c r="L602" s="142">
        <v>15.2</v>
      </c>
      <c r="M602" s="143">
        <v>15.4</v>
      </c>
      <c r="N602" s="143">
        <v>15</v>
      </c>
      <c r="O602" s="143">
        <v>14.6</v>
      </c>
      <c r="P602" s="143">
        <v>15.6</v>
      </c>
      <c r="Q602" s="150">
        <v>22</v>
      </c>
      <c r="R602" s="142">
        <v>15</v>
      </c>
      <c r="S602" s="143">
        <v>14.6</v>
      </c>
      <c r="T602" s="143">
        <v>15</v>
      </c>
      <c r="U602" s="143">
        <v>16.2</v>
      </c>
      <c r="V602" s="143">
        <v>15.2</v>
      </c>
      <c r="W602" s="149">
        <v>15.8</v>
      </c>
      <c r="X602" s="161">
        <v>13</v>
      </c>
      <c r="Y602" s="143">
        <v>14.8</v>
      </c>
      <c r="Z602" s="143">
        <v>13.8</v>
      </c>
      <c r="AA602" s="143">
        <v>16</v>
      </c>
      <c r="AB602" s="150">
        <v>15.8</v>
      </c>
      <c r="AC602" s="142">
        <v>14</v>
      </c>
      <c r="AD602" s="143">
        <v>14</v>
      </c>
      <c r="AE602" s="143">
        <v>14.4</v>
      </c>
      <c r="AF602" s="143">
        <v>14.6</v>
      </c>
      <c r="AG602" s="143">
        <v>14</v>
      </c>
      <c r="AH602" s="143">
        <v>14.2</v>
      </c>
      <c r="AI602" s="143">
        <v>13.6</v>
      </c>
      <c r="AJ602" s="150">
        <v>14</v>
      </c>
      <c r="AK602" s="142">
        <v>14.8</v>
      </c>
      <c r="AL602" s="143">
        <v>14</v>
      </c>
      <c r="AM602" s="143">
        <v>14</v>
      </c>
      <c r="AN602" s="143">
        <v>14</v>
      </c>
      <c r="AO602" s="143">
        <v>14</v>
      </c>
      <c r="AP602" s="143">
        <v>15.8</v>
      </c>
      <c r="AQ602" s="110">
        <f t="shared" si="716"/>
        <v>0</v>
      </c>
      <c r="CX602" s="103">
        <v>44362</v>
      </c>
      <c r="CY602" s="127">
        <v>9.5</v>
      </c>
      <c r="CZ602" s="127">
        <v>7</v>
      </c>
      <c r="DA602" s="126">
        <f t="shared" si="717"/>
        <v>2.5</v>
      </c>
      <c r="DC602" s="103">
        <v>44362</v>
      </c>
      <c r="DD602" s="127">
        <f t="shared" si="720"/>
        <v>0.59999999999999964</v>
      </c>
      <c r="DE602" s="127">
        <f t="shared" si="721"/>
        <v>1.5999999999999996</v>
      </c>
      <c r="DF602" s="127">
        <f t="shared" si="722"/>
        <v>-0.59999999999999964</v>
      </c>
      <c r="DG602" s="127">
        <f t="shared" si="723"/>
        <v>-0.59999999999999964</v>
      </c>
      <c r="DH602" s="127">
        <f t="shared" si="724"/>
        <v>-0.59999999999999964</v>
      </c>
      <c r="DI602" s="127">
        <f t="shared" si="725"/>
        <v>0.40000000000000036</v>
      </c>
      <c r="DJ602" s="127">
        <f t="shared" si="726"/>
        <v>-0.40000000000000036</v>
      </c>
      <c r="DK602" s="127">
        <f t="shared" si="727"/>
        <v>-1</v>
      </c>
      <c r="DL602" s="127">
        <f t="shared" si="728"/>
        <v>0.40000000000000036</v>
      </c>
      <c r="DM602" s="127">
        <f t="shared" si="729"/>
        <v>0.20000000000000107</v>
      </c>
      <c r="DN602" s="127">
        <f t="shared" si="730"/>
        <v>-1</v>
      </c>
      <c r="DO602" s="127">
        <f t="shared" si="731"/>
        <v>-0.19999999999999929</v>
      </c>
      <c r="DP602" s="127">
        <f t="shared" si="732"/>
        <v>-1.1999999999999993</v>
      </c>
      <c r="DQ602" s="127">
        <f t="shared" si="733"/>
        <v>-1</v>
      </c>
      <c r="DR602" s="127">
        <f t="shared" si="734"/>
        <v>-1</v>
      </c>
      <c r="DS602" s="127">
        <f t="shared" si="735"/>
        <v>-1.5999999999999996</v>
      </c>
      <c r="DU602" s="103">
        <v>44365</v>
      </c>
      <c r="DV602" s="127"/>
      <c r="DW602" s="202"/>
      <c r="DX602" s="134"/>
      <c r="DY602" s="127">
        <v>6.5</v>
      </c>
      <c r="DZ602" s="202">
        <v>5.5</v>
      </c>
      <c r="EA602" s="134">
        <f t="shared" si="718"/>
        <v>1</v>
      </c>
      <c r="EB602" s="127"/>
      <c r="EC602" s="202"/>
      <c r="ED602" s="134"/>
      <c r="EE602" s="127"/>
      <c r="EF602" s="202"/>
      <c r="EG602" s="134"/>
      <c r="EH602" s="127"/>
      <c r="EI602" s="202"/>
      <c r="EJ602" s="134"/>
      <c r="EK602" s="127"/>
      <c r="EL602" s="202"/>
      <c r="EM602" s="134"/>
      <c r="EN602" s="127"/>
      <c r="EO602" s="202"/>
      <c r="EP602" s="134"/>
      <c r="EQ602" s="127"/>
      <c r="ER602" s="202"/>
      <c r="ES602" s="134"/>
      <c r="ET602" s="127"/>
      <c r="EU602" s="202"/>
      <c r="EV602" s="134"/>
      <c r="EW602" s="127"/>
      <c r="EX602" s="202"/>
      <c r="EY602" s="134"/>
    </row>
    <row r="603" spans="10:155" ht="16.5" x14ac:dyDescent="0.35">
      <c r="J603" s="103">
        <v>44361</v>
      </c>
      <c r="K603" s="101">
        <f t="shared" si="719"/>
        <v>15.129032258064516</v>
      </c>
      <c r="L603" s="142">
        <v>15.4</v>
      </c>
      <c r="M603" s="143">
        <v>15.8</v>
      </c>
      <c r="N603" s="143">
        <v>15</v>
      </c>
      <c r="O603" s="143">
        <v>15.2</v>
      </c>
      <c r="P603" s="143">
        <v>15.8</v>
      </c>
      <c r="Q603" s="150">
        <v>22.4</v>
      </c>
      <c r="R603" s="142">
        <v>14.8</v>
      </c>
      <c r="S603" s="143">
        <v>14.8</v>
      </c>
      <c r="T603" s="143">
        <v>15.2</v>
      </c>
      <c r="U603" s="143">
        <v>16.399999999999999</v>
      </c>
      <c r="V603" s="143">
        <v>15.6</v>
      </c>
      <c r="W603" s="149">
        <v>16.2</v>
      </c>
      <c r="X603" s="161">
        <v>13</v>
      </c>
      <c r="Y603" s="143">
        <v>14.8</v>
      </c>
      <c r="Z603" s="143">
        <v>14.4</v>
      </c>
      <c r="AA603" s="143">
        <v>16.2</v>
      </c>
      <c r="AB603" s="150">
        <v>16</v>
      </c>
      <c r="AC603" s="142">
        <v>14.6</v>
      </c>
      <c r="AD603" s="143">
        <v>14.6</v>
      </c>
      <c r="AE603" s="143">
        <v>14.8</v>
      </c>
      <c r="AF603" s="143">
        <v>14.6</v>
      </c>
      <c r="AG603" s="143">
        <v>14.2</v>
      </c>
      <c r="AH603" s="143">
        <v>14.2</v>
      </c>
      <c r="AI603" s="143">
        <v>13.4</v>
      </c>
      <c r="AJ603" s="150">
        <v>14</v>
      </c>
      <c r="AK603" s="142">
        <v>15</v>
      </c>
      <c r="AL603" s="143">
        <v>14.2</v>
      </c>
      <c r="AM603" s="143">
        <v>14.2</v>
      </c>
      <c r="AN603" s="143">
        <v>14</v>
      </c>
      <c r="AO603" s="143">
        <v>14.2</v>
      </c>
      <c r="AP603" s="143">
        <v>16</v>
      </c>
      <c r="AQ603" s="110">
        <f t="shared" si="716"/>
        <v>0.19999999999999929</v>
      </c>
      <c r="CX603" s="103">
        <v>44361</v>
      </c>
      <c r="CY603" s="127">
        <v>9.25</v>
      </c>
      <c r="CZ603" s="127">
        <v>7.25</v>
      </c>
      <c r="DA603" s="126">
        <f t="shared" si="717"/>
        <v>2</v>
      </c>
      <c r="DC603" s="103">
        <v>44361</v>
      </c>
      <c r="DD603" s="127">
        <f t="shared" si="720"/>
        <v>0.79999999999999893</v>
      </c>
      <c r="DE603" s="127">
        <f t="shared" si="721"/>
        <v>1.5999999999999979</v>
      </c>
      <c r="DF603" s="127">
        <f t="shared" si="722"/>
        <v>-0.80000000000000071</v>
      </c>
      <c r="DG603" s="127">
        <f t="shared" si="723"/>
        <v>-0.60000000000000142</v>
      </c>
      <c r="DH603" s="127">
        <f t="shared" si="724"/>
        <v>-0.60000000000000142</v>
      </c>
      <c r="DI603" s="127">
        <f t="shared" si="725"/>
        <v>0</v>
      </c>
      <c r="DJ603" s="127">
        <f t="shared" si="726"/>
        <v>-0.60000000000000142</v>
      </c>
      <c r="DK603" s="127">
        <f t="shared" si="727"/>
        <v>-1.4000000000000004</v>
      </c>
      <c r="DL603" s="127">
        <f t="shared" si="728"/>
        <v>0.19999999999999929</v>
      </c>
      <c r="DM603" s="127">
        <f t="shared" si="729"/>
        <v>0.19999999999999929</v>
      </c>
      <c r="DN603" s="127">
        <f t="shared" si="730"/>
        <v>-0.80000000000000071</v>
      </c>
      <c r="DO603" s="127">
        <f t="shared" si="731"/>
        <v>-0.19999999999999929</v>
      </c>
      <c r="DP603" s="127">
        <f t="shared" si="732"/>
        <v>-1.4000000000000004</v>
      </c>
      <c r="DQ603" s="127">
        <f t="shared" si="733"/>
        <v>-0.60000000000000142</v>
      </c>
      <c r="DR603" s="127">
        <f t="shared" si="734"/>
        <v>-1.1999999999999993</v>
      </c>
      <c r="DS603" s="127">
        <f t="shared" si="735"/>
        <v>-1.8000000000000007</v>
      </c>
      <c r="DU603" s="103">
        <v>44364</v>
      </c>
      <c r="DV603" s="127"/>
      <c r="DW603" s="202"/>
      <c r="DX603" s="134"/>
      <c r="DY603" s="127">
        <v>6.6</v>
      </c>
      <c r="DZ603" s="202">
        <v>5.9</v>
      </c>
      <c r="EA603" s="134">
        <f t="shared" si="718"/>
        <v>0.69999999999999929</v>
      </c>
      <c r="EB603" s="127"/>
      <c r="EC603" s="202"/>
      <c r="ED603" s="134"/>
      <c r="EE603" s="127"/>
      <c r="EF603" s="202"/>
      <c r="EG603" s="134"/>
      <c r="EH603" s="127"/>
      <c r="EI603" s="202"/>
      <c r="EJ603" s="134"/>
      <c r="EK603" s="127"/>
      <c r="EL603" s="202"/>
      <c r="EM603" s="134"/>
      <c r="EN603" s="127"/>
      <c r="EO603" s="202"/>
      <c r="EP603" s="134"/>
      <c r="EQ603" s="127"/>
      <c r="ER603" s="202"/>
      <c r="ES603" s="134"/>
      <c r="ET603" s="127"/>
      <c r="EU603" s="202"/>
      <c r="EV603" s="134"/>
      <c r="EW603" s="127"/>
      <c r="EX603" s="202"/>
      <c r="EY603" s="134"/>
    </row>
    <row r="604" spans="10:155" ht="16.5" x14ac:dyDescent="0.35">
      <c r="J604" s="103">
        <v>44360</v>
      </c>
      <c r="K604" s="101">
        <f t="shared" si="719"/>
        <v>15.425806451612896</v>
      </c>
      <c r="L604" s="142">
        <v>15.6</v>
      </c>
      <c r="M604" s="143">
        <v>16</v>
      </c>
      <c r="N604" s="143">
        <v>15.4</v>
      </c>
      <c r="O604" s="143">
        <v>15.8</v>
      </c>
      <c r="P604" s="143">
        <v>16</v>
      </c>
      <c r="Q604" s="150">
        <v>22.4</v>
      </c>
      <c r="R604" s="142">
        <v>15.2</v>
      </c>
      <c r="S604" s="143">
        <v>15.2</v>
      </c>
      <c r="T604" s="143">
        <v>15.6</v>
      </c>
      <c r="U604" s="143">
        <v>16.600000000000001</v>
      </c>
      <c r="V604" s="143">
        <v>16</v>
      </c>
      <c r="W604" s="149">
        <v>16.600000000000001</v>
      </c>
      <c r="X604" s="161">
        <v>13.2</v>
      </c>
      <c r="Y604" s="143">
        <v>15.2</v>
      </c>
      <c r="Z604" s="143">
        <v>14.4</v>
      </c>
      <c r="AA604" s="143">
        <v>16.399999999999999</v>
      </c>
      <c r="AB604" s="150">
        <v>16.2</v>
      </c>
      <c r="AC604" s="142">
        <v>15</v>
      </c>
      <c r="AD604" s="143">
        <v>15</v>
      </c>
      <c r="AE604" s="143">
        <v>15.2</v>
      </c>
      <c r="AF604" s="143">
        <v>15.2</v>
      </c>
      <c r="AG604" s="143">
        <v>14.4</v>
      </c>
      <c r="AH604" s="143">
        <v>14.4</v>
      </c>
      <c r="AI604" s="143">
        <v>14</v>
      </c>
      <c r="AJ604" s="150">
        <v>14.4</v>
      </c>
      <c r="AK604" s="142">
        <v>15.2</v>
      </c>
      <c r="AL604" s="143">
        <v>14.4</v>
      </c>
      <c r="AM604" s="143">
        <v>14.4</v>
      </c>
      <c r="AN604" s="143">
        <v>14.2</v>
      </c>
      <c r="AO604" s="143">
        <v>14.4</v>
      </c>
      <c r="AP604" s="143">
        <v>16.2</v>
      </c>
      <c r="AQ604" s="110">
        <f t="shared" si="716"/>
        <v>0</v>
      </c>
      <c r="CX604" s="103">
        <v>44360</v>
      </c>
      <c r="CY604" s="127">
        <v>10</v>
      </c>
      <c r="CZ604" s="127">
        <v>7.5</v>
      </c>
      <c r="DA604" s="126">
        <f t="shared" si="717"/>
        <v>2.5</v>
      </c>
      <c r="DC604" s="103">
        <v>44360</v>
      </c>
      <c r="DD604" s="127">
        <f t="shared" si="720"/>
        <v>0.80000000000000071</v>
      </c>
      <c r="DE604" s="127">
        <f t="shared" si="721"/>
        <v>1.4000000000000021</v>
      </c>
      <c r="DF604" s="127">
        <f t="shared" si="722"/>
        <v>-1</v>
      </c>
      <c r="DG604" s="127">
        <f t="shared" si="723"/>
        <v>-0.79999999999999893</v>
      </c>
      <c r="DH604" s="127">
        <f t="shared" si="724"/>
        <v>-0.79999999999999893</v>
      </c>
      <c r="DI604" s="127">
        <f t="shared" si="725"/>
        <v>0</v>
      </c>
      <c r="DJ604" s="127">
        <f t="shared" si="726"/>
        <v>-0.79999999999999893</v>
      </c>
      <c r="DK604" s="127">
        <f t="shared" si="727"/>
        <v>-1.1999999999999993</v>
      </c>
      <c r="DL604" s="127">
        <f t="shared" si="728"/>
        <v>0.20000000000000107</v>
      </c>
      <c r="DM604" s="127">
        <f t="shared" si="729"/>
        <v>0</v>
      </c>
      <c r="DN604" s="127">
        <f t="shared" si="730"/>
        <v>-1</v>
      </c>
      <c r="DO604" s="127">
        <f t="shared" si="731"/>
        <v>-0.20000000000000107</v>
      </c>
      <c r="DP604" s="127">
        <f t="shared" si="732"/>
        <v>-1.5999999999999996</v>
      </c>
      <c r="DQ604" s="127">
        <f t="shared" si="733"/>
        <v>-0.79999999999999893</v>
      </c>
      <c r="DR604" s="127">
        <f t="shared" si="734"/>
        <v>-1.2000000000000011</v>
      </c>
      <c r="DS604" s="127">
        <f t="shared" si="735"/>
        <v>-2</v>
      </c>
      <c r="DU604" s="103">
        <v>44363</v>
      </c>
      <c r="DV604" s="127"/>
      <c r="DW604" s="202"/>
      <c r="DX604" s="134"/>
      <c r="DY604" s="127">
        <v>6.9</v>
      </c>
      <c r="DZ604" s="202">
        <v>6.1</v>
      </c>
      <c r="EA604" s="134">
        <f t="shared" si="718"/>
        <v>0.80000000000000071</v>
      </c>
      <c r="EB604" s="127"/>
      <c r="EC604" s="202"/>
      <c r="ED604" s="134"/>
      <c r="EE604" s="127"/>
      <c r="EF604" s="202"/>
      <c r="EG604" s="134"/>
      <c r="EH604" s="127"/>
      <c r="EI604" s="202"/>
      <c r="EJ604" s="134"/>
      <c r="EK604" s="127"/>
      <c r="EL604" s="202"/>
      <c r="EM604" s="134"/>
      <c r="EN604" s="127"/>
      <c r="EO604" s="202"/>
      <c r="EP604" s="134"/>
      <c r="EQ604" s="127"/>
      <c r="ER604" s="202"/>
      <c r="ES604" s="134"/>
      <c r="ET604" s="127"/>
      <c r="EU604" s="202"/>
      <c r="EV604" s="134"/>
      <c r="EW604" s="127"/>
      <c r="EX604" s="202"/>
      <c r="EY604" s="134"/>
    </row>
    <row r="605" spans="10:155" ht="16.5" x14ac:dyDescent="0.35">
      <c r="J605" s="103">
        <v>44359</v>
      </c>
      <c r="K605" s="101">
        <f t="shared" si="719"/>
        <v>15.483870967741931</v>
      </c>
      <c r="L605" s="142">
        <v>15.6</v>
      </c>
      <c r="M605" s="143">
        <v>16</v>
      </c>
      <c r="N605" s="143">
        <v>15.4</v>
      </c>
      <c r="O605" s="143">
        <v>15.8</v>
      </c>
      <c r="P605" s="143">
        <v>16</v>
      </c>
      <c r="Q605" s="150">
        <v>22.4</v>
      </c>
      <c r="R605" s="142">
        <v>15.4</v>
      </c>
      <c r="S605" s="143">
        <v>15.2</v>
      </c>
      <c r="T605" s="143">
        <v>15.6</v>
      </c>
      <c r="U605" s="143">
        <v>16.600000000000001</v>
      </c>
      <c r="V605" s="143">
        <v>16</v>
      </c>
      <c r="W605" s="149">
        <v>16.600000000000001</v>
      </c>
      <c r="X605" s="161">
        <v>13.2</v>
      </c>
      <c r="Y605" s="143">
        <v>15.2</v>
      </c>
      <c r="Z605" s="143">
        <v>14.4</v>
      </c>
      <c r="AA605" s="143">
        <v>16.600000000000001</v>
      </c>
      <c r="AB605" s="150">
        <v>16.399999999999999</v>
      </c>
      <c r="AC605" s="142">
        <v>15</v>
      </c>
      <c r="AD605" s="143">
        <v>15</v>
      </c>
      <c r="AE605" s="143">
        <v>15.2</v>
      </c>
      <c r="AF605" s="143">
        <v>15.4</v>
      </c>
      <c r="AG605" s="143">
        <v>14.6</v>
      </c>
      <c r="AH605" s="143">
        <v>14.6</v>
      </c>
      <c r="AI605" s="143">
        <v>14.2</v>
      </c>
      <c r="AJ605" s="150">
        <v>14.6</v>
      </c>
      <c r="AK605" s="142">
        <v>15.2</v>
      </c>
      <c r="AL605" s="143">
        <v>14.4</v>
      </c>
      <c r="AM605" s="143">
        <v>14.4</v>
      </c>
      <c r="AN605" s="143">
        <v>14.2</v>
      </c>
      <c r="AO605" s="143">
        <v>14.4</v>
      </c>
      <c r="AP605" s="143">
        <v>16.399999999999999</v>
      </c>
      <c r="AQ605" s="110">
        <f t="shared" ref="AQ605:AQ668" si="736">SUM(P605+AL605)/2-SUM(R605+S605)/2</f>
        <v>-0.10000000000000142</v>
      </c>
      <c r="CX605" s="103">
        <v>44359</v>
      </c>
      <c r="CY605" s="127">
        <v>10.25</v>
      </c>
      <c r="CZ605" s="127">
        <v>8.5</v>
      </c>
      <c r="DA605" s="126"/>
      <c r="DC605" s="103">
        <v>44359</v>
      </c>
      <c r="DD605" s="127">
        <f t="shared" si="720"/>
        <v>0.80000000000000071</v>
      </c>
      <c r="DE605" s="127">
        <f t="shared" si="721"/>
        <v>1.4000000000000021</v>
      </c>
      <c r="DF605" s="127">
        <f t="shared" si="722"/>
        <v>-1</v>
      </c>
      <c r="DG605" s="127">
        <f t="shared" si="723"/>
        <v>-0.79999999999999893</v>
      </c>
      <c r="DH605" s="127">
        <f t="shared" si="724"/>
        <v>-0.79999999999999893</v>
      </c>
      <c r="DI605" s="127">
        <f t="shared" si="725"/>
        <v>0.20000000000000107</v>
      </c>
      <c r="DJ605" s="127">
        <f t="shared" si="726"/>
        <v>-0.59999999999999964</v>
      </c>
      <c r="DK605" s="127">
        <f t="shared" si="727"/>
        <v>-1</v>
      </c>
      <c r="DL605" s="127">
        <f t="shared" si="728"/>
        <v>0.20000000000000107</v>
      </c>
      <c r="DM605" s="127">
        <f t="shared" si="729"/>
        <v>0</v>
      </c>
      <c r="DN605" s="127">
        <f t="shared" si="730"/>
        <v>-1.2000000000000011</v>
      </c>
      <c r="DO605" s="127">
        <f t="shared" si="731"/>
        <v>-0.40000000000000036</v>
      </c>
      <c r="DP605" s="127">
        <f t="shared" si="732"/>
        <v>-1.5999999999999996</v>
      </c>
      <c r="DQ605" s="127">
        <f t="shared" si="733"/>
        <v>-1</v>
      </c>
      <c r="DR605" s="127">
        <f t="shared" si="734"/>
        <v>-1.2000000000000011</v>
      </c>
      <c r="DS605" s="127">
        <f t="shared" si="735"/>
        <v>-2</v>
      </c>
      <c r="DU605" s="103">
        <v>44362</v>
      </c>
      <c r="DV605" s="127"/>
      <c r="DW605" s="202"/>
      <c r="DX605" s="134"/>
      <c r="DY605" s="127">
        <v>6.9</v>
      </c>
      <c r="DZ605" s="202">
        <v>6.1</v>
      </c>
      <c r="EA605" s="134">
        <f t="shared" si="718"/>
        <v>0.80000000000000071</v>
      </c>
      <c r="EB605" s="127"/>
      <c r="EC605" s="202"/>
      <c r="ED605" s="134"/>
      <c r="EE605" s="127"/>
      <c r="EF605" s="202"/>
      <c r="EG605" s="134"/>
      <c r="EH605" s="127"/>
      <c r="EI605" s="202"/>
      <c r="EJ605" s="134"/>
      <c r="EK605" s="127"/>
      <c r="EL605" s="202"/>
      <c r="EM605" s="134"/>
      <c r="EN605" s="127"/>
      <c r="EO605" s="202"/>
      <c r="EP605" s="134"/>
      <c r="EQ605" s="127"/>
      <c r="ER605" s="202"/>
      <c r="ES605" s="134"/>
      <c r="ET605" s="127"/>
      <c r="EU605" s="202"/>
      <c r="EV605" s="134"/>
      <c r="EW605" s="127"/>
      <c r="EX605" s="202"/>
      <c r="EY605" s="134"/>
    </row>
    <row r="606" spans="10:155" ht="16.5" x14ac:dyDescent="0.35">
      <c r="J606" s="103">
        <v>44358</v>
      </c>
      <c r="K606" s="101">
        <f t="shared" si="719"/>
        <v>15.47096774193548</v>
      </c>
      <c r="L606" s="142">
        <v>15.6</v>
      </c>
      <c r="M606" s="143">
        <v>16.2</v>
      </c>
      <c r="N606" s="143">
        <v>15.2</v>
      </c>
      <c r="O606" s="143">
        <v>15.2</v>
      </c>
      <c r="P606" s="143">
        <v>15.6</v>
      </c>
      <c r="Q606" s="150">
        <v>22</v>
      </c>
      <c r="R606" s="142">
        <v>15.2</v>
      </c>
      <c r="S606" s="143">
        <v>15.2</v>
      </c>
      <c r="T606" s="143">
        <v>15.6</v>
      </c>
      <c r="U606" s="143">
        <v>16.8</v>
      </c>
      <c r="V606" s="143">
        <v>16</v>
      </c>
      <c r="W606" s="149">
        <v>16.600000000000001</v>
      </c>
      <c r="X606" s="161">
        <v>13.2</v>
      </c>
      <c r="Y606" s="143">
        <v>15</v>
      </c>
      <c r="Z606" s="143">
        <v>14.4</v>
      </c>
      <c r="AA606" s="143">
        <v>16.600000000000001</v>
      </c>
      <c r="AB606" s="150">
        <v>16.399999999999999</v>
      </c>
      <c r="AC606" s="142">
        <v>15</v>
      </c>
      <c r="AD606" s="143">
        <v>15</v>
      </c>
      <c r="AE606" s="143">
        <v>15</v>
      </c>
      <c r="AF606" s="143">
        <v>15.2</v>
      </c>
      <c r="AG606" s="143">
        <v>15</v>
      </c>
      <c r="AH606" s="143">
        <v>15</v>
      </c>
      <c r="AI606" s="143">
        <v>14.4</v>
      </c>
      <c r="AJ606" s="150">
        <v>14.8</v>
      </c>
      <c r="AK606" s="142">
        <v>15.2</v>
      </c>
      <c r="AL606" s="143">
        <v>14.6</v>
      </c>
      <c r="AM606" s="143">
        <v>14.4</v>
      </c>
      <c r="AN606" s="143">
        <v>14.2</v>
      </c>
      <c r="AO606" s="143">
        <v>14.6</v>
      </c>
      <c r="AP606" s="143">
        <v>16.399999999999999</v>
      </c>
      <c r="AQ606" s="110">
        <f t="shared" si="736"/>
        <v>-9.9999999999999645E-2</v>
      </c>
      <c r="CX606" s="103">
        <v>44358</v>
      </c>
      <c r="CY606" s="126">
        <v>10</v>
      </c>
      <c r="CZ606" s="126">
        <v>8.25</v>
      </c>
      <c r="DC606" s="103">
        <v>44358</v>
      </c>
      <c r="DD606" s="127">
        <f t="shared" si="720"/>
        <v>0.80000000000000071</v>
      </c>
      <c r="DE606" s="127">
        <f t="shared" si="721"/>
        <v>1.6000000000000014</v>
      </c>
      <c r="DF606" s="127">
        <f t="shared" si="722"/>
        <v>-1</v>
      </c>
      <c r="DG606" s="127">
        <f t="shared" si="723"/>
        <v>-0.79999999999999893</v>
      </c>
      <c r="DH606" s="127">
        <f t="shared" si="724"/>
        <v>-0.59999999999999964</v>
      </c>
      <c r="DI606" s="127">
        <f t="shared" si="725"/>
        <v>0</v>
      </c>
      <c r="DJ606" s="127">
        <f t="shared" si="726"/>
        <v>-0.19999999999999929</v>
      </c>
      <c r="DK606" s="127">
        <f t="shared" si="727"/>
        <v>-0.79999999999999893</v>
      </c>
      <c r="DL606" s="127">
        <f t="shared" si="728"/>
        <v>0</v>
      </c>
      <c r="DM606" s="127">
        <f t="shared" si="729"/>
        <v>0</v>
      </c>
      <c r="DN606" s="127">
        <f t="shared" si="730"/>
        <v>-1</v>
      </c>
      <c r="DO606" s="127">
        <f t="shared" si="731"/>
        <v>-0.80000000000000071</v>
      </c>
      <c r="DP606" s="127">
        <f t="shared" si="732"/>
        <v>-1.4000000000000004</v>
      </c>
      <c r="DQ606" s="127">
        <f t="shared" si="733"/>
        <v>-0.59999999999999964</v>
      </c>
      <c r="DR606" s="127">
        <f t="shared" si="734"/>
        <v>-1.4000000000000004</v>
      </c>
      <c r="DS606" s="127">
        <f t="shared" si="735"/>
        <v>-2</v>
      </c>
      <c r="DU606" s="103">
        <v>44361</v>
      </c>
      <c r="DV606" s="127"/>
      <c r="DW606" s="202"/>
      <c r="DX606" s="134"/>
      <c r="DY606" s="127">
        <v>7.1</v>
      </c>
      <c r="DZ606" s="202">
        <v>6.1</v>
      </c>
      <c r="EA606" s="134">
        <f t="shared" si="718"/>
        <v>1</v>
      </c>
      <c r="EB606" s="127"/>
      <c r="EC606" s="202"/>
      <c r="ED606" s="134"/>
      <c r="EE606" s="127"/>
      <c r="EF606" s="202"/>
      <c r="EG606" s="134"/>
      <c r="EH606" s="127"/>
      <c r="EI606" s="202"/>
      <c r="EJ606" s="134"/>
      <c r="EK606" s="127"/>
      <c r="EL606" s="202"/>
      <c r="EM606" s="134"/>
      <c r="EN606" s="127"/>
      <c r="EO606" s="202"/>
      <c r="EP606" s="134"/>
      <c r="EQ606" s="127"/>
      <c r="ER606" s="202"/>
      <c r="ES606" s="134"/>
      <c r="ET606" s="127"/>
      <c r="EU606" s="202"/>
      <c r="EV606" s="134"/>
      <c r="EW606" s="127"/>
      <c r="EX606" s="202"/>
      <c r="EY606" s="134"/>
    </row>
    <row r="607" spans="10:155" ht="16.5" x14ac:dyDescent="0.35">
      <c r="J607" s="103">
        <v>44357</v>
      </c>
      <c r="K607" s="101">
        <f t="shared" si="719"/>
        <v>15.651612903225805</v>
      </c>
      <c r="L607" s="142">
        <v>15.8</v>
      </c>
      <c r="M607" s="143">
        <v>16.2</v>
      </c>
      <c r="N607" s="143">
        <v>15.8</v>
      </c>
      <c r="O607" s="143">
        <v>15.6</v>
      </c>
      <c r="P607" s="143">
        <v>16.2</v>
      </c>
      <c r="Q607" s="150">
        <v>22</v>
      </c>
      <c r="R607" s="142">
        <v>15.2</v>
      </c>
      <c r="S607" s="143">
        <v>15.2</v>
      </c>
      <c r="T607" s="143">
        <v>16</v>
      </c>
      <c r="U607" s="143">
        <v>16.8</v>
      </c>
      <c r="V607" s="143">
        <v>16.399999999999999</v>
      </c>
      <c r="W607" s="149">
        <v>16.8</v>
      </c>
      <c r="X607" s="161">
        <v>13.2</v>
      </c>
      <c r="Y607" s="143">
        <v>15.2</v>
      </c>
      <c r="Z607" s="143">
        <v>14.6</v>
      </c>
      <c r="AA607" s="143">
        <v>16.600000000000001</v>
      </c>
      <c r="AB607" s="150">
        <v>16.399999999999999</v>
      </c>
      <c r="AC607" s="142">
        <v>15.4</v>
      </c>
      <c r="AD607" s="143">
        <v>15.4</v>
      </c>
      <c r="AE607" s="143">
        <v>15.4</v>
      </c>
      <c r="AF607" s="143">
        <v>15.2</v>
      </c>
      <c r="AG607" s="143">
        <v>15</v>
      </c>
      <c r="AH607" s="143">
        <v>15</v>
      </c>
      <c r="AI607" s="143">
        <v>14.6</v>
      </c>
      <c r="AJ607" s="150">
        <v>15</v>
      </c>
      <c r="AK607" s="142">
        <v>15.6</v>
      </c>
      <c r="AL607" s="143">
        <v>14.6</v>
      </c>
      <c r="AM607" s="143">
        <v>14.6</v>
      </c>
      <c r="AN607" s="143">
        <v>14.4</v>
      </c>
      <c r="AO607" s="143">
        <v>14.6</v>
      </c>
      <c r="AP607" s="143">
        <v>16.399999999999999</v>
      </c>
      <c r="AQ607" s="110">
        <f t="shared" si="736"/>
        <v>0.19999999999999929</v>
      </c>
      <c r="CX607" s="103">
        <v>44357</v>
      </c>
      <c r="CY607" s="126">
        <v>10</v>
      </c>
      <c r="CZ607" s="126">
        <v>8</v>
      </c>
      <c r="DC607" s="103">
        <v>44357</v>
      </c>
      <c r="DD607" s="127">
        <f t="shared" si="720"/>
        <v>1.1999999999999993</v>
      </c>
      <c r="DE607" s="127">
        <f t="shared" si="721"/>
        <v>1.6000000000000014</v>
      </c>
      <c r="DF607" s="127">
        <f t="shared" si="722"/>
        <v>-0.79999999999999893</v>
      </c>
      <c r="DG607" s="127">
        <f t="shared" si="723"/>
        <v>-0.59999999999999964</v>
      </c>
      <c r="DH607" s="127">
        <f t="shared" si="724"/>
        <v>-0.59999999999999964</v>
      </c>
      <c r="DI607" s="127">
        <f t="shared" si="725"/>
        <v>0</v>
      </c>
      <c r="DJ607" s="127">
        <f t="shared" si="726"/>
        <v>-0.19999999999999929</v>
      </c>
      <c r="DK607" s="127">
        <f t="shared" si="727"/>
        <v>-0.59999999999999964</v>
      </c>
      <c r="DL607" s="127">
        <f t="shared" si="728"/>
        <v>0.60000000000000142</v>
      </c>
      <c r="DM607" s="127">
        <f t="shared" si="729"/>
        <v>0.40000000000000036</v>
      </c>
      <c r="DN607" s="127">
        <f t="shared" si="730"/>
        <v>-0.79999999999999893</v>
      </c>
      <c r="DO607" s="127">
        <f t="shared" si="731"/>
        <v>-0.59999999999999964</v>
      </c>
      <c r="DP607" s="127">
        <f t="shared" si="732"/>
        <v>-1.7999999999999989</v>
      </c>
      <c r="DQ607" s="127">
        <f t="shared" si="733"/>
        <v>-0.59999999999999964</v>
      </c>
      <c r="DR607" s="127">
        <f t="shared" si="734"/>
        <v>-1.4000000000000004</v>
      </c>
      <c r="DS607" s="127">
        <f t="shared" si="735"/>
        <v>-2</v>
      </c>
      <c r="DU607" s="103">
        <v>44360</v>
      </c>
      <c r="DV607" s="127"/>
      <c r="DW607" s="202"/>
      <c r="DX607" s="134"/>
      <c r="DY607" s="127">
        <v>7.4</v>
      </c>
      <c r="DZ607" s="202">
        <v>6.2</v>
      </c>
      <c r="EA607" s="134">
        <f t="shared" si="718"/>
        <v>1.2000000000000002</v>
      </c>
      <c r="EB607" s="127"/>
      <c r="EC607" s="202"/>
      <c r="ED607" s="134"/>
      <c r="EE607" s="127"/>
      <c r="EF607" s="202"/>
      <c r="EG607" s="134"/>
      <c r="EH607" s="127"/>
      <c r="EI607" s="202"/>
      <c r="EJ607" s="134"/>
      <c r="EK607" s="127"/>
      <c r="EL607" s="202"/>
      <c r="EM607" s="134"/>
      <c r="EN607" s="127"/>
      <c r="EO607" s="202"/>
      <c r="EP607" s="134"/>
      <c r="EQ607" s="127"/>
      <c r="ER607" s="202"/>
      <c r="ES607" s="134"/>
      <c r="ET607" s="127"/>
      <c r="EU607" s="202"/>
      <c r="EV607" s="134"/>
      <c r="EW607" s="127"/>
      <c r="EX607" s="202"/>
      <c r="EY607" s="134"/>
    </row>
    <row r="608" spans="10:155" ht="16.5" x14ac:dyDescent="0.35">
      <c r="J608" s="103">
        <v>44356</v>
      </c>
      <c r="K608" s="101">
        <f t="shared" si="719"/>
        <v>15.92903225806452</v>
      </c>
      <c r="L608" s="142">
        <v>15.8</v>
      </c>
      <c r="M608" s="143">
        <v>16.600000000000001</v>
      </c>
      <c r="N608" s="143">
        <v>16</v>
      </c>
      <c r="O608" s="143">
        <v>16.399999999999999</v>
      </c>
      <c r="P608" s="143">
        <v>16.600000000000001</v>
      </c>
      <c r="Q608" s="150">
        <v>22.4</v>
      </c>
      <c r="R608" s="142">
        <v>15.8</v>
      </c>
      <c r="S608" s="143">
        <v>15.6</v>
      </c>
      <c r="T608" s="143">
        <v>16.399999999999999</v>
      </c>
      <c r="U608" s="143">
        <v>17</v>
      </c>
      <c r="V608" s="143">
        <v>16.600000000000001</v>
      </c>
      <c r="W608" s="149">
        <v>17.2</v>
      </c>
      <c r="X608" s="161">
        <v>13.6</v>
      </c>
      <c r="Y608" s="143">
        <v>15.6</v>
      </c>
      <c r="Z608" s="143">
        <v>14.8</v>
      </c>
      <c r="AA608" s="143">
        <v>16.8</v>
      </c>
      <c r="AB608" s="150">
        <v>16.600000000000001</v>
      </c>
      <c r="AC608" s="142">
        <v>15.6</v>
      </c>
      <c r="AD608" s="143">
        <v>15.6</v>
      </c>
      <c r="AE608" s="143">
        <v>15.6</v>
      </c>
      <c r="AF608" s="143">
        <v>15.4</v>
      </c>
      <c r="AG608" s="143">
        <v>15.4</v>
      </c>
      <c r="AH608" s="143">
        <v>15.2</v>
      </c>
      <c r="AI608" s="143">
        <v>14.8</v>
      </c>
      <c r="AJ608" s="150">
        <v>15.2</v>
      </c>
      <c r="AK608" s="142">
        <v>15.8</v>
      </c>
      <c r="AL608" s="143">
        <v>14.8</v>
      </c>
      <c r="AM608" s="143">
        <v>14.6</v>
      </c>
      <c r="AN608" s="143">
        <v>14.6</v>
      </c>
      <c r="AO608" s="143">
        <v>14.8</v>
      </c>
      <c r="AP608" s="143">
        <v>16.600000000000001</v>
      </c>
      <c r="AQ608" s="110">
        <f t="shared" si="736"/>
        <v>0</v>
      </c>
      <c r="CX608" s="103">
        <v>44356</v>
      </c>
      <c r="CY608" s="126">
        <v>10.5</v>
      </c>
      <c r="CZ608" s="126">
        <v>8.5</v>
      </c>
      <c r="DC608" s="103">
        <v>44356</v>
      </c>
      <c r="DD608" s="127">
        <f t="shared" si="720"/>
        <v>1.0000000000000018</v>
      </c>
      <c r="DE608" s="127">
        <f t="shared" si="721"/>
        <v>1.4000000000000004</v>
      </c>
      <c r="DF608" s="127">
        <f t="shared" si="722"/>
        <v>-1</v>
      </c>
      <c r="DG608" s="127">
        <f t="shared" si="723"/>
        <v>-1</v>
      </c>
      <c r="DH608" s="127">
        <f t="shared" si="724"/>
        <v>-0.79999999999999893</v>
      </c>
      <c r="DI608" s="127">
        <f t="shared" si="725"/>
        <v>0.20000000000000107</v>
      </c>
      <c r="DJ608" s="127">
        <f t="shared" si="726"/>
        <v>-0.40000000000000036</v>
      </c>
      <c r="DK608" s="127">
        <f t="shared" si="727"/>
        <v>-0.79999999999999893</v>
      </c>
      <c r="DL608" s="127">
        <f t="shared" si="728"/>
        <v>0.40000000000000036</v>
      </c>
      <c r="DM608" s="127">
        <f t="shared" si="729"/>
        <v>0.20000000000000107</v>
      </c>
      <c r="DN608" s="127">
        <f t="shared" si="730"/>
        <v>-1.2000000000000011</v>
      </c>
      <c r="DO608" s="127">
        <f t="shared" si="731"/>
        <v>-0.59999999999999964</v>
      </c>
      <c r="DP608" s="127">
        <f t="shared" si="732"/>
        <v>-1.8000000000000007</v>
      </c>
      <c r="DQ608" s="127">
        <f t="shared" si="733"/>
        <v>-1</v>
      </c>
      <c r="DR608" s="127">
        <f t="shared" si="734"/>
        <v>-1.2000000000000011</v>
      </c>
      <c r="DS608" s="127">
        <f t="shared" si="735"/>
        <v>-2</v>
      </c>
      <c r="DU608" s="103">
        <v>44359</v>
      </c>
      <c r="DV608" s="127"/>
      <c r="DW608" s="202"/>
      <c r="DX608" s="134"/>
      <c r="DY608" s="127">
        <v>7.5</v>
      </c>
      <c r="DZ608" s="202">
        <v>6.3</v>
      </c>
      <c r="EA608" s="134">
        <f t="shared" si="718"/>
        <v>1.2000000000000002</v>
      </c>
      <c r="EB608" s="127"/>
      <c r="EC608" s="202"/>
      <c r="ED608" s="134"/>
      <c r="EE608" s="127"/>
      <c r="EF608" s="202"/>
      <c r="EG608" s="134"/>
      <c r="EH608" s="127"/>
      <c r="EI608" s="202"/>
      <c r="EJ608" s="134"/>
      <c r="EK608" s="127"/>
      <c r="EL608" s="202"/>
      <c r="EM608" s="134"/>
      <c r="EN608" s="127"/>
      <c r="EO608" s="202"/>
      <c r="EP608" s="134"/>
      <c r="EQ608" s="127"/>
      <c r="ER608" s="202"/>
      <c r="ES608" s="134"/>
      <c r="ET608" s="127"/>
      <c r="EU608" s="202"/>
      <c r="EV608" s="134"/>
      <c r="EW608" s="127"/>
      <c r="EX608" s="202"/>
      <c r="EY608" s="134"/>
    </row>
    <row r="609" spans="10:155" ht="16.5" x14ac:dyDescent="0.35">
      <c r="J609" s="103">
        <v>44355</v>
      </c>
      <c r="K609" s="101">
        <f t="shared" si="719"/>
        <v>16.206451612903226</v>
      </c>
      <c r="L609" s="142">
        <v>16.2</v>
      </c>
      <c r="M609" s="143">
        <v>16.600000000000001</v>
      </c>
      <c r="N609" s="143">
        <v>16</v>
      </c>
      <c r="O609" s="143">
        <v>16.8</v>
      </c>
      <c r="P609" s="143">
        <v>17.2</v>
      </c>
      <c r="Q609" s="150">
        <v>22.4</v>
      </c>
      <c r="R609" s="142">
        <v>16</v>
      </c>
      <c r="S609" s="143">
        <v>15.8</v>
      </c>
      <c r="T609" s="143">
        <v>16.399999999999999</v>
      </c>
      <c r="U609" s="143">
        <v>17</v>
      </c>
      <c r="V609" s="143">
        <v>16.8</v>
      </c>
      <c r="W609" s="149">
        <v>17.2</v>
      </c>
      <c r="X609" s="161">
        <v>14.8</v>
      </c>
      <c r="Y609" s="143">
        <v>15.6</v>
      </c>
      <c r="Z609" s="143">
        <v>15</v>
      </c>
      <c r="AA609" s="143">
        <v>17.399999999999999</v>
      </c>
      <c r="AB609" s="150">
        <v>17.2</v>
      </c>
      <c r="AC609" s="142">
        <v>15.6</v>
      </c>
      <c r="AD609" s="143">
        <v>15.6</v>
      </c>
      <c r="AE609" s="143">
        <v>16.2</v>
      </c>
      <c r="AF609" s="143">
        <v>15.8</v>
      </c>
      <c r="AG609" s="143">
        <v>15.6</v>
      </c>
      <c r="AH609" s="143">
        <v>15.6</v>
      </c>
      <c r="AI609" s="143">
        <v>15.2</v>
      </c>
      <c r="AJ609" s="150">
        <v>15.4</v>
      </c>
      <c r="AK609" s="142">
        <v>16</v>
      </c>
      <c r="AL609" s="143">
        <v>15.2</v>
      </c>
      <c r="AM609" s="143">
        <v>15</v>
      </c>
      <c r="AN609" s="143">
        <v>15</v>
      </c>
      <c r="AO609" s="143">
        <v>15.2</v>
      </c>
      <c r="AP609" s="143">
        <v>16.600000000000001</v>
      </c>
      <c r="AQ609" s="110">
        <f t="shared" si="736"/>
        <v>0.29999999999999893</v>
      </c>
      <c r="DC609" s="103">
        <v>44355</v>
      </c>
      <c r="DD609" s="127">
        <f t="shared" si="720"/>
        <v>1</v>
      </c>
      <c r="DE609" s="127">
        <f t="shared" si="721"/>
        <v>1.1999999999999993</v>
      </c>
      <c r="DF609" s="127">
        <f t="shared" si="722"/>
        <v>-0.80000000000000071</v>
      </c>
      <c r="DG609" s="127">
        <f t="shared" si="723"/>
        <v>-0.80000000000000071</v>
      </c>
      <c r="DH609" s="127">
        <f t="shared" si="724"/>
        <v>-0.60000000000000142</v>
      </c>
      <c r="DI609" s="127">
        <f t="shared" si="725"/>
        <v>0.19999999999999929</v>
      </c>
      <c r="DJ609" s="127">
        <f t="shared" si="726"/>
        <v>-0.20000000000000107</v>
      </c>
      <c r="DK609" s="127">
        <f t="shared" si="727"/>
        <v>-0.60000000000000142</v>
      </c>
      <c r="DL609" s="127">
        <f t="shared" si="728"/>
        <v>0.19999999999999929</v>
      </c>
      <c r="DM609" s="127">
        <f t="shared" si="729"/>
        <v>0.19999999999999929</v>
      </c>
      <c r="DN609" s="127">
        <f t="shared" si="730"/>
        <v>-1</v>
      </c>
      <c r="DO609" s="127">
        <f t="shared" si="731"/>
        <v>-0.59999999999999964</v>
      </c>
      <c r="DP609" s="127">
        <f t="shared" si="732"/>
        <v>-1.6000000000000014</v>
      </c>
      <c r="DQ609" s="127">
        <f t="shared" si="733"/>
        <v>-0.80000000000000071</v>
      </c>
      <c r="DR609" s="127">
        <f t="shared" si="734"/>
        <v>-0.39999999999999858</v>
      </c>
      <c r="DS609" s="127">
        <f t="shared" si="735"/>
        <v>-1</v>
      </c>
      <c r="DU609" s="103">
        <v>44358</v>
      </c>
      <c r="DV609" s="126"/>
      <c r="DW609" s="126"/>
      <c r="DX609" s="134"/>
      <c r="DY609" s="127">
        <v>7.6</v>
      </c>
      <c r="DZ609" s="127">
        <v>6.3</v>
      </c>
      <c r="EA609" s="134">
        <f t="shared" si="718"/>
        <v>1.2999999999999998</v>
      </c>
      <c r="EB609" s="126"/>
      <c r="EC609" s="126"/>
      <c r="ED609" s="134"/>
      <c r="EE609" s="126"/>
      <c r="EF609" s="126"/>
      <c r="EG609" s="134"/>
      <c r="EH609" s="126"/>
      <c r="EI609" s="126"/>
      <c r="EJ609" s="134"/>
      <c r="EK609" s="126"/>
      <c r="EL609" s="126"/>
      <c r="EM609" s="134"/>
      <c r="EN609" s="126"/>
      <c r="EO609" s="126"/>
      <c r="EP609" s="134"/>
      <c r="EQ609" s="126"/>
      <c r="ER609" s="126"/>
      <c r="ES609" s="134"/>
      <c r="ET609" s="126"/>
      <c r="EU609" s="126"/>
      <c r="EV609" s="134"/>
      <c r="EW609" s="126"/>
      <c r="EX609" s="126"/>
      <c r="EY609" s="134"/>
    </row>
    <row r="610" spans="10:155" ht="16.5" x14ac:dyDescent="0.35">
      <c r="J610" s="103">
        <v>44354</v>
      </c>
      <c r="K610" s="101">
        <f t="shared" si="719"/>
        <v>16.238709677419351</v>
      </c>
      <c r="L610" s="142">
        <v>16.8</v>
      </c>
      <c r="M610" s="143">
        <v>17.2</v>
      </c>
      <c r="N610" s="143">
        <v>16.2</v>
      </c>
      <c r="O610" s="143">
        <v>17.2</v>
      </c>
      <c r="P610" s="143">
        <v>17.2</v>
      </c>
      <c r="Q610" s="150">
        <v>22.4</v>
      </c>
      <c r="R610" s="142">
        <v>16</v>
      </c>
      <c r="S610" s="143">
        <v>15.8</v>
      </c>
      <c r="T610" s="143">
        <v>16.399999999999999</v>
      </c>
      <c r="U610" s="143">
        <v>17.2</v>
      </c>
      <c r="V610" s="143">
        <v>16.600000000000001</v>
      </c>
      <c r="W610" s="149">
        <v>17.2</v>
      </c>
      <c r="X610" s="161">
        <v>14.8</v>
      </c>
      <c r="Y610" s="143">
        <v>15.6</v>
      </c>
      <c r="Z610" s="143">
        <v>15</v>
      </c>
      <c r="AA610" s="143">
        <v>17.600000000000001</v>
      </c>
      <c r="AB610" s="150">
        <v>17.399999999999999</v>
      </c>
      <c r="AC610" s="142">
        <v>15.2</v>
      </c>
      <c r="AD610" s="143">
        <v>15.2</v>
      </c>
      <c r="AE610" s="143">
        <v>15.6</v>
      </c>
      <c r="AF610" s="143">
        <v>15.6</v>
      </c>
      <c r="AG610" s="143">
        <v>15.4</v>
      </c>
      <c r="AH610" s="143">
        <v>15.4</v>
      </c>
      <c r="AI610" s="143">
        <v>14.8</v>
      </c>
      <c r="AJ610" s="150">
        <v>15.2</v>
      </c>
      <c r="AK610" s="142">
        <v>16</v>
      </c>
      <c r="AL610" s="143">
        <v>15.6</v>
      </c>
      <c r="AM610" s="143">
        <v>15.4</v>
      </c>
      <c r="AN610" s="143">
        <v>15.2</v>
      </c>
      <c r="AO610" s="143">
        <v>15.4</v>
      </c>
      <c r="AP610" s="143">
        <v>16.8</v>
      </c>
      <c r="AQ610" s="110">
        <f t="shared" si="736"/>
        <v>0.49999999999999822</v>
      </c>
      <c r="DC610" s="103">
        <v>44354</v>
      </c>
      <c r="DD610" s="127">
        <f t="shared" si="720"/>
        <v>0.80000000000000071</v>
      </c>
      <c r="DE610" s="127">
        <f t="shared" si="721"/>
        <v>1.3999999999999986</v>
      </c>
      <c r="DF610" s="127">
        <f t="shared" si="722"/>
        <v>-0.60000000000000142</v>
      </c>
      <c r="DG610" s="127">
        <f t="shared" si="723"/>
        <v>-0.40000000000000036</v>
      </c>
      <c r="DH610" s="127">
        <f t="shared" si="724"/>
        <v>-0.20000000000000107</v>
      </c>
      <c r="DI610" s="127">
        <f t="shared" si="725"/>
        <v>0.19999999999999929</v>
      </c>
      <c r="DJ610" s="127">
        <f t="shared" si="726"/>
        <v>-0.40000000000000036</v>
      </c>
      <c r="DK610" s="127">
        <f t="shared" si="727"/>
        <v>-1</v>
      </c>
      <c r="DL610" s="127">
        <f t="shared" si="728"/>
        <v>0.39999999999999858</v>
      </c>
      <c r="DM610" s="127">
        <f t="shared" si="729"/>
        <v>0.19999999999999929</v>
      </c>
      <c r="DN610" s="127">
        <f t="shared" si="730"/>
        <v>-0.80000000000000071</v>
      </c>
      <c r="DO610" s="127">
        <f t="shared" si="731"/>
        <v>-0.20000000000000107</v>
      </c>
      <c r="DP610" s="127">
        <f t="shared" si="732"/>
        <v>-1.0000000000000018</v>
      </c>
      <c r="DQ610" s="127">
        <f t="shared" si="733"/>
        <v>-0.40000000000000036</v>
      </c>
      <c r="DR610" s="127">
        <f t="shared" si="734"/>
        <v>-0.79999999999999893</v>
      </c>
      <c r="DS610" s="127">
        <f t="shared" si="735"/>
        <v>-1</v>
      </c>
      <c r="DU610" s="103">
        <v>44357</v>
      </c>
      <c r="DV610" s="126"/>
      <c r="DW610" s="126"/>
      <c r="DX610" s="134"/>
      <c r="DY610" s="127">
        <v>7.6</v>
      </c>
      <c r="DZ610" s="127">
        <v>6.3</v>
      </c>
      <c r="EA610" s="134">
        <f t="shared" si="718"/>
        <v>1.2999999999999998</v>
      </c>
      <c r="EB610" s="126"/>
      <c r="EC610" s="126"/>
      <c r="ED610" s="134"/>
      <c r="EE610" s="126"/>
      <c r="EF610" s="126"/>
      <c r="EG610" s="134"/>
      <c r="EH610" s="126"/>
      <c r="EI610" s="126"/>
      <c r="EJ610" s="134"/>
      <c r="EK610" s="126"/>
      <c r="EL610" s="126"/>
      <c r="EM610" s="134"/>
      <c r="EN610" s="126"/>
      <c r="EO610" s="126"/>
      <c r="EP610" s="134"/>
      <c r="EQ610" s="126"/>
      <c r="ER610" s="126"/>
      <c r="ES610" s="134"/>
      <c r="ET610" s="126"/>
      <c r="EU610" s="126"/>
      <c r="EV610" s="134"/>
      <c r="EW610" s="126"/>
      <c r="EX610" s="126"/>
      <c r="EY610" s="134"/>
    </row>
    <row r="611" spans="10:155" ht="16.5" x14ac:dyDescent="0.35">
      <c r="J611" s="103">
        <v>44353</v>
      </c>
      <c r="K611" s="101">
        <f t="shared" si="719"/>
        <v>16.258064516129039</v>
      </c>
      <c r="L611" s="142">
        <v>16.8</v>
      </c>
      <c r="M611" s="143">
        <v>17.399999999999999</v>
      </c>
      <c r="N611" s="143">
        <v>16.600000000000001</v>
      </c>
      <c r="O611" s="143">
        <v>17</v>
      </c>
      <c r="P611" s="143">
        <v>17.2</v>
      </c>
      <c r="Q611" s="150">
        <v>22.4</v>
      </c>
      <c r="R611" s="142">
        <v>16</v>
      </c>
      <c r="S611" s="143">
        <v>15.8</v>
      </c>
      <c r="T611" s="143">
        <v>16.2</v>
      </c>
      <c r="U611" s="143">
        <v>17.2</v>
      </c>
      <c r="V611" s="143">
        <v>16.8</v>
      </c>
      <c r="W611" s="149">
        <v>17</v>
      </c>
      <c r="X611" s="161">
        <v>14.8</v>
      </c>
      <c r="Y611" s="143">
        <v>15.6</v>
      </c>
      <c r="Z611" s="143">
        <v>14.8</v>
      </c>
      <c r="AA611" s="143">
        <v>17.8</v>
      </c>
      <c r="AB611" s="150">
        <v>17.600000000000001</v>
      </c>
      <c r="AC611" s="142">
        <v>15</v>
      </c>
      <c r="AD611" s="143">
        <v>15</v>
      </c>
      <c r="AE611" s="143">
        <v>15.6</v>
      </c>
      <c r="AF611" s="143">
        <v>15.8</v>
      </c>
      <c r="AG611" s="143">
        <v>15</v>
      </c>
      <c r="AH611" s="143">
        <v>15</v>
      </c>
      <c r="AI611" s="143">
        <v>14.6</v>
      </c>
      <c r="AJ611" s="150">
        <v>15</v>
      </c>
      <c r="AK611" s="142">
        <v>16.399999999999999</v>
      </c>
      <c r="AL611" s="143">
        <v>15.8</v>
      </c>
      <c r="AM611" s="143">
        <v>15.6</v>
      </c>
      <c r="AN611" s="143">
        <v>15.6</v>
      </c>
      <c r="AO611" s="143">
        <v>15.6</v>
      </c>
      <c r="AP611" s="143">
        <v>17</v>
      </c>
      <c r="AQ611" s="110">
        <f t="shared" si="736"/>
        <v>0.59999999999999964</v>
      </c>
      <c r="DC611" s="103">
        <v>44353</v>
      </c>
      <c r="DD611" s="127">
        <f t="shared" si="720"/>
        <v>1</v>
      </c>
      <c r="DE611" s="127">
        <f t="shared" si="721"/>
        <v>1.3999999999999986</v>
      </c>
      <c r="DF611" s="127">
        <f t="shared" si="722"/>
        <v>-0.20000000000000107</v>
      </c>
      <c r="DG611" s="127">
        <f t="shared" si="723"/>
        <v>-0.20000000000000107</v>
      </c>
      <c r="DH611" s="127">
        <f t="shared" si="724"/>
        <v>0</v>
      </c>
      <c r="DI611" s="127">
        <f t="shared" si="725"/>
        <v>0.19999999999999929</v>
      </c>
      <c r="DJ611" s="127">
        <f t="shared" si="726"/>
        <v>-0.80000000000000071</v>
      </c>
      <c r="DK611" s="127">
        <f t="shared" si="727"/>
        <v>-1.2000000000000011</v>
      </c>
      <c r="DL611" s="127">
        <f t="shared" si="728"/>
        <v>0.80000000000000071</v>
      </c>
      <c r="DM611" s="127">
        <f t="shared" si="729"/>
        <v>0.59999999999999787</v>
      </c>
      <c r="DN611" s="127">
        <f t="shared" si="730"/>
        <v>-0.40000000000000036</v>
      </c>
      <c r="DO611" s="127">
        <f t="shared" si="731"/>
        <v>0.59999999999999964</v>
      </c>
      <c r="DP611" s="127">
        <f t="shared" si="732"/>
        <v>-1</v>
      </c>
      <c r="DQ611" s="127">
        <f t="shared" si="733"/>
        <v>-0.19999999999999929</v>
      </c>
      <c r="DR611" s="127">
        <f t="shared" si="734"/>
        <v>-1</v>
      </c>
      <c r="DS611" s="127">
        <f t="shared" si="735"/>
        <v>-1</v>
      </c>
      <c r="DU611" s="103">
        <v>44356</v>
      </c>
      <c r="DV611" s="126"/>
      <c r="DW611" s="126"/>
      <c r="DX611" s="134"/>
      <c r="DY611" s="127">
        <v>7.7</v>
      </c>
      <c r="DZ611" s="127">
        <v>6.3</v>
      </c>
      <c r="EA611" s="134">
        <f t="shared" si="718"/>
        <v>1.4000000000000004</v>
      </c>
      <c r="EB611" s="126"/>
      <c r="EC611" s="126"/>
      <c r="ED611" s="134"/>
      <c r="EE611" s="126"/>
      <c r="EF611" s="126"/>
      <c r="EG611" s="134"/>
      <c r="EH611" s="126"/>
      <c r="EI611" s="126"/>
      <c r="EJ611" s="134"/>
      <c r="EK611" s="126"/>
      <c r="EL611" s="126"/>
      <c r="EM611" s="134"/>
      <c r="EN611" s="126"/>
      <c r="EO611" s="126"/>
      <c r="EP611" s="134"/>
      <c r="EQ611" s="126"/>
      <c r="ER611" s="126"/>
      <c r="ES611" s="134"/>
      <c r="ET611" s="126"/>
      <c r="EU611" s="126"/>
      <c r="EV611" s="134"/>
      <c r="EW611" s="126"/>
      <c r="EX611" s="126"/>
      <c r="EY611" s="134"/>
    </row>
    <row r="612" spans="10:155" ht="16.5" x14ac:dyDescent="0.35">
      <c r="J612" s="103">
        <v>44352</v>
      </c>
      <c r="K612" s="101">
        <f t="shared" si="719"/>
        <v>16.496774193548394</v>
      </c>
      <c r="L612" s="142">
        <v>17</v>
      </c>
      <c r="M612" s="143">
        <v>17.8</v>
      </c>
      <c r="N612" s="143">
        <v>16.8</v>
      </c>
      <c r="O612" s="143">
        <v>17.2</v>
      </c>
      <c r="P612" s="143">
        <v>17.2</v>
      </c>
      <c r="Q612" s="150">
        <v>22.4</v>
      </c>
      <c r="R612" s="142">
        <v>16.2</v>
      </c>
      <c r="S612" s="143">
        <v>16</v>
      </c>
      <c r="T612" s="143">
        <v>16.600000000000001</v>
      </c>
      <c r="U612" s="143">
        <v>17.600000000000001</v>
      </c>
      <c r="V612" s="143">
        <v>17</v>
      </c>
      <c r="W612" s="149">
        <v>17.600000000000001</v>
      </c>
      <c r="X612" s="161">
        <v>14.8</v>
      </c>
      <c r="Y612" s="143">
        <v>16</v>
      </c>
      <c r="Z612" s="143">
        <v>15</v>
      </c>
      <c r="AA612" s="143">
        <v>18.399999999999999</v>
      </c>
      <c r="AB612" s="150">
        <v>18</v>
      </c>
      <c r="AC612" s="142">
        <v>15.6</v>
      </c>
      <c r="AD612" s="143">
        <v>15.6</v>
      </c>
      <c r="AE612" s="143">
        <v>15.8</v>
      </c>
      <c r="AF612" s="143">
        <v>16</v>
      </c>
      <c r="AG612" s="143">
        <v>15.2</v>
      </c>
      <c r="AH612" s="143">
        <v>15</v>
      </c>
      <c r="AI612" s="143">
        <v>14.6</v>
      </c>
      <c r="AJ612" s="150">
        <v>15</v>
      </c>
      <c r="AK612" s="142">
        <v>16.8</v>
      </c>
      <c r="AL612" s="143">
        <v>16</v>
      </c>
      <c r="AM612" s="143">
        <v>15.8</v>
      </c>
      <c r="AN612" s="143">
        <v>15.6</v>
      </c>
      <c r="AO612" s="143">
        <v>15.8</v>
      </c>
      <c r="AP612" s="143">
        <v>17</v>
      </c>
      <c r="AQ612" s="110">
        <f t="shared" si="736"/>
        <v>0.5</v>
      </c>
      <c r="DC612" s="103">
        <v>44352</v>
      </c>
      <c r="DD612" s="127">
        <f t="shared" si="720"/>
        <v>1</v>
      </c>
      <c r="DE612" s="127">
        <f t="shared" si="721"/>
        <v>1.6000000000000014</v>
      </c>
      <c r="DF612" s="127">
        <f t="shared" si="722"/>
        <v>-0.40000000000000036</v>
      </c>
      <c r="DG612" s="127">
        <f t="shared" si="723"/>
        <v>-0.19999999999999929</v>
      </c>
      <c r="DH612" s="127">
        <f t="shared" si="724"/>
        <v>0</v>
      </c>
      <c r="DI612" s="127">
        <f t="shared" si="725"/>
        <v>0.19999999999999929</v>
      </c>
      <c r="DJ612" s="127">
        <f t="shared" si="726"/>
        <v>-1</v>
      </c>
      <c r="DK612" s="127">
        <f t="shared" si="727"/>
        <v>-1.4000000000000004</v>
      </c>
      <c r="DL612" s="127">
        <f t="shared" si="728"/>
        <v>0.80000000000000071</v>
      </c>
      <c r="DM612" s="127">
        <f t="shared" si="729"/>
        <v>0.80000000000000071</v>
      </c>
      <c r="DN612" s="127">
        <f t="shared" si="730"/>
        <v>-0.59999999999999964</v>
      </c>
      <c r="DO612" s="127">
        <f t="shared" si="731"/>
        <v>0.59999999999999964</v>
      </c>
      <c r="DP612" s="127">
        <f t="shared" si="732"/>
        <v>-1</v>
      </c>
      <c r="DQ612" s="127">
        <f t="shared" si="733"/>
        <v>-0.19999999999999929</v>
      </c>
      <c r="DR612" s="127">
        <f t="shared" si="734"/>
        <v>-1.1999999999999993</v>
      </c>
      <c r="DS612" s="127">
        <f t="shared" si="735"/>
        <v>-1.1999999999999993</v>
      </c>
      <c r="DU612" s="103">
        <v>44355</v>
      </c>
      <c r="DX612" s="134"/>
      <c r="DY612" s="127">
        <v>7.6</v>
      </c>
      <c r="DZ612" s="127">
        <v>6.3</v>
      </c>
      <c r="EA612" s="134">
        <f t="shared" ref="EA612:EA643" si="737">DY612-DZ612</f>
        <v>1.2999999999999998</v>
      </c>
      <c r="ED612" s="134"/>
      <c r="EG612" s="134"/>
      <c r="EJ612" s="134"/>
      <c r="EM612" s="134"/>
      <c r="EP612" s="134"/>
      <c r="ES612" s="134"/>
      <c r="EV612" s="134"/>
      <c r="EY612" s="134"/>
    </row>
    <row r="613" spans="10:155" ht="16.5" x14ac:dyDescent="0.35">
      <c r="J613" s="103">
        <v>44351</v>
      </c>
      <c r="K613" s="101">
        <f t="shared" si="719"/>
        <v>17.025806451612901</v>
      </c>
      <c r="L613" s="142">
        <v>17.2</v>
      </c>
      <c r="M613" s="143">
        <v>18.399999999999999</v>
      </c>
      <c r="N613" s="143">
        <v>17.2</v>
      </c>
      <c r="O613" s="143">
        <v>17.600000000000001</v>
      </c>
      <c r="P613" s="143">
        <v>18</v>
      </c>
      <c r="Q613" s="150">
        <v>22.6</v>
      </c>
      <c r="R613" s="142">
        <v>16.8</v>
      </c>
      <c r="S613" s="143">
        <v>17</v>
      </c>
      <c r="T613" s="143">
        <v>17</v>
      </c>
      <c r="U613" s="143">
        <v>18.2</v>
      </c>
      <c r="V613" s="143">
        <v>17</v>
      </c>
      <c r="W613" s="149">
        <v>18</v>
      </c>
      <c r="X613" s="161">
        <v>15</v>
      </c>
      <c r="Y613" s="143">
        <v>16.600000000000001</v>
      </c>
      <c r="Z613" s="143">
        <v>15.6</v>
      </c>
      <c r="AA613" s="143">
        <v>18.600000000000001</v>
      </c>
      <c r="AB613" s="150">
        <v>18.2</v>
      </c>
      <c r="AC613" s="142">
        <v>16.399999999999999</v>
      </c>
      <c r="AD613" s="143">
        <v>16.399999999999999</v>
      </c>
      <c r="AE613" s="143">
        <v>16.8</v>
      </c>
      <c r="AF613" s="143">
        <v>16.8</v>
      </c>
      <c r="AG613" s="143">
        <v>16</v>
      </c>
      <c r="AH613" s="143">
        <v>16</v>
      </c>
      <c r="AI613" s="143">
        <v>15.6</v>
      </c>
      <c r="AJ613" s="150">
        <v>15.8</v>
      </c>
      <c r="AK613" s="142">
        <v>17.2</v>
      </c>
      <c r="AL613" s="143">
        <v>16.399999999999999</v>
      </c>
      <c r="AM613" s="143">
        <v>16</v>
      </c>
      <c r="AN613" s="143">
        <v>15.8</v>
      </c>
      <c r="AO613" s="143">
        <v>16.399999999999999</v>
      </c>
      <c r="AP613" s="143">
        <v>17.2</v>
      </c>
      <c r="AQ613" s="110">
        <f t="shared" si="736"/>
        <v>0.30000000000000071</v>
      </c>
      <c r="DC613" s="103">
        <v>44351</v>
      </c>
      <c r="DD613" s="127">
        <f t="shared" si="720"/>
        <v>0</v>
      </c>
      <c r="DE613" s="127">
        <f t="shared" si="721"/>
        <v>1.1999999999999993</v>
      </c>
      <c r="DF613" s="127">
        <f t="shared" si="722"/>
        <v>-1.1999999999999993</v>
      </c>
      <c r="DG613" s="127">
        <f t="shared" si="723"/>
        <v>-1</v>
      </c>
      <c r="DH613" s="127">
        <f t="shared" si="724"/>
        <v>-0.60000000000000142</v>
      </c>
      <c r="DI613" s="127">
        <f t="shared" si="725"/>
        <v>-0.19999999999999929</v>
      </c>
      <c r="DJ613" s="127">
        <f t="shared" si="726"/>
        <v>-1</v>
      </c>
      <c r="DK613" s="127">
        <f t="shared" si="727"/>
        <v>-1.4000000000000004</v>
      </c>
      <c r="DL613" s="127">
        <f t="shared" si="728"/>
        <v>0.19999999999999929</v>
      </c>
      <c r="DM613" s="127">
        <f t="shared" si="729"/>
        <v>0.19999999999999929</v>
      </c>
      <c r="DN613" s="127">
        <f t="shared" si="730"/>
        <v>-1</v>
      </c>
      <c r="DO613" s="127">
        <f t="shared" si="731"/>
        <v>-0.19999999999999929</v>
      </c>
      <c r="DP613" s="127">
        <f t="shared" si="732"/>
        <v>-0.60000000000000142</v>
      </c>
      <c r="DQ613" s="127">
        <f t="shared" si="733"/>
        <v>-0.40000000000000213</v>
      </c>
      <c r="DR613" s="127">
        <f t="shared" si="734"/>
        <v>-1.3999999999999986</v>
      </c>
      <c r="DS613" s="127">
        <f t="shared" si="735"/>
        <v>-2</v>
      </c>
      <c r="DU613" s="103">
        <v>44354</v>
      </c>
      <c r="DY613" s="127">
        <v>7.5</v>
      </c>
      <c r="DZ613" s="127">
        <v>6.5</v>
      </c>
      <c r="EA613" s="134">
        <f t="shared" si="737"/>
        <v>1</v>
      </c>
    </row>
    <row r="614" spans="10:155" ht="16.5" x14ac:dyDescent="0.35">
      <c r="J614" s="103">
        <v>44350</v>
      </c>
      <c r="K614" s="101">
        <f t="shared" si="719"/>
        <v>17.477419354838709</v>
      </c>
      <c r="L614" s="142">
        <v>17.600000000000001</v>
      </c>
      <c r="M614" s="143">
        <v>19</v>
      </c>
      <c r="N614" s="143">
        <v>17.600000000000001</v>
      </c>
      <c r="O614" s="143">
        <v>18.2</v>
      </c>
      <c r="P614" s="143">
        <v>18.399999999999999</v>
      </c>
      <c r="Q614" s="150">
        <v>22.8</v>
      </c>
      <c r="R614" s="142">
        <v>17.399999999999999</v>
      </c>
      <c r="S614" s="143">
        <v>17.399999999999999</v>
      </c>
      <c r="T614" s="143">
        <v>17.2</v>
      </c>
      <c r="U614" s="143">
        <v>18.8</v>
      </c>
      <c r="V614" s="143">
        <v>17.600000000000001</v>
      </c>
      <c r="W614" s="149">
        <v>18.2</v>
      </c>
      <c r="X614" s="161">
        <v>15.2</v>
      </c>
      <c r="Y614" s="143">
        <v>17</v>
      </c>
      <c r="Z614" s="143">
        <v>16.2</v>
      </c>
      <c r="AA614" s="143">
        <v>19</v>
      </c>
      <c r="AB614" s="150">
        <v>18.600000000000001</v>
      </c>
      <c r="AC614" s="142">
        <v>17</v>
      </c>
      <c r="AD614" s="143">
        <v>17</v>
      </c>
      <c r="AE614" s="143">
        <v>17.2</v>
      </c>
      <c r="AF614" s="143">
        <v>17.399999999999999</v>
      </c>
      <c r="AG614" s="143">
        <v>16.600000000000001</v>
      </c>
      <c r="AH614" s="143">
        <v>16.8</v>
      </c>
      <c r="AI614" s="143">
        <v>16.2</v>
      </c>
      <c r="AJ614" s="150">
        <v>16.600000000000001</v>
      </c>
      <c r="AK614" s="142">
        <v>17.399999999999999</v>
      </c>
      <c r="AL614" s="143">
        <v>16.600000000000001</v>
      </c>
      <c r="AM614" s="143">
        <v>16.399999999999999</v>
      </c>
      <c r="AN614" s="143">
        <v>16.399999999999999</v>
      </c>
      <c r="AO614" s="143">
        <v>16.600000000000001</v>
      </c>
      <c r="AP614" s="143">
        <v>17.399999999999999</v>
      </c>
      <c r="AQ614" s="110">
        <f t="shared" si="736"/>
        <v>0.10000000000000142</v>
      </c>
      <c r="DC614" s="103">
        <v>44350</v>
      </c>
      <c r="DD614" s="127">
        <f t="shared" si="720"/>
        <v>0.20000000000000284</v>
      </c>
      <c r="DE614" s="127">
        <f t="shared" si="721"/>
        <v>1.4000000000000021</v>
      </c>
      <c r="DF614" s="127">
        <f t="shared" si="722"/>
        <v>-1</v>
      </c>
      <c r="DG614" s="127">
        <f t="shared" si="723"/>
        <v>-1</v>
      </c>
      <c r="DH614" s="127">
        <f t="shared" si="724"/>
        <v>-0.79999999999999716</v>
      </c>
      <c r="DI614" s="127">
        <f t="shared" si="725"/>
        <v>0</v>
      </c>
      <c r="DJ614" s="127">
        <f t="shared" si="726"/>
        <v>-0.59999999999999787</v>
      </c>
      <c r="DK614" s="127">
        <f t="shared" si="727"/>
        <v>-1.1999999999999993</v>
      </c>
      <c r="DL614" s="127">
        <f t="shared" si="728"/>
        <v>0.20000000000000284</v>
      </c>
      <c r="DM614" s="127">
        <f t="shared" si="729"/>
        <v>0</v>
      </c>
      <c r="DN614" s="127">
        <f t="shared" si="730"/>
        <v>-1</v>
      </c>
      <c r="DO614" s="127">
        <f t="shared" si="731"/>
        <v>-0.40000000000000213</v>
      </c>
      <c r="DP614" s="127">
        <f t="shared" si="732"/>
        <v>-1</v>
      </c>
      <c r="DQ614" s="127">
        <f t="shared" si="733"/>
        <v>-0.79999999999999716</v>
      </c>
      <c r="DR614" s="127">
        <f t="shared" si="734"/>
        <v>-1.4000000000000021</v>
      </c>
      <c r="DS614" s="127">
        <f t="shared" si="735"/>
        <v>-2.1999999999999993</v>
      </c>
      <c r="DU614" s="103">
        <v>44353</v>
      </c>
      <c r="DY614" s="127">
        <v>7.4</v>
      </c>
      <c r="DZ614" s="127">
        <v>6.5</v>
      </c>
      <c r="EA614" s="134">
        <f t="shared" si="737"/>
        <v>0.90000000000000036</v>
      </c>
    </row>
    <row r="615" spans="10:155" ht="16.5" x14ac:dyDescent="0.35">
      <c r="J615" s="103">
        <v>44349</v>
      </c>
      <c r="K615" s="101">
        <f t="shared" si="719"/>
        <v>17.625806451612902</v>
      </c>
      <c r="L615" s="142">
        <v>17.600000000000001</v>
      </c>
      <c r="M615" s="143">
        <v>18.8</v>
      </c>
      <c r="N615" s="143">
        <v>17.600000000000001</v>
      </c>
      <c r="O615" s="143">
        <v>18.2</v>
      </c>
      <c r="P615" s="143">
        <v>18.399999999999999</v>
      </c>
      <c r="Q615" s="150">
        <v>22.8</v>
      </c>
      <c r="R615" s="142">
        <v>17.600000000000001</v>
      </c>
      <c r="S615" s="143">
        <v>17.600000000000001</v>
      </c>
      <c r="T615" s="143">
        <v>17.600000000000001</v>
      </c>
      <c r="U615" s="143">
        <v>19</v>
      </c>
      <c r="V615" s="143">
        <v>17.8</v>
      </c>
      <c r="W615" s="149">
        <v>18.8</v>
      </c>
      <c r="X615" s="161">
        <v>16</v>
      </c>
      <c r="Y615" s="143">
        <v>17.399999999999999</v>
      </c>
      <c r="Z615" s="143">
        <v>16.399999999999999</v>
      </c>
      <c r="AA615" s="143">
        <v>19</v>
      </c>
      <c r="AB615" s="150">
        <v>18.600000000000001</v>
      </c>
      <c r="AC615" s="142">
        <v>17</v>
      </c>
      <c r="AD615" s="143">
        <v>17</v>
      </c>
      <c r="AE615" s="143">
        <v>17.399999999999999</v>
      </c>
      <c r="AF615" s="143">
        <v>17.399999999999999</v>
      </c>
      <c r="AG615" s="143">
        <v>16.600000000000001</v>
      </c>
      <c r="AH615" s="143">
        <v>16.899999999999999</v>
      </c>
      <c r="AI615" s="143">
        <v>16.399999999999999</v>
      </c>
      <c r="AJ615" s="150">
        <v>16.7</v>
      </c>
      <c r="AK615" s="142">
        <v>17.600000000000001</v>
      </c>
      <c r="AL615" s="143">
        <v>16.8</v>
      </c>
      <c r="AM615" s="143">
        <v>16.600000000000001</v>
      </c>
      <c r="AN615" s="143">
        <v>16.600000000000001</v>
      </c>
      <c r="AO615" s="143">
        <v>16.8</v>
      </c>
      <c r="AP615" s="143">
        <v>17.399999999999999</v>
      </c>
      <c r="AQ615" s="110">
        <f t="shared" si="736"/>
        <v>0</v>
      </c>
      <c r="DC615" s="103">
        <v>44349</v>
      </c>
      <c r="DD615" s="127">
        <f t="shared" si="720"/>
        <v>0.19999999999999929</v>
      </c>
      <c r="DE615" s="127">
        <f t="shared" si="721"/>
        <v>1.3999999999999986</v>
      </c>
      <c r="DF615" s="127">
        <f t="shared" si="722"/>
        <v>-1</v>
      </c>
      <c r="DG615" s="127">
        <f t="shared" si="723"/>
        <v>-1</v>
      </c>
      <c r="DH615" s="127">
        <f t="shared" si="724"/>
        <v>-0.80000000000000071</v>
      </c>
      <c r="DI615" s="127">
        <f t="shared" si="725"/>
        <v>0</v>
      </c>
      <c r="DJ615" s="127">
        <f t="shared" si="726"/>
        <v>-0.70000000000000284</v>
      </c>
      <c r="DK615" s="127">
        <f t="shared" si="727"/>
        <v>-1.2000000000000028</v>
      </c>
      <c r="DL615" s="127">
        <f t="shared" si="728"/>
        <v>0</v>
      </c>
      <c r="DM615" s="127">
        <f t="shared" si="729"/>
        <v>0</v>
      </c>
      <c r="DN615" s="127">
        <f t="shared" si="730"/>
        <v>-1</v>
      </c>
      <c r="DO615" s="127">
        <f t="shared" si="731"/>
        <v>-0.29999999999999716</v>
      </c>
      <c r="DP615" s="127">
        <f t="shared" si="732"/>
        <v>-1</v>
      </c>
      <c r="DQ615" s="127">
        <f t="shared" si="733"/>
        <v>-0.80000000000000071</v>
      </c>
      <c r="DR615" s="127">
        <f t="shared" si="734"/>
        <v>-0.80000000000000071</v>
      </c>
      <c r="DS615" s="127">
        <f t="shared" si="735"/>
        <v>-1.6000000000000014</v>
      </c>
      <c r="DU615" s="103">
        <v>44352</v>
      </c>
      <c r="DY615" s="127">
        <v>7.3</v>
      </c>
      <c r="DZ615" s="127">
        <v>6.5</v>
      </c>
      <c r="EA615" s="134">
        <f t="shared" si="737"/>
        <v>0.79999999999999982</v>
      </c>
    </row>
    <row r="616" spans="10:155" ht="16.5" x14ac:dyDescent="0.35">
      <c r="J616" s="103">
        <v>44348</v>
      </c>
      <c r="K616" s="101">
        <f t="shared" si="719"/>
        <v>17.741935483870964</v>
      </c>
      <c r="L616" s="142">
        <v>18.399999999999999</v>
      </c>
      <c r="M616" s="143">
        <v>19</v>
      </c>
      <c r="N616" s="143">
        <v>18</v>
      </c>
      <c r="O616" s="143">
        <v>18.399999999999999</v>
      </c>
      <c r="P616" s="143">
        <v>18.600000000000001</v>
      </c>
      <c r="Q616" s="150">
        <v>22.8</v>
      </c>
      <c r="R616" s="142">
        <v>17.8</v>
      </c>
      <c r="S616" s="143">
        <v>17.600000000000001</v>
      </c>
      <c r="T616" s="143">
        <v>17.600000000000001</v>
      </c>
      <c r="U616" s="143">
        <v>19</v>
      </c>
      <c r="V616" s="143">
        <v>17.8</v>
      </c>
      <c r="W616" s="149">
        <v>18.8</v>
      </c>
      <c r="X616" s="161">
        <v>16</v>
      </c>
      <c r="Y616" s="143">
        <v>17.2</v>
      </c>
      <c r="Z616" s="143">
        <v>16.399999999999999</v>
      </c>
      <c r="AA616" s="143">
        <v>19.2</v>
      </c>
      <c r="AB616" s="150">
        <v>18.600000000000001</v>
      </c>
      <c r="AC616" s="142">
        <v>17.2</v>
      </c>
      <c r="AD616" s="143">
        <v>17.2</v>
      </c>
      <c r="AE616" s="143">
        <v>17.399999999999999</v>
      </c>
      <c r="AF616" s="143">
        <v>17.399999999999999</v>
      </c>
      <c r="AG616" s="143">
        <v>16.600000000000001</v>
      </c>
      <c r="AH616" s="143">
        <v>16.899999999999999</v>
      </c>
      <c r="AI616" s="143">
        <v>16.399999999999999</v>
      </c>
      <c r="AJ616" s="150">
        <v>16.7</v>
      </c>
      <c r="AK616" s="142">
        <v>17.8</v>
      </c>
      <c r="AL616" s="143">
        <v>17.2</v>
      </c>
      <c r="AM616" s="143">
        <v>16.8</v>
      </c>
      <c r="AN616" s="143">
        <v>16.8</v>
      </c>
      <c r="AO616" s="143">
        <v>17</v>
      </c>
      <c r="AP616" s="143">
        <v>17.399999999999999</v>
      </c>
      <c r="AQ616" s="110">
        <f t="shared" si="736"/>
        <v>0.19999999999999574</v>
      </c>
      <c r="DC616" s="103">
        <v>44348</v>
      </c>
      <c r="DD616" s="127">
        <f t="shared" si="720"/>
        <v>0.19999999999999929</v>
      </c>
      <c r="DE616" s="127">
        <f t="shared" si="721"/>
        <v>1.3999999999999986</v>
      </c>
      <c r="DF616" s="127">
        <f t="shared" si="722"/>
        <v>-0.80000000000000071</v>
      </c>
      <c r="DG616" s="127">
        <f t="shared" si="723"/>
        <v>-0.80000000000000071</v>
      </c>
      <c r="DH616" s="127">
        <f t="shared" si="724"/>
        <v>-0.40000000000000213</v>
      </c>
      <c r="DI616" s="127">
        <f t="shared" si="725"/>
        <v>0.19999999999999929</v>
      </c>
      <c r="DJ616" s="127">
        <f t="shared" si="726"/>
        <v>-0.70000000000000284</v>
      </c>
      <c r="DK616" s="127">
        <f t="shared" si="727"/>
        <v>-1.2000000000000028</v>
      </c>
      <c r="DL616" s="127">
        <f t="shared" si="728"/>
        <v>0.39999999999999858</v>
      </c>
      <c r="DM616" s="127">
        <f t="shared" si="729"/>
        <v>0.19999999999999929</v>
      </c>
      <c r="DN616" s="127">
        <f t="shared" si="730"/>
        <v>-1</v>
      </c>
      <c r="DO616" s="127">
        <f t="shared" si="731"/>
        <v>-9.9999999999997868E-2</v>
      </c>
      <c r="DP616" s="127">
        <f t="shared" si="732"/>
        <v>-0.60000000000000142</v>
      </c>
      <c r="DQ616" s="127">
        <f t="shared" si="733"/>
        <v>-0.60000000000000142</v>
      </c>
      <c r="DR616" s="127">
        <f t="shared" si="734"/>
        <v>-1.1999999999999993</v>
      </c>
      <c r="DS616" s="127">
        <f t="shared" si="735"/>
        <v>-1.6000000000000014</v>
      </c>
      <c r="DU616" s="103">
        <v>44351</v>
      </c>
      <c r="DY616" s="127">
        <v>7.3</v>
      </c>
      <c r="DZ616" s="127">
        <v>6.5</v>
      </c>
      <c r="EA616" s="134">
        <f t="shared" si="737"/>
        <v>0.79999999999999982</v>
      </c>
    </row>
    <row r="617" spans="10:155" ht="16.5" x14ac:dyDescent="0.35">
      <c r="J617" s="103">
        <v>44347</v>
      </c>
      <c r="K617" s="101">
        <f t="shared" si="719"/>
        <v>17.838709677419356</v>
      </c>
      <c r="L617" s="142">
        <v>18.399999999999999</v>
      </c>
      <c r="M617" s="143">
        <v>19</v>
      </c>
      <c r="N617" s="143">
        <v>18</v>
      </c>
      <c r="O617" s="143">
        <v>18.600000000000001</v>
      </c>
      <c r="P617" s="143">
        <v>19</v>
      </c>
      <c r="Q617" s="150">
        <v>23.4</v>
      </c>
      <c r="R617" s="142">
        <v>18</v>
      </c>
      <c r="S617" s="143">
        <v>17.600000000000001</v>
      </c>
      <c r="T617" s="143">
        <v>17.600000000000001</v>
      </c>
      <c r="U617" s="143">
        <v>19</v>
      </c>
      <c r="V617" s="143">
        <v>17.8</v>
      </c>
      <c r="W617" s="149">
        <v>19</v>
      </c>
      <c r="X617" s="161">
        <v>16</v>
      </c>
      <c r="Y617" s="143">
        <v>17.399999999999999</v>
      </c>
      <c r="Z617" s="143">
        <v>16.600000000000001</v>
      </c>
      <c r="AA617" s="143">
        <v>19.2</v>
      </c>
      <c r="AB617" s="150">
        <v>18.600000000000001</v>
      </c>
      <c r="AC617" s="142">
        <v>17.2</v>
      </c>
      <c r="AD617" s="143">
        <v>17.2</v>
      </c>
      <c r="AE617" s="143">
        <v>17.399999999999999</v>
      </c>
      <c r="AF617" s="143">
        <v>17.399999999999999</v>
      </c>
      <c r="AG617" s="143">
        <v>16.600000000000001</v>
      </c>
      <c r="AH617" s="143">
        <v>16.8</v>
      </c>
      <c r="AI617" s="143">
        <v>16.2</v>
      </c>
      <c r="AJ617" s="150">
        <v>16.600000000000001</v>
      </c>
      <c r="AK617" s="142">
        <v>17.8</v>
      </c>
      <c r="AL617" s="143">
        <v>17.600000000000001</v>
      </c>
      <c r="AM617" s="143">
        <v>17</v>
      </c>
      <c r="AN617" s="143">
        <v>17.2</v>
      </c>
      <c r="AO617" s="143">
        <v>17.399999999999999</v>
      </c>
      <c r="AP617" s="143">
        <v>17.399999999999999</v>
      </c>
      <c r="AQ617" s="110">
        <f t="shared" si="736"/>
        <v>0.5</v>
      </c>
      <c r="DC617" s="103">
        <v>44347</v>
      </c>
      <c r="DD617" s="127">
        <f t="shared" si="720"/>
        <v>0.19999999999999929</v>
      </c>
      <c r="DE617" s="127">
        <f t="shared" si="721"/>
        <v>1.3999999999999986</v>
      </c>
      <c r="DF617" s="127">
        <f t="shared" si="722"/>
        <v>-0.40000000000000213</v>
      </c>
      <c r="DG617" s="127">
        <f t="shared" si="723"/>
        <v>-0.60000000000000142</v>
      </c>
      <c r="DH617" s="127">
        <f t="shared" si="724"/>
        <v>0</v>
      </c>
      <c r="DI617" s="127">
        <f t="shared" si="725"/>
        <v>0.39999999999999858</v>
      </c>
      <c r="DJ617" s="127">
        <f t="shared" si="726"/>
        <v>-0.80000000000000071</v>
      </c>
      <c r="DK617" s="127">
        <f t="shared" si="727"/>
        <v>-1.4000000000000021</v>
      </c>
      <c r="DL617" s="127">
        <f t="shared" si="728"/>
        <v>0.39999999999999858</v>
      </c>
      <c r="DM617" s="127">
        <f t="shared" si="729"/>
        <v>0.19999999999999929</v>
      </c>
      <c r="DN617" s="127">
        <f t="shared" si="730"/>
        <v>-0.80000000000000071</v>
      </c>
      <c r="DO617" s="127">
        <f t="shared" si="731"/>
        <v>0.39999999999999858</v>
      </c>
      <c r="DP617" s="127">
        <f t="shared" si="732"/>
        <v>-0.19999999999999929</v>
      </c>
      <c r="DQ617" s="127">
        <f t="shared" si="733"/>
        <v>-0.39999999999999858</v>
      </c>
      <c r="DR617" s="127">
        <f t="shared" si="734"/>
        <v>-1.6000000000000014</v>
      </c>
      <c r="DS617" s="127">
        <f t="shared" si="735"/>
        <v>-1.6000000000000014</v>
      </c>
      <c r="DU617" s="103">
        <v>44350</v>
      </c>
      <c r="DY617" s="127">
        <v>8.6999999999999993</v>
      </c>
      <c r="DZ617" s="127">
        <v>6.5</v>
      </c>
      <c r="EA617" s="134">
        <f t="shared" si="737"/>
        <v>2.1999999999999993</v>
      </c>
    </row>
    <row r="618" spans="10:155" ht="16.5" x14ac:dyDescent="0.35">
      <c r="J618" s="103">
        <v>44346</v>
      </c>
      <c r="K618" s="101">
        <f t="shared" si="719"/>
        <v>18.051612903225802</v>
      </c>
      <c r="L618" s="142">
        <v>18.8</v>
      </c>
      <c r="M618" s="143">
        <v>19.2</v>
      </c>
      <c r="N618" s="143">
        <v>18.2</v>
      </c>
      <c r="O618" s="143">
        <v>19</v>
      </c>
      <c r="P618" s="143">
        <v>19.399999999999999</v>
      </c>
      <c r="Q618" s="150">
        <v>23.4</v>
      </c>
      <c r="R618" s="142">
        <v>17.8</v>
      </c>
      <c r="S618" s="143">
        <v>17.600000000000001</v>
      </c>
      <c r="T618" s="143">
        <v>17.600000000000001</v>
      </c>
      <c r="U618" s="143">
        <v>19</v>
      </c>
      <c r="V618" s="143">
        <v>18</v>
      </c>
      <c r="W618" s="149">
        <v>19</v>
      </c>
      <c r="X618" s="161">
        <v>16.600000000000001</v>
      </c>
      <c r="Y618" s="143">
        <v>17.600000000000001</v>
      </c>
      <c r="Z618" s="143">
        <v>16.8</v>
      </c>
      <c r="AA618" s="143">
        <v>19.2</v>
      </c>
      <c r="AB618" s="150">
        <v>18.7</v>
      </c>
      <c r="AC618" s="142">
        <v>17.2</v>
      </c>
      <c r="AD618" s="143">
        <v>17.2</v>
      </c>
      <c r="AE618" s="143">
        <v>17.2</v>
      </c>
      <c r="AF618" s="143">
        <v>17.399999999999999</v>
      </c>
      <c r="AG618" s="143">
        <v>16.600000000000001</v>
      </c>
      <c r="AH618" s="143">
        <v>16.8</v>
      </c>
      <c r="AI618" s="143">
        <v>16.2</v>
      </c>
      <c r="AJ618" s="150">
        <v>16.600000000000001</v>
      </c>
      <c r="AK618" s="142">
        <v>18</v>
      </c>
      <c r="AL618" s="143">
        <v>18.2</v>
      </c>
      <c r="AM618" s="143">
        <v>17.600000000000001</v>
      </c>
      <c r="AN618" s="143">
        <v>17.600000000000001</v>
      </c>
      <c r="AO618" s="143">
        <v>17.8</v>
      </c>
      <c r="AP618" s="143">
        <v>19.3</v>
      </c>
      <c r="AQ618" s="110">
        <f t="shared" si="736"/>
        <v>1.0999999999999943</v>
      </c>
      <c r="DC618" s="103">
        <v>44346</v>
      </c>
      <c r="DD618" s="127">
        <f t="shared" si="720"/>
        <v>0.39999999999999858</v>
      </c>
      <c r="DE618" s="127">
        <f t="shared" si="721"/>
        <v>1.3999999999999986</v>
      </c>
      <c r="DF618" s="127">
        <f t="shared" si="722"/>
        <v>0</v>
      </c>
      <c r="DG618" s="127">
        <f t="shared" si="723"/>
        <v>0</v>
      </c>
      <c r="DH618" s="127">
        <f t="shared" si="724"/>
        <v>0.59999999999999787</v>
      </c>
      <c r="DI618" s="127">
        <f t="shared" si="725"/>
        <v>0.19999999999999929</v>
      </c>
      <c r="DJ618" s="127">
        <f t="shared" si="726"/>
        <v>-0.80000000000000071</v>
      </c>
      <c r="DK618" s="127">
        <f t="shared" si="727"/>
        <v>-1.4000000000000021</v>
      </c>
      <c r="DL618" s="127">
        <f t="shared" si="728"/>
        <v>0.59999999999999787</v>
      </c>
      <c r="DM618" s="127">
        <f t="shared" si="729"/>
        <v>0.39999999999999858</v>
      </c>
      <c r="DN618" s="127">
        <f t="shared" si="730"/>
        <v>-0.19999999999999929</v>
      </c>
      <c r="DO618" s="127">
        <f t="shared" si="731"/>
        <v>0.80000000000000071</v>
      </c>
      <c r="DP618" s="127">
        <f t="shared" si="732"/>
        <v>0.19999999999999929</v>
      </c>
      <c r="DQ618" s="127">
        <f t="shared" si="733"/>
        <v>0.39999999999999858</v>
      </c>
      <c r="DR618" s="127">
        <f t="shared" si="734"/>
        <v>-1.5999999999999979</v>
      </c>
      <c r="DS618" s="127">
        <f t="shared" si="735"/>
        <v>-1</v>
      </c>
      <c r="DU618" s="103">
        <v>44349</v>
      </c>
      <c r="DY618" s="127">
        <v>8.6</v>
      </c>
      <c r="DZ618" s="127">
        <v>7.2</v>
      </c>
      <c r="EA618" s="134">
        <f t="shared" si="737"/>
        <v>1.3999999999999995</v>
      </c>
    </row>
    <row r="619" spans="10:155" ht="16.5" x14ac:dyDescent="0.35">
      <c r="J619" s="103">
        <v>44345</v>
      </c>
      <c r="K619" s="101">
        <f t="shared" si="719"/>
        <v>18.054838709677416</v>
      </c>
      <c r="L619" s="142">
        <v>19</v>
      </c>
      <c r="M619" s="143">
        <v>19</v>
      </c>
      <c r="N619" s="143">
        <v>18.2</v>
      </c>
      <c r="O619" s="143">
        <v>18.8</v>
      </c>
      <c r="P619" s="143">
        <v>19.2</v>
      </c>
      <c r="Q619" s="150">
        <v>23.4</v>
      </c>
      <c r="R619" s="142">
        <v>17.8</v>
      </c>
      <c r="S619" s="143">
        <v>18</v>
      </c>
      <c r="T619" s="143">
        <v>17.600000000000001</v>
      </c>
      <c r="U619" s="143">
        <v>19</v>
      </c>
      <c r="V619" s="143">
        <v>18.2</v>
      </c>
      <c r="W619" s="149">
        <v>18.8</v>
      </c>
      <c r="X619" s="161">
        <v>16.399999999999999</v>
      </c>
      <c r="Y619" s="143">
        <v>17.600000000000001</v>
      </c>
      <c r="Z619" s="143">
        <v>16.600000000000001</v>
      </c>
      <c r="AA619" s="143">
        <v>19.100000000000001</v>
      </c>
      <c r="AB619" s="150">
        <v>18.5</v>
      </c>
      <c r="AC619" s="142">
        <v>17.2</v>
      </c>
      <c r="AD619" s="143">
        <v>17.2</v>
      </c>
      <c r="AE619" s="143">
        <v>17.399999999999999</v>
      </c>
      <c r="AF619" s="143">
        <v>17.8</v>
      </c>
      <c r="AG619" s="143">
        <v>16.600000000000001</v>
      </c>
      <c r="AH619" s="143">
        <v>16.8</v>
      </c>
      <c r="AI619" s="143">
        <v>16.2</v>
      </c>
      <c r="AJ619" s="150">
        <v>16.600000000000001</v>
      </c>
      <c r="AK619" s="142">
        <v>18.2</v>
      </c>
      <c r="AL619" s="143">
        <v>18.2</v>
      </c>
      <c r="AM619" s="143">
        <v>17.600000000000001</v>
      </c>
      <c r="AN619" s="143">
        <v>17.600000000000001</v>
      </c>
      <c r="AO619" s="143">
        <v>17.8</v>
      </c>
      <c r="AP619" s="143">
        <v>19.3</v>
      </c>
      <c r="AQ619" s="110">
        <f t="shared" si="736"/>
        <v>0.80000000000000071</v>
      </c>
      <c r="DC619" s="103">
        <v>44345</v>
      </c>
      <c r="DD619" s="127">
        <f t="shared" si="720"/>
        <v>0.19999999999999929</v>
      </c>
      <c r="DE619" s="127">
        <f t="shared" si="721"/>
        <v>1</v>
      </c>
      <c r="DF619" s="127">
        <f t="shared" si="722"/>
        <v>-0.39999999999999858</v>
      </c>
      <c r="DG619" s="127">
        <f t="shared" si="723"/>
        <v>-0.39999999999999858</v>
      </c>
      <c r="DH619" s="127">
        <f t="shared" si="724"/>
        <v>0.19999999999999929</v>
      </c>
      <c r="DI619" s="127">
        <f t="shared" si="725"/>
        <v>-0.19999999999999929</v>
      </c>
      <c r="DJ619" s="127">
        <f t="shared" si="726"/>
        <v>-1.1999999999999993</v>
      </c>
      <c r="DK619" s="127">
        <f t="shared" si="727"/>
        <v>-1.8000000000000007</v>
      </c>
      <c r="DL619" s="127">
        <f t="shared" si="728"/>
        <v>0.19999999999999929</v>
      </c>
      <c r="DM619" s="127">
        <f t="shared" si="729"/>
        <v>0.19999999999999929</v>
      </c>
      <c r="DN619" s="127">
        <f t="shared" si="730"/>
        <v>-0.19999999999999929</v>
      </c>
      <c r="DO619" s="127">
        <f t="shared" si="731"/>
        <v>0.80000000000000071</v>
      </c>
      <c r="DP619" s="127">
        <f t="shared" si="732"/>
        <v>0</v>
      </c>
      <c r="DQ619" s="127">
        <f t="shared" si="733"/>
        <v>0.39999999999999858</v>
      </c>
      <c r="DR619" s="127">
        <f t="shared" si="734"/>
        <v>-1.8000000000000007</v>
      </c>
      <c r="DS619" s="127">
        <f t="shared" si="735"/>
        <v>-1.6000000000000014</v>
      </c>
      <c r="DU619" s="103">
        <v>44348</v>
      </c>
      <c r="DY619" s="127">
        <v>8.6</v>
      </c>
      <c r="DZ619" s="127">
        <v>7.6</v>
      </c>
      <c r="EA619" s="134">
        <f t="shared" si="737"/>
        <v>1</v>
      </c>
    </row>
    <row r="620" spans="10:155" ht="16.5" x14ac:dyDescent="0.35">
      <c r="J620" s="103">
        <v>44344</v>
      </c>
      <c r="K620" s="101">
        <f t="shared" si="719"/>
        <v>18.174193548387095</v>
      </c>
      <c r="L620" s="142">
        <v>19.2</v>
      </c>
      <c r="M620" s="143">
        <v>19.600000000000001</v>
      </c>
      <c r="N620" s="143">
        <v>19.399999999999999</v>
      </c>
      <c r="O620" s="143">
        <v>18.600000000000001</v>
      </c>
      <c r="P620" s="143">
        <v>19.8</v>
      </c>
      <c r="Q620" s="150">
        <v>23.4</v>
      </c>
      <c r="R620" s="142">
        <v>17.2</v>
      </c>
      <c r="S620" s="143">
        <v>17.399999999999999</v>
      </c>
      <c r="T620" s="143">
        <v>17.600000000000001</v>
      </c>
      <c r="U620" s="143">
        <v>19.2</v>
      </c>
      <c r="V620" s="143">
        <v>18</v>
      </c>
      <c r="W620" s="149">
        <v>19.2</v>
      </c>
      <c r="X620" s="161">
        <v>16.600000000000001</v>
      </c>
      <c r="Y620" s="143">
        <v>18</v>
      </c>
      <c r="Z620" s="143">
        <v>16.8</v>
      </c>
      <c r="AA620" s="143">
        <v>19.2</v>
      </c>
      <c r="AB620" s="150">
        <v>18.8</v>
      </c>
      <c r="AC620" s="142">
        <v>17.399999999999999</v>
      </c>
      <c r="AD620" s="143">
        <v>17.399999999999999</v>
      </c>
      <c r="AE620" s="143">
        <v>17.8</v>
      </c>
      <c r="AF620" s="143">
        <v>17.2</v>
      </c>
      <c r="AG620" s="143">
        <v>17.2</v>
      </c>
      <c r="AH620" s="143">
        <v>16.2</v>
      </c>
      <c r="AI620" s="143">
        <v>15.8</v>
      </c>
      <c r="AJ620" s="150">
        <v>16.2</v>
      </c>
      <c r="AK620" s="142">
        <v>18.600000000000001</v>
      </c>
      <c r="AL620" s="143">
        <v>18.2</v>
      </c>
      <c r="AM620" s="143">
        <v>17.8</v>
      </c>
      <c r="AN620" s="143">
        <v>17.8</v>
      </c>
      <c r="AO620" s="143">
        <v>18.2</v>
      </c>
      <c r="AP620" s="143">
        <v>19.600000000000001</v>
      </c>
      <c r="AQ620" s="110">
        <f t="shared" si="736"/>
        <v>1.7000000000000028</v>
      </c>
      <c r="DC620" s="103">
        <v>44344</v>
      </c>
      <c r="DD620" s="127">
        <f t="shared" si="720"/>
        <v>0.60000000000000142</v>
      </c>
      <c r="DE620" s="127">
        <f t="shared" si="721"/>
        <v>1.8000000000000007</v>
      </c>
      <c r="DF620" s="127">
        <f t="shared" si="722"/>
        <v>0.40000000000000213</v>
      </c>
      <c r="DG620" s="127">
        <f t="shared" si="723"/>
        <v>0.40000000000000213</v>
      </c>
      <c r="DH620" s="127">
        <f t="shared" si="724"/>
        <v>0.80000000000000071</v>
      </c>
      <c r="DI620" s="127">
        <f t="shared" si="725"/>
        <v>-0.19999999999999929</v>
      </c>
      <c r="DJ620" s="127">
        <f t="shared" si="726"/>
        <v>-1.1999999999999993</v>
      </c>
      <c r="DK620" s="127">
        <f t="shared" si="727"/>
        <v>-1.5999999999999979</v>
      </c>
      <c r="DL620" s="127">
        <f t="shared" si="728"/>
        <v>2</v>
      </c>
      <c r="DM620" s="127">
        <f t="shared" si="729"/>
        <v>1.2000000000000028</v>
      </c>
      <c r="DN620" s="127">
        <f t="shared" si="730"/>
        <v>0.60000000000000142</v>
      </c>
      <c r="DO620" s="127">
        <f t="shared" si="731"/>
        <v>1.6000000000000014</v>
      </c>
      <c r="DP620" s="127">
        <f t="shared" si="732"/>
        <v>0.19999999999999929</v>
      </c>
      <c r="DQ620" s="127">
        <f t="shared" si="733"/>
        <v>1</v>
      </c>
      <c r="DR620" s="127">
        <f t="shared" si="734"/>
        <v>-1.5999999999999979</v>
      </c>
      <c r="DS620" s="127">
        <f t="shared" si="735"/>
        <v>-0.79999999999999716</v>
      </c>
      <c r="DU620" s="103">
        <v>44347</v>
      </c>
      <c r="DY620" s="127">
        <v>9.1999999999999993</v>
      </c>
      <c r="DZ620" s="127">
        <v>7.6</v>
      </c>
      <c r="EA620" s="134">
        <f t="shared" si="737"/>
        <v>1.5999999999999996</v>
      </c>
    </row>
    <row r="621" spans="10:155" ht="16.5" x14ac:dyDescent="0.35">
      <c r="J621" s="103">
        <v>44343</v>
      </c>
      <c r="K621" s="101">
        <f t="shared" si="719"/>
        <v>18.506451612903223</v>
      </c>
      <c r="L621" s="142">
        <v>19.600000000000001</v>
      </c>
      <c r="M621" s="143">
        <v>19.8</v>
      </c>
      <c r="N621" s="143">
        <v>19.8</v>
      </c>
      <c r="O621" s="143">
        <v>18.8</v>
      </c>
      <c r="P621" s="143">
        <v>20</v>
      </c>
      <c r="Q621" s="150">
        <v>23.4</v>
      </c>
      <c r="R621" s="142">
        <v>17.8</v>
      </c>
      <c r="S621" s="143">
        <v>17.8</v>
      </c>
      <c r="T621" s="143">
        <v>18</v>
      </c>
      <c r="U621" s="143">
        <v>19.600000000000001</v>
      </c>
      <c r="V621" s="143">
        <v>18.399999999999999</v>
      </c>
      <c r="W621" s="149">
        <v>19.600000000000001</v>
      </c>
      <c r="X621" s="161">
        <v>16.8</v>
      </c>
      <c r="Y621" s="143">
        <v>18.2</v>
      </c>
      <c r="Z621" s="143">
        <v>17.2</v>
      </c>
      <c r="AA621" s="143">
        <v>19.5</v>
      </c>
      <c r="AB621" s="150">
        <v>19</v>
      </c>
      <c r="AC621" s="142">
        <v>17.8</v>
      </c>
      <c r="AD621" s="143">
        <v>17.8</v>
      </c>
      <c r="AE621" s="143">
        <v>18.2</v>
      </c>
      <c r="AF621" s="143">
        <v>17.600000000000001</v>
      </c>
      <c r="AG621" s="143">
        <v>17.8</v>
      </c>
      <c r="AH621" s="143">
        <v>16.399999999999999</v>
      </c>
      <c r="AI621" s="143">
        <v>16</v>
      </c>
      <c r="AJ621" s="150">
        <v>16.2</v>
      </c>
      <c r="AK621" s="142">
        <v>19</v>
      </c>
      <c r="AL621" s="143">
        <v>18.399999999999999</v>
      </c>
      <c r="AM621" s="143">
        <v>18.399999999999999</v>
      </c>
      <c r="AN621" s="143">
        <v>18.399999999999999</v>
      </c>
      <c r="AO621" s="143">
        <v>18.399999999999999</v>
      </c>
      <c r="AP621" s="143">
        <v>20</v>
      </c>
      <c r="AQ621" s="110">
        <f t="shared" si="736"/>
        <v>1.3999999999999986</v>
      </c>
      <c r="DC621" s="103">
        <v>44343</v>
      </c>
      <c r="DD621" s="127">
        <f t="shared" si="720"/>
        <v>0.59999999999999787</v>
      </c>
      <c r="DE621" s="127">
        <f t="shared" si="721"/>
        <v>1.8000000000000007</v>
      </c>
      <c r="DF621" s="127">
        <f t="shared" si="722"/>
        <v>0.59999999999999787</v>
      </c>
      <c r="DG621" s="127">
        <f t="shared" si="723"/>
        <v>0.59999999999999787</v>
      </c>
      <c r="DH621" s="127">
        <f t="shared" si="724"/>
        <v>0.59999999999999787</v>
      </c>
      <c r="DI621" s="127">
        <f t="shared" si="725"/>
        <v>0</v>
      </c>
      <c r="DJ621" s="127">
        <f t="shared" si="726"/>
        <v>-1.4000000000000021</v>
      </c>
      <c r="DK621" s="127">
        <f t="shared" si="727"/>
        <v>-1.8000000000000007</v>
      </c>
      <c r="DL621" s="127">
        <f t="shared" si="728"/>
        <v>2</v>
      </c>
      <c r="DM621" s="127">
        <f t="shared" si="729"/>
        <v>1.1999999999999993</v>
      </c>
      <c r="DN621" s="127">
        <f t="shared" si="730"/>
        <v>0.59999999999999787</v>
      </c>
      <c r="DO621" s="127">
        <f t="shared" si="731"/>
        <v>2</v>
      </c>
      <c r="DP621" s="127">
        <f t="shared" si="732"/>
        <v>0</v>
      </c>
      <c r="DQ621" s="127">
        <f t="shared" si="733"/>
        <v>0.59999999999999787</v>
      </c>
      <c r="DR621" s="127">
        <f t="shared" si="734"/>
        <v>-1.5999999999999979</v>
      </c>
      <c r="DS621" s="127">
        <f t="shared" si="735"/>
        <v>-1</v>
      </c>
      <c r="DU621" s="103">
        <v>44346</v>
      </c>
      <c r="DY621" s="127">
        <v>9.1</v>
      </c>
      <c r="DZ621" s="127">
        <v>7.7</v>
      </c>
      <c r="EA621" s="134">
        <f t="shared" si="737"/>
        <v>1.3999999999999995</v>
      </c>
    </row>
    <row r="622" spans="10:155" ht="16.5" x14ac:dyDescent="0.35">
      <c r="J622" s="103">
        <v>44342</v>
      </c>
      <c r="K622" s="101">
        <f t="shared" si="719"/>
        <v>18.835483870967742</v>
      </c>
      <c r="L622" s="142">
        <v>19.600000000000001</v>
      </c>
      <c r="M622" s="143">
        <v>20</v>
      </c>
      <c r="N622" s="143">
        <v>20</v>
      </c>
      <c r="O622" s="143">
        <v>19</v>
      </c>
      <c r="P622" s="143">
        <v>20.399999999999999</v>
      </c>
      <c r="Q622" s="150">
        <v>23.4</v>
      </c>
      <c r="R622" s="142">
        <v>18.399999999999999</v>
      </c>
      <c r="S622" s="143">
        <v>18.600000000000001</v>
      </c>
      <c r="T622" s="143">
        <v>18.399999999999999</v>
      </c>
      <c r="U622" s="143">
        <v>20</v>
      </c>
      <c r="V622" s="143">
        <v>18.8</v>
      </c>
      <c r="W622" s="149">
        <v>19.8</v>
      </c>
      <c r="X622" s="161">
        <v>17</v>
      </c>
      <c r="Y622" s="143">
        <v>18.600000000000001</v>
      </c>
      <c r="Z622" s="143">
        <v>17.8</v>
      </c>
      <c r="AA622" s="143">
        <v>20</v>
      </c>
      <c r="AB622" s="150">
        <v>19.5</v>
      </c>
      <c r="AC622" s="142">
        <v>18.2</v>
      </c>
      <c r="AD622" s="143">
        <v>18.2</v>
      </c>
      <c r="AE622" s="143">
        <v>18.399999999999999</v>
      </c>
      <c r="AF622" s="143">
        <v>18.2</v>
      </c>
      <c r="AG622" s="143">
        <v>18.2</v>
      </c>
      <c r="AH622" s="143">
        <v>16.8</v>
      </c>
      <c r="AI622" s="143">
        <v>16.600000000000001</v>
      </c>
      <c r="AJ622" s="150">
        <v>16.8</v>
      </c>
      <c r="AK622" s="142">
        <v>19.2</v>
      </c>
      <c r="AL622" s="143">
        <v>18.600000000000001</v>
      </c>
      <c r="AM622" s="143">
        <v>18.600000000000001</v>
      </c>
      <c r="AN622" s="143">
        <v>18.399999999999999</v>
      </c>
      <c r="AO622" s="143">
        <v>18.399999999999999</v>
      </c>
      <c r="AP622" s="143">
        <v>20</v>
      </c>
      <c r="AQ622" s="110">
        <f t="shared" si="736"/>
        <v>1</v>
      </c>
      <c r="DC622" s="103">
        <v>44342</v>
      </c>
      <c r="DD622" s="127">
        <f t="shared" si="720"/>
        <v>0.19999999999999929</v>
      </c>
      <c r="DE622" s="127">
        <f t="shared" si="721"/>
        <v>1.3999999999999986</v>
      </c>
      <c r="DF622" s="127">
        <f t="shared" si="722"/>
        <v>-0.20000000000000284</v>
      </c>
      <c r="DG622" s="127">
        <f t="shared" si="723"/>
        <v>0</v>
      </c>
      <c r="DH622" s="127">
        <f t="shared" si="724"/>
        <v>0</v>
      </c>
      <c r="DI622" s="127">
        <f t="shared" si="725"/>
        <v>-0.20000000000000284</v>
      </c>
      <c r="DJ622" s="127">
        <f t="shared" si="726"/>
        <v>-1.8000000000000007</v>
      </c>
      <c r="DK622" s="127">
        <f t="shared" si="727"/>
        <v>-2</v>
      </c>
      <c r="DL622" s="127">
        <f t="shared" si="728"/>
        <v>1.3999999999999986</v>
      </c>
      <c r="DM622" s="127">
        <f t="shared" si="729"/>
        <v>0.59999999999999787</v>
      </c>
      <c r="DN622" s="127">
        <f t="shared" si="730"/>
        <v>0</v>
      </c>
      <c r="DO622" s="127">
        <f t="shared" si="731"/>
        <v>1.5999999999999979</v>
      </c>
      <c r="DP622" s="127">
        <f t="shared" si="732"/>
        <v>-0.19999999999999929</v>
      </c>
      <c r="DQ622" s="127">
        <f t="shared" si="733"/>
        <v>0.20000000000000284</v>
      </c>
      <c r="DR622" s="127">
        <f t="shared" si="734"/>
        <v>-1.6000000000000014</v>
      </c>
      <c r="DS622" s="127">
        <f t="shared" si="735"/>
        <v>-1.6000000000000014</v>
      </c>
      <c r="DU622" s="103">
        <v>44345</v>
      </c>
      <c r="DY622" s="127">
        <v>9.1</v>
      </c>
      <c r="DZ622" s="127">
        <v>7.8</v>
      </c>
      <c r="EA622" s="134">
        <f t="shared" si="737"/>
        <v>1.2999999999999998</v>
      </c>
    </row>
    <row r="623" spans="10:155" ht="16.5" x14ac:dyDescent="0.35">
      <c r="J623" s="103">
        <v>44341</v>
      </c>
      <c r="K623" s="101">
        <f t="shared" si="719"/>
        <v>18.954838709677421</v>
      </c>
      <c r="L623" s="142">
        <v>19.600000000000001</v>
      </c>
      <c r="M623" s="143">
        <v>20</v>
      </c>
      <c r="N623" s="143">
        <v>20</v>
      </c>
      <c r="O623" s="143">
        <v>19.2</v>
      </c>
      <c r="P623" s="143">
        <v>20.399999999999999</v>
      </c>
      <c r="Q623" s="150">
        <v>23.4</v>
      </c>
      <c r="R623" s="142">
        <v>18.8</v>
      </c>
      <c r="S623" s="143">
        <v>18.600000000000001</v>
      </c>
      <c r="T623" s="143">
        <v>18.8</v>
      </c>
      <c r="U623" s="143">
        <v>20</v>
      </c>
      <c r="V623" s="143">
        <v>19</v>
      </c>
      <c r="W623" s="149">
        <v>20</v>
      </c>
      <c r="X623" s="161">
        <v>17</v>
      </c>
      <c r="Y623" s="143">
        <v>19</v>
      </c>
      <c r="Z623" s="143">
        <v>17.8</v>
      </c>
      <c r="AA623" s="143">
        <v>20</v>
      </c>
      <c r="AB623" s="150">
        <v>19.5</v>
      </c>
      <c r="AC623" s="142">
        <v>18.600000000000001</v>
      </c>
      <c r="AD623" s="143">
        <v>18.600000000000001</v>
      </c>
      <c r="AE623" s="143">
        <v>18.399999999999999</v>
      </c>
      <c r="AF623" s="143">
        <v>18.399999999999999</v>
      </c>
      <c r="AG623" s="143">
        <v>18.399999999999999</v>
      </c>
      <c r="AH623" s="143">
        <v>17.2</v>
      </c>
      <c r="AI623" s="143">
        <v>16.600000000000001</v>
      </c>
      <c r="AJ623" s="150">
        <v>16.8</v>
      </c>
      <c r="AK623" s="142">
        <v>19.5</v>
      </c>
      <c r="AL623" s="143">
        <v>18.600000000000001</v>
      </c>
      <c r="AM623" s="143">
        <v>18.600000000000001</v>
      </c>
      <c r="AN623" s="143">
        <v>18.399999999999999</v>
      </c>
      <c r="AO623" s="143">
        <v>18.399999999999999</v>
      </c>
      <c r="AP623" s="143">
        <v>20</v>
      </c>
      <c r="AQ623" s="110">
        <f t="shared" si="736"/>
        <v>0.79999999999999716</v>
      </c>
      <c r="DC623" s="103">
        <v>44341</v>
      </c>
      <c r="DD623" s="127">
        <f t="shared" si="720"/>
        <v>0.39999999999999858</v>
      </c>
      <c r="DE623" s="127">
        <f t="shared" si="721"/>
        <v>1.3999999999999986</v>
      </c>
      <c r="DF623" s="127">
        <f t="shared" si="722"/>
        <v>-0.20000000000000284</v>
      </c>
      <c r="DG623" s="127">
        <f t="shared" si="723"/>
        <v>0</v>
      </c>
      <c r="DH623" s="127">
        <f t="shared" si="724"/>
        <v>0</v>
      </c>
      <c r="DI623" s="127">
        <f t="shared" si="725"/>
        <v>0.19999999999999929</v>
      </c>
      <c r="DJ623" s="127">
        <f t="shared" si="726"/>
        <v>-1.4000000000000021</v>
      </c>
      <c r="DK623" s="127">
        <f t="shared" si="727"/>
        <v>-2</v>
      </c>
      <c r="DL623" s="127">
        <f t="shared" si="728"/>
        <v>1.3999999999999986</v>
      </c>
      <c r="DM623" s="127">
        <f t="shared" si="729"/>
        <v>0.89999999999999858</v>
      </c>
      <c r="DN623" s="127">
        <f t="shared" si="730"/>
        <v>-0.40000000000000213</v>
      </c>
      <c r="DO623" s="127">
        <f t="shared" si="731"/>
        <v>1.1999999999999993</v>
      </c>
      <c r="DP623" s="127">
        <f t="shared" si="732"/>
        <v>-0.39999999999999858</v>
      </c>
      <c r="DQ623" s="127">
        <f t="shared" si="733"/>
        <v>-0.19999999999999929</v>
      </c>
      <c r="DR623" s="127">
        <f t="shared" si="734"/>
        <v>-1.6000000000000014</v>
      </c>
      <c r="DS623" s="127">
        <f t="shared" si="735"/>
        <v>-1.6000000000000014</v>
      </c>
      <c r="DU623" s="103">
        <v>44344</v>
      </c>
      <c r="DY623" s="127">
        <v>9.1</v>
      </c>
      <c r="DZ623" s="127">
        <v>7.8</v>
      </c>
      <c r="EA623" s="134">
        <f t="shared" si="737"/>
        <v>1.2999999999999998</v>
      </c>
    </row>
    <row r="624" spans="10:155" ht="16.5" x14ac:dyDescent="0.35">
      <c r="J624" s="103">
        <v>44340</v>
      </c>
      <c r="K624" s="101">
        <f t="shared" si="719"/>
        <v>19.012903225806454</v>
      </c>
      <c r="L624" s="142">
        <v>19.600000000000001</v>
      </c>
      <c r="M624" s="143">
        <v>20</v>
      </c>
      <c r="N624" s="143">
        <v>20</v>
      </c>
      <c r="O624" s="143">
        <v>19.2</v>
      </c>
      <c r="P624" s="143">
        <v>20.399999999999999</v>
      </c>
      <c r="Q624" s="150">
        <v>23.4</v>
      </c>
      <c r="R624" s="142">
        <v>18.8</v>
      </c>
      <c r="S624" s="143">
        <v>18.8</v>
      </c>
      <c r="T624" s="143">
        <v>18.8</v>
      </c>
      <c r="U624" s="143">
        <v>20</v>
      </c>
      <c r="V624" s="143">
        <v>19.2</v>
      </c>
      <c r="W624" s="149">
        <v>20</v>
      </c>
      <c r="X624" s="161">
        <v>17</v>
      </c>
      <c r="Y624" s="143">
        <v>19</v>
      </c>
      <c r="Z624" s="143">
        <v>17.8</v>
      </c>
      <c r="AA624" s="143">
        <v>20</v>
      </c>
      <c r="AB624" s="150">
        <v>19.5</v>
      </c>
      <c r="AC624" s="142">
        <v>18.8</v>
      </c>
      <c r="AD624" s="143">
        <v>18.8</v>
      </c>
      <c r="AE624" s="143">
        <v>18.399999999999999</v>
      </c>
      <c r="AF624" s="143">
        <v>18.600000000000001</v>
      </c>
      <c r="AG624" s="143">
        <v>18.600000000000001</v>
      </c>
      <c r="AH624" s="143">
        <v>17.399999999999999</v>
      </c>
      <c r="AI624" s="143">
        <v>16.8</v>
      </c>
      <c r="AJ624" s="150">
        <v>17</v>
      </c>
      <c r="AK624" s="142">
        <v>19.5</v>
      </c>
      <c r="AL624" s="143">
        <v>18.600000000000001</v>
      </c>
      <c r="AM624" s="143">
        <v>18.600000000000001</v>
      </c>
      <c r="AN624" s="143">
        <v>18.399999999999999</v>
      </c>
      <c r="AO624" s="143">
        <v>18.399999999999999</v>
      </c>
      <c r="AP624" s="143">
        <v>20</v>
      </c>
      <c r="AQ624" s="110">
        <f t="shared" si="736"/>
        <v>0.69999999999999929</v>
      </c>
      <c r="DC624" s="103">
        <v>44340</v>
      </c>
      <c r="DD624" s="127">
        <f t="shared" si="720"/>
        <v>0.39999999999999858</v>
      </c>
      <c r="DE624" s="127">
        <f t="shared" si="721"/>
        <v>1.1999999999999993</v>
      </c>
      <c r="DF624" s="127">
        <f t="shared" si="722"/>
        <v>-0.40000000000000213</v>
      </c>
      <c r="DG624" s="127">
        <f t="shared" si="723"/>
        <v>-0.19999999999999929</v>
      </c>
      <c r="DH624" s="127">
        <f t="shared" si="724"/>
        <v>-0.19999999999999929</v>
      </c>
      <c r="DI624" s="127">
        <f t="shared" si="725"/>
        <v>0</v>
      </c>
      <c r="DJ624" s="127">
        <f t="shared" si="726"/>
        <v>-1.4000000000000021</v>
      </c>
      <c r="DK624" s="127">
        <f t="shared" si="727"/>
        <v>-2</v>
      </c>
      <c r="DL624" s="127">
        <f t="shared" si="728"/>
        <v>1.1999999999999993</v>
      </c>
      <c r="DM624" s="127">
        <f t="shared" si="729"/>
        <v>0.69999999999999929</v>
      </c>
      <c r="DN624" s="127">
        <f t="shared" si="730"/>
        <v>-0.40000000000000213</v>
      </c>
      <c r="DO624" s="127">
        <f t="shared" si="731"/>
        <v>1</v>
      </c>
      <c r="DP624" s="127">
        <f t="shared" si="732"/>
        <v>-0.59999999999999787</v>
      </c>
      <c r="DQ624" s="127">
        <f t="shared" si="733"/>
        <v>-0.19999999999999929</v>
      </c>
      <c r="DR624" s="127">
        <f t="shared" si="734"/>
        <v>-1.6000000000000014</v>
      </c>
      <c r="DS624" s="127">
        <f t="shared" si="735"/>
        <v>-1.8000000000000007</v>
      </c>
      <c r="DU624" s="103">
        <v>44343</v>
      </c>
      <c r="DY624" s="127">
        <v>9</v>
      </c>
      <c r="DZ624" s="127">
        <v>7.8</v>
      </c>
      <c r="EA624" s="134">
        <f t="shared" si="737"/>
        <v>1.2000000000000002</v>
      </c>
    </row>
    <row r="625" spans="10:131" ht="16.5" x14ac:dyDescent="0.35">
      <c r="J625" s="168">
        <v>44339</v>
      </c>
      <c r="K625" s="101">
        <f t="shared" si="719"/>
        <v>19.038709677419355</v>
      </c>
      <c r="L625" s="142">
        <v>19.600000000000001</v>
      </c>
      <c r="M625" s="143">
        <v>20</v>
      </c>
      <c r="N625" s="143">
        <v>20</v>
      </c>
      <c r="O625" s="143">
        <v>19.2</v>
      </c>
      <c r="P625" s="143">
        <v>20.399999999999999</v>
      </c>
      <c r="Q625" s="150">
        <v>24</v>
      </c>
      <c r="R625" s="142">
        <v>18.8</v>
      </c>
      <c r="S625" s="143">
        <v>18.8</v>
      </c>
      <c r="T625" s="143">
        <v>18.8</v>
      </c>
      <c r="U625" s="143">
        <v>20</v>
      </c>
      <c r="V625" s="143">
        <v>19.600000000000001</v>
      </c>
      <c r="W625" s="149">
        <v>20</v>
      </c>
      <c r="X625" s="161">
        <v>17</v>
      </c>
      <c r="Y625" s="143">
        <v>19</v>
      </c>
      <c r="Z625" s="143">
        <v>17.8</v>
      </c>
      <c r="AA625" s="143">
        <v>20</v>
      </c>
      <c r="AB625" s="150">
        <v>19.5</v>
      </c>
      <c r="AC625" s="142">
        <v>18.8</v>
      </c>
      <c r="AD625" s="143">
        <v>18.8</v>
      </c>
      <c r="AE625" s="143">
        <v>18.399999999999999</v>
      </c>
      <c r="AF625" s="143">
        <v>18.600000000000001</v>
      </c>
      <c r="AG625" s="143">
        <v>18.600000000000001</v>
      </c>
      <c r="AH625" s="143">
        <v>17.399999999999999</v>
      </c>
      <c r="AI625" s="143">
        <v>16.8</v>
      </c>
      <c r="AJ625" s="150">
        <v>17</v>
      </c>
      <c r="AK625" s="142">
        <v>19.5</v>
      </c>
      <c r="AL625" s="143">
        <v>18.399999999999999</v>
      </c>
      <c r="AM625" s="143">
        <v>18.600000000000001</v>
      </c>
      <c r="AN625" s="143">
        <v>18.399999999999999</v>
      </c>
      <c r="AO625" s="143">
        <v>18.399999999999999</v>
      </c>
      <c r="AP625" s="143">
        <v>20</v>
      </c>
      <c r="AQ625" s="110">
        <f t="shared" si="736"/>
        <v>0.59999999999999787</v>
      </c>
      <c r="DC625" s="168">
        <v>44339</v>
      </c>
      <c r="DD625" s="127">
        <f t="shared" si="720"/>
        <v>0.80000000000000071</v>
      </c>
      <c r="DE625" s="127">
        <f t="shared" si="721"/>
        <v>1.1999999999999993</v>
      </c>
      <c r="DF625" s="127">
        <f t="shared" si="722"/>
        <v>-0.40000000000000213</v>
      </c>
      <c r="DG625" s="127">
        <f t="shared" si="723"/>
        <v>-0.19999999999999929</v>
      </c>
      <c r="DH625" s="127">
        <f t="shared" si="724"/>
        <v>-0.40000000000000213</v>
      </c>
      <c r="DI625" s="127">
        <f t="shared" si="725"/>
        <v>0</v>
      </c>
      <c r="DJ625" s="127">
        <f t="shared" si="726"/>
        <v>-1.4000000000000021</v>
      </c>
      <c r="DK625" s="127">
        <f t="shared" si="727"/>
        <v>-2</v>
      </c>
      <c r="DL625" s="127">
        <f t="shared" si="728"/>
        <v>1.1999999999999993</v>
      </c>
      <c r="DM625" s="127">
        <f t="shared" si="729"/>
        <v>0.69999999999999929</v>
      </c>
      <c r="DN625" s="127">
        <f t="shared" si="730"/>
        <v>-0.40000000000000213</v>
      </c>
      <c r="DO625" s="127">
        <f t="shared" si="731"/>
        <v>1</v>
      </c>
      <c r="DP625" s="127">
        <f t="shared" si="732"/>
        <v>-1.2000000000000028</v>
      </c>
      <c r="DQ625" s="127">
        <f t="shared" si="733"/>
        <v>-0.40000000000000213</v>
      </c>
      <c r="DR625" s="127">
        <f t="shared" si="734"/>
        <v>-1.3999999999999986</v>
      </c>
      <c r="DS625" s="127">
        <f t="shared" si="735"/>
        <v>-1.8000000000000007</v>
      </c>
      <c r="DU625" s="103">
        <v>44342</v>
      </c>
      <c r="DY625" s="127">
        <v>9</v>
      </c>
      <c r="DZ625" s="127">
        <v>8.1999999999999993</v>
      </c>
      <c r="EA625" s="134">
        <f t="shared" si="737"/>
        <v>0.80000000000000071</v>
      </c>
    </row>
    <row r="626" spans="10:131" ht="16.5" x14ac:dyDescent="0.35">
      <c r="J626" s="103">
        <v>44338</v>
      </c>
      <c r="K626" s="101">
        <f t="shared" si="719"/>
        <v>19.122580645161293</v>
      </c>
      <c r="L626" s="142">
        <v>19.600000000000001</v>
      </c>
      <c r="M626" s="143">
        <v>20</v>
      </c>
      <c r="N626" s="143">
        <v>20</v>
      </c>
      <c r="O626" s="143">
        <v>19.2</v>
      </c>
      <c r="P626" s="143">
        <v>20.399999999999999</v>
      </c>
      <c r="Q626" s="150">
        <v>24.6</v>
      </c>
      <c r="R626" s="142">
        <v>18.8</v>
      </c>
      <c r="S626" s="143">
        <v>18.8</v>
      </c>
      <c r="T626" s="143">
        <v>19</v>
      </c>
      <c r="U626" s="143">
        <v>20</v>
      </c>
      <c r="V626" s="143">
        <v>19.600000000000001</v>
      </c>
      <c r="W626" s="149">
        <v>20.2</v>
      </c>
      <c r="X626" s="161">
        <v>17</v>
      </c>
      <c r="Y626" s="143">
        <v>19</v>
      </c>
      <c r="Z626" s="143">
        <v>17.8</v>
      </c>
      <c r="AA626" s="143">
        <v>20</v>
      </c>
      <c r="AB626" s="150">
        <v>19.5</v>
      </c>
      <c r="AC626" s="142">
        <v>19</v>
      </c>
      <c r="AD626" s="143">
        <v>19</v>
      </c>
      <c r="AE626" s="143">
        <v>18.600000000000001</v>
      </c>
      <c r="AF626" s="143">
        <v>18.8</v>
      </c>
      <c r="AG626" s="143">
        <v>18.600000000000001</v>
      </c>
      <c r="AH626" s="143">
        <v>17.399999999999999</v>
      </c>
      <c r="AI626" s="143">
        <v>17.2</v>
      </c>
      <c r="AJ626" s="150">
        <v>17.2</v>
      </c>
      <c r="AK626" s="142">
        <v>19.5</v>
      </c>
      <c r="AL626" s="143">
        <v>18.399999999999999</v>
      </c>
      <c r="AM626" s="143">
        <v>18.600000000000001</v>
      </c>
      <c r="AN626" s="143">
        <v>18.399999999999999</v>
      </c>
      <c r="AO626" s="143">
        <v>18.600000000000001</v>
      </c>
      <c r="AP626" s="143">
        <v>20</v>
      </c>
      <c r="AQ626" s="110">
        <f t="shared" si="736"/>
        <v>0.59999999999999787</v>
      </c>
      <c r="DC626" s="103">
        <v>44338</v>
      </c>
      <c r="DD626" s="127">
        <f t="shared" si="720"/>
        <v>0.80000000000000071</v>
      </c>
      <c r="DE626" s="127">
        <f t="shared" si="721"/>
        <v>1.1999999999999993</v>
      </c>
      <c r="DF626" s="127">
        <f t="shared" si="722"/>
        <v>-0.40000000000000213</v>
      </c>
      <c r="DG626" s="127">
        <f t="shared" si="723"/>
        <v>-0.19999999999999929</v>
      </c>
      <c r="DH626" s="127">
        <f t="shared" si="724"/>
        <v>-0.40000000000000213</v>
      </c>
      <c r="DI626" s="127">
        <f t="shared" si="725"/>
        <v>0</v>
      </c>
      <c r="DJ626" s="127">
        <f t="shared" si="726"/>
        <v>-1.4000000000000021</v>
      </c>
      <c r="DK626" s="127">
        <f t="shared" si="727"/>
        <v>-1.6000000000000014</v>
      </c>
      <c r="DL626" s="127">
        <f t="shared" si="728"/>
        <v>1.1999999999999993</v>
      </c>
      <c r="DM626" s="127">
        <f t="shared" si="729"/>
        <v>0.69999999999999929</v>
      </c>
      <c r="DN626" s="127">
        <f t="shared" si="730"/>
        <v>-0.40000000000000213</v>
      </c>
      <c r="DO626" s="127">
        <f t="shared" si="731"/>
        <v>1</v>
      </c>
      <c r="DP626" s="127">
        <f t="shared" si="732"/>
        <v>-1.2000000000000028</v>
      </c>
      <c r="DQ626" s="127">
        <f t="shared" si="733"/>
        <v>-0.40000000000000213</v>
      </c>
      <c r="DR626" s="127">
        <f t="shared" si="734"/>
        <v>-1.3999999999999986</v>
      </c>
      <c r="DS626" s="127">
        <f t="shared" si="735"/>
        <v>-1.8000000000000007</v>
      </c>
      <c r="DU626" s="103">
        <v>44341</v>
      </c>
      <c r="DY626" s="127">
        <v>11.5</v>
      </c>
      <c r="DZ626" s="127">
        <v>8.3000000000000007</v>
      </c>
      <c r="EA626" s="134">
        <f t="shared" si="737"/>
        <v>3.1999999999999993</v>
      </c>
    </row>
    <row r="627" spans="10:131" ht="16.5" x14ac:dyDescent="0.35">
      <c r="J627" s="103">
        <v>44337</v>
      </c>
      <c r="K627" s="101">
        <f t="shared" si="719"/>
        <v>19.164516129032261</v>
      </c>
      <c r="L627" s="142">
        <v>19.600000000000001</v>
      </c>
      <c r="M627" s="143">
        <v>20</v>
      </c>
      <c r="N627" s="143">
        <v>20</v>
      </c>
      <c r="O627" s="143">
        <v>19.2</v>
      </c>
      <c r="P627" s="143">
        <v>20.6</v>
      </c>
      <c r="Q627" s="150">
        <v>25</v>
      </c>
      <c r="R627" s="142">
        <v>18.8</v>
      </c>
      <c r="S627" s="143">
        <v>19</v>
      </c>
      <c r="T627" s="143">
        <v>19.2</v>
      </c>
      <c r="U627" s="143">
        <v>20</v>
      </c>
      <c r="V627" s="143">
        <v>19.600000000000001</v>
      </c>
      <c r="W627" s="149">
        <v>20.2</v>
      </c>
      <c r="X627" s="161">
        <v>17</v>
      </c>
      <c r="Y627" s="143">
        <v>19</v>
      </c>
      <c r="Z627" s="143">
        <v>17.600000000000001</v>
      </c>
      <c r="AA627" s="143">
        <v>20</v>
      </c>
      <c r="AB627" s="150">
        <v>19.5</v>
      </c>
      <c r="AC627" s="142">
        <v>19</v>
      </c>
      <c r="AD627" s="143">
        <v>19</v>
      </c>
      <c r="AE627" s="143">
        <v>18.600000000000001</v>
      </c>
      <c r="AF627" s="143">
        <v>18.8</v>
      </c>
      <c r="AG627" s="143">
        <v>18.600000000000001</v>
      </c>
      <c r="AH627" s="143">
        <v>17.600000000000001</v>
      </c>
      <c r="AI627" s="143">
        <v>17.2</v>
      </c>
      <c r="AJ627" s="150">
        <v>17.2</v>
      </c>
      <c r="AK627" s="142">
        <v>19.8</v>
      </c>
      <c r="AL627" s="143">
        <v>18.399999999999999</v>
      </c>
      <c r="AM627" s="143">
        <v>18.600000000000001</v>
      </c>
      <c r="AN627" s="143">
        <v>18.399999999999999</v>
      </c>
      <c r="AO627" s="143">
        <v>18.600000000000001</v>
      </c>
      <c r="AP627" s="143">
        <v>20</v>
      </c>
      <c r="AQ627" s="110">
        <f t="shared" si="736"/>
        <v>0.60000000000000142</v>
      </c>
      <c r="DC627" s="103">
        <v>44337</v>
      </c>
      <c r="DD627" s="127">
        <f t="shared" si="720"/>
        <v>0.60000000000000142</v>
      </c>
      <c r="DE627" s="127">
        <f t="shared" si="721"/>
        <v>1</v>
      </c>
      <c r="DF627" s="127">
        <f t="shared" si="722"/>
        <v>-0.60000000000000142</v>
      </c>
      <c r="DG627" s="127">
        <f t="shared" si="723"/>
        <v>-0.39999999999999858</v>
      </c>
      <c r="DH627" s="127">
        <f t="shared" si="724"/>
        <v>-0.60000000000000142</v>
      </c>
      <c r="DI627" s="127">
        <f t="shared" si="725"/>
        <v>-0.19999999999999929</v>
      </c>
      <c r="DJ627" s="127">
        <f t="shared" si="726"/>
        <v>-1.3999999999999986</v>
      </c>
      <c r="DK627" s="127">
        <f t="shared" si="727"/>
        <v>-1.8000000000000007</v>
      </c>
      <c r="DL627" s="127">
        <f t="shared" si="728"/>
        <v>1</v>
      </c>
      <c r="DM627" s="127">
        <f t="shared" si="729"/>
        <v>0.80000000000000071</v>
      </c>
      <c r="DN627" s="127">
        <f t="shared" si="730"/>
        <v>-0.40000000000000213</v>
      </c>
      <c r="DO627" s="127">
        <f t="shared" si="731"/>
        <v>0.79999999999999716</v>
      </c>
      <c r="DP627" s="127">
        <f t="shared" si="732"/>
        <v>-1.2000000000000028</v>
      </c>
      <c r="DQ627" s="127">
        <f t="shared" si="733"/>
        <v>-0.40000000000000213</v>
      </c>
      <c r="DR627" s="127">
        <f t="shared" si="734"/>
        <v>-1.3999999999999986</v>
      </c>
      <c r="DS627" s="127">
        <f t="shared" si="735"/>
        <v>-2</v>
      </c>
      <c r="DU627" s="103">
        <v>44340</v>
      </c>
      <c r="DY627" s="127">
        <v>10.5</v>
      </c>
      <c r="DZ627" s="127">
        <v>8.3000000000000007</v>
      </c>
      <c r="EA627" s="134">
        <f t="shared" si="737"/>
        <v>2.1999999999999993</v>
      </c>
    </row>
    <row r="628" spans="10:131" ht="16.5" x14ac:dyDescent="0.35">
      <c r="J628" s="103">
        <v>44336</v>
      </c>
      <c r="K628" s="101">
        <f t="shared" si="719"/>
        <v>19.177419354838712</v>
      </c>
      <c r="L628" s="142">
        <v>19.600000000000001</v>
      </c>
      <c r="M628" s="143">
        <v>20</v>
      </c>
      <c r="N628" s="143">
        <v>20</v>
      </c>
      <c r="O628" s="143">
        <v>19.399999999999999</v>
      </c>
      <c r="P628" s="143">
        <v>20.6</v>
      </c>
      <c r="Q628" s="150">
        <v>25</v>
      </c>
      <c r="R628" s="142">
        <v>18.8</v>
      </c>
      <c r="S628" s="143">
        <v>19</v>
      </c>
      <c r="T628" s="143">
        <v>19.2</v>
      </c>
      <c r="U628" s="143">
        <v>20</v>
      </c>
      <c r="V628" s="143">
        <v>19.8</v>
      </c>
      <c r="W628" s="149">
        <v>20.2</v>
      </c>
      <c r="X628" s="161">
        <v>17</v>
      </c>
      <c r="Y628" s="143">
        <v>19</v>
      </c>
      <c r="Z628" s="143">
        <v>17.399999999999999</v>
      </c>
      <c r="AA628" s="143">
        <v>20</v>
      </c>
      <c r="AB628" s="150">
        <v>19.5</v>
      </c>
      <c r="AC628" s="142">
        <v>19</v>
      </c>
      <c r="AD628" s="143">
        <v>19</v>
      </c>
      <c r="AE628" s="143">
        <v>18.8</v>
      </c>
      <c r="AF628" s="143">
        <v>18.8</v>
      </c>
      <c r="AG628" s="143">
        <v>18.600000000000001</v>
      </c>
      <c r="AH628" s="143">
        <v>17.600000000000001</v>
      </c>
      <c r="AI628" s="143">
        <v>17.2</v>
      </c>
      <c r="AJ628" s="150">
        <v>17.2</v>
      </c>
      <c r="AK628" s="142">
        <v>19.8</v>
      </c>
      <c r="AL628" s="143">
        <v>18.399999999999999</v>
      </c>
      <c r="AM628" s="143">
        <v>18.600000000000001</v>
      </c>
      <c r="AN628" s="143">
        <v>18.399999999999999</v>
      </c>
      <c r="AO628" s="143">
        <v>18.600000000000001</v>
      </c>
      <c r="AP628" s="143">
        <v>20</v>
      </c>
      <c r="AQ628" s="110">
        <f t="shared" si="736"/>
        <v>0.60000000000000142</v>
      </c>
      <c r="DC628" s="103">
        <v>44336</v>
      </c>
      <c r="DD628" s="127">
        <f t="shared" si="720"/>
        <v>0.80000000000000071</v>
      </c>
      <c r="DE628" s="127">
        <f t="shared" si="721"/>
        <v>1</v>
      </c>
      <c r="DF628" s="127">
        <f t="shared" si="722"/>
        <v>-0.60000000000000142</v>
      </c>
      <c r="DG628" s="127">
        <f t="shared" si="723"/>
        <v>-0.39999999999999858</v>
      </c>
      <c r="DH628" s="127">
        <f t="shared" si="724"/>
        <v>-0.60000000000000142</v>
      </c>
      <c r="DI628" s="127">
        <f t="shared" si="725"/>
        <v>-0.19999999999999929</v>
      </c>
      <c r="DJ628" s="127">
        <f t="shared" si="726"/>
        <v>-1.3999999999999986</v>
      </c>
      <c r="DK628" s="127">
        <f t="shared" si="727"/>
        <v>-1.8000000000000007</v>
      </c>
      <c r="DL628" s="127">
        <f t="shared" si="728"/>
        <v>1</v>
      </c>
      <c r="DM628" s="127">
        <f t="shared" si="729"/>
        <v>0.80000000000000071</v>
      </c>
      <c r="DN628" s="127">
        <f t="shared" si="730"/>
        <v>-0.40000000000000213</v>
      </c>
      <c r="DO628" s="127">
        <f t="shared" si="731"/>
        <v>0.79999999999999716</v>
      </c>
      <c r="DP628" s="127">
        <f t="shared" si="732"/>
        <v>-1.4000000000000021</v>
      </c>
      <c r="DQ628" s="127">
        <f t="shared" si="733"/>
        <v>-0.40000000000000213</v>
      </c>
      <c r="DR628" s="127">
        <f t="shared" si="734"/>
        <v>-1.3999999999999986</v>
      </c>
      <c r="DS628" s="127">
        <f t="shared" si="735"/>
        <v>-2</v>
      </c>
      <c r="DU628" s="103">
        <v>44339</v>
      </c>
      <c r="DY628" s="127">
        <v>10.5</v>
      </c>
      <c r="DZ628" s="127">
        <v>8.3000000000000007</v>
      </c>
      <c r="EA628" s="134">
        <f t="shared" si="737"/>
        <v>2.1999999999999993</v>
      </c>
    </row>
    <row r="629" spans="10:131" ht="16.5" x14ac:dyDescent="0.35">
      <c r="J629" s="103">
        <v>44335</v>
      </c>
      <c r="K629" s="101">
        <f t="shared" si="719"/>
        <v>19.20645161290323</v>
      </c>
      <c r="L629" s="142">
        <v>19.600000000000001</v>
      </c>
      <c r="M629" s="143">
        <v>20</v>
      </c>
      <c r="N629" s="143">
        <v>20</v>
      </c>
      <c r="O629" s="143">
        <v>19.399999999999999</v>
      </c>
      <c r="P629" s="143">
        <v>20.6</v>
      </c>
      <c r="Q629" s="150">
        <v>25</v>
      </c>
      <c r="R629" s="142">
        <v>19.2</v>
      </c>
      <c r="S629" s="143">
        <v>19</v>
      </c>
      <c r="T629" s="143">
        <v>19.2</v>
      </c>
      <c r="U629" s="143">
        <v>20</v>
      </c>
      <c r="V629" s="143">
        <v>19.8</v>
      </c>
      <c r="W629" s="149">
        <v>20.2</v>
      </c>
      <c r="X629" s="161">
        <v>17</v>
      </c>
      <c r="Y629" s="143">
        <v>19</v>
      </c>
      <c r="Z629" s="143">
        <v>17.399999999999999</v>
      </c>
      <c r="AA629" s="143">
        <v>20.2</v>
      </c>
      <c r="AB629" s="150">
        <v>19.8</v>
      </c>
      <c r="AC629" s="142">
        <v>19</v>
      </c>
      <c r="AD629" s="143">
        <v>19</v>
      </c>
      <c r="AE629" s="143">
        <v>18.8</v>
      </c>
      <c r="AF629" s="143">
        <v>18.8</v>
      </c>
      <c r="AG629" s="143">
        <v>18.600000000000001</v>
      </c>
      <c r="AH629" s="143">
        <v>17.600000000000001</v>
      </c>
      <c r="AI629" s="143">
        <v>17</v>
      </c>
      <c r="AJ629" s="150">
        <v>17.2</v>
      </c>
      <c r="AK629" s="142">
        <v>19.8</v>
      </c>
      <c r="AL629" s="143">
        <v>18.399999999999999</v>
      </c>
      <c r="AM629" s="143">
        <v>18.600000000000001</v>
      </c>
      <c r="AN629" s="143">
        <v>18.399999999999999</v>
      </c>
      <c r="AO629" s="143">
        <v>18.600000000000001</v>
      </c>
      <c r="AP629" s="143">
        <v>20.2</v>
      </c>
      <c r="AQ629" s="110">
        <f t="shared" si="736"/>
        <v>0.39999999999999858</v>
      </c>
      <c r="DC629" s="103">
        <v>44335</v>
      </c>
      <c r="DD629" s="127">
        <f t="shared" si="720"/>
        <v>0.80000000000000071</v>
      </c>
      <c r="DE629" s="127">
        <f t="shared" si="721"/>
        <v>1</v>
      </c>
      <c r="DF629" s="127">
        <f t="shared" si="722"/>
        <v>-0.60000000000000142</v>
      </c>
      <c r="DG629" s="127">
        <f t="shared" si="723"/>
        <v>-0.39999999999999858</v>
      </c>
      <c r="DH629" s="127">
        <f t="shared" si="724"/>
        <v>-0.60000000000000142</v>
      </c>
      <c r="DI629" s="127">
        <f t="shared" si="725"/>
        <v>0.19999999999999929</v>
      </c>
      <c r="DJ629" s="127">
        <f t="shared" si="726"/>
        <v>-1.3999999999999986</v>
      </c>
      <c r="DK629" s="127">
        <f t="shared" si="727"/>
        <v>-2</v>
      </c>
      <c r="DL629" s="127">
        <f t="shared" si="728"/>
        <v>1</v>
      </c>
      <c r="DM629" s="127">
        <f t="shared" si="729"/>
        <v>0.80000000000000071</v>
      </c>
      <c r="DN629" s="127">
        <f t="shared" si="730"/>
        <v>-0.80000000000000071</v>
      </c>
      <c r="DO629" s="127">
        <f t="shared" si="731"/>
        <v>0.79999999999999716</v>
      </c>
      <c r="DP629" s="127">
        <f t="shared" si="732"/>
        <v>-1.4000000000000021</v>
      </c>
      <c r="DQ629" s="127">
        <f t="shared" si="733"/>
        <v>-0.80000000000000071</v>
      </c>
      <c r="DR629" s="127">
        <f t="shared" si="734"/>
        <v>-1.3999999999999986</v>
      </c>
      <c r="DS629" s="127">
        <f t="shared" si="735"/>
        <v>-2</v>
      </c>
      <c r="DU629" s="103">
        <v>44338</v>
      </c>
      <c r="DY629" s="127">
        <v>10.5</v>
      </c>
      <c r="DZ629" s="127">
        <v>8.3000000000000007</v>
      </c>
      <c r="EA629" s="134">
        <f t="shared" si="737"/>
        <v>2.1999999999999993</v>
      </c>
    </row>
    <row r="630" spans="10:131" ht="16.5" x14ac:dyDescent="0.35">
      <c r="J630" s="103">
        <v>44334</v>
      </c>
      <c r="K630" s="101">
        <f t="shared" si="719"/>
        <v>19.212903225806457</v>
      </c>
      <c r="L630" s="142">
        <v>19.600000000000001</v>
      </c>
      <c r="M630" s="143">
        <v>20</v>
      </c>
      <c r="N630" s="143">
        <v>20</v>
      </c>
      <c r="O630" s="143">
        <v>19.399999999999999</v>
      </c>
      <c r="P630" s="143">
        <v>20.6</v>
      </c>
      <c r="Q630" s="150">
        <v>25</v>
      </c>
      <c r="R630" s="142">
        <v>19.399999999999999</v>
      </c>
      <c r="S630" s="143">
        <v>19</v>
      </c>
      <c r="T630" s="143">
        <v>19.2</v>
      </c>
      <c r="U630" s="143">
        <v>20</v>
      </c>
      <c r="V630" s="143">
        <v>19.8</v>
      </c>
      <c r="W630" s="149">
        <v>20.2</v>
      </c>
      <c r="X630" s="161">
        <v>17</v>
      </c>
      <c r="Y630" s="143">
        <v>19</v>
      </c>
      <c r="Z630" s="143">
        <v>17.399999999999999</v>
      </c>
      <c r="AA630" s="143">
        <v>20.2</v>
      </c>
      <c r="AB630" s="150">
        <v>19.8</v>
      </c>
      <c r="AC630" s="142">
        <v>19</v>
      </c>
      <c r="AD630" s="143">
        <v>19</v>
      </c>
      <c r="AE630" s="143">
        <v>18.8</v>
      </c>
      <c r="AF630" s="143">
        <v>18.8</v>
      </c>
      <c r="AG630" s="143">
        <v>18.600000000000001</v>
      </c>
      <c r="AH630" s="143">
        <v>17.600000000000001</v>
      </c>
      <c r="AI630" s="143">
        <v>17</v>
      </c>
      <c r="AJ630" s="150">
        <v>17.2</v>
      </c>
      <c r="AK630" s="142">
        <v>19.8</v>
      </c>
      <c r="AL630" s="143">
        <v>18.399999999999999</v>
      </c>
      <c r="AM630" s="143">
        <v>18.600000000000001</v>
      </c>
      <c r="AN630" s="143">
        <v>18.399999999999999</v>
      </c>
      <c r="AO630" s="143">
        <v>18.600000000000001</v>
      </c>
      <c r="AP630" s="143">
        <v>20.2</v>
      </c>
      <c r="AQ630" s="110">
        <f t="shared" si="736"/>
        <v>0.30000000000000071</v>
      </c>
      <c r="DC630" s="103">
        <v>44334</v>
      </c>
      <c r="DD630" s="127">
        <f t="shared" si="720"/>
        <v>0.80000000000000071</v>
      </c>
      <c r="DE630" s="127">
        <f t="shared" si="721"/>
        <v>1</v>
      </c>
      <c r="DF630" s="127">
        <f t="shared" si="722"/>
        <v>-0.60000000000000142</v>
      </c>
      <c r="DG630" s="127">
        <f t="shared" si="723"/>
        <v>-0.39999999999999858</v>
      </c>
      <c r="DH630" s="127">
        <f t="shared" si="724"/>
        <v>-0.60000000000000142</v>
      </c>
      <c r="DI630" s="127">
        <f t="shared" si="725"/>
        <v>0.39999999999999858</v>
      </c>
      <c r="DJ630" s="127">
        <f t="shared" si="726"/>
        <v>-1.3999999999999986</v>
      </c>
      <c r="DK630" s="127">
        <f t="shared" si="727"/>
        <v>-2</v>
      </c>
      <c r="DL630" s="127">
        <f t="shared" si="728"/>
        <v>1</v>
      </c>
      <c r="DM630" s="127">
        <f t="shared" si="729"/>
        <v>0.80000000000000071</v>
      </c>
      <c r="DN630" s="127">
        <f t="shared" si="730"/>
        <v>-1</v>
      </c>
      <c r="DO630" s="127">
        <f t="shared" si="731"/>
        <v>0.79999999999999716</v>
      </c>
      <c r="DP630" s="127">
        <f t="shared" si="732"/>
        <v>-1.4000000000000021</v>
      </c>
      <c r="DQ630" s="127">
        <f t="shared" si="733"/>
        <v>-1</v>
      </c>
      <c r="DR630" s="127">
        <f t="shared" si="734"/>
        <v>-1.3999999999999986</v>
      </c>
      <c r="DS630" s="127">
        <f t="shared" si="735"/>
        <v>-2</v>
      </c>
      <c r="DU630" s="103">
        <v>44337</v>
      </c>
      <c r="DY630" s="127">
        <v>10.5</v>
      </c>
      <c r="DZ630" s="127">
        <v>8.3000000000000007</v>
      </c>
      <c r="EA630" s="134">
        <f t="shared" si="737"/>
        <v>2.1999999999999993</v>
      </c>
    </row>
    <row r="631" spans="10:131" ht="16.5" x14ac:dyDescent="0.35">
      <c r="J631" s="103">
        <v>44333</v>
      </c>
      <c r="K631" s="101">
        <f t="shared" si="719"/>
        <v>19.28387096774194</v>
      </c>
      <c r="L631" s="142">
        <v>19.600000000000001</v>
      </c>
      <c r="M631" s="143">
        <v>20</v>
      </c>
      <c r="N631" s="143">
        <v>20</v>
      </c>
      <c r="O631" s="143">
        <v>19.2</v>
      </c>
      <c r="P631" s="143">
        <v>20.6</v>
      </c>
      <c r="Q631" s="150">
        <v>25.6</v>
      </c>
      <c r="R631" s="142">
        <v>19.399999999999999</v>
      </c>
      <c r="S631" s="143">
        <v>19</v>
      </c>
      <c r="T631" s="143">
        <v>19.2</v>
      </c>
      <c r="U631" s="143">
        <v>20</v>
      </c>
      <c r="V631" s="143">
        <v>19.8</v>
      </c>
      <c r="W631" s="149">
        <v>20.399999999999999</v>
      </c>
      <c r="X631" s="161">
        <v>17</v>
      </c>
      <c r="Y631" s="143">
        <v>19</v>
      </c>
      <c r="Z631" s="143">
        <v>17.399999999999999</v>
      </c>
      <c r="AA631" s="143">
        <v>20.2</v>
      </c>
      <c r="AB631" s="150">
        <v>19.8</v>
      </c>
      <c r="AC631" s="142">
        <v>19</v>
      </c>
      <c r="AD631" s="143">
        <v>19</v>
      </c>
      <c r="AE631" s="143">
        <v>18.8</v>
      </c>
      <c r="AF631" s="143">
        <v>18.8</v>
      </c>
      <c r="AG631" s="143">
        <v>18.600000000000001</v>
      </c>
      <c r="AH631" s="143">
        <v>18</v>
      </c>
      <c r="AI631" s="143">
        <v>17.2</v>
      </c>
      <c r="AJ631" s="150">
        <v>17.8</v>
      </c>
      <c r="AK631" s="142">
        <v>19.8</v>
      </c>
      <c r="AL631" s="143">
        <v>18.600000000000001</v>
      </c>
      <c r="AM631" s="143">
        <v>18.600000000000001</v>
      </c>
      <c r="AN631" s="143">
        <v>18.600000000000001</v>
      </c>
      <c r="AO631" s="143">
        <v>18.600000000000001</v>
      </c>
      <c r="AP631" s="143">
        <v>20.2</v>
      </c>
      <c r="AQ631" s="110">
        <f t="shared" si="736"/>
        <v>0.40000000000000213</v>
      </c>
      <c r="DC631" s="103">
        <v>44333</v>
      </c>
      <c r="DD631" s="127">
        <f t="shared" si="720"/>
        <v>0.80000000000000071</v>
      </c>
      <c r="DE631" s="127">
        <f t="shared" si="721"/>
        <v>1</v>
      </c>
      <c r="DF631" s="127">
        <f t="shared" si="722"/>
        <v>-0.39999999999999858</v>
      </c>
      <c r="DG631" s="127">
        <f t="shared" si="723"/>
        <v>-0.39999999999999858</v>
      </c>
      <c r="DH631" s="127">
        <f t="shared" si="724"/>
        <v>-0.39999999999999858</v>
      </c>
      <c r="DI631" s="127">
        <f t="shared" si="725"/>
        <v>0.39999999999999858</v>
      </c>
      <c r="DJ631" s="127">
        <f t="shared" si="726"/>
        <v>-1</v>
      </c>
      <c r="DK631" s="127">
        <f t="shared" si="727"/>
        <v>-1.8000000000000007</v>
      </c>
      <c r="DL631" s="127">
        <f t="shared" si="728"/>
        <v>1</v>
      </c>
      <c r="DM631" s="127">
        <f t="shared" si="729"/>
        <v>0.80000000000000071</v>
      </c>
      <c r="DN631" s="127">
        <f t="shared" si="730"/>
        <v>-0.79999999999999716</v>
      </c>
      <c r="DO631" s="127">
        <f t="shared" si="731"/>
        <v>0.60000000000000142</v>
      </c>
      <c r="DP631" s="127">
        <f t="shared" si="732"/>
        <v>-1.1999999999999993</v>
      </c>
      <c r="DQ631" s="127">
        <f t="shared" si="733"/>
        <v>-0.79999999999999716</v>
      </c>
      <c r="DR631" s="127">
        <f t="shared" si="734"/>
        <v>-1.6000000000000014</v>
      </c>
      <c r="DS631" s="127">
        <f t="shared" si="735"/>
        <v>-2</v>
      </c>
      <c r="DU631" s="103">
        <v>44336</v>
      </c>
      <c r="DY631" s="127">
        <v>10.050000000000001</v>
      </c>
      <c r="DZ631" s="127">
        <v>8.3000000000000007</v>
      </c>
      <c r="EA631" s="134">
        <f t="shared" si="737"/>
        <v>1.75</v>
      </c>
    </row>
    <row r="632" spans="10:131" ht="16.5" x14ac:dyDescent="0.35">
      <c r="J632" s="103">
        <v>44332</v>
      </c>
      <c r="K632" s="101">
        <f t="shared" si="719"/>
        <v>19.309677419354838</v>
      </c>
      <c r="L632" s="142">
        <v>19.600000000000001</v>
      </c>
      <c r="M632" s="143">
        <v>20</v>
      </c>
      <c r="N632" s="143">
        <v>20</v>
      </c>
      <c r="O632" s="143">
        <v>19</v>
      </c>
      <c r="P632" s="143">
        <v>20.6</v>
      </c>
      <c r="Q632" s="150">
        <v>26</v>
      </c>
      <c r="R632" s="142">
        <v>19.399999999999999</v>
      </c>
      <c r="S632" s="143">
        <v>19</v>
      </c>
      <c r="T632" s="143">
        <v>19.2</v>
      </c>
      <c r="U632" s="143">
        <v>20</v>
      </c>
      <c r="V632" s="143">
        <v>19.8</v>
      </c>
      <c r="W632" s="149">
        <v>20.6</v>
      </c>
      <c r="X632" s="161">
        <v>17</v>
      </c>
      <c r="Y632" s="143">
        <v>19</v>
      </c>
      <c r="Z632" s="143">
        <v>17.399999999999999</v>
      </c>
      <c r="AA632" s="143">
        <v>20.2</v>
      </c>
      <c r="AB632" s="150">
        <v>19.8</v>
      </c>
      <c r="AC632" s="142">
        <v>19</v>
      </c>
      <c r="AD632" s="143">
        <v>19</v>
      </c>
      <c r="AE632" s="143">
        <v>18.8</v>
      </c>
      <c r="AF632" s="143">
        <v>18.8</v>
      </c>
      <c r="AG632" s="143">
        <v>18.600000000000001</v>
      </c>
      <c r="AH632" s="143">
        <v>18</v>
      </c>
      <c r="AI632" s="143">
        <v>17.399999999999999</v>
      </c>
      <c r="AJ632" s="150">
        <v>17.8</v>
      </c>
      <c r="AK632" s="142">
        <v>19.8</v>
      </c>
      <c r="AL632" s="143">
        <v>18.600000000000001</v>
      </c>
      <c r="AM632" s="143">
        <v>18.600000000000001</v>
      </c>
      <c r="AN632" s="143">
        <v>18.600000000000001</v>
      </c>
      <c r="AO632" s="143">
        <v>18.8</v>
      </c>
      <c r="AP632" s="143">
        <v>20.2</v>
      </c>
      <c r="AQ632" s="110">
        <f t="shared" si="736"/>
        <v>0.40000000000000213</v>
      </c>
      <c r="DC632" s="103">
        <v>44332</v>
      </c>
      <c r="DD632" s="127">
        <f t="shared" si="720"/>
        <v>0.80000000000000071</v>
      </c>
      <c r="DE632" s="127">
        <f t="shared" si="721"/>
        <v>1</v>
      </c>
      <c r="DF632" s="127">
        <f t="shared" si="722"/>
        <v>-0.39999999999999858</v>
      </c>
      <c r="DG632" s="127">
        <f t="shared" si="723"/>
        <v>-0.39999999999999858</v>
      </c>
      <c r="DH632" s="127">
        <f t="shared" si="724"/>
        <v>-0.39999999999999858</v>
      </c>
      <c r="DI632" s="127">
        <f t="shared" si="725"/>
        <v>0.39999999999999858</v>
      </c>
      <c r="DJ632" s="127">
        <f t="shared" si="726"/>
        <v>-1</v>
      </c>
      <c r="DK632" s="127">
        <f t="shared" si="727"/>
        <v>-1.6000000000000014</v>
      </c>
      <c r="DL632" s="127">
        <f t="shared" si="728"/>
        <v>1</v>
      </c>
      <c r="DM632" s="127">
        <f t="shared" si="729"/>
        <v>0.80000000000000071</v>
      </c>
      <c r="DN632" s="127">
        <f t="shared" si="730"/>
        <v>-0.79999999999999716</v>
      </c>
      <c r="DO632" s="127">
        <f t="shared" si="731"/>
        <v>0.60000000000000142</v>
      </c>
      <c r="DP632" s="127">
        <f t="shared" si="732"/>
        <v>-1.1999999999999993</v>
      </c>
      <c r="DQ632" s="127">
        <f t="shared" si="733"/>
        <v>-0.79999999999999716</v>
      </c>
      <c r="DR632" s="127">
        <f t="shared" si="734"/>
        <v>-1.6000000000000014</v>
      </c>
      <c r="DS632" s="127">
        <f t="shared" si="735"/>
        <v>-2</v>
      </c>
      <c r="DU632" s="103">
        <v>44335</v>
      </c>
      <c r="DY632" s="127">
        <v>9.9499999999999993</v>
      </c>
      <c r="DZ632" s="127">
        <v>8.3000000000000007</v>
      </c>
      <c r="EA632" s="134">
        <f t="shared" si="737"/>
        <v>1.6499999999999986</v>
      </c>
    </row>
    <row r="633" spans="10:131" ht="16.5" x14ac:dyDescent="0.35">
      <c r="J633" s="103">
        <v>44331</v>
      </c>
      <c r="K633" s="101">
        <f t="shared" si="719"/>
        <v>19.383870967741938</v>
      </c>
      <c r="L633" s="142">
        <v>19.600000000000001</v>
      </c>
      <c r="M633" s="143">
        <v>20.399999999999999</v>
      </c>
      <c r="N633" s="143">
        <v>20.2</v>
      </c>
      <c r="O633" s="143">
        <v>19</v>
      </c>
      <c r="P633" s="143">
        <v>20.6</v>
      </c>
      <c r="Q633" s="150">
        <v>26</v>
      </c>
      <c r="R633" s="142">
        <v>19.600000000000001</v>
      </c>
      <c r="S633" s="143">
        <v>19</v>
      </c>
      <c r="T633" s="143">
        <v>19.399999999999999</v>
      </c>
      <c r="U633" s="143">
        <v>20.2</v>
      </c>
      <c r="V633" s="143">
        <v>20</v>
      </c>
      <c r="W633" s="149">
        <v>20.6</v>
      </c>
      <c r="X633" s="161">
        <v>17</v>
      </c>
      <c r="Y633" s="143">
        <v>19</v>
      </c>
      <c r="Z633" s="143">
        <v>17.8</v>
      </c>
      <c r="AA633" s="143">
        <v>20.2</v>
      </c>
      <c r="AB633" s="150">
        <v>19.8</v>
      </c>
      <c r="AC633" s="142">
        <v>19</v>
      </c>
      <c r="AD633" s="143">
        <v>19</v>
      </c>
      <c r="AE633" s="143">
        <v>19</v>
      </c>
      <c r="AF633" s="143">
        <v>18.8</v>
      </c>
      <c r="AG633" s="143">
        <v>18.600000000000001</v>
      </c>
      <c r="AH633" s="143">
        <v>18</v>
      </c>
      <c r="AI633" s="143">
        <v>17.399999999999999</v>
      </c>
      <c r="AJ633" s="150">
        <v>17.8</v>
      </c>
      <c r="AK633" s="142">
        <v>20.100000000000001</v>
      </c>
      <c r="AL633" s="143">
        <v>18.600000000000001</v>
      </c>
      <c r="AM633" s="143">
        <v>18.600000000000001</v>
      </c>
      <c r="AN633" s="143">
        <v>18.600000000000001</v>
      </c>
      <c r="AO633" s="143">
        <v>18.8</v>
      </c>
      <c r="AP633" s="143">
        <v>20.2</v>
      </c>
      <c r="AQ633" s="110">
        <f t="shared" si="736"/>
        <v>0.30000000000000071</v>
      </c>
      <c r="DC633" s="103">
        <v>44331</v>
      </c>
      <c r="DD633" s="127">
        <f t="shared" si="720"/>
        <v>1</v>
      </c>
      <c r="DE633" s="127">
        <f t="shared" si="721"/>
        <v>1.1999999999999993</v>
      </c>
      <c r="DF633" s="127">
        <f t="shared" si="722"/>
        <v>-0.39999999999999858</v>
      </c>
      <c r="DG633" s="127">
        <f t="shared" si="723"/>
        <v>-0.39999999999999858</v>
      </c>
      <c r="DH633" s="127">
        <f t="shared" si="724"/>
        <v>-0.39999999999999858</v>
      </c>
      <c r="DI633" s="127">
        <f t="shared" si="725"/>
        <v>0.60000000000000142</v>
      </c>
      <c r="DJ633" s="127">
        <f t="shared" si="726"/>
        <v>-1</v>
      </c>
      <c r="DK633" s="127">
        <f t="shared" si="727"/>
        <v>-1.6000000000000014</v>
      </c>
      <c r="DL633" s="127">
        <f t="shared" si="728"/>
        <v>1.1999999999999993</v>
      </c>
      <c r="DM633" s="127">
        <f t="shared" si="729"/>
        <v>1.1000000000000014</v>
      </c>
      <c r="DN633" s="127">
        <f t="shared" si="730"/>
        <v>-1</v>
      </c>
      <c r="DO633" s="127">
        <f t="shared" si="731"/>
        <v>0.60000000000000142</v>
      </c>
      <c r="DP633" s="127">
        <f t="shared" si="732"/>
        <v>-1.3999999999999986</v>
      </c>
      <c r="DQ633" s="127">
        <f t="shared" si="733"/>
        <v>-1</v>
      </c>
      <c r="DR633" s="127">
        <f t="shared" si="734"/>
        <v>-1.6000000000000014</v>
      </c>
      <c r="DS633" s="127">
        <f t="shared" si="735"/>
        <v>-2</v>
      </c>
      <c r="DU633" s="103">
        <v>44334</v>
      </c>
      <c r="DY633" s="127">
        <v>9.9499999999999993</v>
      </c>
      <c r="DZ633" s="127">
        <v>8.3000000000000007</v>
      </c>
      <c r="EA633" s="134">
        <f t="shared" si="737"/>
        <v>1.6499999999999986</v>
      </c>
    </row>
    <row r="634" spans="10:131" ht="16.5" x14ac:dyDescent="0.35">
      <c r="J634" s="103">
        <v>44330</v>
      </c>
      <c r="K634" s="101">
        <f t="shared" si="719"/>
        <v>19.548387096774192</v>
      </c>
      <c r="L634" s="142">
        <v>20</v>
      </c>
      <c r="M634" s="143">
        <v>20.8</v>
      </c>
      <c r="N634" s="143">
        <v>20.2</v>
      </c>
      <c r="O634" s="143">
        <v>19</v>
      </c>
      <c r="P634" s="143">
        <v>20.6</v>
      </c>
      <c r="Q634" s="150">
        <v>26.8</v>
      </c>
      <c r="R634" s="142">
        <v>19.8</v>
      </c>
      <c r="S634" s="143">
        <v>19.2</v>
      </c>
      <c r="T634" s="143">
        <v>19.8</v>
      </c>
      <c r="U634" s="143">
        <v>20.6</v>
      </c>
      <c r="V634" s="143">
        <v>20.2</v>
      </c>
      <c r="W634" s="149">
        <v>20.6</v>
      </c>
      <c r="X634" s="161">
        <v>17</v>
      </c>
      <c r="Y634" s="143">
        <v>19</v>
      </c>
      <c r="Z634" s="143">
        <v>18</v>
      </c>
      <c r="AA634" s="143">
        <v>20.6</v>
      </c>
      <c r="AB634" s="150">
        <v>19.8</v>
      </c>
      <c r="AC634" s="142">
        <v>19.2</v>
      </c>
      <c r="AD634" s="143">
        <v>19.2</v>
      </c>
      <c r="AE634" s="143">
        <v>19.399999999999999</v>
      </c>
      <c r="AF634" s="143">
        <v>19</v>
      </c>
      <c r="AG634" s="143">
        <v>18.8</v>
      </c>
      <c r="AH634" s="143">
        <v>18</v>
      </c>
      <c r="AI634" s="143">
        <v>17.399999999999999</v>
      </c>
      <c r="AJ634" s="150">
        <v>17.8</v>
      </c>
      <c r="AK634" s="142">
        <v>20.399999999999999</v>
      </c>
      <c r="AL634" s="143">
        <v>18.600000000000001</v>
      </c>
      <c r="AM634" s="143">
        <v>18.600000000000001</v>
      </c>
      <c r="AN634" s="143">
        <v>18.600000000000001</v>
      </c>
      <c r="AO634" s="143">
        <v>18.8</v>
      </c>
      <c r="AP634" s="143">
        <v>20.2</v>
      </c>
      <c r="AQ634" s="110">
        <f t="shared" si="736"/>
        <v>0.10000000000000142</v>
      </c>
      <c r="DC634" s="103">
        <v>44330</v>
      </c>
      <c r="DD634" s="127">
        <f t="shared" si="720"/>
        <v>1</v>
      </c>
      <c r="DE634" s="127">
        <f t="shared" si="721"/>
        <v>1.4000000000000021</v>
      </c>
      <c r="DF634" s="127">
        <f t="shared" si="722"/>
        <v>-0.59999999999999787</v>
      </c>
      <c r="DG634" s="127">
        <f t="shared" si="723"/>
        <v>-0.59999999999999787</v>
      </c>
      <c r="DH634" s="127">
        <f t="shared" si="724"/>
        <v>-0.59999999999999787</v>
      </c>
      <c r="DI634" s="127">
        <f t="shared" si="725"/>
        <v>0.60000000000000142</v>
      </c>
      <c r="DJ634" s="127">
        <f t="shared" si="726"/>
        <v>-1.1999999999999993</v>
      </c>
      <c r="DK634" s="127">
        <f t="shared" si="727"/>
        <v>-1.8000000000000007</v>
      </c>
      <c r="DL634" s="127">
        <f t="shared" si="728"/>
        <v>1</v>
      </c>
      <c r="DM634" s="127">
        <f t="shared" si="729"/>
        <v>1.1999999999999993</v>
      </c>
      <c r="DN634" s="127">
        <f t="shared" si="730"/>
        <v>-1.1999999999999993</v>
      </c>
      <c r="DO634" s="127">
        <f t="shared" si="731"/>
        <v>0.60000000000000142</v>
      </c>
      <c r="DP634" s="127">
        <f t="shared" si="732"/>
        <v>-1.5999999999999979</v>
      </c>
      <c r="DQ634" s="127">
        <f t="shared" si="733"/>
        <v>-1.1999999999999993</v>
      </c>
      <c r="DR634" s="127">
        <f t="shared" si="734"/>
        <v>-1.6000000000000014</v>
      </c>
      <c r="DS634" s="127">
        <f t="shared" si="735"/>
        <v>-2.1999999999999993</v>
      </c>
      <c r="DU634" s="103">
        <v>44333</v>
      </c>
      <c r="DY634" s="127">
        <v>9.9499999999999993</v>
      </c>
      <c r="DZ634" s="127">
        <v>8.3000000000000007</v>
      </c>
      <c r="EA634" s="134">
        <f t="shared" si="737"/>
        <v>1.6499999999999986</v>
      </c>
    </row>
    <row r="635" spans="10:131" ht="16.5" x14ac:dyDescent="0.35">
      <c r="J635" s="103">
        <v>44329</v>
      </c>
      <c r="K635" s="101">
        <f t="shared" si="719"/>
        <v>19.683870967741932</v>
      </c>
      <c r="L635" s="142">
        <v>20.2</v>
      </c>
      <c r="M635" s="143">
        <v>20.8</v>
      </c>
      <c r="N635" s="143">
        <v>20.2</v>
      </c>
      <c r="O635" s="143">
        <v>19.2</v>
      </c>
      <c r="P635" s="143">
        <v>20.8</v>
      </c>
      <c r="Q635" s="150">
        <v>27.4</v>
      </c>
      <c r="R635" s="142">
        <v>19.8</v>
      </c>
      <c r="S635" s="143">
        <v>19.2</v>
      </c>
      <c r="T635" s="143">
        <v>20</v>
      </c>
      <c r="U635" s="143">
        <v>20.6</v>
      </c>
      <c r="V635" s="143">
        <v>20.6</v>
      </c>
      <c r="W635" s="149">
        <v>20.6</v>
      </c>
      <c r="X635" s="161">
        <v>17.2</v>
      </c>
      <c r="Y635" s="143">
        <v>19</v>
      </c>
      <c r="Z635" s="143">
        <v>18</v>
      </c>
      <c r="AA635" s="143">
        <v>20.6</v>
      </c>
      <c r="AB635" s="150">
        <v>19.8</v>
      </c>
      <c r="AC635" s="142">
        <v>19.2</v>
      </c>
      <c r="AD635" s="143">
        <v>19.2</v>
      </c>
      <c r="AE635" s="143">
        <v>19.399999999999999</v>
      </c>
      <c r="AF635" s="143">
        <v>19</v>
      </c>
      <c r="AG635" s="143">
        <v>19.2</v>
      </c>
      <c r="AH635" s="143">
        <v>18.399999999999999</v>
      </c>
      <c r="AI635" s="143">
        <v>18</v>
      </c>
      <c r="AJ635" s="150">
        <v>18.2</v>
      </c>
      <c r="AK635" s="142">
        <v>20.6</v>
      </c>
      <c r="AL635" s="143">
        <v>18.600000000000001</v>
      </c>
      <c r="AM635" s="143">
        <v>18.600000000000001</v>
      </c>
      <c r="AN635" s="143">
        <v>18.8</v>
      </c>
      <c r="AO635" s="143">
        <v>18.8</v>
      </c>
      <c r="AP635" s="143">
        <v>20.2</v>
      </c>
      <c r="AQ635" s="110">
        <f t="shared" si="736"/>
        <v>0.20000000000000284</v>
      </c>
      <c r="DC635" s="103">
        <v>44329</v>
      </c>
      <c r="DD635" s="127">
        <f t="shared" si="720"/>
        <v>1.4000000000000021</v>
      </c>
      <c r="DE635" s="127">
        <f t="shared" si="721"/>
        <v>1.4000000000000021</v>
      </c>
      <c r="DF635" s="127">
        <f t="shared" si="722"/>
        <v>-0.39999999999999858</v>
      </c>
      <c r="DG635" s="127">
        <f t="shared" si="723"/>
        <v>-0.59999999999999787</v>
      </c>
      <c r="DH635" s="127">
        <f t="shared" si="724"/>
        <v>-0.59999999999999787</v>
      </c>
      <c r="DI635" s="127">
        <f t="shared" si="725"/>
        <v>0.60000000000000142</v>
      </c>
      <c r="DJ635" s="127">
        <f t="shared" si="726"/>
        <v>-0.80000000000000071</v>
      </c>
      <c r="DK635" s="127">
        <f t="shared" si="727"/>
        <v>-1.1999999999999993</v>
      </c>
      <c r="DL635" s="127">
        <f t="shared" si="728"/>
        <v>1</v>
      </c>
      <c r="DM635" s="127">
        <f t="shared" si="729"/>
        <v>1.4000000000000021</v>
      </c>
      <c r="DN635" s="127">
        <f t="shared" si="730"/>
        <v>-1</v>
      </c>
      <c r="DO635" s="127">
        <f t="shared" si="731"/>
        <v>0.40000000000000213</v>
      </c>
      <c r="DP635" s="127">
        <f t="shared" si="732"/>
        <v>-2</v>
      </c>
      <c r="DQ635" s="127">
        <f t="shared" si="733"/>
        <v>-1.1999999999999993</v>
      </c>
      <c r="DR635" s="127">
        <f t="shared" si="734"/>
        <v>-1.4000000000000021</v>
      </c>
      <c r="DS635" s="127">
        <f t="shared" si="735"/>
        <v>-2</v>
      </c>
      <c r="DU635" s="103">
        <v>44332</v>
      </c>
      <c r="DY635" s="127">
        <v>9.4499999999999993</v>
      </c>
      <c r="DZ635" s="127">
        <v>8.3000000000000007</v>
      </c>
      <c r="EA635" s="134">
        <f t="shared" si="737"/>
        <v>1.1499999999999986</v>
      </c>
    </row>
    <row r="636" spans="10:131" ht="16.5" x14ac:dyDescent="0.35">
      <c r="J636" s="103">
        <v>44328</v>
      </c>
      <c r="K636" s="101">
        <f t="shared" si="719"/>
        <v>19.593548387096774</v>
      </c>
      <c r="L636" s="142">
        <v>20.2</v>
      </c>
      <c r="M636" s="143">
        <v>20.8</v>
      </c>
      <c r="N636" s="143">
        <v>20</v>
      </c>
      <c r="O636" s="143">
        <v>19.2</v>
      </c>
      <c r="P636" s="143">
        <v>20.8</v>
      </c>
      <c r="Q636" s="150">
        <v>27.2</v>
      </c>
      <c r="R636" s="142">
        <v>19.600000000000001</v>
      </c>
      <c r="S636" s="143">
        <v>19.2</v>
      </c>
      <c r="T636" s="143">
        <v>19.600000000000001</v>
      </c>
      <c r="U636" s="143">
        <v>20.6</v>
      </c>
      <c r="V636" s="143">
        <v>20.399999999999999</v>
      </c>
      <c r="W636" s="149">
        <v>20.6</v>
      </c>
      <c r="X636" s="161">
        <v>17.2</v>
      </c>
      <c r="Y636" s="143">
        <v>18.8</v>
      </c>
      <c r="Z636" s="143">
        <v>18</v>
      </c>
      <c r="AA636" s="143">
        <v>20.6</v>
      </c>
      <c r="AB636" s="150">
        <v>19.8</v>
      </c>
      <c r="AC636" s="142">
        <v>19.2</v>
      </c>
      <c r="AD636" s="143">
        <v>19.2</v>
      </c>
      <c r="AE636" s="143">
        <v>19.399999999999999</v>
      </c>
      <c r="AF636" s="143">
        <v>18.600000000000001</v>
      </c>
      <c r="AG636" s="143">
        <v>19.2</v>
      </c>
      <c r="AH636" s="143">
        <v>18.399999999999999</v>
      </c>
      <c r="AI636" s="143">
        <v>18</v>
      </c>
      <c r="AJ636" s="150">
        <v>18.2</v>
      </c>
      <c r="AK636" s="142">
        <v>20.6</v>
      </c>
      <c r="AL636" s="143">
        <v>18.2</v>
      </c>
      <c r="AM636" s="143">
        <v>18.399999999999999</v>
      </c>
      <c r="AN636" s="143">
        <v>18.8</v>
      </c>
      <c r="AO636" s="143">
        <v>18.399999999999999</v>
      </c>
      <c r="AP636" s="143">
        <v>20.2</v>
      </c>
      <c r="AQ636" s="110">
        <f t="shared" si="736"/>
        <v>0.10000000000000142</v>
      </c>
      <c r="DC636" s="103">
        <v>44328</v>
      </c>
      <c r="DD636" s="127">
        <f t="shared" si="720"/>
        <v>1.1999999999999993</v>
      </c>
      <c r="DE636" s="127">
        <f t="shared" si="721"/>
        <v>1.4000000000000021</v>
      </c>
      <c r="DF636" s="127">
        <f t="shared" si="722"/>
        <v>-0.39999999999999858</v>
      </c>
      <c r="DG636" s="127">
        <f t="shared" si="723"/>
        <v>-0.80000000000000071</v>
      </c>
      <c r="DH636" s="127">
        <f t="shared" si="724"/>
        <v>-1</v>
      </c>
      <c r="DI636" s="127">
        <f t="shared" si="725"/>
        <v>0.40000000000000213</v>
      </c>
      <c r="DJ636" s="127">
        <f t="shared" si="726"/>
        <v>-0.80000000000000071</v>
      </c>
      <c r="DK636" s="127">
        <f t="shared" si="727"/>
        <v>-1.1999999999999993</v>
      </c>
      <c r="DL636" s="127">
        <f t="shared" si="728"/>
        <v>0.80000000000000071</v>
      </c>
      <c r="DM636" s="127">
        <f t="shared" si="729"/>
        <v>1.4000000000000021</v>
      </c>
      <c r="DN636" s="127">
        <f t="shared" si="730"/>
        <v>-0.80000000000000071</v>
      </c>
      <c r="DO636" s="127">
        <f t="shared" si="731"/>
        <v>0.40000000000000213</v>
      </c>
      <c r="DP636" s="127">
        <f t="shared" si="732"/>
        <v>-2.1999999999999993</v>
      </c>
      <c r="DQ636" s="127">
        <f t="shared" si="733"/>
        <v>-1.4000000000000021</v>
      </c>
      <c r="DR636" s="127">
        <f t="shared" si="734"/>
        <v>-1</v>
      </c>
      <c r="DS636" s="127">
        <f t="shared" si="735"/>
        <v>-2</v>
      </c>
      <c r="DU636" s="103">
        <v>44331</v>
      </c>
      <c r="DY636" s="127">
        <v>9.4</v>
      </c>
      <c r="DZ636" s="127">
        <v>8.25</v>
      </c>
      <c r="EA636" s="134">
        <f t="shared" si="737"/>
        <v>1.1500000000000004</v>
      </c>
    </row>
    <row r="637" spans="10:131" ht="16.5" x14ac:dyDescent="0.35">
      <c r="J637" s="103">
        <v>44327</v>
      </c>
      <c r="K637" s="101">
        <f t="shared" si="719"/>
        <v>19.567741935483873</v>
      </c>
      <c r="L637" s="142">
        <v>20.2</v>
      </c>
      <c r="M637" s="143">
        <v>20.8</v>
      </c>
      <c r="N637" s="143">
        <v>20</v>
      </c>
      <c r="O637" s="143">
        <v>19.600000000000001</v>
      </c>
      <c r="P637" s="143">
        <v>21</v>
      </c>
      <c r="Q637" s="150">
        <v>27.2</v>
      </c>
      <c r="R637" s="142">
        <v>19.2</v>
      </c>
      <c r="S637" s="143">
        <v>18.8</v>
      </c>
      <c r="T637" s="143">
        <v>19.600000000000001</v>
      </c>
      <c r="U637" s="143">
        <v>20.8</v>
      </c>
      <c r="V637" s="143">
        <v>20.399999999999999</v>
      </c>
      <c r="W637" s="149">
        <v>20.8</v>
      </c>
      <c r="X637" s="161">
        <v>17.2</v>
      </c>
      <c r="Y637" s="143">
        <v>18.8</v>
      </c>
      <c r="Z637" s="143">
        <v>18</v>
      </c>
      <c r="AA637" s="143">
        <v>20.6</v>
      </c>
      <c r="AB637" s="150">
        <v>19.8</v>
      </c>
      <c r="AC637" s="142">
        <v>19.2</v>
      </c>
      <c r="AD637" s="143">
        <v>19.2</v>
      </c>
      <c r="AE637" s="143">
        <v>19.399999999999999</v>
      </c>
      <c r="AF637" s="143">
        <v>18.399999999999999</v>
      </c>
      <c r="AG637" s="143">
        <v>19</v>
      </c>
      <c r="AH637" s="143">
        <v>18</v>
      </c>
      <c r="AI637" s="143">
        <v>17.399999999999999</v>
      </c>
      <c r="AJ637" s="150">
        <v>17.399999999999999</v>
      </c>
      <c r="AK637" s="142">
        <v>20.6</v>
      </c>
      <c r="AL637" s="143">
        <v>18.600000000000001</v>
      </c>
      <c r="AM637" s="143">
        <v>18.8</v>
      </c>
      <c r="AN637" s="143">
        <v>19</v>
      </c>
      <c r="AO637" s="143">
        <v>18.600000000000001</v>
      </c>
      <c r="AP637" s="143">
        <v>20.2</v>
      </c>
      <c r="AQ637" s="110">
        <f t="shared" si="736"/>
        <v>0.80000000000000071</v>
      </c>
      <c r="DC637" s="103">
        <v>44327</v>
      </c>
      <c r="DD637" s="127">
        <f t="shared" si="720"/>
        <v>1.5999999999999979</v>
      </c>
      <c r="DE637" s="127">
        <f t="shared" si="721"/>
        <v>2</v>
      </c>
      <c r="DF637" s="127">
        <f t="shared" si="722"/>
        <v>0.19999999999999929</v>
      </c>
      <c r="DG637" s="127">
        <f t="shared" si="723"/>
        <v>0</v>
      </c>
      <c r="DH637" s="127">
        <f t="shared" si="724"/>
        <v>-0.19999999999999929</v>
      </c>
      <c r="DI637" s="127">
        <f t="shared" si="725"/>
        <v>0.39999999999999858</v>
      </c>
      <c r="DJ637" s="127">
        <f t="shared" si="726"/>
        <v>-0.80000000000000071</v>
      </c>
      <c r="DK637" s="127">
        <f t="shared" si="727"/>
        <v>-1.4000000000000021</v>
      </c>
      <c r="DL637" s="127">
        <f t="shared" si="728"/>
        <v>1.1999999999999993</v>
      </c>
      <c r="DM637" s="127">
        <f t="shared" si="729"/>
        <v>1.8000000000000007</v>
      </c>
      <c r="DN637" s="127">
        <f t="shared" si="730"/>
        <v>-0.19999999999999929</v>
      </c>
      <c r="DO637" s="127">
        <f t="shared" si="731"/>
        <v>1</v>
      </c>
      <c r="DP637" s="127">
        <f t="shared" si="732"/>
        <v>-1.7999999999999972</v>
      </c>
      <c r="DQ637" s="127">
        <f t="shared" si="733"/>
        <v>-0.59999999999999787</v>
      </c>
      <c r="DR637" s="127">
        <f t="shared" si="734"/>
        <v>-1.4000000000000021</v>
      </c>
      <c r="DS637" s="127">
        <f t="shared" si="735"/>
        <v>-1.6000000000000014</v>
      </c>
      <c r="DU637" s="103">
        <v>44330</v>
      </c>
      <c r="DY637" s="127">
        <v>9.3000000000000007</v>
      </c>
      <c r="DZ637" s="127">
        <v>8.25</v>
      </c>
      <c r="EA637" s="134">
        <f t="shared" si="737"/>
        <v>1.0500000000000007</v>
      </c>
    </row>
    <row r="638" spans="10:131" ht="16.5" x14ac:dyDescent="0.35">
      <c r="J638" s="103">
        <v>44326</v>
      </c>
      <c r="K638" s="101">
        <f t="shared" si="719"/>
        <v>20.135483870967743</v>
      </c>
      <c r="L638" s="142">
        <v>21.2</v>
      </c>
      <c r="M638" s="143">
        <v>22</v>
      </c>
      <c r="N638" s="143">
        <v>20.2</v>
      </c>
      <c r="O638" s="143">
        <v>20.2</v>
      </c>
      <c r="P638" s="143">
        <v>21.6</v>
      </c>
      <c r="Q638" s="150">
        <v>27.2</v>
      </c>
      <c r="R638" s="142">
        <v>20.6</v>
      </c>
      <c r="S638" s="143">
        <v>19.2</v>
      </c>
      <c r="T638" s="143">
        <v>20.6</v>
      </c>
      <c r="U638" s="143">
        <v>21.2</v>
      </c>
      <c r="V638" s="143">
        <v>21</v>
      </c>
      <c r="W638" s="149">
        <v>21.8</v>
      </c>
      <c r="X638" s="161">
        <v>18.2</v>
      </c>
      <c r="Y638" s="143">
        <v>19.2</v>
      </c>
      <c r="Z638" s="143">
        <v>18.8</v>
      </c>
      <c r="AA638" s="143">
        <v>21</v>
      </c>
      <c r="AB638" s="150">
        <v>20</v>
      </c>
      <c r="AC638" s="142">
        <v>19.600000000000001</v>
      </c>
      <c r="AD638" s="143">
        <v>19.600000000000001</v>
      </c>
      <c r="AE638" s="143">
        <v>19.600000000000001</v>
      </c>
      <c r="AF638" s="143">
        <v>19.399999999999999</v>
      </c>
      <c r="AG638" s="143">
        <v>19.600000000000001</v>
      </c>
      <c r="AH638" s="143">
        <v>18.399999999999999</v>
      </c>
      <c r="AI638" s="143">
        <v>17.399999999999999</v>
      </c>
      <c r="AJ638" s="150">
        <v>17.399999999999999</v>
      </c>
      <c r="AK638" s="142">
        <v>21</v>
      </c>
      <c r="AL638" s="143">
        <v>19.2</v>
      </c>
      <c r="AM638" s="143">
        <v>19.399999999999999</v>
      </c>
      <c r="AN638" s="143">
        <v>19.600000000000001</v>
      </c>
      <c r="AO638" s="143">
        <v>19.399999999999999</v>
      </c>
      <c r="AP638" s="143">
        <v>20.6</v>
      </c>
      <c r="AQ638" s="110">
        <f t="shared" si="736"/>
        <v>0.5</v>
      </c>
      <c r="DC638" s="103">
        <v>44326</v>
      </c>
      <c r="DD638" s="127">
        <f t="shared" si="720"/>
        <v>1.8000000000000007</v>
      </c>
      <c r="DE638" s="127">
        <f t="shared" si="721"/>
        <v>2</v>
      </c>
      <c r="DF638" s="127">
        <f t="shared" si="722"/>
        <v>0.40000000000000213</v>
      </c>
      <c r="DG638" s="127">
        <f t="shared" si="723"/>
        <v>0.19999999999999929</v>
      </c>
      <c r="DH638" s="127">
        <f t="shared" si="724"/>
        <v>0</v>
      </c>
      <c r="DI638" s="127">
        <f t="shared" si="725"/>
        <v>1.4000000000000021</v>
      </c>
      <c r="DJ638" s="127">
        <f t="shared" si="726"/>
        <v>-0.80000000000000071</v>
      </c>
      <c r="DK638" s="127">
        <f t="shared" si="727"/>
        <v>-1.8000000000000007</v>
      </c>
      <c r="DL638" s="127">
        <f t="shared" si="728"/>
        <v>1</v>
      </c>
      <c r="DM638" s="127">
        <f t="shared" si="729"/>
        <v>1.8000000000000007</v>
      </c>
      <c r="DN638" s="127">
        <f t="shared" si="730"/>
        <v>-1</v>
      </c>
      <c r="DO638" s="127">
        <f t="shared" si="731"/>
        <v>1.2000000000000028</v>
      </c>
      <c r="DP638" s="127">
        <f t="shared" si="732"/>
        <v>-1.8000000000000007</v>
      </c>
      <c r="DQ638" s="127">
        <f t="shared" si="733"/>
        <v>-1.4000000000000021</v>
      </c>
      <c r="DR638" s="127">
        <f t="shared" si="734"/>
        <v>-1</v>
      </c>
      <c r="DS638" s="127">
        <f t="shared" si="735"/>
        <v>-1</v>
      </c>
      <c r="DU638" s="103">
        <v>44329</v>
      </c>
      <c r="DY638" s="127">
        <v>10</v>
      </c>
      <c r="DZ638" s="127">
        <v>8.1999999999999993</v>
      </c>
      <c r="EA638" s="134">
        <f t="shared" si="737"/>
        <v>1.8000000000000007</v>
      </c>
    </row>
    <row r="639" spans="10:131" ht="16.5" x14ac:dyDescent="0.35">
      <c r="J639" s="103">
        <v>44325</v>
      </c>
      <c r="K639" s="101">
        <f t="shared" si="719"/>
        <v>20.748387096774206</v>
      </c>
      <c r="L639" s="142">
        <v>21.4</v>
      </c>
      <c r="M639" s="143">
        <v>22.6</v>
      </c>
      <c r="N639" s="143">
        <v>20.6</v>
      </c>
      <c r="O639" s="143">
        <v>20.6</v>
      </c>
      <c r="P639" s="143">
        <v>20</v>
      </c>
      <c r="Q639" s="150">
        <v>27.4</v>
      </c>
      <c r="R639" s="142">
        <v>21.4</v>
      </c>
      <c r="S639" s="143">
        <v>20.399999999999999</v>
      </c>
      <c r="T639" s="143">
        <v>21</v>
      </c>
      <c r="U639" s="143">
        <v>21.6</v>
      </c>
      <c r="V639" s="143">
        <v>21.4</v>
      </c>
      <c r="W639" s="149">
        <v>22.2</v>
      </c>
      <c r="X639" s="161">
        <v>18.8</v>
      </c>
      <c r="Y639" s="143">
        <v>19.600000000000001</v>
      </c>
      <c r="Z639" s="143">
        <v>19</v>
      </c>
      <c r="AA639" s="143">
        <v>21.6</v>
      </c>
      <c r="AB639" s="150">
        <v>20.6</v>
      </c>
      <c r="AC639" s="142">
        <v>20.6</v>
      </c>
      <c r="AD639" s="143">
        <v>20.6</v>
      </c>
      <c r="AE639" s="143">
        <v>20.6</v>
      </c>
      <c r="AF639" s="143">
        <v>20.399999999999999</v>
      </c>
      <c r="AG639" s="143">
        <v>20</v>
      </c>
      <c r="AH639" s="143">
        <v>19.600000000000001</v>
      </c>
      <c r="AI639" s="143">
        <v>19</v>
      </c>
      <c r="AJ639" s="150">
        <v>19.399999999999999</v>
      </c>
      <c r="AK639" s="142">
        <v>21.2</v>
      </c>
      <c r="AL639" s="143">
        <v>20.2</v>
      </c>
      <c r="AM639" s="143">
        <v>20</v>
      </c>
      <c r="AN639" s="143">
        <v>20.2</v>
      </c>
      <c r="AO639" s="143">
        <v>20</v>
      </c>
      <c r="AP639" s="143">
        <v>21.2</v>
      </c>
      <c r="AQ639" s="110">
        <f t="shared" si="736"/>
        <v>-0.79999999999999716</v>
      </c>
      <c r="DC639" s="103">
        <v>44325</v>
      </c>
      <c r="DD639" s="127">
        <f t="shared" si="720"/>
        <v>1</v>
      </c>
      <c r="DE639" s="127">
        <f t="shared" si="721"/>
        <v>1.2000000000000028</v>
      </c>
      <c r="DF639" s="127">
        <f t="shared" si="722"/>
        <v>-0.19999999999999929</v>
      </c>
      <c r="DG639" s="127">
        <f t="shared" si="723"/>
        <v>-0.39999999999999858</v>
      </c>
      <c r="DH639" s="127">
        <f t="shared" si="724"/>
        <v>-0.19999999999999929</v>
      </c>
      <c r="DI639" s="127">
        <f t="shared" si="725"/>
        <v>1</v>
      </c>
      <c r="DJ639" s="127">
        <f t="shared" si="726"/>
        <v>-0.79999999999999716</v>
      </c>
      <c r="DK639" s="127">
        <f t="shared" si="727"/>
        <v>-1.3999999999999986</v>
      </c>
      <c r="DL639" s="127">
        <f t="shared" si="728"/>
        <v>0.20000000000000284</v>
      </c>
      <c r="DM639" s="127">
        <f t="shared" si="729"/>
        <v>0.80000000000000071</v>
      </c>
      <c r="DN639" s="127">
        <f t="shared" si="730"/>
        <v>-1.1999999999999993</v>
      </c>
      <c r="DO639" s="127">
        <f t="shared" si="731"/>
        <v>0.59999999999999787</v>
      </c>
      <c r="DP639" s="127">
        <f t="shared" si="732"/>
        <v>-1.1999999999999993</v>
      </c>
      <c r="DQ639" s="127">
        <f t="shared" si="733"/>
        <v>-1.1999999999999993</v>
      </c>
      <c r="DR639" s="127">
        <f t="shared" si="734"/>
        <v>-1.3999999999999986</v>
      </c>
      <c r="DS639" s="127">
        <f t="shared" si="735"/>
        <v>-1.5999999999999979</v>
      </c>
      <c r="DU639" s="103">
        <v>44328</v>
      </c>
      <c r="DY639" s="127">
        <v>10</v>
      </c>
      <c r="DZ639" s="127">
        <v>8.1999999999999993</v>
      </c>
      <c r="EA639" s="134">
        <f t="shared" si="737"/>
        <v>1.8000000000000007</v>
      </c>
    </row>
    <row r="640" spans="10:131" ht="16.5" x14ac:dyDescent="0.35">
      <c r="J640" s="103">
        <v>44324</v>
      </c>
      <c r="K640" s="101">
        <f t="shared" si="719"/>
        <v>21.083870967741944</v>
      </c>
      <c r="L640" s="142">
        <v>21.6</v>
      </c>
      <c r="M640" s="143">
        <v>23</v>
      </c>
      <c r="N640" s="143">
        <v>20.8</v>
      </c>
      <c r="O640" s="143">
        <v>20.8</v>
      </c>
      <c r="P640" s="143">
        <v>22.2</v>
      </c>
      <c r="Q640" s="150">
        <v>27.6</v>
      </c>
      <c r="R640" s="142">
        <v>21.6</v>
      </c>
      <c r="S640" s="143">
        <v>20.6</v>
      </c>
      <c r="T640" s="143">
        <v>21.2</v>
      </c>
      <c r="U640" s="143">
        <v>21.8</v>
      </c>
      <c r="V640" s="143">
        <v>21.6</v>
      </c>
      <c r="W640" s="149">
        <v>22.6</v>
      </c>
      <c r="X640" s="161">
        <v>18.8</v>
      </c>
      <c r="Y640" s="143">
        <v>19.8</v>
      </c>
      <c r="Z640" s="143">
        <v>19.399999999999999</v>
      </c>
      <c r="AA640" s="143">
        <v>22</v>
      </c>
      <c r="AB640" s="150">
        <v>21</v>
      </c>
      <c r="AC640" s="142">
        <v>20.8</v>
      </c>
      <c r="AD640" s="143">
        <v>20.8</v>
      </c>
      <c r="AE640" s="143">
        <v>20.6</v>
      </c>
      <c r="AF640" s="143">
        <v>20.6</v>
      </c>
      <c r="AG640" s="143">
        <v>20.2</v>
      </c>
      <c r="AH640" s="143">
        <v>20.6</v>
      </c>
      <c r="AI640" s="143">
        <v>19.8</v>
      </c>
      <c r="AJ640" s="150">
        <v>20</v>
      </c>
      <c r="AK640" s="142">
        <v>21.2</v>
      </c>
      <c r="AL640" s="143">
        <v>20.2</v>
      </c>
      <c r="AM640" s="143">
        <v>20.2</v>
      </c>
      <c r="AN640" s="143">
        <v>20.2</v>
      </c>
      <c r="AO640" s="143">
        <v>20.399999999999999</v>
      </c>
      <c r="AP640" s="143">
        <v>21.6</v>
      </c>
      <c r="AQ640" s="110">
        <f t="shared" si="736"/>
        <v>9.9999999999997868E-2</v>
      </c>
      <c r="DC640" s="103">
        <v>44324</v>
      </c>
      <c r="DD640" s="127">
        <f t="shared" si="720"/>
        <v>1</v>
      </c>
      <c r="DE640" s="127">
        <f t="shared" si="721"/>
        <v>1.1999999999999993</v>
      </c>
      <c r="DF640" s="127">
        <f t="shared" si="722"/>
        <v>-0.40000000000000213</v>
      </c>
      <c r="DG640" s="127">
        <f t="shared" si="723"/>
        <v>-0.40000000000000213</v>
      </c>
      <c r="DH640" s="127">
        <f t="shared" si="724"/>
        <v>-0.40000000000000213</v>
      </c>
      <c r="DI640" s="127">
        <f t="shared" si="725"/>
        <v>1</v>
      </c>
      <c r="DJ640" s="127">
        <f t="shared" si="726"/>
        <v>0</v>
      </c>
      <c r="DK640" s="127">
        <f t="shared" si="727"/>
        <v>-0.80000000000000071</v>
      </c>
      <c r="DL640" s="127">
        <f t="shared" si="728"/>
        <v>0.19999999999999929</v>
      </c>
      <c r="DM640" s="127">
        <f t="shared" si="729"/>
        <v>0.59999999999999787</v>
      </c>
      <c r="DN640" s="127">
        <f t="shared" si="730"/>
        <v>-1.4000000000000021</v>
      </c>
      <c r="DO640" s="127">
        <f t="shared" si="731"/>
        <v>-0.40000000000000213</v>
      </c>
      <c r="DP640" s="127">
        <f t="shared" si="732"/>
        <v>-1.4000000000000021</v>
      </c>
      <c r="DQ640" s="127">
        <f t="shared" si="733"/>
        <v>-1.4000000000000021</v>
      </c>
      <c r="DR640" s="127">
        <f t="shared" si="734"/>
        <v>-1.3999999999999986</v>
      </c>
      <c r="DS640" s="127">
        <f t="shared" si="735"/>
        <v>-1.8000000000000007</v>
      </c>
      <c r="DU640" s="103">
        <v>44327</v>
      </c>
      <c r="DY640" s="127">
        <v>10</v>
      </c>
      <c r="DZ640" s="127">
        <v>8.1999999999999993</v>
      </c>
      <c r="EA640" s="134">
        <f t="shared" si="737"/>
        <v>1.8000000000000007</v>
      </c>
    </row>
    <row r="641" spans="10:131" ht="16.5" x14ac:dyDescent="0.35">
      <c r="J641" s="103">
        <v>44323</v>
      </c>
      <c r="K641" s="101">
        <f t="shared" ref="K641:K704" si="738">AVERAGE(L641:AP641)</f>
        <v>21.200000000000003</v>
      </c>
      <c r="L641" s="142">
        <v>21.6</v>
      </c>
      <c r="M641" s="143">
        <v>23</v>
      </c>
      <c r="N641" s="143">
        <v>21</v>
      </c>
      <c r="O641" s="143">
        <v>21</v>
      </c>
      <c r="P641" s="143">
        <v>22.4</v>
      </c>
      <c r="Q641" s="150">
        <v>27.6</v>
      </c>
      <c r="R641" s="142">
        <v>21.6</v>
      </c>
      <c r="S641" s="143">
        <v>20.6</v>
      </c>
      <c r="T641" s="143">
        <v>21.4</v>
      </c>
      <c r="U641" s="143">
        <v>22</v>
      </c>
      <c r="V641" s="143">
        <v>22</v>
      </c>
      <c r="W641" s="149">
        <v>22.8</v>
      </c>
      <c r="X641" s="161">
        <v>18.8</v>
      </c>
      <c r="Y641" s="143">
        <v>20</v>
      </c>
      <c r="Z641" s="143">
        <v>19.600000000000001</v>
      </c>
      <c r="AA641" s="143">
        <v>22.2</v>
      </c>
      <c r="AB641" s="150">
        <v>21</v>
      </c>
      <c r="AC641" s="142">
        <v>20.8</v>
      </c>
      <c r="AD641" s="143">
        <v>20.8</v>
      </c>
      <c r="AE641" s="143">
        <v>20.6</v>
      </c>
      <c r="AF641" s="143">
        <v>20.6</v>
      </c>
      <c r="AG641" s="143">
        <v>20.2</v>
      </c>
      <c r="AH641" s="143">
        <v>20.6</v>
      </c>
      <c r="AI641" s="143">
        <v>19.8</v>
      </c>
      <c r="AJ641" s="150">
        <v>20</v>
      </c>
      <c r="AK641" s="142">
        <v>21.4</v>
      </c>
      <c r="AL641" s="143">
        <v>20.399999999999999</v>
      </c>
      <c r="AM641" s="143">
        <v>20.399999999999999</v>
      </c>
      <c r="AN641" s="143">
        <v>20.399999999999999</v>
      </c>
      <c r="AO641" s="143">
        <v>20.6</v>
      </c>
      <c r="AP641" s="143">
        <v>22</v>
      </c>
      <c r="AQ641" s="110">
        <f t="shared" si="736"/>
        <v>0.29999999999999716</v>
      </c>
      <c r="DC641" s="103">
        <v>44323</v>
      </c>
      <c r="DD641" s="127">
        <f t="shared" si="720"/>
        <v>1.3999999999999986</v>
      </c>
      <c r="DE641" s="127">
        <f t="shared" si="721"/>
        <v>1.3999999999999986</v>
      </c>
      <c r="DF641" s="127">
        <f t="shared" si="722"/>
        <v>-0.20000000000000284</v>
      </c>
      <c r="DG641" s="127">
        <f t="shared" si="723"/>
        <v>-0.20000000000000284</v>
      </c>
      <c r="DH641" s="127">
        <f t="shared" si="724"/>
        <v>-0.20000000000000284</v>
      </c>
      <c r="DI641" s="127">
        <f t="shared" si="725"/>
        <v>1</v>
      </c>
      <c r="DJ641" s="127">
        <f t="shared" si="726"/>
        <v>0</v>
      </c>
      <c r="DK641" s="127">
        <f t="shared" si="727"/>
        <v>-0.80000000000000071</v>
      </c>
      <c r="DL641" s="127">
        <f t="shared" si="728"/>
        <v>0.39999999999999858</v>
      </c>
      <c r="DM641" s="127">
        <f t="shared" si="729"/>
        <v>0.79999999999999716</v>
      </c>
      <c r="DN641" s="127">
        <f t="shared" si="730"/>
        <v>-1.2000000000000028</v>
      </c>
      <c r="DO641" s="127">
        <f t="shared" si="731"/>
        <v>-0.20000000000000284</v>
      </c>
      <c r="DP641" s="127">
        <f t="shared" si="732"/>
        <v>-1.6000000000000014</v>
      </c>
      <c r="DQ641" s="127">
        <f t="shared" si="733"/>
        <v>-1.2000000000000028</v>
      </c>
      <c r="DR641" s="127">
        <f t="shared" si="734"/>
        <v>-1.5999999999999979</v>
      </c>
      <c r="DS641" s="127">
        <f t="shared" si="735"/>
        <v>-1.8000000000000007</v>
      </c>
      <c r="DU641" s="103">
        <v>44326</v>
      </c>
      <c r="DY641" s="127">
        <v>10</v>
      </c>
      <c r="DZ641" s="127">
        <v>8.1999999999999993</v>
      </c>
      <c r="EA641" s="134">
        <f t="shared" si="737"/>
        <v>1.8000000000000007</v>
      </c>
    </row>
    <row r="642" spans="10:131" ht="16.5" x14ac:dyDescent="0.35">
      <c r="J642" s="103">
        <v>44322</v>
      </c>
      <c r="K642" s="101">
        <f t="shared" si="738"/>
        <v>21.464516129032258</v>
      </c>
      <c r="L642" s="142">
        <v>22</v>
      </c>
      <c r="M642" s="143">
        <v>23.2</v>
      </c>
      <c r="N642" s="143">
        <v>21.2</v>
      </c>
      <c r="O642" s="143">
        <v>21.2</v>
      </c>
      <c r="P642" s="143">
        <v>22.6</v>
      </c>
      <c r="Q642" s="150">
        <v>27.6</v>
      </c>
      <c r="R642" s="142">
        <v>21.6</v>
      </c>
      <c r="S642" s="143">
        <v>21</v>
      </c>
      <c r="T642" s="143">
        <v>21.8</v>
      </c>
      <c r="U642" s="143">
        <v>22.2</v>
      </c>
      <c r="V642" s="143">
        <v>22.4</v>
      </c>
      <c r="W642" s="149">
        <v>23.2</v>
      </c>
      <c r="X642" s="161">
        <v>19.2</v>
      </c>
      <c r="Y642" s="143">
        <v>20.399999999999999</v>
      </c>
      <c r="Z642" s="143">
        <v>19.8</v>
      </c>
      <c r="AA642" s="143">
        <v>22.6</v>
      </c>
      <c r="AB642" s="150">
        <v>21.4</v>
      </c>
      <c r="AC642" s="142">
        <v>21</v>
      </c>
      <c r="AD642" s="143">
        <v>21</v>
      </c>
      <c r="AE642" s="143">
        <v>20.8</v>
      </c>
      <c r="AF642" s="143">
        <v>21</v>
      </c>
      <c r="AG642" s="143">
        <v>20.399999999999999</v>
      </c>
      <c r="AH642" s="143">
        <v>20.6</v>
      </c>
      <c r="AI642" s="143">
        <v>20</v>
      </c>
      <c r="AJ642" s="150">
        <v>20</v>
      </c>
      <c r="AK642" s="142">
        <v>21.6</v>
      </c>
      <c r="AL642" s="143">
        <v>20.8</v>
      </c>
      <c r="AM642" s="143">
        <v>20.6</v>
      </c>
      <c r="AN642" s="143">
        <v>20.8</v>
      </c>
      <c r="AO642" s="143">
        <v>21</v>
      </c>
      <c r="AP642" s="143">
        <v>22.4</v>
      </c>
      <c r="AQ642" s="110">
        <f t="shared" si="736"/>
        <v>0.40000000000000213</v>
      </c>
      <c r="DC642" s="103">
        <v>44322</v>
      </c>
      <c r="DD642" s="127">
        <f t="shared" si="720"/>
        <v>1.3999999999999986</v>
      </c>
      <c r="DE642" s="127">
        <f t="shared" si="721"/>
        <v>1.1999999999999993</v>
      </c>
      <c r="DF642" s="127">
        <f t="shared" si="722"/>
        <v>-0.19999999999999929</v>
      </c>
      <c r="DG642" s="127">
        <f t="shared" si="723"/>
        <v>-0.39999999999999858</v>
      </c>
      <c r="DH642" s="127">
        <f t="shared" si="724"/>
        <v>-0.19999999999999929</v>
      </c>
      <c r="DI642" s="127">
        <f t="shared" si="725"/>
        <v>0.60000000000000142</v>
      </c>
      <c r="DJ642" s="127">
        <f t="shared" si="726"/>
        <v>-0.39999999999999858</v>
      </c>
      <c r="DK642" s="127">
        <f t="shared" si="727"/>
        <v>-1</v>
      </c>
      <c r="DL642" s="127">
        <f t="shared" si="728"/>
        <v>0.19999999999999929</v>
      </c>
      <c r="DM642" s="127">
        <f t="shared" si="729"/>
        <v>0.60000000000000142</v>
      </c>
      <c r="DN642" s="127">
        <f t="shared" si="730"/>
        <v>-0.80000000000000071</v>
      </c>
      <c r="DO642" s="127">
        <f t="shared" si="731"/>
        <v>0.19999999999999929</v>
      </c>
      <c r="DP642" s="127">
        <f t="shared" si="732"/>
        <v>-1.5999999999999979</v>
      </c>
      <c r="DQ642" s="127">
        <f t="shared" si="733"/>
        <v>-0.80000000000000071</v>
      </c>
      <c r="DR642" s="127">
        <f t="shared" si="734"/>
        <v>-1.6000000000000014</v>
      </c>
      <c r="DS642" s="127">
        <f t="shared" si="735"/>
        <v>-1.8000000000000007</v>
      </c>
      <c r="DU642" s="103">
        <v>44325</v>
      </c>
      <c r="DY642" s="127">
        <v>10.5</v>
      </c>
      <c r="DZ642" s="127">
        <v>8.5</v>
      </c>
      <c r="EA642" s="134">
        <f t="shared" si="737"/>
        <v>2</v>
      </c>
    </row>
    <row r="643" spans="10:131" ht="16.5" x14ac:dyDescent="0.35">
      <c r="J643" s="103">
        <v>44321</v>
      </c>
      <c r="K643" s="101">
        <f t="shared" si="738"/>
        <v>21.767741935483873</v>
      </c>
      <c r="L643" s="142">
        <v>22.4</v>
      </c>
      <c r="M643" s="143">
        <v>23.4</v>
      </c>
      <c r="N643" s="143">
        <v>21.6</v>
      </c>
      <c r="O643" s="143">
        <v>21.4</v>
      </c>
      <c r="P643" s="143">
        <v>22.8</v>
      </c>
      <c r="Q643" s="150">
        <v>27.6</v>
      </c>
      <c r="R643" s="142">
        <v>21.8</v>
      </c>
      <c r="S643" s="143">
        <v>21.4</v>
      </c>
      <c r="T643" s="143">
        <v>22</v>
      </c>
      <c r="U643" s="143">
        <v>22.4</v>
      </c>
      <c r="V643" s="143">
        <v>22.6</v>
      </c>
      <c r="W643" s="149">
        <v>23.4</v>
      </c>
      <c r="X643" s="161">
        <v>19.600000000000001</v>
      </c>
      <c r="Y643" s="143">
        <v>20.8</v>
      </c>
      <c r="Z643" s="143">
        <v>20.2</v>
      </c>
      <c r="AA643" s="143">
        <v>23</v>
      </c>
      <c r="AB643" s="150">
        <v>21.8</v>
      </c>
      <c r="AC643" s="142">
        <v>21.4</v>
      </c>
      <c r="AD643" s="143">
        <v>21.4</v>
      </c>
      <c r="AE643" s="143">
        <v>21.2</v>
      </c>
      <c r="AF643" s="143">
        <v>21.2</v>
      </c>
      <c r="AG643" s="143">
        <v>20.8</v>
      </c>
      <c r="AH643" s="143">
        <v>20.8</v>
      </c>
      <c r="AI643" s="143">
        <v>20</v>
      </c>
      <c r="AJ643" s="150">
        <v>20.2</v>
      </c>
      <c r="AK643" s="142">
        <v>22</v>
      </c>
      <c r="AL643" s="143">
        <v>21.2</v>
      </c>
      <c r="AM643" s="143">
        <v>21</v>
      </c>
      <c r="AN643" s="143">
        <v>21.2</v>
      </c>
      <c r="AO643" s="143">
        <v>21.4</v>
      </c>
      <c r="AP643" s="143">
        <v>22.8</v>
      </c>
      <c r="AQ643" s="110">
        <f t="shared" si="736"/>
        <v>0.39999999999999858</v>
      </c>
      <c r="DC643" s="103">
        <v>44321</v>
      </c>
      <c r="DD643" s="127">
        <f t="shared" si="720"/>
        <v>1.2000000000000028</v>
      </c>
      <c r="DE643" s="127">
        <f t="shared" si="721"/>
        <v>1</v>
      </c>
      <c r="DF643" s="127">
        <f t="shared" si="722"/>
        <v>-0.19999999999999929</v>
      </c>
      <c r="DG643" s="127">
        <f t="shared" si="723"/>
        <v>-0.39999999999999858</v>
      </c>
      <c r="DH643" s="127">
        <f t="shared" si="724"/>
        <v>-0.19999999999999929</v>
      </c>
      <c r="DI643" s="127">
        <f t="shared" si="725"/>
        <v>0.40000000000000213</v>
      </c>
      <c r="DJ643" s="127">
        <f t="shared" si="726"/>
        <v>-0.59999999999999787</v>
      </c>
      <c r="DK643" s="127">
        <f t="shared" si="727"/>
        <v>-1.3999999999999986</v>
      </c>
      <c r="DL643" s="127">
        <f t="shared" si="728"/>
        <v>0.20000000000000284</v>
      </c>
      <c r="DM643" s="127">
        <f t="shared" si="729"/>
        <v>0.60000000000000142</v>
      </c>
      <c r="DN643" s="127">
        <f t="shared" si="730"/>
        <v>-0.60000000000000142</v>
      </c>
      <c r="DO643" s="127">
        <f t="shared" si="731"/>
        <v>0.39999999999999858</v>
      </c>
      <c r="DP643" s="127">
        <f t="shared" si="732"/>
        <v>-1.4000000000000021</v>
      </c>
      <c r="DQ643" s="127">
        <f t="shared" si="733"/>
        <v>-0.60000000000000142</v>
      </c>
      <c r="DR643" s="127">
        <f t="shared" si="734"/>
        <v>-1.5999999999999979</v>
      </c>
      <c r="DS643" s="127">
        <f t="shared" si="735"/>
        <v>-1.7999999999999972</v>
      </c>
      <c r="DU643" s="103">
        <v>44324</v>
      </c>
      <c r="DY643" s="127">
        <v>11</v>
      </c>
      <c r="DZ643" s="127">
        <v>9</v>
      </c>
      <c r="EA643" s="134">
        <f t="shared" si="737"/>
        <v>2</v>
      </c>
    </row>
    <row r="644" spans="10:131" ht="16.5" x14ac:dyDescent="0.35">
      <c r="J644" s="103">
        <v>44320</v>
      </c>
      <c r="K644" s="101">
        <f t="shared" si="738"/>
        <v>22.174193548387095</v>
      </c>
      <c r="L644" s="142">
        <v>22.8</v>
      </c>
      <c r="M644" s="143">
        <v>23.6</v>
      </c>
      <c r="N644" s="143">
        <v>22.2</v>
      </c>
      <c r="O644" s="143">
        <v>22</v>
      </c>
      <c r="P644" s="143">
        <v>23.2</v>
      </c>
      <c r="Q644" s="150">
        <v>28</v>
      </c>
      <c r="R644" s="142">
        <v>22.2</v>
      </c>
      <c r="S644" s="143">
        <v>22</v>
      </c>
      <c r="T644" s="143">
        <v>22.2</v>
      </c>
      <c r="U644" s="143">
        <v>22.8</v>
      </c>
      <c r="V644" s="143">
        <v>22.8</v>
      </c>
      <c r="W644" s="149">
        <v>23.6</v>
      </c>
      <c r="X644" s="161">
        <v>20</v>
      </c>
      <c r="Y644" s="143">
        <v>21.4</v>
      </c>
      <c r="Z644" s="143">
        <v>20.8</v>
      </c>
      <c r="AA644" s="143">
        <v>23.6</v>
      </c>
      <c r="AB644" s="150">
        <v>22.2</v>
      </c>
      <c r="AC644" s="142">
        <v>22</v>
      </c>
      <c r="AD644" s="143">
        <v>22</v>
      </c>
      <c r="AE644" s="143">
        <v>21.4</v>
      </c>
      <c r="AF644" s="143">
        <v>21.8</v>
      </c>
      <c r="AG644" s="143">
        <v>21.2</v>
      </c>
      <c r="AH644" s="143">
        <v>20.8</v>
      </c>
      <c r="AI644" s="143">
        <v>20</v>
      </c>
      <c r="AJ644" s="150">
        <v>20.2</v>
      </c>
      <c r="AK644" s="142">
        <v>22.6</v>
      </c>
      <c r="AL644" s="143">
        <v>21.8</v>
      </c>
      <c r="AM644" s="143">
        <v>21.4</v>
      </c>
      <c r="AN644" s="143">
        <v>21.8</v>
      </c>
      <c r="AO644" s="143">
        <v>21.8</v>
      </c>
      <c r="AP644" s="143">
        <v>23.2</v>
      </c>
      <c r="AQ644" s="110">
        <f t="shared" si="736"/>
        <v>0.39999999999999858</v>
      </c>
      <c r="DC644" s="103">
        <v>44320</v>
      </c>
      <c r="DD644" s="127">
        <f t="shared" si="720"/>
        <v>0.80000000000000071</v>
      </c>
      <c r="DE644" s="127">
        <f t="shared" si="721"/>
        <v>0.80000000000000071</v>
      </c>
      <c r="DF644" s="127">
        <f t="shared" si="722"/>
        <v>-0.19999999999999929</v>
      </c>
      <c r="DG644" s="127">
        <f t="shared" si="723"/>
        <v>-0.60000000000000142</v>
      </c>
      <c r="DH644" s="127">
        <f t="shared" si="724"/>
        <v>-0.19999999999999929</v>
      </c>
      <c r="DI644" s="127">
        <f t="shared" si="725"/>
        <v>0.19999999999999929</v>
      </c>
      <c r="DJ644" s="127">
        <f t="shared" si="726"/>
        <v>-1.1999999999999993</v>
      </c>
      <c r="DK644" s="127">
        <f t="shared" si="727"/>
        <v>-2</v>
      </c>
      <c r="DL644" s="127">
        <f t="shared" si="728"/>
        <v>0.19999999999999929</v>
      </c>
      <c r="DM644" s="127">
        <f t="shared" si="729"/>
        <v>0.60000000000000142</v>
      </c>
      <c r="DN644" s="127">
        <f t="shared" si="730"/>
        <v>-0.39999999999999858</v>
      </c>
      <c r="DO644" s="127">
        <f t="shared" si="731"/>
        <v>1</v>
      </c>
      <c r="DP644" s="127">
        <f t="shared" si="732"/>
        <v>-1</v>
      </c>
      <c r="DQ644" s="127">
        <f t="shared" si="733"/>
        <v>-0.39999999999999858</v>
      </c>
      <c r="DR644" s="127">
        <f t="shared" si="734"/>
        <v>-1.8000000000000007</v>
      </c>
      <c r="DS644" s="127">
        <f t="shared" si="735"/>
        <v>-2</v>
      </c>
      <c r="DU644" s="103">
        <v>44323</v>
      </c>
      <c r="DY644" s="127">
        <v>11.5</v>
      </c>
      <c r="DZ644" s="127">
        <v>9.1999999999999993</v>
      </c>
      <c r="EA644" s="134">
        <f t="shared" ref="EA644:EA675" si="739">DY644-DZ644</f>
        <v>2.3000000000000007</v>
      </c>
    </row>
    <row r="645" spans="10:131" ht="16.5" x14ac:dyDescent="0.35">
      <c r="J645" s="103">
        <v>44319</v>
      </c>
      <c r="K645" s="101">
        <f t="shared" si="738"/>
        <v>22.458064516129031</v>
      </c>
      <c r="L645" s="142">
        <v>23</v>
      </c>
      <c r="M645" s="143">
        <v>23.6</v>
      </c>
      <c r="N645" s="143">
        <v>22.8</v>
      </c>
      <c r="O645" s="143">
        <v>22.2</v>
      </c>
      <c r="P645" s="143">
        <v>23.4</v>
      </c>
      <c r="Q645" s="150">
        <v>28</v>
      </c>
      <c r="R645" s="142">
        <v>22.4</v>
      </c>
      <c r="S645" s="143">
        <v>22.4</v>
      </c>
      <c r="T645" s="143">
        <v>22.6</v>
      </c>
      <c r="U645" s="143">
        <v>23.2</v>
      </c>
      <c r="V645" s="143">
        <v>23</v>
      </c>
      <c r="W645" s="149">
        <v>24</v>
      </c>
      <c r="X645" s="161">
        <v>20</v>
      </c>
      <c r="Y645" s="143">
        <v>21.8</v>
      </c>
      <c r="Z645" s="143">
        <v>21.2</v>
      </c>
      <c r="AA645" s="143">
        <v>23.6</v>
      </c>
      <c r="AB645" s="150">
        <v>22.4</v>
      </c>
      <c r="AC645" s="142">
        <v>22.2</v>
      </c>
      <c r="AD645" s="143">
        <v>22.2</v>
      </c>
      <c r="AE645" s="143">
        <v>21.6</v>
      </c>
      <c r="AF645" s="143">
        <v>22.2</v>
      </c>
      <c r="AG645" s="143">
        <v>21.4</v>
      </c>
      <c r="AH645" s="143">
        <v>20.8</v>
      </c>
      <c r="AI645" s="143">
        <v>20.399999999999999</v>
      </c>
      <c r="AJ645" s="150">
        <v>20.6</v>
      </c>
      <c r="AK645" s="142">
        <v>22.8</v>
      </c>
      <c r="AL645" s="143">
        <v>22.2</v>
      </c>
      <c r="AM645" s="143">
        <v>21.8</v>
      </c>
      <c r="AN645" s="143">
        <v>22.2</v>
      </c>
      <c r="AO645" s="143">
        <v>22.4</v>
      </c>
      <c r="AP645" s="143">
        <v>23.8</v>
      </c>
      <c r="AQ645" s="110">
        <f t="shared" si="736"/>
        <v>0.39999999999999858</v>
      </c>
      <c r="DC645" s="103">
        <v>44319</v>
      </c>
      <c r="DD645" s="127">
        <f t="shared" ref="DD645:DD708" si="740">V645-S645</f>
        <v>0.60000000000000142</v>
      </c>
      <c r="DE645" s="127">
        <f t="shared" ref="DE645:DE708" si="741">U645-S645</f>
        <v>0.80000000000000071</v>
      </c>
      <c r="DF645" s="127">
        <f t="shared" ref="DF645:DF708" si="742">AN645-S645</f>
        <v>-0.19999999999999929</v>
      </c>
      <c r="DG645" s="127">
        <f t="shared" ref="DG645:DG708" si="743">AM645-S645</f>
        <v>-0.59999999999999787</v>
      </c>
      <c r="DH645" s="127">
        <f t="shared" ref="DH645:DH708" si="744">AL645-S645</f>
        <v>-0.19999999999999929</v>
      </c>
      <c r="DI645" s="127">
        <f t="shared" ref="DI645:DI708" si="745">R645-S645</f>
        <v>0</v>
      </c>
      <c r="DJ645" s="127">
        <f t="shared" ref="DJ645:DJ708" si="746">AH645-S645</f>
        <v>-1.5999999999999979</v>
      </c>
      <c r="DK645" s="127">
        <f t="shared" ref="DK645:DK708" si="747">AI645-S645</f>
        <v>-2</v>
      </c>
      <c r="DL645" s="127">
        <f t="shared" ref="DL645:DL708" si="748">N645-S645</f>
        <v>0.40000000000000213</v>
      </c>
      <c r="DM645" s="127">
        <f t="shared" ref="DM645:DM708" si="749">AK645-S645</f>
        <v>0.40000000000000213</v>
      </c>
      <c r="DN645" s="127">
        <f t="shared" ref="DN645:DN708" si="750">AN645-R645</f>
        <v>-0.19999999999999929</v>
      </c>
      <c r="DO645" s="127">
        <f t="shared" ref="DO645:DO708" si="751">AN645-AH645</f>
        <v>1.3999999999999986</v>
      </c>
      <c r="DP645" s="127">
        <f t="shared" ref="DP645:DP708" si="752">AL645-V645</f>
        <v>-0.80000000000000071</v>
      </c>
      <c r="DQ645" s="127">
        <f t="shared" ref="DQ645:DQ708" si="753">AL645-R645</f>
        <v>-0.19999999999999929</v>
      </c>
      <c r="DR645" s="127">
        <f t="shared" ref="DR645:DR708" si="754">X645-AL645</f>
        <v>-2.1999999999999993</v>
      </c>
      <c r="DS645" s="127">
        <f t="shared" ref="DS645:DS708" si="755">X645-S645</f>
        <v>-2.3999999999999986</v>
      </c>
      <c r="DU645" s="103">
        <v>44322</v>
      </c>
      <c r="DY645" s="127">
        <v>12</v>
      </c>
      <c r="DZ645" s="127">
        <v>9.1999999999999993</v>
      </c>
      <c r="EA645" s="134">
        <f t="shared" si="739"/>
        <v>2.8000000000000007</v>
      </c>
    </row>
    <row r="646" spans="10:131" ht="16.5" x14ac:dyDescent="0.35">
      <c r="J646" s="103">
        <v>44318</v>
      </c>
      <c r="K646" s="101">
        <f t="shared" si="738"/>
        <v>22.658064516129034</v>
      </c>
      <c r="L646" s="142">
        <v>23</v>
      </c>
      <c r="M646" s="143">
        <v>23.6</v>
      </c>
      <c r="N646" s="143">
        <v>22.8</v>
      </c>
      <c r="O646" s="143">
        <v>22.8</v>
      </c>
      <c r="P646" s="143">
        <v>23.8</v>
      </c>
      <c r="Q646" s="150">
        <v>28</v>
      </c>
      <c r="R646" s="142">
        <v>22.6</v>
      </c>
      <c r="S646" s="143">
        <v>22.6</v>
      </c>
      <c r="T646" s="143">
        <v>22.6</v>
      </c>
      <c r="U646" s="143">
        <v>23.2</v>
      </c>
      <c r="V646" s="143">
        <v>23</v>
      </c>
      <c r="W646" s="149">
        <v>24</v>
      </c>
      <c r="X646" s="161">
        <v>20.2</v>
      </c>
      <c r="Y646" s="143">
        <v>22.2</v>
      </c>
      <c r="Z646" s="143">
        <v>21.2</v>
      </c>
      <c r="AA646" s="143">
        <v>23.6</v>
      </c>
      <c r="AB646" s="150">
        <v>22.6</v>
      </c>
      <c r="AC646" s="142">
        <v>22.6</v>
      </c>
      <c r="AD646" s="143">
        <v>22.6</v>
      </c>
      <c r="AE646" s="143">
        <v>21.6</v>
      </c>
      <c r="AF646" s="143">
        <v>22.4</v>
      </c>
      <c r="AG646" s="143">
        <v>21.6</v>
      </c>
      <c r="AH646" s="143">
        <v>21.4</v>
      </c>
      <c r="AI646" s="143">
        <v>21.2</v>
      </c>
      <c r="AJ646" s="150">
        <v>21.4</v>
      </c>
      <c r="AK646" s="142">
        <v>22.8</v>
      </c>
      <c r="AL646" s="143">
        <v>22.2</v>
      </c>
      <c r="AM646" s="143">
        <v>21.8</v>
      </c>
      <c r="AN646" s="143">
        <v>22.2</v>
      </c>
      <c r="AO646" s="143">
        <v>22.8</v>
      </c>
      <c r="AP646" s="143">
        <v>24</v>
      </c>
      <c r="AQ646" s="110">
        <f t="shared" si="736"/>
        <v>0.39999999999999858</v>
      </c>
      <c r="DC646" s="103">
        <v>44318</v>
      </c>
      <c r="DD646" s="127">
        <f t="shared" si="740"/>
        <v>0.39999999999999858</v>
      </c>
      <c r="DE646" s="127">
        <f t="shared" si="741"/>
        <v>0.59999999999999787</v>
      </c>
      <c r="DF646" s="127">
        <f t="shared" si="742"/>
        <v>-0.40000000000000213</v>
      </c>
      <c r="DG646" s="127">
        <f t="shared" si="743"/>
        <v>-0.80000000000000071</v>
      </c>
      <c r="DH646" s="127">
        <f t="shared" si="744"/>
        <v>-0.40000000000000213</v>
      </c>
      <c r="DI646" s="127">
        <f t="shared" si="745"/>
        <v>0</v>
      </c>
      <c r="DJ646" s="127">
        <f t="shared" si="746"/>
        <v>-1.2000000000000028</v>
      </c>
      <c r="DK646" s="127">
        <f t="shared" si="747"/>
        <v>-1.4000000000000021</v>
      </c>
      <c r="DL646" s="127">
        <f t="shared" si="748"/>
        <v>0.19999999999999929</v>
      </c>
      <c r="DM646" s="127">
        <f t="shared" si="749"/>
        <v>0.19999999999999929</v>
      </c>
      <c r="DN646" s="127">
        <f t="shared" si="750"/>
        <v>-0.40000000000000213</v>
      </c>
      <c r="DO646" s="127">
        <f t="shared" si="751"/>
        <v>0.80000000000000071</v>
      </c>
      <c r="DP646" s="127">
        <f t="shared" si="752"/>
        <v>-0.80000000000000071</v>
      </c>
      <c r="DQ646" s="127">
        <f t="shared" si="753"/>
        <v>-0.40000000000000213</v>
      </c>
      <c r="DR646" s="127">
        <f t="shared" si="754"/>
        <v>-2</v>
      </c>
      <c r="DS646" s="127">
        <f t="shared" si="755"/>
        <v>-2.4000000000000021</v>
      </c>
      <c r="DU646" s="103">
        <v>44321</v>
      </c>
      <c r="DY646" s="127">
        <v>12</v>
      </c>
      <c r="DZ646" s="127">
        <v>9.3000000000000007</v>
      </c>
      <c r="EA646" s="134">
        <f t="shared" si="739"/>
        <v>2.6999999999999993</v>
      </c>
    </row>
    <row r="647" spans="10:131" ht="16.5" x14ac:dyDescent="0.35">
      <c r="J647" s="103">
        <v>44317</v>
      </c>
      <c r="K647" s="101">
        <f t="shared" si="738"/>
        <v>22.625806451612906</v>
      </c>
      <c r="L647" s="142">
        <v>23</v>
      </c>
      <c r="M647" s="143">
        <v>23.6</v>
      </c>
      <c r="N647" s="143">
        <v>22.8</v>
      </c>
      <c r="O647" s="143">
        <v>23</v>
      </c>
      <c r="P647" s="143">
        <v>23.8</v>
      </c>
      <c r="Q647" s="150">
        <v>28</v>
      </c>
      <c r="R647" s="142">
        <v>22.4</v>
      </c>
      <c r="S647" s="143">
        <v>22.6</v>
      </c>
      <c r="T647" s="143">
        <v>22.6</v>
      </c>
      <c r="U647" s="143">
        <v>23.2</v>
      </c>
      <c r="V647" s="143">
        <v>23</v>
      </c>
      <c r="W647" s="149">
        <v>24</v>
      </c>
      <c r="X647" s="161">
        <v>20.2</v>
      </c>
      <c r="Y647" s="143">
        <v>22.2</v>
      </c>
      <c r="Z647" s="143">
        <v>21.2</v>
      </c>
      <c r="AA647" s="143">
        <v>23.6</v>
      </c>
      <c r="AB647" s="150">
        <v>22.6</v>
      </c>
      <c r="AC647" s="142">
        <v>22.6</v>
      </c>
      <c r="AD647" s="143">
        <v>22.6</v>
      </c>
      <c r="AE647" s="143">
        <v>21.6</v>
      </c>
      <c r="AF647" s="143">
        <v>22.4</v>
      </c>
      <c r="AG647" s="143">
        <v>21.6</v>
      </c>
      <c r="AH647" s="143">
        <v>21</v>
      </c>
      <c r="AI647" s="143">
        <v>21</v>
      </c>
      <c r="AJ647" s="150">
        <v>21</v>
      </c>
      <c r="AK647" s="142">
        <v>22.8</v>
      </c>
      <c r="AL647" s="143">
        <v>22.2</v>
      </c>
      <c r="AM647" s="143">
        <v>21.8</v>
      </c>
      <c r="AN647" s="143">
        <v>22.2</v>
      </c>
      <c r="AO647" s="143">
        <v>22.8</v>
      </c>
      <c r="AP647" s="143">
        <v>24</v>
      </c>
      <c r="AQ647" s="110">
        <f t="shared" si="736"/>
        <v>0.5</v>
      </c>
      <c r="DC647" s="103">
        <v>44317</v>
      </c>
      <c r="DD647" s="127">
        <f t="shared" si="740"/>
        <v>0.39999999999999858</v>
      </c>
      <c r="DE647" s="127">
        <f t="shared" si="741"/>
        <v>0.59999999999999787</v>
      </c>
      <c r="DF647" s="127">
        <f t="shared" si="742"/>
        <v>-0.40000000000000213</v>
      </c>
      <c r="DG647" s="127">
        <f t="shared" si="743"/>
        <v>-0.80000000000000071</v>
      </c>
      <c r="DH647" s="127">
        <f t="shared" si="744"/>
        <v>-0.40000000000000213</v>
      </c>
      <c r="DI647" s="127">
        <f t="shared" si="745"/>
        <v>-0.20000000000000284</v>
      </c>
      <c r="DJ647" s="127">
        <f t="shared" si="746"/>
        <v>-1.6000000000000014</v>
      </c>
      <c r="DK647" s="127">
        <f t="shared" si="747"/>
        <v>-1.6000000000000014</v>
      </c>
      <c r="DL647" s="127">
        <f t="shared" si="748"/>
        <v>0.19999999999999929</v>
      </c>
      <c r="DM647" s="127">
        <f t="shared" si="749"/>
        <v>0.19999999999999929</v>
      </c>
      <c r="DN647" s="127">
        <f t="shared" si="750"/>
        <v>-0.19999999999999929</v>
      </c>
      <c r="DO647" s="127">
        <f t="shared" si="751"/>
        <v>1.1999999999999993</v>
      </c>
      <c r="DP647" s="127">
        <f t="shared" si="752"/>
        <v>-0.80000000000000071</v>
      </c>
      <c r="DQ647" s="127">
        <f t="shared" si="753"/>
        <v>-0.19999999999999929</v>
      </c>
      <c r="DR647" s="127">
        <f t="shared" si="754"/>
        <v>-2</v>
      </c>
      <c r="DS647" s="127">
        <f t="shared" si="755"/>
        <v>-2.4000000000000021</v>
      </c>
      <c r="DU647" s="103">
        <v>44320</v>
      </c>
      <c r="DY647" s="127">
        <v>12</v>
      </c>
      <c r="DZ647" s="127">
        <v>9.4</v>
      </c>
      <c r="EA647" s="134">
        <f t="shared" si="739"/>
        <v>2.5999999999999996</v>
      </c>
    </row>
    <row r="648" spans="10:131" ht="16.5" x14ac:dyDescent="0.35">
      <c r="J648" s="103">
        <v>44316</v>
      </c>
      <c r="K648" s="101">
        <f t="shared" si="738"/>
        <v>22.703225806451613</v>
      </c>
      <c r="L648" s="142">
        <v>23</v>
      </c>
      <c r="M648" s="143">
        <v>23.6</v>
      </c>
      <c r="N648" s="143">
        <v>23</v>
      </c>
      <c r="O648" s="143">
        <v>23.2</v>
      </c>
      <c r="P648" s="143">
        <v>23.8</v>
      </c>
      <c r="Q648" s="150">
        <v>28.2</v>
      </c>
      <c r="R648" s="142">
        <v>22.4</v>
      </c>
      <c r="S648" s="143">
        <v>22.6</v>
      </c>
      <c r="T648" s="143">
        <v>22.6</v>
      </c>
      <c r="U648" s="143">
        <v>23.4</v>
      </c>
      <c r="V648" s="143">
        <v>23.2</v>
      </c>
      <c r="W648" s="149">
        <v>24</v>
      </c>
      <c r="X648" s="161">
        <v>20.399999999999999</v>
      </c>
      <c r="Y648" s="143">
        <v>22.4</v>
      </c>
      <c r="Z648" s="143">
        <v>21.4</v>
      </c>
      <c r="AA648" s="143">
        <v>23.6</v>
      </c>
      <c r="AB648" s="150">
        <v>22.6</v>
      </c>
      <c r="AC648" s="142">
        <v>22.6</v>
      </c>
      <c r="AD648" s="143">
        <v>22.6</v>
      </c>
      <c r="AE648" s="143">
        <v>21.6</v>
      </c>
      <c r="AF648" s="143">
        <v>22.4</v>
      </c>
      <c r="AG648" s="143">
        <v>21.6</v>
      </c>
      <c r="AH648" s="143">
        <v>21</v>
      </c>
      <c r="AI648" s="143">
        <v>20.6</v>
      </c>
      <c r="AJ648" s="150">
        <v>21</v>
      </c>
      <c r="AK648" s="142">
        <v>22.8</v>
      </c>
      <c r="AL648" s="143">
        <v>22.4</v>
      </c>
      <c r="AM648" s="143">
        <v>22.6</v>
      </c>
      <c r="AN648" s="143">
        <v>22.4</v>
      </c>
      <c r="AO648" s="143">
        <v>22.8</v>
      </c>
      <c r="AP648" s="143">
        <v>24</v>
      </c>
      <c r="AQ648" s="110">
        <f t="shared" si="736"/>
        <v>0.60000000000000142</v>
      </c>
      <c r="DC648" s="103">
        <v>44316</v>
      </c>
      <c r="DD648" s="127">
        <f t="shared" si="740"/>
        <v>0.59999999999999787</v>
      </c>
      <c r="DE648" s="127">
        <f t="shared" si="741"/>
        <v>0.79999999999999716</v>
      </c>
      <c r="DF648" s="127">
        <f t="shared" si="742"/>
        <v>-0.20000000000000284</v>
      </c>
      <c r="DG648" s="127">
        <f t="shared" si="743"/>
        <v>0</v>
      </c>
      <c r="DH648" s="127">
        <f t="shared" si="744"/>
        <v>-0.20000000000000284</v>
      </c>
      <c r="DI648" s="127">
        <f t="shared" si="745"/>
        <v>-0.20000000000000284</v>
      </c>
      <c r="DJ648" s="127">
        <f t="shared" si="746"/>
        <v>-1.6000000000000014</v>
      </c>
      <c r="DK648" s="127">
        <f t="shared" si="747"/>
        <v>-2</v>
      </c>
      <c r="DL648" s="127">
        <f t="shared" si="748"/>
        <v>0.39999999999999858</v>
      </c>
      <c r="DM648" s="127">
        <f t="shared" si="749"/>
        <v>0.19999999999999929</v>
      </c>
      <c r="DN648" s="127">
        <f t="shared" si="750"/>
        <v>0</v>
      </c>
      <c r="DO648" s="127">
        <f t="shared" si="751"/>
        <v>1.3999999999999986</v>
      </c>
      <c r="DP648" s="127">
        <f t="shared" si="752"/>
        <v>-0.80000000000000071</v>
      </c>
      <c r="DQ648" s="127">
        <f t="shared" si="753"/>
        <v>0</v>
      </c>
      <c r="DR648" s="127">
        <f t="shared" si="754"/>
        <v>-2</v>
      </c>
      <c r="DS648" s="127">
        <f t="shared" si="755"/>
        <v>-2.2000000000000028</v>
      </c>
      <c r="DU648" s="103">
        <v>44319</v>
      </c>
      <c r="DY648" s="127">
        <v>12</v>
      </c>
      <c r="DZ648" s="127">
        <v>9.5</v>
      </c>
      <c r="EA648" s="134">
        <f t="shared" si="739"/>
        <v>2.5</v>
      </c>
    </row>
    <row r="649" spans="10:131" ht="16.5" x14ac:dyDescent="0.35">
      <c r="J649" s="103">
        <v>44315</v>
      </c>
      <c r="K649" s="101">
        <f t="shared" si="738"/>
        <v>23.064516129032263</v>
      </c>
      <c r="L649" s="142">
        <v>23.2</v>
      </c>
      <c r="M649" s="143">
        <v>24.4</v>
      </c>
      <c r="N649" s="143">
        <v>23.6</v>
      </c>
      <c r="O649" s="143">
        <v>23.4</v>
      </c>
      <c r="P649" s="143">
        <v>23.8</v>
      </c>
      <c r="Q649" s="150">
        <v>28.6</v>
      </c>
      <c r="R649" s="142">
        <v>22.6</v>
      </c>
      <c r="S649" s="143">
        <v>23</v>
      </c>
      <c r="T649" s="143">
        <v>22.8</v>
      </c>
      <c r="U649" s="143">
        <v>23.8</v>
      </c>
      <c r="V649" s="143">
        <v>23.6</v>
      </c>
      <c r="W649" s="149">
        <v>24.2</v>
      </c>
      <c r="X649" s="161">
        <v>20.8</v>
      </c>
      <c r="Y649" s="143">
        <v>22.6</v>
      </c>
      <c r="Z649" s="143">
        <v>21.8</v>
      </c>
      <c r="AA649" s="143">
        <v>23.8</v>
      </c>
      <c r="AB649" s="150">
        <v>23</v>
      </c>
      <c r="AC649" s="142">
        <v>23</v>
      </c>
      <c r="AD649" s="143">
        <v>23</v>
      </c>
      <c r="AE649" s="143">
        <v>21.8</v>
      </c>
      <c r="AF649" s="143">
        <v>22.6</v>
      </c>
      <c r="AG649" s="143">
        <v>22.2</v>
      </c>
      <c r="AH649" s="143">
        <v>21.6</v>
      </c>
      <c r="AI649" s="143">
        <v>21.2</v>
      </c>
      <c r="AJ649" s="150">
        <v>21.6</v>
      </c>
      <c r="AK649" s="142">
        <v>23</v>
      </c>
      <c r="AL649" s="143">
        <v>22.6</v>
      </c>
      <c r="AM649" s="143">
        <v>23</v>
      </c>
      <c r="AN649" s="143">
        <v>22.8</v>
      </c>
      <c r="AO649" s="143">
        <v>23.2</v>
      </c>
      <c r="AP649" s="143">
        <v>24.4</v>
      </c>
      <c r="AQ649" s="110">
        <f t="shared" si="736"/>
        <v>0.40000000000000213</v>
      </c>
      <c r="DC649" s="103">
        <v>44315</v>
      </c>
      <c r="DD649" s="127">
        <f t="shared" si="740"/>
        <v>0.60000000000000142</v>
      </c>
      <c r="DE649" s="127">
        <f t="shared" si="741"/>
        <v>0.80000000000000071</v>
      </c>
      <c r="DF649" s="127">
        <f t="shared" si="742"/>
        <v>-0.19999999999999929</v>
      </c>
      <c r="DG649" s="127">
        <f t="shared" si="743"/>
        <v>0</v>
      </c>
      <c r="DH649" s="127">
        <f t="shared" si="744"/>
        <v>-0.39999999999999858</v>
      </c>
      <c r="DI649" s="127">
        <f t="shared" si="745"/>
        <v>-0.39999999999999858</v>
      </c>
      <c r="DJ649" s="127">
        <f t="shared" si="746"/>
        <v>-1.3999999999999986</v>
      </c>
      <c r="DK649" s="127">
        <f t="shared" si="747"/>
        <v>-1.8000000000000007</v>
      </c>
      <c r="DL649" s="127">
        <f t="shared" si="748"/>
        <v>0.60000000000000142</v>
      </c>
      <c r="DM649" s="127">
        <f t="shared" si="749"/>
        <v>0</v>
      </c>
      <c r="DN649" s="127">
        <f t="shared" si="750"/>
        <v>0.19999999999999929</v>
      </c>
      <c r="DO649" s="127">
        <f t="shared" si="751"/>
        <v>1.1999999999999993</v>
      </c>
      <c r="DP649" s="127">
        <f t="shared" si="752"/>
        <v>-1</v>
      </c>
      <c r="DQ649" s="127">
        <f t="shared" si="753"/>
        <v>0</v>
      </c>
      <c r="DR649" s="127">
        <f t="shared" si="754"/>
        <v>-1.8000000000000007</v>
      </c>
      <c r="DS649" s="127">
        <f t="shared" si="755"/>
        <v>-2.1999999999999993</v>
      </c>
      <c r="DU649" s="103">
        <v>44318</v>
      </c>
      <c r="DY649" s="127">
        <v>12.1</v>
      </c>
      <c r="DZ649" s="127">
        <v>9.6</v>
      </c>
      <c r="EA649" s="134">
        <f t="shared" si="739"/>
        <v>2.5</v>
      </c>
    </row>
    <row r="650" spans="10:131" ht="16.5" x14ac:dyDescent="0.35">
      <c r="J650" s="103">
        <v>44314</v>
      </c>
      <c r="K650" s="101">
        <f t="shared" si="738"/>
        <v>23.303225806451614</v>
      </c>
      <c r="L650" s="142">
        <v>23.6</v>
      </c>
      <c r="M650" s="143">
        <v>24.6</v>
      </c>
      <c r="N650" s="143">
        <v>23.8</v>
      </c>
      <c r="O650" s="143">
        <v>23.6</v>
      </c>
      <c r="P650" s="143">
        <v>24.2</v>
      </c>
      <c r="Q650" s="150">
        <v>28.6</v>
      </c>
      <c r="R650" s="142">
        <v>22.8</v>
      </c>
      <c r="S650" s="143">
        <v>23.2</v>
      </c>
      <c r="T650" s="143">
        <v>23</v>
      </c>
      <c r="U650" s="143">
        <v>24</v>
      </c>
      <c r="V650" s="143">
        <v>23.8</v>
      </c>
      <c r="W650" s="149">
        <v>24.4</v>
      </c>
      <c r="X650" s="161">
        <v>21</v>
      </c>
      <c r="Y650" s="143">
        <v>22.8</v>
      </c>
      <c r="Z650" s="143">
        <v>22.2</v>
      </c>
      <c r="AA650" s="143">
        <v>24</v>
      </c>
      <c r="AB650" s="150">
        <v>23.2</v>
      </c>
      <c r="AC650" s="142">
        <v>23</v>
      </c>
      <c r="AD650" s="143">
        <v>23</v>
      </c>
      <c r="AE650" s="143">
        <v>22</v>
      </c>
      <c r="AF650" s="143">
        <v>22.8</v>
      </c>
      <c r="AG650" s="143">
        <v>22.4</v>
      </c>
      <c r="AH650" s="143">
        <v>21.8</v>
      </c>
      <c r="AI650" s="143">
        <v>21.6</v>
      </c>
      <c r="AJ650" s="150">
        <v>22</v>
      </c>
      <c r="AK650" s="142">
        <v>23.2</v>
      </c>
      <c r="AL650" s="143">
        <v>23</v>
      </c>
      <c r="AM650" s="143">
        <v>23.4</v>
      </c>
      <c r="AN650" s="143">
        <v>23.2</v>
      </c>
      <c r="AO650" s="143">
        <v>23.6</v>
      </c>
      <c r="AP650" s="143">
        <v>24.6</v>
      </c>
      <c r="AQ650" s="110">
        <f t="shared" si="736"/>
        <v>0.60000000000000142</v>
      </c>
      <c r="DC650" s="103">
        <v>44314</v>
      </c>
      <c r="DD650" s="127">
        <f t="shared" si="740"/>
        <v>0.60000000000000142</v>
      </c>
      <c r="DE650" s="127">
        <f t="shared" si="741"/>
        <v>0.80000000000000071</v>
      </c>
      <c r="DF650" s="127">
        <f t="shared" si="742"/>
        <v>0</v>
      </c>
      <c r="DG650" s="127">
        <f t="shared" si="743"/>
        <v>0.19999999999999929</v>
      </c>
      <c r="DH650" s="127">
        <f t="shared" si="744"/>
        <v>-0.19999999999999929</v>
      </c>
      <c r="DI650" s="127">
        <f t="shared" si="745"/>
        <v>-0.39999999999999858</v>
      </c>
      <c r="DJ650" s="127">
        <f t="shared" si="746"/>
        <v>-1.3999999999999986</v>
      </c>
      <c r="DK650" s="127">
        <f t="shared" si="747"/>
        <v>-1.5999999999999979</v>
      </c>
      <c r="DL650" s="127">
        <f t="shared" si="748"/>
        <v>0.60000000000000142</v>
      </c>
      <c r="DM650" s="127">
        <f t="shared" si="749"/>
        <v>0</v>
      </c>
      <c r="DN650" s="127">
        <f t="shared" si="750"/>
        <v>0.39999999999999858</v>
      </c>
      <c r="DO650" s="127">
        <f t="shared" si="751"/>
        <v>1.3999999999999986</v>
      </c>
      <c r="DP650" s="127">
        <f t="shared" si="752"/>
        <v>-0.80000000000000071</v>
      </c>
      <c r="DQ650" s="127">
        <f t="shared" si="753"/>
        <v>0.19999999999999929</v>
      </c>
      <c r="DR650" s="127">
        <f t="shared" si="754"/>
        <v>-2</v>
      </c>
      <c r="DS650" s="127">
        <f t="shared" si="755"/>
        <v>-2.1999999999999993</v>
      </c>
      <c r="DU650" s="103">
        <v>44317</v>
      </c>
      <c r="DY650" s="127">
        <v>12.2</v>
      </c>
      <c r="DZ650" s="127">
        <v>9.6999999999999993</v>
      </c>
      <c r="EA650" s="134">
        <f t="shared" si="739"/>
        <v>2.5</v>
      </c>
    </row>
    <row r="651" spans="10:131" ht="16.5" x14ac:dyDescent="0.35">
      <c r="J651" s="103">
        <v>44313</v>
      </c>
      <c r="K651" s="101">
        <f t="shared" si="738"/>
        <v>23.393548387096775</v>
      </c>
      <c r="L651" s="142">
        <v>23.8</v>
      </c>
      <c r="M651" s="143">
        <v>24.6</v>
      </c>
      <c r="N651" s="143">
        <v>24</v>
      </c>
      <c r="O651" s="143">
        <v>23.6</v>
      </c>
      <c r="P651" s="143">
        <v>24.6</v>
      </c>
      <c r="Q651" s="150">
        <v>28.8</v>
      </c>
      <c r="R651" s="142">
        <v>23.2</v>
      </c>
      <c r="S651" s="143">
        <v>23.4</v>
      </c>
      <c r="T651" s="143">
        <v>23</v>
      </c>
      <c r="U651" s="143">
        <v>24</v>
      </c>
      <c r="V651" s="143">
        <v>23.8</v>
      </c>
      <c r="W651" s="149">
        <v>24.8</v>
      </c>
      <c r="X651" s="161">
        <v>21</v>
      </c>
      <c r="Y651" s="143">
        <v>22.8</v>
      </c>
      <c r="Z651" s="143">
        <v>22.2</v>
      </c>
      <c r="AA651" s="143">
        <v>24</v>
      </c>
      <c r="AB651" s="150">
        <v>23.2</v>
      </c>
      <c r="AC651" s="142">
        <v>23</v>
      </c>
      <c r="AD651" s="143">
        <v>23</v>
      </c>
      <c r="AE651" s="143">
        <v>22.2</v>
      </c>
      <c r="AF651" s="143">
        <v>23</v>
      </c>
      <c r="AG651" s="143">
        <v>22.4</v>
      </c>
      <c r="AH651" s="143">
        <v>21.8</v>
      </c>
      <c r="AI651" s="143">
        <v>21.6</v>
      </c>
      <c r="AJ651" s="150">
        <v>22</v>
      </c>
      <c r="AK651" s="142">
        <v>23.4</v>
      </c>
      <c r="AL651" s="143">
        <v>23.2</v>
      </c>
      <c r="AM651" s="143">
        <v>23.4</v>
      </c>
      <c r="AN651" s="143">
        <v>23.2</v>
      </c>
      <c r="AO651" s="143">
        <v>23.6</v>
      </c>
      <c r="AP651" s="143">
        <v>24.6</v>
      </c>
      <c r="AQ651" s="110">
        <f t="shared" si="736"/>
        <v>0.60000000000000142</v>
      </c>
      <c r="DC651" s="103">
        <v>44313</v>
      </c>
      <c r="DD651" s="127">
        <f t="shared" si="740"/>
        <v>0.40000000000000213</v>
      </c>
      <c r="DE651" s="127">
        <f t="shared" si="741"/>
        <v>0.60000000000000142</v>
      </c>
      <c r="DF651" s="127">
        <f t="shared" si="742"/>
        <v>-0.19999999999999929</v>
      </c>
      <c r="DG651" s="127">
        <f t="shared" si="743"/>
        <v>0</v>
      </c>
      <c r="DH651" s="127">
        <f t="shared" si="744"/>
        <v>-0.19999999999999929</v>
      </c>
      <c r="DI651" s="127">
        <f t="shared" si="745"/>
        <v>-0.19999999999999929</v>
      </c>
      <c r="DJ651" s="127">
        <f t="shared" si="746"/>
        <v>-1.5999999999999979</v>
      </c>
      <c r="DK651" s="127">
        <f t="shared" si="747"/>
        <v>-1.7999999999999972</v>
      </c>
      <c r="DL651" s="127">
        <f t="shared" si="748"/>
        <v>0.60000000000000142</v>
      </c>
      <c r="DM651" s="127">
        <f t="shared" si="749"/>
        <v>0</v>
      </c>
      <c r="DN651" s="127">
        <f t="shared" si="750"/>
        <v>0</v>
      </c>
      <c r="DO651" s="127">
        <f t="shared" si="751"/>
        <v>1.3999999999999986</v>
      </c>
      <c r="DP651" s="127">
        <f t="shared" si="752"/>
        <v>-0.60000000000000142</v>
      </c>
      <c r="DQ651" s="127">
        <f t="shared" si="753"/>
        <v>0</v>
      </c>
      <c r="DR651" s="127">
        <f t="shared" si="754"/>
        <v>-2.1999999999999993</v>
      </c>
      <c r="DS651" s="127">
        <f t="shared" si="755"/>
        <v>-2.3999999999999986</v>
      </c>
      <c r="DU651" s="103">
        <v>44316</v>
      </c>
      <c r="DY651" s="127">
        <v>12.3</v>
      </c>
      <c r="DZ651" s="127">
        <v>9.6999999999999993</v>
      </c>
      <c r="EA651" s="134">
        <f t="shared" si="739"/>
        <v>2.6000000000000014</v>
      </c>
    </row>
    <row r="652" spans="10:131" ht="16.5" x14ac:dyDescent="0.35">
      <c r="J652" s="103">
        <v>44312</v>
      </c>
      <c r="K652" s="101">
        <f t="shared" si="738"/>
        <v>23.464516129032262</v>
      </c>
      <c r="L652" s="142">
        <v>24</v>
      </c>
      <c r="M652" s="143">
        <v>24.6</v>
      </c>
      <c r="N652" s="143">
        <v>24</v>
      </c>
      <c r="O652" s="143">
        <v>23.6</v>
      </c>
      <c r="P652" s="143">
        <v>24.6</v>
      </c>
      <c r="Q652" s="150">
        <v>28.8</v>
      </c>
      <c r="R652" s="142">
        <v>23.4</v>
      </c>
      <c r="S652" s="143">
        <v>23.8</v>
      </c>
      <c r="T652" s="143">
        <v>23.2</v>
      </c>
      <c r="U652" s="143">
        <v>24</v>
      </c>
      <c r="V652" s="143">
        <v>24</v>
      </c>
      <c r="W652" s="149">
        <v>24.8</v>
      </c>
      <c r="X652" s="161">
        <v>21</v>
      </c>
      <c r="Y652" s="143">
        <v>22.8</v>
      </c>
      <c r="Z652" s="143">
        <v>22.4</v>
      </c>
      <c r="AA652" s="143">
        <v>24</v>
      </c>
      <c r="AB652" s="150">
        <v>23.2</v>
      </c>
      <c r="AC652" s="142">
        <v>23.2</v>
      </c>
      <c r="AD652" s="143">
        <v>23.2</v>
      </c>
      <c r="AE652" s="143">
        <v>22.6</v>
      </c>
      <c r="AF652" s="143">
        <v>23.2</v>
      </c>
      <c r="AG652" s="143">
        <v>22.6</v>
      </c>
      <c r="AH652" s="143">
        <v>21.8</v>
      </c>
      <c r="AI652" s="143">
        <v>21.2</v>
      </c>
      <c r="AJ652" s="150">
        <v>22</v>
      </c>
      <c r="AK652" s="142">
        <v>23.4</v>
      </c>
      <c r="AL652" s="143">
        <v>23.2</v>
      </c>
      <c r="AM652" s="143">
        <v>23.4</v>
      </c>
      <c r="AN652" s="143">
        <v>23.2</v>
      </c>
      <c r="AO652" s="143">
        <v>23.6</v>
      </c>
      <c r="AP652" s="143">
        <v>24.6</v>
      </c>
      <c r="AQ652" s="110">
        <f t="shared" si="736"/>
        <v>0.29999999999999716</v>
      </c>
      <c r="DC652" s="103">
        <v>44312</v>
      </c>
      <c r="DD652" s="127">
        <f t="shared" si="740"/>
        <v>0.19999999999999929</v>
      </c>
      <c r="DE652" s="127">
        <f t="shared" si="741"/>
        <v>0.19999999999999929</v>
      </c>
      <c r="DF652" s="127">
        <f t="shared" si="742"/>
        <v>-0.60000000000000142</v>
      </c>
      <c r="DG652" s="127">
        <f t="shared" si="743"/>
        <v>-0.40000000000000213</v>
      </c>
      <c r="DH652" s="127">
        <f t="shared" si="744"/>
        <v>-0.60000000000000142</v>
      </c>
      <c r="DI652" s="127">
        <f t="shared" si="745"/>
        <v>-0.40000000000000213</v>
      </c>
      <c r="DJ652" s="127">
        <f t="shared" si="746"/>
        <v>-2</v>
      </c>
      <c r="DK652" s="127">
        <f t="shared" si="747"/>
        <v>-2.6000000000000014</v>
      </c>
      <c r="DL652" s="127">
        <f t="shared" si="748"/>
        <v>0.19999999999999929</v>
      </c>
      <c r="DM652" s="127">
        <f t="shared" si="749"/>
        <v>-0.40000000000000213</v>
      </c>
      <c r="DN652" s="127">
        <f t="shared" si="750"/>
        <v>-0.19999999999999929</v>
      </c>
      <c r="DO652" s="127">
        <f t="shared" si="751"/>
        <v>1.3999999999999986</v>
      </c>
      <c r="DP652" s="127">
        <f t="shared" si="752"/>
        <v>-0.80000000000000071</v>
      </c>
      <c r="DQ652" s="127">
        <f t="shared" si="753"/>
        <v>-0.19999999999999929</v>
      </c>
      <c r="DR652" s="127">
        <f t="shared" si="754"/>
        <v>-2.1999999999999993</v>
      </c>
      <c r="DS652" s="127">
        <f t="shared" si="755"/>
        <v>-2.8000000000000007</v>
      </c>
      <c r="DU652" s="103">
        <v>44315</v>
      </c>
      <c r="DY652" s="127">
        <v>13</v>
      </c>
      <c r="DZ652" s="127">
        <v>9.8000000000000007</v>
      </c>
      <c r="EA652" s="134">
        <f t="shared" si="739"/>
        <v>3.1999999999999993</v>
      </c>
    </row>
    <row r="653" spans="10:131" ht="16.5" x14ac:dyDescent="0.35">
      <c r="J653" s="103">
        <v>44311</v>
      </c>
      <c r="K653" s="101">
        <f t="shared" si="738"/>
        <v>23.561290322580643</v>
      </c>
      <c r="L653" s="142">
        <v>24</v>
      </c>
      <c r="M653" s="143">
        <v>24.6</v>
      </c>
      <c r="N653" s="143">
        <v>24.4</v>
      </c>
      <c r="O653" s="143">
        <v>23.8</v>
      </c>
      <c r="P653" s="143">
        <v>24.6</v>
      </c>
      <c r="Q653" s="150">
        <v>28.8</v>
      </c>
      <c r="R653" s="142">
        <v>23.4</v>
      </c>
      <c r="S653" s="143">
        <v>23.8</v>
      </c>
      <c r="T653" s="143">
        <v>23.4</v>
      </c>
      <c r="U653" s="143">
        <v>24.2</v>
      </c>
      <c r="V653" s="143">
        <v>24</v>
      </c>
      <c r="W653" s="149">
        <v>24.8</v>
      </c>
      <c r="X653" s="161">
        <v>21.2</v>
      </c>
      <c r="Y653" s="143">
        <v>22.8</v>
      </c>
      <c r="Z653" s="143">
        <v>22.6</v>
      </c>
      <c r="AA653" s="143">
        <v>24</v>
      </c>
      <c r="AB653" s="150">
        <v>23.2</v>
      </c>
      <c r="AC653" s="142">
        <v>23.2</v>
      </c>
      <c r="AD653" s="143">
        <v>23.2</v>
      </c>
      <c r="AE653" s="143">
        <v>23</v>
      </c>
      <c r="AF653" s="143">
        <v>23.2</v>
      </c>
      <c r="AG653" s="143">
        <v>22.6</v>
      </c>
      <c r="AH653" s="143">
        <v>22</v>
      </c>
      <c r="AI653" s="143">
        <v>21.6</v>
      </c>
      <c r="AJ653" s="150">
        <v>22</v>
      </c>
      <c r="AK653" s="142">
        <v>23.4</v>
      </c>
      <c r="AL653" s="143">
        <v>23.2</v>
      </c>
      <c r="AM653" s="143">
        <v>23.6</v>
      </c>
      <c r="AN653" s="143">
        <v>23.2</v>
      </c>
      <c r="AO653" s="143">
        <v>23.8</v>
      </c>
      <c r="AP653" s="143">
        <v>24.8</v>
      </c>
      <c r="AQ653" s="110">
        <f t="shared" si="736"/>
        <v>0.29999999999999716</v>
      </c>
      <c r="DC653" s="103">
        <v>44311</v>
      </c>
      <c r="DD653" s="127">
        <f t="shared" si="740"/>
        <v>0.19999999999999929</v>
      </c>
      <c r="DE653" s="127">
        <f t="shared" si="741"/>
        <v>0.39999999999999858</v>
      </c>
      <c r="DF653" s="127">
        <f t="shared" si="742"/>
        <v>-0.60000000000000142</v>
      </c>
      <c r="DG653" s="127">
        <f t="shared" si="743"/>
        <v>-0.19999999999999929</v>
      </c>
      <c r="DH653" s="127">
        <f t="shared" si="744"/>
        <v>-0.60000000000000142</v>
      </c>
      <c r="DI653" s="127">
        <f t="shared" si="745"/>
        <v>-0.40000000000000213</v>
      </c>
      <c r="DJ653" s="127">
        <f t="shared" si="746"/>
        <v>-1.8000000000000007</v>
      </c>
      <c r="DK653" s="127">
        <f t="shared" si="747"/>
        <v>-2.1999999999999993</v>
      </c>
      <c r="DL653" s="127">
        <f t="shared" si="748"/>
        <v>0.59999999999999787</v>
      </c>
      <c r="DM653" s="127">
        <f t="shared" si="749"/>
        <v>-0.40000000000000213</v>
      </c>
      <c r="DN653" s="127">
        <f t="shared" si="750"/>
        <v>-0.19999999999999929</v>
      </c>
      <c r="DO653" s="127">
        <f t="shared" si="751"/>
        <v>1.1999999999999993</v>
      </c>
      <c r="DP653" s="127">
        <f t="shared" si="752"/>
        <v>-0.80000000000000071</v>
      </c>
      <c r="DQ653" s="127">
        <f t="shared" si="753"/>
        <v>-0.19999999999999929</v>
      </c>
      <c r="DR653" s="127">
        <f t="shared" si="754"/>
        <v>-2</v>
      </c>
      <c r="DS653" s="127">
        <f t="shared" si="755"/>
        <v>-2.6000000000000014</v>
      </c>
      <c r="DU653" s="103">
        <v>44314</v>
      </c>
      <c r="DY653" s="127">
        <v>13.5</v>
      </c>
      <c r="DZ653" s="127">
        <v>10</v>
      </c>
      <c r="EA653" s="134">
        <f t="shared" si="739"/>
        <v>3.5</v>
      </c>
    </row>
    <row r="654" spans="10:131" ht="16.5" x14ac:dyDescent="0.35">
      <c r="J654" s="103">
        <v>44310</v>
      </c>
      <c r="K654" s="101">
        <f t="shared" si="738"/>
        <v>23.599999999999998</v>
      </c>
      <c r="L654" s="142">
        <v>24</v>
      </c>
      <c r="M654" s="143">
        <v>24.6</v>
      </c>
      <c r="N654" s="143">
        <v>24.4</v>
      </c>
      <c r="O654" s="143">
        <v>23.8</v>
      </c>
      <c r="P654" s="143">
        <v>24.6</v>
      </c>
      <c r="Q654" s="150">
        <v>28.8</v>
      </c>
      <c r="R654" s="142">
        <v>23.4</v>
      </c>
      <c r="S654" s="143">
        <v>23.8</v>
      </c>
      <c r="T654" s="143">
        <v>23.4</v>
      </c>
      <c r="U654" s="143">
        <v>24.2</v>
      </c>
      <c r="V654" s="143">
        <v>24</v>
      </c>
      <c r="W654" s="149">
        <v>24.8</v>
      </c>
      <c r="X654" s="161">
        <v>21.2</v>
      </c>
      <c r="Y654" s="143">
        <v>22.8</v>
      </c>
      <c r="Z654" s="143">
        <v>22.6</v>
      </c>
      <c r="AA654" s="143">
        <v>24</v>
      </c>
      <c r="AB654" s="150">
        <v>23.2</v>
      </c>
      <c r="AC654" s="142">
        <v>23.2</v>
      </c>
      <c r="AD654" s="143">
        <v>23.2</v>
      </c>
      <c r="AE654" s="143">
        <v>23</v>
      </c>
      <c r="AF654" s="143">
        <v>23.2</v>
      </c>
      <c r="AG654" s="143">
        <v>22.6</v>
      </c>
      <c r="AH654" s="143">
        <v>22.4</v>
      </c>
      <c r="AI654" s="143">
        <v>22</v>
      </c>
      <c r="AJ654" s="150">
        <v>22.4</v>
      </c>
      <c r="AK654" s="142">
        <v>23.4</v>
      </c>
      <c r="AL654" s="143">
        <v>23.2</v>
      </c>
      <c r="AM654" s="143">
        <v>23.6</v>
      </c>
      <c r="AN654" s="143">
        <v>23.2</v>
      </c>
      <c r="AO654" s="143">
        <v>23.8</v>
      </c>
      <c r="AP654" s="143">
        <v>24.8</v>
      </c>
      <c r="AQ654" s="110">
        <f t="shared" si="736"/>
        <v>0.29999999999999716</v>
      </c>
      <c r="DC654" s="103">
        <v>44310</v>
      </c>
      <c r="DD654" s="127">
        <f t="shared" si="740"/>
        <v>0.19999999999999929</v>
      </c>
      <c r="DE654" s="127">
        <f t="shared" si="741"/>
        <v>0.39999999999999858</v>
      </c>
      <c r="DF654" s="127">
        <f t="shared" si="742"/>
        <v>-0.60000000000000142</v>
      </c>
      <c r="DG654" s="127">
        <f t="shared" si="743"/>
        <v>-0.19999999999999929</v>
      </c>
      <c r="DH654" s="127">
        <f t="shared" si="744"/>
        <v>-0.60000000000000142</v>
      </c>
      <c r="DI654" s="127">
        <f t="shared" si="745"/>
        <v>-0.40000000000000213</v>
      </c>
      <c r="DJ654" s="127">
        <f t="shared" si="746"/>
        <v>-1.4000000000000021</v>
      </c>
      <c r="DK654" s="127">
        <f t="shared" si="747"/>
        <v>-1.8000000000000007</v>
      </c>
      <c r="DL654" s="127">
        <f t="shared" si="748"/>
        <v>0.59999999999999787</v>
      </c>
      <c r="DM654" s="127">
        <f t="shared" si="749"/>
        <v>-0.40000000000000213</v>
      </c>
      <c r="DN654" s="127">
        <f t="shared" si="750"/>
        <v>-0.19999999999999929</v>
      </c>
      <c r="DO654" s="127">
        <f t="shared" si="751"/>
        <v>0.80000000000000071</v>
      </c>
      <c r="DP654" s="127">
        <f t="shared" si="752"/>
        <v>-0.80000000000000071</v>
      </c>
      <c r="DQ654" s="127">
        <f t="shared" si="753"/>
        <v>-0.19999999999999929</v>
      </c>
      <c r="DR654" s="127">
        <f t="shared" si="754"/>
        <v>-2</v>
      </c>
      <c r="DS654" s="127">
        <f t="shared" si="755"/>
        <v>-2.6000000000000014</v>
      </c>
      <c r="DU654" s="103">
        <v>44313</v>
      </c>
      <c r="DY654" s="127">
        <v>13.4</v>
      </c>
      <c r="DZ654" s="127">
        <v>10</v>
      </c>
      <c r="EA654" s="134">
        <f t="shared" si="739"/>
        <v>3.4000000000000004</v>
      </c>
    </row>
    <row r="655" spans="10:131" ht="16.5" x14ac:dyDescent="0.35">
      <c r="J655" s="103">
        <v>44309</v>
      </c>
      <c r="K655" s="101">
        <f t="shared" si="738"/>
        <v>23.638709677419349</v>
      </c>
      <c r="L655" s="142">
        <v>24.2</v>
      </c>
      <c r="M655" s="143">
        <v>24.6</v>
      </c>
      <c r="N655" s="143">
        <v>24.4</v>
      </c>
      <c r="O655" s="143">
        <v>23.8</v>
      </c>
      <c r="P655" s="143">
        <v>24.8</v>
      </c>
      <c r="Q655" s="150">
        <v>28.6</v>
      </c>
      <c r="R655" s="142">
        <v>23.4</v>
      </c>
      <c r="S655" s="143">
        <v>23.6</v>
      </c>
      <c r="T655" s="143">
        <v>23.4</v>
      </c>
      <c r="U655" s="143">
        <v>24.2</v>
      </c>
      <c r="V655" s="143">
        <v>24</v>
      </c>
      <c r="W655" s="149">
        <v>24.8</v>
      </c>
      <c r="X655" s="161">
        <v>21.4</v>
      </c>
      <c r="Y655" s="143">
        <v>22.8</v>
      </c>
      <c r="Z655" s="143">
        <v>22.6</v>
      </c>
      <c r="AA655" s="143">
        <v>24</v>
      </c>
      <c r="AB655" s="150">
        <v>23.2</v>
      </c>
      <c r="AC655" s="142">
        <v>23.2</v>
      </c>
      <c r="AD655" s="143">
        <v>23.2</v>
      </c>
      <c r="AE655" s="143">
        <v>23</v>
      </c>
      <c r="AF655" s="143">
        <v>23.2</v>
      </c>
      <c r="AG655" s="143">
        <v>22.6</v>
      </c>
      <c r="AH655" s="143">
        <v>22.4</v>
      </c>
      <c r="AI655" s="143">
        <v>21.8</v>
      </c>
      <c r="AJ655" s="150">
        <v>22.4</v>
      </c>
      <c r="AK655" s="142">
        <v>23.4</v>
      </c>
      <c r="AL655" s="143">
        <v>23.6</v>
      </c>
      <c r="AM655" s="143">
        <v>23.8</v>
      </c>
      <c r="AN655" s="143">
        <v>23.4</v>
      </c>
      <c r="AO655" s="143">
        <v>24.2</v>
      </c>
      <c r="AP655" s="143">
        <v>24.8</v>
      </c>
      <c r="AQ655" s="110">
        <f t="shared" si="736"/>
        <v>0.70000000000000284</v>
      </c>
      <c r="DC655" s="103">
        <v>44309</v>
      </c>
      <c r="DD655" s="127">
        <f t="shared" si="740"/>
        <v>0.39999999999999858</v>
      </c>
      <c r="DE655" s="127">
        <f t="shared" si="741"/>
        <v>0.59999999999999787</v>
      </c>
      <c r="DF655" s="127">
        <f t="shared" si="742"/>
        <v>-0.20000000000000284</v>
      </c>
      <c r="DG655" s="127">
        <f t="shared" si="743"/>
        <v>0.19999999999999929</v>
      </c>
      <c r="DH655" s="127">
        <f t="shared" si="744"/>
        <v>0</v>
      </c>
      <c r="DI655" s="127">
        <f t="shared" si="745"/>
        <v>-0.20000000000000284</v>
      </c>
      <c r="DJ655" s="127">
        <f t="shared" si="746"/>
        <v>-1.2000000000000028</v>
      </c>
      <c r="DK655" s="127">
        <f t="shared" si="747"/>
        <v>-1.8000000000000007</v>
      </c>
      <c r="DL655" s="127">
        <f t="shared" si="748"/>
        <v>0.79999999999999716</v>
      </c>
      <c r="DM655" s="127">
        <f t="shared" si="749"/>
        <v>-0.20000000000000284</v>
      </c>
      <c r="DN655" s="127">
        <f t="shared" si="750"/>
        <v>0</v>
      </c>
      <c r="DO655" s="127">
        <f t="shared" si="751"/>
        <v>1</v>
      </c>
      <c r="DP655" s="127">
        <f t="shared" si="752"/>
        <v>-0.39999999999999858</v>
      </c>
      <c r="DQ655" s="127">
        <f t="shared" si="753"/>
        <v>0.20000000000000284</v>
      </c>
      <c r="DR655" s="127">
        <f t="shared" si="754"/>
        <v>-2.2000000000000028</v>
      </c>
      <c r="DS655" s="127">
        <f t="shared" si="755"/>
        <v>-2.2000000000000028</v>
      </c>
      <c r="DU655" s="103">
        <v>44312</v>
      </c>
      <c r="DY655" s="127">
        <v>13.25</v>
      </c>
      <c r="DZ655" s="127">
        <v>10.199999999999999</v>
      </c>
      <c r="EA655" s="134">
        <f t="shared" si="739"/>
        <v>3.0500000000000007</v>
      </c>
    </row>
    <row r="656" spans="10:131" ht="16.5" x14ac:dyDescent="0.35">
      <c r="J656" s="103">
        <v>44308</v>
      </c>
      <c r="K656" s="101">
        <f t="shared" si="738"/>
        <v>23.748387096774188</v>
      </c>
      <c r="L656" s="142">
        <v>24.2</v>
      </c>
      <c r="M656" s="143">
        <v>24.6</v>
      </c>
      <c r="N656" s="143">
        <v>24.6</v>
      </c>
      <c r="O656" s="143">
        <v>24</v>
      </c>
      <c r="P656" s="143">
        <v>25</v>
      </c>
      <c r="Q656" s="150">
        <v>28.6</v>
      </c>
      <c r="R656" s="142">
        <v>23.4</v>
      </c>
      <c r="S656" s="143">
        <v>23.6</v>
      </c>
      <c r="T656" s="143">
        <v>23.6</v>
      </c>
      <c r="U656" s="143">
        <v>24.6</v>
      </c>
      <c r="V656" s="143">
        <v>24</v>
      </c>
      <c r="W656" s="149">
        <v>25</v>
      </c>
      <c r="X656" s="161">
        <v>21.4</v>
      </c>
      <c r="Y656" s="143">
        <v>23</v>
      </c>
      <c r="Z656" s="143">
        <v>22.6</v>
      </c>
      <c r="AA656" s="143">
        <v>24</v>
      </c>
      <c r="AB656" s="150">
        <v>23.2</v>
      </c>
      <c r="AC656" s="142">
        <v>23.2</v>
      </c>
      <c r="AD656" s="143">
        <v>23.2</v>
      </c>
      <c r="AE656" s="143">
        <v>23.2</v>
      </c>
      <c r="AF656" s="143">
        <v>23.2</v>
      </c>
      <c r="AG656" s="143">
        <v>22.8</v>
      </c>
      <c r="AH656" s="143">
        <v>22.4</v>
      </c>
      <c r="AI656" s="143">
        <v>21.8</v>
      </c>
      <c r="AJ656" s="150">
        <v>22.4</v>
      </c>
      <c r="AK656" s="142">
        <v>23.6</v>
      </c>
      <c r="AL656" s="143">
        <v>24</v>
      </c>
      <c r="AM656" s="143">
        <v>24.2</v>
      </c>
      <c r="AN656" s="143">
        <v>23.8</v>
      </c>
      <c r="AO656" s="143">
        <v>24.2</v>
      </c>
      <c r="AP656" s="143">
        <v>24.8</v>
      </c>
      <c r="AQ656" s="110">
        <f t="shared" si="736"/>
        <v>1</v>
      </c>
      <c r="DC656" s="103">
        <v>44308</v>
      </c>
      <c r="DD656" s="127">
        <f t="shared" si="740"/>
        <v>0.39999999999999858</v>
      </c>
      <c r="DE656" s="127">
        <f t="shared" si="741"/>
        <v>1</v>
      </c>
      <c r="DF656" s="127">
        <f t="shared" si="742"/>
        <v>0.19999999999999929</v>
      </c>
      <c r="DG656" s="127">
        <f t="shared" si="743"/>
        <v>0.59999999999999787</v>
      </c>
      <c r="DH656" s="127">
        <f t="shared" si="744"/>
        <v>0.39999999999999858</v>
      </c>
      <c r="DI656" s="127">
        <f t="shared" si="745"/>
        <v>-0.20000000000000284</v>
      </c>
      <c r="DJ656" s="127">
        <f t="shared" si="746"/>
        <v>-1.2000000000000028</v>
      </c>
      <c r="DK656" s="127">
        <f t="shared" si="747"/>
        <v>-1.8000000000000007</v>
      </c>
      <c r="DL656" s="127">
        <f t="shared" si="748"/>
        <v>1</v>
      </c>
      <c r="DM656" s="127">
        <f t="shared" si="749"/>
        <v>0</v>
      </c>
      <c r="DN656" s="127">
        <f t="shared" si="750"/>
        <v>0.40000000000000213</v>
      </c>
      <c r="DO656" s="127">
        <f t="shared" si="751"/>
        <v>1.4000000000000021</v>
      </c>
      <c r="DP656" s="127">
        <f t="shared" si="752"/>
        <v>0</v>
      </c>
      <c r="DQ656" s="127">
        <f t="shared" si="753"/>
        <v>0.60000000000000142</v>
      </c>
      <c r="DR656" s="127">
        <f t="shared" si="754"/>
        <v>-2.6000000000000014</v>
      </c>
      <c r="DS656" s="127">
        <f t="shared" si="755"/>
        <v>-2.2000000000000028</v>
      </c>
      <c r="DU656" s="103">
        <v>44311</v>
      </c>
      <c r="DY656" s="127">
        <v>13</v>
      </c>
      <c r="DZ656" s="127">
        <v>10.3</v>
      </c>
      <c r="EA656" s="134">
        <f t="shared" si="739"/>
        <v>2.6999999999999993</v>
      </c>
    </row>
    <row r="657" spans="10:131" ht="16.5" x14ac:dyDescent="0.35">
      <c r="J657" s="103">
        <v>44307</v>
      </c>
      <c r="K657" s="101">
        <f t="shared" si="738"/>
        <v>23.845161290322579</v>
      </c>
      <c r="L657" s="142">
        <v>24.2</v>
      </c>
      <c r="M657" s="143">
        <v>24.8</v>
      </c>
      <c r="N657" s="143">
        <v>24.6</v>
      </c>
      <c r="O657" s="143">
        <v>24</v>
      </c>
      <c r="P657" s="143">
        <v>25</v>
      </c>
      <c r="Q657" s="150">
        <v>28.6</v>
      </c>
      <c r="R657" s="142">
        <v>23.4</v>
      </c>
      <c r="S657" s="143">
        <v>23.6</v>
      </c>
      <c r="T657" s="143">
        <v>23.8</v>
      </c>
      <c r="U657" s="143">
        <v>24.6</v>
      </c>
      <c r="V657" s="143">
        <v>24.2</v>
      </c>
      <c r="W657" s="149">
        <v>25</v>
      </c>
      <c r="X657" s="161">
        <v>21.4</v>
      </c>
      <c r="Y657" s="143">
        <v>23</v>
      </c>
      <c r="Z657" s="143">
        <v>22.6</v>
      </c>
      <c r="AA657" s="143">
        <v>24</v>
      </c>
      <c r="AB657" s="150">
        <v>23.2</v>
      </c>
      <c r="AC657" s="142">
        <v>23.4</v>
      </c>
      <c r="AD657" s="143">
        <v>23.4</v>
      </c>
      <c r="AE657" s="143">
        <v>23.4</v>
      </c>
      <c r="AF657" s="143">
        <v>23.4</v>
      </c>
      <c r="AG657" s="143">
        <v>23</v>
      </c>
      <c r="AH657" s="143">
        <v>22.8</v>
      </c>
      <c r="AI657" s="143">
        <v>22.2</v>
      </c>
      <c r="AJ657" s="150">
        <v>23</v>
      </c>
      <c r="AK657" s="142">
        <v>23.6</v>
      </c>
      <c r="AL657" s="143">
        <v>24</v>
      </c>
      <c r="AM657" s="143">
        <v>24.2</v>
      </c>
      <c r="AN657" s="143">
        <v>23.8</v>
      </c>
      <c r="AO657" s="143">
        <v>24.2</v>
      </c>
      <c r="AP657" s="143">
        <v>24.8</v>
      </c>
      <c r="AQ657" s="110">
        <f t="shared" si="736"/>
        <v>1</v>
      </c>
      <c r="DC657" s="103">
        <v>44307</v>
      </c>
      <c r="DD657" s="127">
        <f t="shared" si="740"/>
        <v>0.59999999999999787</v>
      </c>
      <c r="DE657" s="127">
        <f t="shared" si="741"/>
        <v>1</v>
      </c>
      <c r="DF657" s="127">
        <f t="shared" si="742"/>
        <v>0.19999999999999929</v>
      </c>
      <c r="DG657" s="127">
        <f t="shared" si="743"/>
        <v>0.59999999999999787</v>
      </c>
      <c r="DH657" s="127">
        <f t="shared" si="744"/>
        <v>0.39999999999999858</v>
      </c>
      <c r="DI657" s="127">
        <f t="shared" si="745"/>
        <v>-0.20000000000000284</v>
      </c>
      <c r="DJ657" s="127">
        <f t="shared" si="746"/>
        <v>-0.80000000000000071</v>
      </c>
      <c r="DK657" s="127">
        <f t="shared" si="747"/>
        <v>-1.4000000000000021</v>
      </c>
      <c r="DL657" s="127">
        <f t="shared" si="748"/>
        <v>1</v>
      </c>
      <c r="DM657" s="127">
        <f t="shared" si="749"/>
        <v>0</v>
      </c>
      <c r="DN657" s="127">
        <f t="shared" si="750"/>
        <v>0.40000000000000213</v>
      </c>
      <c r="DO657" s="127">
        <f t="shared" si="751"/>
        <v>1</v>
      </c>
      <c r="DP657" s="127">
        <f t="shared" si="752"/>
        <v>-0.19999999999999929</v>
      </c>
      <c r="DQ657" s="127">
        <f t="shared" si="753"/>
        <v>0.60000000000000142</v>
      </c>
      <c r="DR657" s="127">
        <f t="shared" si="754"/>
        <v>-2.6000000000000014</v>
      </c>
      <c r="DS657" s="127">
        <f t="shared" si="755"/>
        <v>-2.2000000000000028</v>
      </c>
      <c r="DU657" s="103">
        <v>44310</v>
      </c>
      <c r="DY657" s="127">
        <v>12.95</v>
      </c>
      <c r="DZ657" s="127">
        <v>10.4</v>
      </c>
      <c r="EA657" s="134">
        <f t="shared" si="739"/>
        <v>2.5499999999999989</v>
      </c>
    </row>
    <row r="658" spans="10:131" ht="16.5" x14ac:dyDescent="0.35">
      <c r="J658" s="103">
        <v>44306</v>
      </c>
      <c r="K658" s="101">
        <f t="shared" si="738"/>
        <v>23.787096774193547</v>
      </c>
      <c r="L658" s="142">
        <v>24.2</v>
      </c>
      <c r="M658" s="143">
        <v>24.4</v>
      </c>
      <c r="N658" s="143">
        <v>24.6</v>
      </c>
      <c r="O658" s="143">
        <v>24</v>
      </c>
      <c r="P658" s="143">
        <v>25</v>
      </c>
      <c r="Q658" s="150">
        <v>28.4</v>
      </c>
      <c r="R658" s="142">
        <v>23.4</v>
      </c>
      <c r="S658" s="143">
        <v>23.6</v>
      </c>
      <c r="T658" s="143">
        <v>23.8</v>
      </c>
      <c r="U658" s="143">
        <v>24.6</v>
      </c>
      <c r="V658" s="143">
        <v>24.2</v>
      </c>
      <c r="W658" s="149">
        <v>25</v>
      </c>
      <c r="X658" s="161">
        <v>21</v>
      </c>
      <c r="Y658" s="143">
        <v>23</v>
      </c>
      <c r="Z658" s="143">
        <v>22.6</v>
      </c>
      <c r="AA658" s="143">
        <v>24</v>
      </c>
      <c r="AB658" s="150">
        <v>23.2</v>
      </c>
      <c r="AC658" s="142">
        <v>23.4</v>
      </c>
      <c r="AD658" s="143">
        <v>23.4</v>
      </c>
      <c r="AE658" s="143">
        <v>23.4</v>
      </c>
      <c r="AF658" s="143">
        <v>23.4</v>
      </c>
      <c r="AG658" s="143">
        <v>23</v>
      </c>
      <c r="AH658" s="143">
        <v>23</v>
      </c>
      <c r="AI658" s="143">
        <v>22.6</v>
      </c>
      <c r="AJ658" s="150">
        <v>23.2</v>
      </c>
      <c r="AK658" s="142">
        <v>23.6</v>
      </c>
      <c r="AL658" s="143">
        <v>23.4</v>
      </c>
      <c r="AM658" s="143">
        <v>24</v>
      </c>
      <c r="AN658" s="143">
        <v>23.6</v>
      </c>
      <c r="AO658" s="143">
        <v>23.6</v>
      </c>
      <c r="AP658" s="143">
        <v>24.8</v>
      </c>
      <c r="AQ658" s="110">
        <f t="shared" si="736"/>
        <v>0.69999999999999929</v>
      </c>
      <c r="DC658" s="103">
        <v>44306</v>
      </c>
      <c r="DD658" s="127">
        <f t="shared" si="740"/>
        <v>0.59999999999999787</v>
      </c>
      <c r="DE658" s="127">
        <f t="shared" si="741"/>
        <v>1</v>
      </c>
      <c r="DF658" s="127">
        <f t="shared" si="742"/>
        <v>0</v>
      </c>
      <c r="DG658" s="127">
        <f t="shared" si="743"/>
        <v>0.39999999999999858</v>
      </c>
      <c r="DH658" s="127">
        <f t="shared" si="744"/>
        <v>-0.20000000000000284</v>
      </c>
      <c r="DI658" s="127">
        <f t="shared" si="745"/>
        <v>-0.20000000000000284</v>
      </c>
      <c r="DJ658" s="127">
        <f t="shared" si="746"/>
        <v>-0.60000000000000142</v>
      </c>
      <c r="DK658" s="127">
        <f t="shared" si="747"/>
        <v>-1</v>
      </c>
      <c r="DL658" s="127">
        <f t="shared" si="748"/>
        <v>1</v>
      </c>
      <c r="DM658" s="127">
        <f t="shared" si="749"/>
        <v>0</v>
      </c>
      <c r="DN658" s="127">
        <f t="shared" si="750"/>
        <v>0.20000000000000284</v>
      </c>
      <c r="DO658" s="127">
        <f t="shared" si="751"/>
        <v>0.60000000000000142</v>
      </c>
      <c r="DP658" s="127">
        <f t="shared" si="752"/>
        <v>-0.80000000000000071</v>
      </c>
      <c r="DQ658" s="127">
        <f t="shared" si="753"/>
        <v>0</v>
      </c>
      <c r="DR658" s="127">
        <f t="shared" si="754"/>
        <v>-2.3999999999999986</v>
      </c>
      <c r="DS658" s="127">
        <f t="shared" si="755"/>
        <v>-2.6000000000000014</v>
      </c>
      <c r="DU658" s="103">
        <v>44309</v>
      </c>
      <c r="DY658" s="127">
        <v>12.95</v>
      </c>
      <c r="DZ658" s="127">
        <v>10.5</v>
      </c>
      <c r="EA658" s="134">
        <f t="shared" si="739"/>
        <v>2.4499999999999993</v>
      </c>
    </row>
    <row r="659" spans="10:131" ht="16.5" x14ac:dyDescent="0.35">
      <c r="J659" s="103">
        <v>44305</v>
      </c>
      <c r="K659" s="101">
        <f t="shared" si="738"/>
        <v>23.525806451612901</v>
      </c>
      <c r="L659" s="142">
        <v>24</v>
      </c>
      <c r="M659" s="143">
        <v>24.2</v>
      </c>
      <c r="N659" s="143">
        <v>24.4</v>
      </c>
      <c r="O659" s="143">
        <v>23.8</v>
      </c>
      <c r="P659" s="143">
        <v>24.6</v>
      </c>
      <c r="Q659" s="150">
        <v>28.2</v>
      </c>
      <c r="R659" s="142">
        <v>23.2</v>
      </c>
      <c r="S659" s="143">
        <v>22.8</v>
      </c>
      <c r="T659" s="143">
        <v>23.6</v>
      </c>
      <c r="U659" s="143">
        <v>24.2</v>
      </c>
      <c r="V659" s="143">
        <v>24</v>
      </c>
      <c r="W659" s="149">
        <v>24.8</v>
      </c>
      <c r="X659" s="161">
        <v>21</v>
      </c>
      <c r="Y659" s="143">
        <v>23.6</v>
      </c>
      <c r="Z659" s="143">
        <v>22.4</v>
      </c>
      <c r="AA659" s="143">
        <v>24</v>
      </c>
      <c r="AB659" s="150">
        <v>23.2</v>
      </c>
      <c r="AC659" s="142">
        <v>23.2</v>
      </c>
      <c r="AD659" s="143">
        <v>23.2</v>
      </c>
      <c r="AE659" s="143">
        <v>23</v>
      </c>
      <c r="AF659" s="143">
        <v>23.2</v>
      </c>
      <c r="AG659" s="143">
        <v>22.8</v>
      </c>
      <c r="AH659" s="143">
        <v>22.6</v>
      </c>
      <c r="AI659" s="143">
        <v>21.8</v>
      </c>
      <c r="AJ659" s="150">
        <v>22.4</v>
      </c>
      <c r="AK659" s="142">
        <v>22.5</v>
      </c>
      <c r="AL659" s="143">
        <v>23</v>
      </c>
      <c r="AM659" s="143">
        <v>24</v>
      </c>
      <c r="AN659" s="143">
        <v>23.2</v>
      </c>
      <c r="AO659" s="143">
        <v>23.6</v>
      </c>
      <c r="AP659" s="143">
        <v>24.8</v>
      </c>
      <c r="AQ659" s="110">
        <f t="shared" si="736"/>
        <v>0.80000000000000071</v>
      </c>
      <c r="DC659" s="103">
        <v>44305</v>
      </c>
      <c r="DD659" s="127">
        <f t="shared" si="740"/>
        <v>1.1999999999999993</v>
      </c>
      <c r="DE659" s="127">
        <f t="shared" si="741"/>
        <v>1.3999999999999986</v>
      </c>
      <c r="DF659" s="127">
        <f t="shared" si="742"/>
        <v>0.39999999999999858</v>
      </c>
      <c r="DG659" s="127">
        <f t="shared" si="743"/>
        <v>1.1999999999999993</v>
      </c>
      <c r="DH659" s="127">
        <f t="shared" si="744"/>
        <v>0.19999999999999929</v>
      </c>
      <c r="DI659" s="127">
        <f t="shared" si="745"/>
        <v>0.39999999999999858</v>
      </c>
      <c r="DJ659" s="127">
        <f t="shared" si="746"/>
        <v>-0.19999999999999929</v>
      </c>
      <c r="DK659" s="127">
        <f t="shared" si="747"/>
        <v>-1</v>
      </c>
      <c r="DL659" s="127">
        <f t="shared" si="748"/>
        <v>1.5999999999999979</v>
      </c>
      <c r="DM659" s="127">
        <f t="shared" si="749"/>
        <v>-0.30000000000000071</v>
      </c>
      <c r="DN659" s="127">
        <f t="shared" si="750"/>
        <v>0</v>
      </c>
      <c r="DO659" s="127">
        <f t="shared" si="751"/>
        <v>0.59999999999999787</v>
      </c>
      <c r="DP659" s="127">
        <f t="shared" si="752"/>
        <v>-1</v>
      </c>
      <c r="DQ659" s="127">
        <f t="shared" si="753"/>
        <v>-0.19999999999999929</v>
      </c>
      <c r="DR659" s="127">
        <f t="shared" si="754"/>
        <v>-2</v>
      </c>
      <c r="DS659" s="127">
        <f t="shared" si="755"/>
        <v>-1.8000000000000007</v>
      </c>
      <c r="DU659" s="103">
        <v>44308</v>
      </c>
      <c r="DY659" s="127">
        <v>12.9</v>
      </c>
      <c r="DZ659" s="127">
        <v>10.9</v>
      </c>
      <c r="EA659" s="134">
        <f t="shared" si="739"/>
        <v>2</v>
      </c>
    </row>
    <row r="660" spans="10:131" ht="16.5" x14ac:dyDescent="0.35">
      <c r="J660" s="103">
        <v>44304</v>
      </c>
      <c r="K660" s="101">
        <f t="shared" si="738"/>
        <v>23.532258064516128</v>
      </c>
      <c r="L660" s="142">
        <v>24.4</v>
      </c>
      <c r="M660" s="143">
        <v>24.4</v>
      </c>
      <c r="N660" s="143">
        <v>24.6</v>
      </c>
      <c r="O660" s="143">
        <v>24</v>
      </c>
      <c r="P660" s="143">
        <v>25</v>
      </c>
      <c r="Q660" s="150">
        <v>27.8</v>
      </c>
      <c r="R660" s="142">
        <v>23</v>
      </c>
      <c r="S660" s="143">
        <v>22.4</v>
      </c>
      <c r="T660" s="143">
        <v>23.6</v>
      </c>
      <c r="U660" s="143">
        <v>24.6</v>
      </c>
      <c r="V660" s="143">
        <v>24</v>
      </c>
      <c r="W660" s="149">
        <v>24.8</v>
      </c>
      <c r="X660" s="161">
        <v>20.8</v>
      </c>
      <c r="Y660" s="143">
        <v>23.6</v>
      </c>
      <c r="Z660" s="143">
        <v>22.4</v>
      </c>
      <c r="AA660" s="143">
        <v>24.2</v>
      </c>
      <c r="AB660" s="150">
        <v>23</v>
      </c>
      <c r="AC660" s="142">
        <v>23</v>
      </c>
      <c r="AD660" s="143">
        <v>23</v>
      </c>
      <c r="AE660" s="143">
        <v>22.6</v>
      </c>
      <c r="AF660" s="143">
        <v>23</v>
      </c>
      <c r="AG660" s="143">
        <v>22.6</v>
      </c>
      <c r="AH660" s="143">
        <v>22</v>
      </c>
      <c r="AI660" s="143">
        <v>20.8</v>
      </c>
      <c r="AJ660" s="150">
        <v>22</v>
      </c>
      <c r="AK660" s="142">
        <v>22.7</v>
      </c>
      <c r="AL660" s="143">
        <v>23.8</v>
      </c>
      <c r="AM660" s="143">
        <v>24.4</v>
      </c>
      <c r="AN660" s="143">
        <v>24</v>
      </c>
      <c r="AO660" s="143">
        <v>24.2</v>
      </c>
      <c r="AP660" s="143">
        <v>24.8</v>
      </c>
      <c r="AQ660" s="110">
        <f t="shared" si="736"/>
        <v>1.6999999999999993</v>
      </c>
      <c r="DC660" s="103">
        <v>44304</v>
      </c>
      <c r="DD660" s="127">
        <f t="shared" si="740"/>
        <v>1.6000000000000014</v>
      </c>
      <c r="DE660" s="127">
        <f t="shared" si="741"/>
        <v>2.2000000000000028</v>
      </c>
      <c r="DF660" s="127">
        <f t="shared" si="742"/>
        <v>1.6000000000000014</v>
      </c>
      <c r="DG660" s="127">
        <f t="shared" si="743"/>
        <v>2</v>
      </c>
      <c r="DH660" s="127">
        <f t="shared" si="744"/>
        <v>1.4000000000000021</v>
      </c>
      <c r="DI660" s="127">
        <f t="shared" si="745"/>
        <v>0.60000000000000142</v>
      </c>
      <c r="DJ660" s="127">
        <f t="shared" si="746"/>
        <v>-0.39999999999999858</v>
      </c>
      <c r="DK660" s="127">
        <f t="shared" si="747"/>
        <v>-1.5999999999999979</v>
      </c>
      <c r="DL660" s="127">
        <f t="shared" si="748"/>
        <v>2.2000000000000028</v>
      </c>
      <c r="DM660" s="127">
        <f t="shared" si="749"/>
        <v>0.30000000000000071</v>
      </c>
      <c r="DN660" s="127">
        <f t="shared" si="750"/>
        <v>1</v>
      </c>
      <c r="DO660" s="127">
        <f t="shared" si="751"/>
        <v>2</v>
      </c>
      <c r="DP660" s="127">
        <f t="shared" si="752"/>
        <v>-0.19999999999999929</v>
      </c>
      <c r="DQ660" s="127">
        <f t="shared" si="753"/>
        <v>0.80000000000000071</v>
      </c>
      <c r="DR660" s="127">
        <f t="shared" si="754"/>
        <v>-3</v>
      </c>
      <c r="DS660" s="127">
        <f t="shared" si="755"/>
        <v>-1.5999999999999979</v>
      </c>
      <c r="DU660" s="103">
        <v>44307</v>
      </c>
      <c r="DY660" s="127">
        <v>12.8</v>
      </c>
      <c r="DZ660" s="127">
        <v>11.2</v>
      </c>
      <c r="EA660" s="134">
        <f t="shared" si="739"/>
        <v>1.6000000000000014</v>
      </c>
    </row>
    <row r="661" spans="10:131" ht="16.5" x14ac:dyDescent="0.35">
      <c r="J661" s="103">
        <v>44303</v>
      </c>
      <c r="K661" s="101">
        <f t="shared" si="738"/>
        <v>23.845161290322579</v>
      </c>
      <c r="L661" s="142">
        <v>25</v>
      </c>
      <c r="M661" s="143">
        <v>25.2</v>
      </c>
      <c r="N661" s="143">
        <v>25</v>
      </c>
      <c r="O661" s="143">
        <v>24.2</v>
      </c>
      <c r="P661" s="143">
        <v>25.4</v>
      </c>
      <c r="Q661" s="150">
        <v>27.8</v>
      </c>
      <c r="R661" s="142">
        <v>23</v>
      </c>
      <c r="S661" s="143">
        <v>23.4</v>
      </c>
      <c r="T661" s="143">
        <v>23.4</v>
      </c>
      <c r="U661" s="143">
        <v>25</v>
      </c>
      <c r="V661" s="143">
        <v>24.6</v>
      </c>
      <c r="W661" s="149">
        <v>25.4</v>
      </c>
      <c r="X661" s="161">
        <v>21.2</v>
      </c>
      <c r="Y661" s="143">
        <v>23.6</v>
      </c>
      <c r="Z661" s="143">
        <v>22.4</v>
      </c>
      <c r="AA661" s="143">
        <v>24.2</v>
      </c>
      <c r="AB661" s="150">
        <v>23</v>
      </c>
      <c r="AC661" s="142">
        <v>23.4</v>
      </c>
      <c r="AD661" s="143">
        <v>23.4</v>
      </c>
      <c r="AE661" s="143">
        <v>22.8</v>
      </c>
      <c r="AF661" s="143">
        <v>23.2</v>
      </c>
      <c r="AG661" s="143">
        <v>22.6</v>
      </c>
      <c r="AH661" s="143">
        <v>22.8</v>
      </c>
      <c r="AI661" s="143">
        <v>21.6</v>
      </c>
      <c r="AJ661" s="150">
        <v>22.6</v>
      </c>
      <c r="AK661" s="142">
        <v>23.2</v>
      </c>
      <c r="AL661" s="143">
        <v>24.4</v>
      </c>
      <c r="AM661" s="143">
        <v>24.2</v>
      </c>
      <c r="AN661" s="143">
        <v>23.8</v>
      </c>
      <c r="AO661" s="143">
        <v>24.6</v>
      </c>
      <c r="AP661" s="143">
        <v>24.8</v>
      </c>
      <c r="AQ661" s="110">
        <f t="shared" si="736"/>
        <v>1.6999999999999993</v>
      </c>
      <c r="DC661" s="103">
        <v>44303</v>
      </c>
      <c r="DD661" s="127">
        <f t="shared" si="740"/>
        <v>1.2000000000000028</v>
      </c>
      <c r="DE661" s="127">
        <f t="shared" si="741"/>
        <v>1.6000000000000014</v>
      </c>
      <c r="DF661" s="127">
        <f t="shared" si="742"/>
        <v>0.40000000000000213</v>
      </c>
      <c r="DG661" s="127">
        <f t="shared" si="743"/>
        <v>0.80000000000000071</v>
      </c>
      <c r="DH661" s="127">
        <f t="shared" si="744"/>
        <v>1</v>
      </c>
      <c r="DI661" s="127">
        <f t="shared" si="745"/>
        <v>-0.39999999999999858</v>
      </c>
      <c r="DJ661" s="127">
        <f t="shared" si="746"/>
        <v>-0.59999999999999787</v>
      </c>
      <c r="DK661" s="127">
        <f t="shared" si="747"/>
        <v>-1.7999999999999972</v>
      </c>
      <c r="DL661" s="127">
        <f t="shared" si="748"/>
        <v>1.6000000000000014</v>
      </c>
      <c r="DM661" s="127">
        <f t="shared" si="749"/>
        <v>-0.19999999999999929</v>
      </c>
      <c r="DN661" s="127">
        <f t="shared" si="750"/>
        <v>0.80000000000000071</v>
      </c>
      <c r="DO661" s="127">
        <f t="shared" si="751"/>
        <v>1</v>
      </c>
      <c r="DP661" s="127">
        <f t="shared" si="752"/>
        <v>-0.20000000000000284</v>
      </c>
      <c r="DQ661" s="127">
        <f t="shared" si="753"/>
        <v>1.3999999999999986</v>
      </c>
      <c r="DR661" s="127">
        <f t="shared" si="754"/>
        <v>-3.1999999999999993</v>
      </c>
      <c r="DS661" s="127">
        <f t="shared" si="755"/>
        <v>-2.1999999999999993</v>
      </c>
      <c r="DU661" s="103">
        <v>44306</v>
      </c>
      <c r="DY661" s="127">
        <v>11.8</v>
      </c>
      <c r="DZ661" s="127">
        <v>11.4</v>
      </c>
      <c r="EA661" s="134">
        <f t="shared" si="739"/>
        <v>0.40000000000000036</v>
      </c>
    </row>
    <row r="662" spans="10:131" ht="16.5" x14ac:dyDescent="0.35">
      <c r="J662" s="103">
        <v>44302</v>
      </c>
      <c r="K662" s="101">
        <f t="shared" si="738"/>
        <v>24.129032258064512</v>
      </c>
      <c r="L662" s="142">
        <v>25.6</v>
      </c>
      <c r="M662" s="143">
        <v>25.4</v>
      </c>
      <c r="N662" s="143">
        <v>25.4</v>
      </c>
      <c r="O662" s="143">
        <v>24.4</v>
      </c>
      <c r="P662" s="143">
        <v>25.8</v>
      </c>
      <c r="Q662" s="150">
        <v>28</v>
      </c>
      <c r="R662" s="142">
        <v>23.2</v>
      </c>
      <c r="S662" s="143">
        <v>23.8</v>
      </c>
      <c r="T662" s="143">
        <v>23.6</v>
      </c>
      <c r="U662" s="143">
        <v>25.4</v>
      </c>
      <c r="V662" s="143">
        <v>25</v>
      </c>
      <c r="W662" s="149">
        <v>26</v>
      </c>
      <c r="X662" s="161">
        <v>21.4</v>
      </c>
      <c r="Y662" s="143">
        <v>23.8</v>
      </c>
      <c r="Z662" s="143">
        <v>22.8</v>
      </c>
      <c r="AA662" s="143">
        <v>24.4</v>
      </c>
      <c r="AB662" s="150">
        <v>23.2</v>
      </c>
      <c r="AC662" s="142">
        <v>23.6</v>
      </c>
      <c r="AD662" s="143">
        <v>23.6</v>
      </c>
      <c r="AE662" s="143">
        <v>23</v>
      </c>
      <c r="AF662" s="143">
        <v>23.4</v>
      </c>
      <c r="AG662" s="143">
        <v>22.8</v>
      </c>
      <c r="AH662" s="143">
        <v>23</v>
      </c>
      <c r="AI662" s="143">
        <v>22</v>
      </c>
      <c r="AJ662" s="150">
        <v>22.8</v>
      </c>
      <c r="AK662" s="142">
        <v>23.6</v>
      </c>
      <c r="AL662" s="143">
        <v>24.8</v>
      </c>
      <c r="AM662" s="143">
        <v>24.4</v>
      </c>
      <c r="AN662" s="143">
        <v>24</v>
      </c>
      <c r="AO662" s="143">
        <v>24.8</v>
      </c>
      <c r="AP662" s="143">
        <v>25</v>
      </c>
      <c r="AQ662" s="110">
        <f t="shared" si="736"/>
        <v>1.8000000000000007</v>
      </c>
      <c r="DC662" s="103">
        <v>44302</v>
      </c>
      <c r="DD662" s="127">
        <f t="shared" si="740"/>
        <v>1.1999999999999993</v>
      </c>
      <c r="DE662" s="127">
        <f t="shared" si="741"/>
        <v>1.5999999999999979</v>
      </c>
      <c r="DF662" s="127">
        <f t="shared" si="742"/>
        <v>0.19999999999999929</v>
      </c>
      <c r="DG662" s="127">
        <f t="shared" si="743"/>
        <v>0.59999999999999787</v>
      </c>
      <c r="DH662" s="127">
        <f t="shared" si="744"/>
        <v>1</v>
      </c>
      <c r="DI662" s="127">
        <f t="shared" si="745"/>
        <v>-0.60000000000000142</v>
      </c>
      <c r="DJ662" s="127">
        <f t="shared" si="746"/>
        <v>-0.80000000000000071</v>
      </c>
      <c r="DK662" s="127">
        <f t="shared" si="747"/>
        <v>-1.8000000000000007</v>
      </c>
      <c r="DL662" s="127">
        <f t="shared" si="748"/>
        <v>1.5999999999999979</v>
      </c>
      <c r="DM662" s="127">
        <f t="shared" si="749"/>
        <v>-0.19999999999999929</v>
      </c>
      <c r="DN662" s="127">
        <f t="shared" si="750"/>
        <v>0.80000000000000071</v>
      </c>
      <c r="DO662" s="127">
        <f t="shared" si="751"/>
        <v>1</v>
      </c>
      <c r="DP662" s="127">
        <f t="shared" si="752"/>
        <v>-0.19999999999999929</v>
      </c>
      <c r="DQ662" s="127">
        <f t="shared" si="753"/>
        <v>1.6000000000000014</v>
      </c>
      <c r="DR662" s="127">
        <f t="shared" si="754"/>
        <v>-3.4000000000000021</v>
      </c>
      <c r="DS662" s="127">
        <f t="shared" si="755"/>
        <v>-2.4000000000000021</v>
      </c>
      <c r="DU662" s="103">
        <v>44305</v>
      </c>
      <c r="DY662" s="127">
        <v>11.6</v>
      </c>
      <c r="DZ662" s="127">
        <v>11.5</v>
      </c>
      <c r="EA662" s="134">
        <f t="shared" si="739"/>
        <v>9.9999999999999645E-2</v>
      </c>
    </row>
    <row r="663" spans="10:131" ht="16.5" x14ac:dyDescent="0.35">
      <c r="J663" s="103">
        <v>44301</v>
      </c>
      <c r="K663" s="101">
        <f t="shared" si="738"/>
        <v>24.251612903225805</v>
      </c>
      <c r="L663" s="142">
        <v>25.2</v>
      </c>
      <c r="M663" s="143">
        <v>25.4</v>
      </c>
      <c r="N663" s="143">
        <v>25.4</v>
      </c>
      <c r="O663" s="143">
        <v>24.4</v>
      </c>
      <c r="P663" s="143">
        <v>25.6</v>
      </c>
      <c r="Q663" s="150">
        <v>28</v>
      </c>
      <c r="R663" s="142">
        <v>23.4</v>
      </c>
      <c r="S663" s="143">
        <v>24.4</v>
      </c>
      <c r="T663" s="143">
        <v>23.6</v>
      </c>
      <c r="U663" s="143">
        <v>25.4</v>
      </c>
      <c r="V663" s="143">
        <v>24.8</v>
      </c>
      <c r="W663" s="149">
        <v>25.6</v>
      </c>
      <c r="X663" s="161">
        <v>21.4</v>
      </c>
      <c r="Y663" s="143">
        <v>24</v>
      </c>
      <c r="Z663" s="143">
        <v>22.8</v>
      </c>
      <c r="AA663" s="143">
        <v>24.4</v>
      </c>
      <c r="AB663" s="150">
        <v>23.4</v>
      </c>
      <c r="AC663" s="142">
        <v>24</v>
      </c>
      <c r="AD663" s="143">
        <v>24</v>
      </c>
      <c r="AE663" s="143">
        <v>23.6</v>
      </c>
      <c r="AF663" s="143">
        <v>24</v>
      </c>
      <c r="AG663" s="143">
        <v>23.2</v>
      </c>
      <c r="AH663" s="143">
        <v>23.6</v>
      </c>
      <c r="AI663" s="143">
        <v>22.6</v>
      </c>
      <c r="AJ663" s="150">
        <v>23.6</v>
      </c>
      <c r="AK663" s="142">
        <v>23.6</v>
      </c>
      <c r="AL663" s="143">
        <v>24.8</v>
      </c>
      <c r="AM663" s="143">
        <v>24</v>
      </c>
      <c r="AN663" s="143">
        <v>23.8</v>
      </c>
      <c r="AO663" s="143">
        <v>24.8</v>
      </c>
      <c r="AP663" s="143">
        <v>25</v>
      </c>
      <c r="AQ663" s="110">
        <f t="shared" si="736"/>
        <v>1.3000000000000043</v>
      </c>
      <c r="DC663" s="103">
        <v>44301</v>
      </c>
      <c r="DD663" s="127">
        <f t="shared" si="740"/>
        <v>0.40000000000000213</v>
      </c>
      <c r="DE663" s="127">
        <f t="shared" si="741"/>
        <v>1</v>
      </c>
      <c r="DF663" s="127">
        <f t="shared" si="742"/>
        <v>-0.59999999999999787</v>
      </c>
      <c r="DG663" s="127">
        <f t="shared" si="743"/>
        <v>-0.39999999999999858</v>
      </c>
      <c r="DH663" s="127">
        <f t="shared" si="744"/>
        <v>0.40000000000000213</v>
      </c>
      <c r="DI663" s="127">
        <f t="shared" si="745"/>
        <v>-1</v>
      </c>
      <c r="DJ663" s="127">
        <f t="shared" si="746"/>
        <v>-0.79999999999999716</v>
      </c>
      <c r="DK663" s="127">
        <f t="shared" si="747"/>
        <v>-1.7999999999999972</v>
      </c>
      <c r="DL663" s="127">
        <f t="shared" si="748"/>
        <v>1</v>
      </c>
      <c r="DM663" s="127">
        <f t="shared" si="749"/>
        <v>-0.79999999999999716</v>
      </c>
      <c r="DN663" s="127">
        <f t="shared" si="750"/>
        <v>0.40000000000000213</v>
      </c>
      <c r="DO663" s="127">
        <f t="shared" si="751"/>
        <v>0.19999999999999929</v>
      </c>
      <c r="DP663" s="127">
        <f t="shared" si="752"/>
        <v>0</v>
      </c>
      <c r="DQ663" s="127">
        <f t="shared" si="753"/>
        <v>1.4000000000000021</v>
      </c>
      <c r="DR663" s="127">
        <f t="shared" si="754"/>
        <v>-3.4000000000000021</v>
      </c>
      <c r="DS663" s="127">
        <f t="shared" si="755"/>
        <v>-3</v>
      </c>
      <c r="DU663" s="103">
        <v>44304</v>
      </c>
      <c r="DY663" s="127">
        <v>11.4</v>
      </c>
      <c r="DZ663" s="127">
        <v>11.2</v>
      </c>
      <c r="EA663" s="134">
        <f t="shared" si="739"/>
        <v>0.20000000000000107</v>
      </c>
    </row>
    <row r="664" spans="10:131" ht="16.5" x14ac:dyDescent="0.35">
      <c r="J664" s="103">
        <v>44300</v>
      </c>
      <c r="K664" s="101">
        <f t="shared" si="738"/>
        <v>23.638709677419357</v>
      </c>
      <c r="L664" s="142">
        <v>24.4</v>
      </c>
      <c r="M664" s="143">
        <v>24.8</v>
      </c>
      <c r="N664" s="143">
        <v>24.8</v>
      </c>
      <c r="O664" s="143">
        <v>24</v>
      </c>
      <c r="P664" s="143">
        <v>25.2</v>
      </c>
      <c r="Q664" s="150">
        <v>28</v>
      </c>
      <c r="R664" s="142">
        <v>22.6</v>
      </c>
      <c r="S664" s="143">
        <v>23.4</v>
      </c>
      <c r="T664" s="143">
        <v>22.8</v>
      </c>
      <c r="U664" s="143">
        <v>25.4</v>
      </c>
      <c r="V664" s="143">
        <v>23.6</v>
      </c>
      <c r="W664" s="149">
        <v>25</v>
      </c>
      <c r="X664" s="161">
        <v>20.8</v>
      </c>
      <c r="Y664" s="143">
        <v>23.6</v>
      </c>
      <c r="Z664" s="143">
        <v>22.2</v>
      </c>
      <c r="AA664" s="143">
        <v>24</v>
      </c>
      <c r="AB664" s="150">
        <v>23</v>
      </c>
      <c r="AC664" s="142">
        <v>23</v>
      </c>
      <c r="AD664" s="143">
        <v>23</v>
      </c>
      <c r="AE664" s="143">
        <v>22.8</v>
      </c>
      <c r="AF664" s="143">
        <v>23</v>
      </c>
      <c r="AG664" s="143">
        <v>22.2</v>
      </c>
      <c r="AH664" s="143">
        <v>23</v>
      </c>
      <c r="AI664" s="143">
        <v>22</v>
      </c>
      <c r="AJ664" s="150">
        <v>22.8</v>
      </c>
      <c r="AK664" s="142">
        <v>23</v>
      </c>
      <c r="AL664" s="143">
        <v>24.2</v>
      </c>
      <c r="AM664" s="143">
        <v>23.6</v>
      </c>
      <c r="AN664" s="143">
        <v>23.6</v>
      </c>
      <c r="AO664" s="143">
        <v>24.2</v>
      </c>
      <c r="AP664" s="143">
        <v>24.8</v>
      </c>
      <c r="AQ664" s="110">
        <f t="shared" si="736"/>
        <v>1.6999999999999993</v>
      </c>
      <c r="DC664" s="103">
        <v>44300</v>
      </c>
      <c r="DD664" s="127">
        <f t="shared" si="740"/>
        <v>0.20000000000000284</v>
      </c>
      <c r="DE664" s="127">
        <f t="shared" si="741"/>
        <v>2</v>
      </c>
      <c r="DF664" s="127">
        <f t="shared" si="742"/>
        <v>0.20000000000000284</v>
      </c>
      <c r="DG664" s="127">
        <f t="shared" si="743"/>
        <v>0.20000000000000284</v>
      </c>
      <c r="DH664" s="127">
        <f t="shared" si="744"/>
        <v>0.80000000000000071</v>
      </c>
      <c r="DI664" s="127">
        <f t="shared" si="745"/>
        <v>-0.79999999999999716</v>
      </c>
      <c r="DJ664" s="127">
        <f t="shared" si="746"/>
        <v>-0.39999999999999858</v>
      </c>
      <c r="DK664" s="127">
        <f t="shared" si="747"/>
        <v>-1.3999999999999986</v>
      </c>
      <c r="DL664" s="127">
        <f t="shared" si="748"/>
        <v>1.4000000000000021</v>
      </c>
      <c r="DM664" s="127">
        <f t="shared" si="749"/>
        <v>-0.39999999999999858</v>
      </c>
      <c r="DN664" s="127">
        <f t="shared" si="750"/>
        <v>1</v>
      </c>
      <c r="DO664" s="127">
        <f t="shared" si="751"/>
        <v>0.60000000000000142</v>
      </c>
      <c r="DP664" s="127">
        <f t="shared" si="752"/>
        <v>0.59999999999999787</v>
      </c>
      <c r="DQ664" s="127">
        <f t="shared" si="753"/>
        <v>1.5999999999999979</v>
      </c>
      <c r="DR664" s="127">
        <f t="shared" si="754"/>
        <v>-3.3999999999999986</v>
      </c>
      <c r="DS664" s="127">
        <f t="shared" si="755"/>
        <v>-2.5999999999999979</v>
      </c>
      <c r="DU664" s="103">
        <v>44303</v>
      </c>
      <c r="DY664" s="127">
        <v>11.4</v>
      </c>
      <c r="DZ664" s="127">
        <v>11.3</v>
      </c>
      <c r="EA664" s="134">
        <f t="shared" si="739"/>
        <v>9.9999999999999645E-2</v>
      </c>
    </row>
    <row r="665" spans="10:131" ht="16.5" x14ac:dyDescent="0.35">
      <c r="J665" s="103">
        <v>44299</v>
      </c>
      <c r="K665" s="101">
        <f t="shared" si="738"/>
        <v>22.964516129032262</v>
      </c>
      <c r="L665" s="142">
        <v>23.8</v>
      </c>
      <c r="M665" s="143">
        <v>24.2</v>
      </c>
      <c r="N665" s="143">
        <v>24</v>
      </c>
      <c r="O665" s="143">
        <v>23.2</v>
      </c>
      <c r="P665" s="143">
        <v>24.6</v>
      </c>
      <c r="Q665" s="150">
        <v>27.2</v>
      </c>
      <c r="R665" s="142">
        <v>22</v>
      </c>
      <c r="S665" s="143">
        <v>22.8</v>
      </c>
      <c r="T665" s="143">
        <v>22.2</v>
      </c>
      <c r="U665" s="143">
        <v>25</v>
      </c>
      <c r="V665" s="143">
        <v>22.8</v>
      </c>
      <c r="W665" s="149">
        <v>24.4</v>
      </c>
      <c r="X665" s="161">
        <v>20.2</v>
      </c>
      <c r="Y665" s="143">
        <v>22.8</v>
      </c>
      <c r="Z665" s="143">
        <v>21.4</v>
      </c>
      <c r="AA665" s="143">
        <v>23.6</v>
      </c>
      <c r="AB665" s="150">
        <v>22.8</v>
      </c>
      <c r="AC665" s="142">
        <v>22.6</v>
      </c>
      <c r="AD665" s="143">
        <v>22.6</v>
      </c>
      <c r="AE665" s="143">
        <v>22.2</v>
      </c>
      <c r="AF665" s="143">
        <v>22.4</v>
      </c>
      <c r="AG665" s="143">
        <v>21.6</v>
      </c>
      <c r="AH665" s="143">
        <v>21.6</v>
      </c>
      <c r="AI665" s="143">
        <v>20.8</v>
      </c>
      <c r="AJ665" s="150">
        <v>21.6</v>
      </c>
      <c r="AK665" s="142">
        <v>22.2</v>
      </c>
      <c r="AL665" s="143">
        <v>23.2</v>
      </c>
      <c r="AM665" s="143">
        <v>23</v>
      </c>
      <c r="AN665" s="143">
        <v>23</v>
      </c>
      <c r="AO665" s="143">
        <v>23.4</v>
      </c>
      <c r="AP665" s="143">
        <v>24.7</v>
      </c>
      <c r="AQ665" s="110">
        <f t="shared" si="736"/>
        <v>1.5</v>
      </c>
      <c r="DC665" s="103">
        <v>44299</v>
      </c>
      <c r="DD665" s="127">
        <f t="shared" si="740"/>
        <v>0</v>
      </c>
      <c r="DE665" s="127">
        <f t="shared" si="741"/>
        <v>2.1999999999999993</v>
      </c>
      <c r="DF665" s="127">
        <f t="shared" si="742"/>
        <v>0.19999999999999929</v>
      </c>
      <c r="DG665" s="127">
        <f t="shared" si="743"/>
        <v>0.19999999999999929</v>
      </c>
      <c r="DH665" s="127">
        <f t="shared" si="744"/>
        <v>0.39999999999999858</v>
      </c>
      <c r="DI665" s="127">
        <f t="shared" si="745"/>
        <v>-0.80000000000000071</v>
      </c>
      <c r="DJ665" s="127">
        <f t="shared" si="746"/>
        <v>-1.1999999999999993</v>
      </c>
      <c r="DK665" s="127">
        <f t="shared" si="747"/>
        <v>-2</v>
      </c>
      <c r="DL665" s="127">
        <f t="shared" si="748"/>
        <v>1.1999999999999993</v>
      </c>
      <c r="DM665" s="127">
        <f t="shared" si="749"/>
        <v>-0.60000000000000142</v>
      </c>
      <c r="DN665" s="127">
        <f t="shared" si="750"/>
        <v>1</v>
      </c>
      <c r="DO665" s="127">
        <f t="shared" si="751"/>
        <v>1.3999999999999986</v>
      </c>
      <c r="DP665" s="127">
        <f t="shared" si="752"/>
        <v>0.39999999999999858</v>
      </c>
      <c r="DQ665" s="127">
        <f t="shared" si="753"/>
        <v>1.1999999999999993</v>
      </c>
      <c r="DR665" s="127">
        <f t="shared" si="754"/>
        <v>-3</v>
      </c>
      <c r="DS665" s="127">
        <f t="shared" si="755"/>
        <v>-2.6000000000000014</v>
      </c>
      <c r="DU665" s="103">
        <v>44302</v>
      </c>
      <c r="DY665" s="127">
        <v>11.9</v>
      </c>
      <c r="DZ665" s="127">
        <v>11.8</v>
      </c>
      <c r="EA665" s="134">
        <f t="shared" si="739"/>
        <v>9.9999999999999645E-2</v>
      </c>
    </row>
    <row r="666" spans="10:131" ht="16.5" x14ac:dyDescent="0.35">
      <c r="J666" s="103">
        <v>44298</v>
      </c>
      <c r="K666" s="101">
        <f t="shared" si="738"/>
        <v>22.458064516129035</v>
      </c>
      <c r="L666" s="142">
        <v>23.4</v>
      </c>
      <c r="M666" s="143">
        <v>23.6</v>
      </c>
      <c r="N666" s="143">
        <v>23.4</v>
      </c>
      <c r="O666" s="143">
        <v>22.4</v>
      </c>
      <c r="P666" s="143">
        <v>23.8</v>
      </c>
      <c r="Q666" s="150">
        <v>26.8</v>
      </c>
      <c r="R666" s="142">
        <v>22</v>
      </c>
      <c r="S666" s="143">
        <v>22.8</v>
      </c>
      <c r="T666" s="143">
        <v>21.4</v>
      </c>
      <c r="U666" s="143">
        <v>24.2</v>
      </c>
      <c r="V666" s="143">
        <v>22</v>
      </c>
      <c r="W666" s="149">
        <v>23.6</v>
      </c>
      <c r="X666" s="161">
        <v>19.399999999999999</v>
      </c>
      <c r="Y666" s="143">
        <v>22.2</v>
      </c>
      <c r="Z666" s="143">
        <v>20.8</v>
      </c>
      <c r="AA666" s="143">
        <v>23.4</v>
      </c>
      <c r="AB666" s="150">
        <v>22.8</v>
      </c>
      <c r="AC666" s="142">
        <v>22</v>
      </c>
      <c r="AD666" s="143">
        <v>22</v>
      </c>
      <c r="AE666" s="143">
        <v>22</v>
      </c>
      <c r="AF666" s="143">
        <v>22.4</v>
      </c>
      <c r="AG666" s="143">
        <v>21.2</v>
      </c>
      <c r="AH666" s="143">
        <v>21</v>
      </c>
      <c r="AI666" s="143">
        <v>20.6</v>
      </c>
      <c r="AJ666" s="150">
        <v>21</v>
      </c>
      <c r="AK666" s="142">
        <v>21.6</v>
      </c>
      <c r="AL666" s="143">
        <v>22.2</v>
      </c>
      <c r="AM666" s="143">
        <v>22.6</v>
      </c>
      <c r="AN666" s="143">
        <v>22.2</v>
      </c>
      <c r="AO666" s="143">
        <v>22.8</v>
      </c>
      <c r="AP666" s="143">
        <v>24.6</v>
      </c>
      <c r="AQ666" s="110">
        <f t="shared" si="736"/>
        <v>0.60000000000000142</v>
      </c>
      <c r="DC666" s="103">
        <v>44298</v>
      </c>
      <c r="DD666" s="127">
        <f t="shared" si="740"/>
        <v>-0.80000000000000071</v>
      </c>
      <c r="DE666" s="127">
        <f t="shared" si="741"/>
        <v>1.3999999999999986</v>
      </c>
      <c r="DF666" s="127">
        <f t="shared" si="742"/>
        <v>-0.60000000000000142</v>
      </c>
      <c r="DG666" s="127">
        <f t="shared" si="743"/>
        <v>-0.19999999999999929</v>
      </c>
      <c r="DH666" s="127">
        <f t="shared" si="744"/>
        <v>-0.60000000000000142</v>
      </c>
      <c r="DI666" s="127">
        <f t="shared" si="745"/>
        <v>-0.80000000000000071</v>
      </c>
      <c r="DJ666" s="127">
        <f t="shared" si="746"/>
        <v>-1.8000000000000007</v>
      </c>
      <c r="DK666" s="127">
        <f t="shared" si="747"/>
        <v>-2.1999999999999993</v>
      </c>
      <c r="DL666" s="127">
        <f t="shared" si="748"/>
        <v>0.59999999999999787</v>
      </c>
      <c r="DM666" s="127">
        <f t="shared" si="749"/>
        <v>-1.1999999999999993</v>
      </c>
      <c r="DN666" s="127">
        <f t="shared" si="750"/>
        <v>0.19999999999999929</v>
      </c>
      <c r="DO666" s="127">
        <f t="shared" si="751"/>
        <v>1.1999999999999993</v>
      </c>
      <c r="DP666" s="127">
        <f t="shared" si="752"/>
        <v>0.19999999999999929</v>
      </c>
      <c r="DQ666" s="127">
        <f t="shared" si="753"/>
        <v>0.19999999999999929</v>
      </c>
      <c r="DR666" s="127">
        <f t="shared" si="754"/>
        <v>-2.8000000000000007</v>
      </c>
      <c r="DS666" s="127">
        <f t="shared" si="755"/>
        <v>-3.4000000000000021</v>
      </c>
      <c r="DU666" s="103">
        <v>44301</v>
      </c>
      <c r="DY666" s="127">
        <v>12.2</v>
      </c>
      <c r="DZ666" s="127">
        <v>12</v>
      </c>
      <c r="EA666" s="134">
        <f t="shared" si="739"/>
        <v>0.19999999999999929</v>
      </c>
    </row>
    <row r="667" spans="10:131" ht="16.5" x14ac:dyDescent="0.35">
      <c r="J667" s="103">
        <v>44297</v>
      </c>
      <c r="K667" s="101">
        <f t="shared" si="738"/>
        <v>21.922580645161283</v>
      </c>
      <c r="L667" s="161">
        <v>22.4</v>
      </c>
      <c r="M667" s="143">
        <v>22.6</v>
      </c>
      <c r="N667" s="143">
        <v>23</v>
      </c>
      <c r="O667" s="143">
        <v>22</v>
      </c>
      <c r="P667" s="143">
        <v>23.4</v>
      </c>
      <c r="Q667" s="150">
        <v>26.4</v>
      </c>
      <c r="R667" s="142">
        <v>21</v>
      </c>
      <c r="S667" s="143">
        <v>21.4</v>
      </c>
      <c r="T667" s="143">
        <v>20.6</v>
      </c>
      <c r="U667" s="143">
        <v>23.6</v>
      </c>
      <c r="V667" s="143">
        <v>21</v>
      </c>
      <c r="W667" s="149">
        <v>23</v>
      </c>
      <c r="X667" s="161">
        <v>19.399999999999999</v>
      </c>
      <c r="Y667" s="143">
        <v>21.4</v>
      </c>
      <c r="Z667" s="143">
        <v>20.2</v>
      </c>
      <c r="AA667" s="143">
        <v>23.2</v>
      </c>
      <c r="AB667" s="150">
        <v>22.8</v>
      </c>
      <c r="AC667" s="142">
        <v>21.4</v>
      </c>
      <c r="AD667" s="143">
        <v>21.4</v>
      </c>
      <c r="AE667" s="143">
        <v>21.4</v>
      </c>
      <c r="AF667" s="143">
        <v>21.4</v>
      </c>
      <c r="AG667" s="143">
        <v>20.399999999999999</v>
      </c>
      <c r="AH667" s="143">
        <v>20.8</v>
      </c>
      <c r="AI667" s="143">
        <v>20.6</v>
      </c>
      <c r="AJ667" s="150">
        <v>21</v>
      </c>
      <c r="AK667" s="142">
        <v>21</v>
      </c>
      <c r="AL667" s="143">
        <v>21.4</v>
      </c>
      <c r="AM667" s="143">
        <v>22.4</v>
      </c>
      <c r="AN667" s="143">
        <v>22.2</v>
      </c>
      <c r="AO667" s="143">
        <v>22.4</v>
      </c>
      <c r="AP667" s="143">
        <v>24.4</v>
      </c>
      <c r="AQ667" s="110">
        <f t="shared" si="736"/>
        <v>1.1999999999999993</v>
      </c>
      <c r="DC667" s="103">
        <v>44297</v>
      </c>
      <c r="DD667" s="127">
        <f t="shared" si="740"/>
        <v>-0.39999999999999858</v>
      </c>
      <c r="DE667" s="127">
        <f t="shared" si="741"/>
        <v>2.2000000000000028</v>
      </c>
      <c r="DF667" s="127">
        <f t="shared" si="742"/>
        <v>0.80000000000000071</v>
      </c>
      <c r="DG667" s="127">
        <f t="shared" si="743"/>
        <v>1</v>
      </c>
      <c r="DH667" s="127">
        <f t="shared" si="744"/>
        <v>0</v>
      </c>
      <c r="DI667" s="127">
        <f t="shared" si="745"/>
        <v>-0.39999999999999858</v>
      </c>
      <c r="DJ667" s="127">
        <f t="shared" si="746"/>
        <v>-0.59999999999999787</v>
      </c>
      <c r="DK667" s="127">
        <f t="shared" si="747"/>
        <v>-0.79999999999999716</v>
      </c>
      <c r="DL667" s="127">
        <f t="shared" si="748"/>
        <v>1.6000000000000014</v>
      </c>
      <c r="DM667" s="127">
        <f t="shared" si="749"/>
        <v>-0.39999999999999858</v>
      </c>
      <c r="DN667" s="127">
        <f t="shared" si="750"/>
        <v>1.1999999999999993</v>
      </c>
      <c r="DO667" s="127">
        <f t="shared" si="751"/>
        <v>1.3999999999999986</v>
      </c>
      <c r="DP667" s="127">
        <f t="shared" si="752"/>
        <v>0.39999999999999858</v>
      </c>
      <c r="DQ667" s="127">
        <f t="shared" si="753"/>
        <v>0.39999999999999858</v>
      </c>
      <c r="DR667" s="127">
        <f t="shared" si="754"/>
        <v>-2</v>
      </c>
      <c r="DS667" s="127">
        <f t="shared" si="755"/>
        <v>-2</v>
      </c>
      <c r="DU667" s="103">
        <v>44300</v>
      </c>
      <c r="DY667" s="127">
        <v>11.7</v>
      </c>
      <c r="DZ667" s="127">
        <v>11.5</v>
      </c>
      <c r="EA667" s="134">
        <f t="shared" si="739"/>
        <v>0.19999999999999929</v>
      </c>
    </row>
    <row r="668" spans="10:131" ht="16.5" x14ac:dyDescent="0.35">
      <c r="J668" s="103">
        <v>44296</v>
      </c>
      <c r="K668" s="101">
        <f t="shared" si="738"/>
        <v>21.641935483870963</v>
      </c>
      <c r="L668" s="161">
        <v>22.2</v>
      </c>
      <c r="M668" s="143">
        <v>22.6</v>
      </c>
      <c r="N668" s="143">
        <v>22.4</v>
      </c>
      <c r="O668" s="143">
        <v>22.2</v>
      </c>
      <c r="P668" s="143">
        <v>23.6</v>
      </c>
      <c r="Q668" s="150">
        <v>26.4</v>
      </c>
      <c r="R668" s="142">
        <v>20.2</v>
      </c>
      <c r="S668" s="143">
        <v>20.399999999999999</v>
      </c>
      <c r="T668" s="143">
        <v>20.6</v>
      </c>
      <c r="U668" s="143">
        <v>23.5</v>
      </c>
      <c r="V668" s="143">
        <v>21</v>
      </c>
      <c r="W668" s="149">
        <v>23</v>
      </c>
      <c r="X668" s="161">
        <v>19.600000000000001</v>
      </c>
      <c r="Y668" s="143">
        <v>21.4</v>
      </c>
      <c r="Z668" s="143">
        <v>20.2</v>
      </c>
      <c r="AA668" s="143">
        <v>23.2</v>
      </c>
      <c r="AB668" s="150">
        <v>22.8</v>
      </c>
      <c r="AC668" s="142">
        <v>20.399999999999999</v>
      </c>
      <c r="AD668" s="143">
        <v>20.399999999999999</v>
      </c>
      <c r="AE668" s="143">
        <v>20.399999999999999</v>
      </c>
      <c r="AF668" s="143">
        <v>20.399999999999999</v>
      </c>
      <c r="AG668" s="143">
        <v>19.8</v>
      </c>
      <c r="AH668" s="143">
        <v>20.2</v>
      </c>
      <c r="AI668" s="143">
        <v>20</v>
      </c>
      <c r="AJ668" s="150">
        <v>20.2</v>
      </c>
      <c r="AK668" s="142">
        <v>21</v>
      </c>
      <c r="AL668" s="143">
        <v>21.4</v>
      </c>
      <c r="AM668" s="143">
        <v>22.4</v>
      </c>
      <c r="AN668" s="143">
        <v>22</v>
      </c>
      <c r="AO668" s="143">
        <v>22.6</v>
      </c>
      <c r="AP668" s="143">
        <v>24.4</v>
      </c>
      <c r="AQ668" s="110">
        <f t="shared" si="736"/>
        <v>2.2000000000000028</v>
      </c>
      <c r="DC668" s="103">
        <v>44296</v>
      </c>
      <c r="DD668" s="127">
        <f t="shared" si="740"/>
        <v>0.60000000000000142</v>
      </c>
      <c r="DE668" s="127">
        <f t="shared" si="741"/>
        <v>3.1000000000000014</v>
      </c>
      <c r="DF668" s="127">
        <f t="shared" si="742"/>
        <v>1.6000000000000014</v>
      </c>
      <c r="DG668" s="127">
        <f t="shared" si="743"/>
        <v>2</v>
      </c>
      <c r="DH668" s="127">
        <f t="shared" si="744"/>
        <v>1</v>
      </c>
      <c r="DI668" s="127">
        <f t="shared" si="745"/>
        <v>-0.19999999999999929</v>
      </c>
      <c r="DJ668" s="127">
        <f t="shared" si="746"/>
        <v>-0.19999999999999929</v>
      </c>
      <c r="DK668" s="127">
        <f t="shared" si="747"/>
        <v>-0.39999999999999858</v>
      </c>
      <c r="DL668" s="127">
        <f t="shared" si="748"/>
        <v>2</v>
      </c>
      <c r="DM668" s="127">
        <f t="shared" si="749"/>
        <v>0.60000000000000142</v>
      </c>
      <c r="DN668" s="127">
        <f t="shared" si="750"/>
        <v>1.8000000000000007</v>
      </c>
      <c r="DO668" s="127">
        <f t="shared" si="751"/>
        <v>1.8000000000000007</v>
      </c>
      <c r="DP668" s="127">
        <f t="shared" si="752"/>
        <v>0.39999999999999858</v>
      </c>
      <c r="DQ668" s="127">
        <f t="shared" si="753"/>
        <v>1.1999999999999993</v>
      </c>
      <c r="DR668" s="127">
        <f t="shared" si="754"/>
        <v>-1.7999999999999972</v>
      </c>
      <c r="DS668" s="127">
        <f t="shared" si="755"/>
        <v>-0.79999999999999716</v>
      </c>
      <c r="DU668" s="103">
        <v>44299</v>
      </c>
      <c r="DY668" s="127">
        <v>11.4</v>
      </c>
      <c r="DZ668" s="127">
        <v>11.2</v>
      </c>
      <c r="EA668" s="134">
        <f t="shared" si="739"/>
        <v>0.20000000000000107</v>
      </c>
    </row>
    <row r="669" spans="10:131" ht="16.5" x14ac:dyDescent="0.35">
      <c r="J669" s="103">
        <v>44295</v>
      </c>
      <c r="K669" s="101">
        <f t="shared" si="738"/>
        <v>21.803225806451611</v>
      </c>
      <c r="L669" s="161">
        <v>23</v>
      </c>
      <c r="M669" s="143">
        <v>23.4</v>
      </c>
      <c r="N669" s="143">
        <v>23</v>
      </c>
      <c r="O669" s="143">
        <v>23.2</v>
      </c>
      <c r="P669" s="143">
        <v>23.6</v>
      </c>
      <c r="Q669" s="150">
        <v>26.4</v>
      </c>
      <c r="R669" s="142">
        <v>20</v>
      </c>
      <c r="S669" s="143">
        <v>20</v>
      </c>
      <c r="T669" s="143">
        <v>20.6</v>
      </c>
      <c r="U669" s="143">
        <v>24.1</v>
      </c>
      <c r="V669" s="143">
        <v>21</v>
      </c>
      <c r="W669" s="149">
        <v>23.6</v>
      </c>
      <c r="X669" s="161">
        <v>19.600000000000001</v>
      </c>
      <c r="Y669" s="143">
        <v>21.6</v>
      </c>
      <c r="Z669" s="143">
        <v>20.2</v>
      </c>
      <c r="AA669" s="143">
        <v>23.2</v>
      </c>
      <c r="AB669" s="150">
        <v>22.8</v>
      </c>
      <c r="AC669" s="142">
        <v>20.399999999999999</v>
      </c>
      <c r="AD669" s="143">
        <v>20.399999999999999</v>
      </c>
      <c r="AE669" s="143">
        <v>20.399999999999999</v>
      </c>
      <c r="AF669" s="143">
        <v>20</v>
      </c>
      <c r="AG669" s="143">
        <v>19.8</v>
      </c>
      <c r="AH669" s="143">
        <v>19.8</v>
      </c>
      <c r="AI669" s="143">
        <v>18.8</v>
      </c>
      <c r="AJ669" s="150">
        <v>19.600000000000001</v>
      </c>
      <c r="AK669" s="142">
        <v>21</v>
      </c>
      <c r="AL669" s="143">
        <v>22.6</v>
      </c>
      <c r="AM669" s="143">
        <v>23</v>
      </c>
      <c r="AN669" s="143">
        <v>23</v>
      </c>
      <c r="AO669" s="143">
        <v>23.4</v>
      </c>
      <c r="AP669" s="143">
        <v>24.4</v>
      </c>
      <c r="AQ669" s="110">
        <f t="shared" ref="AQ669:AQ727" si="756">SUM(P669+AL669)/2-SUM(R669+S669)/2</f>
        <v>3.1000000000000014</v>
      </c>
      <c r="DC669" s="103">
        <v>44295</v>
      </c>
      <c r="DD669" s="127">
        <f t="shared" si="740"/>
        <v>1</v>
      </c>
      <c r="DE669" s="127">
        <f t="shared" si="741"/>
        <v>4.1000000000000014</v>
      </c>
      <c r="DF669" s="127">
        <f t="shared" si="742"/>
        <v>3</v>
      </c>
      <c r="DG669" s="127">
        <f t="shared" si="743"/>
        <v>3</v>
      </c>
      <c r="DH669" s="127">
        <f t="shared" si="744"/>
        <v>2.6000000000000014</v>
      </c>
      <c r="DI669" s="127">
        <f t="shared" si="745"/>
        <v>0</v>
      </c>
      <c r="DJ669" s="127">
        <f t="shared" si="746"/>
        <v>-0.19999999999999929</v>
      </c>
      <c r="DK669" s="127">
        <f t="shared" si="747"/>
        <v>-1.1999999999999993</v>
      </c>
      <c r="DL669" s="127">
        <f t="shared" si="748"/>
        <v>3</v>
      </c>
      <c r="DM669" s="127">
        <f t="shared" si="749"/>
        <v>1</v>
      </c>
      <c r="DN669" s="127">
        <f t="shared" si="750"/>
        <v>3</v>
      </c>
      <c r="DO669" s="127">
        <f t="shared" si="751"/>
        <v>3.1999999999999993</v>
      </c>
      <c r="DP669" s="127">
        <f t="shared" si="752"/>
        <v>1.6000000000000014</v>
      </c>
      <c r="DQ669" s="127">
        <f t="shared" si="753"/>
        <v>2.6000000000000014</v>
      </c>
      <c r="DR669" s="127">
        <f t="shared" si="754"/>
        <v>-3</v>
      </c>
      <c r="DS669" s="127">
        <f t="shared" si="755"/>
        <v>-0.39999999999999858</v>
      </c>
      <c r="DU669" s="103">
        <v>44298</v>
      </c>
      <c r="DY669" s="127">
        <v>11.2</v>
      </c>
      <c r="DZ669" s="127">
        <v>11</v>
      </c>
      <c r="EA669" s="134">
        <f t="shared" si="739"/>
        <v>0.19999999999999929</v>
      </c>
    </row>
    <row r="670" spans="10:131" ht="16.5" x14ac:dyDescent="0.35">
      <c r="J670" s="103">
        <v>44294</v>
      </c>
      <c r="K670" s="101">
        <f t="shared" si="738"/>
        <v>22.590322580645172</v>
      </c>
      <c r="L670" s="161">
        <v>23.6</v>
      </c>
      <c r="M670" s="143">
        <v>24</v>
      </c>
      <c r="N670" s="143">
        <v>23.6</v>
      </c>
      <c r="O670" s="143">
        <v>24.2</v>
      </c>
      <c r="P670" s="143">
        <v>24.8</v>
      </c>
      <c r="Q670" s="150">
        <v>26.6</v>
      </c>
      <c r="R670" s="142">
        <v>20.8</v>
      </c>
      <c r="S670" s="143">
        <v>20.8</v>
      </c>
      <c r="T670" s="143">
        <v>21.6</v>
      </c>
      <c r="U670" s="143">
        <v>24.9</v>
      </c>
      <c r="V670" s="143">
        <v>22</v>
      </c>
      <c r="W670" s="149">
        <v>24.6</v>
      </c>
      <c r="X670" s="161">
        <v>21</v>
      </c>
      <c r="Y670" s="143">
        <v>22</v>
      </c>
      <c r="Z670" s="143">
        <v>20.6</v>
      </c>
      <c r="AA670" s="143">
        <v>23.6</v>
      </c>
      <c r="AB670" s="150">
        <v>23.8</v>
      </c>
      <c r="AC670" s="142">
        <v>20.8</v>
      </c>
      <c r="AD670" s="143">
        <v>20.8</v>
      </c>
      <c r="AE670" s="143">
        <v>20.6</v>
      </c>
      <c r="AF670" s="143">
        <v>20.6</v>
      </c>
      <c r="AG670" s="143">
        <v>20.6</v>
      </c>
      <c r="AH670" s="143">
        <v>20.399999999999999</v>
      </c>
      <c r="AI670" s="143">
        <v>19.600000000000001</v>
      </c>
      <c r="AJ670" s="150">
        <v>20.399999999999999</v>
      </c>
      <c r="AK670" s="142">
        <v>22.2</v>
      </c>
      <c r="AL670" s="143">
        <v>24</v>
      </c>
      <c r="AM670" s="143">
        <v>24.2</v>
      </c>
      <c r="AN670" s="143">
        <v>24</v>
      </c>
      <c r="AO670" s="143">
        <v>24.6</v>
      </c>
      <c r="AP670" s="143">
        <v>25</v>
      </c>
      <c r="AQ670" s="110">
        <f t="shared" si="756"/>
        <v>3.5999999999999979</v>
      </c>
      <c r="DC670" s="103">
        <v>44294</v>
      </c>
      <c r="DD670" s="127">
        <f t="shared" si="740"/>
        <v>1.1999999999999993</v>
      </c>
      <c r="DE670" s="127">
        <f t="shared" si="741"/>
        <v>4.0999999999999979</v>
      </c>
      <c r="DF670" s="127">
        <f t="shared" si="742"/>
        <v>3.1999999999999993</v>
      </c>
      <c r="DG670" s="127">
        <f t="shared" si="743"/>
        <v>3.3999999999999986</v>
      </c>
      <c r="DH670" s="127">
        <f t="shared" si="744"/>
        <v>3.1999999999999993</v>
      </c>
      <c r="DI670" s="127">
        <f t="shared" si="745"/>
        <v>0</v>
      </c>
      <c r="DJ670" s="127">
        <f t="shared" si="746"/>
        <v>-0.40000000000000213</v>
      </c>
      <c r="DK670" s="127">
        <f t="shared" si="747"/>
        <v>-1.1999999999999993</v>
      </c>
      <c r="DL670" s="127">
        <f t="shared" si="748"/>
        <v>2.8000000000000007</v>
      </c>
      <c r="DM670" s="127">
        <f t="shared" si="749"/>
        <v>1.3999999999999986</v>
      </c>
      <c r="DN670" s="127">
        <f t="shared" si="750"/>
        <v>3.1999999999999993</v>
      </c>
      <c r="DO670" s="127">
        <f t="shared" si="751"/>
        <v>3.6000000000000014</v>
      </c>
      <c r="DP670" s="127">
        <f t="shared" si="752"/>
        <v>2</v>
      </c>
      <c r="DQ670" s="127">
        <f t="shared" si="753"/>
        <v>3.1999999999999993</v>
      </c>
      <c r="DR670" s="127">
        <f t="shared" si="754"/>
        <v>-3</v>
      </c>
      <c r="DS670" s="127">
        <f t="shared" si="755"/>
        <v>0.19999999999999929</v>
      </c>
      <c r="DU670" s="103">
        <v>44297</v>
      </c>
      <c r="DY670" s="127">
        <v>10.7</v>
      </c>
      <c r="DZ670" s="127">
        <v>10.5</v>
      </c>
      <c r="EA670" s="134">
        <f t="shared" si="739"/>
        <v>0.19999999999999929</v>
      </c>
    </row>
    <row r="671" spans="10:131" ht="16.5" x14ac:dyDescent="0.35">
      <c r="J671" s="103">
        <v>44293</v>
      </c>
      <c r="K671" s="101">
        <f t="shared" si="738"/>
        <v>23.377419354838711</v>
      </c>
      <c r="L671" s="161">
        <v>24.6</v>
      </c>
      <c r="M671" s="143">
        <v>24.8</v>
      </c>
      <c r="N671" s="143">
        <v>24.8</v>
      </c>
      <c r="O671" s="143">
        <v>25</v>
      </c>
      <c r="P671" s="143">
        <v>25.6</v>
      </c>
      <c r="Q671" s="150">
        <v>27</v>
      </c>
      <c r="R671" s="142">
        <v>21.6</v>
      </c>
      <c r="S671" s="143">
        <v>21.6</v>
      </c>
      <c r="T671" s="143">
        <v>22.8</v>
      </c>
      <c r="U671" s="143">
        <v>25.7</v>
      </c>
      <c r="V671" s="143">
        <v>23</v>
      </c>
      <c r="W671" s="149">
        <v>24.8</v>
      </c>
      <c r="X671" s="161">
        <v>21.6</v>
      </c>
      <c r="Y671" s="143">
        <v>22.4</v>
      </c>
      <c r="Z671" s="143">
        <v>21.2</v>
      </c>
      <c r="AA671" s="143">
        <v>24.4</v>
      </c>
      <c r="AB671" s="150">
        <v>24.6</v>
      </c>
      <c r="AC671" s="142">
        <v>21.4</v>
      </c>
      <c r="AD671" s="143">
        <v>21.4</v>
      </c>
      <c r="AE671" s="143">
        <v>21.4</v>
      </c>
      <c r="AF671" s="143">
        <v>21.4</v>
      </c>
      <c r="AG671" s="143">
        <v>21.2</v>
      </c>
      <c r="AH671" s="143">
        <v>21.4</v>
      </c>
      <c r="AI671" s="143">
        <v>20.399999999999999</v>
      </c>
      <c r="AJ671" s="150">
        <v>21.4</v>
      </c>
      <c r="AK671" s="142">
        <v>24.2</v>
      </c>
      <c r="AL671" s="143">
        <v>25.2</v>
      </c>
      <c r="AM671" s="143">
        <v>24.6</v>
      </c>
      <c r="AN671" s="143">
        <v>24.4</v>
      </c>
      <c r="AO671" s="143">
        <v>25.2</v>
      </c>
      <c r="AP671" s="143">
        <v>25.6</v>
      </c>
      <c r="AQ671" s="110">
        <f t="shared" si="756"/>
        <v>3.7999999999999972</v>
      </c>
      <c r="DC671" s="103">
        <v>44293</v>
      </c>
      <c r="DD671" s="127">
        <f t="shared" si="740"/>
        <v>1.3999999999999986</v>
      </c>
      <c r="DE671" s="127">
        <f t="shared" si="741"/>
        <v>4.0999999999999979</v>
      </c>
      <c r="DF671" s="127">
        <f t="shared" si="742"/>
        <v>2.7999999999999972</v>
      </c>
      <c r="DG671" s="127">
        <f t="shared" si="743"/>
        <v>3</v>
      </c>
      <c r="DH671" s="127">
        <f t="shared" si="744"/>
        <v>3.5999999999999979</v>
      </c>
      <c r="DI671" s="127">
        <f t="shared" si="745"/>
        <v>0</v>
      </c>
      <c r="DJ671" s="127">
        <f t="shared" si="746"/>
        <v>-0.20000000000000284</v>
      </c>
      <c r="DK671" s="127">
        <f t="shared" si="747"/>
        <v>-1.2000000000000028</v>
      </c>
      <c r="DL671" s="127">
        <f t="shared" si="748"/>
        <v>3.1999999999999993</v>
      </c>
      <c r="DM671" s="127">
        <f t="shared" si="749"/>
        <v>2.5999999999999979</v>
      </c>
      <c r="DN671" s="127">
        <f t="shared" si="750"/>
        <v>2.7999999999999972</v>
      </c>
      <c r="DO671" s="127">
        <f t="shared" si="751"/>
        <v>3</v>
      </c>
      <c r="DP671" s="127">
        <f t="shared" si="752"/>
        <v>2.1999999999999993</v>
      </c>
      <c r="DQ671" s="127">
        <f t="shared" si="753"/>
        <v>3.5999999999999979</v>
      </c>
      <c r="DR671" s="127">
        <f t="shared" si="754"/>
        <v>-3.5999999999999979</v>
      </c>
      <c r="DS671" s="127">
        <f t="shared" si="755"/>
        <v>0</v>
      </c>
      <c r="DU671" s="103">
        <v>44296</v>
      </c>
      <c r="DY671" s="127">
        <v>10.199999999999999</v>
      </c>
      <c r="DZ671" s="127">
        <v>10.199999999999999</v>
      </c>
      <c r="EA671" s="134">
        <f t="shared" si="739"/>
        <v>0</v>
      </c>
    </row>
    <row r="672" spans="10:131" ht="16.5" x14ac:dyDescent="0.35">
      <c r="J672" s="103">
        <v>44292</v>
      </c>
      <c r="K672" s="101">
        <f t="shared" si="738"/>
        <v>23.909677419354836</v>
      </c>
      <c r="L672" s="161">
        <v>25</v>
      </c>
      <c r="M672" s="143">
        <v>25.4</v>
      </c>
      <c r="N672" s="143">
        <v>25.2</v>
      </c>
      <c r="O672" s="143">
        <v>25.2</v>
      </c>
      <c r="P672" s="143">
        <v>26</v>
      </c>
      <c r="Q672" s="150">
        <v>27.2</v>
      </c>
      <c r="R672" s="142">
        <v>22.6</v>
      </c>
      <c r="S672" s="143">
        <v>22.6</v>
      </c>
      <c r="T672" s="143">
        <v>23.6</v>
      </c>
      <c r="U672" s="143">
        <v>26.1</v>
      </c>
      <c r="V672" s="143">
        <v>23.8</v>
      </c>
      <c r="W672" s="149">
        <v>25.5</v>
      </c>
      <c r="X672" s="161">
        <v>21.8</v>
      </c>
      <c r="Y672" s="143">
        <v>22.8</v>
      </c>
      <c r="Z672" s="143">
        <v>22.2</v>
      </c>
      <c r="AA672" s="143">
        <v>24.8</v>
      </c>
      <c r="AB672" s="150">
        <v>25.4</v>
      </c>
      <c r="AC672" s="142">
        <v>22</v>
      </c>
      <c r="AD672" s="143">
        <v>22</v>
      </c>
      <c r="AE672" s="143">
        <v>22</v>
      </c>
      <c r="AF672" s="143">
        <v>22</v>
      </c>
      <c r="AG672" s="143">
        <v>21.8</v>
      </c>
      <c r="AH672" s="143">
        <v>22</v>
      </c>
      <c r="AI672" s="143">
        <v>20.8</v>
      </c>
      <c r="AJ672" s="150">
        <v>22</v>
      </c>
      <c r="AK672" s="142">
        <v>24.6</v>
      </c>
      <c r="AL672" s="143">
        <v>25.6</v>
      </c>
      <c r="AM672" s="143">
        <v>24.8</v>
      </c>
      <c r="AN672" s="143">
        <v>24.6</v>
      </c>
      <c r="AO672" s="143">
        <v>25.8</v>
      </c>
      <c r="AP672" s="143">
        <v>26</v>
      </c>
      <c r="AQ672" s="110">
        <f t="shared" si="756"/>
        <v>3.1999999999999993</v>
      </c>
      <c r="DC672" s="103">
        <v>44292</v>
      </c>
      <c r="DD672" s="127">
        <f t="shared" si="740"/>
        <v>1.1999999999999993</v>
      </c>
      <c r="DE672" s="127">
        <f t="shared" si="741"/>
        <v>3.5</v>
      </c>
      <c r="DF672" s="127">
        <f t="shared" si="742"/>
        <v>2</v>
      </c>
      <c r="DG672" s="127">
        <f t="shared" si="743"/>
        <v>2.1999999999999993</v>
      </c>
      <c r="DH672" s="127">
        <f t="shared" si="744"/>
        <v>3</v>
      </c>
      <c r="DI672" s="127">
        <f t="shared" si="745"/>
        <v>0</v>
      </c>
      <c r="DJ672" s="127">
        <f t="shared" si="746"/>
        <v>-0.60000000000000142</v>
      </c>
      <c r="DK672" s="127">
        <f t="shared" si="747"/>
        <v>-1.8000000000000007</v>
      </c>
      <c r="DL672" s="127">
        <f t="shared" si="748"/>
        <v>2.5999999999999979</v>
      </c>
      <c r="DM672" s="127">
        <f t="shared" si="749"/>
        <v>2</v>
      </c>
      <c r="DN672" s="127">
        <f t="shared" si="750"/>
        <v>2</v>
      </c>
      <c r="DO672" s="127">
        <f t="shared" si="751"/>
        <v>2.6000000000000014</v>
      </c>
      <c r="DP672" s="127">
        <f t="shared" si="752"/>
        <v>1.8000000000000007</v>
      </c>
      <c r="DQ672" s="127">
        <f t="shared" si="753"/>
        <v>3</v>
      </c>
      <c r="DR672" s="127">
        <f t="shared" si="754"/>
        <v>-3.8000000000000007</v>
      </c>
      <c r="DS672" s="127">
        <f t="shared" si="755"/>
        <v>-0.80000000000000071</v>
      </c>
      <c r="DU672" s="103">
        <v>44295</v>
      </c>
      <c r="DY672" s="127">
        <v>10</v>
      </c>
      <c r="DZ672" s="127">
        <v>10</v>
      </c>
      <c r="EA672" s="134">
        <f t="shared" si="739"/>
        <v>0</v>
      </c>
    </row>
    <row r="673" spans="10:131" ht="16.5" x14ac:dyDescent="0.35">
      <c r="J673" s="103">
        <v>44291</v>
      </c>
      <c r="K673" s="101">
        <f t="shared" si="738"/>
        <v>24.429032258064513</v>
      </c>
      <c r="L673" s="161">
        <v>25.2</v>
      </c>
      <c r="M673" s="143">
        <v>26</v>
      </c>
      <c r="N673" s="143">
        <v>25.5</v>
      </c>
      <c r="O673" s="143">
        <v>25.6</v>
      </c>
      <c r="P673" s="143">
        <v>26.2</v>
      </c>
      <c r="Q673" s="150">
        <v>27.3</v>
      </c>
      <c r="R673" s="142">
        <v>23.2</v>
      </c>
      <c r="S673" s="143">
        <v>23.6</v>
      </c>
      <c r="T673" s="143">
        <v>24.2</v>
      </c>
      <c r="U673" s="143">
        <v>26.3</v>
      </c>
      <c r="V673" s="143">
        <v>24.4</v>
      </c>
      <c r="W673" s="149">
        <v>26.1</v>
      </c>
      <c r="X673" s="161">
        <v>22.4</v>
      </c>
      <c r="Y673" s="143">
        <v>23</v>
      </c>
      <c r="Z673" s="143">
        <v>22.4</v>
      </c>
      <c r="AA673" s="143">
        <v>25.2</v>
      </c>
      <c r="AB673" s="150">
        <v>26</v>
      </c>
      <c r="AC673" s="142">
        <v>23.2</v>
      </c>
      <c r="AD673" s="143">
        <v>23.2</v>
      </c>
      <c r="AE673" s="143">
        <v>23.2</v>
      </c>
      <c r="AF673" s="143">
        <v>23.2</v>
      </c>
      <c r="AG673" s="143">
        <v>23</v>
      </c>
      <c r="AH673" s="143">
        <v>22.4</v>
      </c>
      <c r="AI673" s="143">
        <v>21.2</v>
      </c>
      <c r="AJ673" s="150">
        <v>22</v>
      </c>
      <c r="AK673" s="142">
        <v>24.8</v>
      </c>
      <c r="AL673" s="143">
        <v>25.8</v>
      </c>
      <c r="AM673" s="143">
        <v>25.3</v>
      </c>
      <c r="AN673" s="143">
        <v>25.2</v>
      </c>
      <c r="AO673" s="143">
        <v>26</v>
      </c>
      <c r="AP673" s="143">
        <v>26.2</v>
      </c>
      <c r="AQ673" s="110">
        <f t="shared" si="756"/>
        <v>2.6000000000000014</v>
      </c>
      <c r="DC673" s="103">
        <v>44291</v>
      </c>
      <c r="DD673" s="127">
        <f t="shared" si="740"/>
        <v>0.79999999999999716</v>
      </c>
      <c r="DE673" s="127">
        <f t="shared" si="741"/>
        <v>2.6999999999999993</v>
      </c>
      <c r="DF673" s="127">
        <f t="shared" si="742"/>
        <v>1.5999999999999979</v>
      </c>
      <c r="DG673" s="127">
        <f t="shared" si="743"/>
        <v>1.6999999999999993</v>
      </c>
      <c r="DH673" s="127">
        <f t="shared" si="744"/>
        <v>2.1999999999999993</v>
      </c>
      <c r="DI673" s="127">
        <f t="shared" si="745"/>
        <v>-0.40000000000000213</v>
      </c>
      <c r="DJ673" s="127">
        <f t="shared" si="746"/>
        <v>-1.2000000000000028</v>
      </c>
      <c r="DK673" s="127">
        <f t="shared" si="747"/>
        <v>-2.4000000000000021</v>
      </c>
      <c r="DL673" s="127">
        <f t="shared" si="748"/>
        <v>1.8999999999999986</v>
      </c>
      <c r="DM673" s="127">
        <f t="shared" si="749"/>
        <v>1.1999999999999993</v>
      </c>
      <c r="DN673" s="127">
        <f t="shared" si="750"/>
        <v>2</v>
      </c>
      <c r="DO673" s="127">
        <f t="shared" si="751"/>
        <v>2.8000000000000007</v>
      </c>
      <c r="DP673" s="127">
        <f t="shared" si="752"/>
        <v>1.4000000000000021</v>
      </c>
      <c r="DQ673" s="127">
        <f t="shared" si="753"/>
        <v>2.6000000000000014</v>
      </c>
      <c r="DR673" s="127">
        <f t="shared" si="754"/>
        <v>-3.4000000000000021</v>
      </c>
      <c r="DS673" s="127">
        <f t="shared" si="755"/>
        <v>-1.2000000000000028</v>
      </c>
      <c r="DU673" s="103">
        <v>44294</v>
      </c>
      <c r="DY673" s="127">
        <v>10.4</v>
      </c>
      <c r="DZ673" s="127">
        <v>10.3</v>
      </c>
      <c r="EA673" s="134">
        <f t="shared" si="739"/>
        <v>9.9999999999999645E-2</v>
      </c>
    </row>
    <row r="674" spans="10:131" ht="16.5" x14ac:dyDescent="0.35">
      <c r="J674" s="103">
        <v>44290</v>
      </c>
      <c r="K674" s="101">
        <f t="shared" si="738"/>
        <v>24.680645161290325</v>
      </c>
      <c r="L674" s="161">
        <v>25.3</v>
      </c>
      <c r="M674" s="143">
        <v>26.2</v>
      </c>
      <c r="N674" s="143">
        <v>25.9</v>
      </c>
      <c r="O674" s="143">
        <v>26</v>
      </c>
      <c r="P674" s="143">
        <v>26.4</v>
      </c>
      <c r="Q674" s="150">
        <v>27.3</v>
      </c>
      <c r="R674" s="142">
        <v>23.4</v>
      </c>
      <c r="S674" s="143">
        <v>24</v>
      </c>
      <c r="T674" s="143">
        <v>24.6</v>
      </c>
      <c r="U674" s="143">
        <v>26.5</v>
      </c>
      <c r="V674" s="143">
        <v>25</v>
      </c>
      <c r="W674" s="149">
        <v>26.5</v>
      </c>
      <c r="X674" s="161">
        <v>22.6</v>
      </c>
      <c r="Y674" s="143">
        <v>23</v>
      </c>
      <c r="Z674" s="143">
        <v>22.6</v>
      </c>
      <c r="AA674" s="143">
        <v>25.6</v>
      </c>
      <c r="AB674" s="150">
        <v>26.6</v>
      </c>
      <c r="AC674" s="142">
        <v>23.4</v>
      </c>
      <c r="AD674" s="143">
        <v>23.4</v>
      </c>
      <c r="AE674" s="143">
        <v>23.4</v>
      </c>
      <c r="AF674" s="143">
        <v>23.4</v>
      </c>
      <c r="AG674" s="143">
        <v>23.6</v>
      </c>
      <c r="AH674" s="143">
        <v>22.4</v>
      </c>
      <c r="AI674" s="143">
        <v>21.2</v>
      </c>
      <c r="AJ674" s="150">
        <v>22</v>
      </c>
      <c r="AK674" s="142">
        <v>24.8</v>
      </c>
      <c r="AL674" s="143">
        <v>25.8</v>
      </c>
      <c r="AM674" s="143">
        <v>25.7</v>
      </c>
      <c r="AN674" s="143">
        <v>25.7</v>
      </c>
      <c r="AO674" s="143">
        <v>26.2</v>
      </c>
      <c r="AP674" s="143">
        <v>26.6</v>
      </c>
      <c r="AQ674" s="110">
        <f t="shared" si="756"/>
        <v>2.4000000000000021</v>
      </c>
      <c r="DC674" s="103">
        <v>44290</v>
      </c>
      <c r="DD674" s="127">
        <f t="shared" si="740"/>
        <v>1</v>
      </c>
      <c r="DE674" s="127">
        <f t="shared" si="741"/>
        <v>2.5</v>
      </c>
      <c r="DF674" s="127">
        <f t="shared" si="742"/>
        <v>1.6999999999999993</v>
      </c>
      <c r="DG674" s="127">
        <f t="shared" si="743"/>
        <v>1.6999999999999993</v>
      </c>
      <c r="DH674" s="127">
        <f t="shared" si="744"/>
        <v>1.8000000000000007</v>
      </c>
      <c r="DI674" s="127">
        <f t="shared" si="745"/>
        <v>-0.60000000000000142</v>
      </c>
      <c r="DJ674" s="127">
        <f t="shared" si="746"/>
        <v>-1.6000000000000014</v>
      </c>
      <c r="DK674" s="127">
        <f t="shared" si="747"/>
        <v>-2.8000000000000007</v>
      </c>
      <c r="DL674" s="127">
        <f t="shared" si="748"/>
        <v>1.8999999999999986</v>
      </c>
      <c r="DM674" s="127">
        <f t="shared" si="749"/>
        <v>0.80000000000000071</v>
      </c>
      <c r="DN674" s="127">
        <f t="shared" si="750"/>
        <v>2.3000000000000007</v>
      </c>
      <c r="DO674" s="127">
        <f t="shared" si="751"/>
        <v>3.3000000000000007</v>
      </c>
      <c r="DP674" s="127">
        <f t="shared" si="752"/>
        <v>0.80000000000000071</v>
      </c>
      <c r="DQ674" s="127">
        <f t="shared" si="753"/>
        <v>2.4000000000000021</v>
      </c>
      <c r="DR674" s="127">
        <f t="shared" si="754"/>
        <v>-3.1999999999999993</v>
      </c>
      <c r="DS674" s="127">
        <f t="shared" si="755"/>
        <v>-1.3999999999999986</v>
      </c>
      <c r="DU674" s="103">
        <v>44293</v>
      </c>
      <c r="DY674" s="127">
        <v>10.8</v>
      </c>
      <c r="DZ674" s="127">
        <v>10.7</v>
      </c>
      <c r="EA674" s="134">
        <f t="shared" si="739"/>
        <v>0.10000000000000142</v>
      </c>
    </row>
    <row r="675" spans="10:131" ht="16.5" x14ac:dyDescent="0.35">
      <c r="J675" s="103">
        <v>44289</v>
      </c>
      <c r="K675" s="101">
        <f t="shared" si="738"/>
        <v>24.751612903225812</v>
      </c>
      <c r="L675" s="161">
        <v>25.5</v>
      </c>
      <c r="M675" s="143">
        <v>26.2</v>
      </c>
      <c r="N675" s="143">
        <v>25.9</v>
      </c>
      <c r="O675" s="143">
        <v>26.2</v>
      </c>
      <c r="P675" s="143">
        <v>26.4</v>
      </c>
      <c r="Q675" s="150">
        <v>27.3</v>
      </c>
      <c r="R675" s="142">
        <v>23.4</v>
      </c>
      <c r="S675" s="143">
        <v>24</v>
      </c>
      <c r="T675" s="143">
        <v>24.6</v>
      </c>
      <c r="U675" s="143">
        <v>26.5</v>
      </c>
      <c r="V675" s="143">
        <v>25</v>
      </c>
      <c r="W675" s="149">
        <v>26.5</v>
      </c>
      <c r="X675" s="161">
        <v>22.6</v>
      </c>
      <c r="Y675" s="143">
        <v>23</v>
      </c>
      <c r="Z675" s="143">
        <v>23</v>
      </c>
      <c r="AA675" s="143">
        <v>25.6</v>
      </c>
      <c r="AB675" s="150">
        <v>26.6</v>
      </c>
      <c r="AC675" s="142">
        <v>23.6</v>
      </c>
      <c r="AD675" s="143">
        <v>23.6</v>
      </c>
      <c r="AE675" s="143">
        <v>23.6</v>
      </c>
      <c r="AF675" s="143">
        <v>23.4</v>
      </c>
      <c r="AG675" s="143">
        <v>23.8</v>
      </c>
      <c r="AH675" s="143">
        <v>22.6</v>
      </c>
      <c r="AI675" s="143">
        <v>21.4</v>
      </c>
      <c r="AJ675" s="150">
        <v>22.2</v>
      </c>
      <c r="AK675" s="142">
        <v>24.8</v>
      </c>
      <c r="AL675" s="143">
        <v>25.8</v>
      </c>
      <c r="AM675" s="143">
        <v>25.7</v>
      </c>
      <c r="AN675" s="143">
        <v>25.7</v>
      </c>
      <c r="AO675" s="143">
        <v>26.2</v>
      </c>
      <c r="AP675" s="143">
        <v>26.6</v>
      </c>
      <c r="AQ675" s="110">
        <f t="shared" si="756"/>
        <v>2.4000000000000021</v>
      </c>
      <c r="DC675" s="103">
        <v>44289</v>
      </c>
      <c r="DD675" s="127">
        <f t="shared" si="740"/>
        <v>1</v>
      </c>
      <c r="DE675" s="127">
        <f t="shared" si="741"/>
        <v>2.5</v>
      </c>
      <c r="DF675" s="127">
        <f t="shared" si="742"/>
        <v>1.6999999999999993</v>
      </c>
      <c r="DG675" s="127">
        <f t="shared" si="743"/>
        <v>1.6999999999999993</v>
      </c>
      <c r="DH675" s="127">
        <f t="shared" si="744"/>
        <v>1.8000000000000007</v>
      </c>
      <c r="DI675" s="127">
        <f t="shared" si="745"/>
        <v>-0.60000000000000142</v>
      </c>
      <c r="DJ675" s="127">
        <f t="shared" si="746"/>
        <v>-1.3999999999999986</v>
      </c>
      <c r="DK675" s="127">
        <f t="shared" si="747"/>
        <v>-2.6000000000000014</v>
      </c>
      <c r="DL675" s="127">
        <f t="shared" si="748"/>
        <v>1.8999999999999986</v>
      </c>
      <c r="DM675" s="127">
        <f t="shared" si="749"/>
        <v>0.80000000000000071</v>
      </c>
      <c r="DN675" s="127">
        <f t="shared" si="750"/>
        <v>2.3000000000000007</v>
      </c>
      <c r="DO675" s="127">
        <f t="shared" si="751"/>
        <v>3.0999999999999979</v>
      </c>
      <c r="DP675" s="127">
        <f t="shared" si="752"/>
        <v>0.80000000000000071</v>
      </c>
      <c r="DQ675" s="127">
        <f t="shared" si="753"/>
        <v>2.4000000000000021</v>
      </c>
      <c r="DR675" s="127">
        <f t="shared" si="754"/>
        <v>-3.1999999999999993</v>
      </c>
      <c r="DS675" s="127">
        <f t="shared" si="755"/>
        <v>-1.3999999999999986</v>
      </c>
      <c r="DU675" s="103">
        <v>44292</v>
      </c>
      <c r="DY675" s="127">
        <v>11.3</v>
      </c>
      <c r="DZ675" s="127">
        <v>11.2</v>
      </c>
      <c r="EA675" s="134">
        <f t="shared" si="739"/>
        <v>0.10000000000000142</v>
      </c>
    </row>
    <row r="676" spans="10:131" ht="16.5" x14ac:dyDescent="0.35">
      <c r="J676" s="103">
        <v>44288</v>
      </c>
      <c r="K676" s="101">
        <f t="shared" si="738"/>
        <v>24.929032258064527</v>
      </c>
      <c r="L676" s="161">
        <v>26</v>
      </c>
      <c r="M676" s="143">
        <v>26.4</v>
      </c>
      <c r="N676" s="143">
        <v>26</v>
      </c>
      <c r="O676" s="143">
        <v>26.4</v>
      </c>
      <c r="P676" s="143">
        <v>26.8</v>
      </c>
      <c r="Q676" s="150">
        <v>27.3</v>
      </c>
      <c r="R676" s="142">
        <v>23.8</v>
      </c>
      <c r="S676" s="143">
        <v>24</v>
      </c>
      <c r="T676" s="143">
        <v>24.6</v>
      </c>
      <c r="U676" s="143">
        <v>26.5</v>
      </c>
      <c r="V676" s="143">
        <v>25.2</v>
      </c>
      <c r="W676" s="149">
        <v>26.6</v>
      </c>
      <c r="X676" s="161">
        <v>22.8</v>
      </c>
      <c r="Y676" s="143">
        <v>23.6</v>
      </c>
      <c r="Z676" s="143">
        <v>23</v>
      </c>
      <c r="AA676" s="143">
        <v>25.6</v>
      </c>
      <c r="AB676" s="150">
        <v>26.6</v>
      </c>
      <c r="AC676" s="142">
        <v>23.6</v>
      </c>
      <c r="AD676" s="143">
        <v>23.6</v>
      </c>
      <c r="AE676" s="143">
        <v>23.6</v>
      </c>
      <c r="AF676" s="143">
        <v>23.4</v>
      </c>
      <c r="AG676" s="143">
        <v>23.8</v>
      </c>
      <c r="AH676" s="143">
        <v>23.4</v>
      </c>
      <c r="AI676" s="143">
        <v>22.2</v>
      </c>
      <c r="AJ676" s="150">
        <v>22.6</v>
      </c>
      <c r="AK676" s="142">
        <v>24.8</v>
      </c>
      <c r="AL676" s="143">
        <v>26.4</v>
      </c>
      <c r="AM676" s="143">
        <v>25.7</v>
      </c>
      <c r="AN676" s="143">
        <v>25.7</v>
      </c>
      <c r="AO676" s="143">
        <v>26.2</v>
      </c>
      <c r="AP676" s="143">
        <v>26.6</v>
      </c>
      <c r="AQ676" s="110">
        <f t="shared" si="756"/>
        <v>2.7000000000000028</v>
      </c>
      <c r="DC676" s="103">
        <v>44288</v>
      </c>
      <c r="DD676" s="127">
        <f t="shared" si="740"/>
        <v>1.1999999999999993</v>
      </c>
      <c r="DE676" s="127">
        <f t="shared" si="741"/>
        <v>2.5</v>
      </c>
      <c r="DF676" s="127">
        <f t="shared" si="742"/>
        <v>1.6999999999999993</v>
      </c>
      <c r="DG676" s="127">
        <f t="shared" si="743"/>
        <v>1.6999999999999993</v>
      </c>
      <c r="DH676" s="127">
        <f t="shared" si="744"/>
        <v>2.3999999999999986</v>
      </c>
      <c r="DI676" s="127">
        <f t="shared" si="745"/>
        <v>-0.19999999999999929</v>
      </c>
      <c r="DJ676" s="127">
        <f t="shared" si="746"/>
        <v>-0.60000000000000142</v>
      </c>
      <c r="DK676" s="127">
        <f t="shared" si="747"/>
        <v>-1.8000000000000007</v>
      </c>
      <c r="DL676" s="127">
        <f t="shared" si="748"/>
        <v>2</v>
      </c>
      <c r="DM676" s="127">
        <f t="shared" si="749"/>
        <v>0.80000000000000071</v>
      </c>
      <c r="DN676" s="127">
        <f t="shared" si="750"/>
        <v>1.8999999999999986</v>
      </c>
      <c r="DO676" s="127">
        <f t="shared" si="751"/>
        <v>2.3000000000000007</v>
      </c>
      <c r="DP676" s="127">
        <f t="shared" si="752"/>
        <v>1.1999999999999993</v>
      </c>
      <c r="DQ676" s="127">
        <f t="shared" si="753"/>
        <v>2.5999999999999979</v>
      </c>
      <c r="DR676" s="127">
        <f t="shared" si="754"/>
        <v>-3.5999999999999979</v>
      </c>
      <c r="DS676" s="127">
        <f t="shared" si="755"/>
        <v>-1.1999999999999993</v>
      </c>
      <c r="DU676" s="103">
        <v>44291</v>
      </c>
      <c r="DY676" s="127">
        <v>11.8</v>
      </c>
      <c r="DZ676" s="127">
        <v>11.7</v>
      </c>
      <c r="EA676" s="134">
        <f t="shared" ref="EA676:EA721" si="757">DY676-DZ676</f>
        <v>0.10000000000000142</v>
      </c>
    </row>
    <row r="677" spans="10:131" ht="16.5" x14ac:dyDescent="0.35">
      <c r="J677" s="103">
        <v>44287</v>
      </c>
      <c r="K677" s="101">
        <f t="shared" si="738"/>
        <v>25.048387096774196</v>
      </c>
      <c r="L677" s="161">
        <v>26</v>
      </c>
      <c r="M677" s="143">
        <v>26.4</v>
      </c>
      <c r="N677" s="143">
        <v>26.1</v>
      </c>
      <c r="O677" s="143">
        <v>26.4</v>
      </c>
      <c r="P677" s="143">
        <v>27.2</v>
      </c>
      <c r="Q677" s="150">
        <v>27.6</v>
      </c>
      <c r="R677" s="142">
        <v>23.8</v>
      </c>
      <c r="S677" s="143">
        <v>24</v>
      </c>
      <c r="T677" s="143">
        <v>24.6</v>
      </c>
      <c r="U677" s="143">
        <v>26.5</v>
      </c>
      <c r="V677" s="143">
        <v>25.6</v>
      </c>
      <c r="W677" s="149">
        <v>26.6</v>
      </c>
      <c r="X677" s="161">
        <v>22.8</v>
      </c>
      <c r="Y677" s="143">
        <v>24</v>
      </c>
      <c r="Z677" s="143">
        <v>23.4</v>
      </c>
      <c r="AA677" s="143">
        <v>25.6</v>
      </c>
      <c r="AB677" s="150">
        <v>26.6</v>
      </c>
      <c r="AC677" s="142">
        <v>23.6</v>
      </c>
      <c r="AD677" s="143">
        <v>23.6</v>
      </c>
      <c r="AE677" s="143">
        <v>23.6</v>
      </c>
      <c r="AF677" s="143">
        <v>23.4</v>
      </c>
      <c r="AG677" s="143">
        <v>23.8</v>
      </c>
      <c r="AH677" s="143">
        <v>23.6</v>
      </c>
      <c r="AI677" s="143">
        <v>22.6</v>
      </c>
      <c r="AJ677" s="150">
        <v>22.8</v>
      </c>
      <c r="AK677" s="142">
        <v>24.8</v>
      </c>
      <c r="AL677" s="143">
        <v>26.6</v>
      </c>
      <c r="AM677" s="143">
        <v>26</v>
      </c>
      <c r="AN677" s="143">
        <v>26</v>
      </c>
      <c r="AO677" s="143">
        <v>26.3</v>
      </c>
      <c r="AP677" s="143">
        <v>26.6</v>
      </c>
      <c r="AQ677" s="110">
        <f t="shared" si="756"/>
        <v>3</v>
      </c>
      <c r="DC677" s="103">
        <v>44287</v>
      </c>
      <c r="DD677" s="127">
        <f t="shared" si="740"/>
        <v>1.6000000000000014</v>
      </c>
      <c r="DE677" s="127">
        <f t="shared" si="741"/>
        <v>2.5</v>
      </c>
      <c r="DF677" s="127">
        <f t="shared" si="742"/>
        <v>2</v>
      </c>
      <c r="DG677" s="127">
        <f t="shared" si="743"/>
        <v>2</v>
      </c>
      <c r="DH677" s="127">
        <f t="shared" si="744"/>
        <v>2.6000000000000014</v>
      </c>
      <c r="DI677" s="127">
        <f t="shared" si="745"/>
        <v>-0.19999999999999929</v>
      </c>
      <c r="DJ677" s="127">
        <f t="shared" si="746"/>
        <v>-0.39999999999999858</v>
      </c>
      <c r="DK677" s="127">
        <f t="shared" si="747"/>
        <v>-1.3999999999999986</v>
      </c>
      <c r="DL677" s="127">
        <f t="shared" si="748"/>
        <v>2.1000000000000014</v>
      </c>
      <c r="DM677" s="127">
        <f t="shared" si="749"/>
        <v>0.80000000000000071</v>
      </c>
      <c r="DN677" s="127">
        <f t="shared" si="750"/>
        <v>2.1999999999999993</v>
      </c>
      <c r="DO677" s="127">
        <f t="shared" si="751"/>
        <v>2.3999999999999986</v>
      </c>
      <c r="DP677" s="127">
        <f t="shared" si="752"/>
        <v>1</v>
      </c>
      <c r="DQ677" s="127">
        <f t="shared" si="753"/>
        <v>2.8000000000000007</v>
      </c>
      <c r="DR677" s="127">
        <f t="shared" si="754"/>
        <v>-3.8000000000000007</v>
      </c>
      <c r="DS677" s="127">
        <f t="shared" si="755"/>
        <v>-1.1999999999999993</v>
      </c>
      <c r="DU677" s="103">
        <v>44290</v>
      </c>
      <c r="DY677" s="127">
        <v>12</v>
      </c>
      <c r="DZ677" s="127">
        <v>11.8</v>
      </c>
      <c r="EA677" s="134">
        <f t="shared" si="757"/>
        <v>0.19999999999999929</v>
      </c>
    </row>
    <row r="678" spans="10:131" ht="16.5" x14ac:dyDescent="0.35">
      <c r="J678" s="103">
        <v>44286</v>
      </c>
      <c r="K678" s="101">
        <f t="shared" si="738"/>
        <v>25.229032258064521</v>
      </c>
      <c r="L678" s="161">
        <v>26.6</v>
      </c>
      <c r="M678" s="143">
        <v>26.8</v>
      </c>
      <c r="N678" s="143">
        <v>26.3</v>
      </c>
      <c r="O678" s="143">
        <v>26.9</v>
      </c>
      <c r="P678" s="143">
        <v>27.2</v>
      </c>
      <c r="Q678" s="150">
        <v>27.8</v>
      </c>
      <c r="R678" s="142">
        <v>24</v>
      </c>
      <c r="S678" s="143">
        <v>24.4</v>
      </c>
      <c r="T678" s="143">
        <v>25.2</v>
      </c>
      <c r="U678" s="143">
        <v>26.9</v>
      </c>
      <c r="V678" s="143">
        <v>25.6</v>
      </c>
      <c r="W678" s="149">
        <v>26.8</v>
      </c>
      <c r="X678" s="161">
        <v>23.3</v>
      </c>
      <c r="Y678" s="143">
        <v>24.3</v>
      </c>
      <c r="Z678" s="143">
        <v>23.4</v>
      </c>
      <c r="AA678" s="143">
        <v>25.6</v>
      </c>
      <c r="AB678" s="150">
        <v>26.6</v>
      </c>
      <c r="AC678" s="142">
        <v>24.6</v>
      </c>
      <c r="AD678" s="143">
        <v>24.6</v>
      </c>
      <c r="AE678" s="143">
        <v>24.2</v>
      </c>
      <c r="AF678" s="143">
        <v>24.2</v>
      </c>
      <c r="AG678" s="143">
        <v>23.9</v>
      </c>
      <c r="AH678" s="143">
        <v>22.4</v>
      </c>
      <c r="AI678" s="143">
        <v>21.4</v>
      </c>
      <c r="AJ678" s="150">
        <v>22</v>
      </c>
      <c r="AK678" s="142">
        <v>25.2</v>
      </c>
      <c r="AL678" s="143">
        <v>26.6</v>
      </c>
      <c r="AM678" s="143">
        <v>26.1</v>
      </c>
      <c r="AN678" s="143">
        <v>26</v>
      </c>
      <c r="AO678" s="143">
        <v>26.6</v>
      </c>
      <c r="AP678" s="143">
        <v>26.6</v>
      </c>
      <c r="AQ678" s="110">
        <f t="shared" si="756"/>
        <v>2.6999999999999993</v>
      </c>
      <c r="DC678" s="103">
        <v>44286</v>
      </c>
      <c r="DD678" s="127">
        <f t="shared" si="740"/>
        <v>1.2000000000000028</v>
      </c>
      <c r="DE678" s="127">
        <f t="shared" si="741"/>
        <v>2.5</v>
      </c>
      <c r="DF678" s="127">
        <f t="shared" si="742"/>
        <v>1.6000000000000014</v>
      </c>
      <c r="DG678" s="127">
        <f t="shared" si="743"/>
        <v>1.7000000000000028</v>
      </c>
      <c r="DH678" s="127">
        <f t="shared" si="744"/>
        <v>2.2000000000000028</v>
      </c>
      <c r="DI678" s="127">
        <f t="shared" si="745"/>
        <v>-0.39999999999999858</v>
      </c>
      <c r="DJ678" s="127">
        <f t="shared" si="746"/>
        <v>-2</v>
      </c>
      <c r="DK678" s="127">
        <f t="shared" si="747"/>
        <v>-3</v>
      </c>
      <c r="DL678" s="127">
        <f t="shared" si="748"/>
        <v>1.9000000000000021</v>
      </c>
      <c r="DM678" s="127">
        <f t="shared" si="749"/>
        <v>0.80000000000000071</v>
      </c>
      <c r="DN678" s="127">
        <f t="shared" si="750"/>
        <v>2</v>
      </c>
      <c r="DO678" s="127">
        <f t="shared" si="751"/>
        <v>3.6000000000000014</v>
      </c>
      <c r="DP678" s="127">
        <f t="shared" si="752"/>
        <v>1</v>
      </c>
      <c r="DQ678" s="127">
        <f t="shared" si="753"/>
        <v>2.6000000000000014</v>
      </c>
      <c r="DR678" s="127">
        <f t="shared" si="754"/>
        <v>-3.3000000000000007</v>
      </c>
      <c r="DS678" s="127">
        <f t="shared" si="755"/>
        <v>-1.0999999999999979</v>
      </c>
      <c r="DU678" s="103">
        <v>44289</v>
      </c>
      <c r="DY678" s="127">
        <v>12</v>
      </c>
      <c r="DZ678" s="127">
        <v>11.9</v>
      </c>
      <c r="EA678" s="134">
        <f t="shared" si="757"/>
        <v>9.9999999999999645E-2</v>
      </c>
    </row>
    <row r="679" spans="10:131" ht="16.5" x14ac:dyDescent="0.35">
      <c r="J679" s="103">
        <v>44285</v>
      </c>
      <c r="K679" s="101">
        <f t="shared" si="738"/>
        <v>25.674193548387088</v>
      </c>
      <c r="L679" s="161">
        <v>26.6</v>
      </c>
      <c r="M679" s="143">
        <v>27.2</v>
      </c>
      <c r="N679" s="143">
        <v>26.5</v>
      </c>
      <c r="O679" s="143">
        <v>27.5</v>
      </c>
      <c r="P679" s="143">
        <v>27.3</v>
      </c>
      <c r="Q679" s="150">
        <v>28</v>
      </c>
      <c r="R679" s="142">
        <v>24.6</v>
      </c>
      <c r="S679" s="143">
        <v>25</v>
      </c>
      <c r="T679" s="143">
        <v>25.6</v>
      </c>
      <c r="U679" s="143">
        <v>27.3</v>
      </c>
      <c r="V679" s="143">
        <v>25.8</v>
      </c>
      <c r="W679" s="149">
        <v>27</v>
      </c>
      <c r="X679" s="161">
        <v>23.6</v>
      </c>
      <c r="Y679" s="143">
        <v>24.9</v>
      </c>
      <c r="Z679" s="143">
        <v>24</v>
      </c>
      <c r="AA679" s="143">
        <v>25.8</v>
      </c>
      <c r="AB679" s="150">
        <v>26.8</v>
      </c>
      <c r="AC679" s="142">
        <v>24.8</v>
      </c>
      <c r="AD679" s="143">
        <v>24.8</v>
      </c>
      <c r="AE679" s="143">
        <v>24.8</v>
      </c>
      <c r="AF679" s="143">
        <v>24.8</v>
      </c>
      <c r="AG679" s="143">
        <v>24.2</v>
      </c>
      <c r="AH679" s="143">
        <v>24</v>
      </c>
      <c r="AI679" s="143">
        <v>23</v>
      </c>
      <c r="AJ679" s="150">
        <v>23.8</v>
      </c>
      <c r="AK679" s="142">
        <v>25.3</v>
      </c>
      <c r="AL679" s="143">
        <v>26.8</v>
      </c>
      <c r="AM679" s="143">
        <v>26.5</v>
      </c>
      <c r="AN679" s="143">
        <v>26</v>
      </c>
      <c r="AO679" s="143">
        <v>26.8</v>
      </c>
      <c r="AP679" s="143">
        <v>26.8</v>
      </c>
      <c r="AQ679" s="110">
        <f t="shared" si="756"/>
        <v>2.25</v>
      </c>
      <c r="DC679" s="103">
        <v>44285</v>
      </c>
      <c r="DD679" s="127">
        <f t="shared" si="740"/>
        <v>0.80000000000000071</v>
      </c>
      <c r="DE679" s="127">
        <f t="shared" si="741"/>
        <v>2.3000000000000007</v>
      </c>
      <c r="DF679" s="127">
        <f t="shared" si="742"/>
        <v>1</v>
      </c>
      <c r="DG679" s="127">
        <f t="shared" si="743"/>
        <v>1.5</v>
      </c>
      <c r="DH679" s="127">
        <f t="shared" si="744"/>
        <v>1.8000000000000007</v>
      </c>
      <c r="DI679" s="127">
        <f t="shared" si="745"/>
        <v>-0.39999999999999858</v>
      </c>
      <c r="DJ679" s="127">
        <f t="shared" si="746"/>
        <v>-1</v>
      </c>
      <c r="DK679" s="127">
        <f t="shared" si="747"/>
        <v>-2</v>
      </c>
      <c r="DL679" s="127">
        <f t="shared" si="748"/>
        <v>1.5</v>
      </c>
      <c r="DM679" s="127">
        <f t="shared" si="749"/>
        <v>0.30000000000000071</v>
      </c>
      <c r="DN679" s="127">
        <f t="shared" si="750"/>
        <v>1.3999999999999986</v>
      </c>
      <c r="DO679" s="127">
        <f t="shared" si="751"/>
        <v>2</v>
      </c>
      <c r="DP679" s="127">
        <f t="shared" si="752"/>
        <v>1</v>
      </c>
      <c r="DQ679" s="127">
        <f t="shared" si="753"/>
        <v>2.1999999999999993</v>
      </c>
      <c r="DR679" s="127">
        <f t="shared" si="754"/>
        <v>-3.1999999999999993</v>
      </c>
      <c r="DS679" s="127">
        <f t="shared" si="755"/>
        <v>-1.3999999999999986</v>
      </c>
      <c r="DU679" s="103">
        <v>44288</v>
      </c>
      <c r="DY679" s="127">
        <v>12</v>
      </c>
      <c r="DZ679" s="127">
        <v>11.8</v>
      </c>
      <c r="EA679" s="134">
        <f t="shared" si="757"/>
        <v>0.19999999999999929</v>
      </c>
    </row>
    <row r="680" spans="10:131" ht="16.5" x14ac:dyDescent="0.35">
      <c r="J680" s="103">
        <v>44284</v>
      </c>
      <c r="K680" s="101">
        <f t="shared" si="738"/>
        <v>25.848387096774193</v>
      </c>
      <c r="L680" s="161">
        <v>26.7</v>
      </c>
      <c r="M680" s="143">
        <v>27.3</v>
      </c>
      <c r="N680" s="143">
        <v>26.5</v>
      </c>
      <c r="O680" s="143">
        <v>27.5</v>
      </c>
      <c r="P680" s="143">
        <v>27.7</v>
      </c>
      <c r="Q680" s="150">
        <v>28</v>
      </c>
      <c r="R680" s="142">
        <v>25</v>
      </c>
      <c r="S680" s="143">
        <v>25.4</v>
      </c>
      <c r="T680" s="143">
        <v>25.8</v>
      </c>
      <c r="U680" s="143">
        <v>27.3</v>
      </c>
      <c r="V680" s="143">
        <v>26</v>
      </c>
      <c r="W680" s="149">
        <v>27</v>
      </c>
      <c r="X680" s="161">
        <v>24</v>
      </c>
      <c r="Y680" s="143">
        <v>25.2</v>
      </c>
      <c r="Z680" s="143">
        <v>24.2</v>
      </c>
      <c r="AA680" s="143">
        <v>25.8</v>
      </c>
      <c r="AB680" s="150">
        <v>26.8</v>
      </c>
      <c r="AC680" s="142">
        <v>25</v>
      </c>
      <c r="AD680" s="143">
        <v>25</v>
      </c>
      <c r="AE680" s="143">
        <v>25.2</v>
      </c>
      <c r="AF680" s="143">
        <v>25.2</v>
      </c>
      <c r="AG680" s="143">
        <v>24.4</v>
      </c>
      <c r="AH680" s="143">
        <v>24.2</v>
      </c>
      <c r="AI680" s="143">
        <v>23.6</v>
      </c>
      <c r="AJ680" s="150">
        <v>24.2</v>
      </c>
      <c r="AK680" s="142">
        <v>25.3</v>
      </c>
      <c r="AL680" s="143">
        <v>26.8</v>
      </c>
      <c r="AM680" s="143">
        <v>26.5</v>
      </c>
      <c r="AN680" s="143">
        <v>26.1</v>
      </c>
      <c r="AO680" s="143">
        <v>26.8</v>
      </c>
      <c r="AP680" s="143">
        <v>26.8</v>
      </c>
      <c r="AQ680" s="110">
        <f t="shared" si="756"/>
        <v>2.0500000000000007</v>
      </c>
      <c r="DC680" s="103">
        <v>44284</v>
      </c>
      <c r="DD680" s="127">
        <f t="shared" si="740"/>
        <v>0.60000000000000142</v>
      </c>
      <c r="DE680" s="127">
        <f t="shared" si="741"/>
        <v>1.9000000000000021</v>
      </c>
      <c r="DF680" s="127">
        <f t="shared" si="742"/>
        <v>0.70000000000000284</v>
      </c>
      <c r="DG680" s="127">
        <f t="shared" si="743"/>
        <v>1.1000000000000014</v>
      </c>
      <c r="DH680" s="127">
        <f t="shared" si="744"/>
        <v>1.4000000000000021</v>
      </c>
      <c r="DI680" s="127">
        <f t="shared" si="745"/>
        <v>-0.39999999999999858</v>
      </c>
      <c r="DJ680" s="127">
        <f t="shared" si="746"/>
        <v>-1.1999999999999993</v>
      </c>
      <c r="DK680" s="127">
        <f t="shared" si="747"/>
        <v>-1.7999999999999972</v>
      </c>
      <c r="DL680" s="127">
        <f t="shared" si="748"/>
        <v>1.1000000000000014</v>
      </c>
      <c r="DM680" s="127">
        <f t="shared" si="749"/>
        <v>-9.9999999999997868E-2</v>
      </c>
      <c r="DN680" s="127">
        <f t="shared" si="750"/>
        <v>1.1000000000000014</v>
      </c>
      <c r="DO680" s="127">
        <f t="shared" si="751"/>
        <v>1.9000000000000021</v>
      </c>
      <c r="DP680" s="127">
        <f t="shared" si="752"/>
        <v>0.80000000000000071</v>
      </c>
      <c r="DQ680" s="127">
        <f t="shared" si="753"/>
        <v>1.8000000000000007</v>
      </c>
      <c r="DR680" s="127">
        <f t="shared" si="754"/>
        <v>-2.8000000000000007</v>
      </c>
      <c r="DS680" s="127">
        <f t="shared" si="755"/>
        <v>-1.3999999999999986</v>
      </c>
      <c r="DU680" s="103">
        <v>44287</v>
      </c>
      <c r="DY680" s="127">
        <v>12</v>
      </c>
      <c r="DZ680" s="127">
        <v>11.3</v>
      </c>
      <c r="EA680" s="134">
        <f t="shared" si="757"/>
        <v>0.69999999999999929</v>
      </c>
    </row>
    <row r="681" spans="10:131" ht="16.5" x14ac:dyDescent="0.35">
      <c r="J681" s="103">
        <v>44283</v>
      </c>
      <c r="K681" s="101">
        <f t="shared" si="738"/>
        <v>26.009677419354837</v>
      </c>
      <c r="L681" s="161">
        <v>26.9</v>
      </c>
      <c r="M681" s="143">
        <v>27.4</v>
      </c>
      <c r="N681" s="143">
        <v>26.6</v>
      </c>
      <c r="O681" s="143">
        <v>27.5</v>
      </c>
      <c r="P681" s="143">
        <v>27.9</v>
      </c>
      <c r="Q681" s="150">
        <v>28.2</v>
      </c>
      <c r="R681" s="142">
        <v>25.2</v>
      </c>
      <c r="S681" s="143">
        <v>25.4</v>
      </c>
      <c r="T681" s="143">
        <v>25.8</v>
      </c>
      <c r="U681" s="143">
        <v>27.5</v>
      </c>
      <c r="V681" s="143">
        <v>26</v>
      </c>
      <c r="W681" s="149">
        <v>27.1</v>
      </c>
      <c r="X681" s="161">
        <v>24</v>
      </c>
      <c r="Y681" s="143">
        <v>25.4</v>
      </c>
      <c r="Z681" s="143">
        <v>24.6</v>
      </c>
      <c r="AA681" s="143">
        <v>25.8</v>
      </c>
      <c r="AB681" s="150">
        <v>26.8</v>
      </c>
      <c r="AC681" s="142">
        <v>25.2</v>
      </c>
      <c r="AD681" s="143">
        <v>25.2</v>
      </c>
      <c r="AE681" s="143">
        <v>25.4</v>
      </c>
      <c r="AF681" s="143">
        <v>25.2</v>
      </c>
      <c r="AG681" s="143">
        <v>24.6</v>
      </c>
      <c r="AH681" s="143">
        <v>24.6</v>
      </c>
      <c r="AI681" s="143">
        <v>23.9</v>
      </c>
      <c r="AJ681" s="150">
        <v>24.6</v>
      </c>
      <c r="AK681" s="142">
        <v>25.5</v>
      </c>
      <c r="AL681" s="143">
        <v>27</v>
      </c>
      <c r="AM681" s="143">
        <v>26.8</v>
      </c>
      <c r="AN681" s="143">
        <v>26.3</v>
      </c>
      <c r="AO681" s="143">
        <v>27.1</v>
      </c>
      <c r="AP681" s="143">
        <v>26.8</v>
      </c>
      <c r="AQ681" s="110">
        <f t="shared" si="756"/>
        <v>2.1500000000000021</v>
      </c>
      <c r="DC681" s="103">
        <v>44283</v>
      </c>
      <c r="DD681" s="127">
        <f t="shared" si="740"/>
        <v>0.60000000000000142</v>
      </c>
      <c r="DE681" s="127">
        <f t="shared" si="741"/>
        <v>2.1000000000000014</v>
      </c>
      <c r="DF681" s="127">
        <f t="shared" si="742"/>
        <v>0.90000000000000213</v>
      </c>
      <c r="DG681" s="127">
        <f t="shared" si="743"/>
        <v>1.4000000000000021</v>
      </c>
      <c r="DH681" s="127">
        <f t="shared" si="744"/>
        <v>1.6000000000000014</v>
      </c>
      <c r="DI681" s="127">
        <f t="shared" si="745"/>
        <v>-0.19999999999999929</v>
      </c>
      <c r="DJ681" s="127">
        <f t="shared" si="746"/>
        <v>-0.79999999999999716</v>
      </c>
      <c r="DK681" s="127">
        <f t="shared" si="747"/>
        <v>-1.5</v>
      </c>
      <c r="DL681" s="127">
        <f t="shared" si="748"/>
        <v>1.2000000000000028</v>
      </c>
      <c r="DM681" s="127">
        <f t="shared" si="749"/>
        <v>0.10000000000000142</v>
      </c>
      <c r="DN681" s="127">
        <f t="shared" si="750"/>
        <v>1.1000000000000014</v>
      </c>
      <c r="DO681" s="127">
        <f t="shared" si="751"/>
        <v>1.6999999999999993</v>
      </c>
      <c r="DP681" s="127">
        <f t="shared" si="752"/>
        <v>1</v>
      </c>
      <c r="DQ681" s="127">
        <f t="shared" si="753"/>
        <v>1.8000000000000007</v>
      </c>
      <c r="DR681" s="127">
        <f t="shared" si="754"/>
        <v>-3</v>
      </c>
      <c r="DS681" s="127">
        <f t="shared" si="755"/>
        <v>-1.3999999999999986</v>
      </c>
      <c r="DU681" s="103">
        <v>44286</v>
      </c>
      <c r="DY681" s="127">
        <v>12.2</v>
      </c>
      <c r="DZ681" s="127">
        <v>12.1</v>
      </c>
      <c r="EA681" s="134">
        <f t="shared" si="757"/>
        <v>9.9999999999999645E-2</v>
      </c>
    </row>
    <row r="682" spans="10:131" ht="16.5" x14ac:dyDescent="0.35">
      <c r="J682" s="103">
        <v>44282</v>
      </c>
      <c r="K682" s="101">
        <f t="shared" si="738"/>
        <v>26.319354838709678</v>
      </c>
      <c r="L682" s="161">
        <v>27.3</v>
      </c>
      <c r="M682" s="143">
        <v>27.8</v>
      </c>
      <c r="N682" s="143">
        <v>26.8</v>
      </c>
      <c r="O682" s="143">
        <v>27.7</v>
      </c>
      <c r="P682" s="143">
        <v>28.1</v>
      </c>
      <c r="Q682" s="150">
        <v>28.7</v>
      </c>
      <c r="R682" s="142">
        <v>25.4</v>
      </c>
      <c r="S682" s="143">
        <v>25.8</v>
      </c>
      <c r="T682" s="143">
        <v>26.2</v>
      </c>
      <c r="U682" s="143">
        <v>27.7</v>
      </c>
      <c r="V682" s="143">
        <v>26.4</v>
      </c>
      <c r="W682" s="149">
        <v>27.2</v>
      </c>
      <c r="X682" s="161">
        <v>24.4</v>
      </c>
      <c r="Y682" s="143">
        <v>25.9</v>
      </c>
      <c r="Z682" s="143">
        <v>25</v>
      </c>
      <c r="AA682" s="143">
        <v>26</v>
      </c>
      <c r="AB682" s="150">
        <v>27</v>
      </c>
      <c r="AC682" s="142">
        <v>25.8</v>
      </c>
      <c r="AD682" s="143">
        <v>25.8</v>
      </c>
      <c r="AE682" s="143">
        <v>25.4</v>
      </c>
      <c r="AF682" s="143">
        <v>25.6</v>
      </c>
      <c r="AG682" s="143">
        <v>25</v>
      </c>
      <c r="AH682" s="143">
        <v>24.8</v>
      </c>
      <c r="AI682" s="143">
        <v>24</v>
      </c>
      <c r="AJ682" s="150">
        <v>24.8</v>
      </c>
      <c r="AK682" s="142">
        <v>25.9</v>
      </c>
      <c r="AL682" s="143">
        <v>27.2</v>
      </c>
      <c r="AM682" s="143">
        <v>27.2</v>
      </c>
      <c r="AN682" s="143">
        <v>26.8</v>
      </c>
      <c r="AO682" s="143">
        <v>27.2</v>
      </c>
      <c r="AP682" s="143">
        <v>27</v>
      </c>
      <c r="AQ682" s="110">
        <f t="shared" si="756"/>
        <v>2.0499999999999972</v>
      </c>
      <c r="DC682" s="103">
        <v>44282</v>
      </c>
      <c r="DD682" s="127">
        <f t="shared" si="740"/>
        <v>0.59999999999999787</v>
      </c>
      <c r="DE682" s="127">
        <f t="shared" si="741"/>
        <v>1.8999999999999986</v>
      </c>
      <c r="DF682" s="127">
        <f t="shared" si="742"/>
        <v>1</v>
      </c>
      <c r="DG682" s="127">
        <f t="shared" si="743"/>
        <v>1.3999999999999986</v>
      </c>
      <c r="DH682" s="127">
        <f t="shared" si="744"/>
        <v>1.3999999999999986</v>
      </c>
      <c r="DI682" s="127">
        <f t="shared" si="745"/>
        <v>-0.40000000000000213</v>
      </c>
      <c r="DJ682" s="127">
        <f t="shared" si="746"/>
        <v>-1</v>
      </c>
      <c r="DK682" s="127">
        <f t="shared" si="747"/>
        <v>-1.8000000000000007</v>
      </c>
      <c r="DL682" s="127">
        <f t="shared" si="748"/>
        <v>1</v>
      </c>
      <c r="DM682" s="127">
        <f t="shared" si="749"/>
        <v>9.9999999999997868E-2</v>
      </c>
      <c r="DN682" s="127">
        <f t="shared" si="750"/>
        <v>1.4000000000000021</v>
      </c>
      <c r="DO682" s="127">
        <f t="shared" si="751"/>
        <v>2</v>
      </c>
      <c r="DP682" s="127">
        <f t="shared" si="752"/>
        <v>0.80000000000000071</v>
      </c>
      <c r="DQ682" s="127">
        <f t="shared" si="753"/>
        <v>1.8000000000000007</v>
      </c>
      <c r="DR682" s="127">
        <f t="shared" si="754"/>
        <v>-2.8000000000000007</v>
      </c>
      <c r="DS682" s="127">
        <f t="shared" si="755"/>
        <v>-1.4000000000000021</v>
      </c>
      <c r="DU682" s="103">
        <v>44285</v>
      </c>
      <c r="DY682" s="127">
        <v>12.5</v>
      </c>
      <c r="DZ682" s="127">
        <v>12.3</v>
      </c>
      <c r="EA682" s="134">
        <f t="shared" si="757"/>
        <v>0.19999999999999929</v>
      </c>
    </row>
    <row r="683" spans="10:131" ht="16.5" x14ac:dyDescent="0.35">
      <c r="J683" s="103">
        <v>44281</v>
      </c>
      <c r="K683" s="101">
        <f t="shared" si="738"/>
        <v>26.474193548387102</v>
      </c>
      <c r="L683" s="161">
        <v>27.3</v>
      </c>
      <c r="M683" s="143">
        <v>27.8</v>
      </c>
      <c r="N683" s="143">
        <v>27</v>
      </c>
      <c r="O683" s="143">
        <v>27.9</v>
      </c>
      <c r="P683" s="143">
        <v>28.3</v>
      </c>
      <c r="Q683" s="150">
        <v>28.7</v>
      </c>
      <c r="R683" s="142">
        <v>25.4</v>
      </c>
      <c r="S683" s="143">
        <v>26</v>
      </c>
      <c r="T683" s="143">
        <v>26.4</v>
      </c>
      <c r="U683" s="143">
        <v>27.9</v>
      </c>
      <c r="V683" s="143">
        <v>26.6</v>
      </c>
      <c r="W683" s="149">
        <v>27.3</v>
      </c>
      <c r="X683" s="161">
        <v>24.6</v>
      </c>
      <c r="Y683" s="143">
        <v>25.9</v>
      </c>
      <c r="Z683" s="143">
        <v>25.5</v>
      </c>
      <c r="AA683" s="143">
        <v>26</v>
      </c>
      <c r="AB683" s="150">
        <v>27</v>
      </c>
      <c r="AC683" s="142">
        <v>25.8</v>
      </c>
      <c r="AD683" s="143">
        <v>25.8</v>
      </c>
      <c r="AE683" s="143">
        <v>25.8</v>
      </c>
      <c r="AF683" s="143">
        <v>25.7</v>
      </c>
      <c r="AG683" s="143">
        <v>25.2</v>
      </c>
      <c r="AH683" s="143">
        <v>25.2</v>
      </c>
      <c r="AI683" s="143">
        <v>24.2</v>
      </c>
      <c r="AJ683" s="150">
        <v>25.2</v>
      </c>
      <c r="AK683" s="142">
        <v>26.3</v>
      </c>
      <c r="AL683" s="143">
        <v>27.4</v>
      </c>
      <c r="AM683" s="143">
        <v>27.2</v>
      </c>
      <c r="AN683" s="143">
        <v>27</v>
      </c>
      <c r="AO683" s="143">
        <v>27.3</v>
      </c>
      <c r="AP683" s="143">
        <v>27</v>
      </c>
      <c r="AQ683" s="110">
        <f t="shared" si="756"/>
        <v>2.1500000000000021</v>
      </c>
      <c r="DC683" s="103">
        <v>44281</v>
      </c>
      <c r="DD683" s="127">
        <f t="shared" si="740"/>
        <v>0.60000000000000142</v>
      </c>
      <c r="DE683" s="127">
        <f t="shared" si="741"/>
        <v>1.8999999999999986</v>
      </c>
      <c r="DF683" s="127">
        <f t="shared" si="742"/>
        <v>1</v>
      </c>
      <c r="DG683" s="127">
        <f t="shared" si="743"/>
        <v>1.1999999999999993</v>
      </c>
      <c r="DH683" s="127">
        <f t="shared" si="744"/>
        <v>1.3999999999999986</v>
      </c>
      <c r="DI683" s="127">
        <f t="shared" si="745"/>
        <v>-0.60000000000000142</v>
      </c>
      <c r="DJ683" s="127">
        <f t="shared" si="746"/>
        <v>-0.80000000000000071</v>
      </c>
      <c r="DK683" s="127">
        <f t="shared" si="747"/>
        <v>-1.8000000000000007</v>
      </c>
      <c r="DL683" s="127">
        <f t="shared" si="748"/>
        <v>1</v>
      </c>
      <c r="DM683" s="127">
        <f t="shared" si="749"/>
        <v>0.30000000000000071</v>
      </c>
      <c r="DN683" s="127">
        <f t="shared" si="750"/>
        <v>1.6000000000000014</v>
      </c>
      <c r="DO683" s="127">
        <f t="shared" si="751"/>
        <v>1.8000000000000007</v>
      </c>
      <c r="DP683" s="127">
        <f t="shared" si="752"/>
        <v>0.79999999999999716</v>
      </c>
      <c r="DQ683" s="127">
        <f t="shared" si="753"/>
        <v>2</v>
      </c>
      <c r="DR683" s="127">
        <f t="shared" si="754"/>
        <v>-2.7999999999999972</v>
      </c>
      <c r="DS683" s="127">
        <f t="shared" si="755"/>
        <v>-1.3999999999999986</v>
      </c>
      <c r="DU683" s="103">
        <v>44284</v>
      </c>
      <c r="DY683" s="127">
        <v>12.7</v>
      </c>
      <c r="DZ683" s="127">
        <v>12.5</v>
      </c>
      <c r="EA683" s="134">
        <f t="shared" si="757"/>
        <v>0.19999999999999929</v>
      </c>
    </row>
    <row r="684" spans="10:131" ht="16.5" x14ac:dyDescent="0.35">
      <c r="J684" s="103">
        <v>44280</v>
      </c>
      <c r="K684" s="101">
        <f t="shared" si="738"/>
        <v>26.641935483870967</v>
      </c>
      <c r="L684" s="161">
        <v>27.3</v>
      </c>
      <c r="M684" s="143">
        <v>27.8</v>
      </c>
      <c r="N684" s="143">
        <v>27.1</v>
      </c>
      <c r="O684" s="143">
        <v>28.1</v>
      </c>
      <c r="P684" s="143">
        <v>28.5</v>
      </c>
      <c r="Q684" s="150">
        <v>28.7</v>
      </c>
      <c r="R684" s="142">
        <v>25.8</v>
      </c>
      <c r="S684" s="143">
        <v>26.1</v>
      </c>
      <c r="T684" s="143">
        <v>26.6</v>
      </c>
      <c r="U684" s="143">
        <v>28.4</v>
      </c>
      <c r="V684" s="143">
        <v>26.8</v>
      </c>
      <c r="W684" s="149">
        <v>27.5</v>
      </c>
      <c r="X684" s="161">
        <v>24.7</v>
      </c>
      <c r="Y684" s="143">
        <v>25.9</v>
      </c>
      <c r="Z684" s="143">
        <v>25.9</v>
      </c>
      <c r="AA684" s="143">
        <v>26</v>
      </c>
      <c r="AB684" s="150">
        <v>27</v>
      </c>
      <c r="AC684" s="142">
        <v>26</v>
      </c>
      <c r="AD684" s="143">
        <v>26</v>
      </c>
      <c r="AE684" s="143">
        <v>26</v>
      </c>
      <c r="AF684" s="143">
        <v>25.8</v>
      </c>
      <c r="AG684" s="143">
        <v>25.4</v>
      </c>
      <c r="AH684" s="143">
        <v>25.6</v>
      </c>
      <c r="AI684" s="143">
        <v>24.6</v>
      </c>
      <c r="AJ684" s="150">
        <v>25.4</v>
      </c>
      <c r="AK684" s="142">
        <v>26.5</v>
      </c>
      <c r="AL684" s="143">
        <v>27.7</v>
      </c>
      <c r="AM684" s="143">
        <v>27.2</v>
      </c>
      <c r="AN684" s="143">
        <v>27</v>
      </c>
      <c r="AO684" s="143">
        <v>27.5</v>
      </c>
      <c r="AP684" s="143">
        <v>27</v>
      </c>
      <c r="AQ684" s="110">
        <f t="shared" si="756"/>
        <v>2.1499999999999986</v>
      </c>
      <c r="DC684" s="103">
        <v>44280</v>
      </c>
      <c r="DD684" s="127">
        <f t="shared" si="740"/>
        <v>0.69999999999999929</v>
      </c>
      <c r="DE684" s="127">
        <f t="shared" si="741"/>
        <v>2.2999999999999972</v>
      </c>
      <c r="DF684" s="127">
        <f t="shared" si="742"/>
        <v>0.89999999999999858</v>
      </c>
      <c r="DG684" s="127">
        <f t="shared" si="743"/>
        <v>1.0999999999999979</v>
      </c>
      <c r="DH684" s="127">
        <f t="shared" si="744"/>
        <v>1.5999999999999979</v>
      </c>
      <c r="DI684" s="127">
        <f t="shared" si="745"/>
        <v>-0.30000000000000071</v>
      </c>
      <c r="DJ684" s="127">
        <f t="shared" si="746"/>
        <v>-0.5</v>
      </c>
      <c r="DK684" s="127">
        <f t="shared" si="747"/>
        <v>-1.5</v>
      </c>
      <c r="DL684" s="127">
        <f t="shared" si="748"/>
        <v>1</v>
      </c>
      <c r="DM684" s="127">
        <f t="shared" si="749"/>
        <v>0.39999999999999858</v>
      </c>
      <c r="DN684" s="127">
        <f t="shared" si="750"/>
        <v>1.1999999999999993</v>
      </c>
      <c r="DO684" s="127">
        <f t="shared" si="751"/>
        <v>1.3999999999999986</v>
      </c>
      <c r="DP684" s="127">
        <f t="shared" si="752"/>
        <v>0.89999999999999858</v>
      </c>
      <c r="DQ684" s="127">
        <f t="shared" si="753"/>
        <v>1.8999999999999986</v>
      </c>
      <c r="DR684" s="127">
        <f t="shared" si="754"/>
        <v>-3</v>
      </c>
      <c r="DS684" s="127">
        <f t="shared" si="755"/>
        <v>-1.4000000000000021</v>
      </c>
      <c r="DU684" s="103">
        <v>44283</v>
      </c>
      <c r="DY684" s="127">
        <v>12.7</v>
      </c>
      <c r="DZ684" s="127">
        <v>12.6</v>
      </c>
      <c r="EA684" s="134">
        <f t="shared" si="757"/>
        <v>9.9999999999999645E-2</v>
      </c>
    </row>
    <row r="685" spans="10:131" ht="16.5" x14ac:dyDescent="0.35">
      <c r="J685" s="103">
        <v>44279</v>
      </c>
      <c r="K685" s="101">
        <f t="shared" si="738"/>
        <v>26.761290322580642</v>
      </c>
      <c r="L685" s="161">
        <v>27.3</v>
      </c>
      <c r="M685" s="143">
        <v>27.3</v>
      </c>
      <c r="N685" s="143">
        <v>27.8</v>
      </c>
      <c r="O685" s="143">
        <v>28.2</v>
      </c>
      <c r="P685" s="143">
        <v>28.8</v>
      </c>
      <c r="Q685" s="150">
        <v>29.1</v>
      </c>
      <c r="R685" s="142">
        <v>25.8</v>
      </c>
      <c r="S685" s="143">
        <v>26.1</v>
      </c>
      <c r="T685" s="143">
        <v>26.5</v>
      </c>
      <c r="U685" s="143">
        <v>29</v>
      </c>
      <c r="V685" s="143">
        <v>26.8</v>
      </c>
      <c r="W685" s="149">
        <v>27.5</v>
      </c>
      <c r="X685" s="161">
        <v>24.7</v>
      </c>
      <c r="Y685" s="143">
        <v>26</v>
      </c>
      <c r="Z685" s="143">
        <v>25.9</v>
      </c>
      <c r="AA685" s="143">
        <v>26</v>
      </c>
      <c r="AB685" s="150">
        <v>27</v>
      </c>
      <c r="AC685" s="142">
        <v>26</v>
      </c>
      <c r="AD685" s="143">
        <v>26</v>
      </c>
      <c r="AE685" s="143">
        <v>26</v>
      </c>
      <c r="AF685" s="143">
        <v>26</v>
      </c>
      <c r="AG685" s="143">
        <v>25.4</v>
      </c>
      <c r="AH685" s="143">
        <v>25.8</v>
      </c>
      <c r="AI685" s="143">
        <v>24.4</v>
      </c>
      <c r="AJ685" s="150">
        <v>25.6</v>
      </c>
      <c r="AK685" s="142">
        <v>27</v>
      </c>
      <c r="AL685" s="143">
        <v>28</v>
      </c>
      <c r="AM685" s="143">
        <v>27.4</v>
      </c>
      <c r="AN685" s="143">
        <v>27.2</v>
      </c>
      <c r="AO685" s="143">
        <v>28</v>
      </c>
      <c r="AP685" s="143">
        <v>27</v>
      </c>
      <c r="AQ685" s="110">
        <f t="shared" si="756"/>
        <v>2.4499999999999957</v>
      </c>
      <c r="DC685" s="103">
        <v>44279</v>
      </c>
      <c r="DD685" s="127">
        <f t="shared" si="740"/>
        <v>0.69999999999999929</v>
      </c>
      <c r="DE685" s="127">
        <f t="shared" si="741"/>
        <v>2.8999999999999986</v>
      </c>
      <c r="DF685" s="127">
        <f t="shared" si="742"/>
        <v>1.0999999999999979</v>
      </c>
      <c r="DG685" s="127">
        <f t="shared" si="743"/>
        <v>1.2999999999999972</v>
      </c>
      <c r="DH685" s="127">
        <f t="shared" si="744"/>
        <v>1.8999999999999986</v>
      </c>
      <c r="DI685" s="127">
        <f t="shared" si="745"/>
        <v>-0.30000000000000071</v>
      </c>
      <c r="DJ685" s="127">
        <f t="shared" si="746"/>
        <v>-0.30000000000000071</v>
      </c>
      <c r="DK685" s="127">
        <f t="shared" si="747"/>
        <v>-1.7000000000000028</v>
      </c>
      <c r="DL685" s="127">
        <f t="shared" si="748"/>
        <v>1.6999999999999993</v>
      </c>
      <c r="DM685" s="127">
        <f t="shared" si="749"/>
        <v>0.89999999999999858</v>
      </c>
      <c r="DN685" s="127">
        <f t="shared" si="750"/>
        <v>1.3999999999999986</v>
      </c>
      <c r="DO685" s="127">
        <f t="shared" si="751"/>
        <v>1.3999999999999986</v>
      </c>
      <c r="DP685" s="127">
        <f t="shared" si="752"/>
        <v>1.1999999999999993</v>
      </c>
      <c r="DQ685" s="127">
        <f t="shared" si="753"/>
        <v>2.1999999999999993</v>
      </c>
      <c r="DR685" s="127">
        <f t="shared" si="754"/>
        <v>-3.3000000000000007</v>
      </c>
      <c r="DS685" s="127">
        <f t="shared" si="755"/>
        <v>-1.4000000000000021</v>
      </c>
      <c r="DU685" s="103">
        <v>44282</v>
      </c>
      <c r="DY685" s="127">
        <v>12.9</v>
      </c>
      <c r="DZ685" s="127">
        <v>12.7</v>
      </c>
      <c r="EA685" s="134">
        <f t="shared" si="757"/>
        <v>0.20000000000000107</v>
      </c>
    </row>
    <row r="686" spans="10:131" ht="16.5" x14ac:dyDescent="0.35">
      <c r="J686" s="103">
        <v>44278</v>
      </c>
      <c r="K686" s="101">
        <f t="shared" si="738"/>
        <v>26.79032258064516</v>
      </c>
      <c r="L686" s="161">
        <v>27.4</v>
      </c>
      <c r="M686" s="143">
        <v>27.3</v>
      </c>
      <c r="N686" s="143">
        <v>27.8</v>
      </c>
      <c r="O686" s="143">
        <v>28.4</v>
      </c>
      <c r="P686" s="143">
        <v>28.8</v>
      </c>
      <c r="Q686" s="150">
        <v>29.1</v>
      </c>
      <c r="R686" s="142">
        <v>25.8</v>
      </c>
      <c r="S686" s="143">
        <v>26.1</v>
      </c>
      <c r="T686" s="143">
        <v>26.5</v>
      </c>
      <c r="U686" s="143">
        <v>29.2</v>
      </c>
      <c r="V686" s="143">
        <v>26.8</v>
      </c>
      <c r="W686" s="149">
        <v>27.5</v>
      </c>
      <c r="X686" s="161">
        <v>24.7</v>
      </c>
      <c r="Y686" s="143">
        <v>26</v>
      </c>
      <c r="Z686" s="143">
        <v>25.9</v>
      </c>
      <c r="AA686" s="143">
        <v>26</v>
      </c>
      <c r="AB686" s="150">
        <v>27</v>
      </c>
      <c r="AC686" s="142">
        <v>26</v>
      </c>
      <c r="AD686" s="143">
        <v>26</v>
      </c>
      <c r="AE686" s="143">
        <v>26</v>
      </c>
      <c r="AF686" s="143">
        <v>26</v>
      </c>
      <c r="AG686" s="143">
        <v>25.4</v>
      </c>
      <c r="AH686" s="143">
        <v>26</v>
      </c>
      <c r="AI686" s="143">
        <v>24.6</v>
      </c>
      <c r="AJ686" s="150">
        <v>25.6</v>
      </c>
      <c r="AK686" s="142">
        <v>27</v>
      </c>
      <c r="AL686" s="143">
        <v>28</v>
      </c>
      <c r="AM686" s="143">
        <v>27.4</v>
      </c>
      <c r="AN686" s="143">
        <v>27.2</v>
      </c>
      <c r="AO686" s="143">
        <v>28</v>
      </c>
      <c r="AP686" s="143">
        <v>27</v>
      </c>
      <c r="AQ686" s="110">
        <f t="shared" si="756"/>
        <v>2.4499999999999957</v>
      </c>
      <c r="DC686" s="103">
        <v>44278</v>
      </c>
      <c r="DD686" s="127">
        <f t="shared" si="740"/>
        <v>0.69999999999999929</v>
      </c>
      <c r="DE686" s="127">
        <f t="shared" si="741"/>
        <v>3.0999999999999979</v>
      </c>
      <c r="DF686" s="127">
        <f t="shared" si="742"/>
        <v>1.0999999999999979</v>
      </c>
      <c r="DG686" s="127">
        <f t="shared" si="743"/>
        <v>1.2999999999999972</v>
      </c>
      <c r="DH686" s="127">
        <f t="shared" si="744"/>
        <v>1.8999999999999986</v>
      </c>
      <c r="DI686" s="127">
        <f t="shared" si="745"/>
        <v>-0.30000000000000071</v>
      </c>
      <c r="DJ686" s="127">
        <f t="shared" si="746"/>
        <v>-0.10000000000000142</v>
      </c>
      <c r="DK686" s="127">
        <f t="shared" si="747"/>
        <v>-1.5</v>
      </c>
      <c r="DL686" s="127">
        <f t="shared" si="748"/>
        <v>1.6999999999999993</v>
      </c>
      <c r="DM686" s="127">
        <f t="shared" si="749"/>
        <v>0.89999999999999858</v>
      </c>
      <c r="DN686" s="127">
        <f t="shared" si="750"/>
        <v>1.3999999999999986</v>
      </c>
      <c r="DO686" s="127">
        <f t="shared" si="751"/>
        <v>1.1999999999999993</v>
      </c>
      <c r="DP686" s="127">
        <f t="shared" si="752"/>
        <v>1.1999999999999993</v>
      </c>
      <c r="DQ686" s="127">
        <f t="shared" si="753"/>
        <v>2.1999999999999993</v>
      </c>
      <c r="DR686" s="127">
        <f t="shared" si="754"/>
        <v>-3.3000000000000007</v>
      </c>
      <c r="DS686" s="127">
        <f t="shared" si="755"/>
        <v>-1.4000000000000021</v>
      </c>
      <c r="DU686" s="103">
        <v>44281</v>
      </c>
      <c r="DY686" s="127">
        <v>13</v>
      </c>
      <c r="DZ686" s="127">
        <v>12.9</v>
      </c>
      <c r="EA686" s="134">
        <f t="shared" si="757"/>
        <v>9.9999999999999645E-2</v>
      </c>
    </row>
    <row r="687" spans="10:131" ht="16.5" x14ac:dyDescent="0.35">
      <c r="J687" s="103">
        <v>44277</v>
      </c>
      <c r="K687" s="101">
        <f t="shared" si="738"/>
        <v>26.809677419354834</v>
      </c>
      <c r="L687" s="161">
        <v>27.4</v>
      </c>
      <c r="M687" s="143">
        <v>27.3</v>
      </c>
      <c r="N687" s="143">
        <v>27.8</v>
      </c>
      <c r="O687" s="143">
        <v>28.4</v>
      </c>
      <c r="P687" s="143">
        <v>28.8</v>
      </c>
      <c r="Q687" s="150">
        <v>29.1</v>
      </c>
      <c r="R687" s="142">
        <v>25.8</v>
      </c>
      <c r="S687" s="143">
        <v>26.1</v>
      </c>
      <c r="T687" s="143">
        <v>26.5</v>
      </c>
      <c r="U687" s="143">
        <v>29.3</v>
      </c>
      <c r="V687" s="143">
        <v>26.8</v>
      </c>
      <c r="W687" s="149">
        <v>27.5</v>
      </c>
      <c r="X687" s="161">
        <v>24.7</v>
      </c>
      <c r="Y687" s="143">
        <v>26</v>
      </c>
      <c r="Z687" s="143">
        <v>25.9</v>
      </c>
      <c r="AA687" s="143">
        <v>26</v>
      </c>
      <c r="AB687" s="150">
        <v>27</v>
      </c>
      <c r="AC687" s="142">
        <v>26</v>
      </c>
      <c r="AD687" s="143">
        <v>26</v>
      </c>
      <c r="AE687" s="143">
        <v>26</v>
      </c>
      <c r="AF687" s="143">
        <v>26</v>
      </c>
      <c r="AG687" s="143">
        <v>25.4</v>
      </c>
      <c r="AH687" s="143">
        <v>26</v>
      </c>
      <c r="AI687" s="143">
        <v>24.6</v>
      </c>
      <c r="AJ687" s="150">
        <v>25.8</v>
      </c>
      <c r="AK687" s="142">
        <v>27</v>
      </c>
      <c r="AL687" s="143">
        <v>28.2</v>
      </c>
      <c r="AM687" s="143">
        <v>27.4</v>
      </c>
      <c r="AN687" s="143">
        <v>27.3</v>
      </c>
      <c r="AO687" s="143">
        <v>28</v>
      </c>
      <c r="AP687" s="143">
        <v>27</v>
      </c>
      <c r="AQ687" s="110">
        <f t="shared" si="756"/>
        <v>2.5499999999999972</v>
      </c>
      <c r="DC687" s="103">
        <v>44277</v>
      </c>
      <c r="DD687" s="127">
        <f t="shared" si="740"/>
        <v>0.69999999999999929</v>
      </c>
      <c r="DE687" s="127">
        <f t="shared" si="741"/>
        <v>3.1999999999999993</v>
      </c>
      <c r="DF687" s="127">
        <f t="shared" si="742"/>
        <v>1.1999999999999993</v>
      </c>
      <c r="DG687" s="127">
        <f t="shared" si="743"/>
        <v>1.2999999999999972</v>
      </c>
      <c r="DH687" s="127">
        <f t="shared" si="744"/>
        <v>2.0999999999999979</v>
      </c>
      <c r="DI687" s="127">
        <f t="shared" si="745"/>
        <v>-0.30000000000000071</v>
      </c>
      <c r="DJ687" s="127">
        <f t="shared" si="746"/>
        <v>-0.10000000000000142</v>
      </c>
      <c r="DK687" s="127">
        <f t="shared" si="747"/>
        <v>-1.5</v>
      </c>
      <c r="DL687" s="127">
        <f t="shared" si="748"/>
        <v>1.6999999999999993</v>
      </c>
      <c r="DM687" s="127">
        <f t="shared" si="749"/>
        <v>0.89999999999999858</v>
      </c>
      <c r="DN687" s="127">
        <f t="shared" si="750"/>
        <v>1.5</v>
      </c>
      <c r="DO687" s="127">
        <f t="shared" si="751"/>
        <v>1.3000000000000007</v>
      </c>
      <c r="DP687" s="127">
        <f t="shared" si="752"/>
        <v>1.3999999999999986</v>
      </c>
      <c r="DQ687" s="127">
        <f t="shared" si="753"/>
        <v>2.3999999999999986</v>
      </c>
      <c r="DR687" s="127">
        <f t="shared" si="754"/>
        <v>-3.5</v>
      </c>
      <c r="DS687" s="127">
        <f t="shared" si="755"/>
        <v>-1.4000000000000021</v>
      </c>
      <c r="DU687" s="103">
        <v>44280</v>
      </c>
      <c r="DY687" s="127">
        <v>13</v>
      </c>
      <c r="DZ687" s="127">
        <v>12.8</v>
      </c>
      <c r="EA687" s="134">
        <f t="shared" si="757"/>
        <v>0.19999999999999929</v>
      </c>
    </row>
    <row r="688" spans="10:131" ht="16.5" x14ac:dyDescent="0.35">
      <c r="J688" s="103">
        <v>44274</v>
      </c>
      <c r="K688" s="101">
        <f t="shared" si="738"/>
        <v>27.71612903225806</v>
      </c>
      <c r="L688" s="161">
        <v>28.6</v>
      </c>
      <c r="M688" s="143">
        <v>29</v>
      </c>
      <c r="N688" s="143">
        <v>28.8</v>
      </c>
      <c r="O688" s="143">
        <v>29.8</v>
      </c>
      <c r="P688" s="143">
        <v>29.8</v>
      </c>
      <c r="Q688" s="150">
        <v>30.4</v>
      </c>
      <c r="R688" s="142">
        <v>26.4</v>
      </c>
      <c r="S688" s="143">
        <v>27</v>
      </c>
      <c r="T688" s="143">
        <v>27.4</v>
      </c>
      <c r="U688" s="143">
        <v>29.4</v>
      </c>
      <c r="V688" s="143">
        <v>28</v>
      </c>
      <c r="W688" s="149">
        <v>28.6</v>
      </c>
      <c r="X688" s="161">
        <v>26.2</v>
      </c>
      <c r="Y688" s="143">
        <v>27</v>
      </c>
      <c r="Z688" s="143">
        <v>26.6</v>
      </c>
      <c r="AA688" s="143">
        <v>26</v>
      </c>
      <c r="AB688" s="150">
        <v>26.6</v>
      </c>
      <c r="AC688" s="142">
        <v>26.8</v>
      </c>
      <c r="AD688" s="143">
        <v>26.8</v>
      </c>
      <c r="AE688" s="143">
        <v>26.8</v>
      </c>
      <c r="AF688" s="143">
        <v>26.8</v>
      </c>
      <c r="AG688" s="143">
        <v>26.4</v>
      </c>
      <c r="AH688" s="143">
        <v>26.6</v>
      </c>
      <c r="AI688" s="143">
        <v>25.8</v>
      </c>
      <c r="AJ688" s="150">
        <v>26.6</v>
      </c>
      <c r="AK688" s="142">
        <v>27.8</v>
      </c>
      <c r="AL688" s="143">
        <v>29.4</v>
      </c>
      <c r="AM688" s="143">
        <v>29</v>
      </c>
      <c r="AN688" s="143">
        <v>28.4</v>
      </c>
      <c r="AO688" s="143">
        <v>29.4</v>
      </c>
      <c r="AP688" s="143">
        <v>27</v>
      </c>
      <c r="AQ688" s="110">
        <f t="shared" si="756"/>
        <v>2.9000000000000021</v>
      </c>
      <c r="DC688" s="103">
        <v>44274</v>
      </c>
      <c r="DD688" s="127">
        <f t="shared" si="740"/>
        <v>1</v>
      </c>
      <c r="DE688" s="127">
        <f t="shared" si="741"/>
        <v>2.3999999999999986</v>
      </c>
      <c r="DF688" s="127">
        <f t="shared" si="742"/>
        <v>1.3999999999999986</v>
      </c>
      <c r="DG688" s="127">
        <f t="shared" si="743"/>
        <v>2</v>
      </c>
      <c r="DH688" s="127">
        <f t="shared" si="744"/>
        <v>2.3999999999999986</v>
      </c>
      <c r="DI688" s="127">
        <f t="shared" si="745"/>
        <v>-0.60000000000000142</v>
      </c>
      <c r="DJ688" s="127">
        <f t="shared" si="746"/>
        <v>-0.39999999999999858</v>
      </c>
      <c r="DK688" s="127">
        <f t="shared" si="747"/>
        <v>-1.1999999999999993</v>
      </c>
      <c r="DL688" s="127">
        <f t="shared" si="748"/>
        <v>1.8000000000000007</v>
      </c>
      <c r="DM688" s="127">
        <f t="shared" si="749"/>
        <v>0.80000000000000071</v>
      </c>
      <c r="DN688" s="127">
        <f t="shared" si="750"/>
        <v>2</v>
      </c>
      <c r="DO688" s="127">
        <f t="shared" si="751"/>
        <v>1.7999999999999972</v>
      </c>
      <c r="DP688" s="127">
        <f t="shared" si="752"/>
        <v>1.3999999999999986</v>
      </c>
      <c r="DQ688" s="127">
        <f t="shared" si="753"/>
        <v>3</v>
      </c>
      <c r="DR688" s="127">
        <f t="shared" si="754"/>
        <v>-3.1999999999999993</v>
      </c>
      <c r="DS688" s="127">
        <f t="shared" si="755"/>
        <v>-0.80000000000000071</v>
      </c>
      <c r="DU688" s="103">
        <v>44279</v>
      </c>
      <c r="DY688" s="127">
        <v>13.05</v>
      </c>
      <c r="DZ688" s="127">
        <v>13.05</v>
      </c>
      <c r="EA688" s="134">
        <f t="shared" si="757"/>
        <v>0</v>
      </c>
    </row>
    <row r="689" spans="10:131" ht="16.5" x14ac:dyDescent="0.35">
      <c r="J689" s="103">
        <v>44273</v>
      </c>
      <c r="K689" s="101">
        <f t="shared" si="738"/>
        <v>28.348387096774193</v>
      </c>
      <c r="L689" s="161">
        <v>29</v>
      </c>
      <c r="M689" s="143">
        <v>29.6</v>
      </c>
      <c r="N689" s="143">
        <v>29.2</v>
      </c>
      <c r="O689" s="143">
        <v>30.4</v>
      </c>
      <c r="P689" s="143">
        <v>30.4</v>
      </c>
      <c r="Q689" s="150">
        <v>31</v>
      </c>
      <c r="R689" s="142">
        <v>27</v>
      </c>
      <c r="S689" s="143">
        <v>27.2</v>
      </c>
      <c r="T689" s="143">
        <v>27.8</v>
      </c>
      <c r="U689" s="143">
        <v>29.6</v>
      </c>
      <c r="V689" s="143">
        <v>28.4</v>
      </c>
      <c r="W689" s="149">
        <v>29</v>
      </c>
      <c r="X689" s="161">
        <v>27</v>
      </c>
      <c r="Y689" s="143">
        <v>27.6</v>
      </c>
      <c r="Z689" s="143">
        <v>27.6</v>
      </c>
      <c r="AA689" s="143">
        <v>27</v>
      </c>
      <c r="AB689" s="150">
        <v>28</v>
      </c>
      <c r="AC689" s="142">
        <v>27.4</v>
      </c>
      <c r="AD689" s="143">
        <v>27.4</v>
      </c>
      <c r="AE689" s="143">
        <v>27</v>
      </c>
      <c r="AF689" s="143">
        <v>27</v>
      </c>
      <c r="AG689" s="143">
        <v>26.8</v>
      </c>
      <c r="AH689" s="143">
        <v>26.8</v>
      </c>
      <c r="AI689" s="143">
        <v>26.8</v>
      </c>
      <c r="AJ689" s="150">
        <v>29.6</v>
      </c>
      <c r="AK689" s="142">
        <v>28</v>
      </c>
      <c r="AL689" s="143">
        <v>29.6</v>
      </c>
      <c r="AM689" s="143">
        <v>29.4</v>
      </c>
      <c r="AN689" s="143">
        <v>28.6</v>
      </c>
      <c r="AO689" s="143">
        <v>29.6</v>
      </c>
      <c r="AP689" s="143">
        <v>29</v>
      </c>
      <c r="AQ689" s="110">
        <f t="shared" si="756"/>
        <v>2.8999999999999986</v>
      </c>
      <c r="DC689" s="103">
        <v>44273</v>
      </c>
      <c r="DD689" s="127">
        <f t="shared" si="740"/>
        <v>1.1999999999999993</v>
      </c>
      <c r="DE689" s="127">
        <f t="shared" si="741"/>
        <v>2.4000000000000021</v>
      </c>
      <c r="DF689" s="127">
        <f t="shared" si="742"/>
        <v>1.4000000000000021</v>
      </c>
      <c r="DG689" s="127">
        <f t="shared" si="743"/>
        <v>2.1999999999999993</v>
      </c>
      <c r="DH689" s="127">
        <f t="shared" si="744"/>
        <v>2.4000000000000021</v>
      </c>
      <c r="DI689" s="127">
        <f t="shared" si="745"/>
        <v>-0.19999999999999929</v>
      </c>
      <c r="DJ689" s="127">
        <f t="shared" si="746"/>
        <v>-0.39999999999999858</v>
      </c>
      <c r="DK689" s="127">
        <f t="shared" si="747"/>
        <v>-0.39999999999999858</v>
      </c>
      <c r="DL689" s="127">
        <f t="shared" si="748"/>
        <v>2</v>
      </c>
      <c r="DM689" s="127">
        <f t="shared" si="749"/>
        <v>0.80000000000000071</v>
      </c>
      <c r="DN689" s="127">
        <f t="shared" si="750"/>
        <v>1.6000000000000014</v>
      </c>
      <c r="DO689" s="127">
        <f t="shared" si="751"/>
        <v>1.8000000000000007</v>
      </c>
      <c r="DP689" s="127">
        <f t="shared" si="752"/>
        <v>1.2000000000000028</v>
      </c>
      <c r="DQ689" s="127">
        <f t="shared" si="753"/>
        <v>2.6000000000000014</v>
      </c>
      <c r="DR689" s="127">
        <f t="shared" si="754"/>
        <v>-2.6000000000000014</v>
      </c>
      <c r="DS689" s="127">
        <f t="shared" si="755"/>
        <v>-0.19999999999999929</v>
      </c>
      <c r="DU689" s="103">
        <v>44278</v>
      </c>
      <c r="DY689" s="127">
        <v>13.05</v>
      </c>
      <c r="DZ689" s="127">
        <v>13.05</v>
      </c>
      <c r="EA689" s="134">
        <f t="shared" si="757"/>
        <v>0</v>
      </c>
    </row>
    <row r="690" spans="10:131" ht="16.5" x14ac:dyDescent="0.35">
      <c r="J690" s="103">
        <v>44272</v>
      </c>
      <c r="K690" s="101">
        <f t="shared" si="738"/>
        <v>28.37419354838709</v>
      </c>
      <c r="L690" s="161">
        <v>29</v>
      </c>
      <c r="M690" s="143">
        <v>29.6</v>
      </c>
      <c r="N690" s="143">
        <v>29.6</v>
      </c>
      <c r="O690" s="143">
        <v>30.4</v>
      </c>
      <c r="P690" s="143">
        <v>30.4</v>
      </c>
      <c r="Q690" s="150">
        <v>31.2</v>
      </c>
      <c r="R690" s="142">
        <v>27.4</v>
      </c>
      <c r="S690" s="143">
        <v>27.6</v>
      </c>
      <c r="T690" s="143">
        <v>27.8</v>
      </c>
      <c r="U690" s="143">
        <v>30.2</v>
      </c>
      <c r="V690" s="143">
        <v>28.4</v>
      </c>
      <c r="W690" s="149">
        <v>29</v>
      </c>
      <c r="X690" s="161">
        <v>27</v>
      </c>
      <c r="Y690" s="143">
        <v>27.6</v>
      </c>
      <c r="Z690" s="143">
        <v>27.6</v>
      </c>
      <c r="AA690" s="143">
        <v>27</v>
      </c>
      <c r="AB690" s="150">
        <v>28</v>
      </c>
      <c r="AC690" s="142">
        <v>27.4</v>
      </c>
      <c r="AD690" s="143">
        <v>27.4</v>
      </c>
      <c r="AE690" s="143">
        <v>27.4</v>
      </c>
      <c r="AF690" s="143">
        <v>27.4</v>
      </c>
      <c r="AG690" s="143">
        <v>27</v>
      </c>
      <c r="AH690" s="143">
        <v>27</v>
      </c>
      <c r="AI690" s="143">
        <v>26.6</v>
      </c>
      <c r="AJ690" s="150">
        <v>26.8</v>
      </c>
      <c r="AK690" s="142">
        <v>28</v>
      </c>
      <c r="AL690" s="143">
        <v>29.8</v>
      </c>
      <c r="AM690" s="143">
        <v>29.4</v>
      </c>
      <c r="AN690" s="143">
        <v>28.8</v>
      </c>
      <c r="AO690" s="143">
        <v>29.8</v>
      </c>
      <c r="AP690" s="143">
        <v>29</v>
      </c>
      <c r="AQ690" s="110">
        <f t="shared" si="756"/>
        <v>2.6000000000000014</v>
      </c>
      <c r="DC690" s="103">
        <v>44272</v>
      </c>
      <c r="DD690" s="127">
        <f t="shared" si="740"/>
        <v>0.79999999999999716</v>
      </c>
      <c r="DE690" s="127">
        <f t="shared" si="741"/>
        <v>2.5999999999999979</v>
      </c>
      <c r="DF690" s="127">
        <f t="shared" si="742"/>
        <v>1.1999999999999993</v>
      </c>
      <c r="DG690" s="127">
        <f t="shared" si="743"/>
        <v>1.7999999999999972</v>
      </c>
      <c r="DH690" s="127">
        <f t="shared" si="744"/>
        <v>2.1999999999999993</v>
      </c>
      <c r="DI690" s="127">
        <f t="shared" si="745"/>
        <v>-0.20000000000000284</v>
      </c>
      <c r="DJ690" s="127">
        <f t="shared" si="746"/>
        <v>-0.60000000000000142</v>
      </c>
      <c r="DK690" s="127">
        <f t="shared" si="747"/>
        <v>-1</v>
      </c>
      <c r="DL690" s="127">
        <f t="shared" si="748"/>
        <v>2</v>
      </c>
      <c r="DM690" s="127">
        <f t="shared" si="749"/>
        <v>0.39999999999999858</v>
      </c>
      <c r="DN690" s="127">
        <f t="shared" si="750"/>
        <v>1.4000000000000021</v>
      </c>
      <c r="DO690" s="127">
        <f t="shared" si="751"/>
        <v>1.8000000000000007</v>
      </c>
      <c r="DP690" s="127">
        <f t="shared" si="752"/>
        <v>1.4000000000000021</v>
      </c>
      <c r="DQ690" s="127">
        <f t="shared" si="753"/>
        <v>2.4000000000000021</v>
      </c>
      <c r="DR690" s="127">
        <f t="shared" si="754"/>
        <v>-2.8000000000000007</v>
      </c>
      <c r="DS690" s="127">
        <f t="shared" si="755"/>
        <v>-0.60000000000000142</v>
      </c>
      <c r="DU690" s="103">
        <v>44277</v>
      </c>
      <c r="DY690" s="127">
        <v>13.05</v>
      </c>
      <c r="DZ690" s="127">
        <v>13.05</v>
      </c>
      <c r="EA690" s="134">
        <f t="shared" si="757"/>
        <v>0</v>
      </c>
    </row>
    <row r="691" spans="10:131" ht="16.5" x14ac:dyDescent="0.35">
      <c r="J691" s="103">
        <v>44271</v>
      </c>
      <c r="K691" s="101">
        <f t="shared" si="738"/>
        <v>28.187096774193552</v>
      </c>
      <c r="L691" s="161">
        <v>29</v>
      </c>
      <c r="M691" s="143">
        <v>29.6</v>
      </c>
      <c r="N691" s="143">
        <v>29.6</v>
      </c>
      <c r="O691" s="143">
        <v>30.4</v>
      </c>
      <c r="P691" s="143">
        <v>30.6</v>
      </c>
      <c r="Q691" s="150">
        <v>27.4</v>
      </c>
      <c r="R691" s="142">
        <v>27</v>
      </c>
      <c r="S691" s="143">
        <v>27.4</v>
      </c>
      <c r="T691" s="143">
        <v>27.8</v>
      </c>
      <c r="U691" s="143">
        <v>30.4</v>
      </c>
      <c r="V691" s="143">
        <v>28.2</v>
      </c>
      <c r="W691" s="149">
        <v>29</v>
      </c>
      <c r="X691" s="161">
        <v>27</v>
      </c>
      <c r="Y691" s="143">
        <v>27.6</v>
      </c>
      <c r="Z691" s="143">
        <v>27.6</v>
      </c>
      <c r="AA691" s="143">
        <v>27</v>
      </c>
      <c r="AB691" s="150">
        <v>28</v>
      </c>
      <c r="AC691" s="142">
        <v>27.4</v>
      </c>
      <c r="AD691" s="143">
        <v>27.4</v>
      </c>
      <c r="AE691" s="143">
        <v>27.2</v>
      </c>
      <c r="AF691" s="143">
        <v>27.2</v>
      </c>
      <c r="AG691" s="143">
        <v>27</v>
      </c>
      <c r="AH691" s="143">
        <v>27.2</v>
      </c>
      <c r="AI691" s="143">
        <v>26.2</v>
      </c>
      <c r="AJ691" s="150">
        <v>27</v>
      </c>
      <c r="AK691" s="142">
        <v>28</v>
      </c>
      <c r="AL691" s="143">
        <v>29.6</v>
      </c>
      <c r="AM691" s="143">
        <v>29.4</v>
      </c>
      <c r="AN691" s="143">
        <v>28.8</v>
      </c>
      <c r="AO691" s="143">
        <v>29.8</v>
      </c>
      <c r="AP691" s="143">
        <v>28</v>
      </c>
      <c r="AQ691" s="110">
        <f t="shared" si="756"/>
        <v>2.9000000000000021</v>
      </c>
      <c r="DC691" s="103">
        <v>44271</v>
      </c>
      <c r="DD691" s="127">
        <f t="shared" si="740"/>
        <v>0.80000000000000071</v>
      </c>
      <c r="DE691" s="127">
        <f t="shared" si="741"/>
        <v>3</v>
      </c>
      <c r="DF691" s="127">
        <f t="shared" si="742"/>
        <v>1.4000000000000021</v>
      </c>
      <c r="DG691" s="127">
        <f t="shared" si="743"/>
        <v>2</v>
      </c>
      <c r="DH691" s="127">
        <f t="shared" si="744"/>
        <v>2.2000000000000028</v>
      </c>
      <c r="DI691" s="127">
        <f t="shared" si="745"/>
        <v>-0.39999999999999858</v>
      </c>
      <c r="DJ691" s="127">
        <f t="shared" si="746"/>
        <v>-0.19999999999999929</v>
      </c>
      <c r="DK691" s="127">
        <f t="shared" si="747"/>
        <v>-1.1999999999999993</v>
      </c>
      <c r="DL691" s="127">
        <f t="shared" si="748"/>
        <v>2.2000000000000028</v>
      </c>
      <c r="DM691" s="127">
        <f t="shared" si="749"/>
        <v>0.60000000000000142</v>
      </c>
      <c r="DN691" s="127">
        <f t="shared" si="750"/>
        <v>1.8000000000000007</v>
      </c>
      <c r="DO691" s="127">
        <f t="shared" si="751"/>
        <v>1.6000000000000014</v>
      </c>
      <c r="DP691" s="127">
        <f t="shared" si="752"/>
        <v>1.4000000000000021</v>
      </c>
      <c r="DQ691" s="127">
        <f t="shared" si="753"/>
        <v>2.6000000000000014</v>
      </c>
      <c r="DR691" s="127">
        <f t="shared" si="754"/>
        <v>-2.6000000000000014</v>
      </c>
      <c r="DS691" s="127">
        <f t="shared" si="755"/>
        <v>-0.39999999999999858</v>
      </c>
      <c r="DU691" s="103">
        <v>44276</v>
      </c>
      <c r="DY691" s="127">
        <v>13.05</v>
      </c>
      <c r="DZ691" s="127">
        <v>13.4</v>
      </c>
      <c r="EA691" s="134">
        <f t="shared" si="757"/>
        <v>-0.34999999999999964</v>
      </c>
    </row>
    <row r="692" spans="10:131" ht="16.5" x14ac:dyDescent="0.35">
      <c r="J692" s="103">
        <v>44270</v>
      </c>
      <c r="K692" s="101">
        <f t="shared" si="738"/>
        <v>28.335483870967735</v>
      </c>
      <c r="L692" s="161">
        <v>29</v>
      </c>
      <c r="M692" s="143">
        <v>29.6</v>
      </c>
      <c r="N692" s="143">
        <v>29.6</v>
      </c>
      <c r="O692" s="143">
        <v>30.4</v>
      </c>
      <c r="P692" s="143">
        <v>30.4</v>
      </c>
      <c r="Q692" s="150">
        <v>31.2</v>
      </c>
      <c r="R692" s="142">
        <v>27.4</v>
      </c>
      <c r="S692" s="143">
        <v>27.6</v>
      </c>
      <c r="T692" s="143">
        <v>27.8</v>
      </c>
      <c r="U692" s="143">
        <v>30.2</v>
      </c>
      <c r="V692" s="143">
        <v>28.4</v>
      </c>
      <c r="W692" s="149">
        <v>29</v>
      </c>
      <c r="X692" s="161">
        <v>27</v>
      </c>
      <c r="Y692" s="143">
        <v>27.6</v>
      </c>
      <c r="Z692" s="143">
        <v>27.6</v>
      </c>
      <c r="AA692" s="143">
        <v>27</v>
      </c>
      <c r="AB692" s="150">
        <v>28</v>
      </c>
      <c r="AC692" s="142">
        <v>27.4</v>
      </c>
      <c r="AD692" s="143">
        <v>27.4</v>
      </c>
      <c r="AE692" s="143">
        <v>27.4</v>
      </c>
      <c r="AF692" s="143">
        <v>27.4</v>
      </c>
      <c r="AG692" s="143">
        <v>27</v>
      </c>
      <c r="AH692" s="143">
        <v>26.6</v>
      </c>
      <c r="AI692" s="143">
        <v>26.8</v>
      </c>
      <c r="AJ692" s="150">
        <v>26.8</v>
      </c>
      <c r="AK692" s="142">
        <v>28</v>
      </c>
      <c r="AL692" s="143">
        <v>29.8</v>
      </c>
      <c r="AM692" s="143">
        <v>29.4</v>
      </c>
      <c r="AN692" s="143">
        <v>28.8</v>
      </c>
      <c r="AO692" s="143">
        <v>29.8</v>
      </c>
      <c r="AP692" s="143">
        <v>28</v>
      </c>
      <c r="AQ692" s="110">
        <f t="shared" si="756"/>
        <v>2.6000000000000014</v>
      </c>
      <c r="DC692" s="103">
        <v>44270</v>
      </c>
      <c r="DD692" s="127">
        <f t="shared" si="740"/>
        <v>0.79999999999999716</v>
      </c>
      <c r="DE692" s="127">
        <f t="shared" si="741"/>
        <v>2.5999999999999979</v>
      </c>
      <c r="DF692" s="127">
        <f t="shared" si="742"/>
        <v>1.1999999999999993</v>
      </c>
      <c r="DG692" s="127">
        <f t="shared" si="743"/>
        <v>1.7999999999999972</v>
      </c>
      <c r="DH692" s="127">
        <f t="shared" si="744"/>
        <v>2.1999999999999993</v>
      </c>
      <c r="DI692" s="127">
        <f t="shared" si="745"/>
        <v>-0.20000000000000284</v>
      </c>
      <c r="DJ692" s="127">
        <f t="shared" si="746"/>
        <v>-1</v>
      </c>
      <c r="DK692" s="127">
        <f t="shared" si="747"/>
        <v>-0.80000000000000071</v>
      </c>
      <c r="DL692" s="127">
        <f t="shared" si="748"/>
        <v>2</v>
      </c>
      <c r="DM692" s="127">
        <f t="shared" si="749"/>
        <v>0.39999999999999858</v>
      </c>
      <c r="DN692" s="127">
        <f t="shared" si="750"/>
        <v>1.4000000000000021</v>
      </c>
      <c r="DO692" s="127">
        <f t="shared" si="751"/>
        <v>2.1999999999999993</v>
      </c>
      <c r="DP692" s="127">
        <f t="shared" si="752"/>
        <v>1.4000000000000021</v>
      </c>
      <c r="DQ692" s="127">
        <f t="shared" si="753"/>
        <v>2.4000000000000021</v>
      </c>
      <c r="DR692" s="127">
        <f t="shared" si="754"/>
        <v>-2.8000000000000007</v>
      </c>
      <c r="DS692" s="127">
        <f t="shared" si="755"/>
        <v>-0.60000000000000142</v>
      </c>
      <c r="DU692" s="103">
        <v>44275</v>
      </c>
      <c r="DY692" s="127">
        <v>13.5</v>
      </c>
      <c r="DZ692" s="127">
        <v>13.4</v>
      </c>
      <c r="EA692" s="134">
        <f t="shared" si="757"/>
        <v>9.9999999999999645E-2</v>
      </c>
    </row>
    <row r="693" spans="10:131" ht="16.5" x14ac:dyDescent="0.35">
      <c r="J693" s="103">
        <v>44269</v>
      </c>
      <c r="K693" s="101">
        <f t="shared" si="738"/>
        <v>28.270967741935479</v>
      </c>
      <c r="L693" s="161">
        <v>29</v>
      </c>
      <c r="M693" s="143">
        <v>29.6</v>
      </c>
      <c r="N693" s="143">
        <v>29.2</v>
      </c>
      <c r="O693" s="143">
        <v>30.4</v>
      </c>
      <c r="P693" s="143">
        <v>30.4</v>
      </c>
      <c r="Q693" s="150">
        <v>31.2</v>
      </c>
      <c r="R693" s="142">
        <v>27.4</v>
      </c>
      <c r="S693" s="143">
        <v>27.6</v>
      </c>
      <c r="T693" s="143">
        <v>27.8</v>
      </c>
      <c r="U693" s="143">
        <v>30.2</v>
      </c>
      <c r="V693" s="143">
        <v>28.2</v>
      </c>
      <c r="W693" s="149">
        <v>29</v>
      </c>
      <c r="X693" s="161">
        <v>27</v>
      </c>
      <c r="Y693" s="143">
        <v>27.6</v>
      </c>
      <c r="Z693" s="143">
        <v>27</v>
      </c>
      <c r="AA693" s="143">
        <v>27</v>
      </c>
      <c r="AB693" s="150">
        <v>28</v>
      </c>
      <c r="AC693" s="142">
        <v>27.4</v>
      </c>
      <c r="AD693" s="143">
        <v>27.4</v>
      </c>
      <c r="AE693" s="143">
        <v>27.2</v>
      </c>
      <c r="AF693" s="143">
        <v>27.2</v>
      </c>
      <c r="AG693" s="143">
        <v>27</v>
      </c>
      <c r="AH693" s="143">
        <v>26.6</v>
      </c>
      <c r="AI693" s="143">
        <v>26.4</v>
      </c>
      <c r="AJ693" s="150">
        <v>26.8</v>
      </c>
      <c r="AK693" s="142">
        <v>28</v>
      </c>
      <c r="AL693" s="143">
        <v>29.8</v>
      </c>
      <c r="AM693" s="143">
        <v>29.4</v>
      </c>
      <c r="AN693" s="143">
        <v>28.8</v>
      </c>
      <c r="AO693" s="143">
        <v>29.8</v>
      </c>
      <c r="AP693" s="143">
        <v>28</v>
      </c>
      <c r="AQ693" s="110">
        <f t="shared" si="756"/>
        <v>2.6000000000000014</v>
      </c>
      <c r="DC693" s="103">
        <v>44269</v>
      </c>
      <c r="DD693" s="127">
        <f t="shared" si="740"/>
        <v>0.59999999999999787</v>
      </c>
      <c r="DE693" s="127">
        <f t="shared" si="741"/>
        <v>2.5999999999999979</v>
      </c>
      <c r="DF693" s="127">
        <f t="shared" si="742"/>
        <v>1.1999999999999993</v>
      </c>
      <c r="DG693" s="127">
        <f t="shared" si="743"/>
        <v>1.7999999999999972</v>
      </c>
      <c r="DH693" s="127">
        <f t="shared" si="744"/>
        <v>2.1999999999999993</v>
      </c>
      <c r="DI693" s="127">
        <f t="shared" si="745"/>
        <v>-0.20000000000000284</v>
      </c>
      <c r="DJ693" s="127">
        <f t="shared" si="746"/>
        <v>-1</v>
      </c>
      <c r="DK693" s="127">
        <f t="shared" si="747"/>
        <v>-1.2000000000000028</v>
      </c>
      <c r="DL693" s="127">
        <f t="shared" si="748"/>
        <v>1.5999999999999979</v>
      </c>
      <c r="DM693" s="127">
        <f t="shared" si="749"/>
        <v>0.39999999999999858</v>
      </c>
      <c r="DN693" s="127">
        <f t="shared" si="750"/>
        <v>1.4000000000000021</v>
      </c>
      <c r="DO693" s="127">
        <f t="shared" si="751"/>
        <v>2.1999999999999993</v>
      </c>
      <c r="DP693" s="127">
        <f t="shared" si="752"/>
        <v>1.6000000000000014</v>
      </c>
      <c r="DQ693" s="127">
        <f t="shared" si="753"/>
        <v>2.4000000000000021</v>
      </c>
      <c r="DR693" s="127">
        <f t="shared" si="754"/>
        <v>-2.8000000000000007</v>
      </c>
      <c r="DS693" s="127">
        <f t="shared" si="755"/>
        <v>-0.60000000000000142</v>
      </c>
      <c r="DU693" s="103">
        <v>44274</v>
      </c>
      <c r="DY693" s="127">
        <v>13.6</v>
      </c>
      <c r="DZ693" s="127">
        <v>13.5</v>
      </c>
      <c r="EA693" s="134">
        <f t="shared" si="757"/>
        <v>9.9999999999999645E-2</v>
      </c>
    </row>
    <row r="694" spans="10:131" ht="16.5" x14ac:dyDescent="0.35">
      <c r="J694" s="103">
        <v>44268</v>
      </c>
      <c r="K694" s="101">
        <f t="shared" si="738"/>
        <v>28.335483870967739</v>
      </c>
      <c r="L694" s="161">
        <v>29</v>
      </c>
      <c r="M694" s="143">
        <v>29.6</v>
      </c>
      <c r="N694" s="143">
        <v>29.2</v>
      </c>
      <c r="O694" s="143">
        <v>30.4</v>
      </c>
      <c r="P694" s="143">
        <v>30.4</v>
      </c>
      <c r="Q694" s="150">
        <v>31.2</v>
      </c>
      <c r="R694" s="142">
        <v>27.4</v>
      </c>
      <c r="S694" s="143">
        <v>27.6</v>
      </c>
      <c r="T694" s="143">
        <v>27.8</v>
      </c>
      <c r="U694" s="143">
        <v>30.2</v>
      </c>
      <c r="V694" s="143">
        <v>28.2</v>
      </c>
      <c r="W694" s="149">
        <v>29</v>
      </c>
      <c r="X694" s="161">
        <v>27</v>
      </c>
      <c r="Y694" s="143">
        <v>27.6</v>
      </c>
      <c r="Z694" s="143">
        <v>27</v>
      </c>
      <c r="AA694" s="143">
        <v>28</v>
      </c>
      <c r="AB694" s="150">
        <v>29</v>
      </c>
      <c r="AC694" s="142">
        <v>27.4</v>
      </c>
      <c r="AD694" s="143">
        <v>27.4</v>
      </c>
      <c r="AE694" s="143">
        <v>27.2</v>
      </c>
      <c r="AF694" s="143">
        <v>27.2</v>
      </c>
      <c r="AG694" s="143">
        <v>27</v>
      </c>
      <c r="AH694" s="143">
        <v>26.6</v>
      </c>
      <c r="AI694" s="143">
        <v>26.4</v>
      </c>
      <c r="AJ694" s="150">
        <v>26.8</v>
      </c>
      <c r="AK694" s="142">
        <v>28</v>
      </c>
      <c r="AL694" s="143">
        <v>29.8</v>
      </c>
      <c r="AM694" s="143">
        <v>29.4</v>
      </c>
      <c r="AN694" s="143">
        <v>28.8</v>
      </c>
      <c r="AO694" s="143">
        <v>29.8</v>
      </c>
      <c r="AP694" s="143">
        <v>28</v>
      </c>
      <c r="AQ694" s="110">
        <f t="shared" si="756"/>
        <v>2.6000000000000014</v>
      </c>
      <c r="DC694" s="103">
        <v>44268</v>
      </c>
      <c r="DD694" s="127">
        <f t="shared" si="740"/>
        <v>0.59999999999999787</v>
      </c>
      <c r="DE694" s="127">
        <f t="shared" si="741"/>
        <v>2.5999999999999979</v>
      </c>
      <c r="DF694" s="127">
        <f t="shared" si="742"/>
        <v>1.1999999999999993</v>
      </c>
      <c r="DG694" s="127">
        <f t="shared" si="743"/>
        <v>1.7999999999999972</v>
      </c>
      <c r="DH694" s="127">
        <f t="shared" si="744"/>
        <v>2.1999999999999993</v>
      </c>
      <c r="DI694" s="127">
        <f t="shared" si="745"/>
        <v>-0.20000000000000284</v>
      </c>
      <c r="DJ694" s="127">
        <f t="shared" si="746"/>
        <v>-1</v>
      </c>
      <c r="DK694" s="127">
        <f t="shared" si="747"/>
        <v>-1.2000000000000028</v>
      </c>
      <c r="DL694" s="127">
        <f t="shared" si="748"/>
        <v>1.5999999999999979</v>
      </c>
      <c r="DM694" s="127">
        <f t="shared" si="749"/>
        <v>0.39999999999999858</v>
      </c>
      <c r="DN694" s="127">
        <f t="shared" si="750"/>
        <v>1.4000000000000021</v>
      </c>
      <c r="DO694" s="127">
        <f t="shared" si="751"/>
        <v>2.1999999999999993</v>
      </c>
      <c r="DP694" s="127">
        <f t="shared" si="752"/>
        <v>1.6000000000000014</v>
      </c>
      <c r="DQ694" s="127">
        <f t="shared" si="753"/>
        <v>2.4000000000000021</v>
      </c>
      <c r="DR694" s="127">
        <f t="shared" si="754"/>
        <v>-2.8000000000000007</v>
      </c>
      <c r="DS694" s="127">
        <f t="shared" si="755"/>
        <v>-0.60000000000000142</v>
      </c>
      <c r="DU694" s="103">
        <v>44273</v>
      </c>
      <c r="DY694" s="127">
        <v>13.8</v>
      </c>
      <c r="DZ694" s="127">
        <v>13.9</v>
      </c>
      <c r="EA694" s="134">
        <f t="shared" si="757"/>
        <v>-9.9999999999999645E-2</v>
      </c>
    </row>
    <row r="695" spans="10:131" ht="16.5" x14ac:dyDescent="0.35">
      <c r="J695" s="103">
        <v>44267</v>
      </c>
      <c r="K695" s="101">
        <f t="shared" si="738"/>
        <v>28.425806451612903</v>
      </c>
      <c r="L695" s="161">
        <v>29.2</v>
      </c>
      <c r="M695" s="143">
        <v>29.6</v>
      </c>
      <c r="N695" s="143">
        <v>29.2</v>
      </c>
      <c r="O695" s="143">
        <v>30.6</v>
      </c>
      <c r="P695" s="143">
        <v>30.6</v>
      </c>
      <c r="Q695" s="150">
        <v>32</v>
      </c>
      <c r="R695" s="142">
        <v>27.4</v>
      </c>
      <c r="S695" s="143">
        <v>27.6</v>
      </c>
      <c r="T695" s="143">
        <v>27.8</v>
      </c>
      <c r="U695" s="143">
        <v>30.4</v>
      </c>
      <c r="V695" s="143">
        <v>28.2</v>
      </c>
      <c r="W695" s="149">
        <v>29</v>
      </c>
      <c r="X695" s="161">
        <v>26.8</v>
      </c>
      <c r="Y695" s="143">
        <v>27.4</v>
      </c>
      <c r="Z695" s="143">
        <v>27</v>
      </c>
      <c r="AA695" s="143">
        <v>27</v>
      </c>
      <c r="AB695" s="150">
        <v>28</v>
      </c>
      <c r="AC695" s="142">
        <v>27.6</v>
      </c>
      <c r="AD695" s="143">
        <v>27.6</v>
      </c>
      <c r="AE695" s="143">
        <v>27.2</v>
      </c>
      <c r="AF695" s="143">
        <v>27.2</v>
      </c>
      <c r="AG695" s="143">
        <v>27.2</v>
      </c>
      <c r="AH695" s="143">
        <v>27</v>
      </c>
      <c r="AI695" s="143">
        <v>26.8</v>
      </c>
      <c r="AJ695" s="150">
        <v>27</v>
      </c>
      <c r="AK695" s="142">
        <v>28.6</v>
      </c>
      <c r="AL695" s="143">
        <v>29.8</v>
      </c>
      <c r="AM695" s="143">
        <v>29.6</v>
      </c>
      <c r="AN695" s="143">
        <v>29</v>
      </c>
      <c r="AO695" s="143">
        <v>29.8</v>
      </c>
      <c r="AP695" s="143">
        <v>29</v>
      </c>
      <c r="AQ695" s="110">
        <f t="shared" si="756"/>
        <v>2.7000000000000028</v>
      </c>
      <c r="DC695" s="103">
        <v>44267</v>
      </c>
      <c r="DD695" s="127">
        <f t="shared" si="740"/>
        <v>0.59999999999999787</v>
      </c>
      <c r="DE695" s="127">
        <f t="shared" si="741"/>
        <v>2.7999999999999972</v>
      </c>
      <c r="DF695" s="127">
        <f t="shared" si="742"/>
        <v>1.3999999999999986</v>
      </c>
      <c r="DG695" s="127">
        <f t="shared" si="743"/>
        <v>2</v>
      </c>
      <c r="DH695" s="127">
        <f t="shared" si="744"/>
        <v>2.1999999999999993</v>
      </c>
      <c r="DI695" s="127">
        <f t="shared" si="745"/>
        <v>-0.20000000000000284</v>
      </c>
      <c r="DJ695" s="127">
        <f t="shared" si="746"/>
        <v>-0.60000000000000142</v>
      </c>
      <c r="DK695" s="127">
        <f t="shared" si="747"/>
        <v>-0.80000000000000071</v>
      </c>
      <c r="DL695" s="127">
        <f t="shared" si="748"/>
        <v>1.5999999999999979</v>
      </c>
      <c r="DM695" s="127">
        <f t="shared" si="749"/>
        <v>1</v>
      </c>
      <c r="DN695" s="127">
        <f t="shared" si="750"/>
        <v>1.6000000000000014</v>
      </c>
      <c r="DO695" s="127">
        <f t="shared" si="751"/>
        <v>2</v>
      </c>
      <c r="DP695" s="127">
        <f t="shared" si="752"/>
        <v>1.6000000000000014</v>
      </c>
      <c r="DQ695" s="127">
        <f t="shared" si="753"/>
        <v>2.4000000000000021</v>
      </c>
      <c r="DR695" s="127">
        <f t="shared" si="754"/>
        <v>-3</v>
      </c>
      <c r="DS695" s="127">
        <f t="shared" si="755"/>
        <v>-0.80000000000000071</v>
      </c>
      <c r="DU695" s="103">
        <v>44272</v>
      </c>
      <c r="DY695" s="127">
        <v>13.7</v>
      </c>
      <c r="DZ695" s="127">
        <v>13.8</v>
      </c>
      <c r="EA695" s="134">
        <f t="shared" si="757"/>
        <v>-0.10000000000000142</v>
      </c>
    </row>
    <row r="696" spans="10:131" ht="16.5" x14ac:dyDescent="0.35">
      <c r="J696" s="103">
        <v>44266</v>
      </c>
      <c r="K696" s="101">
        <f t="shared" si="738"/>
        <v>28.451612903225815</v>
      </c>
      <c r="L696" s="161">
        <v>29.4</v>
      </c>
      <c r="M696" s="143">
        <v>29.6</v>
      </c>
      <c r="N696" s="143">
        <v>29.6</v>
      </c>
      <c r="O696" s="143">
        <v>30.6</v>
      </c>
      <c r="P696" s="143">
        <v>30.6</v>
      </c>
      <c r="Q696" s="150">
        <v>32</v>
      </c>
      <c r="R696" s="142">
        <v>27.4</v>
      </c>
      <c r="S696" s="143">
        <v>27.6</v>
      </c>
      <c r="T696" s="143">
        <v>28</v>
      </c>
      <c r="U696" s="143">
        <v>30.4</v>
      </c>
      <c r="V696" s="143">
        <v>28.4</v>
      </c>
      <c r="W696" s="149">
        <v>29</v>
      </c>
      <c r="X696" s="161">
        <v>26.8</v>
      </c>
      <c r="Y696" s="143">
        <v>27.6</v>
      </c>
      <c r="Z696" s="143">
        <v>27.2</v>
      </c>
      <c r="AA696" s="143">
        <v>27</v>
      </c>
      <c r="AB696" s="150">
        <v>28</v>
      </c>
      <c r="AC696" s="142">
        <v>27.6</v>
      </c>
      <c r="AD696" s="143">
        <v>27.6</v>
      </c>
      <c r="AE696" s="143">
        <v>27.2</v>
      </c>
      <c r="AF696" s="143">
        <v>27.2</v>
      </c>
      <c r="AG696" s="143">
        <v>27.2</v>
      </c>
      <c r="AH696" s="143">
        <v>27.4</v>
      </c>
      <c r="AI696" s="143">
        <v>27</v>
      </c>
      <c r="AJ696" s="150">
        <v>27.2</v>
      </c>
      <c r="AK696" s="142">
        <v>28.6</v>
      </c>
      <c r="AL696" s="143">
        <v>29.6</v>
      </c>
      <c r="AM696" s="143">
        <v>29.6</v>
      </c>
      <c r="AN696" s="143">
        <v>29</v>
      </c>
      <c r="AO696" s="143">
        <v>29.6</v>
      </c>
      <c r="AP696" s="143">
        <v>28</v>
      </c>
      <c r="AQ696" s="110">
        <f t="shared" si="756"/>
        <v>2.6000000000000014</v>
      </c>
      <c r="DC696" s="103">
        <v>44266</v>
      </c>
      <c r="DD696" s="127">
        <f t="shared" si="740"/>
        <v>0.79999999999999716</v>
      </c>
      <c r="DE696" s="127">
        <f t="shared" si="741"/>
        <v>2.7999999999999972</v>
      </c>
      <c r="DF696" s="127">
        <f t="shared" si="742"/>
        <v>1.3999999999999986</v>
      </c>
      <c r="DG696" s="127">
        <f t="shared" si="743"/>
        <v>2</v>
      </c>
      <c r="DH696" s="127">
        <f t="shared" si="744"/>
        <v>2</v>
      </c>
      <c r="DI696" s="127">
        <f t="shared" si="745"/>
        <v>-0.20000000000000284</v>
      </c>
      <c r="DJ696" s="127">
        <f t="shared" si="746"/>
        <v>-0.20000000000000284</v>
      </c>
      <c r="DK696" s="127">
        <f t="shared" si="747"/>
        <v>-0.60000000000000142</v>
      </c>
      <c r="DL696" s="127">
        <f t="shared" si="748"/>
        <v>2</v>
      </c>
      <c r="DM696" s="127">
        <f t="shared" si="749"/>
        <v>1</v>
      </c>
      <c r="DN696" s="127">
        <f t="shared" si="750"/>
        <v>1.6000000000000014</v>
      </c>
      <c r="DO696" s="127">
        <f t="shared" si="751"/>
        <v>1.6000000000000014</v>
      </c>
      <c r="DP696" s="127">
        <f t="shared" si="752"/>
        <v>1.2000000000000028</v>
      </c>
      <c r="DQ696" s="127">
        <f t="shared" si="753"/>
        <v>2.2000000000000028</v>
      </c>
      <c r="DR696" s="127">
        <f t="shared" si="754"/>
        <v>-2.8000000000000007</v>
      </c>
      <c r="DS696" s="127">
        <f t="shared" si="755"/>
        <v>-0.80000000000000071</v>
      </c>
      <c r="DU696" s="103">
        <v>44271</v>
      </c>
      <c r="DY696" s="127">
        <v>13.8</v>
      </c>
      <c r="DZ696" s="127">
        <v>13.7</v>
      </c>
      <c r="EA696" s="134">
        <f t="shared" si="757"/>
        <v>0.10000000000000142</v>
      </c>
    </row>
    <row r="697" spans="10:131" ht="16.5" x14ac:dyDescent="0.35">
      <c r="J697" s="103">
        <v>44265</v>
      </c>
      <c r="K697" s="101">
        <f t="shared" si="738"/>
        <v>28.561290322580653</v>
      </c>
      <c r="L697" s="161">
        <v>29.6</v>
      </c>
      <c r="M697" s="143">
        <v>30</v>
      </c>
      <c r="N697" s="143">
        <v>29.6</v>
      </c>
      <c r="O697" s="143">
        <v>30.6</v>
      </c>
      <c r="P697" s="143">
        <v>30.6</v>
      </c>
      <c r="Q697" s="150">
        <v>32</v>
      </c>
      <c r="R697" s="142">
        <v>27.6</v>
      </c>
      <c r="S697" s="143">
        <v>27.8</v>
      </c>
      <c r="T697" s="143">
        <v>28.4</v>
      </c>
      <c r="U697" s="143">
        <v>30.4</v>
      </c>
      <c r="V697" s="143">
        <v>28.8</v>
      </c>
      <c r="W697" s="149">
        <v>29.2</v>
      </c>
      <c r="X697" s="161">
        <v>26.8</v>
      </c>
      <c r="Y697" s="143">
        <v>27.8</v>
      </c>
      <c r="Z697" s="143">
        <v>27.4</v>
      </c>
      <c r="AA697" s="143">
        <v>27</v>
      </c>
      <c r="AB697" s="150">
        <v>28</v>
      </c>
      <c r="AC697" s="142">
        <v>27.6</v>
      </c>
      <c r="AD697" s="143">
        <v>27.6</v>
      </c>
      <c r="AE697" s="143">
        <v>27.6</v>
      </c>
      <c r="AF697" s="143">
        <v>27.6</v>
      </c>
      <c r="AG697" s="143">
        <v>27.2</v>
      </c>
      <c r="AH697" s="143">
        <v>27.6</v>
      </c>
      <c r="AI697" s="143">
        <v>27</v>
      </c>
      <c r="AJ697" s="150">
        <v>27.2</v>
      </c>
      <c r="AK697" s="142">
        <v>28.6</v>
      </c>
      <c r="AL697" s="143">
        <v>29.6</v>
      </c>
      <c r="AM697" s="143">
        <v>29.6</v>
      </c>
      <c r="AN697" s="143">
        <v>29</v>
      </c>
      <c r="AO697" s="143">
        <v>29.6</v>
      </c>
      <c r="AP697" s="143">
        <v>28</v>
      </c>
      <c r="AQ697" s="110">
        <f t="shared" si="756"/>
        <v>2.3999999999999986</v>
      </c>
      <c r="DC697" s="103">
        <v>44265</v>
      </c>
      <c r="DD697" s="127">
        <f t="shared" si="740"/>
        <v>1</v>
      </c>
      <c r="DE697" s="127">
        <f t="shared" si="741"/>
        <v>2.5999999999999979</v>
      </c>
      <c r="DF697" s="127">
        <f t="shared" si="742"/>
        <v>1.1999999999999993</v>
      </c>
      <c r="DG697" s="127">
        <f t="shared" si="743"/>
        <v>1.8000000000000007</v>
      </c>
      <c r="DH697" s="127">
        <f t="shared" si="744"/>
        <v>1.8000000000000007</v>
      </c>
      <c r="DI697" s="127">
        <f t="shared" si="745"/>
        <v>-0.19999999999999929</v>
      </c>
      <c r="DJ697" s="127">
        <f t="shared" si="746"/>
        <v>-0.19999999999999929</v>
      </c>
      <c r="DK697" s="127">
        <f t="shared" si="747"/>
        <v>-0.80000000000000071</v>
      </c>
      <c r="DL697" s="127">
        <f t="shared" si="748"/>
        <v>1.8000000000000007</v>
      </c>
      <c r="DM697" s="127">
        <f t="shared" si="749"/>
        <v>0.80000000000000071</v>
      </c>
      <c r="DN697" s="127">
        <f t="shared" si="750"/>
        <v>1.3999999999999986</v>
      </c>
      <c r="DO697" s="127">
        <f t="shared" si="751"/>
        <v>1.3999999999999986</v>
      </c>
      <c r="DP697" s="127">
        <f t="shared" si="752"/>
        <v>0.80000000000000071</v>
      </c>
      <c r="DQ697" s="127">
        <f t="shared" si="753"/>
        <v>2</v>
      </c>
      <c r="DR697" s="127">
        <f t="shared" si="754"/>
        <v>-2.8000000000000007</v>
      </c>
      <c r="DS697" s="127">
        <f t="shared" si="755"/>
        <v>-1</v>
      </c>
      <c r="DU697" s="103">
        <v>44270</v>
      </c>
      <c r="DY697" s="127">
        <v>13.8</v>
      </c>
      <c r="DZ697" s="127">
        <v>13.6</v>
      </c>
      <c r="EA697" s="134">
        <f t="shared" si="757"/>
        <v>0.20000000000000107</v>
      </c>
    </row>
    <row r="698" spans="10:131" ht="16.5" x14ac:dyDescent="0.35">
      <c r="J698" s="103">
        <v>44264</v>
      </c>
      <c r="K698" s="101">
        <f t="shared" si="738"/>
        <v>28.883870967741935</v>
      </c>
      <c r="L698" s="161">
        <v>29.6</v>
      </c>
      <c r="M698" s="143">
        <v>30</v>
      </c>
      <c r="N698" s="143">
        <v>29.8</v>
      </c>
      <c r="O698" s="143">
        <v>30.8</v>
      </c>
      <c r="P698" s="143">
        <v>30.8</v>
      </c>
      <c r="Q698" s="150">
        <v>32.6</v>
      </c>
      <c r="R698" s="142">
        <v>28</v>
      </c>
      <c r="S698" s="143">
        <v>28</v>
      </c>
      <c r="T698" s="143">
        <v>28.8</v>
      </c>
      <c r="U698" s="143">
        <v>30.6</v>
      </c>
      <c r="V698" s="143">
        <v>29.2</v>
      </c>
      <c r="W698" s="149">
        <v>29.6</v>
      </c>
      <c r="X698" s="161">
        <v>29.8</v>
      </c>
      <c r="Y698" s="143">
        <v>28</v>
      </c>
      <c r="Z698" s="143">
        <v>27.6</v>
      </c>
      <c r="AA698" s="143">
        <v>28</v>
      </c>
      <c r="AB698" s="150">
        <v>29</v>
      </c>
      <c r="AC698" s="142">
        <v>27.6</v>
      </c>
      <c r="AD698" s="143">
        <v>27.6</v>
      </c>
      <c r="AE698" s="143">
        <v>27.8</v>
      </c>
      <c r="AF698" s="143">
        <v>27.8</v>
      </c>
      <c r="AG698" s="143">
        <v>27.4</v>
      </c>
      <c r="AH698" s="143">
        <v>27.4</v>
      </c>
      <c r="AI698" s="143">
        <v>27</v>
      </c>
      <c r="AJ698" s="150">
        <v>27.4</v>
      </c>
      <c r="AK698" s="142">
        <v>28.8</v>
      </c>
      <c r="AL698" s="143">
        <v>29.6</v>
      </c>
      <c r="AM698" s="143">
        <v>30</v>
      </c>
      <c r="AN698" s="143">
        <v>29.2</v>
      </c>
      <c r="AO698" s="143">
        <v>29.6</v>
      </c>
      <c r="AP698" s="143">
        <v>28</v>
      </c>
      <c r="AQ698" s="110">
        <f t="shared" si="756"/>
        <v>2.2000000000000028</v>
      </c>
      <c r="DC698" s="103">
        <v>44264</v>
      </c>
      <c r="DD698" s="127">
        <f t="shared" si="740"/>
        <v>1.1999999999999993</v>
      </c>
      <c r="DE698" s="127">
        <f t="shared" si="741"/>
        <v>2.6000000000000014</v>
      </c>
      <c r="DF698" s="127">
        <f t="shared" si="742"/>
        <v>1.1999999999999993</v>
      </c>
      <c r="DG698" s="127">
        <f t="shared" si="743"/>
        <v>2</v>
      </c>
      <c r="DH698" s="127">
        <f t="shared" si="744"/>
        <v>1.6000000000000014</v>
      </c>
      <c r="DI698" s="127">
        <f t="shared" si="745"/>
        <v>0</v>
      </c>
      <c r="DJ698" s="127">
        <f t="shared" si="746"/>
        <v>-0.60000000000000142</v>
      </c>
      <c r="DK698" s="127">
        <f t="shared" si="747"/>
        <v>-1</v>
      </c>
      <c r="DL698" s="127">
        <f t="shared" si="748"/>
        <v>1.8000000000000007</v>
      </c>
      <c r="DM698" s="127">
        <f t="shared" si="749"/>
        <v>0.80000000000000071</v>
      </c>
      <c r="DN698" s="127">
        <f t="shared" si="750"/>
        <v>1.1999999999999993</v>
      </c>
      <c r="DO698" s="127">
        <f t="shared" si="751"/>
        <v>1.8000000000000007</v>
      </c>
      <c r="DP698" s="127">
        <f t="shared" si="752"/>
        <v>0.40000000000000213</v>
      </c>
      <c r="DQ698" s="127">
        <f t="shared" si="753"/>
        <v>1.6000000000000014</v>
      </c>
      <c r="DR698" s="127">
        <f t="shared" si="754"/>
        <v>0.19999999999999929</v>
      </c>
      <c r="DS698" s="127">
        <f t="shared" si="755"/>
        <v>1.8000000000000007</v>
      </c>
      <c r="DU698" s="103">
        <v>44269</v>
      </c>
      <c r="DY698" s="127">
        <v>13.8</v>
      </c>
      <c r="DZ698" s="127">
        <v>13.4</v>
      </c>
      <c r="EA698" s="134">
        <f t="shared" si="757"/>
        <v>0.40000000000000036</v>
      </c>
    </row>
    <row r="699" spans="10:131" ht="16.5" x14ac:dyDescent="0.35">
      <c r="J699" s="103">
        <v>44263</v>
      </c>
      <c r="K699" s="101">
        <f t="shared" si="738"/>
        <v>29.0774193548387</v>
      </c>
      <c r="L699" s="161">
        <v>31</v>
      </c>
      <c r="M699" s="143">
        <v>30</v>
      </c>
      <c r="N699" s="143">
        <v>28.4</v>
      </c>
      <c r="O699" s="143">
        <v>27.8</v>
      </c>
      <c r="P699" s="143">
        <v>31</v>
      </c>
      <c r="Q699" s="150">
        <v>31</v>
      </c>
      <c r="R699" s="142">
        <v>29.2</v>
      </c>
      <c r="S699" s="143">
        <v>29</v>
      </c>
      <c r="T699" s="143">
        <v>28</v>
      </c>
      <c r="U699" s="143">
        <v>28.2</v>
      </c>
      <c r="V699" s="143">
        <v>30.4</v>
      </c>
      <c r="W699" s="149">
        <v>29.6</v>
      </c>
      <c r="X699" s="161">
        <v>30</v>
      </c>
      <c r="Y699" s="143">
        <v>26.8</v>
      </c>
      <c r="Z699" s="143">
        <v>28.2</v>
      </c>
      <c r="AA699" s="143">
        <v>28</v>
      </c>
      <c r="AB699" s="150">
        <v>28</v>
      </c>
      <c r="AC699" s="142">
        <v>29</v>
      </c>
      <c r="AD699" s="143">
        <v>28</v>
      </c>
      <c r="AE699" s="143">
        <v>28</v>
      </c>
      <c r="AF699" s="143">
        <v>28</v>
      </c>
      <c r="AG699" s="143">
        <v>28</v>
      </c>
      <c r="AH699" s="143">
        <v>32.799999999999997</v>
      </c>
      <c r="AI699" s="143">
        <v>27.8</v>
      </c>
      <c r="AJ699" s="150">
        <v>27.4</v>
      </c>
      <c r="AK699" s="142">
        <v>30.4</v>
      </c>
      <c r="AL699" s="143">
        <v>27.8</v>
      </c>
      <c r="AM699" s="143">
        <v>29.8</v>
      </c>
      <c r="AN699" s="143">
        <v>30.4</v>
      </c>
      <c r="AO699" s="143">
        <v>29.6</v>
      </c>
      <c r="AP699" s="143">
        <v>29.8</v>
      </c>
      <c r="AQ699" s="110">
        <f t="shared" si="756"/>
        <v>0.29999999999999716</v>
      </c>
      <c r="DC699" s="103">
        <v>44263</v>
      </c>
      <c r="DD699" s="127">
        <f t="shared" si="740"/>
        <v>1.3999999999999986</v>
      </c>
      <c r="DE699" s="127">
        <f t="shared" si="741"/>
        <v>-0.80000000000000071</v>
      </c>
      <c r="DF699" s="127">
        <f t="shared" si="742"/>
        <v>1.3999999999999986</v>
      </c>
      <c r="DG699" s="127">
        <f t="shared" si="743"/>
        <v>0.80000000000000071</v>
      </c>
      <c r="DH699" s="127">
        <f t="shared" si="744"/>
        <v>-1.1999999999999993</v>
      </c>
      <c r="DI699" s="127">
        <f t="shared" si="745"/>
        <v>0.19999999999999929</v>
      </c>
      <c r="DJ699" s="127">
        <f t="shared" si="746"/>
        <v>3.7999999999999972</v>
      </c>
      <c r="DK699" s="127">
        <f t="shared" si="747"/>
        <v>-1.1999999999999993</v>
      </c>
      <c r="DL699" s="127">
        <f t="shared" si="748"/>
        <v>-0.60000000000000142</v>
      </c>
      <c r="DM699" s="127">
        <f t="shared" si="749"/>
        <v>1.3999999999999986</v>
      </c>
      <c r="DN699" s="127">
        <f t="shared" si="750"/>
        <v>1.1999999999999993</v>
      </c>
      <c r="DO699" s="127">
        <f t="shared" si="751"/>
        <v>-2.3999999999999986</v>
      </c>
      <c r="DP699" s="127">
        <f t="shared" si="752"/>
        <v>-2.5999999999999979</v>
      </c>
      <c r="DQ699" s="127">
        <f t="shared" si="753"/>
        <v>-1.3999999999999986</v>
      </c>
      <c r="DR699" s="127">
        <f t="shared" si="754"/>
        <v>2.1999999999999993</v>
      </c>
      <c r="DS699" s="127">
        <f t="shared" si="755"/>
        <v>1</v>
      </c>
      <c r="DU699" s="103">
        <v>44268</v>
      </c>
      <c r="DY699" s="127">
        <v>13.8</v>
      </c>
      <c r="DZ699" s="127">
        <v>13.5</v>
      </c>
      <c r="EA699" s="134">
        <f t="shared" si="757"/>
        <v>0.30000000000000071</v>
      </c>
    </row>
    <row r="700" spans="10:131" ht="16.5" x14ac:dyDescent="0.35">
      <c r="J700" s="103">
        <v>44262</v>
      </c>
      <c r="K700" s="101">
        <f t="shared" si="738"/>
        <v>29.380645161290325</v>
      </c>
      <c r="L700" s="161">
        <v>30.6</v>
      </c>
      <c r="M700" s="143">
        <v>30.6</v>
      </c>
      <c r="N700" s="143">
        <v>30.6</v>
      </c>
      <c r="O700" s="143">
        <v>31</v>
      </c>
      <c r="P700" s="143">
        <v>31</v>
      </c>
      <c r="Q700" s="150">
        <v>32.799999999999997</v>
      </c>
      <c r="R700" s="142">
        <v>28.4</v>
      </c>
      <c r="S700" s="143">
        <v>28.6</v>
      </c>
      <c r="T700" s="143">
        <v>29.6</v>
      </c>
      <c r="U700" s="143">
        <v>31.2</v>
      </c>
      <c r="V700" s="143">
        <v>30</v>
      </c>
      <c r="W700" s="149">
        <v>30.4</v>
      </c>
      <c r="X700" s="161">
        <v>27.4</v>
      </c>
      <c r="Y700" s="143">
        <v>28.6</v>
      </c>
      <c r="Z700" s="143">
        <v>28.6</v>
      </c>
      <c r="AA700" s="143">
        <v>28</v>
      </c>
      <c r="AB700" s="150">
        <v>29</v>
      </c>
      <c r="AC700" s="142">
        <v>28.4</v>
      </c>
      <c r="AD700" s="143">
        <v>28.4</v>
      </c>
      <c r="AE700" s="143">
        <v>28.4</v>
      </c>
      <c r="AF700" s="143">
        <v>28.4</v>
      </c>
      <c r="AG700" s="143">
        <v>28</v>
      </c>
      <c r="AH700" s="143">
        <v>28</v>
      </c>
      <c r="AI700" s="143">
        <v>27.6</v>
      </c>
      <c r="AJ700" s="150">
        <v>28</v>
      </c>
      <c r="AK700" s="142">
        <v>29.4</v>
      </c>
      <c r="AL700" s="143">
        <v>30.4</v>
      </c>
      <c r="AM700" s="143">
        <v>31</v>
      </c>
      <c r="AN700" s="143">
        <v>30.2</v>
      </c>
      <c r="AO700" s="143">
        <v>30.2</v>
      </c>
      <c r="AP700" s="143">
        <v>28</v>
      </c>
      <c r="AQ700" s="110">
        <f t="shared" si="756"/>
        <v>2.1999999999999993</v>
      </c>
      <c r="DC700" s="103">
        <v>44262</v>
      </c>
      <c r="DD700" s="127">
        <f t="shared" si="740"/>
        <v>1.3999999999999986</v>
      </c>
      <c r="DE700" s="127">
        <f t="shared" si="741"/>
        <v>2.5999999999999979</v>
      </c>
      <c r="DF700" s="127">
        <f t="shared" si="742"/>
        <v>1.5999999999999979</v>
      </c>
      <c r="DG700" s="127">
        <f t="shared" si="743"/>
        <v>2.3999999999999986</v>
      </c>
      <c r="DH700" s="127">
        <f t="shared" si="744"/>
        <v>1.7999999999999972</v>
      </c>
      <c r="DI700" s="127">
        <f t="shared" si="745"/>
        <v>-0.20000000000000284</v>
      </c>
      <c r="DJ700" s="127">
        <f t="shared" si="746"/>
        <v>-0.60000000000000142</v>
      </c>
      <c r="DK700" s="127">
        <f t="shared" si="747"/>
        <v>-1</v>
      </c>
      <c r="DL700" s="127">
        <f t="shared" si="748"/>
        <v>2</v>
      </c>
      <c r="DM700" s="127">
        <f t="shared" si="749"/>
        <v>0.79999999999999716</v>
      </c>
      <c r="DN700" s="127">
        <f t="shared" si="750"/>
        <v>1.8000000000000007</v>
      </c>
      <c r="DO700" s="127">
        <f t="shared" si="751"/>
        <v>2.1999999999999993</v>
      </c>
      <c r="DP700" s="127">
        <f t="shared" si="752"/>
        <v>0.39999999999999858</v>
      </c>
      <c r="DQ700" s="127">
        <f t="shared" si="753"/>
        <v>2</v>
      </c>
      <c r="DR700" s="127">
        <f t="shared" si="754"/>
        <v>-3</v>
      </c>
      <c r="DS700" s="127">
        <f t="shared" si="755"/>
        <v>-1.2000000000000028</v>
      </c>
      <c r="DU700" s="103">
        <v>44267</v>
      </c>
      <c r="DY700" s="127">
        <v>13.8</v>
      </c>
      <c r="DZ700" s="127">
        <v>13.6</v>
      </c>
      <c r="EA700" s="134">
        <f t="shared" si="757"/>
        <v>0.20000000000000107</v>
      </c>
    </row>
    <row r="701" spans="10:131" ht="16.5" x14ac:dyDescent="0.35">
      <c r="J701" s="103">
        <v>44261</v>
      </c>
      <c r="K701" s="101">
        <f t="shared" si="738"/>
        <v>29.574193548387093</v>
      </c>
      <c r="L701" s="161">
        <v>30.4</v>
      </c>
      <c r="M701" s="143">
        <v>30.8</v>
      </c>
      <c r="N701" s="143">
        <v>30.8</v>
      </c>
      <c r="O701" s="143">
        <v>31.2</v>
      </c>
      <c r="P701" s="143">
        <v>31.2</v>
      </c>
      <c r="Q701" s="150">
        <v>32.799999999999997</v>
      </c>
      <c r="R701" s="142">
        <v>28.6</v>
      </c>
      <c r="S701" s="143">
        <v>28.6</v>
      </c>
      <c r="T701" s="143">
        <v>29.6</v>
      </c>
      <c r="U701" s="143">
        <v>31</v>
      </c>
      <c r="V701" s="143">
        <v>30.2</v>
      </c>
      <c r="W701" s="149">
        <v>30.4</v>
      </c>
      <c r="X701" s="161">
        <v>27.4</v>
      </c>
      <c r="Y701" s="143">
        <v>28.6</v>
      </c>
      <c r="Z701" s="143">
        <v>28.6</v>
      </c>
      <c r="AA701" s="143">
        <v>28</v>
      </c>
      <c r="AB701" s="150">
        <v>29</v>
      </c>
      <c r="AC701" s="142">
        <v>28.4</v>
      </c>
      <c r="AD701" s="143">
        <v>28.4</v>
      </c>
      <c r="AE701" s="143">
        <v>28.4</v>
      </c>
      <c r="AF701" s="143">
        <v>28.4</v>
      </c>
      <c r="AG701" s="143">
        <v>28.6</v>
      </c>
      <c r="AH701" s="143">
        <v>28</v>
      </c>
      <c r="AI701" s="143">
        <v>27.8</v>
      </c>
      <c r="AJ701" s="150">
        <v>28.4</v>
      </c>
      <c r="AK701" s="142">
        <v>30</v>
      </c>
      <c r="AL701" s="143">
        <v>30.8</v>
      </c>
      <c r="AM701" s="143">
        <v>32</v>
      </c>
      <c r="AN701" s="143">
        <v>30.6</v>
      </c>
      <c r="AO701" s="143">
        <v>30.8</v>
      </c>
      <c r="AP701" s="143">
        <v>29</v>
      </c>
      <c r="AQ701" s="110">
        <f t="shared" si="756"/>
        <v>2.3999999999999986</v>
      </c>
      <c r="DC701" s="103">
        <v>44261</v>
      </c>
      <c r="DD701" s="127">
        <f t="shared" si="740"/>
        <v>1.5999999999999979</v>
      </c>
      <c r="DE701" s="127">
        <f t="shared" si="741"/>
        <v>2.3999999999999986</v>
      </c>
      <c r="DF701" s="127">
        <f t="shared" si="742"/>
        <v>2</v>
      </c>
      <c r="DG701" s="127">
        <f t="shared" si="743"/>
        <v>3.3999999999999986</v>
      </c>
      <c r="DH701" s="127">
        <f t="shared" si="744"/>
        <v>2.1999999999999993</v>
      </c>
      <c r="DI701" s="127">
        <f t="shared" si="745"/>
        <v>0</v>
      </c>
      <c r="DJ701" s="127">
        <f t="shared" si="746"/>
        <v>-0.60000000000000142</v>
      </c>
      <c r="DK701" s="127">
        <f t="shared" si="747"/>
        <v>-0.80000000000000071</v>
      </c>
      <c r="DL701" s="127">
        <f t="shared" si="748"/>
        <v>2.1999999999999993</v>
      </c>
      <c r="DM701" s="127">
        <f t="shared" si="749"/>
        <v>1.3999999999999986</v>
      </c>
      <c r="DN701" s="127">
        <f t="shared" si="750"/>
        <v>2</v>
      </c>
      <c r="DO701" s="127">
        <f t="shared" si="751"/>
        <v>2.6000000000000014</v>
      </c>
      <c r="DP701" s="127">
        <f t="shared" si="752"/>
        <v>0.60000000000000142</v>
      </c>
      <c r="DQ701" s="127">
        <f t="shared" si="753"/>
        <v>2.1999999999999993</v>
      </c>
      <c r="DR701" s="127">
        <f t="shared" si="754"/>
        <v>-3.4000000000000021</v>
      </c>
      <c r="DS701" s="127">
        <f t="shared" si="755"/>
        <v>-1.2000000000000028</v>
      </c>
      <c r="DU701" s="103">
        <v>44266</v>
      </c>
      <c r="DY701" s="127">
        <v>13.9</v>
      </c>
      <c r="DZ701" s="127">
        <v>13.8</v>
      </c>
      <c r="EA701" s="134">
        <f t="shared" si="757"/>
        <v>9.9999999999999645E-2</v>
      </c>
    </row>
    <row r="702" spans="10:131" ht="16.5" x14ac:dyDescent="0.35">
      <c r="J702" s="103">
        <v>44260</v>
      </c>
      <c r="K702" s="101">
        <f t="shared" si="738"/>
        <v>29.612903225806452</v>
      </c>
      <c r="L702" s="161">
        <v>30.8</v>
      </c>
      <c r="M702" s="143">
        <v>31.6</v>
      </c>
      <c r="N702" s="143">
        <v>30.3</v>
      </c>
      <c r="O702" s="143">
        <v>31.6</v>
      </c>
      <c r="P702" s="143">
        <v>31.8</v>
      </c>
      <c r="Q702" s="150">
        <v>32.799999999999997</v>
      </c>
      <c r="R702" s="142">
        <v>29</v>
      </c>
      <c r="S702" s="143">
        <v>28.4</v>
      </c>
      <c r="T702" s="143">
        <v>29.7</v>
      </c>
      <c r="U702" s="143">
        <v>31</v>
      </c>
      <c r="V702" s="143">
        <v>30.1</v>
      </c>
      <c r="W702" s="149">
        <v>30.2</v>
      </c>
      <c r="X702" s="161">
        <v>27</v>
      </c>
      <c r="Y702" s="143">
        <v>28.6</v>
      </c>
      <c r="Z702" s="143">
        <v>28.6</v>
      </c>
      <c r="AA702" s="143">
        <v>28</v>
      </c>
      <c r="AB702" s="150">
        <v>29</v>
      </c>
      <c r="AC702" s="142">
        <v>28</v>
      </c>
      <c r="AD702" s="143">
        <v>28</v>
      </c>
      <c r="AE702" s="143">
        <v>28.4</v>
      </c>
      <c r="AF702" s="143">
        <v>28.4</v>
      </c>
      <c r="AG702" s="143">
        <v>28.4</v>
      </c>
      <c r="AH702" s="143">
        <v>28</v>
      </c>
      <c r="AI702" s="143">
        <v>27.6</v>
      </c>
      <c r="AJ702" s="150">
        <v>28</v>
      </c>
      <c r="AK702" s="142">
        <v>29.5</v>
      </c>
      <c r="AL702" s="143">
        <v>31.4</v>
      </c>
      <c r="AM702" s="143">
        <v>32.4</v>
      </c>
      <c r="AN702" s="143">
        <v>31</v>
      </c>
      <c r="AO702" s="143">
        <v>31.4</v>
      </c>
      <c r="AP702" s="143">
        <v>29</v>
      </c>
      <c r="AQ702" s="110">
        <f t="shared" si="756"/>
        <v>2.9000000000000021</v>
      </c>
      <c r="DC702" s="103">
        <v>44260</v>
      </c>
      <c r="DD702" s="127">
        <f t="shared" si="740"/>
        <v>1.7000000000000028</v>
      </c>
      <c r="DE702" s="127">
        <f t="shared" si="741"/>
        <v>2.6000000000000014</v>
      </c>
      <c r="DF702" s="127">
        <f t="shared" si="742"/>
        <v>2.6000000000000014</v>
      </c>
      <c r="DG702" s="127">
        <f t="shared" si="743"/>
        <v>4</v>
      </c>
      <c r="DH702" s="127">
        <f t="shared" si="744"/>
        <v>3</v>
      </c>
      <c r="DI702" s="127">
        <f t="shared" si="745"/>
        <v>0.60000000000000142</v>
      </c>
      <c r="DJ702" s="127">
        <f t="shared" si="746"/>
        <v>-0.39999999999999858</v>
      </c>
      <c r="DK702" s="127">
        <f t="shared" si="747"/>
        <v>-0.79999999999999716</v>
      </c>
      <c r="DL702" s="127">
        <f t="shared" si="748"/>
        <v>1.9000000000000021</v>
      </c>
      <c r="DM702" s="127">
        <f t="shared" si="749"/>
        <v>1.1000000000000014</v>
      </c>
      <c r="DN702" s="127">
        <f t="shared" si="750"/>
        <v>2</v>
      </c>
      <c r="DO702" s="127">
        <f t="shared" si="751"/>
        <v>3</v>
      </c>
      <c r="DP702" s="127">
        <f t="shared" si="752"/>
        <v>1.2999999999999972</v>
      </c>
      <c r="DQ702" s="127">
        <f t="shared" si="753"/>
        <v>2.3999999999999986</v>
      </c>
      <c r="DR702" s="127">
        <f t="shared" si="754"/>
        <v>-4.3999999999999986</v>
      </c>
      <c r="DS702" s="127">
        <f t="shared" si="755"/>
        <v>-1.3999999999999986</v>
      </c>
      <c r="DU702" s="103">
        <v>44265</v>
      </c>
      <c r="DY702" s="127">
        <v>14</v>
      </c>
      <c r="DZ702" s="127">
        <v>13.9</v>
      </c>
      <c r="EA702" s="134">
        <f t="shared" si="757"/>
        <v>9.9999999999999645E-2</v>
      </c>
    </row>
    <row r="703" spans="10:131" ht="16.5" x14ac:dyDescent="0.35">
      <c r="J703" s="103">
        <v>44259</v>
      </c>
      <c r="K703" s="101">
        <f t="shared" si="738"/>
        <v>29.645161290322584</v>
      </c>
      <c r="L703" s="161">
        <v>31</v>
      </c>
      <c r="M703" s="143">
        <v>31.6</v>
      </c>
      <c r="N703" s="143">
        <v>30.5</v>
      </c>
      <c r="O703" s="143">
        <v>31.8</v>
      </c>
      <c r="P703" s="143">
        <v>32</v>
      </c>
      <c r="Q703" s="150">
        <v>32.799999999999997</v>
      </c>
      <c r="R703" s="142">
        <v>29</v>
      </c>
      <c r="S703" s="143">
        <v>28.4</v>
      </c>
      <c r="T703" s="143">
        <v>29.4</v>
      </c>
      <c r="U703" s="143">
        <v>31.1</v>
      </c>
      <c r="V703" s="143">
        <v>30.1</v>
      </c>
      <c r="W703" s="149">
        <v>30.2</v>
      </c>
      <c r="X703" s="161">
        <v>27</v>
      </c>
      <c r="Y703" s="143">
        <v>28.6</v>
      </c>
      <c r="Z703" s="143">
        <v>28.6</v>
      </c>
      <c r="AA703" s="143">
        <v>28</v>
      </c>
      <c r="AB703" s="150">
        <v>29</v>
      </c>
      <c r="AC703" s="142">
        <v>28</v>
      </c>
      <c r="AD703" s="143">
        <v>28</v>
      </c>
      <c r="AE703" s="143">
        <v>28.4</v>
      </c>
      <c r="AF703" s="143">
        <v>28.4</v>
      </c>
      <c r="AG703" s="143">
        <v>28.4</v>
      </c>
      <c r="AH703" s="143">
        <v>28</v>
      </c>
      <c r="AI703" s="143">
        <v>27.6</v>
      </c>
      <c r="AJ703" s="150">
        <v>28</v>
      </c>
      <c r="AK703" s="142">
        <v>29.6</v>
      </c>
      <c r="AL703" s="143">
        <v>31.6</v>
      </c>
      <c r="AM703" s="143">
        <v>32.4</v>
      </c>
      <c r="AN703" s="143">
        <v>31</v>
      </c>
      <c r="AO703" s="143">
        <v>31.5</v>
      </c>
      <c r="AP703" s="143">
        <v>29</v>
      </c>
      <c r="AQ703" s="110">
        <f t="shared" si="756"/>
        <v>3.1000000000000014</v>
      </c>
      <c r="DC703" s="103">
        <v>44259</v>
      </c>
      <c r="DD703" s="127">
        <f t="shared" si="740"/>
        <v>1.7000000000000028</v>
      </c>
      <c r="DE703" s="127">
        <f t="shared" si="741"/>
        <v>2.7000000000000028</v>
      </c>
      <c r="DF703" s="127">
        <f t="shared" si="742"/>
        <v>2.6000000000000014</v>
      </c>
      <c r="DG703" s="127">
        <f t="shared" si="743"/>
        <v>4</v>
      </c>
      <c r="DH703" s="127">
        <f t="shared" si="744"/>
        <v>3.2000000000000028</v>
      </c>
      <c r="DI703" s="127">
        <f t="shared" si="745"/>
        <v>0.60000000000000142</v>
      </c>
      <c r="DJ703" s="127">
        <f t="shared" si="746"/>
        <v>-0.39999999999999858</v>
      </c>
      <c r="DK703" s="127">
        <f t="shared" si="747"/>
        <v>-0.79999999999999716</v>
      </c>
      <c r="DL703" s="127">
        <f t="shared" si="748"/>
        <v>2.1000000000000014</v>
      </c>
      <c r="DM703" s="127">
        <f t="shared" si="749"/>
        <v>1.2000000000000028</v>
      </c>
      <c r="DN703" s="127">
        <f t="shared" si="750"/>
        <v>2</v>
      </c>
      <c r="DO703" s="127">
        <f t="shared" si="751"/>
        <v>3</v>
      </c>
      <c r="DP703" s="127">
        <f t="shared" si="752"/>
        <v>1.5</v>
      </c>
      <c r="DQ703" s="127">
        <f t="shared" si="753"/>
        <v>2.6000000000000014</v>
      </c>
      <c r="DR703" s="127">
        <f t="shared" si="754"/>
        <v>-4.6000000000000014</v>
      </c>
      <c r="DS703" s="127">
        <f t="shared" si="755"/>
        <v>-1.3999999999999986</v>
      </c>
      <c r="DU703" s="103">
        <v>44264</v>
      </c>
      <c r="DY703" s="127">
        <v>14.5</v>
      </c>
      <c r="DZ703" s="127">
        <v>14</v>
      </c>
      <c r="EA703" s="134">
        <f t="shared" si="757"/>
        <v>0.5</v>
      </c>
    </row>
    <row r="704" spans="10:131" ht="16.5" x14ac:dyDescent="0.35">
      <c r="J704" s="103">
        <v>44258</v>
      </c>
      <c r="K704" s="101">
        <f t="shared" si="738"/>
        <v>29.993548387096766</v>
      </c>
      <c r="L704" s="161">
        <v>31.2</v>
      </c>
      <c r="M704" s="143">
        <v>30.4</v>
      </c>
      <c r="N704" s="143">
        <v>30.6</v>
      </c>
      <c r="O704" s="143">
        <v>32</v>
      </c>
      <c r="P704" s="143">
        <v>32.200000000000003</v>
      </c>
      <c r="Q704" s="150">
        <v>33</v>
      </c>
      <c r="R704" s="142">
        <v>29.5</v>
      </c>
      <c r="S704" s="143">
        <v>29.4</v>
      </c>
      <c r="T704" s="143">
        <v>29.5</v>
      </c>
      <c r="U704" s="143">
        <v>31.2</v>
      </c>
      <c r="V704" s="143">
        <v>30.2</v>
      </c>
      <c r="W704" s="149">
        <v>30.4</v>
      </c>
      <c r="X704" s="161">
        <v>27.2</v>
      </c>
      <c r="Y704" s="143">
        <v>29.2</v>
      </c>
      <c r="Z704" s="143">
        <v>28.8</v>
      </c>
      <c r="AA704" s="143">
        <v>28</v>
      </c>
      <c r="AB704" s="150">
        <v>29</v>
      </c>
      <c r="AC704" s="142">
        <v>29</v>
      </c>
      <c r="AD704" s="143">
        <v>29</v>
      </c>
      <c r="AE704" s="143">
        <v>29.4</v>
      </c>
      <c r="AF704" s="143">
        <v>29</v>
      </c>
      <c r="AG704" s="143">
        <v>29</v>
      </c>
      <c r="AH704" s="143">
        <v>28.8</v>
      </c>
      <c r="AI704" s="143">
        <v>28.4</v>
      </c>
      <c r="AJ704" s="150">
        <v>29</v>
      </c>
      <c r="AK704" s="142">
        <v>29.8</v>
      </c>
      <c r="AL704" s="143">
        <v>31.8</v>
      </c>
      <c r="AM704" s="143">
        <v>32.799999999999997</v>
      </c>
      <c r="AN704" s="143">
        <v>31.4</v>
      </c>
      <c r="AO704" s="143">
        <v>31.6</v>
      </c>
      <c r="AP704" s="143">
        <v>29</v>
      </c>
      <c r="AQ704" s="110">
        <f t="shared" si="756"/>
        <v>2.5500000000000007</v>
      </c>
      <c r="DC704" s="103">
        <v>44258</v>
      </c>
      <c r="DD704" s="127">
        <f t="shared" si="740"/>
        <v>0.80000000000000071</v>
      </c>
      <c r="DE704" s="127">
        <f t="shared" si="741"/>
        <v>1.8000000000000007</v>
      </c>
      <c r="DF704" s="127">
        <f t="shared" si="742"/>
        <v>2</v>
      </c>
      <c r="DG704" s="127">
        <f t="shared" si="743"/>
        <v>3.3999999999999986</v>
      </c>
      <c r="DH704" s="127">
        <f t="shared" si="744"/>
        <v>2.4000000000000021</v>
      </c>
      <c r="DI704" s="127">
        <f t="shared" si="745"/>
        <v>0.10000000000000142</v>
      </c>
      <c r="DJ704" s="127">
        <f t="shared" si="746"/>
        <v>-0.59999999999999787</v>
      </c>
      <c r="DK704" s="127">
        <f t="shared" si="747"/>
        <v>-1</v>
      </c>
      <c r="DL704" s="127">
        <f t="shared" si="748"/>
        <v>1.2000000000000028</v>
      </c>
      <c r="DM704" s="127">
        <f t="shared" si="749"/>
        <v>0.40000000000000213</v>
      </c>
      <c r="DN704" s="127">
        <f t="shared" si="750"/>
        <v>1.8999999999999986</v>
      </c>
      <c r="DO704" s="127">
        <f t="shared" si="751"/>
        <v>2.5999999999999979</v>
      </c>
      <c r="DP704" s="127">
        <f t="shared" si="752"/>
        <v>1.6000000000000014</v>
      </c>
      <c r="DQ704" s="127">
        <f t="shared" si="753"/>
        <v>2.3000000000000007</v>
      </c>
      <c r="DR704" s="127">
        <f t="shared" si="754"/>
        <v>-4.6000000000000014</v>
      </c>
      <c r="DS704" s="127">
        <f t="shared" si="755"/>
        <v>-2.1999999999999993</v>
      </c>
      <c r="DU704" s="103">
        <v>44263</v>
      </c>
      <c r="DY704" s="127">
        <v>14.3</v>
      </c>
      <c r="DZ704" s="127">
        <v>14.5</v>
      </c>
      <c r="EA704" s="134">
        <f t="shared" si="757"/>
        <v>-0.19999999999999929</v>
      </c>
    </row>
    <row r="705" spans="10:131" ht="16.5" x14ac:dyDescent="0.35">
      <c r="J705" s="103">
        <v>44257</v>
      </c>
      <c r="K705" s="101">
        <f t="shared" ref="K705:K730" si="758">AVERAGE(L705:AP705)</f>
        <v>30.064516129032263</v>
      </c>
      <c r="L705" s="161">
        <v>31.2</v>
      </c>
      <c r="M705" s="143">
        <v>30.4</v>
      </c>
      <c r="N705" s="143">
        <v>31</v>
      </c>
      <c r="O705" s="143">
        <v>32</v>
      </c>
      <c r="P705" s="143">
        <v>32.200000000000003</v>
      </c>
      <c r="Q705" s="150">
        <v>33</v>
      </c>
      <c r="R705" s="142">
        <v>29.6</v>
      </c>
      <c r="S705" s="143">
        <v>29.6</v>
      </c>
      <c r="T705" s="143">
        <v>29.6</v>
      </c>
      <c r="U705" s="143">
        <v>31.4</v>
      </c>
      <c r="V705" s="143">
        <v>30.4</v>
      </c>
      <c r="W705" s="149">
        <v>30.4</v>
      </c>
      <c r="X705" s="161">
        <v>27.2</v>
      </c>
      <c r="Y705" s="143">
        <v>29.2</v>
      </c>
      <c r="Z705" s="143">
        <v>28.8</v>
      </c>
      <c r="AA705" s="143">
        <v>28</v>
      </c>
      <c r="AB705" s="150">
        <v>29</v>
      </c>
      <c r="AC705" s="142">
        <v>29.4</v>
      </c>
      <c r="AD705" s="143">
        <v>29.4</v>
      </c>
      <c r="AE705" s="143">
        <v>29.6</v>
      </c>
      <c r="AF705" s="143">
        <v>29.4</v>
      </c>
      <c r="AG705" s="143">
        <v>29.2</v>
      </c>
      <c r="AH705" s="143">
        <v>29.6</v>
      </c>
      <c r="AI705" s="143">
        <v>28.8</v>
      </c>
      <c r="AJ705" s="150">
        <v>29.2</v>
      </c>
      <c r="AK705" s="142">
        <v>30</v>
      </c>
      <c r="AL705" s="143">
        <v>31.2</v>
      </c>
      <c r="AM705" s="143">
        <v>32.200000000000003</v>
      </c>
      <c r="AN705" s="143">
        <v>31</v>
      </c>
      <c r="AO705" s="143">
        <v>31</v>
      </c>
      <c r="AP705" s="143">
        <v>29</v>
      </c>
      <c r="AQ705" s="110">
        <f t="shared" si="756"/>
        <v>2.1000000000000014</v>
      </c>
      <c r="DC705" s="103">
        <v>44257</v>
      </c>
      <c r="DD705" s="127">
        <f t="shared" si="740"/>
        <v>0.79999999999999716</v>
      </c>
      <c r="DE705" s="127">
        <f t="shared" si="741"/>
        <v>1.7999999999999972</v>
      </c>
      <c r="DF705" s="127">
        <f t="shared" si="742"/>
        <v>1.3999999999999986</v>
      </c>
      <c r="DG705" s="127">
        <f t="shared" si="743"/>
        <v>2.6000000000000014</v>
      </c>
      <c r="DH705" s="127">
        <f t="shared" si="744"/>
        <v>1.5999999999999979</v>
      </c>
      <c r="DI705" s="127">
        <f t="shared" si="745"/>
        <v>0</v>
      </c>
      <c r="DJ705" s="127">
        <f t="shared" si="746"/>
        <v>0</v>
      </c>
      <c r="DK705" s="127">
        <f t="shared" si="747"/>
        <v>-0.80000000000000071</v>
      </c>
      <c r="DL705" s="127">
        <f t="shared" si="748"/>
        <v>1.3999999999999986</v>
      </c>
      <c r="DM705" s="127">
        <f t="shared" si="749"/>
        <v>0.39999999999999858</v>
      </c>
      <c r="DN705" s="127">
        <f t="shared" si="750"/>
        <v>1.3999999999999986</v>
      </c>
      <c r="DO705" s="127">
        <f t="shared" si="751"/>
        <v>1.3999999999999986</v>
      </c>
      <c r="DP705" s="127">
        <f t="shared" si="752"/>
        <v>0.80000000000000071</v>
      </c>
      <c r="DQ705" s="127">
        <f t="shared" si="753"/>
        <v>1.5999999999999979</v>
      </c>
      <c r="DR705" s="127">
        <f t="shared" si="754"/>
        <v>-4</v>
      </c>
      <c r="DS705" s="127">
        <f t="shared" si="755"/>
        <v>-2.4000000000000021</v>
      </c>
      <c r="DU705" s="103">
        <v>44262</v>
      </c>
      <c r="DY705" s="127">
        <v>14.3</v>
      </c>
      <c r="DZ705" s="127">
        <v>14.3</v>
      </c>
      <c r="EA705" s="134">
        <f t="shared" si="757"/>
        <v>0</v>
      </c>
    </row>
    <row r="706" spans="10:131" ht="16.5" x14ac:dyDescent="0.35">
      <c r="J706" s="103">
        <v>44256</v>
      </c>
      <c r="K706" s="101">
        <f t="shared" si="758"/>
        <v>29.116129032258069</v>
      </c>
      <c r="L706" s="161">
        <v>30.2</v>
      </c>
      <c r="M706" s="143">
        <v>30.4</v>
      </c>
      <c r="N706" s="143">
        <v>30.4</v>
      </c>
      <c r="O706" s="143">
        <v>31.2</v>
      </c>
      <c r="P706" s="143">
        <v>31.4</v>
      </c>
      <c r="Q706" s="150">
        <v>32.4</v>
      </c>
      <c r="R706" s="142">
        <v>28.4</v>
      </c>
      <c r="S706" s="143">
        <v>28.6</v>
      </c>
      <c r="T706" s="143">
        <v>28.6</v>
      </c>
      <c r="U706" s="143">
        <v>30.6</v>
      </c>
      <c r="V706" s="143">
        <v>28.8</v>
      </c>
      <c r="W706" s="149">
        <v>29.2</v>
      </c>
      <c r="X706" s="161">
        <v>26.4</v>
      </c>
      <c r="Y706" s="143">
        <v>28</v>
      </c>
      <c r="Z706" s="143">
        <v>27.6</v>
      </c>
      <c r="AA706" s="143">
        <v>28</v>
      </c>
      <c r="AB706" s="150">
        <v>29</v>
      </c>
      <c r="AC706" s="142">
        <v>27.6</v>
      </c>
      <c r="AD706" s="143">
        <v>28</v>
      </c>
      <c r="AE706" s="143">
        <v>28</v>
      </c>
      <c r="AF706" s="143">
        <v>28</v>
      </c>
      <c r="AG706" s="143">
        <v>27.8</v>
      </c>
      <c r="AH706" s="143">
        <v>28.4</v>
      </c>
      <c r="AI706" s="143">
        <v>28</v>
      </c>
      <c r="AJ706" s="150">
        <v>28.4</v>
      </c>
      <c r="AK706" s="142">
        <v>29.2</v>
      </c>
      <c r="AL706" s="143">
        <v>30.2</v>
      </c>
      <c r="AM706" s="143">
        <v>31.4</v>
      </c>
      <c r="AN706" s="143">
        <v>30.2</v>
      </c>
      <c r="AO706" s="143">
        <v>30.2</v>
      </c>
      <c r="AP706" s="143">
        <v>28</v>
      </c>
      <c r="AQ706" s="110">
        <f t="shared" si="756"/>
        <v>2.2999999999999972</v>
      </c>
      <c r="DC706" s="103">
        <v>44256</v>
      </c>
      <c r="DD706" s="127">
        <f t="shared" si="740"/>
        <v>0.19999999999999929</v>
      </c>
      <c r="DE706" s="127">
        <f t="shared" si="741"/>
        <v>2</v>
      </c>
      <c r="DF706" s="127">
        <f t="shared" si="742"/>
        <v>1.5999999999999979</v>
      </c>
      <c r="DG706" s="127">
        <f t="shared" si="743"/>
        <v>2.7999999999999972</v>
      </c>
      <c r="DH706" s="127">
        <f t="shared" si="744"/>
        <v>1.5999999999999979</v>
      </c>
      <c r="DI706" s="127">
        <f t="shared" si="745"/>
        <v>-0.20000000000000284</v>
      </c>
      <c r="DJ706" s="127">
        <f t="shared" si="746"/>
        <v>-0.20000000000000284</v>
      </c>
      <c r="DK706" s="127">
        <f t="shared" si="747"/>
        <v>-0.60000000000000142</v>
      </c>
      <c r="DL706" s="127">
        <f t="shared" si="748"/>
        <v>1.7999999999999972</v>
      </c>
      <c r="DM706" s="127">
        <f t="shared" si="749"/>
        <v>0.59999999999999787</v>
      </c>
      <c r="DN706" s="127">
        <f t="shared" si="750"/>
        <v>1.8000000000000007</v>
      </c>
      <c r="DO706" s="127">
        <f t="shared" si="751"/>
        <v>1.8000000000000007</v>
      </c>
      <c r="DP706" s="127">
        <f t="shared" si="752"/>
        <v>1.3999999999999986</v>
      </c>
      <c r="DQ706" s="127">
        <f t="shared" si="753"/>
        <v>1.8000000000000007</v>
      </c>
      <c r="DR706" s="127">
        <f t="shared" si="754"/>
        <v>-3.8000000000000007</v>
      </c>
      <c r="DS706" s="127">
        <f t="shared" si="755"/>
        <v>-2.2000000000000028</v>
      </c>
      <c r="DU706" s="103">
        <v>44261</v>
      </c>
      <c r="DY706" s="127">
        <v>14.2</v>
      </c>
      <c r="DZ706" s="127">
        <v>14.3</v>
      </c>
      <c r="EA706" s="134">
        <f t="shared" si="757"/>
        <v>-0.10000000000000142</v>
      </c>
    </row>
    <row r="707" spans="10:131" ht="16.5" x14ac:dyDescent="0.35">
      <c r="J707" s="103">
        <v>44255</v>
      </c>
      <c r="K707" s="101">
        <f t="shared" si="758"/>
        <v>28.535483870967742</v>
      </c>
      <c r="L707" s="161">
        <v>27</v>
      </c>
      <c r="M707" s="143">
        <v>30</v>
      </c>
      <c r="N707" s="143">
        <v>29.8</v>
      </c>
      <c r="O707" s="143">
        <v>29</v>
      </c>
      <c r="P707" s="143">
        <v>28</v>
      </c>
      <c r="Q707" s="150">
        <v>29.6</v>
      </c>
      <c r="R707" s="142">
        <v>27</v>
      </c>
      <c r="S707" s="143">
        <v>29.6</v>
      </c>
      <c r="T707" s="143">
        <v>32.4</v>
      </c>
      <c r="U707" s="143">
        <v>26.6</v>
      </c>
      <c r="V707" s="143">
        <v>31</v>
      </c>
      <c r="W707" s="149">
        <v>29.6</v>
      </c>
      <c r="X707" s="161">
        <v>30</v>
      </c>
      <c r="Y707" s="143">
        <v>28</v>
      </c>
      <c r="Z707" s="143">
        <v>27.6</v>
      </c>
      <c r="AA707" s="143">
        <v>27.6</v>
      </c>
      <c r="AB707" s="150">
        <v>30.1</v>
      </c>
      <c r="AC707" s="142">
        <v>29</v>
      </c>
      <c r="AD707" s="143">
        <v>26</v>
      </c>
      <c r="AE707" s="143">
        <v>27.5</v>
      </c>
      <c r="AF707" s="143">
        <v>27.1</v>
      </c>
      <c r="AG707" s="143">
        <v>28</v>
      </c>
      <c r="AH707" s="143">
        <v>28.6</v>
      </c>
      <c r="AI707" s="143">
        <v>26.8</v>
      </c>
      <c r="AJ707" s="150">
        <v>26.8</v>
      </c>
      <c r="AK707" s="142">
        <v>28.4</v>
      </c>
      <c r="AL707" s="143">
        <v>27.3</v>
      </c>
      <c r="AM707" s="143">
        <v>27.2</v>
      </c>
      <c r="AN707" s="143">
        <v>26.9</v>
      </c>
      <c r="AO707" s="143">
        <v>31</v>
      </c>
      <c r="AP707" s="143">
        <v>31.1</v>
      </c>
      <c r="AQ707" s="110">
        <f t="shared" si="756"/>
        <v>-0.65000000000000213</v>
      </c>
      <c r="DC707" s="103">
        <v>44255</v>
      </c>
      <c r="DD707" s="127">
        <f t="shared" si="740"/>
        <v>1.3999999999999986</v>
      </c>
      <c r="DE707" s="127">
        <f t="shared" si="741"/>
        <v>-3</v>
      </c>
      <c r="DF707" s="127">
        <f t="shared" si="742"/>
        <v>-2.7000000000000028</v>
      </c>
      <c r="DG707" s="127">
        <f t="shared" si="743"/>
        <v>-2.4000000000000021</v>
      </c>
      <c r="DH707" s="127">
        <f t="shared" si="744"/>
        <v>-2.3000000000000007</v>
      </c>
      <c r="DI707" s="127">
        <f t="shared" si="745"/>
        <v>-2.6000000000000014</v>
      </c>
      <c r="DJ707" s="127">
        <f t="shared" si="746"/>
        <v>-1</v>
      </c>
      <c r="DK707" s="127">
        <f t="shared" si="747"/>
        <v>-2.8000000000000007</v>
      </c>
      <c r="DL707" s="127">
        <f t="shared" si="748"/>
        <v>0.19999999999999929</v>
      </c>
      <c r="DM707" s="127">
        <f t="shared" si="749"/>
        <v>-1.2000000000000028</v>
      </c>
      <c r="DN707" s="127">
        <f t="shared" si="750"/>
        <v>-0.10000000000000142</v>
      </c>
      <c r="DO707" s="127">
        <f t="shared" si="751"/>
        <v>-1.7000000000000028</v>
      </c>
      <c r="DP707" s="127">
        <f t="shared" si="752"/>
        <v>-3.6999999999999993</v>
      </c>
      <c r="DQ707" s="127">
        <f t="shared" si="753"/>
        <v>0.30000000000000071</v>
      </c>
      <c r="DR707" s="127">
        <f t="shared" si="754"/>
        <v>2.6999999999999993</v>
      </c>
      <c r="DS707" s="127">
        <f t="shared" si="755"/>
        <v>0.39999999999999858</v>
      </c>
      <c r="DU707" s="103">
        <v>44260</v>
      </c>
      <c r="DY707" s="127">
        <v>14.2</v>
      </c>
      <c r="DZ707" s="127">
        <v>14.2</v>
      </c>
      <c r="EA707" s="134">
        <f t="shared" si="757"/>
        <v>0</v>
      </c>
    </row>
    <row r="708" spans="10:131" ht="16.5" x14ac:dyDescent="0.35">
      <c r="J708" s="103">
        <v>44254</v>
      </c>
      <c r="K708" s="101">
        <f t="shared" si="758"/>
        <v>28.154838709677421</v>
      </c>
      <c r="L708" s="161">
        <v>29.4</v>
      </c>
      <c r="M708" s="143">
        <v>29.8</v>
      </c>
      <c r="N708" s="143">
        <v>29.4</v>
      </c>
      <c r="O708" s="143">
        <v>30.8</v>
      </c>
      <c r="P708" s="143">
        <v>31</v>
      </c>
      <c r="Q708" s="150">
        <v>32.4</v>
      </c>
      <c r="R708" s="142">
        <v>27</v>
      </c>
      <c r="S708" s="143">
        <v>27.6</v>
      </c>
      <c r="T708" s="143">
        <v>27.2</v>
      </c>
      <c r="U708" s="143">
        <v>30</v>
      </c>
      <c r="V708" s="143">
        <v>27.6</v>
      </c>
      <c r="W708" s="149">
        <v>28</v>
      </c>
      <c r="X708" s="161">
        <v>26</v>
      </c>
      <c r="Y708" s="143">
        <v>27.4</v>
      </c>
      <c r="Z708" s="143">
        <v>27</v>
      </c>
      <c r="AA708" s="143">
        <v>28</v>
      </c>
      <c r="AB708" s="150">
        <v>29</v>
      </c>
      <c r="AC708" s="142">
        <v>26.4</v>
      </c>
      <c r="AD708" s="143">
        <v>26.4</v>
      </c>
      <c r="AE708" s="143">
        <v>27.2</v>
      </c>
      <c r="AF708" s="143">
        <v>26.6</v>
      </c>
      <c r="AG708" s="143">
        <v>26.8</v>
      </c>
      <c r="AH708" s="143">
        <v>25.4</v>
      </c>
      <c r="AI708" s="143">
        <v>25.2</v>
      </c>
      <c r="AJ708" s="150">
        <v>25.4</v>
      </c>
      <c r="AK708" s="142">
        <v>28.4</v>
      </c>
      <c r="AL708" s="143">
        <v>29.4</v>
      </c>
      <c r="AM708" s="143">
        <v>30.6</v>
      </c>
      <c r="AN708" s="143">
        <v>29.2</v>
      </c>
      <c r="AO708" s="143">
        <v>29.2</v>
      </c>
      <c r="AP708" s="143">
        <v>29</v>
      </c>
      <c r="AQ708" s="110">
        <f t="shared" si="756"/>
        <v>2.8999999999999986</v>
      </c>
      <c r="DC708" s="103">
        <v>44254</v>
      </c>
      <c r="DD708" s="127">
        <f t="shared" si="740"/>
        <v>0</v>
      </c>
      <c r="DE708" s="127">
        <f t="shared" si="741"/>
        <v>2.3999999999999986</v>
      </c>
      <c r="DF708" s="127">
        <f t="shared" si="742"/>
        <v>1.5999999999999979</v>
      </c>
      <c r="DG708" s="127">
        <f t="shared" si="743"/>
        <v>3</v>
      </c>
      <c r="DH708" s="127">
        <f t="shared" si="744"/>
        <v>1.7999999999999972</v>
      </c>
      <c r="DI708" s="127">
        <f t="shared" si="745"/>
        <v>-0.60000000000000142</v>
      </c>
      <c r="DJ708" s="127">
        <f t="shared" si="746"/>
        <v>-2.2000000000000028</v>
      </c>
      <c r="DK708" s="127">
        <f t="shared" si="747"/>
        <v>-2.4000000000000021</v>
      </c>
      <c r="DL708" s="127">
        <f t="shared" si="748"/>
        <v>1.7999999999999972</v>
      </c>
      <c r="DM708" s="127">
        <f t="shared" si="749"/>
        <v>0.79999999999999716</v>
      </c>
      <c r="DN708" s="127">
        <f t="shared" si="750"/>
        <v>2.1999999999999993</v>
      </c>
      <c r="DO708" s="127">
        <f t="shared" si="751"/>
        <v>3.8000000000000007</v>
      </c>
      <c r="DP708" s="127">
        <f t="shared" si="752"/>
        <v>1.7999999999999972</v>
      </c>
      <c r="DQ708" s="127">
        <f t="shared" si="753"/>
        <v>2.3999999999999986</v>
      </c>
      <c r="DR708" s="127">
        <f t="shared" si="754"/>
        <v>-3.3999999999999986</v>
      </c>
      <c r="DS708" s="127">
        <f t="shared" si="755"/>
        <v>-1.6000000000000014</v>
      </c>
      <c r="DU708" s="103">
        <v>44259</v>
      </c>
      <c r="DY708" s="127">
        <v>14.7</v>
      </c>
      <c r="DZ708" s="127">
        <v>14.2</v>
      </c>
      <c r="EA708" s="134">
        <f t="shared" si="757"/>
        <v>0.5</v>
      </c>
    </row>
    <row r="709" spans="10:131" ht="16.5" x14ac:dyDescent="0.35">
      <c r="J709" s="103">
        <v>44253</v>
      </c>
      <c r="K709" s="101">
        <f t="shared" si="758"/>
        <v>27.967741935483872</v>
      </c>
      <c r="L709" s="161">
        <v>29.4</v>
      </c>
      <c r="M709" s="143">
        <v>29.8</v>
      </c>
      <c r="N709" s="143">
        <v>29.4</v>
      </c>
      <c r="O709" s="143">
        <v>30.8</v>
      </c>
      <c r="P709" s="143">
        <v>31</v>
      </c>
      <c r="Q709" s="150">
        <v>32.4</v>
      </c>
      <c r="R709" s="142">
        <v>26.2</v>
      </c>
      <c r="S709" s="143">
        <v>27.4</v>
      </c>
      <c r="T709" s="143">
        <v>26.2</v>
      </c>
      <c r="U709" s="143">
        <v>30</v>
      </c>
      <c r="V709" s="143">
        <v>27</v>
      </c>
      <c r="W709" s="149">
        <v>28</v>
      </c>
      <c r="X709" s="161">
        <v>26</v>
      </c>
      <c r="Y709" s="143">
        <v>27.4</v>
      </c>
      <c r="Z709" s="143">
        <v>27</v>
      </c>
      <c r="AA709" s="143">
        <v>28</v>
      </c>
      <c r="AB709" s="150">
        <v>29</v>
      </c>
      <c r="AC709" s="142">
        <v>26.4</v>
      </c>
      <c r="AD709" s="143">
        <v>26.4</v>
      </c>
      <c r="AE709" s="143">
        <v>27.2</v>
      </c>
      <c r="AF709" s="143">
        <v>26.6</v>
      </c>
      <c r="AG709" s="143">
        <v>26.8</v>
      </c>
      <c r="AH709" s="143">
        <v>25.4</v>
      </c>
      <c r="AI709" s="143">
        <v>25.2</v>
      </c>
      <c r="AJ709" s="150">
        <v>25.4</v>
      </c>
      <c r="AK709" s="142">
        <v>28.4</v>
      </c>
      <c r="AL709" s="143">
        <v>28.6</v>
      </c>
      <c r="AM709" s="143">
        <v>30</v>
      </c>
      <c r="AN709" s="143">
        <v>28.6</v>
      </c>
      <c r="AO709" s="143">
        <v>29</v>
      </c>
      <c r="AP709" s="143">
        <v>28</v>
      </c>
      <c r="AQ709" s="110">
        <f t="shared" si="756"/>
        <v>3.0000000000000036</v>
      </c>
      <c r="DC709" s="103">
        <v>44253</v>
      </c>
      <c r="DD709" s="127">
        <f t="shared" ref="DD709:DD714" si="759">V709-S709</f>
        <v>-0.39999999999999858</v>
      </c>
      <c r="DE709" s="127">
        <f t="shared" ref="DE709:DE714" si="760">U709-S709</f>
        <v>2.6000000000000014</v>
      </c>
      <c r="DF709" s="127">
        <f t="shared" ref="DF709:DF714" si="761">AN709-S709</f>
        <v>1.2000000000000028</v>
      </c>
      <c r="DG709" s="127">
        <f t="shared" ref="DG709:DG714" si="762">AM709-S709</f>
        <v>2.6000000000000014</v>
      </c>
      <c r="DH709" s="127">
        <f t="shared" ref="DH709:DH714" si="763">AL709-S709</f>
        <v>1.2000000000000028</v>
      </c>
      <c r="DI709" s="127">
        <f t="shared" ref="DI709:DI714" si="764">R709-S709</f>
        <v>-1.1999999999999993</v>
      </c>
      <c r="DJ709" s="127">
        <f t="shared" ref="DJ709:DJ714" si="765">AH709-S709</f>
        <v>-2</v>
      </c>
      <c r="DK709" s="127">
        <f t="shared" ref="DK709:DK714" si="766">AI709-S709</f>
        <v>-2.1999999999999993</v>
      </c>
      <c r="DL709" s="127">
        <f t="shared" ref="DL709:DL714" si="767">N709-S709</f>
        <v>2</v>
      </c>
      <c r="DM709" s="127">
        <f t="shared" ref="DM709:DM714" si="768">AK709-S709</f>
        <v>1</v>
      </c>
      <c r="DN709" s="127">
        <f t="shared" ref="DN709:DN714" si="769">AN709-R709</f>
        <v>2.4000000000000021</v>
      </c>
      <c r="DO709" s="127">
        <f t="shared" ref="DO709:DO714" si="770">AN709-AH709</f>
        <v>3.2000000000000028</v>
      </c>
      <c r="DP709" s="127">
        <f t="shared" ref="DP709:DP714" si="771">AL709-V709</f>
        <v>1.6000000000000014</v>
      </c>
      <c r="DQ709" s="127">
        <f t="shared" ref="DQ709:DQ714" si="772">AL709-R709</f>
        <v>2.4000000000000021</v>
      </c>
      <c r="DR709" s="127">
        <f t="shared" ref="DR709:DR714" si="773">X709-AL709</f>
        <v>-2.6000000000000014</v>
      </c>
      <c r="DS709" s="127">
        <f t="shared" ref="DS709:DS714" si="774">X709-S709</f>
        <v>-1.3999999999999986</v>
      </c>
      <c r="DU709" s="103">
        <v>44258</v>
      </c>
      <c r="DY709" s="127">
        <v>14.8</v>
      </c>
      <c r="DZ709" s="127">
        <v>14.7</v>
      </c>
      <c r="EA709" s="134">
        <f t="shared" si="757"/>
        <v>0.10000000000000142</v>
      </c>
    </row>
    <row r="710" spans="10:131" ht="16.5" x14ac:dyDescent="0.35">
      <c r="J710" s="103">
        <v>44252</v>
      </c>
      <c r="K710" s="101">
        <f t="shared" si="758"/>
        <v>27.838709677419359</v>
      </c>
      <c r="L710" s="161">
        <v>29.4</v>
      </c>
      <c r="M710" s="143">
        <v>29.8</v>
      </c>
      <c r="N710" s="143">
        <v>29.4</v>
      </c>
      <c r="O710" s="143">
        <v>30.8</v>
      </c>
      <c r="P710" s="143">
        <v>31</v>
      </c>
      <c r="Q710" s="150">
        <v>32.6</v>
      </c>
      <c r="R710" s="142">
        <v>26.6</v>
      </c>
      <c r="S710" s="143">
        <v>27.2</v>
      </c>
      <c r="T710" s="143">
        <v>26.6</v>
      </c>
      <c r="U710" s="143">
        <v>30</v>
      </c>
      <c r="V710" s="143">
        <v>26.6</v>
      </c>
      <c r="W710" s="149">
        <v>28</v>
      </c>
      <c r="X710" s="161">
        <v>26</v>
      </c>
      <c r="Y710" s="143">
        <v>27.2</v>
      </c>
      <c r="Z710" s="143">
        <v>26</v>
      </c>
      <c r="AA710" s="143">
        <v>28</v>
      </c>
      <c r="AB710" s="150">
        <v>29</v>
      </c>
      <c r="AC710" s="142">
        <v>26</v>
      </c>
      <c r="AD710" s="143">
        <v>26</v>
      </c>
      <c r="AE710" s="143">
        <v>26.4</v>
      </c>
      <c r="AF710" s="143">
        <v>26.6</v>
      </c>
      <c r="AG710" s="143">
        <v>25.2</v>
      </c>
      <c r="AH710" s="143">
        <v>25.4</v>
      </c>
      <c r="AI710" s="143">
        <v>25.2</v>
      </c>
      <c r="AJ710" s="150">
        <v>25.4</v>
      </c>
      <c r="AK710" s="142">
        <v>28.4</v>
      </c>
      <c r="AL710" s="143">
        <v>28.6</v>
      </c>
      <c r="AM710" s="143">
        <v>30</v>
      </c>
      <c r="AN710" s="143">
        <v>28.6</v>
      </c>
      <c r="AO710" s="143">
        <v>29</v>
      </c>
      <c r="AP710" s="143">
        <v>28</v>
      </c>
      <c r="AQ710" s="110">
        <f t="shared" si="756"/>
        <v>2.9000000000000021</v>
      </c>
      <c r="DC710" s="103">
        <v>44252</v>
      </c>
      <c r="DD710" s="127">
        <f t="shared" si="759"/>
        <v>-0.59999999999999787</v>
      </c>
      <c r="DE710" s="127">
        <f t="shared" si="760"/>
        <v>2.8000000000000007</v>
      </c>
      <c r="DF710" s="127">
        <f t="shared" si="761"/>
        <v>1.4000000000000021</v>
      </c>
      <c r="DG710" s="127">
        <f t="shared" si="762"/>
        <v>2.8000000000000007</v>
      </c>
      <c r="DH710" s="127">
        <f t="shared" si="763"/>
        <v>1.4000000000000021</v>
      </c>
      <c r="DI710" s="127">
        <f t="shared" si="764"/>
        <v>-0.59999999999999787</v>
      </c>
      <c r="DJ710" s="127">
        <f t="shared" si="765"/>
        <v>-1.8000000000000007</v>
      </c>
      <c r="DK710" s="127">
        <f t="shared" si="766"/>
        <v>-2</v>
      </c>
      <c r="DL710" s="127">
        <f t="shared" si="767"/>
        <v>2.1999999999999993</v>
      </c>
      <c r="DM710" s="127">
        <f t="shared" si="768"/>
        <v>1.1999999999999993</v>
      </c>
      <c r="DN710" s="127">
        <f t="shared" si="769"/>
        <v>2</v>
      </c>
      <c r="DO710" s="127">
        <f t="shared" si="770"/>
        <v>3.2000000000000028</v>
      </c>
      <c r="DP710" s="127">
        <f t="shared" si="771"/>
        <v>2</v>
      </c>
      <c r="DQ710" s="127">
        <f t="shared" si="772"/>
        <v>2</v>
      </c>
      <c r="DR710" s="127">
        <f t="shared" si="773"/>
        <v>-2.6000000000000014</v>
      </c>
      <c r="DS710" s="127">
        <f t="shared" si="774"/>
        <v>-1.1999999999999993</v>
      </c>
      <c r="DU710" s="103">
        <v>44257</v>
      </c>
      <c r="DY710" s="127">
        <v>14.3</v>
      </c>
      <c r="DZ710" s="127">
        <v>14.8</v>
      </c>
      <c r="EA710" s="134">
        <f t="shared" si="757"/>
        <v>-0.5</v>
      </c>
    </row>
    <row r="711" spans="10:131" ht="16.5" x14ac:dyDescent="0.35">
      <c r="J711" s="103">
        <v>44251</v>
      </c>
      <c r="K711" s="101">
        <f t="shared" si="758"/>
        <v>27.748387096774195</v>
      </c>
      <c r="L711" s="161">
        <v>29.4</v>
      </c>
      <c r="M711" s="143">
        <v>29.8</v>
      </c>
      <c r="N711" s="143">
        <v>29.4</v>
      </c>
      <c r="O711" s="143">
        <v>30.8</v>
      </c>
      <c r="P711" s="143">
        <v>30.8</v>
      </c>
      <c r="Q711" s="150">
        <v>32.6</v>
      </c>
      <c r="R711" s="142">
        <v>26</v>
      </c>
      <c r="S711" s="143">
        <v>26.4</v>
      </c>
      <c r="T711" s="143">
        <v>26.6</v>
      </c>
      <c r="U711" s="143">
        <v>29.8</v>
      </c>
      <c r="V711" s="143">
        <v>27</v>
      </c>
      <c r="W711" s="149">
        <v>28</v>
      </c>
      <c r="X711" s="161">
        <v>26</v>
      </c>
      <c r="Y711" s="143">
        <v>26.4</v>
      </c>
      <c r="Z711" s="143">
        <v>26</v>
      </c>
      <c r="AA711" s="143">
        <v>28</v>
      </c>
      <c r="AB711" s="150">
        <v>29</v>
      </c>
      <c r="AC711" s="142">
        <v>26</v>
      </c>
      <c r="AD711" s="143">
        <v>26</v>
      </c>
      <c r="AE711" s="143">
        <v>26.4</v>
      </c>
      <c r="AF711" s="143">
        <v>26</v>
      </c>
      <c r="AG711" s="143">
        <v>25.2</v>
      </c>
      <c r="AH711" s="143">
        <v>25.4</v>
      </c>
      <c r="AI711" s="143">
        <v>25.2</v>
      </c>
      <c r="AJ711" s="150">
        <v>25.4</v>
      </c>
      <c r="AK711" s="142">
        <v>28.4</v>
      </c>
      <c r="AL711" s="143">
        <v>28.6</v>
      </c>
      <c r="AM711" s="143">
        <v>30</v>
      </c>
      <c r="AN711" s="143">
        <v>28.6</v>
      </c>
      <c r="AO711" s="143">
        <v>29</v>
      </c>
      <c r="AP711" s="143">
        <v>28</v>
      </c>
      <c r="AQ711" s="110">
        <f t="shared" si="756"/>
        <v>3.5000000000000036</v>
      </c>
      <c r="DC711" s="103">
        <v>44251</v>
      </c>
      <c r="DD711" s="127">
        <f t="shared" si="759"/>
        <v>0.60000000000000142</v>
      </c>
      <c r="DE711" s="127">
        <f t="shared" si="760"/>
        <v>3.4000000000000021</v>
      </c>
      <c r="DF711" s="127">
        <f t="shared" si="761"/>
        <v>2.2000000000000028</v>
      </c>
      <c r="DG711" s="127">
        <f t="shared" si="762"/>
        <v>3.6000000000000014</v>
      </c>
      <c r="DH711" s="127">
        <f t="shared" si="763"/>
        <v>2.2000000000000028</v>
      </c>
      <c r="DI711" s="127">
        <f t="shared" si="764"/>
        <v>-0.39999999999999858</v>
      </c>
      <c r="DJ711" s="127">
        <f t="shared" si="765"/>
        <v>-1</v>
      </c>
      <c r="DK711" s="127">
        <f t="shared" si="766"/>
        <v>-1.1999999999999993</v>
      </c>
      <c r="DL711" s="127">
        <f t="shared" si="767"/>
        <v>3</v>
      </c>
      <c r="DM711" s="127">
        <f t="shared" si="768"/>
        <v>2</v>
      </c>
      <c r="DN711" s="127">
        <f t="shared" si="769"/>
        <v>2.6000000000000014</v>
      </c>
      <c r="DO711" s="127">
        <f t="shared" si="770"/>
        <v>3.2000000000000028</v>
      </c>
      <c r="DP711" s="127">
        <f t="shared" si="771"/>
        <v>1.6000000000000014</v>
      </c>
      <c r="DQ711" s="127">
        <f t="shared" si="772"/>
        <v>2.6000000000000014</v>
      </c>
      <c r="DR711" s="127">
        <f t="shared" si="773"/>
        <v>-2.6000000000000014</v>
      </c>
      <c r="DS711" s="127">
        <f t="shared" si="774"/>
        <v>-0.39999999999999858</v>
      </c>
      <c r="DU711" s="103">
        <v>44256</v>
      </c>
      <c r="DY711" s="127">
        <v>14.8</v>
      </c>
      <c r="DZ711" s="127">
        <v>14.3</v>
      </c>
      <c r="EA711" s="134">
        <f t="shared" si="757"/>
        <v>0.5</v>
      </c>
    </row>
    <row r="712" spans="10:131" ht="16.5" x14ac:dyDescent="0.35">
      <c r="J712" s="103">
        <v>44250</v>
      </c>
      <c r="K712" s="101">
        <f t="shared" si="758"/>
        <v>27.767741935483869</v>
      </c>
      <c r="L712" s="161">
        <v>29.4</v>
      </c>
      <c r="M712" s="143">
        <v>29.8</v>
      </c>
      <c r="N712" s="143">
        <v>29.4</v>
      </c>
      <c r="O712" s="143">
        <v>31</v>
      </c>
      <c r="P712" s="143">
        <v>31</v>
      </c>
      <c r="Q712" s="150">
        <v>32.799999999999997</v>
      </c>
      <c r="R712" s="142">
        <v>26</v>
      </c>
      <c r="S712" s="143">
        <v>26.4</v>
      </c>
      <c r="T712" s="143">
        <v>26.6</v>
      </c>
      <c r="U712" s="143">
        <v>29.8</v>
      </c>
      <c r="V712" s="143">
        <v>27</v>
      </c>
      <c r="W712" s="149">
        <v>28</v>
      </c>
      <c r="X712" s="161">
        <v>26</v>
      </c>
      <c r="Y712" s="143">
        <v>26.4</v>
      </c>
      <c r="Z712" s="143">
        <v>26</v>
      </c>
      <c r="AA712" s="143">
        <v>28</v>
      </c>
      <c r="AB712" s="150">
        <v>29</v>
      </c>
      <c r="AC712" s="142">
        <v>26</v>
      </c>
      <c r="AD712" s="143">
        <v>26</v>
      </c>
      <c r="AE712" s="143">
        <v>26.4</v>
      </c>
      <c r="AF712" s="143">
        <v>26</v>
      </c>
      <c r="AG712" s="143">
        <v>25.2</v>
      </c>
      <c r="AH712" s="143">
        <v>25.4</v>
      </c>
      <c r="AI712" s="143">
        <v>25.2</v>
      </c>
      <c r="AJ712" s="150">
        <v>25.4</v>
      </c>
      <c r="AK712" s="142">
        <v>28.4</v>
      </c>
      <c r="AL712" s="143">
        <v>28.6</v>
      </c>
      <c r="AM712" s="143">
        <v>30</v>
      </c>
      <c r="AN712" s="143">
        <v>28.6</v>
      </c>
      <c r="AO712" s="143">
        <v>29</v>
      </c>
      <c r="AP712" s="143">
        <v>28</v>
      </c>
      <c r="AQ712" s="110">
        <f t="shared" si="756"/>
        <v>3.6000000000000014</v>
      </c>
      <c r="DC712" s="103">
        <v>44250</v>
      </c>
      <c r="DD712" s="127">
        <f t="shared" si="759"/>
        <v>0.60000000000000142</v>
      </c>
      <c r="DE712" s="127">
        <f t="shared" si="760"/>
        <v>3.4000000000000021</v>
      </c>
      <c r="DF712" s="127">
        <f t="shared" si="761"/>
        <v>2.2000000000000028</v>
      </c>
      <c r="DG712" s="127">
        <f t="shared" si="762"/>
        <v>3.6000000000000014</v>
      </c>
      <c r="DH712" s="127">
        <f t="shared" si="763"/>
        <v>2.2000000000000028</v>
      </c>
      <c r="DI712" s="127">
        <f t="shared" si="764"/>
        <v>-0.39999999999999858</v>
      </c>
      <c r="DJ712" s="127">
        <f t="shared" si="765"/>
        <v>-1</v>
      </c>
      <c r="DK712" s="127">
        <f t="shared" si="766"/>
        <v>-1.1999999999999993</v>
      </c>
      <c r="DL712" s="127">
        <f t="shared" si="767"/>
        <v>3</v>
      </c>
      <c r="DM712" s="127">
        <f t="shared" si="768"/>
        <v>2</v>
      </c>
      <c r="DN712" s="127">
        <f t="shared" si="769"/>
        <v>2.6000000000000014</v>
      </c>
      <c r="DO712" s="127">
        <f t="shared" si="770"/>
        <v>3.2000000000000028</v>
      </c>
      <c r="DP712" s="127">
        <f t="shared" si="771"/>
        <v>1.6000000000000014</v>
      </c>
      <c r="DQ712" s="127">
        <f t="shared" si="772"/>
        <v>2.6000000000000014</v>
      </c>
      <c r="DR712" s="127">
        <f t="shared" si="773"/>
        <v>-2.6000000000000014</v>
      </c>
      <c r="DS712" s="127">
        <f t="shared" si="774"/>
        <v>-0.39999999999999858</v>
      </c>
      <c r="DU712" s="103">
        <v>44255</v>
      </c>
      <c r="DY712" s="127">
        <v>13.8</v>
      </c>
      <c r="DZ712" s="127">
        <v>14.8</v>
      </c>
      <c r="EA712" s="134">
        <f t="shared" si="757"/>
        <v>-1</v>
      </c>
    </row>
    <row r="713" spans="10:131" ht="16.5" x14ac:dyDescent="0.35">
      <c r="J713" s="103">
        <v>44249</v>
      </c>
      <c r="K713" s="101">
        <f t="shared" si="758"/>
        <v>27.929032258064517</v>
      </c>
      <c r="L713" s="161">
        <v>29.4</v>
      </c>
      <c r="M713" s="143">
        <v>29.8</v>
      </c>
      <c r="N713" s="143">
        <v>29.4</v>
      </c>
      <c r="O713" s="143">
        <v>31.2</v>
      </c>
      <c r="P713" s="143">
        <v>31.2</v>
      </c>
      <c r="Q713" s="150">
        <v>33</v>
      </c>
      <c r="R713" s="142">
        <v>26</v>
      </c>
      <c r="S713" s="143">
        <v>26.6</v>
      </c>
      <c r="T713" s="143">
        <v>27</v>
      </c>
      <c r="U713" s="143">
        <v>30</v>
      </c>
      <c r="V713" s="143">
        <v>27.4</v>
      </c>
      <c r="W713" s="149">
        <v>28</v>
      </c>
      <c r="X713" s="161">
        <v>26</v>
      </c>
      <c r="Y713" s="143">
        <v>27</v>
      </c>
      <c r="Z713" s="143">
        <v>27</v>
      </c>
      <c r="AA713" s="143">
        <v>28</v>
      </c>
      <c r="AB713" s="150">
        <v>29</v>
      </c>
      <c r="AC713" s="142">
        <v>26</v>
      </c>
      <c r="AD713" s="143">
        <v>26</v>
      </c>
      <c r="AE713" s="143">
        <v>26.4</v>
      </c>
      <c r="AF713" s="143">
        <v>26</v>
      </c>
      <c r="AG713" s="143">
        <v>25</v>
      </c>
      <c r="AH713" s="143">
        <v>25.2</v>
      </c>
      <c r="AI713" s="143">
        <v>24.4</v>
      </c>
      <c r="AJ713" s="150">
        <v>25.2</v>
      </c>
      <c r="AK713" s="142">
        <v>28.4</v>
      </c>
      <c r="AL713" s="143">
        <v>29.6</v>
      </c>
      <c r="AM713" s="143">
        <v>30.4</v>
      </c>
      <c r="AN713" s="143">
        <v>28.6</v>
      </c>
      <c r="AO713" s="143">
        <v>29.6</v>
      </c>
      <c r="AP713" s="143">
        <v>29</v>
      </c>
      <c r="AQ713" s="110">
        <f t="shared" si="756"/>
        <v>4.0999999999999979</v>
      </c>
      <c r="DC713" s="103">
        <v>44249</v>
      </c>
      <c r="DD713" s="127">
        <f t="shared" si="759"/>
        <v>0.79999999999999716</v>
      </c>
      <c r="DE713" s="127">
        <f t="shared" si="760"/>
        <v>3.3999999999999986</v>
      </c>
      <c r="DF713" s="127">
        <f t="shared" si="761"/>
        <v>2</v>
      </c>
      <c r="DG713" s="127">
        <f t="shared" si="762"/>
        <v>3.7999999999999972</v>
      </c>
      <c r="DH713" s="127">
        <f t="shared" si="763"/>
        <v>3</v>
      </c>
      <c r="DI713" s="127">
        <f t="shared" si="764"/>
        <v>-0.60000000000000142</v>
      </c>
      <c r="DJ713" s="127">
        <f t="shared" si="765"/>
        <v>-1.4000000000000021</v>
      </c>
      <c r="DK713" s="127">
        <f t="shared" si="766"/>
        <v>-2.2000000000000028</v>
      </c>
      <c r="DL713" s="127">
        <f t="shared" si="767"/>
        <v>2.7999999999999972</v>
      </c>
      <c r="DM713" s="127">
        <f t="shared" si="768"/>
        <v>1.7999999999999972</v>
      </c>
      <c r="DN713" s="127">
        <f t="shared" si="769"/>
        <v>2.6000000000000014</v>
      </c>
      <c r="DO713" s="127">
        <f t="shared" si="770"/>
        <v>3.4000000000000021</v>
      </c>
      <c r="DP713" s="127">
        <f t="shared" si="771"/>
        <v>2.2000000000000028</v>
      </c>
      <c r="DQ713" s="127">
        <f t="shared" si="772"/>
        <v>3.6000000000000014</v>
      </c>
      <c r="DR713" s="127">
        <f t="shared" si="773"/>
        <v>-3.6000000000000014</v>
      </c>
      <c r="DS713" s="127">
        <f t="shared" si="774"/>
        <v>-0.60000000000000142</v>
      </c>
      <c r="DU713" s="103">
        <v>44254</v>
      </c>
      <c r="DY713" s="127">
        <v>13.7</v>
      </c>
      <c r="DZ713" s="127">
        <v>13.8</v>
      </c>
      <c r="EA713" s="134">
        <f t="shared" si="757"/>
        <v>-0.10000000000000142</v>
      </c>
    </row>
    <row r="714" spans="10:131" ht="16.5" x14ac:dyDescent="0.35">
      <c r="J714" s="103">
        <v>44248</v>
      </c>
      <c r="K714" s="101">
        <f t="shared" si="758"/>
        <v>29.064516129032267</v>
      </c>
      <c r="L714" s="161">
        <v>31</v>
      </c>
      <c r="M714" s="143">
        <v>31</v>
      </c>
      <c r="N714" s="143">
        <v>30.6</v>
      </c>
      <c r="O714" s="143">
        <v>32</v>
      </c>
      <c r="P714" s="143">
        <v>32.4</v>
      </c>
      <c r="Q714" s="150">
        <v>33.799999999999997</v>
      </c>
      <c r="R714" s="142">
        <v>27.2</v>
      </c>
      <c r="S714" s="143">
        <v>27.6</v>
      </c>
      <c r="T714" s="143">
        <v>28</v>
      </c>
      <c r="U714" s="143">
        <v>30.8</v>
      </c>
      <c r="V714" s="143">
        <v>28.6</v>
      </c>
      <c r="W714" s="149">
        <v>28.6</v>
      </c>
      <c r="X714" s="161">
        <v>27</v>
      </c>
      <c r="Y714" s="143">
        <v>28</v>
      </c>
      <c r="Z714" s="143">
        <v>28</v>
      </c>
      <c r="AA714" s="143">
        <v>29</v>
      </c>
      <c r="AB714" s="150">
        <v>28.8</v>
      </c>
      <c r="AC714" s="142">
        <v>27.4</v>
      </c>
      <c r="AD714" s="143">
        <v>27.4</v>
      </c>
      <c r="AE714" s="143">
        <v>27.2</v>
      </c>
      <c r="AF714" s="143">
        <v>27.4</v>
      </c>
      <c r="AG714" s="143">
        <v>27.2</v>
      </c>
      <c r="AH714" s="143">
        <v>27</v>
      </c>
      <c r="AI714" s="143">
        <v>26.4</v>
      </c>
      <c r="AJ714" s="150">
        <v>27.2</v>
      </c>
      <c r="AK714" s="142">
        <v>29</v>
      </c>
      <c r="AL714" s="143">
        <v>30.6</v>
      </c>
      <c r="AM714" s="143">
        <v>32</v>
      </c>
      <c r="AN714" s="143">
        <v>29.2</v>
      </c>
      <c r="AO714" s="143">
        <v>30.6</v>
      </c>
      <c r="AP714" s="143">
        <v>30</v>
      </c>
      <c r="AQ714" s="110">
        <f t="shared" si="756"/>
        <v>4.1000000000000014</v>
      </c>
      <c r="DC714" s="103">
        <v>44248</v>
      </c>
      <c r="DD714" s="127">
        <f t="shared" si="759"/>
        <v>1</v>
      </c>
      <c r="DE714" s="127">
        <f t="shared" si="760"/>
        <v>3.1999999999999993</v>
      </c>
      <c r="DF714" s="127">
        <f t="shared" si="761"/>
        <v>1.5999999999999979</v>
      </c>
      <c r="DG714" s="127">
        <f t="shared" si="762"/>
        <v>4.3999999999999986</v>
      </c>
      <c r="DH714" s="127">
        <f t="shared" si="763"/>
        <v>3</v>
      </c>
      <c r="DI714" s="127">
        <f t="shared" si="764"/>
        <v>-0.40000000000000213</v>
      </c>
      <c r="DJ714" s="127">
        <f t="shared" si="765"/>
        <v>-0.60000000000000142</v>
      </c>
      <c r="DK714" s="127">
        <f t="shared" si="766"/>
        <v>-1.2000000000000028</v>
      </c>
      <c r="DL714" s="127">
        <f t="shared" si="767"/>
        <v>3</v>
      </c>
      <c r="DM714" s="127">
        <f t="shared" si="768"/>
        <v>1.3999999999999986</v>
      </c>
      <c r="DN714" s="127">
        <f t="shared" si="769"/>
        <v>2</v>
      </c>
      <c r="DO714" s="127">
        <f t="shared" si="770"/>
        <v>2.1999999999999993</v>
      </c>
      <c r="DP714" s="127">
        <f t="shared" si="771"/>
        <v>2</v>
      </c>
      <c r="DQ714" s="127">
        <f t="shared" si="772"/>
        <v>3.4000000000000021</v>
      </c>
      <c r="DR714" s="127">
        <f t="shared" si="773"/>
        <v>-3.6000000000000014</v>
      </c>
      <c r="DS714" s="127">
        <f t="shared" si="774"/>
        <v>-0.60000000000000142</v>
      </c>
      <c r="DU714" s="103">
        <v>44253</v>
      </c>
      <c r="DY714" s="127">
        <v>13.6</v>
      </c>
      <c r="DZ714" s="127">
        <v>13.7</v>
      </c>
      <c r="EA714" s="134">
        <f t="shared" si="757"/>
        <v>-9.9999999999999645E-2</v>
      </c>
    </row>
    <row r="715" spans="10:131" ht="16.5" x14ac:dyDescent="0.35">
      <c r="J715" s="103">
        <v>44247</v>
      </c>
      <c r="K715" s="101">
        <f t="shared" si="758"/>
        <v>30.090322580645164</v>
      </c>
      <c r="L715" s="161">
        <v>28.8</v>
      </c>
      <c r="M715" s="143">
        <v>28.4</v>
      </c>
      <c r="N715" s="143">
        <v>32.799999999999997</v>
      </c>
      <c r="O715" s="143">
        <v>32</v>
      </c>
      <c r="P715" s="143">
        <v>32</v>
      </c>
      <c r="Q715" s="150">
        <v>29.8</v>
      </c>
      <c r="R715" s="142">
        <v>28</v>
      </c>
      <c r="S715" s="143">
        <v>31.2</v>
      </c>
      <c r="T715" s="143">
        <v>30.2</v>
      </c>
      <c r="U715" s="143">
        <v>28</v>
      </c>
      <c r="V715" s="143">
        <v>28</v>
      </c>
      <c r="W715" s="149">
        <v>33.6</v>
      </c>
      <c r="X715" s="161">
        <v>33.6</v>
      </c>
      <c r="Y715" s="143">
        <v>35</v>
      </c>
      <c r="Z715" s="143">
        <v>28</v>
      </c>
      <c r="AA715" s="143">
        <v>27.6</v>
      </c>
      <c r="AB715" s="150">
        <v>28</v>
      </c>
      <c r="AC715" s="142">
        <v>32.200000000000003</v>
      </c>
      <c r="AD715" s="143">
        <v>30</v>
      </c>
      <c r="AE715" s="143">
        <v>29.6</v>
      </c>
      <c r="AF715" s="143">
        <v>28.6</v>
      </c>
      <c r="AG715" s="143">
        <v>31.6</v>
      </c>
      <c r="AH715" s="143">
        <v>30</v>
      </c>
      <c r="AI715" s="143">
        <v>28.2</v>
      </c>
      <c r="AJ715" s="150">
        <v>29.2</v>
      </c>
      <c r="AK715" s="142">
        <v>30.8</v>
      </c>
      <c r="AL715" s="143">
        <v>28.8</v>
      </c>
      <c r="AM715" s="143">
        <v>29</v>
      </c>
      <c r="AN715" s="143">
        <v>28.8</v>
      </c>
      <c r="AO715" s="143">
        <v>29</v>
      </c>
      <c r="AP715" s="143">
        <v>32</v>
      </c>
      <c r="AQ715" s="110">
        <f t="shared" si="756"/>
        <v>0.79999999999999716</v>
      </c>
      <c r="DC715" s="103">
        <v>44247</v>
      </c>
      <c r="DD715" s="127">
        <f t="shared" ref="DD715:DD722" si="775">V715-S715</f>
        <v>-3.1999999999999993</v>
      </c>
      <c r="DE715" s="127">
        <f t="shared" ref="DE715:DE722" si="776">U715-S715</f>
        <v>-3.1999999999999993</v>
      </c>
      <c r="DF715" s="127">
        <f t="shared" ref="DF715:DF722" si="777">AN715-S715</f>
        <v>-2.3999999999999986</v>
      </c>
      <c r="DG715" s="127">
        <f t="shared" ref="DG715:DG722" si="778">AM715-S715</f>
        <v>-2.1999999999999993</v>
      </c>
      <c r="DH715" s="127">
        <f t="shared" ref="DH715:DH722" si="779">AL715-S715</f>
        <v>-2.3999999999999986</v>
      </c>
      <c r="DI715" s="127">
        <f t="shared" ref="DI715:DI722" si="780">R715-S715</f>
        <v>-3.1999999999999993</v>
      </c>
      <c r="DJ715" s="127">
        <f t="shared" ref="DJ715:DJ722" si="781">AH715-S715</f>
        <v>-1.1999999999999993</v>
      </c>
      <c r="DK715" s="127">
        <f t="shared" ref="DK715:DK722" si="782">AI715-S715</f>
        <v>-3</v>
      </c>
      <c r="DL715" s="127">
        <f t="shared" ref="DL715:DL722" si="783">N715-S715</f>
        <v>1.5999999999999979</v>
      </c>
      <c r="DM715" s="127">
        <f t="shared" ref="DM715:DM722" si="784">AK715-S715</f>
        <v>-0.39999999999999858</v>
      </c>
      <c r="DN715" s="127">
        <f t="shared" ref="DN715:DN722" si="785">AN715-R715</f>
        <v>0.80000000000000071</v>
      </c>
      <c r="DO715" s="127">
        <f t="shared" ref="DO715:DO722" si="786">AN715-AH715</f>
        <v>-1.1999999999999993</v>
      </c>
      <c r="DP715" s="127">
        <f t="shared" ref="DP715:DP722" si="787">AL715-V715</f>
        <v>0.80000000000000071</v>
      </c>
      <c r="DQ715" s="127">
        <f t="shared" ref="DQ715:DQ722" si="788">AL715-R715</f>
        <v>0.80000000000000071</v>
      </c>
      <c r="DR715" s="127">
        <f t="shared" ref="DR715:DR722" si="789">X715-AL715</f>
        <v>4.8000000000000007</v>
      </c>
      <c r="DS715" s="127">
        <f t="shared" ref="DS715:DS722" si="790">X715-S715</f>
        <v>2.4000000000000021</v>
      </c>
      <c r="DU715" s="103">
        <v>44252</v>
      </c>
      <c r="DY715" s="127">
        <v>13.2</v>
      </c>
      <c r="DZ715" s="127">
        <v>13.6</v>
      </c>
      <c r="EA715" s="134">
        <f t="shared" si="757"/>
        <v>-0.40000000000000036</v>
      </c>
    </row>
    <row r="716" spans="10:131" ht="16.5" x14ac:dyDescent="0.35">
      <c r="J716" s="103">
        <v>44246</v>
      </c>
      <c r="K716" s="101">
        <f t="shared" si="758"/>
        <v>30.593548387096778</v>
      </c>
      <c r="L716" s="161">
        <v>32.200000000000003</v>
      </c>
      <c r="M716" s="143">
        <v>32.4</v>
      </c>
      <c r="N716" s="143">
        <v>32.200000000000003</v>
      </c>
      <c r="O716" s="143">
        <v>34</v>
      </c>
      <c r="P716" s="143">
        <v>34</v>
      </c>
      <c r="Q716" s="150">
        <v>35.6</v>
      </c>
      <c r="R716" s="142">
        <v>29.4</v>
      </c>
      <c r="S716" s="143">
        <v>29.6</v>
      </c>
      <c r="T716" s="143">
        <v>30.2</v>
      </c>
      <c r="U716" s="143">
        <v>33</v>
      </c>
      <c r="V716" s="143">
        <v>31</v>
      </c>
      <c r="W716" s="149">
        <v>32</v>
      </c>
      <c r="X716" s="161">
        <v>28</v>
      </c>
      <c r="Y716" s="143">
        <v>29.2</v>
      </c>
      <c r="Z716" s="143">
        <v>29</v>
      </c>
      <c r="AA716" s="143">
        <v>29.1</v>
      </c>
      <c r="AB716" s="150">
        <v>29</v>
      </c>
      <c r="AC716" s="142">
        <v>28.4</v>
      </c>
      <c r="AD716" s="143">
        <v>28.4</v>
      </c>
      <c r="AE716" s="143">
        <v>29</v>
      </c>
      <c r="AF716" s="143">
        <v>29.4</v>
      </c>
      <c r="AG716" s="143">
        <v>28.4</v>
      </c>
      <c r="AH716" s="143">
        <v>28.8</v>
      </c>
      <c r="AI716" s="143">
        <v>28.2</v>
      </c>
      <c r="AJ716" s="150">
        <v>28.5</v>
      </c>
      <c r="AK716" s="142">
        <v>30.6</v>
      </c>
      <c r="AL716" s="143">
        <v>31.6</v>
      </c>
      <c r="AM716" s="143">
        <v>33.4</v>
      </c>
      <c r="AN716" s="143">
        <v>31.2</v>
      </c>
      <c r="AO716" s="143">
        <v>31.6</v>
      </c>
      <c r="AP716" s="143">
        <v>31</v>
      </c>
      <c r="AQ716" s="110">
        <f t="shared" si="756"/>
        <v>3.2999999999999972</v>
      </c>
      <c r="DC716" s="103">
        <v>44246</v>
      </c>
      <c r="DD716" s="127">
        <f t="shared" si="775"/>
        <v>1.3999999999999986</v>
      </c>
      <c r="DE716" s="127">
        <f t="shared" si="776"/>
        <v>3.3999999999999986</v>
      </c>
      <c r="DF716" s="127">
        <f t="shared" si="777"/>
        <v>1.5999999999999979</v>
      </c>
      <c r="DG716" s="127">
        <f t="shared" si="778"/>
        <v>3.7999999999999972</v>
      </c>
      <c r="DH716" s="127">
        <f t="shared" si="779"/>
        <v>2</v>
      </c>
      <c r="DI716" s="127">
        <f t="shared" si="780"/>
        <v>-0.20000000000000284</v>
      </c>
      <c r="DJ716" s="127">
        <f t="shared" si="781"/>
        <v>-0.80000000000000071</v>
      </c>
      <c r="DK716" s="127">
        <f t="shared" si="782"/>
        <v>-1.4000000000000021</v>
      </c>
      <c r="DL716" s="127">
        <f t="shared" si="783"/>
        <v>2.6000000000000014</v>
      </c>
      <c r="DM716" s="127">
        <f t="shared" si="784"/>
        <v>1</v>
      </c>
      <c r="DN716" s="127">
        <f t="shared" si="785"/>
        <v>1.8000000000000007</v>
      </c>
      <c r="DO716" s="127">
        <f t="shared" si="786"/>
        <v>2.3999999999999986</v>
      </c>
      <c r="DP716" s="127">
        <f t="shared" si="787"/>
        <v>0.60000000000000142</v>
      </c>
      <c r="DQ716" s="127">
        <f t="shared" si="788"/>
        <v>2.2000000000000028</v>
      </c>
      <c r="DR716" s="127">
        <f t="shared" si="789"/>
        <v>-3.6000000000000014</v>
      </c>
      <c r="DS716" s="127">
        <f t="shared" si="790"/>
        <v>-1.6000000000000014</v>
      </c>
      <c r="DU716" s="103">
        <v>44251</v>
      </c>
      <c r="DY716" s="127">
        <v>13.2</v>
      </c>
      <c r="DZ716" s="127">
        <v>13.2</v>
      </c>
      <c r="EA716" s="134">
        <f t="shared" si="757"/>
        <v>0</v>
      </c>
    </row>
    <row r="717" spans="10:131" ht="16.5" x14ac:dyDescent="0.35">
      <c r="J717" s="103">
        <v>44245</v>
      </c>
      <c r="K717" s="101">
        <f t="shared" si="758"/>
        <v>30.751612903225805</v>
      </c>
      <c r="L717" s="161">
        <v>32.200000000000003</v>
      </c>
      <c r="M717" s="143">
        <v>32.6</v>
      </c>
      <c r="N717" s="143">
        <v>31</v>
      </c>
      <c r="O717" s="143">
        <v>34</v>
      </c>
      <c r="P717" s="143">
        <v>35</v>
      </c>
      <c r="Q717" s="150">
        <v>28.8</v>
      </c>
      <c r="R717" s="142">
        <v>29.4</v>
      </c>
      <c r="S717" s="143">
        <v>33</v>
      </c>
      <c r="T717" s="143">
        <v>30.6</v>
      </c>
      <c r="U717" s="143">
        <v>33</v>
      </c>
      <c r="V717" s="143">
        <v>31.2</v>
      </c>
      <c r="W717" s="149">
        <v>32</v>
      </c>
      <c r="X717" s="161">
        <v>28.2</v>
      </c>
      <c r="Y717" s="143">
        <v>29.4</v>
      </c>
      <c r="Z717" s="143">
        <v>29.6</v>
      </c>
      <c r="AA717" s="143">
        <v>29.1</v>
      </c>
      <c r="AB717" s="150">
        <v>29</v>
      </c>
      <c r="AC717" s="142">
        <v>29</v>
      </c>
      <c r="AD717" s="143">
        <v>29.4</v>
      </c>
      <c r="AE717" s="143">
        <v>29</v>
      </c>
      <c r="AF717" s="143">
        <v>28</v>
      </c>
      <c r="AG717" s="143">
        <v>34</v>
      </c>
      <c r="AH717" s="143">
        <v>28</v>
      </c>
      <c r="AI717" s="143">
        <v>28.4</v>
      </c>
      <c r="AJ717" s="150">
        <v>31.4</v>
      </c>
      <c r="AK717" s="142">
        <v>29</v>
      </c>
      <c r="AL717" s="143">
        <v>31.6</v>
      </c>
      <c r="AM717" s="143">
        <v>33.4</v>
      </c>
      <c r="AN717" s="143">
        <v>31.4</v>
      </c>
      <c r="AO717" s="143">
        <v>31.6</v>
      </c>
      <c r="AP717" s="143">
        <v>31</v>
      </c>
      <c r="AQ717" s="110">
        <f t="shared" si="756"/>
        <v>2.0999999999999979</v>
      </c>
      <c r="DC717" s="103">
        <v>44245</v>
      </c>
      <c r="DD717" s="127">
        <f t="shared" si="775"/>
        <v>-1.8000000000000007</v>
      </c>
      <c r="DE717" s="127">
        <f t="shared" si="776"/>
        <v>0</v>
      </c>
      <c r="DF717" s="127">
        <f t="shared" si="777"/>
        <v>-1.6000000000000014</v>
      </c>
      <c r="DG717" s="127">
        <f t="shared" si="778"/>
        <v>0.39999999999999858</v>
      </c>
      <c r="DH717" s="127">
        <f t="shared" si="779"/>
        <v>-1.3999999999999986</v>
      </c>
      <c r="DI717" s="127">
        <f t="shared" si="780"/>
        <v>-3.6000000000000014</v>
      </c>
      <c r="DJ717" s="127">
        <f t="shared" si="781"/>
        <v>-5</v>
      </c>
      <c r="DK717" s="127">
        <f t="shared" si="782"/>
        <v>-4.6000000000000014</v>
      </c>
      <c r="DL717" s="127">
        <f t="shared" si="783"/>
        <v>-2</v>
      </c>
      <c r="DM717" s="127">
        <f t="shared" si="784"/>
        <v>-4</v>
      </c>
      <c r="DN717" s="127">
        <f t="shared" si="785"/>
        <v>2</v>
      </c>
      <c r="DO717" s="127">
        <f t="shared" si="786"/>
        <v>3.3999999999999986</v>
      </c>
      <c r="DP717" s="127">
        <f t="shared" si="787"/>
        <v>0.40000000000000213</v>
      </c>
      <c r="DQ717" s="127">
        <f t="shared" si="788"/>
        <v>2.2000000000000028</v>
      </c>
      <c r="DR717" s="127">
        <f t="shared" si="789"/>
        <v>-3.4000000000000021</v>
      </c>
      <c r="DS717" s="127">
        <f t="shared" si="790"/>
        <v>-4.8000000000000007</v>
      </c>
      <c r="DU717" s="103">
        <v>44250</v>
      </c>
      <c r="DY717" s="127">
        <v>13.3</v>
      </c>
      <c r="DZ717" s="127">
        <v>13.2</v>
      </c>
      <c r="EA717" s="134">
        <f t="shared" si="757"/>
        <v>0.10000000000000142</v>
      </c>
    </row>
    <row r="718" spans="10:131" ht="16.5" x14ac:dyDescent="0.35">
      <c r="J718" s="103">
        <v>44244</v>
      </c>
      <c r="K718" s="101">
        <f t="shared" si="758"/>
        <v>31</v>
      </c>
      <c r="L718" s="161">
        <v>31</v>
      </c>
      <c r="M718" s="143">
        <v>31</v>
      </c>
      <c r="N718" s="143">
        <v>31</v>
      </c>
      <c r="O718" s="143">
        <v>31</v>
      </c>
      <c r="P718" s="143">
        <v>31</v>
      </c>
      <c r="Q718" s="150">
        <v>31</v>
      </c>
      <c r="R718" s="142">
        <v>31</v>
      </c>
      <c r="S718" s="143">
        <v>31</v>
      </c>
      <c r="T718" s="143">
        <v>31</v>
      </c>
      <c r="U718" s="143">
        <v>31</v>
      </c>
      <c r="V718" s="143">
        <v>31</v>
      </c>
      <c r="W718" s="149">
        <v>31</v>
      </c>
      <c r="X718" s="161">
        <v>31</v>
      </c>
      <c r="Y718" s="143">
        <v>31</v>
      </c>
      <c r="Z718" s="143">
        <v>31</v>
      </c>
      <c r="AA718" s="143">
        <v>31</v>
      </c>
      <c r="AB718" s="150">
        <v>31</v>
      </c>
      <c r="AC718" s="142">
        <v>31</v>
      </c>
      <c r="AD718" s="143">
        <v>31</v>
      </c>
      <c r="AE718" s="143">
        <v>31</v>
      </c>
      <c r="AF718" s="143">
        <v>31</v>
      </c>
      <c r="AG718" s="143">
        <v>31</v>
      </c>
      <c r="AH718" s="143">
        <v>31</v>
      </c>
      <c r="AI718" s="143">
        <v>31</v>
      </c>
      <c r="AJ718" s="150">
        <v>31</v>
      </c>
      <c r="AK718" s="142">
        <v>31</v>
      </c>
      <c r="AL718" s="143">
        <v>31</v>
      </c>
      <c r="AM718" s="143">
        <v>31</v>
      </c>
      <c r="AN718" s="143">
        <v>31</v>
      </c>
      <c r="AO718" s="143">
        <v>31</v>
      </c>
      <c r="AP718" s="143">
        <v>31</v>
      </c>
      <c r="AQ718" s="110">
        <f t="shared" si="756"/>
        <v>0</v>
      </c>
      <c r="DC718" s="103">
        <v>44244</v>
      </c>
      <c r="DD718" s="127">
        <f t="shared" si="775"/>
        <v>0</v>
      </c>
      <c r="DE718" s="127">
        <f t="shared" si="776"/>
        <v>0</v>
      </c>
      <c r="DF718" s="127">
        <f t="shared" si="777"/>
        <v>0</v>
      </c>
      <c r="DG718" s="127">
        <f t="shared" si="778"/>
        <v>0</v>
      </c>
      <c r="DH718" s="127">
        <f t="shared" si="779"/>
        <v>0</v>
      </c>
      <c r="DI718" s="127">
        <f t="shared" si="780"/>
        <v>0</v>
      </c>
      <c r="DJ718" s="127">
        <f t="shared" si="781"/>
        <v>0</v>
      </c>
      <c r="DK718" s="127">
        <f t="shared" si="782"/>
        <v>0</v>
      </c>
      <c r="DL718" s="127">
        <f t="shared" si="783"/>
        <v>0</v>
      </c>
      <c r="DM718" s="127">
        <f t="shared" si="784"/>
        <v>0</v>
      </c>
      <c r="DN718" s="127">
        <f t="shared" si="785"/>
        <v>0</v>
      </c>
      <c r="DO718" s="127">
        <f t="shared" si="786"/>
        <v>0</v>
      </c>
      <c r="DP718" s="127">
        <f t="shared" si="787"/>
        <v>0</v>
      </c>
      <c r="DQ718" s="127">
        <f t="shared" si="788"/>
        <v>0</v>
      </c>
      <c r="DR718" s="127">
        <f t="shared" si="789"/>
        <v>0</v>
      </c>
      <c r="DS718" s="127">
        <f t="shared" si="790"/>
        <v>0</v>
      </c>
      <c r="DU718" s="103">
        <v>44249</v>
      </c>
      <c r="DY718" s="127">
        <v>13.8</v>
      </c>
      <c r="DZ718" s="127">
        <v>13.3</v>
      </c>
      <c r="EA718" s="134">
        <f t="shared" si="757"/>
        <v>0.5</v>
      </c>
    </row>
    <row r="719" spans="10:131" ht="16.5" x14ac:dyDescent="0.35">
      <c r="J719" s="103">
        <v>44237</v>
      </c>
      <c r="K719" s="101">
        <f t="shared" si="758"/>
        <v>31</v>
      </c>
      <c r="L719" s="161">
        <v>31</v>
      </c>
      <c r="M719" s="143">
        <v>31</v>
      </c>
      <c r="N719" s="143">
        <v>31</v>
      </c>
      <c r="O719" s="143">
        <v>31</v>
      </c>
      <c r="P719" s="143">
        <v>31</v>
      </c>
      <c r="Q719" s="150">
        <v>31</v>
      </c>
      <c r="R719" s="142">
        <v>31</v>
      </c>
      <c r="S719" s="143">
        <v>31</v>
      </c>
      <c r="T719" s="143">
        <v>31</v>
      </c>
      <c r="U719" s="143">
        <v>31</v>
      </c>
      <c r="V719" s="143">
        <v>31</v>
      </c>
      <c r="W719" s="149">
        <v>31</v>
      </c>
      <c r="X719" s="161">
        <v>31</v>
      </c>
      <c r="Y719" s="143">
        <v>31</v>
      </c>
      <c r="Z719" s="143">
        <v>31</v>
      </c>
      <c r="AA719" s="143">
        <v>31</v>
      </c>
      <c r="AB719" s="150">
        <v>31</v>
      </c>
      <c r="AC719" s="142">
        <v>31</v>
      </c>
      <c r="AD719" s="143">
        <v>31</v>
      </c>
      <c r="AE719" s="143">
        <v>31</v>
      </c>
      <c r="AF719" s="143">
        <v>31</v>
      </c>
      <c r="AG719" s="143">
        <v>31</v>
      </c>
      <c r="AH719" s="143">
        <v>31</v>
      </c>
      <c r="AI719" s="143">
        <v>31</v>
      </c>
      <c r="AJ719" s="150">
        <v>31</v>
      </c>
      <c r="AK719" s="142">
        <v>31</v>
      </c>
      <c r="AL719" s="143">
        <v>31</v>
      </c>
      <c r="AM719" s="143">
        <v>31</v>
      </c>
      <c r="AN719" s="143">
        <v>31</v>
      </c>
      <c r="AO719" s="143">
        <v>31</v>
      </c>
      <c r="AP719" s="143">
        <v>31</v>
      </c>
      <c r="AQ719" s="110">
        <f t="shared" si="756"/>
        <v>0</v>
      </c>
      <c r="DC719" s="103">
        <v>44237</v>
      </c>
      <c r="DD719" s="127">
        <f t="shared" si="775"/>
        <v>0</v>
      </c>
      <c r="DE719" s="127">
        <f t="shared" si="776"/>
        <v>0</v>
      </c>
      <c r="DF719" s="127">
        <f t="shared" si="777"/>
        <v>0</v>
      </c>
      <c r="DG719" s="127">
        <f t="shared" si="778"/>
        <v>0</v>
      </c>
      <c r="DH719" s="127">
        <f t="shared" si="779"/>
        <v>0</v>
      </c>
      <c r="DI719" s="127">
        <f t="shared" si="780"/>
        <v>0</v>
      </c>
      <c r="DJ719" s="127">
        <f t="shared" si="781"/>
        <v>0</v>
      </c>
      <c r="DK719" s="127">
        <f t="shared" si="782"/>
        <v>0</v>
      </c>
      <c r="DL719" s="127">
        <f t="shared" si="783"/>
        <v>0</v>
      </c>
      <c r="DM719" s="127">
        <f t="shared" si="784"/>
        <v>0</v>
      </c>
      <c r="DN719" s="127">
        <f t="shared" si="785"/>
        <v>0</v>
      </c>
      <c r="DO719" s="127">
        <f t="shared" si="786"/>
        <v>0</v>
      </c>
      <c r="DP719" s="127">
        <f t="shared" si="787"/>
        <v>0</v>
      </c>
      <c r="DQ719" s="127">
        <f t="shared" si="788"/>
        <v>0</v>
      </c>
      <c r="DR719" s="127">
        <f t="shared" si="789"/>
        <v>0</v>
      </c>
      <c r="DS719" s="127">
        <f t="shared" si="790"/>
        <v>0</v>
      </c>
      <c r="DU719" s="103">
        <v>44248</v>
      </c>
      <c r="DY719" s="127">
        <v>15.6</v>
      </c>
      <c r="DZ719" s="127">
        <v>13.8</v>
      </c>
      <c r="EA719" s="134">
        <f t="shared" si="757"/>
        <v>1.7999999999999989</v>
      </c>
    </row>
    <row r="720" spans="10:131" ht="16.5" x14ac:dyDescent="0.35">
      <c r="J720" s="103">
        <v>44236</v>
      </c>
      <c r="K720" s="101">
        <f t="shared" si="758"/>
        <v>30.861290322580643</v>
      </c>
      <c r="L720" s="161">
        <v>32</v>
      </c>
      <c r="M720" s="143">
        <v>33</v>
      </c>
      <c r="N720" s="143">
        <v>32.6</v>
      </c>
      <c r="O720" s="143">
        <v>33.799999999999997</v>
      </c>
      <c r="P720" s="143">
        <v>33.799999999999997</v>
      </c>
      <c r="Q720" s="150">
        <v>35.799999999999997</v>
      </c>
      <c r="R720" s="142">
        <v>29.4</v>
      </c>
      <c r="S720" s="143">
        <v>30.2</v>
      </c>
      <c r="T720" s="143">
        <v>30.4</v>
      </c>
      <c r="U720" s="143">
        <v>34</v>
      </c>
      <c r="V720" s="143">
        <v>32.4</v>
      </c>
      <c r="W720" s="149">
        <v>31</v>
      </c>
      <c r="X720" s="161">
        <v>28</v>
      </c>
      <c r="Y720" s="143">
        <v>30</v>
      </c>
      <c r="Z720" s="143">
        <v>29.4</v>
      </c>
      <c r="AA720" s="143">
        <v>29.1</v>
      </c>
      <c r="AB720" s="150">
        <v>29</v>
      </c>
      <c r="AC720" s="142">
        <v>28.8</v>
      </c>
      <c r="AD720" s="143">
        <v>28.8</v>
      </c>
      <c r="AE720" s="143">
        <v>29</v>
      </c>
      <c r="AF720" s="143">
        <v>29.2</v>
      </c>
      <c r="AG720" s="143">
        <v>29</v>
      </c>
      <c r="AH720" s="143">
        <v>29</v>
      </c>
      <c r="AI720" s="143">
        <v>28.2</v>
      </c>
      <c r="AJ720" s="150">
        <v>29</v>
      </c>
      <c r="AK720" s="142">
        <v>31</v>
      </c>
      <c r="AL720" s="143">
        <v>32</v>
      </c>
      <c r="AM720" s="143">
        <v>34</v>
      </c>
      <c r="AN720" s="143">
        <v>31.8</v>
      </c>
      <c r="AO720" s="143">
        <v>32</v>
      </c>
      <c r="AP720" s="143">
        <v>31</v>
      </c>
      <c r="AQ720" s="110">
        <f t="shared" si="756"/>
        <v>3.1000000000000014</v>
      </c>
      <c r="DC720" s="103">
        <v>44236</v>
      </c>
      <c r="DD720" s="127">
        <f t="shared" si="775"/>
        <v>2.1999999999999993</v>
      </c>
      <c r="DE720" s="127">
        <f t="shared" si="776"/>
        <v>3.8000000000000007</v>
      </c>
      <c r="DF720" s="127">
        <f t="shared" si="777"/>
        <v>1.6000000000000014</v>
      </c>
      <c r="DG720" s="127">
        <f t="shared" si="778"/>
        <v>3.8000000000000007</v>
      </c>
      <c r="DH720" s="127">
        <f t="shared" si="779"/>
        <v>1.8000000000000007</v>
      </c>
      <c r="DI720" s="127">
        <f t="shared" si="780"/>
        <v>-0.80000000000000071</v>
      </c>
      <c r="DJ720" s="127">
        <f t="shared" si="781"/>
        <v>-1.1999999999999993</v>
      </c>
      <c r="DK720" s="127">
        <f t="shared" si="782"/>
        <v>-2</v>
      </c>
      <c r="DL720" s="127">
        <f t="shared" si="783"/>
        <v>2.4000000000000021</v>
      </c>
      <c r="DM720" s="127">
        <f t="shared" si="784"/>
        <v>0.80000000000000071</v>
      </c>
      <c r="DN720" s="127">
        <f t="shared" si="785"/>
        <v>2.4000000000000021</v>
      </c>
      <c r="DO720" s="127">
        <f t="shared" si="786"/>
        <v>2.8000000000000007</v>
      </c>
      <c r="DP720" s="127">
        <f t="shared" si="787"/>
        <v>-0.39999999999999858</v>
      </c>
      <c r="DQ720" s="127">
        <f t="shared" si="788"/>
        <v>2.6000000000000014</v>
      </c>
      <c r="DR720" s="127">
        <f t="shared" si="789"/>
        <v>-4</v>
      </c>
      <c r="DS720" s="127">
        <f t="shared" si="790"/>
        <v>-2.1999999999999993</v>
      </c>
      <c r="DU720" s="103">
        <v>44247</v>
      </c>
      <c r="DY720" s="127">
        <v>14.8</v>
      </c>
      <c r="DZ720" s="127">
        <v>13.6</v>
      </c>
      <c r="EA720" s="134">
        <f t="shared" si="757"/>
        <v>1.2000000000000011</v>
      </c>
    </row>
    <row r="721" spans="10:131" ht="16.5" x14ac:dyDescent="0.35">
      <c r="J721" s="103">
        <v>44235</v>
      </c>
      <c r="K721" s="101">
        <f t="shared" si="758"/>
        <v>30.78387096774193</v>
      </c>
      <c r="L721" s="161">
        <v>32</v>
      </c>
      <c r="M721" s="143">
        <v>32.6</v>
      </c>
      <c r="N721" s="143">
        <v>32.6</v>
      </c>
      <c r="O721" s="143">
        <v>33</v>
      </c>
      <c r="P721" s="143">
        <v>33</v>
      </c>
      <c r="Q721" s="150">
        <v>35.4</v>
      </c>
      <c r="R721" s="142">
        <v>29.4</v>
      </c>
      <c r="S721" s="143">
        <v>31</v>
      </c>
      <c r="T721" s="143">
        <v>30.4</v>
      </c>
      <c r="U721" s="143">
        <v>34</v>
      </c>
      <c r="V721" s="143">
        <v>32.4</v>
      </c>
      <c r="W721" s="149">
        <v>31</v>
      </c>
      <c r="X721" s="161">
        <v>28</v>
      </c>
      <c r="Y721" s="143">
        <v>30</v>
      </c>
      <c r="Z721" s="143">
        <v>29.4</v>
      </c>
      <c r="AA721" s="143">
        <v>29.1</v>
      </c>
      <c r="AB721" s="150">
        <v>29</v>
      </c>
      <c r="AC721" s="142">
        <v>28.8</v>
      </c>
      <c r="AD721" s="143">
        <v>28.8</v>
      </c>
      <c r="AE721" s="143">
        <v>29</v>
      </c>
      <c r="AF721" s="143">
        <v>29.2</v>
      </c>
      <c r="AG721" s="143">
        <v>29</v>
      </c>
      <c r="AH721" s="143">
        <v>29</v>
      </c>
      <c r="AI721" s="143">
        <v>28.2</v>
      </c>
      <c r="AJ721" s="150">
        <v>29</v>
      </c>
      <c r="AK721" s="142">
        <v>31</v>
      </c>
      <c r="AL721" s="143">
        <v>31.8</v>
      </c>
      <c r="AM721" s="143">
        <v>34</v>
      </c>
      <c r="AN721" s="143">
        <v>31.4</v>
      </c>
      <c r="AO721" s="143">
        <v>31.8</v>
      </c>
      <c r="AP721" s="143">
        <v>31</v>
      </c>
      <c r="AQ721" s="110">
        <f t="shared" si="756"/>
        <v>2.1999999999999993</v>
      </c>
      <c r="DC721" s="103">
        <v>44235</v>
      </c>
      <c r="DD721" s="127">
        <f t="shared" si="775"/>
        <v>1.3999999999999986</v>
      </c>
      <c r="DE721" s="127">
        <f t="shared" si="776"/>
        <v>3</v>
      </c>
      <c r="DF721" s="127">
        <f t="shared" si="777"/>
        <v>0.39999999999999858</v>
      </c>
      <c r="DG721" s="127">
        <f t="shared" si="778"/>
        <v>3</v>
      </c>
      <c r="DH721" s="127">
        <f t="shared" si="779"/>
        <v>0.80000000000000071</v>
      </c>
      <c r="DI721" s="127">
        <f t="shared" si="780"/>
        <v>-1.6000000000000014</v>
      </c>
      <c r="DJ721" s="127">
        <f t="shared" si="781"/>
        <v>-2</v>
      </c>
      <c r="DK721" s="127">
        <f t="shared" si="782"/>
        <v>-2.8000000000000007</v>
      </c>
      <c r="DL721" s="127">
        <f t="shared" si="783"/>
        <v>1.6000000000000014</v>
      </c>
      <c r="DM721" s="127">
        <f t="shared" si="784"/>
        <v>0</v>
      </c>
      <c r="DN721" s="127">
        <f t="shared" si="785"/>
        <v>2</v>
      </c>
      <c r="DO721" s="127">
        <f t="shared" si="786"/>
        <v>2.3999999999999986</v>
      </c>
      <c r="DP721" s="127">
        <f t="shared" si="787"/>
        <v>-0.59999999999999787</v>
      </c>
      <c r="DQ721" s="127">
        <f t="shared" si="788"/>
        <v>2.4000000000000021</v>
      </c>
      <c r="DR721" s="127">
        <f t="shared" si="789"/>
        <v>-3.8000000000000007</v>
      </c>
      <c r="DS721" s="127">
        <f t="shared" si="790"/>
        <v>-3</v>
      </c>
      <c r="DU721" s="103">
        <v>44246</v>
      </c>
      <c r="DY721" s="127">
        <v>16.5</v>
      </c>
      <c r="DZ721" s="127">
        <v>14.8</v>
      </c>
      <c r="EA721" s="134">
        <f t="shared" si="757"/>
        <v>1.6999999999999993</v>
      </c>
    </row>
    <row r="722" spans="10:131" ht="16.5" x14ac:dyDescent="0.35">
      <c r="J722" s="103">
        <v>44234</v>
      </c>
      <c r="K722" s="101">
        <f t="shared" si="758"/>
        <v>30.938709677419347</v>
      </c>
      <c r="L722" s="161">
        <v>32</v>
      </c>
      <c r="M722" s="143">
        <v>32.6</v>
      </c>
      <c r="N722" s="143">
        <v>32.6</v>
      </c>
      <c r="O722" s="143">
        <v>33</v>
      </c>
      <c r="P722" s="143">
        <v>33</v>
      </c>
      <c r="Q722" s="150">
        <v>35.4</v>
      </c>
      <c r="R722" s="142">
        <v>29.4</v>
      </c>
      <c r="S722" s="143">
        <v>31</v>
      </c>
      <c r="T722" s="143">
        <v>30.4</v>
      </c>
      <c r="U722" s="143">
        <v>34</v>
      </c>
      <c r="V722" s="143">
        <v>31</v>
      </c>
      <c r="W722" s="149">
        <v>31</v>
      </c>
      <c r="X722" s="161">
        <v>28</v>
      </c>
      <c r="Y722" s="143">
        <v>30</v>
      </c>
      <c r="Z722" s="143">
        <v>29.4</v>
      </c>
      <c r="AA722" s="143">
        <v>29.1</v>
      </c>
      <c r="AB722" s="150">
        <v>29</v>
      </c>
      <c r="AC722" s="142">
        <v>28.8</v>
      </c>
      <c r="AD722" s="143">
        <v>28.8</v>
      </c>
      <c r="AE722" s="143">
        <v>29</v>
      </c>
      <c r="AF722" s="143">
        <v>29.2</v>
      </c>
      <c r="AG722" s="143">
        <v>29</v>
      </c>
      <c r="AH722" s="143">
        <v>29.4</v>
      </c>
      <c r="AI722" s="143">
        <v>31.8</v>
      </c>
      <c r="AJ722" s="150">
        <v>34</v>
      </c>
      <c r="AK722" s="142">
        <v>31</v>
      </c>
      <c r="AL722" s="143">
        <v>31.4</v>
      </c>
      <c r="AM722" s="143">
        <v>31.8</v>
      </c>
      <c r="AN722" s="143">
        <v>31</v>
      </c>
      <c r="AO722" s="143">
        <v>32</v>
      </c>
      <c r="AP722" s="143">
        <v>31</v>
      </c>
      <c r="AQ722" s="110">
        <f t="shared" si="756"/>
        <v>2.0000000000000036</v>
      </c>
      <c r="DC722" s="103">
        <v>44234</v>
      </c>
      <c r="DD722" s="127">
        <f t="shared" si="775"/>
        <v>0</v>
      </c>
      <c r="DE722" s="127">
        <f t="shared" si="776"/>
        <v>3</v>
      </c>
      <c r="DF722" s="127">
        <f t="shared" si="777"/>
        <v>0</v>
      </c>
      <c r="DG722" s="127">
        <f t="shared" si="778"/>
        <v>0.80000000000000071</v>
      </c>
      <c r="DH722" s="127">
        <f t="shared" si="779"/>
        <v>0.39999999999999858</v>
      </c>
      <c r="DI722" s="127">
        <f t="shared" si="780"/>
        <v>-1.6000000000000014</v>
      </c>
      <c r="DJ722" s="127">
        <f t="shared" si="781"/>
        <v>-1.6000000000000014</v>
      </c>
      <c r="DK722" s="127">
        <f t="shared" si="782"/>
        <v>0.80000000000000071</v>
      </c>
      <c r="DL722" s="127">
        <f t="shared" si="783"/>
        <v>1.6000000000000014</v>
      </c>
      <c r="DM722" s="127">
        <f t="shared" si="784"/>
        <v>0</v>
      </c>
      <c r="DN722" s="127">
        <f t="shared" si="785"/>
        <v>1.6000000000000014</v>
      </c>
      <c r="DO722" s="127">
        <f t="shared" si="786"/>
        <v>1.6000000000000014</v>
      </c>
      <c r="DP722" s="127">
        <f t="shared" si="787"/>
        <v>0.39999999999999858</v>
      </c>
      <c r="DQ722" s="127">
        <f t="shared" si="788"/>
        <v>2</v>
      </c>
      <c r="DR722" s="127">
        <f t="shared" si="789"/>
        <v>-3.3999999999999986</v>
      </c>
      <c r="DS722" s="127">
        <f t="shared" si="790"/>
        <v>-3</v>
      </c>
    </row>
    <row r="723" spans="10:131" ht="16.5" x14ac:dyDescent="0.35">
      <c r="J723" s="103">
        <v>44233</v>
      </c>
      <c r="K723" s="101">
        <f t="shared" si="758"/>
        <v>30.454838709677421</v>
      </c>
      <c r="L723" s="161">
        <v>28.4</v>
      </c>
      <c r="M723" s="143">
        <v>34</v>
      </c>
      <c r="N723" s="143">
        <v>29</v>
      </c>
      <c r="O723" s="143">
        <v>28.6</v>
      </c>
      <c r="P723" s="143">
        <v>28.6</v>
      </c>
      <c r="Q723" s="150">
        <v>33</v>
      </c>
      <c r="R723" s="142">
        <v>31</v>
      </c>
      <c r="S723" s="143">
        <v>29.1</v>
      </c>
      <c r="T723" s="143">
        <v>32</v>
      </c>
      <c r="U723" s="143">
        <v>29.6</v>
      </c>
      <c r="V723" s="143">
        <v>32</v>
      </c>
      <c r="W723" s="149">
        <v>32.6</v>
      </c>
      <c r="X723" s="161">
        <v>30.8</v>
      </c>
      <c r="Y723" s="143">
        <v>31</v>
      </c>
      <c r="Z723" s="143">
        <v>28</v>
      </c>
      <c r="AA723" s="143">
        <v>29</v>
      </c>
      <c r="AB723" s="150">
        <v>28.4</v>
      </c>
      <c r="AC723" s="142">
        <v>32</v>
      </c>
      <c r="AD723" s="143">
        <v>31</v>
      </c>
      <c r="AE723" s="143">
        <v>28</v>
      </c>
      <c r="AF723" s="143">
        <v>28</v>
      </c>
      <c r="AG723" s="143">
        <v>29</v>
      </c>
      <c r="AH723" s="143">
        <v>33</v>
      </c>
      <c r="AI723" s="143">
        <v>35.4</v>
      </c>
      <c r="AJ723" s="150">
        <v>29</v>
      </c>
      <c r="AK723" s="142">
        <v>29.2</v>
      </c>
      <c r="AL723" s="143">
        <v>28</v>
      </c>
      <c r="AM723" s="143">
        <v>29</v>
      </c>
      <c r="AN723" s="143">
        <v>32</v>
      </c>
      <c r="AO723" s="143">
        <v>34</v>
      </c>
      <c r="AP723" s="143">
        <v>31.4</v>
      </c>
      <c r="AQ723" s="110">
        <f t="shared" si="756"/>
        <v>-1.75</v>
      </c>
      <c r="DC723" s="103">
        <v>44233</v>
      </c>
      <c r="DD723" s="127">
        <f t="shared" ref="DD723:DD730" si="791">V723-S723</f>
        <v>2.8999999999999986</v>
      </c>
      <c r="DE723" s="127">
        <f t="shared" ref="DE723:DE730" si="792">U723-S723</f>
        <v>0.5</v>
      </c>
      <c r="DF723" s="127">
        <f t="shared" ref="DF723:DF730" si="793">AN723-S723</f>
        <v>2.8999999999999986</v>
      </c>
      <c r="DG723" s="127">
        <f t="shared" ref="DG723:DG730" si="794">AM723-S723</f>
        <v>-0.10000000000000142</v>
      </c>
      <c r="DH723" s="127">
        <f t="shared" ref="DH723:DH730" si="795">AL723-S723</f>
        <v>-1.1000000000000014</v>
      </c>
      <c r="DI723" s="127">
        <f t="shared" ref="DI723:DI730" si="796">R723-S723</f>
        <v>1.8999999999999986</v>
      </c>
      <c r="DJ723" s="127">
        <f t="shared" ref="DJ723:DJ730" si="797">AH723-S723</f>
        <v>3.8999999999999986</v>
      </c>
      <c r="DK723" s="127">
        <f t="shared" ref="DK723:DK730" si="798">AI723-S723</f>
        <v>6.2999999999999972</v>
      </c>
      <c r="DL723" s="127">
        <f t="shared" ref="DL723:DL730" si="799">N723-S723</f>
        <v>-0.10000000000000142</v>
      </c>
      <c r="DM723" s="127">
        <f t="shared" ref="DM723:DM730" si="800">AK723-S723</f>
        <v>9.9999999999997868E-2</v>
      </c>
      <c r="DN723" s="127">
        <f t="shared" ref="DN723:DN730" si="801">AN723-R723</f>
        <v>1</v>
      </c>
      <c r="DO723" s="127">
        <f t="shared" ref="DO723:DO730" si="802">AN723-AH723</f>
        <v>-1</v>
      </c>
      <c r="DP723" s="127">
        <f t="shared" ref="DP723:DP730" si="803">AL723-V723</f>
        <v>-4</v>
      </c>
      <c r="DQ723" s="127">
        <f t="shared" ref="DQ723:DQ730" si="804">AL723-R723</f>
        <v>-3</v>
      </c>
      <c r="DR723" s="127">
        <f t="shared" ref="DR723:DR730" si="805">X723-AL723</f>
        <v>2.8000000000000007</v>
      </c>
      <c r="DS723" s="127">
        <f t="shared" ref="DS723:DS730" si="806">X723-S723</f>
        <v>1.6999999999999993</v>
      </c>
    </row>
    <row r="724" spans="10:131" ht="16.5" x14ac:dyDescent="0.35">
      <c r="J724" s="103">
        <v>44232</v>
      </c>
      <c r="K724" s="101">
        <f t="shared" si="758"/>
        <v>31.135483870967743</v>
      </c>
      <c r="L724" s="161">
        <v>32.6</v>
      </c>
      <c r="M724" s="143">
        <v>33</v>
      </c>
      <c r="N724" s="143">
        <v>32.799999999999997</v>
      </c>
      <c r="O724" s="143">
        <v>33.6</v>
      </c>
      <c r="P724" s="143">
        <v>33.6</v>
      </c>
      <c r="Q724" s="150">
        <v>36</v>
      </c>
      <c r="R724" s="142">
        <v>29.2</v>
      </c>
      <c r="S724" s="143">
        <v>30</v>
      </c>
      <c r="T724" s="143">
        <v>30</v>
      </c>
      <c r="U724" s="143">
        <v>34.200000000000003</v>
      </c>
      <c r="V724" s="143">
        <v>31.6</v>
      </c>
      <c r="W724" s="149">
        <v>31.8</v>
      </c>
      <c r="X724" s="161">
        <v>28</v>
      </c>
      <c r="Y724" s="143">
        <v>29.6</v>
      </c>
      <c r="Z724" s="143">
        <v>29.2</v>
      </c>
      <c r="AA724" s="143">
        <v>29.1</v>
      </c>
      <c r="AB724" s="150">
        <v>29</v>
      </c>
      <c r="AC724" s="142">
        <v>29.6</v>
      </c>
      <c r="AD724" s="143">
        <v>29.6</v>
      </c>
      <c r="AE724" s="143">
        <v>29.6</v>
      </c>
      <c r="AF724" s="143">
        <v>29.6</v>
      </c>
      <c r="AG724" s="143">
        <v>29.6</v>
      </c>
      <c r="AH724" s="143">
        <v>32.9</v>
      </c>
      <c r="AI724" s="143">
        <v>28</v>
      </c>
      <c r="AJ724" s="150">
        <v>29</v>
      </c>
      <c r="AK724" s="142">
        <v>31.6</v>
      </c>
      <c r="AL724" s="143">
        <v>32.4</v>
      </c>
      <c r="AM724" s="143">
        <v>34.6</v>
      </c>
      <c r="AN724" s="143">
        <v>32</v>
      </c>
      <c r="AO724" s="143">
        <v>32.4</v>
      </c>
      <c r="AP724" s="143">
        <v>31</v>
      </c>
      <c r="AQ724" s="110">
        <f t="shared" si="756"/>
        <v>3.3999999999999986</v>
      </c>
      <c r="DC724" s="103">
        <v>44232</v>
      </c>
      <c r="DD724" s="127">
        <f t="shared" si="791"/>
        <v>1.6000000000000014</v>
      </c>
      <c r="DE724" s="127">
        <f t="shared" si="792"/>
        <v>4.2000000000000028</v>
      </c>
      <c r="DF724" s="127">
        <f t="shared" si="793"/>
        <v>2</v>
      </c>
      <c r="DG724" s="127">
        <f t="shared" si="794"/>
        <v>4.6000000000000014</v>
      </c>
      <c r="DH724" s="127">
        <f t="shared" si="795"/>
        <v>2.3999999999999986</v>
      </c>
      <c r="DI724" s="127">
        <f t="shared" si="796"/>
        <v>-0.80000000000000071</v>
      </c>
      <c r="DJ724" s="127">
        <f t="shared" si="797"/>
        <v>2.8999999999999986</v>
      </c>
      <c r="DK724" s="127">
        <f t="shared" si="798"/>
        <v>-2</v>
      </c>
      <c r="DL724" s="127">
        <f t="shared" si="799"/>
        <v>2.7999999999999972</v>
      </c>
      <c r="DM724" s="127">
        <f t="shared" si="800"/>
        <v>1.6000000000000014</v>
      </c>
      <c r="DN724" s="127">
        <f t="shared" si="801"/>
        <v>2.8000000000000007</v>
      </c>
      <c r="DO724" s="127">
        <f t="shared" si="802"/>
        <v>-0.89999999999999858</v>
      </c>
      <c r="DP724" s="127">
        <f t="shared" si="803"/>
        <v>0.79999999999999716</v>
      </c>
      <c r="DQ724" s="127">
        <f t="shared" si="804"/>
        <v>3.1999999999999993</v>
      </c>
      <c r="DR724" s="127">
        <f t="shared" si="805"/>
        <v>-4.3999999999999986</v>
      </c>
      <c r="DS724" s="127">
        <f t="shared" si="806"/>
        <v>-2</v>
      </c>
    </row>
    <row r="725" spans="10:131" ht="16.5" x14ac:dyDescent="0.35">
      <c r="J725" s="103">
        <v>44231</v>
      </c>
      <c r="K725" s="101">
        <f t="shared" si="758"/>
        <v>32.20645161290323</v>
      </c>
      <c r="L725" s="161">
        <v>33.6</v>
      </c>
      <c r="M725" s="143">
        <v>34</v>
      </c>
      <c r="N725" s="143">
        <v>34</v>
      </c>
      <c r="O725" s="143">
        <v>34.200000000000003</v>
      </c>
      <c r="P725" s="143">
        <v>34.4</v>
      </c>
      <c r="Q725" s="150">
        <v>36.6</v>
      </c>
      <c r="R725" s="142">
        <v>30.6</v>
      </c>
      <c r="S725" s="143">
        <v>31.6</v>
      </c>
      <c r="T725" s="143">
        <v>32</v>
      </c>
      <c r="U725" s="143">
        <v>35</v>
      </c>
      <c r="V725" s="143">
        <v>32.4</v>
      </c>
      <c r="W725" s="149">
        <v>32.799999999999997</v>
      </c>
      <c r="X725" s="161">
        <v>28.6</v>
      </c>
      <c r="Y725" s="143">
        <v>31</v>
      </c>
      <c r="Z725" s="143">
        <v>30.6</v>
      </c>
      <c r="AA725" s="143">
        <v>31.7</v>
      </c>
      <c r="AB725" s="150">
        <v>31.5</v>
      </c>
      <c r="AC725" s="142">
        <v>30.6</v>
      </c>
      <c r="AD725" s="143">
        <v>30.6</v>
      </c>
      <c r="AE725" s="143">
        <v>31</v>
      </c>
      <c r="AF725" s="143">
        <v>31</v>
      </c>
      <c r="AG725" s="143">
        <v>30.8</v>
      </c>
      <c r="AH725" s="143">
        <v>30.6</v>
      </c>
      <c r="AI725" s="143">
        <v>30.2</v>
      </c>
      <c r="AJ725" s="150">
        <v>30.8</v>
      </c>
      <c r="AK725" s="142">
        <v>32.6</v>
      </c>
      <c r="AL725" s="143">
        <v>33</v>
      </c>
      <c r="AM725" s="143">
        <v>35.200000000000003</v>
      </c>
      <c r="AN725" s="143">
        <v>32.4</v>
      </c>
      <c r="AO725" s="143">
        <v>33</v>
      </c>
      <c r="AP725" s="143">
        <v>32</v>
      </c>
      <c r="AQ725" s="110">
        <f t="shared" si="756"/>
        <v>2.6000000000000014</v>
      </c>
      <c r="DC725" s="103">
        <v>44231</v>
      </c>
      <c r="DD725" s="127">
        <f t="shared" si="791"/>
        <v>0.79999999999999716</v>
      </c>
      <c r="DE725" s="127">
        <f t="shared" si="792"/>
        <v>3.3999999999999986</v>
      </c>
      <c r="DF725" s="127">
        <f t="shared" si="793"/>
        <v>0.79999999999999716</v>
      </c>
      <c r="DG725" s="127">
        <f t="shared" si="794"/>
        <v>3.6000000000000014</v>
      </c>
      <c r="DH725" s="127">
        <f t="shared" si="795"/>
        <v>1.3999999999999986</v>
      </c>
      <c r="DI725" s="127">
        <f t="shared" si="796"/>
        <v>-1</v>
      </c>
      <c r="DJ725" s="127">
        <f t="shared" si="797"/>
        <v>-1</v>
      </c>
      <c r="DK725" s="127">
        <f t="shared" si="798"/>
        <v>-1.4000000000000021</v>
      </c>
      <c r="DL725" s="127">
        <f t="shared" si="799"/>
        <v>2.3999999999999986</v>
      </c>
      <c r="DM725" s="127">
        <f t="shared" si="800"/>
        <v>1</v>
      </c>
      <c r="DN725" s="127">
        <f t="shared" si="801"/>
        <v>1.7999999999999972</v>
      </c>
      <c r="DO725" s="127">
        <f t="shared" si="802"/>
        <v>1.7999999999999972</v>
      </c>
      <c r="DP725" s="127">
        <f t="shared" si="803"/>
        <v>0.60000000000000142</v>
      </c>
      <c r="DQ725" s="127">
        <f t="shared" si="804"/>
        <v>2.3999999999999986</v>
      </c>
      <c r="DR725" s="127">
        <f t="shared" si="805"/>
        <v>-4.3999999999999986</v>
      </c>
      <c r="DS725" s="127">
        <f t="shared" si="806"/>
        <v>-3</v>
      </c>
    </row>
    <row r="726" spans="10:131" ht="16.5" x14ac:dyDescent="0.35">
      <c r="J726" s="103">
        <v>44230</v>
      </c>
      <c r="K726" s="101">
        <f t="shared" si="758"/>
        <v>32.619354838709675</v>
      </c>
      <c r="L726" s="161">
        <v>34.200000000000003</v>
      </c>
      <c r="M726" s="143">
        <v>34.6</v>
      </c>
      <c r="N726" s="143">
        <v>34</v>
      </c>
      <c r="O726" s="143">
        <v>34.799999999999997</v>
      </c>
      <c r="P726" s="143">
        <v>34.799999999999997</v>
      </c>
      <c r="Q726" s="150">
        <v>37.4</v>
      </c>
      <c r="R726" s="142">
        <v>31</v>
      </c>
      <c r="S726" s="143">
        <v>32.200000000000003</v>
      </c>
      <c r="T726" s="143">
        <v>32</v>
      </c>
      <c r="U726" s="143">
        <v>36.200000000000003</v>
      </c>
      <c r="V726" s="143">
        <v>32.4</v>
      </c>
      <c r="W726" s="149">
        <v>33.4</v>
      </c>
      <c r="X726" s="161">
        <v>30</v>
      </c>
      <c r="Y726" s="143">
        <v>31.6</v>
      </c>
      <c r="Z726" s="143">
        <v>31.2</v>
      </c>
      <c r="AA726" s="143">
        <v>31.7</v>
      </c>
      <c r="AB726" s="150">
        <v>31.5</v>
      </c>
      <c r="AC726" s="142">
        <v>30.8</v>
      </c>
      <c r="AD726" s="143">
        <v>30.8</v>
      </c>
      <c r="AE726" s="143">
        <v>31.1</v>
      </c>
      <c r="AF726" s="143">
        <v>31.1</v>
      </c>
      <c r="AG726" s="143">
        <v>30.8</v>
      </c>
      <c r="AH726" s="143">
        <v>31.9</v>
      </c>
      <c r="AI726" s="143">
        <v>30.9</v>
      </c>
      <c r="AJ726" s="150">
        <v>31.7</v>
      </c>
      <c r="AK726" s="142">
        <v>33.1</v>
      </c>
      <c r="AL726" s="143">
        <v>33.4</v>
      </c>
      <c r="AM726" s="143">
        <v>35.4</v>
      </c>
      <c r="AN726" s="143">
        <v>33.200000000000003</v>
      </c>
      <c r="AO726" s="143">
        <v>32</v>
      </c>
      <c r="AP726" s="143">
        <v>32</v>
      </c>
      <c r="AQ726" s="110">
        <f t="shared" si="756"/>
        <v>2.4999999999999929</v>
      </c>
      <c r="DC726" s="103">
        <v>44230</v>
      </c>
      <c r="DD726" s="127">
        <f t="shared" si="791"/>
        <v>0.19999999999999574</v>
      </c>
      <c r="DE726" s="127">
        <f t="shared" si="792"/>
        <v>4</v>
      </c>
      <c r="DF726" s="127">
        <f t="shared" si="793"/>
        <v>1</v>
      </c>
      <c r="DG726" s="127">
        <f t="shared" si="794"/>
        <v>3.1999999999999957</v>
      </c>
      <c r="DH726" s="127">
        <f t="shared" si="795"/>
        <v>1.1999999999999957</v>
      </c>
      <c r="DI726" s="127">
        <f t="shared" si="796"/>
        <v>-1.2000000000000028</v>
      </c>
      <c r="DJ726" s="127">
        <f t="shared" si="797"/>
        <v>-0.30000000000000426</v>
      </c>
      <c r="DK726" s="127">
        <f t="shared" si="798"/>
        <v>-1.3000000000000043</v>
      </c>
      <c r="DL726" s="127">
        <f t="shared" si="799"/>
        <v>1.7999999999999972</v>
      </c>
      <c r="DM726" s="127">
        <f t="shared" si="800"/>
        <v>0.89999999999999858</v>
      </c>
      <c r="DN726" s="127">
        <f t="shared" si="801"/>
        <v>2.2000000000000028</v>
      </c>
      <c r="DO726" s="127">
        <f t="shared" si="802"/>
        <v>1.3000000000000043</v>
      </c>
      <c r="DP726" s="127">
        <f t="shared" si="803"/>
        <v>1</v>
      </c>
      <c r="DQ726" s="127">
        <f t="shared" si="804"/>
        <v>2.3999999999999986</v>
      </c>
      <c r="DR726" s="127">
        <f t="shared" si="805"/>
        <v>-3.3999999999999986</v>
      </c>
      <c r="DS726" s="127">
        <f t="shared" si="806"/>
        <v>-2.2000000000000028</v>
      </c>
    </row>
    <row r="727" spans="10:131" ht="16.5" x14ac:dyDescent="0.35">
      <c r="J727" s="103">
        <v>44229</v>
      </c>
      <c r="K727" s="101">
        <f t="shared" si="758"/>
        <v>32.761290322580642</v>
      </c>
      <c r="L727" s="161">
        <v>34.200000000000003</v>
      </c>
      <c r="M727" s="143">
        <v>35.200000000000003</v>
      </c>
      <c r="N727" s="143">
        <v>34.6</v>
      </c>
      <c r="O727" s="143">
        <v>35.4</v>
      </c>
      <c r="P727" s="143">
        <v>35.4</v>
      </c>
      <c r="Q727" s="150">
        <v>37.6</v>
      </c>
      <c r="R727" s="142">
        <v>30.8</v>
      </c>
      <c r="S727" s="143">
        <v>31.2</v>
      </c>
      <c r="T727" s="143">
        <v>32</v>
      </c>
      <c r="U727" s="143">
        <v>36.200000000000003</v>
      </c>
      <c r="V727" s="143">
        <v>32.4</v>
      </c>
      <c r="W727" s="149">
        <v>33.4</v>
      </c>
      <c r="X727" s="161">
        <v>30</v>
      </c>
      <c r="Y727" s="143">
        <v>31.6</v>
      </c>
      <c r="Z727" s="143">
        <v>31.2</v>
      </c>
      <c r="AA727" s="143">
        <v>31.7</v>
      </c>
      <c r="AB727" s="150">
        <v>31.5</v>
      </c>
      <c r="AC727" s="142">
        <v>30.8</v>
      </c>
      <c r="AD727" s="143">
        <v>30.8</v>
      </c>
      <c r="AE727" s="143">
        <v>31</v>
      </c>
      <c r="AF727" s="143">
        <v>31</v>
      </c>
      <c r="AG727" s="143">
        <v>30.8</v>
      </c>
      <c r="AH727" s="143">
        <v>31.8</v>
      </c>
      <c r="AI727" s="143">
        <v>30.8</v>
      </c>
      <c r="AJ727" s="150">
        <v>31.6</v>
      </c>
      <c r="AK727" s="142">
        <v>33</v>
      </c>
      <c r="AL727" s="143">
        <v>34.4</v>
      </c>
      <c r="AM727" s="143">
        <v>35.6</v>
      </c>
      <c r="AN727" s="143">
        <v>33.200000000000003</v>
      </c>
      <c r="AO727" s="143">
        <v>34.4</v>
      </c>
      <c r="AP727" s="143">
        <v>32</v>
      </c>
      <c r="AQ727" s="110">
        <f t="shared" si="756"/>
        <v>3.8999999999999986</v>
      </c>
      <c r="DC727" s="103">
        <v>44229</v>
      </c>
      <c r="DD727" s="127">
        <f t="shared" si="791"/>
        <v>1.1999999999999993</v>
      </c>
      <c r="DE727" s="127">
        <f t="shared" si="792"/>
        <v>5.0000000000000036</v>
      </c>
      <c r="DF727" s="127">
        <f t="shared" si="793"/>
        <v>2.0000000000000036</v>
      </c>
      <c r="DG727" s="127">
        <f t="shared" si="794"/>
        <v>4.4000000000000021</v>
      </c>
      <c r="DH727" s="127">
        <f t="shared" si="795"/>
        <v>3.1999999999999993</v>
      </c>
      <c r="DI727" s="127">
        <f t="shared" si="796"/>
        <v>-0.39999999999999858</v>
      </c>
      <c r="DJ727" s="127">
        <f t="shared" si="797"/>
        <v>0.60000000000000142</v>
      </c>
      <c r="DK727" s="127">
        <f t="shared" si="798"/>
        <v>-0.39999999999999858</v>
      </c>
      <c r="DL727" s="127">
        <f t="shared" si="799"/>
        <v>3.4000000000000021</v>
      </c>
      <c r="DM727" s="127">
        <f t="shared" si="800"/>
        <v>1.8000000000000007</v>
      </c>
      <c r="DN727" s="127">
        <f t="shared" si="801"/>
        <v>2.4000000000000021</v>
      </c>
      <c r="DO727" s="127">
        <f t="shared" si="802"/>
        <v>1.4000000000000021</v>
      </c>
      <c r="DP727" s="127">
        <f t="shared" si="803"/>
        <v>2</v>
      </c>
      <c r="DQ727" s="127">
        <f t="shared" si="804"/>
        <v>3.5999999999999979</v>
      </c>
      <c r="DR727" s="127">
        <f t="shared" si="805"/>
        <v>-4.3999999999999986</v>
      </c>
      <c r="DS727" s="127">
        <f t="shared" si="806"/>
        <v>-1.1999999999999993</v>
      </c>
    </row>
    <row r="728" spans="10:131" ht="16.5" x14ac:dyDescent="0.35">
      <c r="J728" s="103">
        <v>44228</v>
      </c>
      <c r="K728" s="101">
        <f t="shared" si="758"/>
        <v>33.196774193548386</v>
      </c>
      <c r="L728" s="161">
        <v>34.4</v>
      </c>
      <c r="M728" s="143">
        <v>35.6</v>
      </c>
      <c r="N728" s="143">
        <v>35.200000000000003</v>
      </c>
      <c r="O728" s="143">
        <v>36</v>
      </c>
      <c r="P728" s="143">
        <v>36</v>
      </c>
      <c r="Q728" s="150">
        <v>38.799999999999997</v>
      </c>
      <c r="R728" s="142">
        <v>30.6</v>
      </c>
      <c r="S728" s="143">
        <v>31.6</v>
      </c>
      <c r="T728" s="143">
        <v>32.6</v>
      </c>
      <c r="U728" s="143">
        <v>36.4</v>
      </c>
      <c r="V728" s="143">
        <v>33</v>
      </c>
      <c r="W728" s="149">
        <v>33.6</v>
      </c>
      <c r="X728" s="161">
        <v>31</v>
      </c>
      <c r="Y728" s="143">
        <v>32</v>
      </c>
      <c r="Z728" s="143">
        <v>31.8</v>
      </c>
      <c r="AA728" s="143">
        <v>31.7</v>
      </c>
      <c r="AB728" s="150">
        <v>32.200000000000003</v>
      </c>
      <c r="AC728" s="142">
        <v>31.4</v>
      </c>
      <c r="AD728" s="143">
        <v>31.4</v>
      </c>
      <c r="AE728" s="143">
        <v>31.4</v>
      </c>
      <c r="AF728" s="143">
        <v>31.2</v>
      </c>
      <c r="AG728" s="143">
        <v>31.6</v>
      </c>
      <c r="AH728" s="143">
        <v>30.8</v>
      </c>
      <c r="AI728" s="143">
        <v>29.8</v>
      </c>
      <c r="AJ728" s="150">
        <v>31.2</v>
      </c>
      <c r="AK728" s="142">
        <v>33.799999999999997</v>
      </c>
      <c r="AL728" s="143">
        <v>34.799999999999997</v>
      </c>
      <c r="AM728" s="143">
        <v>35.799999999999997</v>
      </c>
      <c r="AN728" s="143">
        <v>33.6</v>
      </c>
      <c r="AO728" s="143">
        <v>34.799999999999997</v>
      </c>
      <c r="AP728" s="143">
        <v>35</v>
      </c>
      <c r="DC728" s="103">
        <v>44228</v>
      </c>
      <c r="DD728" s="127">
        <f t="shared" si="791"/>
        <v>1.3999999999999986</v>
      </c>
      <c r="DE728" s="127">
        <f t="shared" si="792"/>
        <v>4.7999999999999972</v>
      </c>
      <c r="DF728" s="127">
        <f t="shared" si="793"/>
        <v>2</v>
      </c>
      <c r="DG728" s="127">
        <f t="shared" si="794"/>
        <v>4.1999999999999957</v>
      </c>
      <c r="DH728" s="127">
        <f t="shared" si="795"/>
        <v>3.1999999999999957</v>
      </c>
      <c r="DI728" s="127">
        <f t="shared" si="796"/>
        <v>-1</v>
      </c>
      <c r="DJ728" s="127">
        <f t="shared" si="797"/>
        <v>-0.80000000000000071</v>
      </c>
      <c r="DK728" s="127">
        <f t="shared" si="798"/>
        <v>-1.8000000000000007</v>
      </c>
      <c r="DL728" s="127">
        <f t="shared" si="799"/>
        <v>3.6000000000000014</v>
      </c>
      <c r="DM728" s="127">
        <f t="shared" si="800"/>
        <v>2.1999999999999957</v>
      </c>
      <c r="DN728" s="127">
        <f t="shared" si="801"/>
        <v>3</v>
      </c>
      <c r="DO728" s="127">
        <f t="shared" si="802"/>
        <v>2.8000000000000007</v>
      </c>
      <c r="DP728" s="127">
        <f t="shared" si="803"/>
        <v>1.7999999999999972</v>
      </c>
      <c r="DQ728" s="127">
        <f t="shared" si="804"/>
        <v>4.1999999999999957</v>
      </c>
      <c r="DR728" s="127">
        <f t="shared" si="805"/>
        <v>-3.7999999999999972</v>
      </c>
      <c r="DS728" s="127">
        <f t="shared" si="806"/>
        <v>-0.60000000000000142</v>
      </c>
    </row>
    <row r="729" spans="10:131" ht="16.5" x14ac:dyDescent="0.35">
      <c r="J729" s="103">
        <v>44227</v>
      </c>
      <c r="K729" s="101">
        <f t="shared" si="758"/>
        <v>33.980645161290326</v>
      </c>
      <c r="L729" s="161">
        <v>35.200000000000003</v>
      </c>
      <c r="M729" s="143">
        <v>36</v>
      </c>
      <c r="N729" s="143">
        <v>35.799999999999997</v>
      </c>
      <c r="O729" s="143">
        <v>36.6</v>
      </c>
      <c r="P729" s="143">
        <v>36.799999999999997</v>
      </c>
      <c r="Q729" s="150">
        <v>39</v>
      </c>
      <c r="R729" s="142">
        <v>32.6</v>
      </c>
      <c r="S729" s="143">
        <v>33.6</v>
      </c>
      <c r="T729" s="143">
        <v>33.200000000000003</v>
      </c>
      <c r="U729" s="143">
        <v>36.799999999999997</v>
      </c>
      <c r="V729" s="143">
        <v>33.4</v>
      </c>
      <c r="W729" s="149">
        <v>35</v>
      </c>
      <c r="X729" s="161">
        <v>31</v>
      </c>
      <c r="Y729" s="143">
        <v>33</v>
      </c>
      <c r="Z729" s="143">
        <v>32.6</v>
      </c>
      <c r="AA729" s="143">
        <v>31.7</v>
      </c>
      <c r="AB729" s="150">
        <v>32.200000000000003</v>
      </c>
      <c r="AC729" s="142">
        <v>32.4</v>
      </c>
      <c r="AD729" s="143">
        <v>32.4</v>
      </c>
      <c r="AE729" s="143">
        <v>32.6</v>
      </c>
      <c r="AF729" s="143">
        <v>32.6</v>
      </c>
      <c r="AG729" s="143">
        <v>32.200000000000003</v>
      </c>
      <c r="AH729" s="143">
        <v>32.4</v>
      </c>
      <c r="AI729" s="143">
        <v>31.4</v>
      </c>
      <c r="AJ729" s="150">
        <v>32.4</v>
      </c>
      <c r="AK729" s="142">
        <v>34.799999999999997</v>
      </c>
      <c r="AL729" s="143">
        <v>35.4</v>
      </c>
      <c r="AM729" s="143">
        <v>36.200000000000003</v>
      </c>
      <c r="AN729" s="143">
        <v>33.700000000000003</v>
      </c>
      <c r="AO729" s="143">
        <v>35.4</v>
      </c>
      <c r="AP729" s="143">
        <v>35</v>
      </c>
      <c r="DC729" s="103">
        <v>44227</v>
      </c>
      <c r="DD729" s="127">
        <f t="shared" si="791"/>
        <v>-0.20000000000000284</v>
      </c>
      <c r="DE729" s="127">
        <f t="shared" si="792"/>
        <v>3.1999999999999957</v>
      </c>
      <c r="DF729" s="127">
        <f t="shared" si="793"/>
        <v>0.10000000000000142</v>
      </c>
      <c r="DG729" s="127">
        <f t="shared" si="794"/>
        <v>2.6000000000000014</v>
      </c>
      <c r="DH729" s="127">
        <f t="shared" si="795"/>
        <v>1.7999999999999972</v>
      </c>
      <c r="DI729" s="127">
        <f t="shared" si="796"/>
        <v>-1</v>
      </c>
      <c r="DJ729" s="127">
        <f t="shared" si="797"/>
        <v>-1.2000000000000028</v>
      </c>
      <c r="DK729" s="127">
        <f t="shared" si="798"/>
        <v>-2.2000000000000028</v>
      </c>
      <c r="DL729" s="127">
        <f t="shared" si="799"/>
        <v>2.1999999999999957</v>
      </c>
      <c r="DM729" s="127">
        <f t="shared" si="800"/>
        <v>1.1999999999999957</v>
      </c>
      <c r="DN729" s="127">
        <f t="shared" si="801"/>
        <v>1.1000000000000014</v>
      </c>
      <c r="DO729" s="127">
        <f t="shared" si="802"/>
        <v>1.3000000000000043</v>
      </c>
      <c r="DP729" s="127">
        <f t="shared" si="803"/>
        <v>2</v>
      </c>
      <c r="DQ729" s="127">
        <f t="shared" si="804"/>
        <v>2.7999999999999972</v>
      </c>
      <c r="DR729" s="127">
        <f t="shared" si="805"/>
        <v>-4.3999999999999986</v>
      </c>
      <c r="DS729" s="127">
        <f t="shared" si="806"/>
        <v>-2.6000000000000014</v>
      </c>
    </row>
    <row r="730" spans="10:131" ht="16.5" x14ac:dyDescent="0.35">
      <c r="J730" s="103">
        <v>44226</v>
      </c>
      <c r="K730" s="101">
        <f t="shared" si="758"/>
        <v>34.08387096774193</v>
      </c>
      <c r="L730" s="203">
        <v>35.200000000000003</v>
      </c>
      <c r="M730" s="204">
        <v>36</v>
      </c>
      <c r="N730" s="204">
        <v>35.799999999999997</v>
      </c>
      <c r="O730" s="204">
        <v>36.6</v>
      </c>
      <c r="P730" s="204">
        <v>36.799999999999997</v>
      </c>
      <c r="Q730" s="205">
        <v>39</v>
      </c>
      <c r="R730" s="204">
        <v>33</v>
      </c>
      <c r="S730" s="204">
        <v>33.799999999999997</v>
      </c>
      <c r="T730" s="204">
        <v>33.200000000000003</v>
      </c>
      <c r="U730" s="204">
        <v>36.799999999999997</v>
      </c>
      <c r="V730" s="204">
        <v>33.4</v>
      </c>
      <c r="W730" s="204">
        <v>35</v>
      </c>
      <c r="X730" s="203">
        <v>31</v>
      </c>
      <c r="Y730" s="204">
        <v>33</v>
      </c>
      <c r="Z730" s="204">
        <v>32.6</v>
      </c>
      <c r="AA730" s="204">
        <v>31.7</v>
      </c>
      <c r="AB730" s="205">
        <v>32.200000000000003</v>
      </c>
      <c r="AC730" s="204">
        <v>32.4</v>
      </c>
      <c r="AD730" s="204">
        <v>32.4</v>
      </c>
      <c r="AE730" s="204">
        <v>33</v>
      </c>
      <c r="AF730" s="204">
        <v>33</v>
      </c>
      <c r="AG730" s="204">
        <v>32.4</v>
      </c>
      <c r="AH730" s="204">
        <v>32.6</v>
      </c>
      <c r="AI730" s="204">
        <v>32.4</v>
      </c>
      <c r="AJ730" s="205">
        <v>32.6</v>
      </c>
      <c r="AK730" s="204">
        <v>34.799999999999997</v>
      </c>
      <c r="AL730" s="204">
        <v>35.5</v>
      </c>
      <c r="AM730" s="204">
        <v>36.200000000000003</v>
      </c>
      <c r="AN730" s="204">
        <v>33.700000000000003</v>
      </c>
      <c r="AO730" s="204">
        <v>35.5</v>
      </c>
      <c r="AP730" s="204">
        <v>35</v>
      </c>
      <c r="DC730" s="103">
        <v>44226</v>
      </c>
      <c r="DD730" s="127">
        <f t="shared" si="791"/>
        <v>-0.39999999999999858</v>
      </c>
      <c r="DE730" s="127">
        <f t="shared" si="792"/>
        <v>3</v>
      </c>
      <c r="DF730" s="127">
        <f t="shared" si="793"/>
        <v>-9.9999999999994316E-2</v>
      </c>
      <c r="DG730" s="127">
        <f t="shared" si="794"/>
        <v>2.4000000000000057</v>
      </c>
      <c r="DH730" s="127">
        <f t="shared" si="795"/>
        <v>1.7000000000000028</v>
      </c>
      <c r="DI730" s="127">
        <f t="shared" si="796"/>
        <v>-0.79999999999999716</v>
      </c>
      <c r="DJ730" s="127">
        <f t="shared" si="797"/>
        <v>-1.1999999999999957</v>
      </c>
      <c r="DK730" s="127">
        <f t="shared" si="798"/>
        <v>-1.3999999999999986</v>
      </c>
      <c r="DL730" s="127">
        <f t="shared" si="799"/>
        <v>2</v>
      </c>
      <c r="DM730" s="127">
        <f t="shared" si="800"/>
        <v>1</v>
      </c>
      <c r="DN730" s="127">
        <f t="shared" si="801"/>
        <v>0.70000000000000284</v>
      </c>
      <c r="DO730" s="127">
        <f t="shared" si="802"/>
        <v>1.1000000000000014</v>
      </c>
      <c r="DP730" s="127">
        <f t="shared" si="803"/>
        <v>2.1000000000000014</v>
      </c>
      <c r="DQ730" s="127">
        <f t="shared" si="804"/>
        <v>2.5</v>
      </c>
      <c r="DR730" s="127">
        <f t="shared" si="805"/>
        <v>-4.5</v>
      </c>
      <c r="DS730" s="127">
        <f t="shared" si="806"/>
        <v>-2.7999999999999972</v>
      </c>
    </row>
  </sheetData>
  <mergeCells count="26">
    <mergeCell ref="EW3:EY3"/>
    <mergeCell ref="EH3:EJ3"/>
    <mergeCell ref="EK3:EM3"/>
    <mergeCell ref="EN3:EP3"/>
    <mergeCell ref="EQ3:ES3"/>
    <mergeCell ref="ET3:EV3"/>
    <mergeCell ref="CR2:CV2"/>
    <mergeCell ref="DV3:DX3"/>
    <mergeCell ref="DY3:EA3"/>
    <mergeCell ref="EB3:ED3"/>
    <mergeCell ref="EE3:EG3"/>
    <mergeCell ref="BP2:BT2"/>
    <mergeCell ref="BX2:CB2"/>
    <mergeCell ref="CC2:CG2"/>
    <mergeCell ref="CH2:CL2"/>
    <mergeCell ref="CM2:CQ2"/>
    <mergeCell ref="AK2:AP2"/>
    <mergeCell ref="AU2:AY2"/>
    <mergeCell ref="BA2:BE2"/>
    <mergeCell ref="BF2:BJ2"/>
    <mergeCell ref="BK2:BO2"/>
    <mergeCell ref="A1:H1"/>
    <mergeCell ref="L2:Q2"/>
    <mergeCell ref="R2:W2"/>
    <mergeCell ref="X2:AB2"/>
    <mergeCell ref="AC2:AJ2"/>
  </mergeCells>
  <phoneticPr fontId="47" type="noConversion"/>
  <pageMargins left="0.69930555555555596" right="0.69930555555555596" top="0.75" bottom="0.75" header="0.3" footer="0.3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677"/>
  <sheetViews>
    <sheetView zoomScale="85" zoomScaleNormal="85" workbookViewId="0">
      <selection activeCell="G4" sqref="G4"/>
    </sheetView>
  </sheetViews>
  <sheetFormatPr defaultColWidth="8.84375" defaultRowHeight="15.5" x14ac:dyDescent="0.35"/>
  <cols>
    <col min="1" max="4" width="14.69140625" style="2" customWidth="1"/>
    <col min="5" max="5" width="2.4609375" style="3" customWidth="1"/>
    <col min="6" max="6" width="14.4609375" customWidth="1"/>
    <col min="7" max="7" width="12.15234375" style="49" customWidth="1"/>
    <col min="8" max="8" width="2.4609375" style="3" customWidth="1"/>
    <col min="9" max="9" width="13" style="50" customWidth="1"/>
    <col min="10" max="10" width="14.15234375" style="51" customWidth="1"/>
    <col min="11" max="11" width="2.69140625" style="52" customWidth="1"/>
    <col min="12" max="12" width="14.4609375" style="4" customWidth="1"/>
    <col min="13" max="13" width="12.15234375" style="51" customWidth="1"/>
    <col min="14" max="14" width="2.69140625" style="52" customWidth="1"/>
    <col min="15" max="15" width="13" style="53" customWidth="1"/>
    <col min="16" max="16" width="14.15234375" style="51" customWidth="1"/>
  </cols>
  <sheetData>
    <row r="1" spans="1:16" ht="22.5" x14ac:dyDescent="0.35">
      <c r="A1" s="622" t="s">
        <v>391</v>
      </c>
      <c r="B1" s="623"/>
      <c r="C1" s="623"/>
      <c r="D1" s="624"/>
      <c r="F1" s="54" t="s">
        <v>392</v>
      </c>
      <c r="G1" s="55"/>
      <c r="I1" s="61" t="s">
        <v>393</v>
      </c>
      <c r="J1" s="62"/>
      <c r="L1" s="63" t="s">
        <v>394</v>
      </c>
      <c r="M1" s="64"/>
      <c r="O1" s="63" t="s">
        <v>395</v>
      </c>
      <c r="P1" s="62"/>
    </row>
    <row r="2" spans="1:16" ht="16.5" x14ac:dyDescent="0.4">
      <c r="A2" s="10"/>
      <c r="B2" s="11"/>
      <c r="C2" s="12"/>
      <c r="D2" s="13"/>
      <c r="E2" s="14"/>
      <c r="F2" s="56" t="s">
        <v>396</v>
      </c>
      <c r="G2" s="57" t="s">
        <v>397</v>
      </c>
      <c r="H2" s="14"/>
      <c r="I2" s="65" t="s">
        <v>396</v>
      </c>
      <c r="J2" s="66" t="s">
        <v>398</v>
      </c>
      <c r="K2" s="67"/>
      <c r="L2" s="68" t="s">
        <v>399</v>
      </c>
      <c r="M2" s="69" t="s">
        <v>397</v>
      </c>
      <c r="N2" s="67"/>
      <c r="O2" s="68" t="s">
        <v>399</v>
      </c>
      <c r="P2" s="66" t="s">
        <v>398</v>
      </c>
    </row>
    <row r="3" spans="1:16" ht="16.5" x14ac:dyDescent="0.4">
      <c r="A3" s="17" t="s">
        <v>400</v>
      </c>
      <c r="B3" s="27"/>
      <c r="C3" s="27"/>
      <c r="D3" s="58"/>
      <c r="E3" s="14"/>
      <c r="F3" s="59">
        <v>44973</v>
      </c>
      <c r="G3" s="57">
        <v>-258.60000000000002</v>
      </c>
      <c r="H3" s="14"/>
      <c r="I3" s="59">
        <v>44973</v>
      </c>
      <c r="J3" s="66">
        <v>-378.2</v>
      </c>
      <c r="K3" s="67"/>
      <c r="L3" s="59">
        <v>44973</v>
      </c>
      <c r="M3" s="69">
        <v>-325.39999999999998</v>
      </c>
      <c r="N3" s="67"/>
      <c r="O3" s="59">
        <v>44973</v>
      </c>
      <c r="P3" s="66">
        <v>-329.8</v>
      </c>
    </row>
    <row r="4" spans="1:16" ht="16.5" x14ac:dyDescent="0.4">
      <c r="A4" s="22"/>
      <c r="B4" s="22"/>
      <c r="C4" s="22"/>
      <c r="D4" s="13"/>
      <c r="E4" s="14"/>
      <c r="F4" s="59">
        <v>44966</v>
      </c>
      <c r="G4" s="57">
        <v>-306.60000000000002</v>
      </c>
      <c r="H4" s="14"/>
      <c r="I4" s="59">
        <v>44966</v>
      </c>
      <c r="J4" s="66">
        <v>-410.6</v>
      </c>
      <c r="K4" s="67"/>
      <c r="L4" s="59">
        <v>44966</v>
      </c>
      <c r="M4" s="69">
        <v>-385.4</v>
      </c>
      <c r="N4" s="67"/>
      <c r="O4" s="59">
        <v>44966</v>
      </c>
      <c r="P4" s="66">
        <v>-405.6</v>
      </c>
    </row>
    <row r="5" spans="1:16" ht="16.5" x14ac:dyDescent="0.4">
      <c r="A5" s="22"/>
      <c r="B5" s="22"/>
      <c r="C5" s="22"/>
      <c r="D5" s="12"/>
      <c r="E5" s="14"/>
      <c r="F5" s="59">
        <v>44959</v>
      </c>
      <c r="G5" s="57">
        <v>-240.6</v>
      </c>
      <c r="H5" s="14"/>
      <c r="I5" s="59">
        <v>44959</v>
      </c>
      <c r="J5" s="66">
        <v>-349.8</v>
      </c>
      <c r="K5" s="67"/>
      <c r="L5" s="59">
        <v>44959</v>
      </c>
      <c r="M5" s="69">
        <v>-302.89999999999998</v>
      </c>
      <c r="N5" s="67"/>
      <c r="O5" s="59">
        <v>44959</v>
      </c>
      <c r="P5" s="66">
        <v>-354.7</v>
      </c>
    </row>
    <row r="6" spans="1:16" ht="16.5" x14ac:dyDescent="0.4">
      <c r="A6" s="22"/>
      <c r="B6" s="22"/>
      <c r="C6" s="22"/>
      <c r="D6" s="24"/>
      <c r="E6" s="14"/>
      <c r="F6" s="59">
        <v>44939</v>
      </c>
      <c r="G6" s="57">
        <v>-180.6</v>
      </c>
      <c r="H6" s="14"/>
      <c r="I6" s="59">
        <v>44939</v>
      </c>
      <c r="J6" s="66">
        <v>-206.4</v>
      </c>
      <c r="K6" s="67"/>
      <c r="L6" s="59">
        <v>44939</v>
      </c>
      <c r="M6" s="69">
        <v>-227.9</v>
      </c>
      <c r="N6" s="67"/>
      <c r="O6" s="59">
        <v>44939</v>
      </c>
      <c r="P6" s="66">
        <v>-300.7</v>
      </c>
    </row>
    <row r="7" spans="1:16" ht="16.5" x14ac:dyDescent="0.4">
      <c r="E7" s="14"/>
      <c r="F7" s="59">
        <v>44932</v>
      </c>
      <c r="G7" s="57">
        <v>-91.8</v>
      </c>
      <c r="H7" s="14"/>
      <c r="I7" s="59">
        <v>44932</v>
      </c>
      <c r="J7" s="66">
        <v>-138.5</v>
      </c>
      <c r="K7" s="67"/>
      <c r="L7" s="59">
        <v>44932</v>
      </c>
      <c r="M7" s="69">
        <v>-116.9</v>
      </c>
      <c r="N7" s="67"/>
      <c r="O7" s="59">
        <v>44932</v>
      </c>
      <c r="P7" s="66">
        <v>-200.3</v>
      </c>
    </row>
    <row r="8" spans="1:16" ht="16.5" x14ac:dyDescent="0.4">
      <c r="A8" s="26"/>
      <c r="B8" s="26"/>
      <c r="C8" s="26"/>
      <c r="E8" s="14"/>
      <c r="F8" s="59">
        <v>44925</v>
      </c>
      <c r="G8" s="57">
        <v>116.4</v>
      </c>
      <c r="H8" s="14"/>
      <c r="I8" s="59">
        <v>44925</v>
      </c>
      <c r="J8" s="66">
        <v>-47.5</v>
      </c>
      <c r="K8" s="67"/>
      <c r="L8" s="59">
        <v>44925</v>
      </c>
      <c r="M8" s="69">
        <v>90.8</v>
      </c>
      <c r="N8" s="67"/>
      <c r="O8" s="59">
        <v>44925</v>
      </c>
      <c r="P8" s="66">
        <v>-115.1</v>
      </c>
    </row>
    <row r="9" spans="1:16" ht="16.5" x14ac:dyDescent="0.4">
      <c r="A9" s="26"/>
      <c r="B9" s="26"/>
      <c r="C9" s="26"/>
      <c r="E9" s="14"/>
      <c r="F9" s="59">
        <v>44918</v>
      </c>
      <c r="G9" s="57">
        <v>86.4</v>
      </c>
      <c r="H9" s="14"/>
      <c r="I9" s="59">
        <v>44918</v>
      </c>
      <c r="J9" s="66">
        <v>-98.6</v>
      </c>
      <c r="K9" s="67"/>
      <c r="L9" s="59">
        <v>44918</v>
      </c>
      <c r="M9" s="69">
        <v>53.3</v>
      </c>
      <c r="N9" s="67"/>
      <c r="O9" s="59">
        <v>44918</v>
      </c>
      <c r="P9" s="66">
        <v>-207</v>
      </c>
    </row>
    <row r="10" spans="1:16" ht="16.5" x14ac:dyDescent="0.4">
      <c r="A10" s="26"/>
      <c r="B10" s="26"/>
      <c r="C10" s="26"/>
      <c r="E10" s="14"/>
      <c r="F10" s="59">
        <v>44911</v>
      </c>
      <c r="G10" s="57">
        <v>421.1</v>
      </c>
      <c r="H10" s="14"/>
      <c r="I10" s="59">
        <v>44911</v>
      </c>
      <c r="J10" s="66">
        <v>225.7</v>
      </c>
      <c r="K10" s="67"/>
      <c r="L10" s="59">
        <v>44911</v>
      </c>
      <c r="M10" s="69">
        <v>471.8</v>
      </c>
      <c r="N10" s="67"/>
      <c r="O10" s="59">
        <v>44911</v>
      </c>
      <c r="P10" s="66">
        <v>222.4</v>
      </c>
    </row>
    <row r="11" spans="1:16" ht="16.5" x14ac:dyDescent="0.4">
      <c r="A11" s="26"/>
      <c r="B11" s="26"/>
      <c r="C11" s="26"/>
      <c r="E11" s="14"/>
      <c r="F11" s="59">
        <v>44904</v>
      </c>
      <c r="G11" s="57">
        <v>690.6</v>
      </c>
      <c r="H11" s="14"/>
      <c r="I11" s="59">
        <v>44904</v>
      </c>
      <c r="J11" s="66">
        <v>446.9</v>
      </c>
      <c r="K11" s="67"/>
      <c r="L11" s="59">
        <v>44904</v>
      </c>
      <c r="M11" s="69">
        <v>900.5</v>
      </c>
      <c r="N11" s="67"/>
      <c r="O11" s="59">
        <v>44904</v>
      </c>
      <c r="P11" s="66">
        <v>653.1</v>
      </c>
    </row>
    <row r="12" spans="1:16" ht="16.5" x14ac:dyDescent="0.4">
      <c r="A12" s="26"/>
      <c r="B12" s="26"/>
      <c r="C12" s="26"/>
      <c r="E12" s="14"/>
      <c r="F12" s="59">
        <v>44897</v>
      </c>
      <c r="G12" s="57">
        <v>649.79999999999995</v>
      </c>
      <c r="H12" s="14"/>
      <c r="I12" s="59">
        <v>44897</v>
      </c>
      <c r="J12" s="66">
        <v>416.7</v>
      </c>
      <c r="K12" s="67"/>
      <c r="L12" s="59">
        <v>44897</v>
      </c>
      <c r="M12" s="69">
        <v>849.5</v>
      </c>
      <c r="N12" s="67"/>
      <c r="O12" s="59">
        <v>44897</v>
      </c>
      <c r="P12" s="66">
        <v>634.70000000000005</v>
      </c>
    </row>
    <row r="13" spans="1:16" ht="16.5" x14ac:dyDescent="0.4">
      <c r="A13" s="26"/>
      <c r="B13" s="26"/>
      <c r="C13" s="26"/>
      <c r="E13" s="14"/>
      <c r="F13" s="59">
        <v>44890</v>
      </c>
      <c r="G13" s="57">
        <v>822.6</v>
      </c>
      <c r="H13" s="14"/>
      <c r="I13" s="59">
        <v>44890</v>
      </c>
      <c r="J13" s="66">
        <v>584.20000000000005</v>
      </c>
      <c r="K13" s="67"/>
      <c r="L13" s="59">
        <v>44890</v>
      </c>
      <c r="M13" s="69">
        <v>1065.5</v>
      </c>
      <c r="N13" s="67"/>
      <c r="O13" s="59">
        <v>44890</v>
      </c>
      <c r="P13" s="66">
        <v>894.2</v>
      </c>
    </row>
    <row r="14" spans="1:16" ht="16.5" x14ac:dyDescent="0.4">
      <c r="A14" s="26"/>
      <c r="B14" s="26"/>
      <c r="C14" s="26"/>
      <c r="E14" s="14"/>
      <c r="F14" s="59">
        <v>44883</v>
      </c>
      <c r="G14" s="57">
        <v>923.4</v>
      </c>
      <c r="H14" s="14"/>
      <c r="I14" s="59">
        <v>44883</v>
      </c>
      <c r="J14" s="66">
        <v>721.8</v>
      </c>
      <c r="K14" s="67"/>
      <c r="L14" s="59">
        <v>44883</v>
      </c>
      <c r="M14" s="69">
        <v>1191.5</v>
      </c>
      <c r="N14" s="67"/>
      <c r="O14" s="59">
        <v>44883</v>
      </c>
      <c r="P14" s="66">
        <v>1020.2</v>
      </c>
    </row>
    <row r="15" spans="1:16" ht="16.5" x14ac:dyDescent="0.4">
      <c r="E15" s="14"/>
      <c r="F15" s="59">
        <v>44876</v>
      </c>
      <c r="G15" s="57">
        <v>1038.5999999999999</v>
      </c>
      <c r="H15" s="14"/>
      <c r="I15" s="59">
        <v>44876</v>
      </c>
      <c r="J15" s="66">
        <v>837</v>
      </c>
      <c r="K15" s="67"/>
      <c r="L15" s="59">
        <v>44876</v>
      </c>
      <c r="M15" s="69">
        <v>1335.5</v>
      </c>
      <c r="N15" s="67"/>
      <c r="O15" s="59">
        <v>44876</v>
      </c>
      <c r="P15" s="66">
        <v>1196.8</v>
      </c>
    </row>
    <row r="16" spans="1:16" ht="16.5" x14ac:dyDescent="0.4">
      <c r="A16" s="17" t="s">
        <v>401</v>
      </c>
      <c r="B16" s="27"/>
      <c r="C16" s="27"/>
      <c r="D16" s="27"/>
      <c r="E16" s="14"/>
      <c r="F16" s="59">
        <v>44869</v>
      </c>
      <c r="G16" s="57">
        <v>1133.3</v>
      </c>
      <c r="H16" s="14"/>
      <c r="I16" s="59">
        <v>44869</v>
      </c>
      <c r="J16" s="66">
        <v>973.7</v>
      </c>
      <c r="K16" s="67"/>
      <c r="L16" s="59">
        <v>44869</v>
      </c>
      <c r="M16" s="69">
        <v>1451.6</v>
      </c>
      <c r="N16" s="67"/>
      <c r="O16" s="59">
        <v>44869</v>
      </c>
      <c r="P16" s="66">
        <v>1330.8</v>
      </c>
    </row>
    <row r="17" spans="1:16" ht="16.5" x14ac:dyDescent="0.4">
      <c r="E17" s="14"/>
      <c r="F17" s="59">
        <v>44862</v>
      </c>
      <c r="G17" s="57">
        <v>1308.5</v>
      </c>
      <c r="H17" s="14"/>
      <c r="I17" s="59">
        <v>44862</v>
      </c>
      <c r="J17" s="66">
        <v>1148.9000000000001</v>
      </c>
      <c r="K17" s="67"/>
      <c r="L17" s="59">
        <v>44862</v>
      </c>
      <c r="M17" s="69">
        <v>1670.6</v>
      </c>
      <c r="N17" s="67"/>
      <c r="O17" s="59">
        <v>44862</v>
      </c>
      <c r="P17" s="66">
        <v>1548.7</v>
      </c>
    </row>
    <row r="18" spans="1:16" ht="16.5" x14ac:dyDescent="0.4">
      <c r="E18" s="14"/>
      <c r="F18" s="59">
        <v>44855</v>
      </c>
      <c r="G18" s="57">
        <v>1364.9</v>
      </c>
      <c r="H18" s="14"/>
      <c r="I18" s="59">
        <v>44855</v>
      </c>
      <c r="J18" s="66">
        <v>1234.5999999999999</v>
      </c>
      <c r="K18" s="67"/>
      <c r="L18" s="59">
        <v>44855</v>
      </c>
      <c r="M18" s="69">
        <v>1741.1</v>
      </c>
      <c r="N18" s="67"/>
      <c r="O18" s="59">
        <v>44855</v>
      </c>
      <c r="P18" s="66">
        <v>1652.9</v>
      </c>
    </row>
    <row r="19" spans="1:16" ht="16.5" x14ac:dyDescent="0.4">
      <c r="E19" s="14"/>
      <c r="F19" s="59">
        <v>44848</v>
      </c>
      <c r="G19" s="57">
        <v>1187.3</v>
      </c>
      <c r="H19" s="14"/>
      <c r="I19" s="59">
        <v>44848</v>
      </c>
      <c r="J19" s="66">
        <v>1059.2</v>
      </c>
      <c r="K19" s="67"/>
      <c r="L19" s="59">
        <v>44848</v>
      </c>
      <c r="M19" s="69">
        <v>1519.1</v>
      </c>
      <c r="N19" s="67"/>
      <c r="O19" s="59">
        <v>44848</v>
      </c>
      <c r="P19" s="66">
        <v>1463.5</v>
      </c>
    </row>
    <row r="20" spans="1:16" ht="16.5" x14ac:dyDescent="0.4">
      <c r="E20" s="14"/>
      <c r="F20" s="59">
        <v>44841</v>
      </c>
      <c r="G20" s="57">
        <v>1007.3</v>
      </c>
      <c r="H20" s="14"/>
      <c r="I20" s="59">
        <v>44841</v>
      </c>
      <c r="J20" s="66">
        <v>889.8</v>
      </c>
      <c r="K20" s="67"/>
      <c r="L20" s="59">
        <v>44841</v>
      </c>
      <c r="M20" s="69">
        <v>1294.0999999999999</v>
      </c>
      <c r="N20" s="67"/>
      <c r="O20" s="59">
        <v>44841</v>
      </c>
      <c r="P20" s="66">
        <v>1238.5</v>
      </c>
    </row>
    <row r="21" spans="1:16" ht="16.5" x14ac:dyDescent="0.4">
      <c r="E21" s="14"/>
      <c r="F21" s="59">
        <v>44834</v>
      </c>
      <c r="G21" s="57">
        <v>894.5</v>
      </c>
      <c r="H21" s="14"/>
      <c r="I21" s="59">
        <v>44834</v>
      </c>
      <c r="J21" s="66">
        <v>808.5</v>
      </c>
      <c r="K21" s="67"/>
      <c r="L21" s="59">
        <v>44834</v>
      </c>
      <c r="M21" s="69">
        <v>1153.0999999999999</v>
      </c>
      <c r="N21" s="67"/>
      <c r="O21" s="59">
        <v>44834</v>
      </c>
      <c r="P21" s="66">
        <v>1151.9000000000001</v>
      </c>
    </row>
    <row r="22" spans="1:16" ht="16.5" x14ac:dyDescent="0.4">
      <c r="E22" s="14"/>
      <c r="F22" s="59">
        <v>44827</v>
      </c>
      <c r="G22" s="57">
        <v>874.6</v>
      </c>
      <c r="H22" s="14"/>
      <c r="I22" s="59">
        <v>44827</v>
      </c>
      <c r="J22" s="66">
        <v>837</v>
      </c>
      <c r="K22" s="67"/>
      <c r="L22" s="59">
        <v>44827</v>
      </c>
      <c r="M22" s="69">
        <v>1003.5</v>
      </c>
      <c r="N22" s="67"/>
      <c r="O22" s="59">
        <v>44827</v>
      </c>
      <c r="P22" s="66">
        <v>1055.7</v>
      </c>
    </row>
    <row r="23" spans="1:16" ht="16.5" x14ac:dyDescent="0.4">
      <c r="E23" s="14"/>
      <c r="F23" s="59">
        <v>44820</v>
      </c>
      <c r="G23" s="57">
        <v>832.6</v>
      </c>
      <c r="H23" s="14"/>
      <c r="I23" s="59">
        <v>44820</v>
      </c>
      <c r="J23" s="66">
        <v>863.4</v>
      </c>
      <c r="K23" s="67"/>
      <c r="L23" s="59">
        <v>44820</v>
      </c>
      <c r="M23" s="69">
        <v>951</v>
      </c>
      <c r="N23" s="67"/>
      <c r="O23" s="59">
        <v>44820</v>
      </c>
      <c r="P23" s="66">
        <v>1068</v>
      </c>
    </row>
    <row r="24" spans="1:16" ht="16.5" x14ac:dyDescent="0.4">
      <c r="E24" s="14"/>
      <c r="F24" s="59">
        <v>44813</v>
      </c>
      <c r="G24" s="57">
        <v>865.7</v>
      </c>
      <c r="H24" s="14"/>
      <c r="I24" s="59">
        <v>44813</v>
      </c>
      <c r="J24" s="66">
        <v>799.8</v>
      </c>
      <c r="K24" s="67"/>
      <c r="L24" s="59">
        <v>44813</v>
      </c>
      <c r="M24" s="69">
        <v>1006.7</v>
      </c>
      <c r="N24" s="67"/>
      <c r="O24" s="59">
        <v>44813</v>
      </c>
      <c r="P24" s="66">
        <v>931.3</v>
      </c>
    </row>
    <row r="25" spans="1:16" ht="16.5" x14ac:dyDescent="0.4">
      <c r="E25" s="14"/>
      <c r="F25" s="59">
        <v>44806</v>
      </c>
      <c r="G25" s="57">
        <v>797.3</v>
      </c>
      <c r="H25" s="14"/>
      <c r="I25" s="59">
        <v>44806</v>
      </c>
      <c r="J25" s="66">
        <v>763</v>
      </c>
      <c r="K25" s="67"/>
      <c r="L25" s="59">
        <v>44806</v>
      </c>
      <c r="M25" s="69">
        <v>921.2</v>
      </c>
      <c r="N25" s="67"/>
      <c r="O25" s="59">
        <v>44806</v>
      </c>
      <c r="P25" s="66">
        <v>954.5</v>
      </c>
    </row>
    <row r="26" spans="1:16" ht="16.5" x14ac:dyDescent="0.4">
      <c r="E26" s="14"/>
      <c r="F26" s="59">
        <v>44799</v>
      </c>
      <c r="G26" s="57">
        <v>623.79999999999995</v>
      </c>
      <c r="H26" s="14"/>
      <c r="I26" s="59">
        <v>44799</v>
      </c>
      <c r="J26" s="66">
        <v>796.7</v>
      </c>
      <c r="K26" s="67"/>
      <c r="L26" s="59">
        <v>44799</v>
      </c>
      <c r="M26" s="69">
        <v>690</v>
      </c>
      <c r="N26" s="67"/>
      <c r="O26" s="59">
        <v>44799</v>
      </c>
      <c r="P26" s="66">
        <v>872.2</v>
      </c>
    </row>
    <row r="27" spans="1:16" ht="16.5" x14ac:dyDescent="0.4">
      <c r="E27" s="14"/>
      <c r="F27" s="59">
        <v>44792</v>
      </c>
      <c r="G27" s="57">
        <v>579</v>
      </c>
      <c r="H27" s="14"/>
      <c r="I27" s="59">
        <v>44792</v>
      </c>
      <c r="J27" s="66">
        <v>752</v>
      </c>
      <c r="K27" s="67"/>
      <c r="L27" s="59">
        <v>44792</v>
      </c>
      <c r="M27" s="69">
        <v>635</v>
      </c>
      <c r="N27" s="67"/>
      <c r="O27" s="59">
        <v>44792</v>
      </c>
      <c r="P27" s="66">
        <v>882</v>
      </c>
    </row>
    <row r="28" spans="1:16" ht="16.5" x14ac:dyDescent="0.4">
      <c r="E28" s="14"/>
      <c r="F28" s="59">
        <v>44785</v>
      </c>
      <c r="G28" s="57">
        <v>579.4</v>
      </c>
      <c r="H28" s="14"/>
      <c r="I28" s="59">
        <v>44785</v>
      </c>
      <c r="J28" s="66">
        <v>699.7</v>
      </c>
      <c r="K28" s="67"/>
      <c r="L28" s="59">
        <v>44785</v>
      </c>
      <c r="M28" s="69">
        <v>634.5</v>
      </c>
      <c r="N28" s="67"/>
      <c r="O28" s="59">
        <v>44785</v>
      </c>
      <c r="P28" s="66">
        <v>795</v>
      </c>
    </row>
    <row r="29" spans="1:16" ht="16.5" x14ac:dyDescent="0.4">
      <c r="A29" s="17" t="s">
        <v>402</v>
      </c>
      <c r="B29" s="27"/>
      <c r="C29" s="27"/>
      <c r="D29" s="27"/>
      <c r="E29" s="14"/>
      <c r="F29" s="59">
        <v>44778</v>
      </c>
      <c r="G29" s="57">
        <v>567.4</v>
      </c>
      <c r="H29" s="14"/>
      <c r="I29" s="59">
        <v>44778</v>
      </c>
      <c r="J29" s="66">
        <v>687.7</v>
      </c>
      <c r="K29" s="67"/>
      <c r="L29" s="59">
        <v>44778</v>
      </c>
      <c r="M29" s="69">
        <v>619.5</v>
      </c>
      <c r="N29" s="67"/>
      <c r="O29" s="59">
        <v>44778</v>
      </c>
      <c r="P29" s="66">
        <v>780</v>
      </c>
    </row>
    <row r="30" spans="1:16" ht="16.5" x14ac:dyDescent="0.4">
      <c r="E30" s="14"/>
      <c r="F30" s="59">
        <v>44771</v>
      </c>
      <c r="G30" s="57">
        <v>587.79999999999995</v>
      </c>
      <c r="H30" s="14"/>
      <c r="I30" s="59">
        <v>44771</v>
      </c>
      <c r="J30" s="66">
        <v>708.1</v>
      </c>
      <c r="K30" s="67"/>
      <c r="L30" s="59">
        <v>44771</v>
      </c>
      <c r="M30" s="69">
        <v>645</v>
      </c>
      <c r="N30" s="67"/>
      <c r="O30" s="59">
        <v>44771</v>
      </c>
      <c r="P30" s="66">
        <v>805.5</v>
      </c>
    </row>
    <row r="31" spans="1:16" ht="16.5" x14ac:dyDescent="0.4">
      <c r="E31" s="14"/>
      <c r="F31" s="59">
        <v>44764</v>
      </c>
      <c r="G31" s="57">
        <v>578.6</v>
      </c>
      <c r="H31" s="14"/>
      <c r="I31" s="59">
        <v>44764</v>
      </c>
      <c r="J31" s="66">
        <v>675.5</v>
      </c>
      <c r="K31" s="67"/>
      <c r="L31" s="59">
        <v>44764</v>
      </c>
      <c r="M31" s="69">
        <v>759.5</v>
      </c>
      <c r="N31" s="67"/>
      <c r="O31" s="59">
        <v>44764</v>
      </c>
      <c r="P31" s="66">
        <v>932.2</v>
      </c>
    </row>
    <row r="32" spans="1:16" ht="16.5" x14ac:dyDescent="0.4">
      <c r="E32" s="14"/>
      <c r="F32" s="59">
        <v>44757</v>
      </c>
      <c r="G32" s="57">
        <v>662.6</v>
      </c>
      <c r="H32" s="14"/>
      <c r="I32" s="59">
        <v>44757</v>
      </c>
      <c r="J32" s="66">
        <v>854</v>
      </c>
      <c r="K32" s="67"/>
      <c r="L32" s="59">
        <v>44757</v>
      </c>
      <c r="M32" s="69">
        <v>780.5</v>
      </c>
      <c r="N32" s="67"/>
      <c r="O32" s="59">
        <v>44757</v>
      </c>
      <c r="P32" s="66">
        <v>1037.2</v>
      </c>
    </row>
    <row r="33" spans="1:16" ht="16.5" x14ac:dyDescent="0.4">
      <c r="E33" s="14"/>
      <c r="F33" s="59">
        <v>44750</v>
      </c>
      <c r="G33" s="57">
        <v>582.20000000000005</v>
      </c>
      <c r="H33" s="14"/>
      <c r="I33" s="59">
        <v>44750</v>
      </c>
      <c r="J33" s="66">
        <v>821</v>
      </c>
      <c r="K33" s="67"/>
      <c r="L33" s="59">
        <v>44750</v>
      </c>
      <c r="M33" s="69">
        <v>677</v>
      </c>
      <c r="N33" s="67"/>
      <c r="O33" s="59">
        <v>44750</v>
      </c>
      <c r="P33" s="66">
        <v>928.2</v>
      </c>
    </row>
    <row r="34" spans="1:16" ht="16.5" x14ac:dyDescent="0.4">
      <c r="E34" s="14"/>
      <c r="F34" s="59">
        <v>44743</v>
      </c>
      <c r="G34" s="57">
        <v>430.1</v>
      </c>
      <c r="H34" s="14"/>
      <c r="I34" s="59">
        <v>44743</v>
      </c>
      <c r="J34" s="66">
        <v>598.9</v>
      </c>
      <c r="K34" s="67"/>
      <c r="L34" s="59">
        <v>44743</v>
      </c>
      <c r="M34" s="69">
        <v>491.1</v>
      </c>
      <c r="N34" s="67"/>
      <c r="O34" s="59">
        <v>44743</v>
      </c>
      <c r="P34" s="66">
        <v>710.8</v>
      </c>
    </row>
    <row r="35" spans="1:16" ht="16.5" x14ac:dyDescent="0.4">
      <c r="E35" s="14"/>
      <c r="F35" s="59">
        <v>44736</v>
      </c>
      <c r="G35" s="57">
        <v>119.3</v>
      </c>
      <c r="H35" s="14"/>
      <c r="I35" s="59">
        <v>44736</v>
      </c>
      <c r="J35" s="66">
        <v>291.2</v>
      </c>
      <c r="K35" s="67"/>
      <c r="L35" s="59">
        <v>44736</v>
      </c>
      <c r="M35" s="69">
        <v>102.6</v>
      </c>
      <c r="N35" s="67"/>
      <c r="O35" s="59">
        <v>44736</v>
      </c>
      <c r="P35" s="66">
        <v>316.89999999999998</v>
      </c>
    </row>
    <row r="36" spans="1:16" ht="16.5" x14ac:dyDescent="0.4">
      <c r="E36" s="14"/>
      <c r="F36" s="59">
        <v>44729</v>
      </c>
      <c r="G36" s="57">
        <v>-23.5</v>
      </c>
      <c r="H36" s="14"/>
      <c r="I36" s="59">
        <v>44729</v>
      </c>
      <c r="J36" s="66">
        <v>148.4</v>
      </c>
      <c r="K36" s="67"/>
      <c r="L36" s="59">
        <v>44729</v>
      </c>
      <c r="M36" s="69">
        <v>-75.900000000000006</v>
      </c>
      <c r="N36" s="67"/>
      <c r="O36" s="59">
        <v>44729</v>
      </c>
      <c r="P36" s="66">
        <v>138.4</v>
      </c>
    </row>
    <row r="37" spans="1:16" ht="16.5" x14ac:dyDescent="0.4">
      <c r="E37" s="14"/>
      <c r="F37" s="59">
        <v>44722</v>
      </c>
      <c r="G37" s="57">
        <v>-117.2</v>
      </c>
      <c r="H37" s="14"/>
      <c r="I37" s="59">
        <v>44722</v>
      </c>
      <c r="J37" s="66">
        <v>59.6</v>
      </c>
      <c r="K37" s="67"/>
      <c r="L37" s="59">
        <v>44722</v>
      </c>
      <c r="M37" s="69">
        <v>-202.1</v>
      </c>
      <c r="N37" s="67"/>
      <c r="O37" s="59">
        <v>44722</v>
      </c>
      <c r="P37" s="66">
        <v>27.4</v>
      </c>
    </row>
    <row r="38" spans="1:16" ht="16.5" x14ac:dyDescent="0.4">
      <c r="E38" s="14"/>
      <c r="F38" s="59">
        <v>44715</v>
      </c>
      <c r="G38" s="57">
        <v>-94.4</v>
      </c>
      <c r="H38" s="14"/>
      <c r="I38" s="59">
        <v>44715</v>
      </c>
      <c r="J38" s="66">
        <v>82.2</v>
      </c>
      <c r="K38" s="67"/>
      <c r="L38" s="59">
        <v>44715</v>
      </c>
      <c r="M38" s="69">
        <v>-176</v>
      </c>
      <c r="N38" s="67"/>
      <c r="O38" s="59">
        <v>44715</v>
      </c>
      <c r="P38" s="66">
        <v>53.3</v>
      </c>
    </row>
    <row r="39" spans="1:16" ht="16.5" x14ac:dyDescent="0.4">
      <c r="E39" s="14"/>
      <c r="F39" s="59">
        <v>44708</v>
      </c>
      <c r="G39" s="57">
        <v>-98.1</v>
      </c>
      <c r="H39" s="14"/>
      <c r="I39" s="59">
        <v>44708</v>
      </c>
      <c r="J39" s="66">
        <v>66.5</v>
      </c>
      <c r="K39" s="67"/>
      <c r="L39" s="59">
        <v>44708</v>
      </c>
      <c r="M39" s="69">
        <v>-173</v>
      </c>
      <c r="N39" s="67"/>
      <c r="O39" s="59">
        <v>44708</v>
      </c>
      <c r="P39" s="66">
        <v>55.1</v>
      </c>
    </row>
    <row r="40" spans="1:16" ht="16.5" x14ac:dyDescent="0.4">
      <c r="E40" s="14"/>
      <c r="F40" s="59">
        <v>44701</v>
      </c>
      <c r="G40" s="57">
        <v>-102.9</v>
      </c>
      <c r="H40" s="14"/>
      <c r="I40" s="59">
        <v>44701</v>
      </c>
      <c r="J40" s="66">
        <v>61.7</v>
      </c>
      <c r="K40" s="67"/>
      <c r="L40" s="59">
        <v>44701</v>
      </c>
      <c r="M40" s="69">
        <v>-171.6</v>
      </c>
      <c r="N40" s="67"/>
      <c r="O40" s="59">
        <v>44701</v>
      </c>
      <c r="P40" s="66">
        <v>56.5</v>
      </c>
    </row>
    <row r="41" spans="1:16" ht="16.5" x14ac:dyDescent="0.4">
      <c r="E41" s="14"/>
      <c r="F41" s="59">
        <v>44694</v>
      </c>
      <c r="G41" s="57">
        <v>-149.69999999999999</v>
      </c>
      <c r="H41" s="14"/>
      <c r="I41" s="59">
        <v>44694</v>
      </c>
      <c r="J41" s="66">
        <v>25.4</v>
      </c>
      <c r="K41" s="67"/>
      <c r="L41" s="59">
        <v>44694</v>
      </c>
      <c r="M41" s="69">
        <v>-226.4</v>
      </c>
      <c r="N41" s="67"/>
      <c r="O41" s="59">
        <v>44694</v>
      </c>
      <c r="P41" s="66">
        <v>12.4</v>
      </c>
    </row>
    <row r="42" spans="1:16" ht="16.5" x14ac:dyDescent="0.4">
      <c r="A42" s="17" t="s">
        <v>403</v>
      </c>
      <c r="B42" s="27"/>
      <c r="C42" s="27"/>
      <c r="D42" s="27"/>
      <c r="E42" s="14"/>
      <c r="F42" s="59">
        <v>44687</v>
      </c>
      <c r="G42" s="57">
        <v>-203.7</v>
      </c>
      <c r="H42" s="14"/>
      <c r="I42" s="59">
        <v>44687</v>
      </c>
      <c r="J42" s="66">
        <v>-18.100000000000001</v>
      </c>
      <c r="K42" s="67"/>
      <c r="L42" s="59">
        <v>44687</v>
      </c>
      <c r="M42" s="69">
        <v>-293.89999999999998</v>
      </c>
      <c r="N42" s="67"/>
      <c r="O42" s="59">
        <v>44687</v>
      </c>
      <c r="P42" s="66">
        <v>-55.1</v>
      </c>
    </row>
    <row r="43" spans="1:16" ht="16.5" x14ac:dyDescent="0.4">
      <c r="E43" s="14"/>
      <c r="F43" s="59">
        <v>44680</v>
      </c>
      <c r="G43" s="57">
        <v>-213.4</v>
      </c>
      <c r="H43" s="14"/>
      <c r="I43" s="59">
        <v>44680</v>
      </c>
      <c r="J43" s="66">
        <v>-29.1</v>
      </c>
      <c r="K43" s="67"/>
      <c r="L43" s="59">
        <v>44680</v>
      </c>
      <c r="M43" s="69">
        <v>-303.8</v>
      </c>
      <c r="N43" s="67"/>
      <c r="O43" s="59">
        <v>44680</v>
      </c>
      <c r="P43" s="66">
        <v>-65.3</v>
      </c>
    </row>
    <row r="44" spans="1:16" ht="16.5" x14ac:dyDescent="0.4">
      <c r="E44" s="14"/>
      <c r="F44" s="59">
        <v>44673</v>
      </c>
      <c r="G44" s="57">
        <v>-213.4</v>
      </c>
      <c r="H44" s="14"/>
      <c r="I44" s="59">
        <v>44673</v>
      </c>
      <c r="J44" s="66">
        <v>-29.1</v>
      </c>
      <c r="K44" s="67"/>
      <c r="L44" s="59">
        <v>44673</v>
      </c>
      <c r="M44" s="69">
        <v>-303.8</v>
      </c>
      <c r="N44" s="67"/>
      <c r="O44" s="59">
        <v>44673</v>
      </c>
      <c r="P44" s="66">
        <v>-65.3</v>
      </c>
    </row>
    <row r="45" spans="1:16" ht="16.5" x14ac:dyDescent="0.4">
      <c r="E45" s="14"/>
      <c r="F45" s="59">
        <v>44666</v>
      </c>
      <c r="G45" s="57">
        <v>-437.9</v>
      </c>
      <c r="H45" s="14"/>
      <c r="I45" s="59">
        <v>44666</v>
      </c>
      <c r="J45" s="66">
        <v>-254.1</v>
      </c>
      <c r="K45" s="67"/>
      <c r="L45" s="59">
        <v>44666</v>
      </c>
      <c r="M45" s="69">
        <v>-595.1</v>
      </c>
      <c r="N45" s="67"/>
      <c r="O45" s="59">
        <v>44666</v>
      </c>
      <c r="P45" s="66">
        <v>-346.1</v>
      </c>
    </row>
    <row r="46" spans="1:16" ht="16.5" x14ac:dyDescent="0.4">
      <c r="E46" s="14"/>
      <c r="F46" s="59">
        <v>44659</v>
      </c>
      <c r="G46" s="57">
        <v>-477.5</v>
      </c>
      <c r="H46" s="14"/>
      <c r="I46" s="59">
        <v>44659</v>
      </c>
      <c r="J46" s="66">
        <v>-293.7</v>
      </c>
      <c r="K46" s="67"/>
      <c r="L46" s="59">
        <v>44659</v>
      </c>
      <c r="M46" s="69">
        <v>-642.1</v>
      </c>
      <c r="N46" s="67"/>
      <c r="O46" s="59">
        <v>44659</v>
      </c>
      <c r="P46" s="66">
        <v>-389.1</v>
      </c>
    </row>
    <row r="47" spans="1:16" ht="16.5" x14ac:dyDescent="0.4">
      <c r="E47" s="14"/>
      <c r="F47" s="59">
        <v>44652</v>
      </c>
      <c r="G47" s="57">
        <v>-531.1</v>
      </c>
      <c r="H47" s="14"/>
      <c r="I47" s="59">
        <v>44652</v>
      </c>
      <c r="J47" s="66">
        <v>-351.7</v>
      </c>
      <c r="K47" s="67"/>
      <c r="L47" s="59">
        <v>44652</v>
      </c>
      <c r="M47" s="69">
        <v>-937.6</v>
      </c>
      <c r="N47" s="67"/>
      <c r="O47" s="59">
        <v>44652</v>
      </c>
      <c r="P47" s="66">
        <v>-593.9</v>
      </c>
    </row>
    <row r="48" spans="1:16" ht="16.5" x14ac:dyDescent="0.4">
      <c r="E48" s="14"/>
      <c r="F48" s="59">
        <v>44645</v>
      </c>
      <c r="G48" s="57">
        <v>-672.2</v>
      </c>
      <c r="H48" s="14"/>
      <c r="I48" s="59">
        <v>44645</v>
      </c>
      <c r="J48" s="66">
        <v>-395.8</v>
      </c>
      <c r="K48" s="67"/>
      <c r="L48" s="59">
        <v>44645</v>
      </c>
      <c r="M48" s="69">
        <v>-990.1</v>
      </c>
      <c r="N48" s="67"/>
      <c r="O48" s="59">
        <v>44645</v>
      </c>
      <c r="P48" s="66">
        <v>-646.4</v>
      </c>
    </row>
    <row r="49" spans="1:16" ht="16.5" x14ac:dyDescent="0.4">
      <c r="E49" s="14"/>
      <c r="F49" s="59">
        <v>44638</v>
      </c>
      <c r="G49" s="57">
        <v>-732.2</v>
      </c>
      <c r="H49" s="14"/>
      <c r="I49" s="59">
        <v>44638</v>
      </c>
      <c r="J49" s="66">
        <v>-445.3</v>
      </c>
      <c r="K49" s="67"/>
      <c r="L49" s="59">
        <v>44638</v>
      </c>
      <c r="M49" s="69">
        <v>-1065.0999999999999</v>
      </c>
      <c r="N49" s="67"/>
      <c r="O49" s="59">
        <v>44638</v>
      </c>
      <c r="P49" s="66">
        <v>-797.5</v>
      </c>
    </row>
    <row r="50" spans="1:16" ht="16.5" x14ac:dyDescent="0.4">
      <c r="E50" s="14"/>
      <c r="F50" s="59">
        <v>44631</v>
      </c>
      <c r="G50" s="57">
        <v>-677</v>
      </c>
      <c r="H50" s="14"/>
      <c r="I50" s="59">
        <v>44631</v>
      </c>
      <c r="J50" s="66">
        <v>-374.8</v>
      </c>
      <c r="K50" s="67"/>
      <c r="L50" s="59">
        <v>44631</v>
      </c>
      <c r="M50" s="69">
        <v>-996.1</v>
      </c>
      <c r="N50" s="67"/>
      <c r="O50" s="59">
        <v>44631</v>
      </c>
      <c r="P50" s="66">
        <v>-652.4</v>
      </c>
    </row>
    <row r="51" spans="1:16" ht="16.5" x14ac:dyDescent="0.4">
      <c r="E51" s="14"/>
      <c r="F51" s="59">
        <v>44624</v>
      </c>
      <c r="G51" s="57">
        <v>-516.29999999999995</v>
      </c>
      <c r="H51" s="14"/>
      <c r="I51" s="59">
        <v>44624</v>
      </c>
      <c r="J51" s="66">
        <v>-161.1</v>
      </c>
      <c r="K51" s="67"/>
      <c r="L51" s="59">
        <v>44624</v>
      </c>
      <c r="M51" s="69">
        <v>-838.9</v>
      </c>
      <c r="N51" s="67"/>
      <c r="O51" s="59">
        <v>44624</v>
      </c>
      <c r="P51" s="66">
        <v>-473.9</v>
      </c>
    </row>
    <row r="52" spans="1:16" ht="16.5" x14ac:dyDescent="0.4">
      <c r="E52" s="14"/>
      <c r="F52" s="59">
        <v>44617</v>
      </c>
      <c r="G52" s="57">
        <v>-516.29999999999995</v>
      </c>
      <c r="H52" s="14"/>
      <c r="I52" s="59">
        <v>44617</v>
      </c>
      <c r="J52" s="66">
        <v>-150.5</v>
      </c>
      <c r="K52" s="67"/>
      <c r="L52" s="59">
        <v>44617</v>
      </c>
      <c r="M52" s="69">
        <v>-838.9</v>
      </c>
      <c r="N52" s="67"/>
      <c r="O52" s="59">
        <v>44617</v>
      </c>
      <c r="P52" s="66">
        <v>-571.70000000000005</v>
      </c>
    </row>
    <row r="53" spans="1:16" ht="16.5" x14ac:dyDescent="0.4">
      <c r="E53" s="14"/>
      <c r="F53" s="59">
        <v>44610</v>
      </c>
      <c r="G53" s="57">
        <v>-540.29999999999995</v>
      </c>
      <c r="H53" s="14"/>
      <c r="I53" s="59">
        <v>44610</v>
      </c>
      <c r="J53" s="66">
        <v>-174.5</v>
      </c>
      <c r="K53" s="67"/>
      <c r="L53" s="59">
        <v>44610</v>
      </c>
      <c r="M53" s="69">
        <v>-868.9</v>
      </c>
      <c r="N53" s="67"/>
      <c r="O53" s="59">
        <v>44610</v>
      </c>
      <c r="P53" s="66">
        <v>-601.70000000000005</v>
      </c>
    </row>
    <row r="54" spans="1:16" ht="16.5" x14ac:dyDescent="0.4">
      <c r="E54" s="14"/>
      <c r="F54" s="59">
        <v>44603</v>
      </c>
      <c r="G54" s="57">
        <v>-324.3</v>
      </c>
      <c r="H54" s="14"/>
      <c r="I54" s="59">
        <v>44603</v>
      </c>
      <c r="J54" s="66">
        <v>41.5</v>
      </c>
      <c r="K54" s="67"/>
      <c r="L54" s="59">
        <v>44603</v>
      </c>
      <c r="M54" s="69">
        <v>-643.9</v>
      </c>
      <c r="N54" s="67"/>
      <c r="O54" s="59">
        <v>44603</v>
      </c>
      <c r="P54" s="66">
        <v>-376.7</v>
      </c>
    </row>
    <row r="55" spans="1:16" ht="16.5" x14ac:dyDescent="0.4">
      <c r="A55" s="29"/>
      <c r="B55" s="29"/>
      <c r="C55" s="29"/>
      <c r="D55" s="30"/>
      <c r="E55" s="14"/>
      <c r="F55" s="59">
        <v>44585</v>
      </c>
      <c r="G55" s="57">
        <v>-204.3</v>
      </c>
      <c r="H55" s="14"/>
      <c r="I55" s="59">
        <v>44585</v>
      </c>
      <c r="J55" s="66">
        <v>109</v>
      </c>
      <c r="K55" s="67"/>
      <c r="L55" s="59">
        <v>44585</v>
      </c>
      <c r="M55" s="69">
        <v>-433.9</v>
      </c>
      <c r="N55" s="67"/>
      <c r="O55" s="59">
        <v>44585</v>
      </c>
      <c r="P55" s="66">
        <v>-210.2</v>
      </c>
    </row>
    <row r="56" spans="1:16" ht="16.5" x14ac:dyDescent="0.4">
      <c r="E56" s="14"/>
      <c r="F56" s="59">
        <v>44578</v>
      </c>
      <c r="G56" s="57">
        <v>-324.3</v>
      </c>
      <c r="H56" s="14"/>
      <c r="I56" s="59">
        <v>44578</v>
      </c>
      <c r="J56" s="66">
        <v>-11.2</v>
      </c>
      <c r="K56" s="67"/>
      <c r="L56" s="59">
        <v>44578</v>
      </c>
      <c r="M56" s="69">
        <v>-583.9</v>
      </c>
      <c r="N56" s="67"/>
      <c r="O56" s="59">
        <v>44578</v>
      </c>
      <c r="P56" s="66">
        <v>-360.2</v>
      </c>
    </row>
    <row r="57" spans="1:16" ht="16.5" x14ac:dyDescent="0.4">
      <c r="E57" s="14"/>
      <c r="F57" s="59">
        <v>44571</v>
      </c>
      <c r="G57" s="57">
        <v>-336.3</v>
      </c>
      <c r="H57" s="14"/>
      <c r="I57" s="59">
        <v>44571</v>
      </c>
      <c r="J57" s="66">
        <v>-44.2</v>
      </c>
      <c r="K57" s="67"/>
      <c r="L57" s="59">
        <v>44571</v>
      </c>
      <c r="M57" s="69">
        <v>-598.9</v>
      </c>
      <c r="N57" s="67"/>
      <c r="O57" s="59">
        <v>44571</v>
      </c>
      <c r="P57" s="66">
        <v>-375.2</v>
      </c>
    </row>
    <row r="58" spans="1:16" ht="16.5" x14ac:dyDescent="0.4">
      <c r="E58" s="14"/>
      <c r="F58" s="59">
        <v>44564</v>
      </c>
      <c r="G58" s="57">
        <v>-97.4</v>
      </c>
      <c r="H58" s="14"/>
      <c r="I58" s="59">
        <v>44564</v>
      </c>
      <c r="J58" s="66">
        <v>56.3</v>
      </c>
      <c r="K58" s="67"/>
      <c r="L58" s="59">
        <v>44564</v>
      </c>
      <c r="M58" s="69">
        <v>-433.3</v>
      </c>
      <c r="N58" s="67"/>
      <c r="O58" s="59">
        <v>44564</v>
      </c>
      <c r="P58" s="66">
        <v>-275.5</v>
      </c>
    </row>
    <row r="59" spans="1:16" ht="16.5" x14ac:dyDescent="0.4">
      <c r="E59" s="14"/>
      <c r="F59" s="59">
        <v>44557</v>
      </c>
      <c r="G59" s="57">
        <v>-25.4</v>
      </c>
      <c r="H59" s="14"/>
      <c r="I59" s="59">
        <v>44557</v>
      </c>
      <c r="J59" s="66">
        <v>128.30000000000001</v>
      </c>
      <c r="K59" s="67"/>
      <c r="L59" s="59">
        <v>44557</v>
      </c>
      <c r="M59" s="69">
        <v>-343.3</v>
      </c>
      <c r="N59" s="67"/>
      <c r="O59" s="59">
        <v>44557</v>
      </c>
      <c r="P59" s="66">
        <v>-196.3</v>
      </c>
    </row>
    <row r="60" spans="1:16" ht="16.5" x14ac:dyDescent="0.4">
      <c r="E60" s="14"/>
      <c r="F60" s="59">
        <v>44550</v>
      </c>
      <c r="G60" s="57">
        <v>-25.4</v>
      </c>
      <c r="H60" s="14"/>
      <c r="I60" s="59">
        <v>44550</v>
      </c>
      <c r="J60" s="66">
        <v>96.7</v>
      </c>
      <c r="K60" s="67"/>
      <c r="L60" s="59">
        <v>44550</v>
      </c>
      <c r="M60" s="69">
        <v>-343.3</v>
      </c>
      <c r="N60" s="67"/>
      <c r="O60" s="59">
        <v>44550</v>
      </c>
      <c r="P60" s="66">
        <v>-196.3</v>
      </c>
    </row>
    <row r="61" spans="1:16" ht="16.5" x14ac:dyDescent="0.4">
      <c r="E61" s="14"/>
      <c r="F61" s="60">
        <v>44543</v>
      </c>
      <c r="G61" s="57">
        <v>-49.4</v>
      </c>
      <c r="H61" s="14"/>
      <c r="I61" s="59">
        <v>44543</v>
      </c>
      <c r="J61" s="66">
        <v>51.7</v>
      </c>
      <c r="K61" s="67"/>
      <c r="L61" s="59">
        <v>44543</v>
      </c>
      <c r="M61" s="69">
        <v>-328.3</v>
      </c>
      <c r="N61" s="67"/>
      <c r="O61" s="59">
        <v>44543</v>
      </c>
      <c r="P61" s="66">
        <v>-214</v>
      </c>
    </row>
    <row r="62" spans="1:16" ht="16.5" x14ac:dyDescent="0.4">
      <c r="E62" s="14"/>
      <c r="F62" s="59">
        <v>44536</v>
      </c>
      <c r="G62" s="57">
        <v>166.6</v>
      </c>
      <c r="H62" s="14"/>
      <c r="I62" s="59">
        <v>44536</v>
      </c>
      <c r="J62" s="66">
        <v>257.2</v>
      </c>
      <c r="K62" s="67"/>
      <c r="L62" s="59">
        <v>44536</v>
      </c>
      <c r="M62" s="69">
        <v>-148</v>
      </c>
      <c r="N62" s="67"/>
      <c r="O62" s="59">
        <v>44536</v>
      </c>
      <c r="P62" s="66">
        <v>-34</v>
      </c>
    </row>
    <row r="63" spans="1:16" ht="16.5" x14ac:dyDescent="0.4">
      <c r="E63" s="14"/>
      <c r="F63" s="59">
        <v>44529</v>
      </c>
      <c r="G63" s="57">
        <v>166.6</v>
      </c>
      <c r="H63" s="14"/>
      <c r="I63" s="59">
        <v>44529</v>
      </c>
      <c r="J63" s="66">
        <v>236.1</v>
      </c>
      <c r="K63" s="67"/>
      <c r="L63" s="59">
        <v>44529</v>
      </c>
      <c r="M63" s="69">
        <v>-88.3</v>
      </c>
      <c r="N63" s="67"/>
      <c r="O63" s="59">
        <v>44529</v>
      </c>
      <c r="P63" s="66">
        <v>-137</v>
      </c>
    </row>
    <row r="64" spans="1:16" ht="16.5" x14ac:dyDescent="0.4">
      <c r="E64" s="14"/>
      <c r="F64" s="59">
        <v>44522</v>
      </c>
      <c r="G64" s="57">
        <v>226.6</v>
      </c>
      <c r="H64" s="14"/>
      <c r="I64" s="59">
        <v>44522</v>
      </c>
      <c r="J64" s="66">
        <v>243.5</v>
      </c>
      <c r="K64" s="67"/>
      <c r="L64" s="59">
        <v>44522</v>
      </c>
      <c r="M64" s="69">
        <v>-28.3</v>
      </c>
      <c r="N64" s="67"/>
      <c r="O64" s="59">
        <v>44522</v>
      </c>
      <c r="P64" s="66">
        <v>-131.30000000000001</v>
      </c>
    </row>
    <row r="65" spans="5:16" ht="16.5" x14ac:dyDescent="0.4">
      <c r="E65" s="14"/>
      <c r="F65" s="59">
        <v>44515</v>
      </c>
      <c r="G65" s="57">
        <v>130.6</v>
      </c>
      <c r="H65" s="14"/>
      <c r="I65" s="59">
        <v>44515</v>
      </c>
      <c r="J65" s="66">
        <v>64</v>
      </c>
      <c r="K65" s="67"/>
      <c r="L65" s="59">
        <v>44515</v>
      </c>
      <c r="M65" s="69">
        <v>-148.30000000000001</v>
      </c>
      <c r="N65" s="67"/>
      <c r="O65" s="59">
        <v>44515</v>
      </c>
      <c r="P65" s="66">
        <v>-305.7</v>
      </c>
    </row>
    <row r="66" spans="5:16" ht="16.5" x14ac:dyDescent="0.4">
      <c r="E66" s="14"/>
      <c r="F66" s="59">
        <v>44508</v>
      </c>
      <c r="G66" s="57">
        <v>106.6</v>
      </c>
      <c r="H66" s="14"/>
      <c r="I66" s="59">
        <v>44508</v>
      </c>
      <c r="J66" s="66">
        <v>40</v>
      </c>
      <c r="K66" s="67"/>
      <c r="L66" s="59">
        <v>44508</v>
      </c>
      <c r="M66" s="69">
        <v>-238.3</v>
      </c>
      <c r="N66" s="67"/>
      <c r="O66" s="59">
        <v>44508</v>
      </c>
      <c r="P66" s="66">
        <v>-450</v>
      </c>
    </row>
    <row r="67" spans="5:16" ht="16.5" x14ac:dyDescent="0.4">
      <c r="E67" s="14"/>
      <c r="F67" s="59">
        <v>44501</v>
      </c>
      <c r="G67" s="57">
        <v>-13</v>
      </c>
      <c r="H67" s="14"/>
      <c r="I67" s="59">
        <v>44501</v>
      </c>
      <c r="J67" s="66">
        <v>-109</v>
      </c>
      <c r="K67" s="67"/>
      <c r="L67" s="59">
        <v>44501</v>
      </c>
      <c r="M67" s="69">
        <v>-403</v>
      </c>
      <c r="N67" s="67"/>
      <c r="O67" s="59">
        <v>44501</v>
      </c>
      <c r="P67" s="66">
        <v>-669</v>
      </c>
    </row>
    <row r="68" spans="5:16" ht="16.5" x14ac:dyDescent="0.4">
      <c r="E68" s="14"/>
      <c r="F68" s="59">
        <v>44494</v>
      </c>
      <c r="G68" s="57">
        <v>-25.4</v>
      </c>
      <c r="H68" s="14"/>
      <c r="I68" s="59">
        <v>44494</v>
      </c>
      <c r="J68" s="66">
        <v>-121.2</v>
      </c>
      <c r="K68" s="67"/>
      <c r="L68" s="59">
        <v>44494</v>
      </c>
      <c r="M68" s="69">
        <v>-41.7</v>
      </c>
      <c r="N68" s="67"/>
      <c r="O68" s="59">
        <v>44494</v>
      </c>
      <c r="P68" s="66">
        <v>-407</v>
      </c>
    </row>
    <row r="69" spans="5:16" ht="16.5" x14ac:dyDescent="0.4">
      <c r="E69" s="14"/>
      <c r="F69" s="59">
        <v>44487</v>
      </c>
      <c r="G69" s="57">
        <v>-301.8</v>
      </c>
      <c r="H69" s="14"/>
      <c r="I69" s="59">
        <v>44487</v>
      </c>
      <c r="J69" s="66">
        <v>-497.8</v>
      </c>
      <c r="K69" s="67"/>
      <c r="L69" s="59">
        <v>44487</v>
      </c>
      <c r="M69" s="69">
        <v>-393.9</v>
      </c>
      <c r="N69" s="67"/>
      <c r="O69" s="59">
        <v>44487</v>
      </c>
      <c r="P69" s="66">
        <v>-812</v>
      </c>
    </row>
    <row r="70" spans="5:16" ht="16.5" x14ac:dyDescent="0.4">
      <c r="E70" s="14"/>
      <c r="F70" s="59">
        <v>44480</v>
      </c>
      <c r="G70" s="57">
        <v>-517.79999999999995</v>
      </c>
      <c r="H70" s="14"/>
      <c r="I70" s="59">
        <v>44480</v>
      </c>
      <c r="J70" s="66">
        <v>-713.8</v>
      </c>
      <c r="K70" s="67"/>
      <c r="L70" s="59">
        <v>44480</v>
      </c>
      <c r="M70" s="69">
        <v>-543.9</v>
      </c>
      <c r="N70" s="67"/>
      <c r="O70" s="59">
        <v>44480</v>
      </c>
      <c r="P70" s="66">
        <v>-1233.7</v>
      </c>
    </row>
    <row r="71" spans="5:16" ht="16.5" x14ac:dyDescent="0.4">
      <c r="E71" s="14"/>
      <c r="F71" s="59">
        <v>44468</v>
      </c>
      <c r="G71" s="57">
        <v>-825.8</v>
      </c>
      <c r="H71" s="14"/>
      <c r="I71" s="59">
        <v>44468</v>
      </c>
      <c r="J71" s="66">
        <v>-996.4</v>
      </c>
      <c r="K71" s="67"/>
      <c r="L71" s="59">
        <v>44468</v>
      </c>
      <c r="M71" s="69">
        <v>-998.9</v>
      </c>
      <c r="N71" s="67"/>
      <c r="O71" s="59">
        <v>44468</v>
      </c>
      <c r="P71" s="66">
        <v>-1443.7</v>
      </c>
    </row>
    <row r="72" spans="5:16" ht="16.5" x14ac:dyDescent="0.4">
      <c r="E72" s="14"/>
      <c r="F72" s="59">
        <v>44461</v>
      </c>
      <c r="G72" s="57">
        <v>-681.8</v>
      </c>
      <c r="H72" s="14"/>
      <c r="I72" s="59">
        <v>44461</v>
      </c>
      <c r="J72" s="66">
        <v>-799.8</v>
      </c>
      <c r="K72" s="67"/>
      <c r="L72" s="59">
        <v>44461</v>
      </c>
      <c r="M72" s="69">
        <v>-848.9</v>
      </c>
      <c r="N72" s="67"/>
      <c r="O72" s="59">
        <v>44461</v>
      </c>
      <c r="P72" s="66">
        <v>-1348</v>
      </c>
    </row>
    <row r="73" spans="5:16" ht="16.5" x14ac:dyDescent="0.4">
      <c r="E73" s="14"/>
      <c r="F73" s="59">
        <v>44453</v>
      </c>
      <c r="G73" s="57">
        <v>-465.8</v>
      </c>
      <c r="H73" s="14"/>
      <c r="I73" s="59">
        <v>44453</v>
      </c>
      <c r="J73" s="66">
        <v>-952.2</v>
      </c>
      <c r="K73" s="67"/>
      <c r="L73" s="59">
        <v>44453</v>
      </c>
      <c r="M73" s="69">
        <v>-518.9</v>
      </c>
      <c r="N73" s="67"/>
      <c r="O73" s="59">
        <v>44453</v>
      </c>
      <c r="P73" s="66">
        <v>-1235.4000000000001</v>
      </c>
    </row>
    <row r="74" spans="5:16" ht="16.5" x14ac:dyDescent="0.4">
      <c r="E74" s="14"/>
      <c r="F74" s="59">
        <v>44445</v>
      </c>
      <c r="G74" s="57">
        <v>-417.8</v>
      </c>
      <c r="H74" s="14"/>
      <c r="I74" s="59">
        <v>44445</v>
      </c>
      <c r="J74" s="66">
        <v>-904.2</v>
      </c>
      <c r="K74" s="67"/>
      <c r="L74" s="59">
        <v>44445</v>
      </c>
      <c r="M74" s="69">
        <v>-578.9</v>
      </c>
      <c r="N74" s="67"/>
      <c r="O74" s="59">
        <v>44445</v>
      </c>
      <c r="P74" s="66">
        <v>-1295.4000000000001</v>
      </c>
    </row>
    <row r="75" spans="5:16" ht="16.5" x14ac:dyDescent="0.4">
      <c r="E75" s="14"/>
      <c r="F75" s="59">
        <v>44438</v>
      </c>
      <c r="G75" s="57">
        <v>-369.8</v>
      </c>
      <c r="H75" s="14"/>
      <c r="I75" s="59">
        <v>44438</v>
      </c>
      <c r="J75" s="66">
        <v>-1382.5</v>
      </c>
      <c r="K75" s="67"/>
      <c r="L75" s="59">
        <v>44438</v>
      </c>
      <c r="M75" s="69">
        <v>-548.9</v>
      </c>
      <c r="N75" s="67"/>
      <c r="O75" s="59">
        <v>44438</v>
      </c>
      <c r="P75" s="66">
        <v>-1591.5</v>
      </c>
    </row>
    <row r="76" spans="5:16" ht="16.5" x14ac:dyDescent="0.4">
      <c r="E76" s="14"/>
      <c r="F76" s="59">
        <v>44431</v>
      </c>
      <c r="G76" s="57">
        <v>-345.8</v>
      </c>
      <c r="I76" s="70">
        <v>44431</v>
      </c>
      <c r="J76" s="69">
        <v>-1358.5</v>
      </c>
      <c r="L76" s="71">
        <v>44431</v>
      </c>
      <c r="M76" s="66">
        <v>-488.9</v>
      </c>
      <c r="O76" s="70">
        <v>44431</v>
      </c>
      <c r="P76" s="66">
        <v>-1531.5</v>
      </c>
    </row>
    <row r="77" spans="5:16" ht="16.5" x14ac:dyDescent="0.4">
      <c r="E77" s="14"/>
      <c r="F77" s="59">
        <v>44424</v>
      </c>
      <c r="G77" s="57">
        <v>-249.8</v>
      </c>
      <c r="I77" s="70">
        <v>44424</v>
      </c>
      <c r="J77" s="69">
        <v>-1262.5</v>
      </c>
      <c r="L77" s="71">
        <v>44424</v>
      </c>
      <c r="M77" s="66">
        <v>-293.89999999999998</v>
      </c>
      <c r="O77" s="70">
        <v>44424</v>
      </c>
      <c r="P77" s="66">
        <v>-1336.5</v>
      </c>
    </row>
    <row r="78" spans="5:16" ht="16.5" x14ac:dyDescent="0.4">
      <c r="E78" s="14"/>
      <c r="F78" s="59">
        <v>44417</v>
      </c>
      <c r="G78" s="57">
        <v>-177.8</v>
      </c>
      <c r="I78" s="70">
        <v>44417</v>
      </c>
      <c r="J78" s="69">
        <v>-1190.5</v>
      </c>
      <c r="L78" s="71">
        <v>44417</v>
      </c>
      <c r="M78" s="69">
        <v>-233.9</v>
      </c>
      <c r="O78" s="70">
        <v>44417</v>
      </c>
      <c r="P78" s="66">
        <v>-1276.5</v>
      </c>
    </row>
    <row r="79" spans="5:16" ht="16.5" x14ac:dyDescent="0.4">
      <c r="E79" s="14"/>
      <c r="F79" s="59">
        <v>44410</v>
      </c>
      <c r="G79" s="57">
        <v>-189.8</v>
      </c>
      <c r="I79" s="70">
        <v>44410</v>
      </c>
      <c r="J79" s="69">
        <v>-1307.8</v>
      </c>
      <c r="L79" s="72">
        <v>44410</v>
      </c>
      <c r="M79" s="69">
        <v>-248.9</v>
      </c>
      <c r="O79" s="72">
        <v>44410</v>
      </c>
      <c r="P79" s="66">
        <v>-1291.5</v>
      </c>
    </row>
    <row r="80" spans="5:16" ht="16.5" x14ac:dyDescent="0.4">
      <c r="E80" s="14"/>
      <c r="F80" s="59">
        <v>44403</v>
      </c>
      <c r="G80" s="57">
        <v>-175.4</v>
      </c>
      <c r="I80" s="70">
        <v>44403</v>
      </c>
      <c r="J80" s="69">
        <v>-1293.4000000000001</v>
      </c>
      <c r="L80" s="72">
        <v>44403</v>
      </c>
      <c r="M80" s="69">
        <v>-302.89999999999998</v>
      </c>
      <c r="O80" s="72">
        <v>44403</v>
      </c>
      <c r="P80" s="66">
        <v>-1345.5</v>
      </c>
    </row>
    <row r="81" spans="5:16" ht="16.5" x14ac:dyDescent="0.4">
      <c r="E81" s="14"/>
      <c r="F81" s="59">
        <v>44396</v>
      </c>
      <c r="G81" s="57">
        <v>-120.8</v>
      </c>
      <c r="I81" s="70">
        <v>44396</v>
      </c>
      <c r="J81" s="69">
        <v>-1238.8</v>
      </c>
      <c r="L81" s="72">
        <v>44396</v>
      </c>
      <c r="M81" s="69">
        <v>-248.9</v>
      </c>
      <c r="O81" s="72">
        <v>44396</v>
      </c>
      <c r="P81" s="66">
        <v>-1291.5</v>
      </c>
    </row>
    <row r="82" spans="5:16" ht="16.5" x14ac:dyDescent="0.4">
      <c r="E82" s="14"/>
      <c r="F82" s="59">
        <v>44389</v>
      </c>
      <c r="G82" s="57">
        <v>-99.04</v>
      </c>
      <c r="I82" s="70">
        <v>44389</v>
      </c>
      <c r="J82" s="69">
        <v>-1217.9000000000001</v>
      </c>
      <c r="L82" s="72">
        <v>44389</v>
      </c>
      <c r="M82" s="69">
        <v>-236.95</v>
      </c>
      <c r="O82" s="72">
        <v>44389</v>
      </c>
      <c r="P82" s="66">
        <v>-1260.75</v>
      </c>
    </row>
    <row r="83" spans="5:16" ht="16.5" x14ac:dyDescent="0.4">
      <c r="E83" s="14"/>
      <c r="F83" s="59">
        <v>44382</v>
      </c>
      <c r="G83" s="57">
        <v>-140.63999999999999</v>
      </c>
      <c r="I83" s="70">
        <v>44382</v>
      </c>
      <c r="J83" s="69">
        <v>-1202.24</v>
      </c>
      <c r="L83" s="72">
        <v>44382</v>
      </c>
      <c r="M83" s="69">
        <v>176.44</v>
      </c>
      <c r="O83" s="72">
        <v>44382</v>
      </c>
      <c r="P83" s="66">
        <v>-163.13999999999999</v>
      </c>
    </row>
    <row r="84" spans="5:16" ht="16.5" x14ac:dyDescent="0.4">
      <c r="E84" s="14"/>
      <c r="F84" s="59">
        <v>44375</v>
      </c>
      <c r="G84" s="57">
        <v>-79.8</v>
      </c>
      <c r="I84" s="70">
        <v>44375</v>
      </c>
      <c r="J84" s="69">
        <v>-1127.8</v>
      </c>
      <c r="L84" s="72">
        <v>44375</v>
      </c>
      <c r="M84" s="69">
        <v>-130.6</v>
      </c>
      <c r="O84" s="72">
        <v>44375</v>
      </c>
      <c r="P84" s="66">
        <v>-1186.5</v>
      </c>
    </row>
    <row r="85" spans="5:16" ht="16.5" x14ac:dyDescent="0.4">
      <c r="E85" s="14"/>
      <c r="F85" s="59">
        <v>44368</v>
      </c>
      <c r="G85" s="57">
        <v>-562</v>
      </c>
      <c r="I85" s="70">
        <v>44368</v>
      </c>
      <c r="J85" s="69">
        <v>-1610.2</v>
      </c>
      <c r="L85" s="72">
        <v>44368</v>
      </c>
      <c r="M85" s="69">
        <v>-811.6</v>
      </c>
      <c r="O85" s="72">
        <v>44368</v>
      </c>
      <c r="P85" s="66">
        <v>-1867.5</v>
      </c>
    </row>
    <row r="86" spans="5:16" ht="16.5" x14ac:dyDescent="0.4">
      <c r="E86" s="14"/>
      <c r="F86" s="59">
        <v>44361</v>
      </c>
      <c r="G86" s="57">
        <v>-554</v>
      </c>
      <c r="I86" s="70">
        <v>44361</v>
      </c>
      <c r="J86" s="69">
        <v>-1601.8</v>
      </c>
      <c r="L86" s="72">
        <v>44361</v>
      </c>
      <c r="M86" s="69">
        <v>-805.6</v>
      </c>
      <c r="O86" s="72">
        <v>44361</v>
      </c>
      <c r="P86" s="66">
        <v>-1861.5</v>
      </c>
    </row>
    <row r="87" spans="5:16" ht="16.5" x14ac:dyDescent="0.4">
      <c r="E87" s="14"/>
      <c r="F87" s="59">
        <v>44354</v>
      </c>
      <c r="G87" s="57">
        <v>-349</v>
      </c>
      <c r="I87" s="70">
        <v>44354</v>
      </c>
      <c r="J87" s="69">
        <v>-1396.6</v>
      </c>
      <c r="L87" s="72">
        <v>44354</v>
      </c>
      <c r="M87" s="69">
        <v>-649.6</v>
      </c>
      <c r="O87" s="72">
        <v>44354</v>
      </c>
      <c r="P87" s="66">
        <v>-1488.1</v>
      </c>
    </row>
    <row r="88" spans="5:16" ht="16.5" x14ac:dyDescent="0.4">
      <c r="E88" s="14"/>
      <c r="F88" s="59">
        <v>44347</v>
      </c>
      <c r="G88" s="57">
        <v>-139</v>
      </c>
      <c r="I88" s="70">
        <v>44347</v>
      </c>
      <c r="J88" s="69">
        <v>-1219.54</v>
      </c>
      <c r="L88" s="72">
        <v>44347</v>
      </c>
      <c r="M88" s="69">
        <v>-385.6</v>
      </c>
      <c r="O88" s="72">
        <v>44347</v>
      </c>
      <c r="P88" s="66">
        <v>-789.3</v>
      </c>
    </row>
    <row r="89" spans="5:16" ht="16.5" x14ac:dyDescent="0.4">
      <c r="E89" s="14"/>
      <c r="F89" s="59">
        <v>44340</v>
      </c>
      <c r="G89" s="57">
        <v>349</v>
      </c>
      <c r="I89" s="70">
        <v>44340</v>
      </c>
      <c r="J89" s="69">
        <v>-752.7</v>
      </c>
      <c r="L89" s="72">
        <v>44340</v>
      </c>
      <c r="M89" s="69">
        <v>-151.6</v>
      </c>
      <c r="O89" s="72">
        <v>44340</v>
      </c>
      <c r="P89" s="66">
        <v>-555.29999999999995</v>
      </c>
    </row>
    <row r="90" spans="5:16" ht="16.5" x14ac:dyDescent="0.4">
      <c r="E90" s="14"/>
      <c r="F90" s="59">
        <v>44333</v>
      </c>
      <c r="G90" s="57">
        <v>229</v>
      </c>
      <c r="I90" s="70">
        <v>44333</v>
      </c>
      <c r="J90" s="69">
        <v>-481.38</v>
      </c>
      <c r="L90" s="72">
        <v>44333</v>
      </c>
      <c r="M90" s="69">
        <v>-89.6</v>
      </c>
      <c r="O90" s="72">
        <v>44333</v>
      </c>
      <c r="P90" s="66">
        <v>-489.3</v>
      </c>
    </row>
    <row r="91" spans="5:16" ht="16.5" x14ac:dyDescent="0.4">
      <c r="E91" s="14"/>
      <c r="F91" s="59">
        <v>44326</v>
      </c>
      <c r="G91" s="57">
        <v>301</v>
      </c>
      <c r="I91" s="70">
        <v>44326</v>
      </c>
      <c r="J91" s="69">
        <v>-148.5</v>
      </c>
      <c r="L91" s="72">
        <v>44326</v>
      </c>
      <c r="M91" s="69">
        <v>-125.6</v>
      </c>
      <c r="O91" s="72">
        <v>44326</v>
      </c>
      <c r="P91" s="66">
        <v>-519.29999999999995</v>
      </c>
    </row>
    <row r="92" spans="5:16" ht="16.5" x14ac:dyDescent="0.4">
      <c r="E92" s="14"/>
      <c r="F92" s="59">
        <v>44319</v>
      </c>
      <c r="G92" s="57">
        <v>593</v>
      </c>
      <c r="I92" s="70">
        <v>44319</v>
      </c>
      <c r="J92" s="69">
        <v>151.5</v>
      </c>
      <c r="L92" s="72">
        <v>44319</v>
      </c>
      <c r="M92" s="69">
        <v>174.4</v>
      </c>
      <c r="O92" s="72">
        <v>44319</v>
      </c>
      <c r="P92" s="66">
        <v>-219.3</v>
      </c>
    </row>
    <row r="93" spans="5:16" ht="16.5" x14ac:dyDescent="0.4">
      <c r="E93" s="14"/>
      <c r="F93" s="59">
        <v>44312</v>
      </c>
      <c r="G93" s="57">
        <v>766</v>
      </c>
      <c r="I93" s="70">
        <v>44312</v>
      </c>
      <c r="J93" s="69">
        <v>383.8</v>
      </c>
      <c r="L93" s="72">
        <v>44312</v>
      </c>
      <c r="M93" s="69">
        <v>336.08</v>
      </c>
      <c r="O93" s="72">
        <v>44312</v>
      </c>
      <c r="P93" s="66">
        <v>44.18</v>
      </c>
    </row>
    <row r="94" spans="5:16" ht="16.5" x14ac:dyDescent="0.4">
      <c r="E94" s="14"/>
      <c r="F94" s="59">
        <v>44305</v>
      </c>
      <c r="G94" s="57">
        <v>610</v>
      </c>
      <c r="I94" s="70">
        <v>44305</v>
      </c>
      <c r="J94" s="69">
        <v>323</v>
      </c>
      <c r="L94" s="72">
        <v>44305</v>
      </c>
      <c r="M94" s="69">
        <v>836</v>
      </c>
      <c r="O94" s="72">
        <v>44305</v>
      </c>
      <c r="P94" s="66">
        <v>561.70000000000005</v>
      </c>
    </row>
    <row r="95" spans="5:16" ht="16.5" x14ac:dyDescent="0.4">
      <c r="E95" s="14"/>
      <c r="F95" s="59">
        <v>44298</v>
      </c>
      <c r="G95" s="57">
        <v>573</v>
      </c>
      <c r="I95" s="70">
        <v>44298</v>
      </c>
      <c r="J95" s="69">
        <v>333.4</v>
      </c>
      <c r="L95" s="72">
        <v>44298</v>
      </c>
      <c r="M95" s="69">
        <v>775.2</v>
      </c>
      <c r="O95" s="72">
        <v>44298</v>
      </c>
      <c r="P95" s="66">
        <v>520.4</v>
      </c>
    </row>
    <row r="96" spans="5:16" ht="16.5" x14ac:dyDescent="0.4">
      <c r="E96" s="14"/>
      <c r="F96" s="59">
        <v>44295</v>
      </c>
      <c r="G96" s="57">
        <v>714.76</v>
      </c>
      <c r="I96" s="70">
        <v>44295</v>
      </c>
      <c r="J96" s="69">
        <v>714.76</v>
      </c>
      <c r="L96" s="72"/>
      <c r="M96" s="69"/>
      <c r="O96" s="72"/>
      <c r="P96" s="66"/>
    </row>
    <row r="97" spans="5:16" ht="16.5" x14ac:dyDescent="0.4">
      <c r="E97" s="14"/>
      <c r="F97" s="59">
        <v>44288</v>
      </c>
      <c r="G97" s="57">
        <v>981.69</v>
      </c>
      <c r="I97" s="70">
        <v>44288</v>
      </c>
      <c r="J97" s="69">
        <v>981.69</v>
      </c>
      <c r="L97" s="72"/>
      <c r="M97" s="69"/>
      <c r="O97" s="72"/>
      <c r="P97" s="66"/>
    </row>
    <row r="98" spans="5:16" ht="16.5" x14ac:dyDescent="0.4">
      <c r="E98" s="14"/>
      <c r="F98" s="59">
        <v>44281</v>
      </c>
      <c r="G98" s="57">
        <v>1168.45</v>
      </c>
      <c r="I98" s="70">
        <v>44281</v>
      </c>
      <c r="J98" s="69">
        <v>1168.45</v>
      </c>
      <c r="L98" s="72"/>
      <c r="M98" s="69"/>
      <c r="O98" s="72"/>
      <c r="P98" s="66"/>
    </row>
    <row r="99" spans="5:16" ht="16.5" x14ac:dyDescent="0.4">
      <c r="E99" s="14"/>
      <c r="F99" s="59">
        <v>44274</v>
      </c>
      <c r="G99" s="57">
        <v>1301.5999999999999</v>
      </c>
      <c r="I99" s="70">
        <v>44274</v>
      </c>
      <c r="J99" s="69">
        <v>1301.5999999999999</v>
      </c>
      <c r="L99" s="72"/>
      <c r="M99" s="69"/>
      <c r="O99" s="72"/>
      <c r="P99" s="66"/>
    </row>
    <row r="100" spans="5:16" ht="16.5" x14ac:dyDescent="0.4">
      <c r="E100" s="14"/>
      <c r="F100" s="59">
        <v>44267</v>
      </c>
      <c r="G100" s="57">
        <v>1382.55</v>
      </c>
      <c r="I100" s="70">
        <v>44267</v>
      </c>
      <c r="J100" s="69">
        <v>1382.55</v>
      </c>
      <c r="L100" s="72"/>
      <c r="M100" s="69"/>
      <c r="O100" s="72"/>
      <c r="P100" s="66"/>
    </row>
    <row r="101" spans="5:16" ht="16.5" x14ac:dyDescent="0.4">
      <c r="E101" s="14"/>
      <c r="F101" s="59">
        <v>44260</v>
      </c>
      <c r="G101" s="57">
        <v>1437.82</v>
      </c>
      <c r="I101" s="70">
        <v>44260</v>
      </c>
      <c r="J101" s="69">
        <v>295</v>
      </c>
      <c r="L101" s="72"/>
      <c r="M101" s="69"/>
      <c r="O101" s="72"/>
      <c r="P101" s="66"/>
    </row>
    <row r="102" spans="5:16" ht="16.5" x14ac:dyDescent="0.4">
      <c r="E102" s="14"/>
      <c r="F102" s="59">
        <v>44253</v>
      </c>
      <c r="G102" s="57">
        <v>1361.52</v>
      </c>
      <c r="I102" s="70">
        <v>44253</v>
      </c>
      <c r="J102" s="69">
        <v>234</v>
      </c>
      <c r="L102" s="72"/>
      <c r="M102" s="69"/>
      <c r="O102" s="72"/>
      <c r="P102" s="66"/>
    </row>
    <row r="103" spans="5:16" ht="16.5" x14ac:dyDescent="0.4">
      <c r="E103" s="14"/>
      <c r="F103" s="59">
        <v>44232</v>
      </c>
      <c r="G103" s="57">
        <v>1901.52</v>
      </c>
      <c r="I103" s="70">
        <v>44232</v>
      </c>
      <c r="J103" s="69">
        <v>250</v>
      </c>
      <c r="L103" s="72"/>
      <c r="M103" s="69"/>
      <c r="O103" s="72"/>
      <c r="P103" s="66"/>
    </row>
    <row r="104" spans="5:16" ht="16.5" x14ac:dyDescent="0.4">
      <c r="E104" s="14"/>
      <c r="F104" s="59">
        <v>44225</v>
      </c>
      <c r="G104" s="57">
        <v>2118.61</v>
      </c>
      <c r="I104" s="70">
        <v>44225</v>
      </c>
      <c r="J104" s="69">
        <v>316</v>
      </c>
      <c r="L104" s="72"/>
      <c r="M104" s="69"/>
      <c r="O104" s="72"/>
      <c r="P104" s="66"/>
    </row>
    <row r="105" spans="5:16" ht="16.5" x14ac:dyDescent="0.4">
      <c r="E105" s="14"/>
      <c r="F105" s="59">
        <v>44218</v>
      </c>
      <c r="G105" s="57">
        <v>2312.96</v>
      </c>
      <c r="I105" s="70">
        <v>44218</v>
      </c>
      <c r="J105" s="69">
        <v>516</v>
      </c>
      <c r="L105" s="72"/>
      <c r="M105" s="69"/>
      <c r="O105" s="72"/>
      <c r="P105" s="66"/>
    </row>
    <row r="106" spans="5:16" ht="16.5" x14ac:dyDescent="0.4">
      <c r="E106" s="14"/>
      <c r="F106" s="59">
        <v>44211</v>
      </c>
      <c r="G106" s="57">
        <v>2321.54</v>
      </c>
      <c r="I106" s="70">
        <v>44211</v>
      </c>
      <c r="J106" s="69">
        <v>579</v>
      </c>
      <c r="L106" s="72"/>
      <c r="M106" s="69"/>
      <c r="O106" s="72"/>
      <c r="P106" s="66"/>
    </row>
    <row r="107" spans="5:16" ht="16.5" x14ac:dyDescent="0.4">
      <c r="E107" s="14"/>
      <c r="F107" s="59">
        <v>44196</v>
      </c>
      <c r="G107" s="57">
        <v>2236.14</v>
      </c>
      <c r="I107" s="70">
        <v>44196</v>
      </c>
      <c r="J107" s="69">
        <v>679.71</v>
      </c>
      <c r="L107" s="72"/>
      <c r="M107" s="69"/>
      <c r="O107" s="72"/>
      <c r="P107" s="66"/>
    </row>
    <row r="108" spans="5:16" ht="16.5" x14ac:dyDescent="0.4">
      <c r="E108" s="14"/>
      <c r="F108" s="59">
        <v>44190</v>
      </c>
      <c r="G108" s="57">
        <v>2117.79</v>
      </c>
      <c r="I108" s="70">
        <v>44190</v>
      </c>
      <c r="J108" s="69">
        <v>558.71</v>
      </c>
      <c r="L108" s="72"/>
      <c r="M108" s="69"/>
      <c r="O108" s="72"/>
      <c r="P108" s="66"/>
    </row>
    <row r="109" spans="5:16" ht="16.5" x14ac:dyDescent="0.4">
      <c r="E109" s="14"/>
      <c r="F109" s="59">
        <v>44183</v>
      </c>
      <c r="G109" s="57">
        <v>2066.14</v>
      </c>
      <c r="I109" s="70">
        <v>44183</v>
      </c>
      <c r="J109" s="69">
        <v>513.19000000000005</v>
      </c>
      <c r="L109" s="72"/>
      <c r="M109" s="69"/>
      <c r="O109" s="72"/>
      <c r="P109" s="66"/>
    </row>
    <row r="110" spans="5:16" ht="16.5" x14ac:dyDescent="0.4">
      <c r="E110" s="14"/>
      <c r="F110" s="59">
        <v>44176</v>
      </c>
      <c r="G110" s="57">
        <v>2050.1799999999998</v>
      </c>
      <c r="I110" s="70">
        <v>44176</v>
      </c>
      <c r="J110" s="69">
        <v>522.29999999999995</v>
      </c>
      <c r="L110" s="72"/>
      <c r="M110" s="69"/>
      <c r="O110" s="72"/>
      <c r="P110" s="66"/>
    </row>
    <row r="111" spans="5:16" ht="16.5" x14ac:dyDescent="0.4">
      <c r="E111" s="14"/>
      <c r="F111" s="59">
        <v>44169</v>
      </c>
      <c r="G111" s="57">
        <v>1892.23</v>
      </c>
      <c r="I111" s="70">
        <v>44169</v>
      </c>
      <c r="J111" s="69">
        <v>371.99</v>
      </c>
      <c r="L111" s="72"/>
      <c r="M111" s="69"/>
      <c r="O111" s="72"/>
      <c r="P111" s="66"/>
    </row>
    <row r="112" spans="5:16" ht="16.5" x14ac:dyDescent="0.4">
      <c r="E112" s="14"/>
      <c r="F112" s="59">
        <v>44162</v>
      </c>
      <c r="G112" s="57">
        <v>1647.98</v>
      </c>
      <c r="I112" s="70">
        <v>44162</v>
      </c>
      <c r="J112" s="69">
        <v>130.13</v>
      </c>
      <c r="L112" s="72"/>
      <c r="M112" s="69"/>
      <c r="O112" s="72"/>
      <c r="P112" s="66"/>
    </row>
    <row r="113" spans="5:16" ht="16.5" x14ac:dyDescent="0.4">
      <c r="E113" s="14"/>
      <c r="F113" s="59">
        <v>44155</v>
      </c>
      <c r="G113" s="57">
        <v>1623.08</v>
      </c>
      <c r="I113" s="70">
        <v>44155</v>
      </c>
      <c r="J113" s="69">
        <v>106.76</v>
      </c>
      <c r="L113" s="72"/>
      <c r="M113" s="69"/>
      <c r="O113" s="72"/>
      <c r="P113" s="66"/>
    </row>
    <row r="114" spans="5:16" ht="16.5" x14ac:dyDescent="0.4">
      <c r="E114" s="14"/>
      <c r="F114" s="59">
        <v>44148</v>
      </c>
      <c r="G114" s="57">
        <v>1642.36</v>
      </c>
      <c r="I114" s="70">
        <v>44148</v>
      </c>
      <c r="J114" s="69">
        <v>160.97</v>
      </c>
      <c r="L114" s="72"/>
      <c r="M114" s="69"/>
      <c r="O114" s="72"/>
      <c r="P114" s="66"/>
    </row>
    <row r="115" spans="5:16" ht="16.5" x14ac:dyDescent="0.4">
      <c r="E115" s="14"/>
      <c r="F115" s="59">
        <v>44141</v>
      </c>
      <c r="G115" s="57">
        <v>1639.08</v>
      </c>
      <c r="I115" s="70">
        <v>44141</v>
      </c>
      <c r="J115" s="69">
        <v>194.79</v>
      </c>
      <c r="L115" s="72"/>
      <c r="M115" s="69"/>
      <c r="O115" s="72"/>
      <c r="P115" s="66"/>
    </row>
    <row r="116" spans="5:16" ht="16.5" x14ac:dyDescent="0.4">
      <c r="E116" s="14"/>
      <c r="F116" s="59">
        <v>44134</v>
      </c>
      <c r="G116" s="57">
        <v>1582.47</v>
      </c>
      <c r="I116" s="70">
        <v>44134</v>
      </c>
      <c r="J116" s="69">
        <v>160.09</v>
      </c>
      <c r="L116" s="72"/>
      <c r="M116" s="69"/>
      <c r="O116" s="72"/>
      <c r="P116" s="66"/>
    </row>
    <row r="117" spans="5:16" ht="16.5" x14ac:dyDescent="0.4">
      <c r="E117" s="14"/>
      <c r="F117" s="59">
        <v>44127</v>
      </c>
      <c r="G117" s="57">
        <v>1693.09</v>
      </c>
      <c r="I117" s="70">
        <v>44127</v>
      </c>
      <c r="J117" s="69">
        <v>295.95999999999998</v>
      </c>
      <c r="L117" s="71"/>
      <c r="M117" s="69"/>
      <c r="O117" s="71"/>
      <c r="P117" s="66"/>
    </row>
    <row r="118" spans="5:16" ht="16.5" x14ac:dyDescent="0.4">
      <c r="E118" s="14"/>
      <c r="F118" s="59">
        <v>44120</v>
      </c>
      <c r="G118" s="57">
        <v>1807.32</v>
      </c>
      <c r="I118" s="70">
        <v>44120</v>
      </c>
      <c r="J118" s="69">
        <v>401.88</v>
      </c>
      <c r="L118" s="71"/>
      <c r="M118" s="69"/>
      <c r="O118" s="71"/>
      <c r="P118" s="66"/>
    </row>
    <row r="119" spans="5:16" ht="16.5" x14ac:dyDescent="0.4">
      <c r="E119" s="14"/>
      <c r="F119" s="59">
        <v>44104</v>
      </c>
      <c r="G119" s="57">
        <v>2089</v>
      </c>
      <c r="I119" s="70">
        <v>44104</v>
      </c>
      <c r="J119" s="69">
        <v>665.6</v>
      </c>
      <c r="L119" s="71"/>
      <c r="M119" s="69"/>
      <c r="O119" s="71"/>
      <c r="P119" s="66"/>
    </row>
    <row r="120" spans="5:16" ht="16.5" x14ac:dyDescent="0.4">
      <c r="E120" s="14"/>
      <c r="F120" s="59">
        <v>44099</v>
      </c>
      <c r="G120" s="57">
        <v>2232.23</v>
      </c>
      <c r="I120" s="70">
        <v>44099</v>
      </c>
      <c r="J120" s="69">
        <v>752.67</v>
      </c>
      <c r="L120" s="71"/>
      <c r="M120" s="69"/>
      <c r="O120" s="71"/>
      <c r="P120" s="66"/>
    </row>
    <row r="121" spans="5:16" ht="16.5" x14ac:dyDescent="0.4">
      <c r="E121" s="14"/>
      <c r="F121" s="59">
        <v>44092</v>
      </c>
      <c r="G121" s="57">
        <v>2382.8200000000002</v>
      </c>
      <c r="I121" s="70">
        <v>44092</v>
      </c>
      <c r="J121" s="69">
        <v>840.6</v>
      </c>
      <c r="L121" s="71"/>
      <c r="M121" s="69"/>
      <c r="O121" s="71"/>
      <c r="P121" s="66"/>
    </row>
    <row r="122" spans="5:16" ht="16.5" x14ac:dyDescent="0.4">
      <c r="E122" s="14"/>
      <c r="F122" s="59">
        <v>44085</v>
      </c>
      <c r="G122" s="57">
        <v>2496.19</v>
      </c>
      <c r="I122" s="70">
        <v>44085</v>
      </c>
      <c r="J122" s="69">
        <v>981.32</v>
      </c>
      <c r="L122" s="71"/>
      <c r="M122" s="69"/>
      <c r="O122" s="71"/>
      <c r="P122" s="66"/>
    </row>
    <row r="123" spans="5:16" ht="16.5" x14ac:dyDescent="0.4">
      <c r="E123" s="14"/>
      <c r="F123" s="59">
        <v>44078</v>
      </c>
      <c r="G123" s="57">
        <v>2524.02</v>
      </c>
      <c r="I123" s="70">
        <v>44078</v>
      </c>
      <c r="J123" s="69">
        <v>1003.52</v>
      </c>
      <c r="L123" s="71"/>
      <c r="M123" s="69"/>
      <c r="O123" s="71"/>
      <c r="P123" s="66"/>
    </row>
    <row r="124" spans="5:16" ht="16.5" x14ac:dyDescent="0.4">
      <c r="E124" s="14"/>
      <c r="F124" s="59">
        <v>44071</v>
      </c>
      <c r="G124" s="57">
        <v>2587.66</v>
      </c>
      <c r="I124" s="70">
        <v>44071</v>
      </c>
      <c r="J124" s="69">
        <v>1045.8399999999999</v>
      </c>
      <c r="L124" s="71"/>
      <c r="M124" s="69"/>
      <c r="O124" s="71"/>
      <c r="P124" s="66"/>
    </row>
    <row r="125" spans="5:16" ht="16.5" x14ac:dyDescent="0.4">
      <c r="E125" s="14"/>
      <c r="F125" s="59">
        <v>44064</v>
      </c>
      <c r="G125" s="57">
        <v>2547.12</v>
      </c>
      <c r="I125" s="70">
        <v>44064</v>
      </c>
      <c r="J125" s="69">
        <v>1008.33</v>
      </c>
      <c r="L125" s="71"/>
      <c r="M125" s="69"/>
      <c r="O125" s="71"/>
      <c r="P125" s="66"/>
    </row>
    <row r="126" spans="5:16" ht="16.5" x14ac:dyDescent="0.4">
      <c r="E126" s="14"/>
      <c r="F126" s="59">
        <v>44057</v>
      </c>
      <c r="G126" s="57">
        <v>2593.86</v>
      </c>
      <c r="I126" s="70">
        <v>44057</v>
      </c>
      <c r="J126" s="69">
        <v>1102.76</v>
      </c>
      <c r="L126" s="71"/>
      <c r="M126" s="69"/>
      <c r="O126" s="71"/>
      <c r="P126" s="66"/>
    </row>
    <row r="127" spans="5:16" ht="16.5" x14ac:dyDescent="0.4">
      <c r="E127" s="14"/>
      <c r="F127" s="59">
        <v>44050</v>
      </c>
      <c r="G127" s="57">
        <v>2634.64</v>
      </c>
      <c r="I127" s="70">
        <v>44050</v>
      </c>
      <c r="J127" s="69">
        <v>1210.5999999999999</v>
      </c>
      <c r="L127" s="71"/>
      <c r="M127" s="69"/>
      <c r="O127" s="71"/>
      <c r="P127" s="66"/>
    </row>
    <row r="128" spans="5:16" ht="16.5" x14ac:dyDescent="0.4">
      <c r="E128" s="14"/>
      <c r="F128" s="59">
        <v>44043</v>
      </c>
      <c r="G128" s="57">
        <v>2567.41</v>
      </c>
      <c r="I128" s="70">
        <v>44043</v>
      </c>
      <c r="J128" s="69">
        <v>1211.1500000000001</v>
      </c>
      <c r="L128" s="71"/>
      <c r="M128" s="69"/>
      <c r="O128" s="71"/>
      <c r="P128" s="66"/>
    </row>
    <row r="129" spans="5:16" ht="16.5" x14ac:dyDescent="0.4">
      <c r="E129" s="14"/>
      <c r="F129" s="59">
        <v>44036</v>
      </c>
      <c r="G129" s="57">
        <v>2604.19</v>
      </c>
      <c r="I129" s="70">
        <v>44036</v>
      </c>
      <c r="J129" s="69">
        <v>1323.8</v>
      </c>
      <c r="L129" s="71"/>
      <c r="M129" s="69"/>
      <c r="O129" s="71"/>
      <c r="P129" s="66"/>
    </row>
    <row r="130" spans="5:16" ht="16.5" x14ac:dyDescent="0.4">
      <c r="E130" s="14"/>
      <c r="F130" s="59">
        <v>44029</v>
      </c>
      <c r="G130" s="57">
        <v>2687.57</v>
      </c>
      <c r="I130" s="70">
        <v>44029</v>
      </c>
      <c r="J130" s="69">
        <v>1463.37</v>
      </c>
      <c r="L130" s="71"/>
      <c r="M130" s="69"/>
      <c r="O130" s="71"/>
      <c r="P130" s="66"/>
    </row>
    <row r="131" spans="5:16" ht="16.5" x14ac:dyDescent="0.4">
      <c r="E131" s="14"/>
      <c r="F131" s="59">
        <v>44022</v>
      </c>
      <c r="G131" s="57">
        <v>2596.12</v>
      </c>
      <c r="I131" s="70">
        <v>44022</v>
      </c>
      <c r="J131" s="69">
        <v>1410.3</v>
      </c>
      <c r="L131" s="71"/>
      <c r="M131" s="69"/>
      <c r="O131" s="71"/>
      <c r="P131" s="66"/>
    </row>
    <row r="132" spans="5:16" ht="16.5" x14ac:dyDescent="0.4">
      <c r="E132" s="14"/>
      <c r="F132" s="59">
        <v>44015</v>
      </c>
      <c r="G132" s="57">
        <v>2420.8000000000002</v>
      </c>
      <c r="I132" s="70">
        <v>44015</v>
      </c>
      <c r="J132" s="69">
        <v>1293.43</v>
      </c>
      <c r="L132" s="71"/>
      <c r="M132" s="69"/>
      <c r="O132" s="71"/>
      <c r="P132" s="66"/>
    </row>
    <row r="133" spans="5:16" ht="16.5" x14ac:dyDescent="0.4">
      <c r="E133" s="14"/>
      <c r="F133" s="59">
        <v>44008</v>
      </c>
      <c r="G133" s="57">
        <v>2263.25</v>
      </c>
      <c r="I133" s="70">
        <v>44008</v>
      </c>
      <c r="J133" s="69">
        <v>1158.3900000000001</v>
      </c>
      <c r="L133" s="71"/>
      <c r="M133" s="69"/>
      <c r="O133" s="71"/>
      <c r="P133" s="66"/>
    </row>
    <row r="134" spans="5:16" ht="16.5" x14ac:dyDescent="0.4">
      <c r="E134" s="14"/>
      <c r="F134" s="59">
        <v>44001</v>
      </c>
      <c r="G134" s="57">
        <v>2104.91</v>
      </c>
      <c r="I134" s="70">
        <v>44001</v>
      </c>
      <c r="J134" s="69">
        <v>1023.88</v>
      </c>
      <c r="L134" s="71"/>
      <c r="M134" s="69"/>
      <c r="O134" s="71"/>
      <c r="P134" s="66"/>
    </row>
    <row r="135" spans="5:16" ht="16.5" x14ac:dyDescent="0.4">
      <c r="E135" s="14"/>
      <c r="F135" s="59">
        <v>43994</v>
      </c>
      <c r="G135" s="57">
        <v>1954.81</v>
      </c>
      <c r="I135" s="70">
        <v>43994</v>
      </c>
      <c r="J135" s="69">
        <v>896.16</v>
      </c>
      <c r="L135" s="71"/>
      <c r="M135" s="69"/>
      <c r="O135" s="71"/>
      <c r="P135" s="66"/>
    </row>
    <row r="136" spans="5:16" ht="16.5" x14ac:dyDescent="0.4">
      <c r="E136" s="14"/>
      <c r="F136" s="59">
        <v>43987</v>
      </c>
      <c r="G136" s="57">
        <v>1784.32</v>
      </c>
      <c r="I136" s="70">
        <v>43987</v>
      </c>
      <c r="J136" s="69">
        <v>746.47</v>
      </c>
      <c r="L136" s="71"/>
      <c r="M136" s="69"/>
      <c r="O136" s="71"/>
      <c r="P136" s="66"/>
    </row>
    <row r="137" spans="5:16" ht="16.5" x14ac:dyDescent="0.4">
      <c r="E137" s="14"/>
      <c r="F137" s="59">
        <v>43980</v>
      </c>
      <c r="G137" s="57">
        <v>1658</v>
      </c>
      <c r="I137" s="70">
        <v>43980</v>
      </c>
      <c r="J137" s="69">
        <v>627.74</v>
      </c>
      <c r="L137" s="71"/>
      <c r="M137" s="69"/>
      <c r="O137" s="71"/>
      <c r="P137" s="66"/>
    </row>
    <row r="138" spans="5:16" ht="16.5" x14ac:dyDescent="0.4">
      <c r="E138" s="14"/>
      <c r="F138" s="59">
        <v>43973</v>
      </c>
      <c r="G138" s="57">
        <v>1506.8</v>
      </c>
      <c r="I138" s="70">
        <v>43973</v>
      </c>
      <c r="J138" s="69">
        <v>486.56</v>
      </c>
      <c r="L138" s="71"/>
      <c r="M138" s="69"/>
      <c r="O138" s="71"/>
      <c r="P138" s="66"/>
    </row>
    <row r="139" spans="5:16" ht="16.5" x14ac:dyDescent="0.4">
      <c r="E139" s="14"/>
      <c r="F139" s="59">
        <v>43966</v>
      </c>
      <c r="G139" s="57">
        <v>1796.88</v>
      </c>
      <c r="I139" s="70">
        <v>43966</v>
      </c>
      <c r="J139" s="69">
        <v>772.82</v>
      </c>
      <c r="L139" s="71"/>
      <c r="M139" s="69"/>
      <c r="O139" s="71"/>
      <c r="P139" s="66"/>
    </row>
    <row r="140" spans="5:16" ht="16.5" x14ac:dyDescent="0.4">
      <c r="E140" s="14"/>
      <c r="F140" s="59">
        <v>43959</v>
      </c>
      <c r="G140" s="57">
        <v>2055.5</v>
      </c>
      <c r="I140" s="70">
        <v>43959</v>
      </c>
      <c r="J140" s="69">
        <v>1024.1300000000001</v>
      </c>
      <c r="L140" s="71"/>
      <c r="M140" s="69"/>
      <c r="O140" s="71"/>
      <c r="P140" s="66"/>
    </row>
    <row r="141" spans="5:16" ht="16.5" x14ac:dyDescent="0.4">
      <c r="E141" s="14"/>
      <c r="F141" s="59">
        <v>43951</v>
      </c>
      <c r="G141" s="57">
        <v>2151.0300000000002</v>
      </c>
      <c r="I141" s="70">
        <v>43951</v>
      </c>
      <c r="J141" s="69">
        <v>1100.79</v>
      </c>
      <c r="L141" s="71"/>
      <c r="M141" s="69"/>
      <c r="O141" s="71"/>
      <c r="P141" s="66"/>
    </row>
    <row r="142" spans="5:16" ht="16.5" x14ac:dyDescent="0.4">
      <c r="E142" s="14"/>
      <c r="F142" s="59">
        <v>43945</v>
      </c>
      <c r="G142" s="57">
        <v>2233.79</v>
      </c>
      <c r="I142" s="70">
        <v>43945</v>
      </c>
      <c r="J142" s="69">
        <v>1162.55</v>
      </c>
      <c r="L142" s="71"/>
      <c r="M142" s="69"/>
      <c r="O142" s="71"/>
      <c r="P142" s="66"/>
    </row>
    <row r="143" spans="5:16" ht="16.5" x14ac:dyDescent="0.4">
      <c r="E143" s="14"/>
      <c r="F143" s="59">
        <v>43938</v>
      </c>
      <c r="G143" s="57">
        <v>2269.67</v>
      </c>
      <c r="I143" s="70">
        <v>43938</v>
      </c>
      <c r="J143" s="69">
        <v>1137.81</v>
      </c>
      <c r="L143" s="71"/>
      <c r="M143" s="69"/>
      <c r="O143" s="71"/>
      <c r="P143" s="66"/>
    </row>
    <row r="144" spans="5:16" ht="16.5" x14ac:dyDescent="0.4">
      <c r="E144" s="14"/>
      <c r="F144" s="59">
        <v>43931</v>
      </c>
      <c r="G144" s="57">
        <v>2304.73</v>
      </c>
      <c r="I144" s="70">
        <v>43931</v>
      </c>
      <c r="J144" s="69">
        <v>1184.8399999999999</v>
      </c>
      <c r="L144" s="71"/>
      <c r="M144" s="69"/>
      <c r="O144" s="71"/>
      <c r="P144" s="66"/>
    </row>
    <row r="145" spans="5:16" ht="16.5" x14ac:dyDescent="0.4">
      <c r="E145" s="14"/>
      <c r="F145" s="59">
        <v>43924</v>
      </c>
      <c r="G145" s="57">
        <v>2383.33</v>
      </c>
      <c r="I145" s="70">
        <v>43924</v>
      </c>
      <c r="J145" s="69">
        <v>1274.55</v>
      </c>
      <c r="L145" s="71"/>
      <c r="M145" s="69"/>
      <c r="O145" s="71"/>
      <c r="P145" s="66"/>
    </row>
    <row r="146" spans="5:16" ht="16.5" x14ac:dyDescent="0.4">
      <c r="E146" s="14"/>
      <c r="F146" s="59">
        <v>43917</v>
      </c>
      <c r="G146" s="57">
        <v>2498.5</v>
      </c>
      <c r="I146" s="70">
        <v>43917</v>
      </c>
      <c r="J146" s="69">
        <v>1434.54</v>
      </c>
      <c r="L146" s="71"/>
      <c r="M146" s="69"/>
      <c r="O146" s="71"/>
      <c r="P146" s="66"/>
    </row>
    <row r="147" spans="5:16" ht="16.5" x14ac:dyDescent="0.4">
      <c r="E147" s="14"/>
      <c r="F147" s="59">
        <v>43910</v>
      </c>
      <c r="G147" s="57">
        <v>2592.0100000000002</v>
      </c>
      <c r="I147" s="70">
        <v>43910</v>
      </c>
      <c r="J147" s="69">
        <v>1556.45</v>
      </c>
      <c r="L147" s="71"/>
      <c r="M147" s="69"/>
      <c r="O147" s="71"/>
      <c r="P147" s="66"/>
    </row>
    <row r="148" spans="5:16" ht="16.5" x14ac:dyDescent="0.4">
      <c r="E148" s="14"/>
      <c r="F148" s="59">
        <v>43903</v>
      </c>
      <c r="G148" s="57">
        <v>2621.48</v>
      </c>
      <c r="I148" s="70">
        <v>43903</v>
      </c>
      <c r="J148" s="69">
        <v>1729.02</v>
      </c>
      <c r="L148" s="71"/>
      <c r="M148" s="69"/>
      <c r="O148" s="71"/>
      <c r="P148" s="66"/>
    </row>
    <row r="149" spans="5:16" ht="16.5" x14ac:dyDescent="0.4">
      <c r="E149" s="14"/>
      <c r="F149" s="59">
        <v>43896</v>
      </c>
      <c r="G149" s="57">
        <v>2637.11</v>
      </c>
      <c r="I149" s="70">
        <v>43896</v>
      </c>
      <c r="J149" s="69">
        <v>1871.73</v>
      </c>
      <c r="L149" s="71"/>
      <c r="M149" s="69"/>
      <c r="O149" s="71"/>
      <c r="P149" s="66"/>
    </row>
    <row r="150" spans="5:16" ht="16.5" x14ac:dyDescent="0.4">
      <c r="E150" s="14"/>
      <c r="F150" s="59">
        <v>43889</v>
      </c>
      <c r="G150" s="57">
        <v>2719.42</v>
      </c>
      <c r="I150" s="70">
        <v>43889</v>
      </c>
      <c r="J150" s="69">
        <v>2004.79</v>
      </c>
      <c r="L150" s="71"/>
      <c r="M150" s="69"/>
      <c r="O150" s="71"/>
      <c r="P150" s="66"/>
    </row>
    <row r="151" spans="5:16" ht="16.5" x14ac:dyDescent="0.4">
      <c r="E151" s="14"/>
      <c r="F151" s="59">
        <v>43882</v>
      </c>
      <c r="G151" s="57">
        <v>2808.24</v>
      </c>
      <c r="I151" s="70">
        <v>43882</v>
      </c>
      <c r="J151" s="69">
        <v>2190.35</v>
      </c>
      <c r="M151" s="66"/>
      <c r="O151" s="73"/>
    </row>
    <row r="152" spans="5:16" ht="16.5" x14ac:dyDescent="0.4">
      <c r="E152" s="14"/>
      <c r="F152" s="59">
        <v>43875</v>
      </c>
      <c r="G152" s="57">
        <v>2766.71</v>
      </c>
      <c r="I152" s="70">
        <v>43875</v>
      </c>
      <c r="J152" s="69">
        <v>2179.0500000000002</v>
      </c>
      <c r="M152" s="66"/>
      <c r="O152" s="73"/>
    </row>
    <row r="153" spans="5:16" ht="16.5" x14ac:dyDescent="0.4">
      <c r="E153" s="14"/>
      <c r="F153" s="59">
        <v>43868</v>
      </c>
      <c r="G153" s="57">
        <v>2699.45</v>
      </c>
      <c r="I153" s="70">
        <v>43868</v>
      </c>
      <c r="J153" s="69">
        <v>2135.64</v>
      </c>
      <c r="O153" s="73"/>
    </row>
    <row r="154" spans="5:16" ht="16.5" x14ac:dyDescent="0.4">
      <c r="E154" s="14"/>
      <c r="F154" s="59">
        <v>43847</v>
      </c>
      <c r="G154" s="57">
        <v>2588.7800000000002</v>
      </c>
      <c r="I154" s="70">
        <v>43847</v>
      </c>
      <c r="J154" s="69">
        <v>2045.98</v>
      </c>
    </row>
    <row r="155" spans="5:16" ht="16.5" x14ac:dyDescent="0.4">
      <c r="E155" s="14"/>
      <c r="F155" s="59">
        <v>43840</v>
      </c>
      <c r="G155" s="57">
        <v>2532.73</v>
      </c>
      <c r="I155" s="70">
        <v>43840</v>
      </c>
      <c r="J155" s="69">
        <v>2015.28</v>
      </c>
    </row>
    <row r="156" spans="5:16" ht="16.5" x14ac:dyDescent="0.4">
      <c r="E156" s="14"/>
      <c r="F156" s="59">
        <v>43833</v>
      </c>
      <c r="G156" s="57">
        <v>2308.13</v>
      </c>
      <c r="I156" s="70">
        <v>43833</v>
      </c>
      <c r="J156" s="69">
        <v>1831.51</v>
      </c>
    </row>
    <row r="157" spans="5:16" ht="16.5" x14ac:dyDescent="0.4">
      <c r="E157" s="14"/>
      <c r="F157" s="59">
        <v>43826</v>
      </c>
      <c r="G157" s="57">
        <v>2274.5500000000002</v>
      </c>
      <c r="I157" s="70">
        <v>43826</v>
      </c>
      <c r="J157" s="69">
        <v>1846.67</v>
      </c>
    </row>
    <row r="158" spans="5:16" ht="16.5" x14ac:dyDescent="0.4">
      <c r="E158" s="14"/>
      <c r="F158" s="59">
        <v>43819</v>
      </c>
      <c r="G158" s="57">
        <v>2267.77</v>
      </c>
      <c r="I158" s="70">
        <v>43819</v>
      </c>
      <c r="J158" s="69">
        <v>1876.21</v>
      </c>
    </row>
    <row r="159" spans="5:16" ht="16.5" x14ac:dyDescent="0.4">
      <c r="E159" s="14"/>
      <c r="F159" s="59">
        <v>43812</v>
      </c>
      <c r="G159" s="57">
        <v>2355.2800000000002</v>
      </c>
      <c r="I159" s="70">
        <v>43812</v>
      </c>
      <c r="J159" s="69">
        <v>1972.81</v>
      </c>
    </row>
    <row r="160" spans="5:16" ht="16.5" x14ac:dyDescent="0.4">
      <c r="E160" s="14"/>
      <c r="F160" s="59">
        <v>43805</v>
      </c>
      <c r="G160" s="57">
        <v>2272.7199999999998</v>
      </c>
      <c r="I160" s="70">
        <v>43805</v>
      </c>
      <c r="J160" s="69">
        <v>1902.09</v>
      </c>
    </row>
    <row r="161" spans="5:10" ht="16.5" x14ac:dyDescent="0.4">
      <c r="E161" s="14"/>
      <c r="F161" s="59">
        <v>43798</v>
      </c>
      <c r="G161" s="57">
        <v>2149.7199999999998</v>
      </c>
      <c r="I161" s="70">
        <v>43798</v>
      </c>
      <c r="J161" s="69">
        <v>1793.69</v>
      </c>
    </row>
    <row r="162" spans="5:10" ht="16.5" x14ac:dyDescent="0.4">
      <c r="E162" s="14"/>
      <c r="F162" s="59">
        <v>43791</v>
      </c>
      <c r="G162" s="57">
        <v>2218.81</v>
      </c>
      <c r="I162" s="70">
        <v>43791</v>
      </c>
      <c r="J162" s="69">
        <v>1891.28</v>
      </c>
    </row>
    <row r="163" spans="5:10" ht="16.5" x14ac:dyDescent="0.4">
      <c r="E163" s="14"/>
      <c r="F163" s="59">
        <v>43784</v>
      </c>
      <c r="G163" s="57">
        <v>2637.23</v>
      </c>
      <c r="I163" s="70">
        <v>43784</v>
      </c>
      <c r="J163" s="69">
        <v>2313.38</v>
      </c>
    </row>
    <row r="164" spans="5:10" ht="16.5" x14ac:dyDescent="0.4">
      <c r="E164" s="14"/>
      <c r="F164" s="59">
        <v>43777</v>
      </c>
      <c r="G164" s="57">
        <v>2989.2</v>
      </c>
      <c r="I164" s="70">
        <v>43777</v>
      </c>
      <c r="J164" s="69">
        <v>2661.2</v>
      </c>
    </row>
    <row r="165" spans="5:10" ht="16.5" x14ac:dyDescent="0.4">
      <c r="E165" s="14"/>
      <c r="F165" s="59">
        <v>43770</v>
      </c>
      <c r="G165" s="57">
        <v>3079.73</v>
      </c>
      <c r="I165" s="70">
        <v>43770</v>
      </c>
      <c r="J165" s="69">
        <v>2781.06</v>
      </c>
    </row>
    <row r="166" spans="5:10" ht="16.5" x14ac:dyDescent="0.4">
      <c r="E166" s="14"/>
      <c r="F166" s="59">
        <v>43763</v>
      </c>
      <c r="G166" s="57">
        <v>2874.17</v>
      </c>
      <c r="I166" s="70">
        <v>43763</v>
      </c>
      <c r="J166" s="69">
        <v>2584.29</v>
      </c>
    </row>
    <row r="167" spans="5:10" ht="16.5" x14ac:dyDescent="0.4">
      <c r="E167" s="14"/>
      <c r="F167" s="59">
        <v>43756</v>
      </c>
      <c r="G167" s="57">
        <v>2465.86</v>
      </c>
      <c r="I167" s="70">
        <v>43756</v>
      </c>
      <c r="J167" s="69">
        <v>2187.37</v>
      </c>
    </row>
    <row r="168" spans="5:10" ht="16.5" x14ac:dyDescent="0.4">
      <c r="E168" s="14"/>
      <c r="F168" s="59">
        <v>43749</v>
      </c>
      <c r="G168" s="57">
        <v>2113.4899999999998</v>
      </c>
      <c r="I168" s="70">
        <v>43749</v>
      </c>
      <c r="J168" s="69">
        <v>1847.19</v>
      </c>
    </row>
    <row r="169" spans="5:10" ht="16.5" x14ac:dyDescent="0.4">
      <c r="E169" s="14"/>
      <c r="F169" s="59">
        <v>43735</v>
      </c>
      <c r="G169" s="57">
        <v>1683.62</v>
      </c>
      <c r="I169" s="70">
        <v>43735</v>
      </c>
      <c r="J169" s="69">
        <v>1412.51</v>
      </c>
    </row>
    <row r="170" spans="5:10" ht="16.5" x14ac:dyDescent="0.4">
      <c r="E170" s="14"/>
      <c r="F170" s="59">
        <v>43728</v>
      </c>
      <c r="G170" s="57">
        <v>1652.47</v>
      </c>
      <c r="I170" s="70">
        <v>43728</v>
      </c>
      <c r="J170" s="69">
        <v>1381.37</v>
      </c>
    </row>
    <row r="171" spans="5:10" ht="16.5" x14ac:dyDescent="0.4">
      <c r="E171" s="14"/>
      <c r="F171" s="59">
        <v>43720</v>
      </c>
      <c r="G171" s="57">
        <v>1606.75</v>
      </c>
      <c r="I171" s="70">
        <v>43720</v>
      </c>
      <c r="J171" s="69">
        <v>1355.3</v>
      </c>
    </row>
    <row r="172" spans="5:10" ht="16.5" x14ac:dyDescent="0.4">
      <c r="E172" s="14"/>
      <c r="F172" s="59">
        <v>43714</v>
      </c>
      <c r="G172" s="57">
        <v>1550.91</v>
      </c>
      <c r="I172" s="70">
        <v>43714</v>
      </c>
      <c r="J172" s="69">
        <v>1333.44</v>
      </c>
    </row>
    <row r="173" spans="5:10" ht="16.5" x14ac:dyDescent="0.4">
      <c r="E173" s="14"/>
      <c r="F173" s="59">
        <v>43707</v>
      </c>
      <c r="G173" s="57">
        <v>1409.78</v>
      </c>
      <c r="I173" s="70">
        <v>43707</v>
      </c>
      <c r="J173" s="69">
        <v>1181.47</v>
      </c>
    </row>
    <row r="174" spans="5:10" ht="16.5" x14ac:dyDescent="0.4">
      <c r="E174" s="14"/>
      <c r="F174" s="59">
        <v>43700</v>
      </c>
      <c r="G174" s="57">
        <v>1212.68</v>
      </c>
      <c r="I174" s="70">
        <v>43700</v>
      </c>
      <c r="J174" s="69">
        <v>962.44</v>
      </c>
    </row>
    <row r="175" spans="5:10" ht="16.5" x14ac:dyDescent="0.4">
      <c r="E175" s="14"/>
      <c r="F175" s="59">
        <v>43693</v>
      </c>
      <c r="G175" s="57">
        <v>944.2</v>
      </c>
      <c r="I175" s="70">
        <v>43693</v>
      </c>
      <c r="J175" s="69">
        <v>683.67</v>
      </c>
    </row>
    <row r="176" spans="5:10" ht="16.5" x14ac:dyDescent="0.4">
      <c r="E176" s="14"/>
      <c r="F176" s="59">
        <v>43686</v>
      </c>
      <c r="G176" s="57">
        <v>758.03</v>
      </c>
      <c r="I176" s="70">
        <v>43686</v>
      </c>
      <c r="J176" s="69">
        <v>505.46</v>
      </c>
    </row>
    <row r="177" spans="5:10" ht="16.5" x14ac:dyDescent="0.4">
      <c r="E177" s="14"/>
      <c r="F177" s="59">
        <v>43679</v>
      </c>
      <c r="G177" s="57">
        <v>698.22</v>
      </c>
      <c r="I177" s="70">
        <v>43679</v>
      </c>
      <c r="J177" s="69">
        <v>529.36</v>
      </c>
    </row>
    <row r="178" spans="5:10" ht="16.5" x14ac:dyDescent="0.4">
      <c r="E178" s="14"/>
      <c r="F178" s="59">
        <v>43672</v>
      </c>
      <c r="G178" s="57">
        <v>681.69</v>
      </c>
      <c r="I178" s="70">
        <v>43672</v>
      </c>
      <c r="J178" s="69">
        <v>607.95000000000005</v>
      </c>
    </row>
    <row r="179" spans="5:10" ht="16.5" x14ac:dyDescent="0.4">
      <c r="E179" s="14"/>
      <c r="F179" s="59">
        <v>43665</v>
      </c>
      <c r="G179" s="57">
        <v>655.13</v>
      </c>
      <c r="I179" s="70">
        <v>43665</v>
      </c>
      <c r="J179" s="69">
        <v>651.03</v>
      </c>
    </row>
    <row r="180" spans="5:10" ht="16.5" x14ac:dyDescent="0.4">
      <c r="E180" s="14"/>
      <c r="F180" s="59">
        <v>43658</v>
      </c>
      <c r="G180" s="57">
        <v>545.51</v>
      </c>
      <c r="I180" s="70">
        <v>43658</v>
      </c>
      <c r="J180" s="69">
        <v>601.38</v>
      </c>
    </row>
    <row r="181" spans="5:10" ht="16.5" x14ac:dyDescent="0.4">
      <c r="E181" s="14"/>
      <c r="F181" s="59">
        <v>43651</v>
      </c>
      <c r="G181" s="57">
        <v>513.29999999999995</v>
      </c>
      <c r="I181" s="70">
        <v>43651</v>
      </c>
      <c r="J181" s="69">
        <v>573.9</v>
      </c>
    </row>
    <row r="182" spans="5:10" ht="16.5" x14ac:dyDescent="0.4">
      <c r="E182" s="14"/>
      <c r="F182" s="59">
        <v>43644</v>
      </c>
      <c r="G182" s="57">
        <v>545.29</v>
      </c>
      <c r="I182" s="70">
        <v>43644</v>
      </c>
      <c r="J182" s="69">
        <v>607.54999999999995</v>
      </c>
    </row>
    <row r="183" spans="5:10" ht="16.5" x14ac:dyDescent="0.4">
      <c r="E183" s="14"/>
      <c r="F183" s="59">
        <v>43637</v>
      </c>
      <c r="G183" s="57">
        <v>461.36</v>
      </c>
      <c r="I183" s="70">
        <v>43637</v>
      </c>
      <c r="J183" s="69">
        <v>530.22</v>
      </c>
    </row>
    <row r="184" spans="5:10" ht="16.5" x14ac:dyDescent="0.4">
      <c r="E184" s="14"/>
      <c r="F184" s="59">
        <v>43630</v>
      </c>
      <c r="G184" s="57">
        <v>383.36</v>
      </c>
      <c r="I184" s="70">
        <v>43630</v>
      </c>
      <c r="J184" s="69">
        <v>457.72</v>
      </c>
    </row>
    <row r="185" spans="5:10" ht="16.5" x14ac:dyDescent="0.4">
      <c r="E185" s="14"/>
      <c r="F185" s="59">
        <v>43622</v>
      </c>
      <c r="G185" s="57">
        <v>361.25</v>
      </c>
      <c r="I185" s="70">
        <v>43622</v>
      </c>
      <c r="J185" s="69">
        <v>433.11</v>
      </c>
    </row>
    <row r="186" spans="5:10" ht="16.5" x14ac:dyDescent="0.4">
      <c r="E186" s="14"/>
      <c r="F186" s="59">
        <v>43616</v>
      </c>
      <c r="G186" s="57">
        <v>330.38</v>
      </c>
      <c r="I186" s="70">
        <v>43616</v>
      </c>
      <c r="J186" s="69">
        <v>407.29</v>
      </c>
    </row>
    <row r="187" spans="5:10" ht="16.5" x14ac:dyDescent="0.4">
      <c r="E187" s="14"/>
      <c r="F187" s="59">
        <v>43609</v>
      </c>
      <c r="G187" s="57">
        <v>331.06</v>
      </c>
      <c r="I187" s="70">
        <v>43609</v>
      </c>
      <c r="J187" s="69">
        <v>402.95</v>
      </c>
    </row>
    <row r="188" spans="5:10" ht="16.5" x14ac:dyDescent="0.4">
      <c r="E188" s="14"/>
      <c r="F188" s="59">
        <v>43602</v>
      </c>
      <c r="G188" s="57">
        <v>339.33</v>
      </c>
      <c r="I188" s="70">
        <v>43602</v>
      </c>
      <c r="J188" s="69">
        <v>416.45</v>
      </c>
    </row>
    <row r="189" spans="5:10" ht="16.5" x14ac:dyDescent="0.4">
      <c r="E189" s="14"/>
      <c r="F189" s="59">
        <v>43595</v>
      </c>
      <c r="G189" s="57">
        <v>346.93</v>
      </c>
      <c r="I189" s="70">
        <v>43595</v>
      </c>
      <c r="J189" s="69">
        <v>439.38</v>
      </c>
    </row>
    <row r="190" spans="5:10" ht="16.5" x14ac:dyDescent="0.4">
      <c r="E190" s="14"/>
      <c r="F190" s="59">
        <v>43581</v>
      </c>
      <c r="G190" s="57">
        <v>304.66000000000003</v>
      </c>
      <c r="I190" s="70">
        <v>43581</v>
      </c>
      <c r="J190" s="69">
        <v>395.29</v>
      </c>
    </row>
    <row r="191" spans="5:10" ht="16.5" x14ac:dyDescent="0.4">
      <c r="E191" s="14"/>
      <c r="F191" s="59">
        <v>43574</v>
      </c>
      <c r="G191" s="57">
        <v>310.3</v>
      </c>
      <c r="I191" s="70">
        <v>43574</v>
      </c>
      <c r="J191" s="69">
        <v>400.27</v>
      </c>
    </row>
    <row r="192" spans="5:10" ht="16.5" x14ac:dyDescent="0.4">
      <c r="E192" s="14"/>
      <c r="F192" s="59">
        <v>43567</v>
      </c>
      <c r="G192" s="57">
        <v>331.69</v>
      </c>
      <c r="I192" s="70">
        <v>43567</v>
      </c>
      <c r="J192" s="69">
        <v>416.21</v>
      </c>
    </row>
    <row r="193" spans="5:10" ht="16.5" x14ac:dyDescent="0.4">
      <c r="E193" s="14"/>
      <c r="F193" s="59">
        <v>43559</v>
      </c>
      <c r="G193" s="57">
        <v>336.02</v>
      </c>
      <c r="I193" s="70">
        <v>43559</v>
      </c>
      <c r="J193" s="69">
        <v>414.82</v>
      </c>
    </row>
    <row r="194" spans="5:10" ht="16.5" x14ac:dyDescent="0.4">
      <c r="E194" s="14"/>
      <c r="F194" s="59">
        <v>43553</v>
      </c>
      <c r="G194" s="57">
        <v>317.27999999999997</v>
      </c>
      <c r="I194" s="70">
        <v>43553</v>
      </c>
      <c r="J194" s="69">
        <v>390.83</v>
      </c>
    </row>
    <row r="195" spans="5:10" ht="16.5" x14ac:dyDescent="0.4">
      <c r="E195" s="14"/>
      <c r="F195" s="59">
        <v>43546</v>
      </c>
      <c r="G195" s="57">
        <v>314.73</v>
      </c>
      <c r="I195" s="70">
        <v>43546</v>
      </c>
      <c r="J195" s="69">
        <v>379.93</v>
      </c>
    </row>
    <row r="196" spans="5:10" ht="16.5" x14ac:dyDescent="0.4">
      <c r="E196" s="14"/>
      <c r="F196" s="59">
        <v>43539</v>
      </c>
      <c r="G196" s="57">
        <v>249.29</v>
      </c>
      <c r="I196" s="70">
        <v>43539</v>
      </c>
      <c r="J196" s="69">
        <v>309.52</v>
      </c>
    </row>
    <row r="197" spans="5:10" ht="16.5" x14ac:dyDescent="0.4">
      <c r="E197" s="14"/>
      <c r="F197" s="59">
        <v>43532</v>
      </c>
      <c r="G197" s="57">
        <v>2.2599999999999998</v>
      </c>
      <c r="I197" s="70">
        <v>43532</v>
      </c>
      <c r="J197" s="69">
        <v>58.05</v>
      </c>
    </row>
    <row r="198" spans="5:10" ht="16.5" x14ac:dyDescent="0.4">
      <c r="E198" s="14"/>
      <c r="F198" s="59">
        <v>43525</v>
      </c>
      <c r="G198" s="57">
        <v>-27.99</v>
      </c>
      <c r="I198" s="70">
        <v>43525</v>
      </c>
      <c r="J198" s="69">
        <v>25.72</v>
      </c>
    </row>
    <row r="199" spans="5:10" ht="16.5" x14ac:dyDescent="0.4">
      <c r="E199" s="14"/>
      <c r="F199" s="59">
        <v>43518</v>
      </c>
      <c r="G199" s="57">
        <v>-5.35</v>
      </c>
      <c r="I199" s="70">
        <v>43518</v>
      </c>
      <c r="J199" s="69">
        <v>43.98</v>
      </c>
    </row>
    <row r="200" spans="5:10" ht="16.5" x14ac:dyDescent="0.4">
      <c r="E200" s="14"/>
      <c r="F200" s="59">
        <v>43497</v>
      </c>
      <c r="G200" s="57">
        <v>-147.58000000000001</v>
      </c>
      <c r="I200" s="70">
        <v>43497</v>
      </c>
      <c r="J200" s="69">
        <v>-100.29</v>
      </c>
    </row>
    <row r="201" spans="5:10" ht="16.5" x14ac:dyDescent="0.4">
      <c r="E201" s="14"/>
      <c r="F201" s="59">
        <v>43490</v>
      </c>
      <c r="G201" s="57">
        <v>-131.80000000000001</v>
      </c>
      <c r="I201" s="70">
        <v>43490</v>
      </c>
      <c r="J201" s="69">
        <v>-84.95</v>
      </c>
    </row>
    <row r="202" spans="5:10" ht="16.5" x14ac:dyDescent="0.4">
      <c r="E202" s="14"/>
      <c r="F202" s="59">
        <v>43483</v>
      </c>
      <c r="G202" s="57">
        <v>-35.58</v>
      </c>
      <c r="I202" s="70">
        <v>43483</v>
      </c>
      <c r="J202" s="69">
        <v>13.14</v>
      </c>
    </row>
    <row r="203" spans="5:10" ht="16.5" x14ac:dyDescent="0.4">
      <c r="E203" s="14"/>
      <c r="F203" s="59">
        <v>43476</v>
      </c>
      <c r="G203" s="57">
        <v>28.11</v>
      </c>
      <c r="I203" s="70">
        <v>43476</v>
      </c>
      <c r="J203" s="69">
        <v>78.540000000000006</v>
      </c>
    </row>
    <row r="204" spans="5:10" ht="16.5" x14ac:dyDescent="0.4">
      <c r="E204" s="14"/>
      <c r="F204" s="59">
        <v>43469</v>
      </c>
      <c r="G204" s="57">
        <v>47.26</v>
      </c>
      <c r="I204" s="70">
        <v>43469</v>
      </c>
      <c r="J204" s="69">
        <v>96.37</v>
      </c>
    </row>
    <row r="205" spans="5:10" ht="16.5" x14ac:dyDescent="0.4">
      <c r="E205" s="14"/>
      <c r="F205" s="59">
        <v>43462</v>
      </c>
      <c r="G205" s="57">
        <v>73.010000000000005</v>
      </c>
      <c r="I205" s="70">
        <v>43462</v>
      </c>
      <c r="J205" s="69">
        <v>117.87</v>
      </c>
    </row>
    <row r="206" spans="5:10" ht="16.5" x14ac:dyDescent="0.4">
      <c r="E206" s="14"/>
      <c r="F206" s="59">
        <v>43455</v>
      </c>
      <c r="G206" s="57">
        <v>103.75</v>
      </c>
      <c r="I206" s="70">
        <v>43455</v>
      </c>
      <c r="J206" s="69">
        <v>153.78</v>
      </c>
    </row>
    <row r="207" spans="5:10" ht="16.5" x14ac:dyDescent="0.4">
      <c r="E207" s="14"/>
      <c r="F207" s="59">
        <v>43448</v>
      </c>
      <c r="G207" s="57">
        <v>123.75</v>
      </c>
      <c r="I207" s="70">
        <v>43448</v>
      </c>
      <c r="J207" s="69">
        <v>178.73</v>
      </c>
    </row>
    <row r="208" spans="5:10" ht="16.5" x14ac:dyDescent="0.4">
      <c r="E208" s="14"/>
      <c r="F208" s="59">
        <v>43441</v>
      </c>
      <c r="G208" s="57">
        <v>110.05</v>
      </c>
      <c r="I208" s="70">
        <v>43441</v>
      </c>
      <c r="J208" s="69">
        <v>159.88999999999999</v>
      </c>
    </row>
    <row r="209" spans="5:10" ht="16.5" x14ac:dyDescent="0.4">
      <c r="E209" s="14"/>
      <c r="F209" s="59">
        <v>43434</v>
      </c>
      <c r="G209" s="57">
        <v>80.53</v>
      </c>
      <c r="I209" s="70">
        <v>43434</v>
      </c>
      <c r="J209" s="69">
        <v>122.14</v>
      </c>
    </row>
    <row r="210" spans="5:10" ht="16.5" x14ac:dyDescent="0.4">
      <c r="E210" s="14"/>
      <c r="F210" s="59">
        <v>43427</v>
      </c>
      <c r="G210" s="57">
        <v>94.54</v>
      </c>
      <c r="I210" s="70">
        <v>43427</v>
      </c>
      <c r="J210" s="69">
        <v>133.66</v>
      </c>
    </row>
    <row r="211" spans="5:10" ht="16.5" x14ac:dyDescent="0.4">
      <c r="E211" s="14"/>
      <c r="F211" s="59">
        <v>43420</v>
      </c>
      <c r="G211" s="57">
        <v>120.9</v>
      </c>
      <c r="I211" s="70">
        <v>43420</v>
      </c>
      <c r="J211" s="69">
        <v>172.17</v>
      </c>
    </row>
    <row r="212" spans="5:10" ht="16.5" x14ac:dyDescent="0.4">
      <c r="E212" s="14"/>
      <c r="F212" s="59">
        <v>43413</v>
      </c>
      <c r="G212" s="57">
        <v>125.56</v>
      </c>
      <c r="I212" s="70">
        <v>43413</v>
      </c>
      <c r="J212" s="69">
        <v>178.33</v>
      </c>
    </row>
    <row r="213" spans="5:10" ht="16.5" x14ac:dyDescent="0.4">
      <c r="E213" s="14"/>
      <c r="F213" s="59">
        <v>43406</v>
      </c>
      <c r="G213" s="57">
        <v>137.35</v>
      </c>
      <c r="I213" s="70">
        <v>43406</v>
      </c>
      <c r="J213" s="69">
        <v>183.9</v>
      </c>
    </row>
    <row r="214" spans="5:10" ht="16.5" x14ac:dyDescent="0.4">
      <c r="E214" s="14"/>
      <c r="F214" s="59">
        <v>43399</v>
      </c>
      <c r="G214" s="57">
        <v>142.16</v>
      </c>
      <c r="I214" s="70">
        <v>43399</v>
      </c>
      <c r="J214" s="69">
        <v>190.26</v>
      </c>
    </row>
    <row r="215" spans="5:10" ht="16.5" x14ac:dyDescent="0.4">
      <c r="E215" s="14"/>
      <c r="F215" s="59">
        <v>43392</v>
      </c>
      <c r="G215" s="57">
        <v>167.03</v>
      </c>
      <c r="I215" s="70">
        <v>43392</v>
      </c>
      <c r="J215" s="69">
        <v>215.97</v>
      </c>
    </row>
    <row r="216" spans="5:10" ht="16.5" x14ac:dyDescent="0.4">
      <c r="E216" s="14"/>
      <c r="F216" s="59">
        <v>43385</v>
      </c>
      <c r="G216" s="57">
        <v>177.23</v>
      </c>
      <c r="I216" s="70">
        <v>43385</v>
      </c>
      <c r="J216" s="69">
        <v>229.11</v>
      </c>
    </row>
    <row r="217" spans="5:10" ht="16.5" x14ac:dyDescent="0.4">
      <c r="E217" s="14"/>
      <c r="F217" s="59">
        <v>43371</v>
      </c>
      <c r="G217" s="57">
        <v>198.1</v>
      </c>
      <c r="I217" s="70">
        <v>43371</v>
      </c>
      <c r="J217" s="69">
        <v>253.99</v>
      </c>
    </row>
    <row r="218" spans="5:10" ht="16.5" x14ac:dyDescent="0.4">
      <c r="E218" s="14"/>
      <c r="F218" s="59">
        <v>43364</v>
      </c>
      <c r="G218" s="57">
        <v>206.41</v>
      </c>
      <c r="I218" s="70">
        <v>43364</v>
      </c>
      <c r="J218" s="69">
        <v>256.62</v>
      </c>
    </row>
    <row r="219" spans="5:10" ht="16.5" x14ac:dyDescent="0.4">
      <c r="E219" s="14"/>
      <c r="F219" s="59">
        <v>43357</v>
      </c>
      <c r="G219" s="57">
        <v>234.7</v>
      </c>
      <c r="I219" s="70">
        <v>43357</v>
      </c>
      <c r="J219" s="69">
        <v>272.17</v>
      </c>
    </row>
    <row r="220" spans="5:10" ht="16.5" x14ac:dyDescent="0.4">
      <c r="E220" s="14"/>
      <c r="F220" s="59">
        <v>43350</v>
      </c>
      <c r="G220" s="57">
        <v>179.96</v>
      </c>
      <c r="I220" s="70">
        <v>43350</v>
      </c>
      <c r="J220" s="69">
        <v>198.92</v>
      </c>
    </row>
    <row r="221" spans="5:10" ht="16.5" x14ac:dyDescent="0.4">
      <c r="E221" s="14"/>
      <c r="F221" s="59">
        <v>43343</v>
      </c>
      <c r="G221" s="57">
        <v>136.88999999999999</v>
      </c>
      <c r="I221" s="70">
        <v>43343</v>
      </c>
      <c r="J221" s="69">
        <v>154.34</v>
      </c>
    </row>
    <row r="222" spans="5:10" ht="16.5" x14ac:dyDescent="0.4">
      <c r="E222" s="14"/>
      <c r="F222" s="59">
        <v>43336</v>
      </c>
      <c r="G222" s="57">
        <v>150.94</v>
      </c>
      <c r="I222" s="70">
        <v>43336</v>
      </c>
      <c r="J222" s="69">
        <v>161.04</v>
      </c>
    </row>
    <row r="223" spans="5:10" ht="16.5" x14ac:dyDescent="0.4">
      <c r="E223" s="14"/>
      <c r="F223" s="59">
        <v>43329</v>
      </c>
      <c r="G223" s="57">
        <v>182.02</v>
      </c>
      <c r="I223" s="70">
        <v>43329</v>
      </c>
      <c r="J223" s="69">
        <v>190.89</v>
      </c>
    </row>
    <row r="224" spans="5:10" ht="16.5" x14ac:dyDescent="0.4">
      <c r="E224" s="14"/>
      <c r="F224" s="59">
        <v>43322</v>
      </c>
      <c r="G224" s="57">
        <v>147.32</v>
      </c>
      <c r="I224" s="70">
        <v>43322</v>
      </c>
      <c r="J224" s="69">
        <v>154.94999999999999</v>
      </c>
    </row>
    <row r="225" spans="5:10" ht="16.5" x14ac:dyDescent="0.4">
      <c r="E225" s="14"/>
      <c r="F225" s="59">
        <v>43315</v>
      </c>
      <c r="G225" s="57">
        <v>76.22</v>
      </c>
      <c r="I225" s="70">
        <v>43315</v>
      </c>
      <c r="J225" s="69">
        <v>84.71</v>
      </c>
    </row>
    <row r="226" spans="5:10" ht="16.5" x14ac:dyDescent="0.4">
      <c r="E226" s="14"/>
      <c r="F226" s="59">
        <v>43308</v>
      </c>
      <c r="G226" s="57">
        <v>44.53</v>
      </c>
      <c r="I226" s="70">
        <v>43308</v>
      </c>
      <c r="J226" s="69">
        <v>40.94</v>
      </c>
    </row>
    <row r="227" spans="5:10" ht="16.5" x14ac:dyDescent="0.4">
      <c r="E227" s="14"/>
      <c r="F227" s="59">
        <v>43301</v>
      </c>
      <c r="G227" s="57">
        <v>-17.22</v>
      </c>
      <c r="I227" s="70">
        <v>43301</v>
      </c>
      <c r="J227" s="69">
        <v>-34.39</v>
      </c>
    </row>
    <row r="228" spans="5:10" ht="16.5" x14ac:dyDescent="0.4">
      <c r="E228" s="14"/>
      <c r="F228" s="59">
        <v>43294</v>
      </c>
      <c r="G228" s="57">
        <v>-38.64</v>
      </c>
      <c r="I228" s="70">
        <v>43294</v>
      </c>
      <c r="J228" s="69">
        <v>-66.52</v>
      </c>
    </row>
    <row r="229" spans="5:10" ht="16.5" x14ac:dyDescent="0.4">
      <c r="E229" s="14"/>
      <c r="F229" s="59">
        <v>43287</v>
      </c>
      <c r="G229" s="57">
        <v>-126.69</v>
      </c>
      <c r="I229" s="70">
        <v>43287</v>
      </c>
      <c r="J229" s="69">
        <v>-164.05</v>
      </c>
    </row>
    <row r="230" spans="5:10" ht="16.5" x14ac:dyDescent="0.4">
      <c r="E230" s="14"/>
      <c r="F230" s="59">
        <v>43280</v>
      </c>
      <c r="G230" s="57">
        <v>-129.44</v>
      </c>
      <c r="I230" s="70">
        <v>43280</v>
      </c>
      <c r="J230" s="69">
        <v>-130.81</v>
      </c>
    </row>
    <row r="231" spans="5:10" ht="16.5" x14ac:dyDescent="0.4">
      <c r="E231" s="14"/>
      <c r="F231" s="59">
        <v>43273</v>
      </c>
      <c r="G231" s="57">
        <v>-114.22</v>
      </c>
      <c r="I231" s="70">
        <v>43273</v>
      </c>
      <c r="J231" s="69">
        <v>-125.12</v>
      </c>
    </row>
    <row r="232" spans="5:10" ht="16.5" x14ac:dyDescent="0.4">
      <c r="E232" s="14"/>
      <c r="F232" s="59">
        <v>43266</v>
      </c>
      <c r="G232" s="57">
        <v>-128.56</v>
      </c>
      <c r="I232" s="70">
        <v>43266</v>
      </c>
      <c r="J232" s="69">
        <v>-147.32</v>
      </c>
    </row>
    <row r="233" spans="5:10" ht="16.5" x14ac:dyDescent="0.4">
      <c r="E233" s="14"/>
      <c r="F233" s="59">
        <v>43259</v>
      </c>
      <c r="G233" s="57">
        <v>-157.22999999999999</v>
      </c>
      <c r="I233" s="70">
        <v>43259</v>
      </c>
      <c r="J233" s="69">
        <v>-183.06</v>
      </c>
    </row>
    <row r="234" spans="5:10" ht="16.5" x14ac:dyDescent="0.4">
      <c r="E234" s="14"/>
      <c r="F234" s="59">
        <v>43252</v>
      </c>
      <c r="G234" s="57">
        <v>-171.26</v>
      </c>
      <c r="I234" s="70">
        <v>43252</v>
      </c>
      <c r="J234" s="69">
        <v>-207.02</v>
      </c>
    </row>
    <row r="235" spans="5:10" ht="16.5" x14ac:dyDescent="0.4">
      <c r="E235" s="14"/>
      <c r="F235" s="59">
        <v>43245</v>
      </c>
      <c r="G235" s="57">
        <v>-302.33</v>
      </c>
      <c r="I235" s="70">
        <v>43245</v>
      </c>
      <c r="J235" s="69">
        <v>-329.7</v>
      </c>
    </row>
    <row r="236" spans="5:10" ht="16.5" x14ac:dyDescent="0.4">
      <c r="E236" s="14"/>
      <c r="F236" s="59">
        <v>43238</v>
      </c>
      <c r="G236" s="57">
        <v>-326.32</v>
      </c>
      <c r="I236" s="70">
        <v>43238</v>
      </c>
      <c r="J236" s="69">
        <v>-362.99</v>
      </c>
    </row>
    <row r="237" spans="5:10" ht="16.5" x14ac:dyDescent="0.4">
      <c r="E237" s="14"/>
      <c r="F237" s="59">
        <v>43231</v>
      </c>
      <c r="G237" s="57">
        <v>-325.85000000000002</v>
      </c>
      <c r="I237" s="70">
        <v>43231</v>
      </c>
      <c r="J237" s="69">
        <v>-365.33</v>
      </c>
    </row>
    <row r="238" spans="5:10" ht="16.5" x14ac:dyDescent="0.4">
      <c r="E238" s="14"/>
      <c r="F238" s="59">
        <v>43224</v>
      </c>
      <c r="G238" s="57">
        <v>-318.86</v>
      </c>
      <c r="I238" s="70">
        <v>43224</v>
      </c>
      <c r="J238" s="69">
        <v>-362.26</v>
      </c>
    </row>
    <row r="239" spans="5:10" ht="16.5" x14ac:dyDescent="0.4">
      <c r="E239" s="14"/>
      <c r="F239" s="59">
        <v>43217</v>
      </c>
      <c r="G239" s="57">
        <v>-304.58</v>
      </c>
      <c r="I239" s="70">
        <v>43217</v>
      </c>
      <c r="J239" s="69">
        <v>-353.59</v>
      </c>
    </row>
    <row r="240" spans="5:10" ht="16.5" x14ac:dyDescent="0.4">
      <c r="E240" s="14"/>
      <c r="F240" s="59">
        <v>43210</v>
      </c>
      <c r="G240" s="57">
        <v>-289.83999999999997</v>
      </c>
      <c r="I240" s="70">
        <v>43210</v>
      </c>
      <c r="J240" s="69">
        <v>-333.17</v>
      </c>
    </row>
    <row r="241" spans="5:11" ht="16.5" x14ac:dyDescent="0.4">
      <c r="E241" s="14"/>
      <c r="F241" s="59">
        <v>43203</v>
      </c>
      <c r="G241" s="57">
        <v>-272.41000000000003</v>
      </c>
      <c r="I241" s="70">
        <v>43203</v>
      </c>
      <c r="J241" s="69">
        <v>-324.45999999999998</v>
      </c>
    </row>
    <row r="242" spans="5:11" ht="16.5" x14ac:dyDescent="0.4">
      <c r="E242" s="14"/>
      <c r="F242" s="59">
        <v>43196</v>
      </c>
      <c r="G242" s="57">
        <v>-249.64</v>
      </c>
      <c r="I242" s="70">
        <v>43196</v>
      </c>
      <c r="J242" s="69">
        <v>-309.43</v>
      </c>
    </row>
    <row r="243" spans="5:11" ht="16.5" x14ac:dyDescent="0.4">
      <c r="E243" s="14"/>
      <c r="F243" s="59">
        <v>43189</v>
      </c>
      <c r="G243" s="57">
        <v>-269.32</v>
      </c>
      <c r="I243" s="70">
        <v>43189</v>
      </c>
      <c r="J243" s="69">
        <v>-337.81</v>
      </c>
      <c r="K243" s="74"/>
    </row>
    <row r="244" spans="5:11" ht="16.5" x14ac:dyDescent="0.4">
      <c r="E244" s="14"/>
      <c r="F244" s="59">
        <v>43182</v>
      </c>
      <c r="G244" s="57">
        <v>-252.13</v>
      </c>
      <c r="I244" s="70">
        <v>43182</v>
      </c>
      <c r="J244" s="69">
        <v>-327.32</v>
      </c>
      <c r="K244" s="74"/>
    </row>
    <row r="245" spans="5:11" ht="16.5" x14ac:dyDescent="0.4">
      <c r="E245" s="14"/>
      <c r="F245" s="59">
        <v>43175</v>
      </c>
      <c r="G245" s="57">
        <v>-168.03</v>
      </c>
      <c r="I245" s="70">
        <v>43175</v>
      </c>
      <c r="J245" s="69">
        <v>-251.58</v>
      </c>
      <c r="K245" s="74"/>
    </row>
    <row r="246" spans="5:11" ht="16.5" x14ac:dyDescent="0.4">
      <c r="E246" s="14"/>
      <c r="F246" s="59">
        <v>43168</v>
      </c>
      <c r="G246" s="57">
        <v>-135.25</v>
      </c>
      <c r="I246" s="70">
        <v>43168</v>
      </c>
      <c r="J246" s="69">
        <v>-224.85</v>
      </c>
      <c r="K246" s="74"/>
    </row>
    <row r="247" spans="5:11" ht="16.5" x14ac:dyDescent="0.4">
      <c r="E247" s="14"/>
      <c r="F247" s="59">
        <v>43161</v>
      </c>
      <c r="G247" s="57">
        <v>-56.36</v>
      </c>
      <c r="I247" s="70">
        <v>43161</v>
      </c>
      <c r="J247" s="69">
        <v>-171</v>
      </c>
      <c r="K247" s="74"/>
    </row>
    <row r="248" spans="5:11" ht="16.5" x14ac:dyDescent="0.4">
      <c r="E248" s="14"/>
      <c r="F248" s="59">
        <v>43140</v>
      </c>
      <c r="G248" s="57">
        <v>170.98</v>
      </c>
      <c r="I248" s="70">
        <v>43140</v>
      </c>
      <c r="J248" s="69">
        <v>-69.92</v>
      </c>
      <c r="K248" s="74"/>
    </row>
    <row r="249" spans="5:11" ht="16.5" x14ac:dyDescent="0.4">
      <c r="E249" s="14"/>
      <c r="F249" s="59">
        <v>43133</v>
      </c>
      <c r="G249" s="57">
        <v>257.17</v>
      </c>
      <c r="I249" s="70">
        <v>43133</v>
      </c>
      <c r="J249" s="69">
        <v>-5.89</v>
      </c>
      <c r="K249" s="74"/>
    </row>
    <row r="250" spans="5:11" ht="16.5" x14ac:dyDescent="0.4">
      <c r="E250" s="14"/>
      <c r="F250" s="59">
        <v>43126</v>
      </c>
      <c r="G250" s="57">
        <v>288.51</v>
      </c>
      <c r="I250" s="70">
        <v>43126</v>
      </c>
      <c r="J250" s="69">
        <v>53.99</v>
      </c>
      <c r="K250" s="74"/>
    </row>
    <row r="251" spans="5:11" ht="16.5" x14ac:dyDescent="0.4">
      <c r="E251" s="14"/>
      <c r="F251" s="59">
        <v>43119</v>
      </c>
      <c r="G251" s="57">
        <v>307.91000000000003</v>
      </c>
      <c r="I251" s="70">
        <v>43119</v>
      </c>
      <c r="J251" s="69">
        <v>96.99</v>
      </c>
      <c r="K251" s="74"/>
    </row>
    <row r="252" spans="5:11" ht="16.5" x14ac:dyDescent="0.4">
      <c r="E252" s="14"/>
      <c r="F252" s="59">
        <v>43112</v>
      </c>
      <c r="G252" s="57">
        <v>318.45999999999998</v>
      </c>
      <c r="I252" s="70">
        <v>43112</v>
      </c>
      <c r="J252" s="69">
        <v>133.09</v>
      </c>
      <c r="K252" s="74"/>
    </row>
    <row r="253" spans="5:11" ht="16.5" x14ac:dyDescent="0.4">
      <c r="E253" s="14"/>
      <c r="F253" s="59">
        <v>43105</v>
      </c>
      <c r="G253" s="57">
        <v>300.36</v>
      </c>
      <c r="I253" s="70">
        <v>43105</v>
      </c>
      <c r="J253" s="69">
        <v>114.52</v>
      </c>
      <c r="K253" s="75"/>
    </row>
    <row r="254" spans="5:11" ht="16.5" x14ac:dyDescent="0.4">
      <c r="E254" s="14"/>
      <c r="F254" s="59">
        <v>43098</v>
      </c>
      <c r="G254" s="57">
        <v>294.98</v>
      </c>
      <c r="I254" s="70">
        <v>43098</v>
      </c>
      <c r="J254" s="69">
        <v>110.29</v>
      </c>
      <c r="K254" s="75"/>
    </row>
    <row r="255" spans="5:11" ht="16.5" x14ac:dyDescent="0.4">
      <c r="E255" s="14"/>
      <c r="F255" s="59">
        <v>43091</v>
      </c>
      <c r="G255" s="57">
        <v>300.73</v>
      </c>
      <c r="I255" s="70">
        <v>43091</v>
      </c>
      <c r="J255" s="69">
        <v>115.94</v>
      </c>
      <c r="K255" s="75"/>
    </row>
    <row r="256" spans="5:11" ht="16.5" x14ac:dyDescent="0.4">
      <c r="E256" s="14"/>
      <c r="F256" s="59">
        <v>43084</v>
      </c>
      <c r="G256" s="57">
        <v>300.66000000000003</v>
      </c>
      <c r="I256" s="70">
        <v>43084</v>
      </c>
      <c r="J256" s="69">
        <v>128.96</v>
      </c>
      <c r="K256" s="75"/>
    </row>
    <row r="257" spans="5:11" ht="16.5" x14ac:dyDescent="0.4">
      <c r="E257" s="14"/>
      <c r="F257" s="59">
        <v>43077</v>
      </c>
      <c r="G257" s="57">
        <v>289.52999999999997</v>
      </c>
      <c r="I257" s="70">
        <v>43077</v>
      </c>
      <c r="J257" s="69">
        <v>120.74</v>
      </c>
      <c r="K257" s="75"/>
    </row>
    <row r="258" spans="5:11" ht="16.5" x14ac:dyDescent="0.4">
      <c r="E258" s="14"/>
      <c r="F258" s="59">
        <v>43070</v>
      </c>
      <c r="G258" s="57">
        <v>241.86</v>
      </c>
      <c r="I258" s="70">
        <v>43070</v>
      </c>
      <c r="J258" s="69">
        <v>72.33</v>
      </c>
      <c r="K258" s="75"/>
    </row>
    <row r="259" spans="5:11" ht="16.5" x14ac:dyDescent="0.4">
      <c r="E259" s="14"/>
      <c r="F259" s="59">
        <v>43063</v>
      </c>
      <c r="G259" s="57">
        <v>223</v>
      </c>
      <c r="I259" s="70">
        <v>43063</v>
      </c>
      <c r="J259" s="69">
        <v>52.72</v>
      </c>
      <c r="K259" s="75"/>
    </row>
    <row r="260" spans="5:11" ht="16.5" x14ac:dyDescent="0.4">
      <c r="E260" s="14"/>
      <c r="F260" s="59">
        <v>43056</v>
      </c>
      <c r="G260" s="57">
        <v>218.32</v>
      </c>
      <c r="I260" s="70">
        <v>43056</v>
      </c>
      <c r="J260" s="69">
        <v>50.66</v>
      </c>
      <c r="K260" s="75"/>
    </row>
    <row r="261" spans="5:11" ht="16.5" x14ac:dyDescent="0.4">
      <c r="E261" s="14"/>
      <c r="F261" s="59">
        <v>43049</v>
      </c>
      <c r="G261" s="57">
        <v>214.27</v>
      </c>
      <c r="I261" s="70">
        <v>43049</v>
      </c>
      <c r="J261" s="69">
        <v>51.06</v>
      </c>
      <c r="K261" s="75"/>
    </row>
    <row r="262" spans="5:11" ht="16.5" x14ac:dyDescent="0.4">
      <c r="E262" s="14"/>
      <c r="F262" s="59">
        <v>43042</v>
      </c>
      <c r="G262" s="57">
        <v>217.06</v>
      </c>
      <c r="I262" s="70">
        <v>43042</v>
      </c>
      <c r="J262" s="69">
        <v>55.58</v>
      </c>
      <c r="K262" s="75"/>
    </row>
    <row r="263" spans="5:11" ht="16.5" x14ac:dyDescent="0.4">
      <c r="E263" s="14"/>
      <c r="F263" s="59">
        <v>43035</v>
      </c>
      <c r="G263" s="57">
        <v>218.46</v>
      </c>
      <c r="I263" s="70">
        <v>43035</v>
      </c>
      <c r="J263" s="69">
        <v>55.9</v>
      </c>
      <c r="K263" s="75"/>
    </row>
    <row r="264" spans="5:11" ht="16.5" x14ac:dyDescent="0.4">
      <c r="E264" s="14"/>
      <c r="F264" s="59">
        <v>43028</v>
      </c>
      <c r="G264" s="57">
        <v>206.32</v>
      </c>
      <c r="I264" s="70">
        <v>43028</v>
      </c>
      <c r="J264" s="69">
        <v>55.32</v>
      </c>
      <c r="K264" s="75"/>
    </row>
    <row r="265" spans="5:11" ht="16.5" x14ac:dyDescent="0.4">
      <c r="E265" s="14"/>
      <c r="F265" s="59">
        <v>43021</v>
      </c>
      <c r="G265" s="57">
        <v>218.61</v>
      </c>
      <c r="I265" s="70">
        <v>43021</v>
      </c>
      <c r="J265" s="69">
        <v>43.36</v>
      </c>
      <c r="K265" s="75"/>
    </row>
    <row r="266" spans="5:11" ht="16.5" x14ac:dyDescent="0.4">
      <c r="E266" s="14"/>
      <c r="F266" s="59">
        <v>43007</v>
      </c>
      <c r="G266" s="57">
        <v>239.26</v>
      </c>
      <c r="I266" s="70">
        <v>43007</v>
      </c>
      <c r="J266" s="69">
        <v>53.15</v>
      </c>
      <c r="K266" s="75"/>
    </row>
    <row r="267" spans="5:11" ht="16.5" x14ac:dyDescent="0.4">
      <c r="E267" s="14"/>
      <c r="F267" s="59">
        <v>43000</v>
      </c>
      <c r="G267" s="57">
        <v>254.52</v>
      </c>
      <c r="I267" s="70">
        <v>43000</v>
      </c>
      <c r="J267" s="69">
        <v>55.98</v>
      </c>
      <c r="K267" s="75"/>
    </row>
    <row r="268" spans="5:11" ht="16.5" x14ac:dyDescent="0.4">
      <c r="E268" s="14"/>
      <c r="F268" s="59">
        <v>42993</v>
      </c>
      <c r="G268" s="57">
        <v>266.79000000000002</v>
      </c>
      <c r="I268" s="70">
        <v>42993</v>
      </c>
      <c r="J268" s="69">
        <v>44.27</v>
      </c>
      <c r="K268" s="75"/>
    </row>
    <row r="269" spans="5:11" ht="16.5" x14ac:dyDescent="0.4">
      <c r="E269" s="14"/>
      <c r="F269" s="59">
        <v>42986</v>
      </c>
      <c r="G269" s="57">
        <v>283.14999999999998</v>
      </c>
      <c r="I269" s="70">
        <v>42986</v>
      </c>
      <c r="J269" s="69">
        <v>48.61</v>
      </c>
      <c r="K269" s="75"/>
    </row>
    <row r="270" spans="5:11" ht="16.5" x14ac:dyDescent="0.4">
      <c r="E270" s="14"/>
      <c r="F270" s="59">
        <v>42979</v>
      </c>
      <c r="G270" s="57">
        <v>266.36</v>
      </c>
      <c r="I270" s="70">
        <v>42979</v>
      </c>
      <c r="J270" s="69">
        <v>21.71</v>
      </c>
      <c r="K270" s="75"/>
    </row>
    <row r="271" spans="5:11" ht="16.5" x14ac:dyDescent="0.4">
      <c r="E271" s="14"/>
      <c r="F271" s="59">
        <v>42972</v>
      </c>
      <c r="G271" s="57">
        <v>265.49</v>
      </c>
      <c r="I271" s="70">
        <v>42972</v>
      </c>
      <c r="J271" s="69">
        <v>15.9</v>
      </c>
      <c r="K271" s="75"/>
    </row>
    <row r="272" spans="5:11" ht="16.5" x14ac:dyDescent="0.4">
      <c r="E272" s="14"/>
      <c r="F272" s="59">
        <v>42965</v>
      </c>
      <c r="G272" s="57">
        <v>237.66</v>
      </c>
      <c r="I272" s="70">
        <v>42965</v>
      </c>
      <c r="J272" s="69">
        <v>-16.45</v>
      </c>
      <c r="K272" s="75"/>
    </row>
    <row r="273" spans="5:11" ht="16.5" x14ac:dyDescent="0.4">
      <c r="E273" s="14"/>
      <c r="F273" s="59">
        <v>42958</v>
      </c>
      <c r="G273" s="57">
        <v>255.48</v>
      </c>
      <c r="I273" s="70">
        <v>42958</v>
      </c>
      <c r="J273" s="69">
        <v>1.38</v>
      </c>
      <c r="K273" s="75"/>
    </row>
    <row r="274" spans="5:11" ht="16.5" x14ac:dyDescent="0.4">
      <c r="E274" s="14"/>
      <c r="F274" s="59">
        <v>42951</v>
      </c>
      <c r="G274" s="57">
        <v>193.49</v>
      </c>
      <c r="I274" s="70">
        <v>42951</v>
      </c>
      <c r="J274" s="69">
        <v>-61.07</v>
      </c>
      <c r="K274" s="75"/>
    </row>
    <row r="275" spans="5:11" ht="16.5" x14ac:dyDescent="0.4">
      <c r="E275" s="14"/>
      <c r="F275" s="59">
        <v>42944</v>
      </c>
      <c r="G275" s="57">
        <v>168.94</v>
      </c>
      <c r="I275" s="70">
        <v>42944</v>
      </c>
      <c r="J275" s="69">
        <v>-85.91</v>
      </c>
      <c r="K275" s="75"/>
    </row>
    <row r="276" spans="5:11" ht="16.5" x14ac:dyDescent="0.4">
      <c r="E276" s="14"/>
      <c r="F276" s="59">
        <v>42937</v>
      </c>
      <c r="G276" s="57">
        <v>196.03</v>
      </c>
      <c r="I276" s="70">
        <v>42937</v>
      </c>
      <c r="J276" s="69">
        <v>-73.650000000000006</v>
      </c>
      <c r="K276" s="75"/>
    </row>
    <row r="277" spans="5:11" ht="16.5" x14ac:dyDescent="0.4">
      <c r="E277" s="14"/>
      <c r="F277" s="59">
        <v>42930</v>
      </c>
      <c r="G277" s="57">
        <v>191.21</v>
      </c>
      <c r="I277" s="70">
        <v>42930</v>
      </c>
      <c r="J277" s="69">
        <v>-68.81</v>
      </c>
      <c r="K277" s="75"/>
    </row>
    <row r="278" spans="5:11" ht="16.5" x14ac:dyDescent="0.4">
      <c r="E278" s="14"/>
      <c r="F278" s="59">
        <v>42923</v>
      </c>
      <c r="G278" s="57">
        <v>190.79</v>
      </c>
      <c r="I278" s="70">
        <v>42923</v>
      </c>
      <c r="J278" s="69">
        <v>-81.33</v>
      </c>
      <c r="K278" s="75"/>
    </row>
    <row r="279" spans="5:11" ht="16.5" x14ac:dyDescent="0.4">
      <c r="E279" s="14"/>
      <c r="F279" s="59">
        <v>42916</v>
      </c>
      <c r="G279" s="57">
        <v>184.58</v>
      </c>
      <c r="I279" s="70">
        <v>42916</v>
      </c>
      <c r="J279" s="69">
        <v>-92.63</v>
      </c>
      <c r="K279" s="75"/>
    </row>
    <row r="280" spans="5:11" ht="16.5" x14ac:dyDescent="0.4">
      <c r="E280" s="14"/>
      <c r="F280" s="59">
        <v>42909</v>
      </c>
      <c r="G280" s="57">
        <v>181.6</v>
      </c>
      <c r="I280" s="70">
        <v>42909</v>
      </c>
      <c r="J280" s="69">
        <v>-74.28</v>
      </c>
      <c r="K280" s="75"/>
    </row>
    <row r="281" spans="5:11" ht="16.5" x14ac:dyDescent="0.4">
      <c r="E281" s="14"/>
      <c r="F281" s="59">
        <v>42902</v>
      </c>
      <c r="G281" s="57">
        <v>185.37</v>
      </c>
      <c r="I281" s="70">
        <v>42902</v>
      </c>
      <c r="J281" s="69">
        <v>-52.48</v>
      </c>
      <c r="K281" s="75"/>
    </row>
    <row r="282" spans="5:11" ht="16.5" x14ac:dyDescent="0.4">
      <c r="E282" s="14"/>
      <c r="F282" s="59">
        <v>42895</v>
      </c>
      <c r="G282" s="57">
        <v>120.44</v>
      </c>
      <c r="I282" s="70">
        <v>42895</v>
      </c>
      <c r="J282" s="69">
        <v>-92.91</v>
      </c>
      <c r="K282" s="75"/>
    </row>
    <row r="283" spans="5:11" ht="16.5" x14ac:dyDescent="0.4">
      <c r="E283" s="14"/>
      <c r="F283" s="59">
        <v>42888</v>
      </c>
      <c r="G283" s="57">
        <v>130.02000000000001</v>
      </c>
      <c r="I283" s="70">
        <v>42888</v>
      </c>
      <c r="J283" s="69">
        <v>-89.13</v>
      </c>
      <c r="K283" s="75"/>
    </row>
    <row r="284" spans="5:11" ht="16.5" x14ac:dyDescent="0.4">
      <c r="E284" s="14"/>
      <c r="F284" s="59">
        <v>42881</v>
      </c>
      <c r="G284" s="57">
        <v>197.71</v>
      </c>
      <c r="I284" s="70">
        <v>42881</v>
      </c>
      <c r="J284" s="69">
        <v>-28.17</v>
      </c>
      <c r="K284" s="75"/>
    </row>
    <row r="285" spans="5:11" ht="16.5" x14ac:dyDescent="0.4">
      <c r="E285" s="14"/>
      <c r="F285" s="59">
        <v>42874</v>
      </c>
      <c r="G285" s="57">
        <v>230.75</v>
      </c>
      <c r="I285" s="70">
        <v>42874</v>
      </c>
      <c r="J285" s="69">
        <v>22.82</v>
      </c>
      <c r="K285" s="75"/>
    </row>
    <row r="286" spans="5:11" ht="16.5" x14ac:dyDescent="0.4">
      <c r="E286" s="14"/>
      <c r="F286" s="59">
        <v>42867</v>
      </c>
      <c r="G286" s="57">
        <v>270.69</v>
      </c>
      <c r="I286" s="70">
        <v>42867</v>
      </c>
      <c r="J286" s="69">
        <v>77.010000000000005</v>
      </c>
      <c r="K286" s="75"/>
    </row>
    <row r="287" spans="5:11" ht="16.5" x14ac:dyDescent="0.4">
      <c r="E287" s="14"/>
      <c r="F287" s="59">
        <v>42860</v>
      </c>
      <c r="G287" s="57">
        <v>317.01</v>
      </c>
      <c r="I287" s="70">
        <v>42860</v>
      </c>
      <c r="J287" s="69">
        <v>125.48</v>
      </c>
      <c r="K287" s="75"/>
    </row>
    <row r="288" spans="5:11" ht="16.5" x14ac:dyDescent="0.4">
      <c r="E288" s="14"/>
      <c r="F288" s="59">
        <v>42853</v>
      </c>
      <c r="G288" s="57">
        <v>340.63</v>
      </c>
      <c r="I288" s="70">
        <v>42853</v>
      </c>
      <c r="J288" s="69">
        <v>160.97</v>
      </c>
      <c r="K288" s="75"/>
    </row>
    <row r="289" spans="5:11" ht="16.5" x14ac:dyDescent="0.4">
      <c r="E289" s="14"/>
      <c r="F289" s="59">
        <v>42846</v>
      </c>
      <c r="G289" s="57">
        <v>387.49</v>
      </c>
      <c r="I289" s="70">
        <v>42846</v>
      </c>
      <c r="J289" s="69">
        <v>216.5</v>
      </c>
      <c r="K289" s="75"/>
    </row>
    <row r="290" spans="5:11" ht="16.5" x14ac:dyDescent="0.4">
      <c r="E290" s="14"/>
      <c r="F290" s="59">
        <v>42839</v>
      </c>
      <c r="G290" s="57">
        <v>416.5</v>
      </c>
      <c r="I290" s="70">
        <v>42839</v>
      </c>
      <c r="J290" s="69">
        <v>254.86</v>
      </c>
      <c r="K290" s="75"/>
    </row>
    <row r="291" spans="5:11" ht="16.5" x14ac:dyDescent="0.4">
      <c r="E291" s="14"/>
      <c r="F291" s="59">
        <v>42832</v>
      </c>
      <c r="G291" s="57">
        <v>423.39</v>
      </c>
      <c r="I291" s="70">
        <v>42832</v>
      </c>
      <c r="J291" s="69">
        <v>267.62</v>
      </c>
      <c r="K291" s="75"/>
    </row>
    <row r="292" spans="5:11" ht="16.5" x14ac:dyDescent="0.4">
      <c r="E292" s="14"/>
      <c r="F292" s="59">
        <v>42825</v>
      </c>
      <c r="G292" s="57">
        <v>423.85</v>
      </c>
      <c r="I292" s="70">
        <v>42825</v>
      </c>
      <c r="J292" s="69">
        <v>266.3</v>
      </c>
      <c r="K292" s="75"/>
    </row>
    <row r="293" spans="5:11" ht="16.5" x14ac:dyDescent="0.4">
      <c r="E293" s="14"/>
      <c r="F293" s="59">
        <v>42818</v>
      </c>
      <c r="G293" s="57">
        <v>409.63</v>
      </c>
      <c r="I293" s="70">
        <v>42818</v>
      </c>
      <c r="J293" s="69">
        <v>245.83</v>
      </c>
      <c r="K293" s="75"/>
    </row>
    <row r="294" spans="5:11" ht="16.5" x14ac:dyDescent="0.4">
      <c r="E294" s="14"/>
      <c r="F294" s="59">
        <v>42811</v>
      </c>
      <c r="G294" s="57">
        <v>395.54</v>
      </c>
      <c r="I294" s="70">
        <v>42811</v>
      </c>
      <c r="J294" s="69">
        <v>231.95</v>
      </c>
      <c r="K294" s="75"/>
    </row>
    <row r="295" spans="5:11" ht="16.5" x14ac:dyDescent="0.4">
      <c r="E295" s="14"/>
      <c r="F295" s="59">
        <v>42804</v>
      </c>
      <c r="G295" s="57">
        <v>430.81</v>
      </c>
      <c r="I295" s="70">
        <v>42804</v>
      </c>
      <c r="J295" s="69">
        <v>255.11</v>
      </c>
      <c r="K295" s="75"/>
    </row>
    <row r="296" spans="5:11" ht="16.5" x14ac:dyDescent="0.4">
      <c r="E296" s="14"/>
      <c r="F296" s="59">
        <v>42797</v>
      </c>
      <c r="G296" s="57">
        <v>468.73</v>
      </c>
      <c r="I296" s="70">
        <v>42797</v>
      </c>
      <c r="J296" s="69">
        <v>289.38</v>
      </c>
      <c r="K296" s="75"/>
    </row>
    <row r="297" spans="5:11" ht="16.5" x14ac:dyDescent="0.4">
      <c r="E297" s="14"/>
      <c r="F297" s="59">
        <v>42790</v>
      </c>
      <c r="G297" s="57">
        <v>516.32000000000005</v>
      </c>
      <c r="I297" s="70">
        <v>42790</v>
      </c>
      <c r="J297" s="69">
        <v>318.58</v>
      </c>
      <c r="K297" s="75"/>
    </row>
    <row r="298" spans="5:11" ht="16.5" x14ac:dyDescent="0.4">
      <c r="E298" s="14"/>
      <c r="F298" s="59">
        <v>42783</v>
      </c>
      <c r="G298" s="57">
        <v>522.63</v>
      </c>
      <c r="I298" s="70">
        <v>42783</v>
      </c>
      <c r="J298" s="69">
        <v>292.93</v>
      </c>
      <c r="K298" s="75"/>
    </row>
    <row r="299" spans="5:11" ht="16.5" x14ac:dyDescent="0.4">
      <c r="E299" s="14"/>
      <c r="F299" s="59">
        <v>42776</v>
      </c>
      <c r="G299" s="57">
        <v>569.86</v>
      </c>
      <c r="I299" s="70">
        <v>42776</v>
      </c>
      <c r="J299" s="69">
        <v>284.39</v>
      </c>
      <c r="K299" s="75"/>
    </row>
    <row r="300" spans="5:11" ht="16.5" x14ac:dyDescent="0.4">
      <c r="E300" s="14"/>
      <c r="F300" s="59">
        <v>42755</v>
      </c>
      <c r="G300" s="57">
        <v>653.79</v>
      </c>
      <c r="I300" s="70">
        <v>42755</v>
      </c>
      <c r="J300" s="69">
        <v>328.96</v>
      </c>
      <c r="K300" s="75"/>
    </row>
    <row r="301" spans="5:11" ht="16.5" x14ac:dyDescent="0.4">
      <c r="E301" s="14"/>
      <c r="F301" s="59">
        <v>42748</v>
      </c>
      <c r="G301" s="57">
        <v>670.54</v>
      </c>
      <c r="I301" s="70">
        <v>42748</v>
      </c>
      <c r="J301" s="69">
        <v>337.43</v>
      </c>
      <c r="K301" s="75"/>
    </row>
    <row r="302" spans="5:11" ht="16.5" x14ac:dyDescent="0.4">
      <c r="E302" s="14"/>
      <c r="F302" s="59">
        <v>42741</v>
      </c>
      <c r="G302" s="57">
        <v>648.79999999999995</v>
      </c>
      <c r="I302" s="70">
        <v>42741</v>
      </c>
      <c r="J302" s="69">
        <v>322.08</v>
      </c>
      <c r="K302" s="75"/>
    </row>
    <row r="303" spans="5:11" ht="16.5" x14ac:dyDescent="0.4">
      <c r="E303" s="14"/>
      <c r="F303" s="59">
        <v>42734</v>
      </c>
      <c r="G303" s="57">
        <v>580.39</v>
      </c>
      <c r="I303" s="70">
        <v>42734</v>
      </c>
      <c r="J303" s="69">
        <v>253.43</v>
      </c>
      <c r="K303" s="75"/>
    </row>
    <row r="304" spans="5:11" ht="16.5" x14ac:dyDescent="0.4">
      <c r="E304" s="14"/>
      <c r="F304" s="59">
        <v>42727</v>
      </c>
      <c r="G304" s="57">
        <v>567.25</v>
      </c>
      <c r="I304" s="70">
        <v>42727</v>
      </c>
      <c r="J304" s="69">
        <v>249.67</v>
      </c>
      <c r="K304" s="75"/>
    </row>
    <row r="305" spans="5:11" ht="16.5" x14ac:dyDescent="0.4">
      <c r="E305" s="14"/>
      <c r="F305" s="59">
        <v>42720</v>
      </c>
      <c r="G305" s="57">
        <v>581.16999999999996</v>
      </c>
      <c r="I305" s="70">
        <v>42720</v>
      </c>
      <c r="J305" s="69">
        <v>254.56</v>
      </c>
      <c r="K305" s="75"/>
    </row>
    <row r="306" spans="5:11" ht="16.5" x14ac:dyDescent="0.4">
      <c r="E306" s="14"/>
      <c r="F306" s="59">
        <v>42713</v>
      </c>
      <c r="G306" s="57">
        <v>559.19000000000005</v>
      </c>
      <c r="I306" s="70">
        <v>42713</v>
      </c>
      <c r="J306" s="69">
        <v>207.78</v>
      </c>
      <c r="K306" s="75"/>
    </row>
    <row r="307" spans="5:11" ht="16.5" x14ac:dyDescent="0.4">
      <c r="E307" s="14"/>
      <c r="F307" s="59">
        <v>42706</v>
      </c>
      <c r="G307" s="57">
        <v>535.45000000000005</v>
      </c>
      <c r="I307" s="70">
        <v>42706</v>
      </c>
      <c r="J307" s="69">
        <v>160.62</v>
      </c>
      <c r="K307" s="75"/>
    </row>
    <row r="308" spans="5:11" ht="16.5" x14ac:dyDescent="0.4">
      <c r="E308" s="14"/>
      <c r="F308" s="59">
        <v>42699</v>
      </c>
      <c r="G308" s="57">
        <v>513.94000000000005</v>
      </c>
      <c r="I308" s="70">
        <v>42699</v>
      </c>
      <c r="J308" s="69">
        <v>109.77</v>
      </c>
      <c r="K308" s="75"/>
    </row>
    <row r="309" spans="5:11" ht="16.5" x14ac:dyDescent="0.4">
      <c r="E309" s="14"/>
      <c r="F309" s="59">
        <v>42692</v>
      </c>
      <c r="G309" s="57">
        <v>518.99</v>
      </c>
      <c r="I309" s="70">
        <v>42692</v>
      </c>
      <c r="J309" s="69">
        <v>72.36</v>
      </c>
      <c r="K309" s="75"/>
    </row>
    <row r="310" spans="5:11" ht="16.5" x14ac:dyDescent="0.4">
      <c r="E310" s="14"/>
      <c r="F310" s="59">
        <v>42685</v>
      </c>
      <c r="G310" s="57">
        <v>518.92999999999995</v>
      </c>
      <c r="I310" s="70">
        <v>42685</v>
      </c>
      <c r="J310" s="69">
        <v>53.38</v>
      </c>
      <c r="K310" s="75"/>
    </row>
    <row r="311" spans="5:11" ht="16.5" x14ac:dyDescent="0.4">
      <c r="E311" s="14"/>
      <c r="F311" s="59">
        <v>42678</v>
      </c>
      <c r="G311" s="57">
        <v>499.85</v>
      </c>
      <c r="I311" s="70">
        <v>42678</v>
      </c>
      <c r="J311" s="69">
        <v>-8.61</v>
      </c>
      <c r="K311" s="75"/>
    </row>
    <row r="312" spans="5:11" ht="16.5" x14ac:dyDescent="0.4">
      <c r="E312" s="14"/>
      <c r="F312" s="59">
        <v>42671</v>
      </c>
      <c r="G312" s="57">
        <v>476.33</v>
      </c>
      <c r="I312" s="70">
        <v>42671</v>
      </c>
      <c r="J312" s="69">
        <v>-41.28</v>
      </c>
      <c r="K312" s="75"/>
    </row>
    <row r="313" spans="5:11" ht="16.5" x14ac:dyDescent="0.4">
      <c r="E313" s="14"/>
      <c r="F313" s="59">
        <v>42664</v>
      </c>
      <c r="G313" s="57">
        <v>449.43</v>
      </c>
      <c r="I313" s="70">
        <v>42664</v>
      </c>
      <c r="J313" s="69">
        <v>-63.85</v>
      </c>
      <c r="K313" s="75"/>
    </row>
    <row r="314" spans="5:11" ht="16.5" x14ac:dyDescent="0.4">
      <c r="E314" s="14"/>
      <c r="F314" s="59">
        <v>42657</v>
      </c>
      <c r="G314" s="57">
        <v>483.45</v>
      </c>
      <c r="I314" s="70">
        <v>42657</v>
      </c>
      <c r="J314" s="69">
        <v>-15.41</v>
      </c>
      <c r="K314" s="75"/>
    </row>
    <row r="315" spans="5:11" ht="16.5" x14ac:dyDescent="0.4">
      <c r="E315" s="14"/>
      <c r="F315" s="59">
        <v>42643</v>
      </c>
      <c r="G315" s="57">
        <v>573.16999999999996</v>
      </c>
      <c r="I315" s="70">
        <v>42643</v>
      </c>
      <c r="J315" s="69">
        <v>77.290000000000006</v>
      </c>
      <c r="K315" s="75"/>
    </row>
    <row r="316" spans="5:11" ht="16.5" x14ac:dyDescent="0.4">
      <c r="E316" s="14"/>
      <c r="F316" s="59">
        <v>42636</v>
      </c>
      <c r="G316" s="57">
        <v>663.2</v>
      </c>
      <c r="I316" s="70">
        <v>42636</v>
      </c>
      <c r="J316" s="69">
        <v>172.19</v>
      </c>
      <c r="K316" s="75"/>
    </row>
    <row r="317" spans="5:11" ht="16.5" x14ac:dyDescent="0.4">
      <c r="E317" s="14"/>
      <c r="F317" s="59">
        <v>42629</v>
      </c>
      <c r="G317" s="57">
        <v>698.8</v>
      </c>
      <c r="I317" s="70">
        <v>42629</v>
      </c>
      <c r="J317" s="69">
        <v>216</v>
      </c>
      <c r="K317" s="75"/>
    </row>
    <row r="318" spans="5:11" ht="16.5" x14ac:dyDescent="0.4">
      <c r="E318" s="14"/>
      <c r="F318" s="59">
        <v>42622</v>
      </c>
      <c r="G318" s="57">
        <v>729.62</v>
      </c>
      <c r="I318" s="70">
        <v>42622</v>
      </c>
      <c r="J318" s="69">
        <v>248.7</v>
      </c>
      <c r="K318" s="75"/>
    </row>
    <row r="319" spans="5:11" ht="16.5" x14ac:dyDescent="0.4">
      <c r="E319" s="14"/>
      <c r="F319" s="59">
        <v>42615</v>
      </c>
      <c r="G319" s="57">
        <v>725.98</v>
      </c>
      <c r="I319" s="70">
        <v>42615</v>
      </c>
      <c r="J319" s="69">
        <v>264.02</v>
      </c>
      <c r="K319" s="75"/>
    </row>
    <row r="320" spans="5:11" ht="16.5" x14ac:dyDescent="0.4">
      <c r="E320" s="14"/>
      <c r="F320" s="59">
        <v>42608</v>
      </c>
      <c r="G320" s="57">
        <v>750.54</v>
      </c>
      <c r="I320" s="70">
        <v>42608</v>
      </c>
      <c r="J320" s="69">
        <v>287</v>
      </c>
      <c r="K320" s="75"/>
    </row>
    <row r="321" spans="5:11" ht="16.5" x14ac:dyDescent="0.4">
      <c r="E321" s="14"/>
      <c r="F321" s="59">
        <v>42601</v>
      </c>
      <c r="G321" s="57">
        <v>763.54</v>
      </c>
      <c r="I321" s="70">
        <v>42601</v>
      </c>
      <c r="J321" s="69">
        <v>298.08</v>
      </c>
      <c r="K321" s="75"/>
    </row>
    <row r="322" spans="5:11" ht="16.5" x14ac:dyDescent="0.4">
      <c r="E322" s="14"/>
      <c r="F322" s="59">
        <v>42594</v>
      </c>
      <c r="G322" s="57">
        <v>781.81</v>
      </c>
      <c r="I322" s="70">
        <v>42594</v>
      </c>
      <c r="J322" s="69">
        <v>313.55</v>
      </c>
      <c r="K322" s="75"/>
    </row>
    <row r="323" spans="5:11" ht="16.5" x14ac:dyDescent="0.4">
      <c r="E323" s="14"/>
      <c r="F323" s="59">
        <v>42587</v>
      </c>
      <c r="G323" s="57">
        <v>736.28</v>
      </c>
      <c r="I323" s="70">
        <v>42587</v>
      </c>
      <c r="J323" s="69">
        <v>273.86</v>
      </c>
      <c r="K323" s="75"/>
    </row>
    <row r="324" spans="5:11" ht="16.5" x14ac:dyDescent="0.4">
      <c r="E324" s="14"/>
      <c r="F324" s="59">
        <v>42580</v>
      </c>
      <c r="G324" s="57">
        <v>754.3</v>
      </c>
      <c r="I324" s="70">
        <v>42580</v>
      </c>
      <c r="J324" s="69">
        <v>333.21</v>
      </c>
      <c r="K324" s="75"/>
    </row>
    <row r="325" spans="5:11" ht="16.5" x14ac:dyDescent="0.4">
      <c r="E325" s="14"/>
      <c r="F325" s="59">
        <v>42573</v>
      </c>
      <c r="G325" s="57">
        <v>770.45</v>
      </c>
      <c r="I325" s="70">
        <v>42573</v>
      </c>
      <c r="J325" s="69">
        <v>377.81</v>
      </c>
      <c r="K325" s="75"/>
    </row>
    <row r="326" spans="5:11" ht="16.5" x14ac:dyDescent="0.4">
      <c r="E326" s="14"/>
      <c r="F326" s="59">
        <v>42566</v>
      </c>
      <c r="G326" s="57">
        <v>605.36</v>
      </c>
      <c r="I326" s="70">
        <v>42566</v>
      </c>
      <c r="J326" s="69">
        <v>235.45</v>
      </c>
      <c r="K326" s="75"/>
    </row>
    <row r="327" spans="5:11" ht="16.5" x14ac:dyDescent="0.4">
      <c r="E327" s="14"/>
      <c r="F327" s="59">
        <v>42559</v>
      </c>
      <c r="G327" s="57">
        <v>607.1</v>
      </c>
      <c r="I327" s="70">
        <v>42559</v>
      </c>
      <c r="J327" s="69">
        <v>258.91000000000003</v>
      </c>
      <c r="K327" s="75"/>
    </row>
    <row r="328" spans="5:11" ht="16.5" x14ac:dyDescent="0.4">
      <c r="E328" s="14"/>
      <c r="F328" s="59">
        <v>42552</v>
      </c>
      <c r="G328" s="57">
        <v>642.74</v>
      </c>
      <c r="I328" s="70">
        <v>42552</v>
      </c>
      <c r="J328" s="69">
        <v>361.66</v>
      </c>
      <c r="K328" s="75"/>
    </row>
    <row r="329" spans="5:11" ht="16.5" x14ac:dyDescent="0.4">
      <c r="E329" s="14"/>
      <c r="F329" s="59">
        <v>42545</v>
      </c>
      <c r="G329" s="57">
        <v>736.78</v>
      </c>
      <c r="I329" s="70">
        <v>42545</v>
      </c>
      <c r="J329" s="69">
        <v>450.38</v>
      </c>
      <c r="K329" s="75"/>
    </row>
    <row r="330" spans="5:11" ht="16.5" x14ac:dyDescent="0.4">
      <c r="E330" s="14"/>
      <c r="F330" s="59">
        <v>42538</v>
      </c>
      <c r="G330" s="57">
        <v>763.25</v>
      </c>
      <c r="I330" s="70">
        <v>42538</v>
      </c>
      <c r="J330" s="69">
        <v>491.5</v>
      </c>
      <c r="K330" s="75"/>
    </row>
    <row r="331" spans="5:11" ht="16.5" x14ac:dyDescent="0.4">
      <c r="E331" s="14"/>
      <c r="F331" s="59">
        <v>42531</v>
      </c>
      <c r="G331" s="57">
        <v>806.45</v>
      </c>
      <c r="I331" s="70">
        <v>42531</v>
      </c>
      <c r="J331" s="69">
        <v>529.98</v>
      </c>
      <c r="K331" s="75"/>
    </row>
    <row r="332" spans="5:11" ht="16.5" x14ac:dyDescent="0.4">
      <c r="E332" s="14"/>
      <c r="F332" s="59">
        <v>42524</v>
      </c>
      <c r="G332" s="57">
        <v>813.96</v>
      </c>
      <c r="I332" s="70">
        <v>42524</v>
      </c>
      <c r="J332" s="69">
        <v>532.6</v>
      </c>
      <c r="K332" s="75"/>
    </row>
    <row r="333" spans="5:11" ht="16.5" x14ac:dyDescent="0.4">
      <c r="E333" s="14"/>
      <c r="F333" s="59">
        <v>42517</v>
      </c>
      <c r="G333" s="57">
        <v>794.21</v>
      </c>
      <c r="I333" s="70">
        <v>42517</v>
      </c>
      <c r="J333" s="69">
        <v>562.75</v>
      </c>
      <c r="K333" s="75"/>
    </row>
    <row r="334" spans="5:11" ht="16.5" x14ac:dyDescent="0.4">
      <c r="E334" s="14"/>
      <c r="F334" s="59">
        <v>42510</v>
      </c>
      <c r="G334" s="57">
        <v>776.69</v>
      </c>
      <c r="I334" s="70">
        <v>42510</v>
      </c>
      <c r="J334" s="69">
        <v>641.87</v>
      </c>
      <c r="K334" s="75"/>
    </row>
    <row r="335" spans="5:11" ht="16.5" x14ac:dyDescent="0.4">
      <c r="E335" s="14"/>
      <c r="F335" s="59">
        <v>42503</v>
      </c>
      <c r="G335" s="57">
        <v>769.46</v>
      </c>
      <c r="I335" s="70">
        <v>42503</v>
      </c>
      <c r="J335" s="69">
        <v>638.02</v>
      </c>
      <c r="K335" s="75"/>
    </row>
    <row r="336" spans="5:11" ht="16.5" x14ac:dyDescent="0.4">
      <c r="E336" s="14"/>
      <c r="F336" s="59">
        <v>42496</v>
      </c>
      <c r="G336" s="57">
        <v>777.5</v>
      </c>
      <c r="I336" s="70">
        <v>42496</v>
      </c>
      <c r="J336" s="69">
        <v>648.79999999999995</v>
      </c>
      <c r="K336" s="75"/>
    </row>
    <row r="337" spans="5:11" ht="16.5" x14ac:dyDescent="0.4">
      <c r="E337" s="14"/>
      <c r="F337" s="59">
        <v>42489</v>
      </c>
      <c r="G337" s="57">
        <v>731.95</v>
      </c>
      <c r="I337" s="70">
        <v>42489</v>
      </c>
      <c r="J337" s="69">
        <v>606.53</v>
      </c>
      <c r="K337" s="75"/>
    </row>
    <row r="338" spans="5:11" ht="16.5" x14ac:dyDescent="0.4">
      <c r="E338" s="14"/>
      <c r="F338" s="59">
        <v>42482</v>
      </c>
      <c r="G338" s="57">
        <v>696.53</v>
      </c>
      <c r="I338" s="70">
        <v>42482</v>
      </c>
      <c r="J338" s="69">
        <v>576.85</v>
      </c>
      <c r="K338" s="75"/>
    </row>
    <row r="339" spans="5:11" ht="16.5" x14ac:dyDescent="0.4">
      <c r="E339" s="14"/>
      <c r="F339" s="59">
        <v>42475</v>
      </c>
      <c r="G339" s="57">
        <v>672.82</v>
      </c>
      <c r="I339" s="70">
        <v>42475</v>
      </c>
      <c r="J339" s="69">
        <v>556.85</v>
      </c>
      <c r="K339" s="75"/>
    </row>
    <row r="340" spans="5:11" ht="16.5" x14ac:dyDescent="0.4">
      <c r="E340" s="14"/>
      <c r="F340" s="59">
        <v>42468</v>
      </c>
      <c r="G340" s="57">
        <v>674.52</v>
      </c>
      <c r="I340" s="70">
        <v>42468</v>
      </c>
      <c r="J340" s="69">
        <v>569.5</v>
      </c>
      <c r="K340" s="75"/>
    </row>
    <row r="341" spans="5:11" ht="16.5" x14ac:dyDescent="0.4">
      <c r="E341" s="14"/>
      <c r="F341" s="59">
        <v>42461</v>
      </c>
      <c r="G341" s="57">
        <v>662.26</v>
      </c>
      <c r="I341" s="70">
        <v>42461</v>
      </c>
      <c r="J341" s="69">
        <v>581.4</v>
      </c>
      <c r="K341" s="75"/>
    </row>
    <row r="342" spans="5:11" ht="16.5" x14ac:dyDescent="0.4">
      <c r="E342" s="14"/>
      <c r="F342" s="59">
        <v>42454</v>
      </c>
      <c r="G342" s="57">
        <v>650.65</v>
      </c>
      <c r="I342" s="70">
        <v>42454</v>
      </c>
      <c r="J342" s="69">
        <v>568.82000000000005</v>
      </c>
      <c r="K342" s="75"/>
    </row>
    <row r="343" spans="5:11" ht="16.5" x14ac:dyDescent="0.4">
      <c r="E343" s="14"/>
      <c r="F343" s="59">
        <v>42447</v>
      </c>
      <c r="G343" s="57">
        <v>576.79</v>
      </c>
      <c r="I343" s="70">
        <v>42447</v>
      </c>
      <c r="J343" s="69">
        <v>483.99</v>
      </c>
      <c r="K343" s="75"/>
    </row>
    <row r="344" spans="5:11" ht="16.5" x14ac:dyDescent="0.4">
      <c r="E344" s="14"/>
      <c r="F344" s="59">
        <v>42440</v>
      </c>
      <c r="G344" s="57">
        <v>557.32000000000005</v>
      </c>
      <c r="I344" s="70">
        <v>42440</v>
      </c>
      <c r="J344" s="69">
        <v>435.54</v>
      </c>
      <c r="K344" s="75"/>
    </row>
    <row r="345" spans="5:11" ht="16.5" x14ac:dyDescent="0.4">
      <c r="E345" s="14"/>
      <c r="F345" s="59">
        <v>42433</v>
      </c>
      <c r="G345" s="57">
        <v>528.29</v>
      </c>
      <c r="I345" s="70">
        <v>42433</v>
      </c>
      <c r="J345" s="69">
        <v>360.23</v>
      </c>
      <c r="K345" s="75"/>
    </row>
    <row r="346" spans="5:11" ht="16.5" x14ac:dyDescent="0.4">
      <c r="E346" s="14"/>
      <c r="F346" s="59">
        <v>42426</v>
      </c>
      <c r="G346" s="57">
        <v>518.48</v>
      </c>
      <c r="I346" s="70">
        <v>42426</v>
      </c>
      <c r="J346" s="69">
        <v>333.88</v>
      </c>
      <c r="K346" s="75"/>
    </row>
    <row r="347" spans="5:11" ht="16.5" x14ac:dyDescent="0.4">
      <c r="E347" s="14"/>
      <c r="F347" s="59">
        <v>42419</v>
      </c>
      <c r="G347" s="57">
        <v>548.1</v>
      </c>
      <c r="I347" s="70">
        <v>42419</v>
      </c>
      <c r="J347" s="69">
        <v>357.9</v>
      </c>
      <c r="K347" s="75"/>
    </row>
    <row r="348" spans="5:11" ht="16.5" x14ac:dyDescent="0.4">
      <c r="E348" s="14"/>
      <c r="F348" s="59">
        <v>42405</v>
      </c>
      <c r="G348" s="57">
        <v>551.6</v>
      </c>
      <c r="I348" s="70">
        <v>42405</v>
      </c>
      <c r="J348" s="69">
        <v>347.7</v>
      </c>
      <c r="K348" s="75"/>
    </row>
    <row r="349" spans="5:11" ht="16.5" x14ac:dyDescent="0.4">
      <c r="E349" s="14"/>
      <c r="F349" s="59">
        <v>42398</v>
      </c>
      <c r="G349" s="57">
        <v>521.9</v>
      </c>
      <c r="I349" s="70">
        <v>42398</v>
      </c>
      <c r="J349" s="69">
        <v>308.39999999999998</v>
      </c>
      <c r="K349" s="75"/>
    </row>
    <row r="350" spans="5:11" ht="16.5" x14ac:dyDescent="0.4">
      <c r="E350" s="14"/>
      <c r="F350" s="59">
        <v>42391</v>
      </c>
      <c r="G350" s="57">
        <v>514</v>
      </c>
      <c r="I350" s="70">
        <v>42391</v>
      </c>
      <c r="J350" s="69">
        <v>287.7</v>
      </c>
      <c r="K350" s="75"/>
    </row>
    <row r="351" spans="5:11" ht="16.5" x14ac:dyDescent="0.4">
      <c r="E351" s="14"/>
      <c r="F351" s="59">
        <v>42384</v>
      </c>
      <c r="G351" s="57">
        <v>528</v>
      </c>
      <c r="I351" s="70">
        <v>42384</v>
      </c>
      <c r="J351" s="69">
        <v>293.60000000000002</v>
      </c>
      <c r="K351" s="75"/>
    </row>
    <row r="352" spans="5:11" ht="16.5" x14ac:dyDescent="0.4">
      <c r="E352" s="14"/>
      <c r="F352" s="59">
        <v>42377</v>
      </c>
      <c r="G352" s="57">
        <v>463.6</v>
      </c>
      <c r="I352" s="70">
        <v>42377</v>
      </c>
      <c r="J352" s="69">
        <v>230.6</v>
      </c>
      <c r="K352" s="75"/>
    </row>
    <row r="353" spans="5:11" ht="16.5" x14ac:dyDescent="0.4">
      <c r="E353" s="14"/>
      <c r="F353" s="59">
        <v>42370</v>
      </c>
      <c r="G353" s="57">
        <v>403.5</v>
      </c>
      <c r="I353" s="70">
        <v>42370</v>
      </c>
      <c r="J353" s="69">
        <v>168.4</v>
      </c>
      <c r="K353" s="75"/>
    </row>
    <row r="354" spans="5:11" ht="16.5" x14ac:dyDescent="0.4">
      <c r="E354" s="14"/>
      <c r="F354" s="59">
        <v>42363</v>
      </c>
      <c r="G354" s="57">
        <v>348.3</v>
      </c>
      <c r="I354" s="70">
        <v>42363</v>
      </c>
      <c r="J354" s="69">
        <v>132.9</v>
      </c>
      <c r="K354" s="75"/>
    </row>
    <row r="355" spans="5:11" ht="16.5" x14ac:dyDescent="0.4">
      <c r="E355" s="14"/>
      <c r="F355" s="59">
        <v>42356</v>
      </c>
      <c r="G355" s="57">
        <v>357.8</v>
      </c>
      <c r="I355" s="70">
        <v>42356</v>
      </c>
      <c r="J355" s="69">
        <v>135</v>
      </c>
      <c r="K355" s="75"/>
    </row>
    <row r="356" spans="5:11" ht="16.5" x14ac:dyDescent="0.4">
      <c r="E356" s="14"/>
      <c r="F356" s="59">
        <v>42349</v>
      </c>
      <c r="G356" s="57">
        <v>356.8</v>
      </c>
      <c r="I356" s="70">
        <v>42349</v>
      </c>
      <c r="J356" s="69">
        <v>140.5</v>
      </c>
      <c r="K356" s="75"/>
    </row>
    <row r="357" spans="5:11" ht="16.5" x14ac:dyDescent="0.4">
      <c r="E357" s="14"/>
      <c r="F357" s="59">
        <v>42342</v>
      </c>
      <c r="G357" s="57">
        <v>341.6</v>
      </c>
      <c r="I357" s="70">
        <v>42342</v>
      </c>
      <c r="J357" s="69">
        <v>149.5</v>
      </c>
      <c r="K357" s="75"/>
    </row>
    <row r="358" spans="5:11" ht="16.5" x14ac:dyDescent="0.4">
      <c r="E358" s="14"/>
      <c r="F358" s="59">
        <v>42335</v>
      </c>
      <c r="G358" s="57">
        <v>307.5</v>
      </c>
      <c r="I358" s="70">
        <v>42335</v>
      </c>
      <c r="J358" s="69">
        <v>130.80000000000001</v>
      </c>
      <c r="K358" s="75"/>
    </row>
    <row r="359" spans="5:11" ht="16.5" x14ac:dyDescent="0.4">
      <c r="E359" s="14"/>
      <c r="F359" s="59">
        <v>42328</v>
      </c>
      <c r="G359" s="57">
        <v>283.7</v>
      </c>
      <c r="I359" s="70">
        <v>42328</v>
      </c>
      <c r="J359" s="69">
        <v>120.7</v>
      </c>
      <c r="K359" s="75"/>
    </row>
    <row r="360" spans="5:11" ht="16.5" x14ac:dyDescent="0.4">
      <c r="E360" s="14"/>
      <c r="F360" s="59">
        <v>42321</v>
      </c>
      <c r="G360" s="57">
        <v>279.39999999999998</v>
      </c>
      <c r="I360" s="70">
        <v>42321</v>
      </c>
      <c r="J360" s="69">
        <v>129</v>
      </c>
      <c r="K360" s="75"/>
    </row>
    <row r="361" spans="5:11" ht="16.5" x14ac:dyDescent="0.4">
      <c r="E361" s="14"/>
      <c r="F361" s="59">
        <v>42314</v>
      </c>
      <c r="G361" s="57">
        <v>285.2</v>
      </c>
      <c r="I361" s="70">
        <v>42314</v>
      </c>
      <c r="J361" s="69">
        <v>153.9</v>
      </c>
      <c r="K361" s="75"/>
    </row>
    <row r="362" spans="5:11" ht="16.5" x14ac:dyDescent="0.4">
      <c r="E362" s="14"/>
      <c r="F362" s="59">
        <v>42307</v>
      </c>
      <c r="G362" s="57">
        <v>305.10000000000002</v>
      </c>
      <c r="I362" s="70">
        <v>42307</v>
      </c>
      <c r="J362" s="69">
        <v>196.2</v>
      </c>
      <c r="K362" s="75"/>
    </row>
    <row r="363" spans="5:11" ht="16.5" x14ac:dyDescent="0.4">
      <c r="E363" s="14"/>
      <c r="F363" s="59">
        <v>42300</v>
      </c>
      <c r="G363" s="57">
        <v>321</v>
      </c>
      <c r="I363" s="70">
        <v>42300</v>
      </c>
      <c r="J363" s="69">
        <v>215.3</v>
      </c>
      <c r="K363" s="75"/>
    </row>
    <row r="364" spans="5:11" ht="16.5" x14ac:dyDescent="0.4">
      <c r="E364" s="14"/>
      <c r="F364" s="59">
        <v>42293</v>
      </c>
      <c r="G364" s="57">
        <v>367.1</v>
      </c>
      <c r="I364" s="70">
        <v>42293</v>
      </c>
      <c r="J364" s="69">
        <v>263.89999999999998</v>
      </c>
      <c r="K364" s="75"/>
    </row>
    <row r="365" spans="5:11" ht="16.5" x14ac:dyDescent="0.4">
      <c r="E365" s="14"/>
      <c r="F365" s="59">
        <v>42286</v>
      </c>
      <c r="G365" s="57">
        <v>384.5</v>
      </c>
      <c r="I365" s="70">
        <v>42286</v>
      </c>
      <c r="J365" s="69">
        <v>285.3</v>
      </c>
      <c r="K365" s="75"/>
    </row>
    <row r="366" spans="5:11" ht="16.5" x14ac:dyDescent="0.4">
      <c r="E366" s="14"/>
      <c r="F366" s="59">
        <v>42272</v>
      </c>
      <c r="G366" s="57">
        <v>401.3</v>
      </c>
      <c r="I366" s="70">
        <v>42272</v>
      </c>
      <c r="J366" s="69">
        <v>306.60000000000002</v>
      </c>
      <c r="K366" s="75"/>
    </row>
    <row r="367" spans="5:11" ht="16.5" x14ac:dyDescent="0.4">
      <c r="E367" s="14"/>
      <c r="F367" s="59">
        <v>42265</v>
      </c>
      <c r="G367" s="57">
        <v>415.6</v>
      </c>
      <c r="I367" s="70">
        <v>42265</v>
      </c>
      <c r="J367" s="69">
        <v>332.4</v>
      </c>
      <c r="K367" s="75"/>
    </row>
    <row r="368" spans="5:11" ht="16.5" x14ac:dyDescent="0.4">
      <c r="E368" s="14"/>
      <c r="F368" s="59">
        <v>42258</v>
      </c>
      <c r="G368" s="57">
        <v>451.1</v>
      </c>
      <c r="I368" s="70">
        <v>42258</v>
      </c>
      <c r="J368" s="69">
        <v>381.9</v>
      </c>
      <c r="K368" s="75"/>
    </row>
    <row r="369" spans="5:11" ht="16.5" x14ac:dyDescent="0.4">
      <c r="E369" s="14"/>
      <c r="F369" s="59">
        <v>42244</v>
      </c>
      <c r="G369" s="57">
        <v>449.4</v>
      </c>
      <c r="I369" s="70">
        <v>42244</v>
      </c>
      <c r="J369" s="69">
        <v>426.1</v>
      </c>
      <c r="K369" s="75"/>
    </row>
    <row r="370" spans="5:11" ht="16.5" x14ac:dyDescent="0.4">
      <c r="E370" s="14"/>
      <c r="F370" s="59">
        <v>42237</v>
      </c>
      <c r="G370" s="57">
        <v>440</v>
      </c>
      <c r="I370" s="70">
        <v>42237</v>
      </c>
      <c r="J370" s="69">
        <v>348.6</v>
      </c>
      <c r="K370" s="75"/>
    </row>
    <row r="371" spans="5:11" ht="16.5" x14ac:dyDescent="0.4">
      <c r="E371" s="14"/>
      <c r="F371" s="59">
        <v>42230</v>
      </c>
      <c r="G371" s="57">
        <v>460.7</v>
      </c>
      <c r="I371" s="70">
        <v>42230</v>
      </c>
      <c r="J371" s="69">
        <v>379.8</v>
      </c>
      <c r="K371" s="75"/>
    </row>
    <row r="372" spans="5:11" ht="16.5" x14ac:dyDescent="0.4">
      <c r="E372" s="14"/>
      <c r="F372" s="59">
        <v>42223</v>
      </c>
      <c r="G372" s="57">
        <v>464</v>
      </c>
      <c r="I372" s="70">
        <v>42223</v>
      </c>
      <c r="J372" s="69">
        <v>395.9</v>
      </c>
      <c r="K372" s="75"/>
    </row>
    <row r="373" spans="5:11" ht="16.5" x14ac:dyDescent="0.4">
      <c r="E373" s="14"/>
      <c r="F373" s="59">
        <v>42216</v>
      </c>
      <c r="G373" s="57">
        <v>429.9</v>
      </c>
      <c r="I373" s="70">
        <v>42216</v>
      </c>
      <c r="J373" s="69">
        <v>376.9</v>
      </c>
      <c r="K373" s="75"/>
    </row>
    <row r="374" spans="5:11" ht="16.5" x14ac:dyDescent="0.4">
      <c r="E374" s="14"/>
      <c r="F374" s="59">
        <v>42209</v>
      </c>
      <c r="G374" s="57">
        <v>391.6</v>
      </c>
      <c r="I374" s="70">
        <v>42209</v>
      </c>
      <c r="J374" s="69">
        <v>340.5</v>
      </c>
      <c r="K374" s="75"/>
    </row>
    <row r="375" spans="5:11" ht="16.5" x14ac:dyDescent="0.4">
      <c r="E375" s="14"/>
      <c r="F375" s="59">
        <v>42202</v>
      </c>
      <c r="G375" s="57">
        <v>375</v>
      </c>
      <c r="I375" s="70">
        <v>42202</v>
      </c>
      <c r="J375" s="69">
        <v>393.2</v>
      </c>
      <c r="K375" s="75"/>
    </row>
    <row r="376" spans="5:11" ht="16.5" x14ac:dyDescent="0.4">
      <c r="E376" s="14"/>
      <c r="F376" s="59">
        <v>42195</v>
      </c>
      <c r="G376" s="57">
        <v>337.8</v>
      </c>
      <c r="I376" s="70">
        <v>42195</v>
      </c>
      <c r="J376" s="69">
        <v>360.9</v>
      </c>
      <c r="K376" s="75"/>
    </row>
    <row r="377" spans="5:11" ht="16.5" x14ac:dyDescent="0.4">
      <c r="E377" s="14"/>
      <c r="F377" s="59">
        <v>42188</v>
      </c>
      <c r="G377" s="57">
        <v>257.2</v>
      </c>
      <c r="I377" s="70">
        <v>42188</v>
      </c>
      <c r="J377" s="69">
        <v>280.3</v>
      </c>
      <c r="K377" s="75"/>
    </row>
    <row r="378" spans="5:11" ht="16.5" x14ac:dyDescent="0.4">
      <c r="E378" s="14"/>
      <c r="F378" s="59">
        <v>42181</v>
      </c>
      <c r="G378" s="57">
        <v>195.7</v>
      </c>
      <c r="I378" s="70">
        <v>42181</v>
      </c>
      <c r="J378" s="69">
        <v>222.5</v>
      </c>
      <c r="K378" s="75"/>
    </row>
    <row r="379" spans="5:11" ht="16.5" x14ac:dyDescent="0.4">
      <c r="E379" s="14"/>
      <c r="F379" s="59">
        <v>42174</v>
      </c>
      <c r="G379" s="57">
        <v>168.2</v>
      </c>
      <c r="I379" s="70">
        <v>42174</v>
      </c>
      <c r="J379" s="69">
        <v>206.6</v>
      </c>
      <c r="K379" s="75"/>
    </row>
    <row r="380" spans="5:11" ht="16.5" x14ac:dyDescent="0.4">
      <c r="E380" s="14"/>
      <c r="F380" s="59">
        <v>42167</v>
      </c>
      <c r="G380" s="57">
        <v>138.9</v>
      </c>
      <c r="I380" s="70">
        <v>42167</v>
      </c>
      <c r="J380" s="69">
        <v>190.6</v>
      </c>
      <c r="K380" s="75"/>
    </row>
    <row r="381" spans="5:11" ht="16.5" x14ac:dyDescent="0.4">
      <c r="E381" s="14"/>
      <c r="F381" s="59">
        <v>42160</v>
      </c>
      <c r="G381" s="57">
        <v>115.6</v>
      </c>
      <c r="I381" s="70">
        <v>42160</v>
      </c>
      <c r="J381" s="69">
        <v>173</v>
      </c>
      <c r="K381" s="75"/>
    </row>
    <row r="382" spans="5:11" ht="16.5" x14ac:dyDescent="0.4">
      <c r="E382" s="14"/>
      <c r="F382" s="59">
        <v>42153</v>
      </c>
      <c r="G382" s="57">
        <v>97.8</v>
      </c>
      <c r="I382" s="70">
        <v>42153</v>
      </c>
      <c r="J382" s="69">
        <v>170.8</v>
      </c>
      <c r="K382" s="75"/>
    </row>
    <row r="383" spans="5:11" ht="16.5" x14ac:dyDescent="0.4">
      <c r="E383" s="14"/>
      <c r="F383" s="59">
        <v>42146</v>
      </c>
      <c r="G383" s="57">
        <v>87.1</v>
      </c>
      <c r="I383" s="70">
        <v>42146</v>
      </c>
      <c r="J383" s="69">
        <v>161.80000000000001</v>
      </c>
      <c r="K383" s="75"/>
    </row>
    <row r="384" spans="5:11" ht="16.5" x14ac:dyDescent="0.4">
      <c r="E384" s="14"/>
      <c r="F384" s="59">
        <v>42139</v>
      </c>
      <c r="G384" s="57">
        <v>57.2</v>
      </c>
      <c r="I384" s="70">
        <v>42139</v>
      </c>
      <c r="J384" s="69">
        <v>254.6</v>
      </c>
      <c r="K384" s="75"/>
    </row>
    <row r="385" spans="5:11" ht="16.5" x14ac:dyDescent="0.4">
      <c r="E385" s="14"/>
      <c r="F385" s="59">
        <v>42132</v>
      </c>
      <c r="G385" s="57">
        <v>28</v>
      </c>
      <c r="I385" s="70">
        <v>42132</v>
      </c>
      <c r="J385" s="69">
        <v>105.1</v>
      </c>
      <c r="K385" s="75"/>
    </row>
    <row r="386" spans="5:11" ht="16.5" x14ac:dyDescent="0.4">
      <c r="E386" s="14"/>
      <c r="F386" s="59">
        <v>42125</v>
      </c>
      <c r="G386" s="57">
        <v>20.399999999999999</v>
      </c>
      <c r="I386" s="70">
        <v>42125</v>
      </c>
      <c r="J386" s="69">
        <v>96.6</v>
      </c>
      <c r="K386" s="75"/>
    </row>
    <row r="387" spans="5:11" ht="16.5" x14ac:dyDescent="0.4">
      <c r="E387" s="14"/>
      <c r="F387" s="59">
        <v>42118</v>
      </c>
      <c r="G387" s="57">
        <v>-4.4000000000000004</v>
      </c>
      <c r="I387" s="70">
        <v>42118</v>
      </c>
      <c r="J387" s="69">
        <v>72.3</v>
      </c>
      <c r="K387" s="75"/>
    </row>
    <row r="388" spans="5:11" ht="16.5" x14ac:dyDescent="0.4">
      <c r="E388" s="14"/>
      <c r="F388" s="59">
        <v>42111</v>
      </c>
      <c r="G388" s="57">
        <v>-57.4</v>
      </c>
      <c r="I388" s="70">
        <v>42111</v>
      </c>
      <c r="J388" s="69">
        <v>16.399999999999999</v>
      </c>
      <c r="K388" s="75"/>
    </row>
    <row r="389" spans="5:11" ht="16.5" x14ac:dyDescent="0.4">
      <c r="E389" s="14"/>
      <c r="F389" s="59">
        <v>42104</v>
      </c>
      <c r="G389" s="57">
        <v>-68.400000000000006</v>
      </c>
      <c r="I389" s="70">
        <v>42104</v>
      </c>
      <c r="J389" s="69">
        <v>-0.68</v>
      </c>
      <c r="K389" s="75"/>
    </row>
    <row r="390" spans="5:11" ht="16.5" x14ac:dyDescent="0.4">
      <c r="E390" s="14"/>
      <c r="F390" s="59">
        <v>42097</v>
      </c>
      <c r="G390" s="57">
        <v>-82.8</v>
      </c>
      <c r="I390" s="70">
        <v>42097</v>
      </c>
      <c r="J390" s="69">
        <v>-7.26</v>
      </c>
      <c r="K390" s="75"/>
    </row>
    <row r="391" spans="5:11" ht="16.5" x14ac:dyDescent="0.4">
      <c r="E391" s="14"/>
      <c r="F391" s="59">
        <v>42090</v>
      </c>
      <c r="G391" s="57">
        <v>-120</v>
      </c>
      <c r="I391" s="70">
        <v>42090</v>
      </c>
      <c r="J391" s="69">
        <v>-48</v>
      </c>
      <c r="K391" s="75"/>
    </row>
    <row r="392" spans="5:11" ht="16.5" x14ac:dyDescent="0.4">
      <c r="E392" s="14"/>
      <c r="F392" s="59">
        <v>42083</v>
      </c>
      <c r="G392" s="57">
        <v>-156.30000000000001</v>
      </c>
      <c r="I392" s="70">
        <v>42083</v>
      </c>
      <c r="J392" s="69">
        <v>-84.9</v>
      </c>
      <c r="K392" s="75"/>
    </row>
    <row r="393" spans="5:11" ht="16.5" x14ac:dyDescent="0.4">
      <c r="E393" s="14"/>
      <c r="F393" s="59">
        <v>42076</v>
      </c>
      <c r="G393" s="57">
        <v>-167.3</v>
      </c>
      <c r="I393" s="70">
        <v>42076</v>
      </c>
      <c r="J393" s="69">
        <v>-96.2</v>
      </c>
      <c r="K393" s="75"/>
    </row>
    <row r="394" spans="5:11" ht="16.5" x14ac:dyDescent="0.4">
      <c r="E394" s="14"/>
      <c r="F394" s="59">
        <v>42069</v>
      </c>
      <c r="G394" s="57">
        <v>-163.80000000000001</v>
      </c>
      <c r="I394" s="70">
        <v>42069</v>
      </c>
      <c r="J394" s="69">
        <v>-85</v>
      </c>
      <c r="K394" s="75"/>
    </row>
    <row r="395" spans="5:11" ht="16.5" x14ac:dyDescent="0.4">
      <c r="E395" s="14"/>
      <c r="F395" s="59">
        <v>42062</v>
      </c>
      <c r="G395" s="57">
        <v>-142</v>
      </c>
      <c r="I395" s="70">
        <v>42062</v>
      </c>
      <c r="J395" s="69">
        <v>-67</v>
      </c>
      <c r="K395" s="75"/>
    </row>
    <row r="396" spans="5:11" ht="16.5" x14ac:dyDescent="0.4">
      <c r="E396" s="14"/>
      <c r="F396" s="59">
        <v>42048</v>
      </c>
      <c r="G396" s="57">
        <v>-127.9</v>
      </c>
      <c r="I396" s="70">
        <v>42048</v>
      </c>
      <c r="J396" s="69">
        <v>-59.3</v>
      </c>
      <c r="K396" s="75"/>
    </row>
    <row r="397" spans="5:11" ht="16.5" x14ac:dyDescent="0.4">
      <c r="E397" s="14"/>
      <c r="F397" s="59">
        <v>42041</v>
      </c>
      <c r="G397" s="57">
        <v>-113.3</v>
      </c>
      <c r="I397" s="70">
        <v>42041</v>
      </c>
      <c r="J397" s="69">
        <v>-50.2</v>
      </c>
      <c r="K397" s="75"/>
    </row>
    <row r="398" spans="5:11" ht="16.5" x14ac:dyDescent="0.4">
      <c r="E398" s="14"/>
      <c r="F398" s="59">
        <v>42034</v>
      </c>
      <c r="G398" s="57">
        <v>-96.8</v>
      </c>
      <c r="I398" s="70">
        <v>42034</v>
      </c>
      <c r="J398" s="69">
        <v>-37</v>
      </c>
      <c r="K398" s="75"/>
    </row>
    <row r="399" spans="5:11" ht="16.5" x14ac:dyDescent="0.4">
      <c r="E399" s="14"/>
      <c r="F399" s="59">
        <v>42027</v>
      </c>
      <c r="G399" s="57">
        <v>-75.900000000000006</v>
      </c>
      <c r="I399" s="70">
        <v>42027</v>
      </c>
      <c r="J399" s="69">
        <v>-25.9</v>
      </c>
      <c r="K399" s="75"/>
    </row>
    <row r="400" spans="5:11" ht="16.5" x14ac:dyDescent="0.4">
      <c r="E400" s="14"/>
      <c r="F400" s="59">
        <v>42020</v>
      </c>
      <c r="G400" s="57">
        <v>-64.5</v>
      </c>
      <c r="I400" s="70">
        <v>42020</v>
      </c>
      <c r="J400" s="69">
        <v>-21.2</v>
      </c>
      <c r="K400" s="75"/>
    </row>
    <row r="401" spans="5:11" ht="16.5" x14ac:dyDescent="0.4">
      <c r="E401" s="14"/>
      <c r="F401" s="59">
        <v>42013</v>
      </c>
      <c r="G401" s="57">
        <v>-73.5</v>
      </c>
      <c r="I401" s="70">
        <v>42013</v>
      </c>
      <c r="J401" s="69">
        <v>-36.4</v>
      </c>
      <c r="K401" s="75"/>
    </row>
    <row r="402" spans="5:11" ht="16.5" x14ac:dyDescent="0.4">
      <c r="E402" s="14"/>
      <c r="F402" s="59">
        <v>42006</v>
      </c>
      <c r="G402" s="57">
        <v>-78.900000000000006</v>
      </c>
      <c r="I402" s="70">
        <v>42006</v>
      </c>
      <c r="J402" s="69">
        <v>-47.2</v>
      </c>
      <c r="K402" s="75"/>
    </row>
    <row r="403" spans="5:11" ht="16.5" x14ac:dyDescent="0.4">
      <c r="E403" s="14"/>
      <c r="F403" s="59">
        <v>41999</v>
      </c>
      <c r="G403" s="57">
        <v>-55.4</v>
      </c>
      <c r="I403" s="70">
        <v>41999</v>
      </c>
      <c r="J403" s="69">
        <v>-28.1</v>
      </c>
      <c r="K403" s="75"/>
    </row>
    <row r="404" spans="5:11" ht="16.5" x14ac:dyDescent="0.4">
      <c r="E404" s="14"/>
      <c r="F404" s="59">
        <v>41992</v>
      </c>
      <c r="G404" s="57">
        <v>-38.5</v>
      </c>
      <c r="I404" s="70">
        <v>41992</v>
      </c>
      <c r="J404" s="69">
        <v>-16.2</v>
      </c>
      <c r="K404" s="75"/>
    </row>
    <row r="405" spans="5:11" ht="16.5" x14ac:dyDescent="0.4">
      <c r="E405" s="14"/>
      <c r="F405" s="59">
        <v>41985</v>
      </c>
      <c r="G405" s="57">
        <v>-19.399999999999999</v>
      </c>
      <c r="I405" s="70">
        <v>41985</v>
      </c>
      <c r="J405" s="69">
        <v>-0.5</v>
      </c>
      <c r="K405" s="75"/>
    </row>
    <row r="406" spans="5:11" ht="16.5" x14ac:dyDescent="0.4">
      <c r="E406" s="14"/>
      <c r="F406" s="59">
        <v>41978</v>
      </c>
      <c r="G406" s="57">
        <v>-14.2</v>
      </c>
      <c r="I406" s="70">
        <v>41978</v>
      </c>
      <c r="J406" s="69">
        <v>3.67</v>
      </c>
      <c r="K406" s="75"/>
    </row>
    <row r="407" spans="5:11" ht="16.5" x14ac:dyDescent="0.4">
      <c r="E407" s="14"/>
      <c r="F407" s="59">
        <v>41971</v>
      </c>
      <c r="G407" s="57">
        <v>-9.9</v>
      </c>
      <c r="I407" s="70">
        <v>41971</v>
      </c>
      <c r="J407" s="69">
        <v>8.23</v>
      </c>
      <c r="K407" s="75"/>
    </row>
    <row r="408" spans="5:11" ht="16.5" x14ac:dyDescent="0.4">
      <c r="E408" s="14"/>
      <c r="F408" s="59">
        <v>41964</v>
      </c>
      <c r="G408" s="57">
        <v>1.1000000000000001</v>
      </c>
      <c r="I408" s="70">
        <v>41964</v>
      </c>
      <c r="J408" s="69">
        <v>22.8</v>
      </c>
      <c r="K408" s="75"/>
    </row>
    <row r="409" spans="5:11" ht="16.5" x14ac:dyDescent="0.4">
      <c r="E409" s="14"/>
      <c r="F409" s="59">
        <v>41957</v>
      </c>
      <c r="G409" s="57">
        <v>-0.6</v>
      </c>
      <c r="I409" s="70">
        <v>41957</v>
      </c>
      <c r="J409" s="69">
        <v>25.9</v>
      </c>
      <c r="K409" s="75"/>
    </row>
    <row r="410" spans="5:11" ht="16.5" x14ac:dyDescent="0.4">
      <c r="E410" s="14"/>
      <c r="F410" s="59">
        <v>41950</v>
      </c>
      <c r="G410" s="57">
        <v>-19.2</v>
      </c>
      <c r="I410" s="70">
        <v>41950</v>
      </c>
      <c r="J410" s="69">
        <v>9.77</v>
      </c>
      <c r="K410" s="75"/>
    </row>
    <row r="411" spans="5:11" ht="16.5" x14ac:dyDescent="0.4">
      <c r="E411" s="14"/>
      <c r="F411" s="59">
        <v>41943</v>
      </c>
      <c r="G411" s="57">
        <v>-7</v>
      </c>
      <c r="I411" s="70">
        <v>41943</v>
      </c>
      <c r="J411" s="69">
        <v>24.4</v>
      </c>
      <c r="K411" s="75"/>
    </row>
    <row r="412" spans="5:11" ht="16.5" x14ac:dyDescent="0.4">
      <c r="E412" s="14"/>
      <c r="F412" s="59">
        <v>41936</v>
      </c>
      <c r="G412" s="57">
        <v>16.2</v>
      </c>
      <c r="I412" s="70">
        <v>41936</v>
      </c>
      <c r="J412" s="69">
        <v>49.2</v>
      </c>
      <c r="K412" s="75"/>
    </row>
    <row r="413" spans="5:11" ht="16.5" x14ac:dyDescent="0.4">
      <c r="E413" s="14"/>
      <c r="F413" s="59">
        <v>41929</v>
      </c>
      <c r="G413" s="57">
        <v>25.7</v>
      </c>
      <c r="I413" s="70">
        <v>41929</v>
      </c>
      <c r="J413" s="69">
        <v>60.3</v>
      </c>
      <c r="K413" s="75"/>
    </row>
    <row r="414" spans="5:11" ht="16.5" x14ac:dyDescent="0.4">
      <c r="E414" s="14"/>
      <c r="F414" s="59">
        <v>41922</v>
      </c>
      <c r="G414" s="57">
        <v>40.6</v>
      </c>
      <c r="I414" s="70">
        <v>41922</v>
      </c>
      <c r="J414" s="69">
        <v>77.8</v>
      </c>
      <c r="K414" s="75"/>
    </row>
    <row r="415" spans="5:11" ht="16.5" x14ac:dyDescent="0.4">
      <c r="E415" s="14"/>
      <c r="F415" s="59">
        <v>41908</v>
      </c>
      <c r="G415" s="57">
        <v>59.6</v>
      </c>
      <c r="I415" s="70">
        <v>41908</v>
      </c>
      <c r="J415" s="69">
        <v>91.8</v>
      </c>
      <c r="K415" s="75"/>
    </row>
    <row r="416" spans="5:11" ht="16.5" x14ac:dyDescent="0.4">
      <c r="E416" s="14"/>
      <c r="F416" s="59">
        <v>41901</v>
      </c>
      <c r="G416" s="57">
        <v>86.2</v>
      </c>
      <c r="I416" s="70">
        <v>41901</v>
      </c>
      <c r="J416" s="69">
        <v>115</v>
      </c>
      <c r="K416" s="75"/>
    </row>
    <row r="417" spans="5:11" ht="16.5" x14ac:dyDescent="0.4">
      <c r="E417" s="14"/>
      <c r="F417" s="59">
        <v>41894</v>
      </c>
      <c r="G417" s="57">
        <v>99.1</v>
      </c>
      <c r="I417" s="70">
        <v>41894</v>
      </c>
      <c r="J417" s="69">
        <v>127</v>
      </c>
      <c r="K417" s="75"/>
    </row>
    <row r="418" spans="5:11" ht="16.5" x14ac:dyDescent="0.4">
      <c r="E418" s="14"/>
      <c r="F418" s="59">
        <v>41887</v>
      </c>
      <c r="G418" s="57">
        <v>110.4</v>
      </c>
      <c r="I418" s="70">
        <v>41887</v>
      </c>
      <c r="J418" s="69">
        <v>139</v>
      </c>
      <c r="K418" s="75"/>
    </row>
    <row r="419" spans="5:11" ht="16.5" x14ac:dyDescent="0.4">
      <c r="E419" s="14"/>
      <c r="F419" s="59">
        <v>41880</v>
      </c>
      <c r="G419" s="57">
        <v>127.9</v>
      </c>
      <c r="I419" s="70">
        <v>41880</v>
      </c>
      <c r="J419" s="69">
        <v>157</v>
      </c>
      <c r="K419" s="75"/>
    </row>
    <row r="420" spans="5:11" ht="16.5" x14ac:dyDescent="0.4">
      <c r="E420" s="14"/>
      <c r="F420" s="59">
        <v>41873</v>
      </c>
      <c r="G420" s="57">
        <v>118.4</v>
      </c>
      <c r="I420" s="70">
        <v>41873</v>
      </c>
      <c r="J420" s="69">
        <v>152</v>
      </c>
      <c r="K420" s="75"/>
    </row>
    <row r="421" spans="5:11" ht="16.5" x14ac:dyDescent="0.4">
      <c r="E421" s="14"/>
      <c r="F421" s="59">
        <v>41866</v>
      </c>
      <c r="G421" s="57">
        <v>92.8</v>
      </c>
      <c r="I421" s="70">
        <v>41866</v>
      </c>
      <c r="J421" s="69">
        <v>140</v>
      </c>
      <c r="K421" s="75"/>
    </row>
    <row r="422" spans="5:11" ht="16.5" x14ac:dyDescent="0.4">
      <c r="E422" s="14"/>
      <c r="F422" s="59">
        <v>41859</v>
      </c>
      <c r="G422" s="57">
        <v>64.7</v>
      </c>
      <c r="I422" s="70">
        <v>41859</v>
      </c>
      <c r="J422" s="69">
        <v>126</v>
      </c>
      <c r="K422" s="75"/>
    </row>
    <row r="423" spans="5:11" ht="16.5" x14ac:dyDescent="0.4">
      <c r="E423" s="14"/>
      <c r="F423" s="59">
        <v>41852</v>
      </c>
      <c r="G423" s="57">
        <v>35.6</v>
      </c>
      <c r="I423" s="70">
        <v>41852</v>
      </c>
      <c r="J423" s="69">
        <v>103</v>
      </c>
      <c r="K423" s="75"/>
    </row>
    <row r="424" spans="5:11" ht="16.5" x14ac:dyDescent="0.4">
      <c r="E424" s="14"/>
      <c r="F424" s="59">
        <v>41845</v>
      </c>
      <c r="G424" s="57">
        <v>11.7</v>
      </c>
      <c r="I424" s="70">
        <v>41845</v>
      </c>
      <c r="J424" s="69">
        <v>78.2</v>
      </c>
      <c r="K424" s="75"/>
    </row>
    <row r="425" spans="5:11" ht="16.5" x14ac:dyDescent="0.4">
      <c r="E425" s="14"/>
      <c r="F425" s="59">
        <v>41838</v>
      </c>
      <c r="G425" s="57">
        <v>-5.9</v>
      </c>
      <c r="I425" s="70">
        <v>41838</v>
      </c>
      <c r="J425" s="69">
        <v>53.6</v>
      </c>
      <c r="K425" s="75"/>
    </row>
    <row r="426" spans="5:11" ht="16.5" x14ac:dyDescent="0.4">
      <c r="E426" s="14"/>
      <c r="F426" s="59">
        <v>41831</v>
      </c>
      <c r="G426" s="57">
        <v>-63</v>
      </c>
      <c r="I426" s="70">
        <v>41831</v>
      </c>
      <c r="J426" s="69">
        <v>-6.53</v>
      </c>
      <c r="K426" s="75"/>
    </row>
    <row r="427" spans="5:11" ht="16.5" x14ac:dyDescent="0.4">
      <c r="E427" s="14"/>
      <c r="F427" s="59">
        <v>41824</v>
      </c>
      <c r="G427" s="57">
        <v>-85.1</v>
      </c>
      <c r="I427" s="70">
        <v>41824</v>
      </c>
      <c r="J427" s="69">
        <v>-32.299999999999997</v>
      </c>
      <c r="K427" s="75"/>
    </row>
    <row r="428" spans="5:11" ht="16.5" x14ac:dyDescent="0.4">
      <c r="E428" s="14"/>
      <c r="F428" s="59">
        <v>41817</v>
      </c>
      <c r="G428" s="57">
        <v>-82.4</v>
      </c>
      <c r="I428" s="70">
        <v>41817</v>
      </c>
      <c r="J428" s="69">
        <v>-32.4</v>
      </c>
      <c r="K428" s="75"/>
    </row>
    <row r="429" spans="5:11" ht="16.5" x14ac:dyDescent="0.4">
      <c r="E429" s="14"/>
      <c r="F429" s="59">
        <v>41810</v>
      </c>
      <c r="G429" s="57">
        <v>-71.400000000000006</v>
      </c>
      <c r="I429" s="70">
        <v>41810</v>
      </c>
      <c r="J429" s="69">
        <v>-23.7</v>
      </c>
      <c r="K429" s="75"/>
    </row>
    <row r="430" spans="5:11" ht="16.5" x14ac:dyDescent="0.4">
      <c r="E430" s="14"/>
      <c r="F430" s="59">
        <v>41803</v>
      </c>
      <c r="G430" s="57">
        <v>-52.6</v>
      </c>
      <c r="I430" s="70">
        <v>41803</v>
      </c>
      <c r="J430" s="69">
        <v>-8.2799999999999994</v>
      </c>
      <c r="K430" s="75"/>
    </row>
    <row r="431" spans="5:11" ht="16.5" x14ac:dyDescent="0.4">
      <c r="E431" s="14"/>
      <c r="F431" s="59">
        <v>41796</v>
      </c>
      <c r="G431" s="57">
        <v>-55.2</v>
      </c>
      <c r="I431" s="70">
        <v>41796</v>
      </c>
      <c r="J431" s="69">
        <v>-12.9</v>
      </c>
      <c r="K431" s="75"/>
    </row>
    <row r="432" spans="5:11" ht="16.5" x14ac:dyDescent="0.4">
      <c r="E432" s="14"/>
      <c r="F432" s="59">
        <v>41789</v>
      </c>
      <c r="G432" s="57">
        <v>-19.899999999999999</v>
      </c>
      <c r="I432" s="70">
        <v>41789</v>
      </c>
      <c r="J432" s="69">
        <v>22.1</v>
      </c>
      <c r="K432" s="75"/>
    </row>
    <row r="433" spans="5:11" ht="16.5" x14ac:dyDescent="0.4">
      <c r="E433" s="14"/>
      <c r="F433" s="59">
        <v>41782</v>
      </c>
      <c r="G433" s="57">
        <v>1.5</v>
      </c>
      <c r="I433" s="70">
        <v>41782</v>
      </c>
      <c r="J433" s="69">
        <v>43.4</v>
      </c>
      <c r="K433" s="75"/>
    </row>
    <row r="434" spans="5:11" ht="16.5" x14ac:dyDescent="0.4">
      <c r="E434" s="14"/>
      <c r="F434" s="59">
        <v>41775</v>
      </c>
      <c r="G434" s="57">
        <v>-26.3</v>
      </c>
      <c r="I434" s="70">
        <v>41775</v>
      </c>
      <c r="J434" s="69">
        <v>14</v>
      </c>
      <c r="K434" s="75"/>
    </row>
    <row r="435" spans="5:11" ht="16.5" x14ac:dyDescent="0.4">
      <c r="E435" s="14"/>
      <c r="F435" s="59">
        <v>41768</v>
      </c>
      <c r="G435" s="57">
        <v>-201.1</v>
      </c>
      <c r="I435" s="70">
        <v>41768</v>
      </c>
      <c r="J435" s="69">
        <v>-132</v>
      </c>
      <c r="K435" s="75"/>
    </row>
    <row r="436" spans="5:11" ht="16.5" x14ac:dyDescent="0.4">
      <c r="E436" s="14"/>
      <c r="F436" s="59">
        <v>41761</v>
      </c>
      <c r="G436" s="57">
        <v>-288.2</v>
      </c>
      <c r="I436" s="70">
        <v>41761</v>
      </c>
      <c r="J436" s="69">
        <v>-226</v>
      </c>
      <c r="K436" s="75"/>
    </row>
    <row r="437" spans="5:11" ht="16.5" x14ac:dyDescent="0.4">
      <c r="E437" s="14"/>
      <c r="F437" s="59">
        <v>41754</v>
      </c>
      <c r="G437" s="57">
        <v>-302.7</v>
      </c>
      <c r="I437" s="70">
        <v>41754</v>
      </c>
      <c r="J437" s="69">
        <v>-248</v>
      </c>
      <c r="K437" s="75"/>
    </row>
    <row r="438" spans="5:11" ht="16.5" x14ac:dyDescent="0.4">
      <c r="E438" s="14"/>
      <c r="F438" s="59">
        <v>41747</v>
      </c>
      <c r="G438" s="57">
        <v>-305</v>
      </c>
      <c r="I438" s="70">
        <v>41747</v>
      </c>
      <c r="J438" s="69">
        <v>-262</v>
      </c>
      <c r="K438" s="75"/>
    </row>
    <row r="439" spans="5:11" ht="16.5" x14ac:dyDescent="0.4">
      <c r="E439" s="14"/>
      <c r="F439" s="59">
        <v>41740</v>
      </c>
      <c r="G439" s="57">
        <v>-301.8</v>
      </c>
      <c r="I439" s="70">
        <v>41740</v>
      </c>
      <c r="J439" s="69">
        <v>-263</v>
      </c>
      <c r="K439" s="75"/>
    </row>
    <row r="440" spans="5:11" ht="16.5" x14ac:dyDescent="0.4">
      <c r="E440" s="14"/>
      <c r="F440" s="59">
        <v>41733</v>
      </c>
      <c r="G440" s="57">
        <v>-295.60000000000002</v>
      </c>
      <c r="I440" s="70">
        <v>41733</v>
      </c>
      <c r="J440" s="69">
        <v>-262</v>
      </c>
      <c r="K440" s="75"/>
    </row>
    <row r="441" spans="5:11" ht="16.5" x14ac:dyDescent="0.4">
      <c r="E441" s="14"/>
      <c r="F441" s="59">
        <v>41726</v>
      </c>
      <c r="G441" s="57">
        <v>-279.89999999999998</v>
      </c>
      <c r="I441" s="70">
        <v>41726</v>
      </c>
      <c r="J441" s="69">
        <v>-249</v>
      </c>
      <c r="K441" s="75"/>
    </row>
    <row r="442" spans="5:11" ht="16.5" x14ac:dyDescent="0.4">
      <c r="E442" s="14"/>
      <c r="F442" s="59">
        <v>41719</v>
      </c>
      <c r="G442" s="57">
        <v>-244</v>
      </c>
      <c r="I442" s="70">
        <v>41719</v>
      </c>
      <c r="J442" s="69">
        <v>-215</v>
      </c>
      <c r="K442" s="75"/>
    </row>
    <row r="443" spans="5:11" ht="16.5" x14ac:dyDescent="0.4">
      <c r="E443" s="14"/>
      <c r="F443" s="59">
        <v>41712</v>
      </c>
      <c r="G443" s="57">
        <v>-228.4</v>
      </c>
      <c r="I443" s="70">
        <v>41712</v>
      </c>
      <c r="J443" s="69">
        <v>-201</v>
      </c>
      <c r="K443" s="75"/>
    </row>
    <row r="444" spans="5:11" ht="16.5" x14ac:dyDescent="0.4">
      <c r="E444" s="14"/>
      <c r="F444" s="59">
        <v>41705</v>
      </c>
      <c r="G444" s="57">
        <v>-212.4</v>
      </c>
      <c r="I444" s="70">
        <v>41705</v>
      </c>
      <c r="J444" s="69">
        <v>-188</v>
      </c>
      <c r="K444" s="75"/>
    </row>
    <row r="445" spans="5:11" ht="16.5" x14ac:dyDescent="0.4">
      <c r="E445" s="14"/>
      <c r="F445" s="59">
        <v>41698</v>
      </c>
      <c r="G445" s="57">
        <v>-178.5</v>
      </c>
      <c r="I445" s="70">
        <v>41698</v>
      </c>
      <c r="J445" s="69">
        <v>-158</v>
      </c>
      <c r="K445" s="75"/>
    </row>
    <row r="446" spans="5:11" ht="16.5" x14ac:dyDescent="0.4">
      <c r="E446" s="14"/>
      <c r="F446" s="59">
        <v>41691</v>
      </c>
      <c r="G446" s="57">
        <v>-152.5</v>
      </c>
      <c r="I446" s="70">
        <v>41691</v>
      </c>
      <c r="J446" s="69">
        <v>-135</v>
      </c>
      <c r="K446" s="75"/>
    </row>
    <row r="447" spans="5:11" ht="16.5" x14ac:dyDescent="0.4">
      <c r="E447" s="14"/>
      <c r="F447" s="59">
        <v>41684</v>
      </c>
      <c r="G447" s="57">
        <v>-133.4</v>
      </c>
      <c r="I447" s="70">
        <v>41684</v>
      </c>
      <c r="J447" s="69">
        <v>-124</v>
      </c>
      <c r="K447" s="75"/>
    </row>
    <row r="448" spans="5:11" ht="16.5" x14ac:dyDescent="0.4">
      <c r="E448" s="14"/>
      <c r="F448" s="59">
        <v>41663</v>
      </c>
      <c r="G448" s="57">
        <v>-135.9</v>
      </c>
      <c r="I448" s="70">
        <v>41663</v>
      </c>
      <c r="J448" s="69">
        <v>-150</v>
      </c>
      <c r="K448" s="75"/>
    </row>
    <row r="449" spans="5:11" ht="16.5" x14ac:dyDescent="0.4">
      <c r="E449" s="14"/>
      <c r="F449" s="59">
        <v>41656</v>
      </c>
      <c r="G449" s="57">
        <v>-65.2</v>
      </c>
      <c r="I449" s="70">
        <v>41656</v>
      </c>
      <c r="J449" s="69">
        <v>-87.5</v>
      </c>
      <c r="K449" s="75"/>
    </row>
    <row r="450" spans="5:11" ht="16.5" x14ac:dyDescent="0.4">
      <c r="E450" s="14"/>
      <c r="F450" s="59">
        <v>41649</v>
      </c>
      <c r="G450" s="57">
        <v>1.7</v>
      </c>
      <c r="I450" s="70">
        <v>41649</v>
      </c>
      <c r="J450" s="69">
        <v>-28.7</v>
      </c>
      <c r="K450" s="75"/>
    </row>
    <row r="451" spans="5:11" ht="16.5" x14ac:dyDescent="0.4">
      <c r="E451" s="14"/>
      <c r="F451" s="59">
        <v>41642</v>
      </c>
      <c r="G451" s="57">
        <v>74.099999999999994</v>
      </c>
      <c r="I451" s="70">
        <v>41642</v>
      </c>
      <c r="J451" s="69">
        <v>37.5</v>
      </c>
      <c r="K451" s="75"/>
    </row>
    <row r="452" spans="5:11" ht="16.5" x14ac:dyDescent="0.4">
      <c r="E452" s="14"/>
      <c r="F452" s="59">
        <v>41635</v>
      </c>
      <c r="G452" s="57">
        <v>107.1</v>
      </c>
      <c r="I452" s="70">
        <v>41635</v>
      </c>
      <c r="J452" s="69">
        <v>66.099999999999994</v>
      </c>
      <c r="K452" s="75"/>
    </row>
    <row r="453" spans="5:11" ht="16.5" x14ac:dyDescent="0.4">
      <c r="E453" s="14"/>
      <c r="F453" s="59">
        <v>41628</v>
      </c>
      <c r="G453" s="57">
        <v>117.8</v>
      </c>
      <c r="I453" s="70">
        <v>41628</v>
      </c>
      <c r="J453" s="69">
        <v>75.599999999999994</v>
      </c>
      <c r="K453" s="75"/>
    </row>
    <row r="454" spans="5:11" ht="16.5" x14ac:dyDescent="0.4">
      <c r="E454" s="14"/>
      <c r="F454" s="59">
        <v>41621</v>
      </c>
      <c r="G454" s="57">
        <v>140.5</v>
      </c>
      <c r="I454" s="70">
        <v>41621</v>
      </c>
      <c r="J454" s="69">
        <v>91.4</v>
      </c>
      <c r="K454" s="75"/>
    </row>
    <row r="455" spans="5:11" ht="16.5" x14ac:dyDescent="0.4">
      <c r="E455" s="14"/>
      <c r="F455" s="59">
        <v>41614</v>
      </c>
      <c r="G455" s="57">
        <v>153.1</v>
      </c>
      <c r="I455" s="70">
        <v>41614</v>
      </c>
      <c r="J455" s="69">
        <v>106</v>
      </c>
      <c r="K455" s="75"/>
    </row>
    <row r="456" spans="5:11" ht="16.5" x14ac:dyDescent="0.4">
      <c r="E456" s="14"/>
      <c r="F456" s="59">
        <v>41607</v>
      </c>
      <c r="G456" s="57">
        <v>152.69999999999999</v>
      </c>
      <c r="I456" s="70">
        <v>41607</v>
      </c>
      <c r="J456" s="69">
        <v>107</v>
      </c>
      <c r="K456" s="75"/>
    </row>
    <row r="457" spans="5:11" ht="16.5" x14ac:dyDescent="0.4">
      <c r="E457" s="14"/>
      <c r="F457" s="59">
        <v>41600</v>
      </c>
      <c r="G457" s="57">
        <v>138</v>
      </c>
      <c r="I457" s="70">
        <v>41600</v>
      </c>
      <c r="J457" s="69">
        <v>94.5</v>
      </c>
      <c r="K457" s="75"/>
    </row>
    <row r="458" spans="5:11" ht="16.5" x14ac:dyDescent="0.4">
      <c r="E458" s="14"/>
      <c r="F458" s="59">
        <v>41593</v>
      </c>
      <c r="G458" s="57">
        <v>127.1</v>
      </c>
      <c r="I458" s="70">
        <v>41593</v>
      </c>
      <c r="J458" s="69">
        <v>87.5</v>
      </c>
      <c r="K458" s="75"/>
    </row>
    <row r="459" spans="5:11" ht="16.5" x14ac:dyDescent="0.4">
      <c r="E459" s="14"/>
      <c r="F459" s="59">
        <v>41586</v>
      </c>
      <c r="G459" s="57">
        <v>125.7</v>
      </c>
      <c r="I459" s="70">
        <v>41586</v>
      </c>
      <c r="J459" s="69">
        <v>90.5</v>
      </c>
      <c r="K459" s="75"/>
    </row>
    <row r="460" spans="5:11" ht="16.5" x14ac:dyDescent="0.4">
      <c r="E460" s="14"/>
      <c r="F460" s="59">
        <v>41579</v>
      </c>
      <c r="G460" s="57">
        <v>125.6</v>
      </c>
      <c r="I460" s="70">
        <v>41579</v>
      </c>
      <c r="J460" s="69">
        <v>97.4</v>
      </c>
      <c r="K460" s="75"/>
    </row>
    <row r="461" spans="5:11" ht="16.5" x14ac:dyDescent="0.4">
      <c r="E461" s="14"/>
      <c r="F461" s="59">
        <v>41572</v>
      </c>
      <c r="G461" s="57">
        <v>127</v>
      </c>
      <c r="I461" s="70">
        <v>41572</v>
      </c>
      <c r="J461" s="69">
        <v>104</v>
      </c>
      <c r="K461" s="75"/>
    </row>
    <row r="462" spans="5:11" ht="16.5" x14ac:dyDescent="0.4">
      <c r="E462" s="14"/>
      <c r="F462" s="59">
        <v>41565</v>
      </c>
      <c r="G462" s="57">
        <v>135</v>
      </c>
      <c r="I462" s="70">
        <v>41565</v>
      </c>
      <c r="J462" s="69">
        <v>117</v>
      </c>
      <c r="K462" s="75"/>
    </row>
    <row r="463" spans="5:11" ht="16.5" x14ac:dyDescent="0.4">
      <c r="E463" s="14"/>
      <c r="F463" s="59">
        <v>41558</v>
      </c>
      <c r="G463" s="57">
        <v>140</v>
      </c>
      <c r="I463" s="70">
        <v>41558</v>
      </c>
      <c r="J463" s="69">
        <v>127</v>
      </c>
      <c r="K463" s="75"/>
    </row>
    <row r="464" spans="5:11" ht="16.5" x14ac:dyDescent="0.4">
      <c r="E464" s="14"/>
      <c r="F464" s="59">
        <v>41544</v>
      </c>
      <c r="G464" s="57">
        <v>155</v>
      </c>
      <c r="I464" s="70">
        <v>41544</v>
      </c>
      <c r="J464" s="69">
        <v>153</v>
      </c>
      <c r="K464" s="75"/>
    </row>
    <row r="465" spans="5:11" ht="16.5" x14ac:dyDescent="0.4">
      <c r="E465" s="14"/>
      <c r="F465" s="59">
        <v>41537</v>
      </c>
      <c r="G465" s="57">
        <v>158</v>
      </c>
      <c r="I465" s="70">
        <v>41537</v>
      </c>
      <c r="J465" s="69">
        <v>163</v>
      </c>
      <c r="K465" s="75"/>
    </row>
    <row r="466" spans="5:11" ht="16.5" x14ac:dyDescent="0.4">
      <c r="E466" s="14"/>
      <c r="F466" s="59">
        <v>41530</v>
      </c>
      <c r="G466" s="57">
        <v>170.7</v>
      </c>
      <c r="I466" s="70">
        <v>41530</v>
      </c>
      <c r="J466" s="69">
        <v>186</v>
      </c>
      <c r="K466" s="75"/>
    </row>
    <row r="467" spans="5:11" ht="16.5" x14ac:dyDescent="0.4">
      <c r="E467" s="14"/>
      <c r="F467" s="59">
        <v>41523</v>
      </c>
      <c r="G467" s="57">
        <v>164</v>
      </c>
      <c r="I467" s="70">
        <v>41523</v>
      </c>
      <c r="J467" s="69">
        <v>192</v>
      </c>
      <c r="K467" s="75"/>
    </row>
    <row r="468" spans="5:11" ht="16.5" x14ac:dyDescent="0.4">
      <c r="E468" s="14"/>
      <c r="F468" s="59">
        <v>41516</v>
      </c>
      <c r="G468" s="57">
        <v>148</v>
      </c>
      <c r="I468" s="70">
        <v>41516</v>
      </c>
      <c r="J468" s="69">
        <v>187</v>
      </c>
      <c r="K468" s="75"/>
    </row>
    <row r="469" spans="5:11" ht="16.5" x14ac:dyDescent="0.4">
      <c r="E469" s="14"/>
      <c r="F469" s="59">
        <v>41509</v>
      </c>
      <c r="G469" s="57">
        <v>146</v>
      </c>
      <c r="I469" s="70">
        <v>41509</v>
      </c>
      <c r="J469" s="69">
        <v>191.4</v>
      </c>
      <c r="K469" s="75"/>
    </row>
    <row r="470" spans="5:11" ht="16.5" x14ac:dyDescent="0.4">
      <c r="E470" s="14"/>
      <c r="F470" s="59">
        <v>41502</v>
      </c>
      <c r="G470" s="57">
        <v>143</v>
      </c>
      <c r="I470" s="70">
        <v>41502</v>
      </c>
      <c r="J470" s="69">
        <v>188.9</v>
      </c>
      <c r="K470" s="75"/>
    </row>
    <row r="471" spans="5:11" ht="16.5" x14ac:dyDescent="0.4">
      <c r="E471" s="14"/>
      <c r="F471" s="59">
        <v>41495</v>
      </c>
      <c r="G471" s="57">
        <v>139</v>
      </c>
      <c r="I471" s="70">
        <v>41495</v>
      </c>
      <c r="J471" s="69">
        <v>184.3</v>
      </c>
      <c r="K471" s="75"/>
    </row>
    <row r="472" spans="5:11" ht="16.5" x14ac:dyDescent="0.4">
      <c r="E472" s="14"/>
      <c r="F472" s="59">
        <v>41488</v>
      </c>
      <c r="G472" s="57">
        <v>124</v>
      </c>
      <c r="I472" s="70">
        <v>41488</v>
      </c>
      <c r="J472" s="69">
        <v>168</v>
      </c>
      <c r="K472" s="75"/>
    </row>
    <row r="473" spans="5:11" ht="16.5" x14ac:dyDescent="0.4">
      <c r="E473" s="14"/>
      <c r="F473" s="59">
        <v>41481</v>
      </c>
      <c r="G473" s="57">
        <v>67.7</v>
      </c>
      <c r="I473" s="70">
        <v>41481</v>
      </c>
      <c r="J473" s="69">
        <v>106</v>
      </c>
      <c r="K473" s="75"/>
    </row>
    <row r="474" spans="5:11" ht="16.5" x14ac:dyDescent="0.4">
      <c r="E474" s="14"/>
      <c r="F474" s="59">
        <v>41474</v>
      </c>
      <c r="G474" s="57">
        <v>47.1</v>
      </c>
      <c r="I474" s="70">
        <v>41474</v>
      </c>
      <c r="J474" s="69">
        <v>78.900000000000006</v>
      </c>
      <c r="K474" s="75"/>
    </row>
    <row r="475" spans="5:11" ht="16.5" x14ac:dyDescent="0.4">
      <c r="E475" s="14"/>
      <c r="F475" s="59">
        <v>41467</v>
      </c>
      <c r="G475" s="57">
        <v>39.4</v>
      </c>
      <c r="I475" s="70">
        <v>41467</v>
      </c>
      <c r="J475" s="69">
        <v>58.8</v>
      </c>
      <c r="K475" s="75"/>
    </row>
    <row r="476" spans="5:11" ht="16.5" x14ac:dyDescent="0.4">
      <c r="E476" s="14"/>
      <c r="F476" s="59">
        <v>41460</v>
      </c>
      <c r="G476" s="57">
        <v>38</v>
      </c>
      <c r="I476" s="70">
        <v>41460</v>
      </c>
      <c r="J476" s="69">
        <v>51.9</v>
      </c>
    </row>
    <row r="477" spans="5:11" ht="16.5" x14ac:dyDescent="0.4">
      <c r="E477" s="14"/>
      <c r="F477" s="59">
        <v>41453</v>
      </c>
      <c r="G477" s="57">
        <v>30</v>
      </c>
      <c r="I477" s="70">
        <v>41453</v>
      </c>
      <c r="J477" s="69">
        <v>37</v>
      </c>
    </row>
    <row r="478" spans="5:11" ht="16.5" x14ac:dyDescent="0.4">
      <c r="E478" s="14"/>
      <c r="F478" s="59">
        <v>41446</v>
      </c>
      <c r="G478" s="57">
        <v>25.7</v>
      </c>
      <c r="I478" s="70">
        <v>41446</v>
      </c>
      <c r="J478" s="69">
        <v>26.2</v>
      </c>
    </row>
    <row r="479" spans="5:11" ht="16.5" x14ac:dyDescent="0.4">
      <c r="E479" s="14"/>
      <c r="F479" s="59">
        <v>41432</v>
      </c>
      <c r="G479" s="57">
        <v>-4.5999999999999996</v>
      </c>
      <c r="I479" s="70">
        <v>41432</v>
      </c>
      <c r="J479" s="69">
        <v>-12.6</v>
      </c>
    </row>
    <row r="480" spans="5:11" ht="16.5" x14ac:dyDescent="0.4">
      <c r="E480" s="14"/>
      <c r="F480" s="59">
        <v>41425</v>
      </c>
      <c r="G480" s="57">
        <v>-9.8000000000000007</v>
      </c>
      <c r="I480" s="70">
        <v>41425</v>
      </c>
      <c r="J480" s="69">
        <v>-25.1</v>
      </c>
    </row>
    <row r="481" spans="5:10" ht="16.5" x14ac:dyDescent="0.4">
      <c r="E481" s="14"/>
      <c r="F481" s="59">
        <v>41418</v>
      </c>
      <c r="G481" s="57">
        <v>-70.7</v>
      </c>
      <c r="I481" s="70">
        <v>41418</v>
      </c>
      <c r="J481" s="69">
        <v>-88.4</v>
      </c>
    </row>
    <row r="482" spans="5:10" ht="16.5" x14ac:dyDescent="0.4">
      <c r="E482" s="14"/>
      <c r="F482" s="59">
        <v>41411</v>
      </c>
      <c r="G482" s="57">
        <v>-115.3</v>
      </c>
      <c r="I482" s="70">
        <v>41411</v>
      </c>
      <c r="J482" s="69">
        <v>-132</v>
      </c>
    </row>
    <row r="483" spans="5:10" ht="16.5" x14ac:dyDescent="0.4">
      <c r="E483" s="14"/>
      <c r="F483" s="59">
        <v>41404</v>
      </c>
      <c r="G483" s="57">
        <v>-115.5</v>
      </c>
      <c r="I483" s="70">
        <v>41404</v>
      </c>
      <c r="J483" s="69">
        <v>-135</v>
      </c>
    </row>
    <row r="484" spans="5:10" ht="16.5" x14ac:dyDescent="0.4">
      <c r="E484" s="14"/>
      <c r="F484" s="59">
        <v>41390</v>
      </c>
      <c r="G484" s="57">
        <v>-126.8</v>
      </c>
      <c r="I484" s="70">
        <v>41390</v>
      </c>
      <c r="J484" s="69">
        <v>-141</v>
      </c>
    </row>
    <row r="485" spans="5:10" ht="16.5" x14ac:dyDescent="0.4">
      <c r="E485" s="14"/>
      <c r="F485" s="59">
        <v>41383</v>
      </c>
      <c r="G485" s="57">
        <v>-96.8</v>
      </c>
      <c r="I485" s="70">
        <v>41383</v>
      </c>
      <c r="J485" s="69">
        <v>-107</v>
      </c>
    </row>
    <row r="486" spans="5:10" ht="16.5" x14ac:dyDescent="0.4">
      <c r="E486" s="14"/>
      <c r="F486" s="59">
        <v>41376</v>
      </c>
      <c r="G486" s="57">
        <v>-96.8</v>
      </c>
      <c r="I486" s="70">
        <v>41376</v>
      </c>
      <c r="J486" s="69">
        <v>-101</v>
      </c>
    </row>
    <row r="487" spans="5:10" ht="16.5" x14ac:dyDescent="0.4">
      <c r="E487" s="14"/>
      <c r="F487" s="59">
        <v>41362</v>
      </c>
      <c r="G487" s="57">
        <v>-64.2</v>
      </c>
      <c r="I487" s="70">
        <v>41362</v>
      </c>
      <c r="J487" s="69">
        <v>-60</v>
      </c>
    </row>
    <row r="488" spans="5:10" ht="16.5" x14ac:dyDescent="0.4">
      <c r="E488" s="14"/>
      <c r="F488" s="59">
        <v>41355</v>
      </c>
      <c r="G488" s="57">
        <v>-40.200000000000003</v>
      </c>
      <c r="I488" s="70">
        <v>41355</v>
      </c>
      <c r="J488" s="69">
        <v>-31.8</v>
      </c>
    </row>
    <row r="489" spans="5:10" ht="16.5" x14ac:dyDescent="0.4">
      <c r="E489" s="14"/>
      <c r="F489" s="59">
        <v>41348</v>
      </c>
      <c r="G489" s="57">
        <v>0.4</v>
      </c>
      <c r="I489" s="70">
        <v>41348</v>
      </c>
      <c r="J489" s="69">
        <v>10.7</v>
      </c>
    </row>
    <row r="490" spans="5:10" ht="16.5" x14ac:dyDescent="0.4">
      <c r="E490" s="14"/>
      <c r="F490" s="59">
        <v>41341</v>
      </c>
      <c r="G490" s="57">
        <v>43</v>
      </c>
      <c r="I490" s="70">
        <v>41341</v>
      </c>
      <c r="J490" s="69">
        <v>55</v>
      </c>
    </row>
    <row r="491" spans="5:10" ht="16.5" x14ac:dyDescent="0.4">
      <c r="E491" s="14"/>
      <c r="F491" s="59">
        <v>41334</v>
      </c>
      <c r="G491" s="57">
        <v>94.5</v>
      </c>
      <c r="I491" s="70">
        <v>41334</v>
      </c>
      <c r="J491" s="69">
        <v>105</v>
      </c>
    </row>
    <row r="492" spans="5:10" ht="16.5" x14ac:dyDescent="0.4">
      <c r="E492" s="14"/>
      <c r="F492" s="59">
        <v>41327</v>
      </c>
      <c r="G492" s="57">
        <v>143.5</v>
      </c>
      <c r="I492" s="70">
        <v>41327</v>
      </c>
      <c r="J492" s="69">
        <v>149</v>
      </c>
    </row>
    <row r="493" spans="5:10" ht="16.5" x14ac:dyDescent="0.4">
      <c r="E493" s="14"/>
      <c r="F493" s="59">
        <v>41313</v>
      </c>
      <c r="G493" s="57">
        <v>216.7</v>
      </c>
      <c r="I493" s="70">
        <v>41313</v>
      </c>
      <c r="J493" s="69">
        <v>219</v>
      </c>
    </row>
    <row r="494" spans="5:10" ht="16.5" x14ac:dyDescent="0.4">
      <c r="E494" s="14"/>
      <c r="F494" s="59">
        <v>41306</v>
      </c>
      <c r="G494" s="57">
        <v>267.89999999999998</v>
      </c>
      <c r="I494" s="70">
        <v>41306</v>
      </c>
      <c r="J494" s="69">
        <v>261</v>
      </c>
    </row>
    <row r="495" spans="5:10" ht="16.5" x14ac:dyDescent="0.4">
      <c r="E495" s="14"/>
      <c r="F495" s="59">
        <v>41299</v>
      </c>
      <c r="G495" s="57">
        <v>278</v>
      </c>
      <c r="I495" s="70">
        <v>41299</v>
      </c>
      <c r="J495" s="69">
        <v>259</v>
      </c>
    </row>
    <row r="496" spans="5:10" ht="16.5" x14ac:dyDescent="0.4">
      <c r="E496" s="14"/>
      <c r="F496" s="59">
        <v>41292</v>
      </c>
      <c r="G496" s="57">
        <v>289.3</v>
      </c>
      <c r="I496" s="70">
        <v>41292</v>
      </c>
      <c r="J496" s="69">
        <v>261</v>
      </c>
    </row>
    <row r="497" spans="5:10" ht="16.5" x14ac:dyDescent="0.4">
      <c r="E497" s="14"/>
      <c r="F497" s="59">
        <v>41285</v>
      </c>
      <c r="G497" s="57">
        <v>275.89999999999998</v>
      </c>
      <c r="I497" s="70">
        <v>41285</v>
      </c>
      <c r="J497" s="69">
        <v>240</v>
      </c>
    </row>
    <row r="498" spans="5:10" ht="16.5" x14ac:dyDescent="0.4">
      <c r="E498" s="14"/>
      <c r="F498" s="59">
        <v>41278</v>
      </c>
      <c r="G498" s="57">
        <v>282.18</v>
      </c>
      <c r="I498" s="70">
        <v>41278</v>
      </c>
      <c r="J498" s="69">
        <v>145.80000000000001</v>
      </c>
    </row>
    <row r="499" spans="5:10" ht="16.5" x14ac:dyDescent="0.4">
      <c r="E499" s="14"/>
      <c r="F499" s="59">
        <v>41271</v>
      </c>
      <c r="G499" s="57">
        <v>210.9</v>
      </c>
      <c r="I499" s="70">
        <v>41271</v>
      </c>
      <c r="J499" s="69">
        <v>165</v>
      </c>
    </row>
    <row r="500" spans="5:10" ht="16.5" x14ac:dyDescent="0.4">
      <c r="E500" s="14"/>
      <c r="F500" s="59">
        <v>41264</v>
      </c>
      <c r="G500" s="57">
        <v>200.1</v>
      </c>
      <c r="I500" s="70">
        <v>41264</v>
      </c>
      <c r="J500" s="69">
        <v>151</v>
      </c>
    </row>
    <row r="501" spans="5:10" ht="16.5" x14ac:dyDescent="0.4">
      <c r="E501" s="14"/>
      <c r="F501" s="59">
        <v>41257</v>
      </c>
      <c r="G501" s="57">
        <v>188</v>
      </c>
      <c r="I501" s="70">
        <v>41257</v>
      </c>
      <c r="J501" s="69">
        <v>137</v>
      </c>
    </row>
    <row r="502" spans="5:10" ht="16.5" x14ac:dyDescent="0.4">
      <c r="E502" s="14"/>
      <c r="F502" s="59">
        <v>41250</v>
      </c>
      <c r="G502" s="57">
        <v>135</v>
      </c>
      <c r="I502" s="70">
        <v>41250</v>
      </c>
      <c r="J502" s="69">
        <v>81</v>
      </c>
    </row>
    <row r="503" spans="5:10" ht="16.5" x14ac:dyDescent="0.4">
      <c r="E503" s="14"/>
      <c r="F503" s="59">
        <v>41243</v>
      </c>
      <c r="G503" s="57">
        <v>122</v>
      </c>
      <c r="I503" s="70">
        <v>41243</v>
      </c>
      <c r="J503" s="69">
        <v>72</v>
      </c>
    </row>
    <row r="504" spans="5:10" ht="16.5" x14ac:dyDescent="0.4">
      <c r="E504" s="14"/>
      <c r="F504" s="59">
        <v>41236</v>
      </c>
      <c r="G504" s="57">
        <v>90</v>
      </c>
      <c r="I504" s="70">
        <v>41236</v>
      </c>
      <c r="J504" s="69">
        <v>40</v>
      </c>
    </row>
    <row r="505" spans="5:10" ht="16.5" x14ac:dyDescent="0.4">
      <c r="E505" s="14"/>
      <c r="F505" s="59">
        <v>41229</v>
      </c>
      <c r="G505" s="57">
        <v>87.3</v>
      </c>
      <c r="I505" s="70">
        <v>41229</v>
      </c>
      <c r="J505" s="69">
        <v>38</v>
      </c>
    </row>
    <row r="506" spans="5:10" ht="16.5" x14ac:dyDescent="0.4">
      <c r="E506" s="14"/>
      <c r="F506" s="59">
        <v>41222</v>
      </c>
      <c r="G506" s="57">
        <v>80</v>
      </c>
      <c r="I506" s="70">
        <v>41222</v>
      </c>
      <c r="J506" s="69">
        <v>31</v>
      </c>
    </row>
    <row r="507" spans="5:10" ht="16.5" x14ac:dyDescent="0.4">
      <c r="E507" s="14"/>
      <c r="F507" s="59">
        <v>41215</v>
      </c>
      <c r="G507" s="57">
        <v>79.599999999999994</v>
      </c>
      <c r="I507" s="70">
        <v>41215</v>
      </c>
      <c r="J507" s="69">
        <v>24</v>
      </c>
    </row>
    <row r="508" spans="5:10" ht="16.5" x14ac:dyDescent="0.4">
      <c r="E508" s="14"/>
      <c r="F508" s="59">
        <v>41208</v>
      </c>
      <c r="G508" s="57">
        <v>87.4</v>
      </c>
      <c r="I508" s="70">
        <v>41208</v>
      </c>
      <c r="J508" s="69">
        <v>27</v>
      </c>
    </row>
    <row r="509" spans="5:10" ht="16.5" x14ac:dyDescent="0.4">
      <c r="E509" s="14"/>
      <c r="F509" s="59">
        <v>41201</v>
      </c>
      <c r="G509" s="57">
        <v>93.8</v>
      </c>
      <c r="I509" s="70">
        <v>41201</v>
      </c>
      <c r="J509" s="69">
        <v>26</v>
      </c>
    </row>
    <row r="510" spans="5:10" ht="16.5" x14ac:dyDescent="0.4">
      <c r="E510" s="14"/>
      <c r="F510" s="59">
        <v>41194</v>
      </c>
      <c r="G510" s="57">
        <v>101.3</v>
      </c>
      <c r="I510" s="70">
        <v>41194</v>
      </c>
      <c r="J510" s="69">
        <v>27</v>
      </c>
    </row>
    <row r="511" spans="5:10" ht="16.5" x14ac:dyDescent="0.4">
      <c r="E511" s="14"/>
      <c r="F511" s="59">
        <v>41180</v>
      </c>
      <c r="G511" s="57">
        <v>111.5</v>
      </c>
      <c r="I511" s="70">
        <v>41180</v>
      </c>
      <c r="J511" s="69">
        <v>27</v>
      </c>
    </row>
    <row r="512" spans="5:10" ht="16.5" x14ac:dyDescent="0.4">
      <c r="E512" s="14"/>
      <c r="F512" s="59">
        <v>41173</v>
      </c>
      <c r="G512" s="57">
        <v>127.2</v>
      </c>
      <c r="I512" s="70">
        <v>41173</v>
      </c>
      <c r="J512" s="69">
        <v>40</v>
      </c>
    </row>
    <row r="513" spans="5:10" ht="16.5" x14ac:dyDescent="0.4">
      <c r="E513" s="14"/>
      <c r="F513" s="59">
        <v>41166</v>
      </c>
      <c r="G513" s="57">
        <v>116.6</v>
      </c>
      <c r="I513" s="70">
        <v>41166</v>
      </c>
      <c r="J513" s="69">
        <v>28</v>
      </c>
    </row>
    <row r="514" spans="5:10" ht="16.5" x14ac:dyDescent="0.4">
      <c r="E514" s="14"/>
      <c r="F514" s="59">
        <v>41159</v>
      </c>
      <c r="G514" s="57">
        <v>115.5</v>
      </c>
      <c r="I514" s="70">
        <v>41159</v>
      </c>
      <c r="J514" s="69">
        <v>26</v>
      </c>
    </row>
    <row r="515" spans="5:10" ht="16.5" x14ac:dyDescent="0.4">
      <c r="E515" s="14"/>
      <c r="F515" s="59">
        <v>41152</v>
      </c>
      <c r="G515" s="57">
        <v>104</v>
      </c>
      <c r="I515" s="70">
        <v>41152</v>
      </c>
      <c r="J515" s="69">
        <v>12</v>
      </c>
    </row>
    <row r="516" spans="5:10" ht="16.5" x14ac:dyDescent="0.4">
      <c r="E516" s="14"/>
      <c r="F516" s="59">
        <v>41145</v>
      </c>
      <c r="G516" s="57">
        <v>109.5</v>
      </c>
      <c r="I516" s="70">
        <v>41145</v>
      </c>
      <c r="J516" s="69">
        <v>10</v>
      </c>
    </row>
    <row r="517" spans="5:10" ht="16.5" x14ac:dyDescent="0.4">
      <c r="E517" s="14"/>
      <c r="F517" s="59">
        <v>41138</v>
      </c>
      <c r="G517" s="57">
        <v>70.3</v>
      </c>
      <c r="I517" s="70">
        <v>41138</v>
      </c>
      <c r="J517" s="69">
        <v>-14</v>
      </c>
    </row>
    <row r="518" spans="5:10" ht="16.5" x14ac:dyDescent="0.4">
      <c r="E518" s="14"/>
      <c r="F518" s="59">
        <v>41131</v>
      </c>
      <c r="G518" s="57">
        <v>75</v>
      </c>
      <c r="I518" s="70">
        <v>41131</v>
      </c>
      <c r="J518" s="69">
        <v>-35</v>
      </c>
    </row>
    <row r="519" spans="5:10" ht="16.5" x14ac:dyDescent="0.4">
      <c r="E519" s="14"/>
      <c r="F519" s="59">
        <v>41124</v>
      </c>
      <c r="G519" s="57">
        <v>69.599999999999994</v>
      </c>
      <c r="I519" s="70">
        <v>41124</v>
      </c>
      <c r="J519" s="69">
        <v>-43</v>
      </c>
    </row>
    <row r="520" spans="5:10" ht="16.5" x14ac:dyDescent="0.4">
      <c r="E520" s="14"/>
      <c r="F520" s="59">
        <v>41117</v>
      </c>
      <c r="G520" s="57">
        <v>75.099999999999994</v>
      </c>
      <c r="I520" s="70">
        <v>41117</v>
      </c>
      <c r="J520" s="69">
        <v>-43</v>
      </c>
    </row>
    <row r="521" spans="5:10" ht="16.5" x14ac:dyDescent="0.4">
      <c r="E521" s="14"/>
      <c r="F521" s="59">
        <v>41110</v>
      </c>
      <c r="G521" s="57">
        <v>76.8</v>
      </c>
      <c r="I521" s="70">
        <v>41110</v>
      </c>
      <c r="J521" s="69">
        <v>-50</v>
      </c>
    </row>
    <row r="522" spans="5:10" ht="16.5" x14ac:dyDescent="0.4">
      <c r="E522" s="14"/>
      <c r="F522" s="59">
        <v>41102</v>
      </c>
      <c r="G522" s="57">
        <v>73.7</v>
      </c>
      <c r="I522" s="70">
        <v>41102</v>
      </c>
      <c r="J522" s="69">
        <v>-56</v>
      </c>
    </row>
    <row r="523" spans="5:10" ht="16.5" x14ac:dyDescent="0.4">
      <c r="E523" s="14"/>
      <c r="F523" s="59">
        <v>41095</v>
      </c>
      <c r="G523" s="57">
        <v>94.1</v>
      </c>
      <c r="I523" s="70">
        <v>41095</v>
      </c>
      <c r="J523" s="69">
        <v>-42</v>
      </c>
    </row>
    <row r="524" spans="5:10" ht="16.5" x14ac:dyDescent="0.4">
      <c r="E524" s="14"/>
      <c r="F524" s="59">
        <v>41088</v>
      </c>
      <c r="G524" s="57">
        <v>102.2</v>
      </c>
      <c r="I524" s="70">
        <v>41088</v>
      </c>
      <c r="J524" s="69">
        <v>-39</v>
      </c>
    </row>
    <row r="525" spans="5:10" ht="16.5" x14ac:dyDescent="0.4">
      <c r="E525" s="14"/>
      <c r="F525" s="59">
        <v>41081</v>
      </c>
      <c r="G525" s="57">
        <v>103.4</v>
      </c>
      <c r="I525" s="70">
        <v>41081</v>
      </c>
      <c r="J525" s="69">
        <v>-28</v>
      </c>
    </row>
    <row r="526" spans="5:10" ht="16.5" x14ac:dyDescent="0.4">
      <c r="E526" s="14"/>
      <c r="F526" s="59">
        <v>41075</v>
      </c>
      <c r="G526" s="57">
        <v>112.3</v>
      </c>
      <c r="I526" s="70">
        <v>41075</v>
      </c>
      <c r="J526" s="69">
        <v>-10</v>
      </c>
    </row>
    <row r="527" spans="5:10" ht="16.5" x14ac:dyDescent="0.4">
      <c r="E527" s="14"/>
      <c r="F527" s="59">
        <v>41068</v>
      </c>
      <c r="G527" s="57">
        <v>63.9</v>
      </c>
      <c r="I527" s="70">
        <v>41068</v>
      </c>
      <c r="J527" s="69">
        <v>-32</v>
      </c>
    </row>
    <row r="528" spans="5:10" ht="16.5" x14ac:dyDescent="0.4">
      <c r="E528" s="14"/>
      <c r="F528" s="59">
        <v>41061</v>
      </c>
      <c r="G528" s="57">
        <v>63.9</v>
      </c>
      <c r="I528" s="70">
        <v>41061</v>
      </c>
      <c r="J528" s="69">
        <v>-57</v>
      </c>
    </row>
    <row r="529" spans="5:10" ht="16.5" x14ac:dyDescent="0.4">
      <c r="E529" s="14"/>
      <c r="F529" s="59">
        <v>41054</v>
      </c>
      <c r="G529" s="57">
        <v>107</v>
      </c>
      <c r="I529" s="70">
        <v>41054</v>
      </c>
      <c r="J529" s="69">
        <v>-16</v>
      </c>
    </row>
    <row r="530" spans="5:10" ht="16.5" x14ac:dyDescent="0.4">
      <c r="E530" s="14"/>
      <c r="F530" s="59">
        <v>41047</v>
      </c>
      <c r="G530" s="57">
        <v>123</v>
      </c>
      <c r="I530" s="70">
        <v>41047</v>
      </c>
      <c r="J530" s="69">
        <v>20</v>
      </c>
    </row>
    <row r="531" spans="5:10" ht="16.5" x14ac:dyDescent="0.4">
      <c r="E531" s="14"/>
      <c r="F531" s="59">
        <v>41040</v>
      </c>
      <c r="G531" s="57">
        <v>139</v>
      </c>
      <c r="I531" s="70">
        <v>41040</v>
      </c>
      <c r="J531" s="69">
        <v>34</v>
      </c>
    </row>
    <row r="532" spans="5:10" ht="16.5" x14ac:dyDescent="0.4">
      <c r="E532" s="14"/>
      <c r="F532" s="59">
        <v>41033</v>
      </c>
      <c r="G532" s="57">
        <v>149.80000000000001</v>
      </c>
      <c r="I532" s="70">
        <v>41033</v>
      </c>
      <c r="J532" s="69">
        <v>49</v>
      </c>
    </row>
    <row r="533" spans="5:10" ht="16.5" x14ac:dyDescent="0.4">
      <c r="E533" s="14"/>
      <c r="F533" s="59">
        <v>41026</v>
      </c>
      <c r="G533" s="57">
        <v>151</v>
      </c>
      <c r="I533" s="70">
        <v>41026</v>
      </c>
      <c r="J533" s="69">
        <v>60</v>
      </c>
    </row>
    <row r="534" spans="5:10" ht="16.5" x14ac:dyDescent="0.4">
      <c r="E534" s="14"/>
      <c r="F534" s="59">
        <v>40977</v>
      </c>
      <c r="G534" s="57">
        <v>240</v>
      </c>
      <c r="I534" s="70">
        <v>40977</v>
      </c>
      <c r="J534" s="69">
        <v>130</v>
      </c>
    </row>
    <row r="535" spans="5:10" ht="16.5" x14ac:dyDescent="0.4">
      <c r="E535" s="14"/>
      <c r="F535" s="59">
        <v>40970</v>
      </c>
      <c r="G535" s="57">
        <v>250</v>
      </c>
      <c r="I535" s="70">
        <v>40970</v>
      </c>
      <c r="J535" s="69">
        <v>142</v>
      </c>
    </row>
    <row r="536" spans="5:10" ht="16.5" x14ac:dyDescent="0.4">
      <c r="E536" s="14"/>
      <c r="F536" s="59">
        <v>40963</v>
      </c>
      <c r="G536" s="57">
        <v>300</v>
      </c>
      <c r="I536" s="70">
        <v>40963</v>
      </c>
      <c r="J536" s="69">
        <v>177</v>
      </c>
    </row>
    <row r="537" spans="5:10" ht="16.5" x14ac:dyDescent="0.4">
      <c r="E537" s="14"/>
      <c r="F537" s="59">
        <v>40956</v>
      </c>
      <c r="G537" s="57">
        <v>350</v>
      </c>
      <c r="I537" s="70">
        <v>40956</v>
      </c>
      <c r="J537" s="69">
        <v>205</v>
      </c>
    </row>
    <row r="538" spans="5:10" ht="16.5" x14ac:dyDescent="0.4">
      <c r="E538" s="14"/>
      <c r="F538" s="59">
        <v>40949</v>
      </c>
      <c r="G538" s="57">
        <v>450</v>
      </c>
      <c r="I538" s="70">
        <v>40949</v>
      </c>
      <c r="J538" s="69">
        <v>203</v>
      </c>
    </row>
    <row r="539" spans="5:10" ht="16.5" x14ac:dyDescent="0.4">
      <c r="E539" s="14"/>
      <c r="F539" s="59">
        <v>40928</v>
      </c>
      <c r="G539" s="57">
        <v>520</v>
      </c>
      <c r="I539" s="70">
        <v>40928</v>
      </c>
      <c r="J539" s="69">
        <v>254</v>
      </c>
    </row>
    <row r="540" spans="5:10" ht="16.5" x14ac:dyDescent="0.4">
      <c r="E540" s="14"/>
      <c r="F540" s="59">
        <v>40921</v>
      </c>
      <c r="G540" s="57">
        <v>515</v>
      </c>
      <c r="I540" s="70">
        <v>40921</v>
      </c>
      <c r="J540" s="69">
        <v>236</v>
      </c>
    </row>
    <row r="541" spans="5:10" ht="16.5" x14ac:dyDescent="0.4">
      <c r="E541" s="14"/>
      <c r="F541" s="59">
        <v>40914</v>
      </c>
      <c r="G541" s="57">
        <v>475</v>
      </c>
      <c r="I541" s="70">
        <v>40914</v>
      </c>
      <c r="J541" s="69">
        <v>224</v>
      </c>
    </row>
    <row r="542" spans="5:10" ht="16.5" x14ac:dyDescent="0.4">
      <c r="E542" s="14"/>
      <c r="F542" s="59">
        <v>40900</v>
      </c>
      <c r="G542" s="57">
        <v>451.5</v>
      </c>
      <c r="I542" s="70">
        <v>40900</v>
      </c>
      <c r="J542" s="69">
        <v>166</v>
      </c>
    </row>
    <row r="543" spans="5:10" ht="16.5" x14ac:dyDescent="0.4">
      <c r="E543" s="14"/>
      <c r="F543" s="59">
        <v>40893</v>
      </c>
      <c r="G543" s="57">
        <v>450</v>
      </c>
      <c r="I543" s="70">
        <v>40893</v>
      </c>
      <c r="J543" s="69">
        <v>164</v>
      </c>
    </row>
    <row r="544" spans="5:10" ht="16.5" x14ac:dyDescent="0.4">
      <c r="E544" s="14"/>
      <c r="F544" s="59">
        <v>40886</v>
      </c>
      <c r="G544" s="57">
        <v>425</v>
      </c>
      <c r="I544" s="70">
        <v>40886</v>
      </c>
      <c r="J544" s="69">
        <v>127</v>
      </c>
    </row>
    <row r="545" spans="5:9" ht="16.5" x14ac:dyDescent="0.4">
      <c r="E545" s="14"/>
      <c r="F545" s="59">
        <v>40879</v>
      </c>
      <c r="G545" s="57">
        <v>118</v>
      </c>
      <c r="I545" s="70"/>
    </row>
    <row r="546" spans="5:9" ht="16.5" x14ac:dyDescent="0.4">
      <c r="E546" s="14"/>
      <c r="F546" s="59">
        <v>40872</v>
      </c>
      <c r="G546" s="57">
        <v>246</v>
      </c>
      <c r="I546" s="70"/>
    </row>
    <row r="547" spans="5:9" ht="16.5" x14ac:dyDescent="0.4">
      <c r="E547" s="14"/>
      <c r="F547" s="59">
        <v>40865</v>
      </c>
      <c r="G547" s="57">
        <v>328</v>
      </c>
    </row>
    <row r="548" spans="5:9" ht="16.5" x14ac:dyDescent="0.4">
      <c r="E548" s="14"/>
      <c r="F548" s="59">
        <v>40858</v>
      </c>
      <c r="G548" s="57">
        <v>340</v>
      </c>
    </row>
    <row r="549" spans="5:9" ht="16.5" x14ac:dyDescent="0.4">
      <c r="E549" s="14"/>
      <c r="F549" s="59">
        <v>40851</v>
      </c>
      <c r="G549" s="57">
        <v>365</v>
      </c>
    </row>
    <row r="550" spans="5:9" ht="16.5" x14ac:dyDescent="0.4">
      <c r="E550" s="14"/>
      <c r="F550" s="59">
        <v>40844</v>
      </c>
      <c r="G550" s="57">
        <v>414</v>
      </c>
    </row>
    <row r="551" spans="5:9" ht="16.5" x14ac:dyDescent="0.4">
      <c r="E551" s="14"/>
      <c r="F551" s="59">
        <v>40837</v>
      </c>
      <c r="G551" s="57">
        <v>431</v>
      </c>
    </row>
    <row r="552" spans="5:9" ht="16.5" x14ac:dyDescent="0.4">
      <c r="E552" s="14"/>
      <c r="F552" s="59">
        <v>40830</v>
      </c>
      <c r="G552" s="57">
        <v>474</v>
      </c>
    </row>
    <row r="553" spans="5:9" ht="16.5" x14ac:dyDescent="0.4">
      <c r="E553" s="14"/>
      <c r="F553" s="59">
        <v>40816</v>
      </c>
      <c r="G553" s="57">
        <v>520</v>
      </c>
    </row>
    <row r="554" spans="5:9" ht="16.5" x14ac:dyDescent="0.4">
      <c r="E554" s="14"/>
      <c r="F554" s="59">
        <v>40809</v>
      </c>
      <c r="G554" s="57">
        <v>552</v>
      </c>
    </row>
    <row r="555" spans="5:9" ht="16.5" x14ac:dyDescent="0.4">
      <c r="E555" s="14"/>
      <c r="F555" s="59">
        <v>40802</v>
      </c>
      <c r="G555" s="57">
        <v>608</v>
      </c>
    </row>
    <row r="556" spans="5:9" ht="16.5" x14ac:dyDescent="0.4">
      <c r="E556" s="14"/>
      <c r="F556" s="59">
        <v>40795</v>
      </c>
      <c r="G556" s="57">
        <v>604</v>
      </c>
    </row>
    <row r="557" spans="5:9" ht="16.5" x14ac:dyDescent="0.4">
      <c r="E557" s="14"/>
      <c r="F557" s="59">
        <v>40788</v>
      </c>
      <c r="G557" s="57">
        <v>604</v>
      </c>
    </row>
    <row r="558" spans="5:9" ht="16.5" x14ac:dyDescent="0.4">
      <c r="E558" s="14"/>
      <c r="F558" s="59">
        <v>40781</v>
      </c>
      <c r="G558" s="57">
        <v>631</v>
      </c>
    </row>
    <row r="559" spans="5:9" ht="16.5" x14ac:dyDescent="0.4">
      <c r="E559" s="14"/>
      <c r="F559" s="59">
        <v>40774</v>
      </c>
      <c r="G559" s="57">
        <v>616</v>
      </c>
    </row>
    <row r="560" spans="5:9" ht="16.5" x14ac:dyDescent="0.4">
      <c r="E560" s="14"/>
      <c r="F560" s="59">
        <v>40767</v>
      </c>
      <c r="G560" s="57">
        <v>586</v>
      </c>
    </row>
    <row r="561" spans="5:7" ht="16.5" x14ac:dyDescent="0.4">
      <c r="E561" s="14"/>
      <c r="F561" s="59">
        <v>40760</v>
      </c>
      <c r="G561" s="57">
        <v>646</v>
      </c>
    </row>
    <row r="562" spans="5:7" ht="16.5" x14ac:dyDescent="0.4">
      <c r="E562" s="14"/>
      <c r="F562" s="59">
        <v>40753</v>
      </c>
      <c r="G562" s="57">
        <v>657</v>
      </c>
    </row>
    <row r="563" spans="5:7" ht="16.5" x14ac:dyDescent="0.4">
      <c r="E563" s="14"/>
      <c r="F563" s="59">
        <v>40746</v>
      </c>
      <c r="G563" s="57">
        <v>651</v>
      </c>
    </row>
    <row r="564" spans="5:7" ht="16.5" x14ac:dyDescent="0.4">
      <c r="E564" s="14"/>
      <c r="F564" s="59">
        <v>40739</v>
      </c>
      <c r="G564" s="57">
        <v>682</v>
      </c>
    </row>
    <row r="565" spans="5:7" ht="16.5" x14ac:dyDescent="0.4">
      <c r="E565" s="14"/>
      <c r="F565" s="59">
        <v>40725</v>
      </c>
      <c r="G565" s="57">
        <v>691</v>
      </c>
    </row>
    <row r="566" spans="5:7" ht="16.5" x14ac:dyDescent="0.4">
      <c r="E566" s="14"/>
      <c r="F566" s="59">
        <v>40718</v>
      </c>
      <c r="G566" s="57">
        <v>676</v>
      </c>
    </row>
    <row r="567" spans="5:7" ht="16.5" x14ac:dyDescent="0.4">
      <c r="E567" s="14"/>
      <c r="F567" s="59">
        <v>40711</v>
      </c>
      <c r="G567" s="57">
        <v>602</v>
      </c>
    </row>
    <row r="568" spans="5:7" ht="16.5" x14ac:dyDescent="0.4">
      <c r="E568" s="14"/>
      <c r="F568" s="59">
        <v>40704</v>
      </c>
      <c r="G568" s="57">
        <v>560</v>
      </c>
    </row>
    <row r="569" spans="5:7" ht="16.5" x14ac:dyDescent="0.4">
      <c r="E569" s="14"/>
      <c r="F569" s="59">
        <v>40697</v>
      </c>
      <c r="G569" s="57">
        <v>550</v>
      </c>
    </row>
    <row r="570" spans="5:7" ht="16.5" x14ac:dyDescent="0.4">
      <c r="E570" s="14"/>
      <c r="F570" s="59">
        <v>40690</v>
      </c>
      <c r="G570" s="57">
        <v>475</v>
      </c>
    </row>
    <row r="571" spans="5:7" ht="16.5" x14ac:dyDescent="0.4">
      <c r="E571" s="14"/>
      <c r="F571" s="59">
        <v>40676</v>
      </c>
      <c r="G571" s="57">
        <v>380</v>
      </c>
    </row>
    <row r="572" spans="5:7" ht="16.5" x14ac:dyDescent="0.4">
      <c r="E572" s="14"/>
      <c r="F572" s="59">
        <v>40669</v>
      </c>
      <c r="G572" s="57">
        <v>353</v>
      </c>
    </row>
    <row r="573" spans="5:7" ht="16.5" x14ac:dyDescent="0.4">
      <c r="E573" s="14"/>
      <c r="F573" s="59">
        <v>40662</v>
      </c>
      <c r="G573" s="57">
        <v>347</v>
      </c>
    </row>
    <row r="574" spans="5:7" ht="16.5" x14ac:dyDescent="0.4">
      <c r="E574" s="14"/>
      <c r="F574" s="59">
        <v>40655</v>
      </c>
      <c r="G574" s="57">
        <v>348</v>
      </c>
    </row>
    <row r="575" spans="5:7" ht="16.5" x14ac:dyDescent="0.4">
      <c r="E575" s="14"/>
      <c r="F575" s="59">
        <v>40641</v>
      </c>
      <c r="G575" s="57">
        <v>352</v>
      </c>
    </row>
    <row r="576" spans="5:7" ht="16.5" x14ac:dyDescent="0.4">
      <c r="E576" s="14"/>
      <c r="F576" s="59">
        <v>40634</v>
      </c>
      <c r="G576" s="57">
        <v>335</v>
      </c>
    </row>
    <row r="577" spans="5:10" ht="16.5" x14ac:dyDescent="0.4">
      <c r="E577" s="14"/>
      <c r="F577" s="59">
        <v>40627</v>
      </c>
      <c r="G577" s="57">
        <v>321</v>
      </c>
    </row>
    <row r="578" spans="5:10" ht="16.5" x14ac:dyDescent="0.4">
      <c r="E578" s="14"/>
      <c r="F578" s="59">
        <v>40620</v>
      </c>
      <c r="G578" s="57">
        <v>323</v>
      </c>
    </row>
    <row r="579" spans="5:10" ht="16.5" x14ac:dyDescent="0.4">
      <c r="E579" s="14"/>
      <c r="F579" s="59">
        <v>40613</v>
      </c>
      <c r="G579" s="57">
        <v>341</v>
      </c>
    </row>
    <row r="580" spans="5:10" ht="16.5" x14ac:dyDescent="0.4">
      <c r="E580" s="14"/>
      <c r="F580" s="59">
        <v>40606</v>
      </c>
      <c r="G580" s="57">
        <v>346</v>
      </c>
    </row>
    <row r="581" spans="5:10" ht="16.5" x14ac:dyDescent="0.4">
      <c r="E581" s="14"/>
      <c r="F581" s="59">
        <v>40599</v>
      </c>
      <c r="G581" s="57">
        <v>357</v>
      </c>
    </row>
    <row r="582" spans="5:10" ht="16.5" x14ac:dyDescent="0.4">
      <c r="E582" s="14"/>
      <c r="F582" s="59">
        <v>40592</v>
      </c>
      <c r="G582" s="57">
        <v>347</v>
      </c>
    </row>
    <row r="583" spans="5:10" ht="16.5" x14ac:dyDescent="0.4">
      <c r="E583" s="14"/>
      <c r="F583" s="59">
        <v>40571</v>
      </c>
      <c r="G583" s="57">
        <v>328</v>
      </c>
    </row>
    <row r="584" spans="5:10" ht="16.5" x14ac:dyDescent="0.4">
      <c r="E584" s="14"/>
      <c r="F584" s="59">
        <v>40564</v>
      </c>
      <c r="G584" s="57">
        <v>298</v>
      </c>
      <c r="J584" s="4"/>
    </row>
    <row r="585" spans="5:10" ht="16.5" x14ac:dyDescent="0.4">
      <c r="E585" s="14"/>
      <c r="F585" s="59">
        <v>40557</v>
      </c>
      <c r="G585" s="57">
        <v>290</v>
      </c>
      <c r="J585" s="4"/>
    </row>
    <row r="586" spans="5:10" ht="16.5" x14ac:dyDescent="0.4">
      <c r="E586" s="14"/>
      <c r="F586" s="59">
        <v>40550</v>
      </c>
      <c r="G586" s="57">
        <v>283</v>
      </c>
      <c r="J586" s="4"/>
    </row>
    <row r="587" spans="5:10" ht="16.5" x14ac:dyDescent="0.4">
      <c r="E587" s="14"/>
      <c r="F587" s="59">
        <v>40543</v>
      </c>
      <c r="G587" s="57">
        <v>394</v>
      </c>
      <c r="J587" s="4"/>
    </row>
    <row r="588" spans="5:10" ht="16.5" x14ac:dyDescent="0.4">
      <c r="E588" s="14"/>
      <c r="F588" s="59">
        <v>40536</v>
      </c>
      <c r="G588" s="57">
        <v>382</v>
      </c>
    </row>
    <row r="589" spans="5:10" ht="16.5" x14ac:dyDescent="0.4">
      <c r="E589" s="14"/>
      <c r="F589" s="59">
        <v>40529</v>
      </c>
      <c r="G589" s="57">
        <v>391</v>
      </c>
    </row>
    <row r="590" spans="5:10" ht="16.5" x14ac:dyDescent="0.4">
      <c r="E590" s="14"/>
      <c r="F590" s="59">
        <v>40522</v>
      </c>
      <c r="G590" s="57">
        <v>386</v>
      </c>
    </row>
    <row r="591" spans="5:10" ht="16.5" x14ac:dyDescent="0.4">
      <c r="E591" s="14"/>
      <c r="F591" s="59">
        <v>40515</v>
      </c>
      <c r="G591" s="57">
        <v>416</v>
      </c>
    </row>
    <row r="592" spans="5:10" ht="16.5" x14ac:dyDescent="0.4">
      <c r="E592" s="14"/>
      <c r="F592" s="59">
        <v>40508</v>
      </c>
      <c r="G592" s="57">
        <v>425</v>
      </c>
    </row>
    <row r="593" spans="5:7" ht="16.5" x14ac:dyDescent="0.4">
      <c r="E593" s="14"/>
      <c r="F593" s="59">
        <v>40501</v>
      </c>
      <c r="G593" s="57">
        <v>444</v>
      </c>
    </row>
    <row r="594" spans="5:7" ht="16.5" x14ac:dyDescent="0.4">
      <c r="E594" s="14"/>
      <c r="F594" s="59">
        <v>40494</v>
      </c>
      <c r="G594" s="57">
        <v>402</v>
      </c>
    </row>
    <row r="595" spans="5:7" ht="16.5" x14ac:dyDescent="0.4">
      <c r="E595" s="14"/>
      <c r="F595" s="59">
        <v>40480</v>
      </c>
      <c r="G595" s="57">
        <v>335</v>
      </c>
    </row>
    <row r="596" spans="5:7" ht="16.5" x14ac:dyDescent="0.4">
      <c r="E596" s="14"/>
      <c r="F596" s="59">
        <v>40466</v>
      </c>
      <c r="G596" s="57">
        <v>304</v>
      </c>
    </row>
    <row r="597" spans="5:7" ht="16.5" x14ac:dyDescent="0.4">
      <c r="E597" s="14"/>
      <c r="F597" s="59">
        <v>40438</v>
      </c>
      <c r="G597" s="57">
        <v>271</v>
      </c>
    </row>
    <row r="598" spans="5:7" ht="16.5" x14ac:dyDescent="0.4">
      <c r="E598" s="14"/>
      <c r="F598" s="59">
        <v>40431</v>
      </c>
      <c r="G598" s="57">
        <v>268</v>
      </c>
    </row>
    <row r="599" spans="5:7" ht="16.5" x14ac:dyDescent="0.4">
      <c r="E599" s="14"/>
      <c r="F599" s="59">
        <v>40424</v>
      </c>
      <c r="G599" s="57">
        <v>252</v>
      </c>
    </row>
    <row r="600" spans="5:7" ht="16.5" x14ac:dyDescent="0.4">
      <c r="E600" s="14"/>
      <c r="F600" s="59">
        <v>40417</v>
      </c>
      <c r="G600" s="57">
        <v>255</v>
      </c>
    </row>
    <row r="601" spans="5:7" ht="16.5" x14ac:dyDescent="0.4">
      <c r="E601" s="14"/>
      <c r="F601" s="59">
        <v>40410</v>
      </c>
      <c r="G601" s="57">
        <v>211</v>
      </c>
    </row>
    <row r="602" spans="5:7" ht="16.5" x14ac:dyDescent="0.4">
      <c r="E602" s="14"/>
      <c r="F602" s="59">
        <v>40403</v>
      </c>
      <c r="G602" s="57">
        <v>211</v>
      </c>
    </row>
    <row r="603" spans="5:7" ht="16.5" x14ac:dyDescent="0.4">
      <c r="E603" s="14"/>
      <c r="F603" s="59">
        <v>40396</v>
      </c>
      <c r="G603" s="57">
        <v>233</v>
      </c>
    </row>
    <row r="604" spans="5:7" ht="16.5" x14ac:dyDescent="0.4">
      <c r="E604" s="14"/>
      <c r="F604" s="59">
        <v>40389</v>
      </c>
      <c r="G604" s="57">
        <v>233</v>
      </c>
    </row>
    <row r="605" spans="5:7" ht="16.5" x14ac:dyDescent="0.35">
      <c r="F605" s="59">
        <v>40382</v>
      </c>
      <c r="G605" s="57">
        <v>176</v>
      </c>
    </row>
    <row r="606" spans="5:7" ht="16.5" x14ac:dyDescent="0.35">
      <c r="F606" s="59">
        <v>40375</v>
      </c>
      <c r="G606" s="57">
        <v>131</v>
      </c>
    </row>
    <row r="607" spans="5:7" ht="16.5" x14ac:dyDescent="0.35">
      <c r="F607" s="59">
        <v>40368</v>
      </c>
      <c r="G607" s="57">
        <v>74</v>
      </c>
    </row>
    <row r="608" spans="5:7" ht="16.5" x14ac:dyDescent="0.35">
      <c r="F608" s="59">
        <v>40361</v>
      </c>
      <c r="G608" s="57">
        <v>25</v>
      </c>
    </row>
    <row r="609" spans="6:7" ht="16.5" x14ac:dyDescent="0.35">
      <c r="F609" s="59">
        <v>40354</v>
      </c>
      <c r="G609" s="57">
        <v>-40</v>
      </c>
    </row>
    <row r="610" spans="6:7" ht="16.5" x14ac:dyDescent="0.35">
      <c r="F610" s="59">
        <v>40340</v>
      </c>
      <c r="G610" s="57">
        <v>-100</v>
      </c>
    </row>
    <row r="611" spans="6:7" ht="16.5" x14ac:dyDescent="0.35">
      <c r="F611" s="59">
        <v>40333</v>
      </c>
      <c r="G611" s="57">
        <v>-123</v>
      </c>
    </row>
    <row r="612" spans="6:7" ht="16.5" x14ac:dyDescent="0.35">
      <c r="F612" s="59">
        <v>40326</v>
      </c>
      <c r="G612" s="57">
        <v>-120</v>
      </c>
    </row>
    <row r="613" spans="6:7" ht="16.5" x14ac:dyDescent="0.35">
      <c r="F613" s="59">
        <v>40319</v>
      </c>
      <c r="G613" s="57">
        <v>-106</v>
      </c>
    </row>
    <row r="614" spans="6:7" ht="16.5" x14ac:dyDescent="0.35">
      <c r="F614" s="59">
        <v>40312</v>
      </c>
      <c r="G614" s="57">
        <v>-96</v>
      </c>
    </row>
    <row r="615" spans="6:7" ht="16.5" x14ac:dyDescent="0.35">
      <c r="F615" s="59">
        <v>40305</v>
      </c>
      <c r="G615" s="57">
        <v>-69</v>
      </c>
    </row>
    <row r="616" spans="6:7" ht="16.5" x14ac:dyDescent="0.35">
      <c r="F616" s="59">
        <v>40298</v>
      </c>
      <c r="G616" s="57">
        <v>-40</v>
      </c>
    </row>
    <row r="617" spans="6:7" ht="16.5" x14ac:dyDescent="0.35">
      <c r="F617" s="59">
        <v>40291</v>
      </c>
      <c r="G617" s="57">
        <v>-40</v>
      </c>
    </row>
    <row r="618" spans="6:7" ht="16.5" x14ac:dyDescent="0.35">
      <c r="F618" s="59">
        <v>40200</v>
      </c>
      <c r="G618" s="57">
        <v>160</v>
      </c>
    </row>
    <row r="619" spans="6:7" ht="16.5" x14ac:dyDescent="0.35">
      <c r="F619" s="59">
        <v>40193</v>
      </c>
      <c r="G619" s="57">
        <v>180</v>
      </c>
    </row>
    <row r="620" spans="6:7" ht="16.5" x14ac:dyDescent="0.35">
      <c r="F620" s="59"/>
      <c r="G620" s="57"/>
    </row>
    <row r="621" spans="6:7" ht="16.5" x14ac:dyDescent="0.35">
      <c r="F621" s="59"/>
    </row>
    <row r="622" spans="6:7" ht="16.5" x14ac:dyDescent="0.35">
      <c r="F622" s="59"/>
    </row>
    <row r="647" spans="12:16" x14ac:dyDescent="0.35">
      <c r="L647" s="77"/>
      <c r="M647" s="78"/>
    </row>
    <row r="648" spans="12:16" x14ac:dyDescent="0.35">
      <c r="L648" s="77"/>
      <c r="M648" s="78"/>
    </row>
    <row r="649" spans="12:16" x14ac:dyDescent="0.35">
      <c r="L649" s="77"/>
      <c r="M649" s="78"/>
    </row>
    <row r="650" spans="12:16" x14ac:dyDescent="0.35">
      <c r="L650" s="77"/>
      <c r="M650" s="78"/>
    </row>
    <row r="651" spans="12:16" x14ac:dyDescent="0.35">
      <c r="L651" s="53"/>
      <c r="M651" s="53"/>
      <c r="N651" s="79"/>
      <c r="O651" s="77"/>
      <c r="P651" s="4"/>
    </row>
    <row r="652" spans="12:16" x14ac:dyDescent="0.35">
      <c r="L652" s="53"/>
      <c r="M652" s="53"/>
      <c r="N652" s="79"/>
      <c r="O652" s="77"/>
      <c r="P652" s="4"/>
    </row>
    <row r="653" spans="12:16" x14ac:dyDescent="0.35">
      <c r="L653" s="53"/>
      <c r="M653" s="53"/>
      <c r="N653" s="79"/>
      <c r="O653" s="77"/>
      <c r="P653" s="4"/>
    </row>
    <row r="654" spans="12:16" x14ac:dyDescent="0.35">
      <c r="L654" s="53"/>
      <c r="M654" s="53"/>
      <c r="N654" s="79"/>
      <c r="O654" s="77"/>
      <c r="P654" s="4"/>
    </row>
    <row r="655" spans="12:16" x14ac:dyDescent="0.35">
      <c r="L655" s="77"/>
      <c r="M655" s="78"/>
    </row>
    <row r="656" spans="12:16" x14ac:dyDescent="0.35">
      <c r="L656" s="77"/>
      <c r="M656" s="78"/>
    </row>
    <row r="674" spans="8:11" x14ac:dyDescent="0.35">
      <c r="H674" s="76"/>
      <c r="K674" s="80"/>
    </row>
    <row r="675" spans="8:11" x14ac:dyDescent="0.35">
      <c r="H675" s="76"/>
      <c r="K675" s="80"/>
    </row>
    <row r="676" spans="8:11" x14ac:dyDescent="0.35">
      <c r="H676" s="76"/>
      <c r="K676" s="80"/>
    </row>
    <row r="677" spans="8:11" x14ac:dyDescent="0.35">
      <c r="H677" s="76"/>
      <c r="K677" s="80"/>
    </row>
  </sheetData>
  <sortState xmlns:xlrd2="http://schemas.microsoft.com/office/spreadsheetml/2017/richdata2" ref="N19:P94">
    <sortCondition descending="1" ref="N19:N94"/>
  </sortState>
  <mergeCells count="1">
    <mergeCell ref="A1:D1"/>
  </mergeCells>
  <phoneticPr fontId="47" type="noConversion"/>
  <pageMargins left="0.69930555555555596" right="0.69930555555555596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86"/>
  <sheetViews>
    <sheetView workbookViewId="0">
      <selection activeCell="F3" sqref="F3"/>
    </sheetView>
  </sheetViews>
  <sheetFormatPr defaultColWidth="9.15234375" defaultRowHeight="16.5" x14ac:dyDescent="0.35"/>
  <cols>
    <col min="1" max="4" width="14.69140625" style="2" customWidth="1"/>
    <col min="5" max="5" width="14.15234375" style="39" customWidth="1"/>
    <col min="6" max="6" width="12.69140625" style="39"/>
  </cols>
  <sheetData>
    <row r="1" spans="1:6" ht="22.5" x14ac:dyDescent="0.35">
      <c r="A1" s="625" t="s">
        <v>71</v>
      </c>
      <c r="B1" s="626"/>
      <c r="C1" s="626"/>
      <c r="D1" s="627"/>
      <c r="E1" s="628" t="s">
        <v>71</v>
      </c>
      <c r="F1" s="549"/>
    </row>
    <row r="2" spans="1:6" x14ac:dyDescent="0.4">
      <c r="A2" s="17" t="s">
        <v>71</v>
      </c>
      <c r="B2" s="27"/>
      <c r="C2" s="27"/>
      <c r="D2" s="40"/>
      <c r="E2" s="41">
        <v>44979</v>
      </c>
      <c r="F2" s="42">
        <v>5.39</v>
      </c>
    </row>
    <row r="3" spans="1:6" x14ac:dyDescent="0.35">
      <c r="A3" s="22"/>
      <c r="B3" s="26"/>
      <c r="C3" s="26"/>
      <c r="D3" s="43"/>
      <c r="E3" s="41">
        <v>44978</v>
      </c>
      <c r="F3" s="42">
        <v>5.28</v>
      </c>
    </row>
    <row r="4" spans="1:6" x14ac:dyDescent="0.35">
      <c r="A4" s="22"/>
      <c r="B4" s="26"/>
      <c r="C4" s="26"/>
      <c r="D4" s="26"/>
      <c r="E4" s="41">
        <v>44977</v>
      </c>
      <c r="F4" s="42">
        <v>5.33</v>
      </c>
    </row>
    <row r="5" spans="1:6" x14ac:dyDescent="0.35">
      <c r="B5" s="26"/>
      <c r="C5" s="26"/>
      <c r="D5" s="26"/>
      <c r="E5" s="41">
        <v>44976</v>
      </c>
      <c r="F5" s="42">
        <v>5.29</v>
      </c>
    </row>
    <row r="6" spans="1:6" x14ac:dyDescent="0.35">
      <c r="A6" s="26"/>
      <c r="B6" s="26"/>
      <c r="C6" s="26"/>
      <c r="D6" s="26"/>
      <c r="E6" s="41">
        <v>44975</v>
      </c>
      <c r="F6" s="42">
        <v>5.07</v>
      </c>
    </row>
    <row r="7" spans="1:6" x14ac:dyDescent="0.35">
      <c r="A7" s="26"/>
      <c r="E7" s="41">
        <v>44974</v>
      </c>
      <c r="F7" s="42">
        <v>5.01</v>
      </c>
    </row>
    <row r="8" spans="1:6" x14ac:dyDescent="0.35">
      <c r="A8" s="26"/>
      <c r="E8" s="41">
        <v>44973</v>
      </c>
      <c r="F8" s="42">
        <v>4.97</v>
      </c>
    </row>
    <row r="9" spans="1:6" x14ac:dyDescent="0.35">
      <c r="A9" s="26"/>
      <c r="E9" s="41">
        <v>44972</v>
      </c>
      <c r="F9" s="42">
        <v>4.99</v>
      </c>
    </row>
    <row r="10" spans="1:6" x14ac:dyDescent="0.35">
      <c r="A10" s="26"/>
      <c r="E10" s="41">
        <v>44971</v>
      </c>
      <c r="F10" s="42">
        <v>4.99</v>
      </c>
    </row>
    <row r="11" spans="1:6" x14ac:dyDescent="0.35">
      <c r="A11" s="26"/>
      <c r="E11" s="41">
        <v>44970</v>
      </c>
      <c r="F11" s="42">
        <v>5.32</v>
      </c>
    </row>
    <row r="12" spans="1:6" x14ac:dyDescent="0.35">
      <c r="A12" s="26"/>
      <c r="E12" s="41">
        <v>44969</v>
      </c>
      <c r="F12" s="42">
        <v>5.14</v>
      </c>
    </row>
    <row r="13" spans="1:6" x14ac:dyDescent="0.35">
      <c r="E13" s="41">
        <v>44968</v>
      </c>
      <c r="F13" s="42">
        <v>5.09</v>
      </c>
    </row>
    <row r="14" spans="1:6" x14ac:dyDescent="0.35">
      <c r="E14" s="41">
        <v>44967</v>
      </c>
      <c r="F14" s="42">
        <v>4.9400000000000004</v>
      </c>
    </row>
    <row r="15" spans="1:6" x14ac:dyDescent="0.35">
      <c r="A15" s="29"/>
      <c r="B15" s="29"/>
      <c r="C15" s="29"/>
      <c r="D15" s="29"/>
      <c r="E15" s="41">
        <v>44966</v>
      </c>
      <c r="F15" s="42">
        <v>5.09</v>
      </c>
    </row>
    <row r="16" spans="1:6" x14ac:dyDescent="0.4">
      <c r="A16" s="17"/>
      <c r="B16" s="27"/>
      <c r="C16" s="27"/>
      <c r="D16" s="27"/>
      <c r="E16" s="41">
        <v>44965</v>
      </c>
      <c r="F16" s="42">
        <v>4.97</v>
      </c>
    </row>
    <row r="17" spans="5:6" x14ac:dyDescent="0.35">
      <c r="E17" s="41">
        <v>44964</v>
      </c>
      <c r="F17" s="42">
        <v>4.8</v>
      </c>
    </row>
    <row r="18" spans="5:6" x14ac:dyDescent="0.35">
      <c r="E18" s="41">
        <v>44963</v>
      </c>
      <c r="F18" s="42">
        <v>4.95</v>
      </c>
    </row>
    <row r="19" spans="5:6" x14ac:dyDescent="0.35">
      <c r="E19" s="41">
        <v>44962</v>
      </c>
      <c r="F19" s="42">
        <v>4.9000000000000004</v>
      </c>
    </row>
    <row r="20" spans="5:6" x14ac:dyDescent="0.35">
      <c r="E20" s="41">
        <v>44961</v>
      </c>
      <c r="F20" s="42">
        <v>4.87</v>
      </c>
    </row>
    <row r="21" spans="5:6" x14ac:dyDescent="0.35">
      <c r="E21" s="41">
        <v>44960</v>
      </c>
      <c r="F21" s="42">
        <v>4.71</v>
      </c>
    </row>
    <row r="22" spans="5:6" x14ac:dyDescent="0.35">
      <c r="E22" s="41">
        <v>44959</v>
      </c>
      <c r="F22" s="42">
        <v>4.5999999999999996</v>
      </c>
    </row>
    <row r="23" spans="5:6" x14ac:dyDescent="0.35">
      <c r="E23" s="41">
        <v>44958</v>
      </c>
      <c r="F23" s="42">
        <v>4.8099999999999996</v>
      </c>
    </row>
    <row r="24" spans="5:6" x14ac:dyDescent="0.35">
      <c r="E24" s="41">
        <v>44957</v>
      </c>
      <c r="F24" s="42">
        <v>4.7699999999999996</v>
      </c>
    </row>
    <row r="25" spans="5:6" x14ac:dyDescent="0.35">
      <c r="E25" s="41">
        <v>44956</v>
      </c>
      <c r="F25" s="44">
        <v>4.74</v>
      </c>
    </row>
    <row r="26" spans="5:6" x14ac:dyDescent="0.35">
      <c r="E26" s="41">
        <v>44955</v>
      </c>
      <c r="F26" s="44">
        <v>5.14</v>
      </c>
    </row>
    <row r="27" spans="5:6" x14ac:dyDescent="0.35">
      <c r="E27" s="41">
        <v>44944</v>
      </c>
      <c r="F27" s="44">
        <v>5.32</v>
      </c>
    </row>
    <row r="28" spans="5:6" x14ac:dyDescent="0.35">
      <c r="E28" s="41">
        <v>44943</v>
      </c>
      <c r="F28" s="44">
        <v>5.29</v>
      </c>
    </row>
    <row r="29" spans="5:6" x14ac:dyDescent="0.35">
      <c r="E29" s="41">
        <v>44942</v>
      </c>
      <c r="F29" s="44">
        <v>5.12</v>
      </c>
    </row>
    <row r="30" spans="5:6" x14ac:dyDescent="0.35">
      <c r="E30" s="41">
        <v>44941</v>
      </c>
      <c r="F30" s="44">
        <v>4.97</v>
      </c>
    </row>
    <row r="31" spans="5:6" x14ac:dyDescent="0.35">
      <c r="E31" s="41">
        <v>44940</v>
      </c>
      <c r="F31" s="44">
        <v>4.9800000000000004</v>
      </c>
    </row>
    <row r="32" spans="5:6" x14ac:dyDescent="0.35">
      <c r="E32" s="41">
        <v>44939</v>
      </c>
      <c r="F32" s="44">
        <v>5.05</v>
      </c>
    </row>
    <row r="33" spans="1:6" x14ac:dyDescent="0.35">
      <c r="E33" s="41">
        <v>44938</v>
      </c>
      <c r="F33" s="44">
        <v>4.96</v>
      </c>
    </row>
    <row r="34" spans="1:6" x14ac:dyDescent="0.35">
      <c r="E34" s="41">
        <v>44937</v>
      </c>
      <c r="F34" s="44">
        <v>5.05</v>
      </c>
    </row>
    <row r="35" spans="1:6" x14ac:dyDescent="0.4">
      <c r="A35" s="45"/>
      <c r="E35" s="41">
        <v>44936</v>
      </c>
      <c r="F35" s="44">
        <v>5.34</v>
      </c>
    </row>
    <row r="36" spans="1:6" x14ac:dyDescent="0.35">
      <c r="E36" s="41">
        <v>44935</v>
      </c>
      <c r="F36" s="44">
        <v>5.42</v>
      </c>
    </row>
    <row r="37" spans="1:6" x14ac:dyDescent="0.35">
      <c r="E37" s="41">
        <v>44934</v>
      </c>
      <c r="F37" s="44">
        <v>5.56</v>
      </c>
    </row>
    <row r="38" spans="1:6" x14ac:dyDescent="0.35">
      <c r="E38" s="41">
        <v>44933</v>
      </c>
      <c r="F38" s="44">
        <v>5.57</v>
      </c>
    </row>
    <row r="39" spans="1:6" x14ac:dyDescent="0.35">
      <c r="E39" s="41">
        <v>44932</v>
      </c>
      <c r="F39" s="44">
        <v>5.45</v>
      </c>
    </row>
    <row r="40" spans="1:6" x14ac:dyDescent="0.35">
      <c r="E40" s="41">
        <v>44931</v>
      </c>
      <c r="F40" s="44">
        <v>5.3</v>
      </c>
    </row>
    <row r="41" spans="1:6" x14ac:dyDescent="0.35">
      <c r="E41" s="41">
        <v>44930</v>
      </c>
      <c r="F41" s="44">
        <v>5.35</v>
      </c>
    </row>
    <row r="42" spans="1:6" x14ac:dyDescent="0.35">
      <c r="E42" s="41">
        <v>44929</v>
      </c>
      <c r="F42" s="44">
        <v>5.49</v>
      </c>
    </row>
    <row r="43" spans="1:6" x14ac:dyDescent="0.35">
      <c r="E43" s="41">
        <v>44928</v>
      </c>
      <c r="F43" s="44">
        <v>5.67</v>
      </c>
    </row>
    <row r="44" spans="1:6" x14ac:dyDescent="0.35">
      <c r="E44" s="41">
        <v>44927</v>
      </c>
      <c r="F44" s="44">
        <v>5.88</v>
      </c>
    </row>
    <row r="45" spans="1:6" x14ac:dyDescent="0.35">
      <c r="E45" s="41">
        <v>44926</v>
      </c>
      <c r="F45" s="44">
        <v>5.89</v>
      </c>
    </row>
    <row r="46" spans="1:6" x14ac:dyDescent="0.35">
      <c r="E46" s="41">
        <v>44925</v>
      </c>
      <c r="F46" s="44">
        <v>5.99</v>
      </c>
    </row>
    <row r="47" spans="1:6" x14ac:dyDescent="0.35">
      <c r="E47" s="41">
        <v>44924</v>
      </c>
      <c r="F47" s="44">
        <v>6.24</v>
      </c>
    </row>
    <row r="48" spans="1:6" x14ac:dyDescent="0.4">
      <c r="A48" s="45"/>
      <c r="E48" s="41">
        <v>44923</v>
      </c>
      <c r="F48" s="44">
        <v>6.2</v>
      </c>
    </row>
    <row r="49" spans="1:6" x14ac:dyDescent="0.35">
      <c r="E49" s="41">
        <v>44922</v>
      </c>
      <c r="F49" s="44">
        <v>6.29</v>
      </c>
    </row>
    <row r="50" spans="1:6" x14ac:dyDescent="0.35">
      <c r="E50" s="41">
        <v>44921</v>
      </c>
      <c r="F50" s="44">
        <v>6.22</v>
      </c>
    </row>
    <row r="51" spans="1:6" x14ac:dyDescent="0.35">
      <c r="E51" s="41">
        <v>44920</v>
      </c>
      <c r="F51" s="44">
        <v>5.87</v>
      </c>
    </row>
    <row r="52" spans="1:6" x14ac:dyDescent="0.35">
      <c r="E52" s="41">
        <v>44919</v>
      </c>
      <c r="F52" s="44">
        <v>5.83</v>
      </c>
    </row>
    <row r="53" spans="1:6" x14ac:dyDescent="0.35">
      <c r="E53" s="41">
        <v>44918</v>
      </c>
      <c r="F53" s="44">
        <v>5.89</v>
      </c>
    </row>
    <row r="54" spans="1:6" x14ac:dyDescent="0.35">
      <c r="E54" s="41">
        <v>44917</v>
      </c>
      <c r="F54" s="44">
        <v>5.6</v>
      </c>
    </row>
    <row r="55" spans="1:6" x14ac:dyDescent="0.35">
      <c r="E55" s="41">
        <v>44916</v>
      </c>
      <c r="F55" s="44">
        <v>5.52</v>
      </c>
    </row>
    <row r="56" spans="1:6" x14ac:dyDescent="0.35">
      <c r="E56" s="41">
        <v>44915</v>
      </c>
      <c r="F56" s="44">
        <v>5.52</v>
      </c>
    </row>
    <row r="57" spans="1:6" x14ac:dyDescent="0.35">
      <c r="E57" s="41">
        <v>44914</v>
      </c>
      <c r="F57" s="44">
        <v>5.9</v>
      </c>
    </row>
    <row r="58" spans="1:6" x14ac:dyDescent="0.35">
      <c r="E58" s="41">
        <v>44913</v>
      </c>
      <c r="F58" s="44">
        <v>5.94</v>
      </c>
    </row>
    <row r="59" spans="1:6" x14ac:dyDescent="0.35">
      <c r="E59" s="41">
        <v>44912</v>
      </c>
      <c r="F59" s="44">
        <v>6.08</v>
      </c>
    </row>
    <row r="60" spans="1:6" x14ac:dyDescent="0.35">
      <c r="E60" s="41">
        <v>44911</v>
      </c>
      <c r="F60" s="44">
        <v>6.58</v>
      </c>
    </row>
    <row r="61" spans="1:6" x14ac:dyDescent="0.4">
      <c r="A61" s="45"/>
      <c r="E61" s="41">
        <v>44910</v>
      </c>
      <c r="F61" s="44">
        <v>6.63</v>
      </c>
    </row>
    <row r="62" spans="1:6" x14ac:dyDescent="0.35">
      <c r="E62" s="41">
        <v>44909</v>
      </c>
      <c r="F62" s="44">
        <v>6.65</v>
      </c>
    </row>
    <row r="63" spans="1:6" x14ac:dyDescent="0.35">
      <c r="E63" s="41">
        <v>44908</v>
      </c>
      <c r="F63" s="44">
        <v>6.75</v>
      </c>
    </row>
    <row r="64" spans="1:6" x14ac:dyDescent="0.35">
      <c r="E64" s="41">
        <v>44907</v>
      </c>
      <c r="F64" s="46">
        <v>6.51</v>
      </c>
    </row>
    <row r="65" spans="5:6" x14ac:dyDescent="0.35">
      <c r="E65" s="41">
        <v>44906</v>
      </c>
      <c r="F65" s="44">
        <v>6.64</v>
      </c>
    </row>
    <row r="66" spans="5:6" x14ac:dyDescent="0.35">
      <c r="E66" s="41">
        <v>44905</v>
      </c>
      <c r="F66" s="44">
        <v>7.19</v>
      </c>
    </row>
    <row r="67" spans="5:6" x14ac:dyDescent="0.35">
      <c r="E67" s="41">
        <v>44904</v>
      </c>
      <c r="F67" s="44">
        <v>7.25</v>
      </c>
    </row>
    <row r="68" spans="5:6" x14ac:dyDescent="0.35">
      <c r="E68" s="41">
        <v>44903</v>
      </c>
      <c r="F68" s="44">
        <v>7.49</v>
      </c>
    </row>
    <row r="69" spans="5:6" x14ac:dyDescent="0.35">
      <c r="E69" s="41">
        <v>44902</v>
      </c>
      <c r="F69" s="44">
        <v>7.75</v>
      </c>
    </row>
    <row r="70" spans="5:6" x14ac:dyDescent="0.35">
      <c r="E70" s="41">
        <v>44901</v>
      </c>
      <c r="F70" s="44">
        <v>7.81</v>
      </c>
    </row>
    <row r="71" spans="5:6" x14ac:dyDescent="0.35">
      <c r="E71" s="41">
        <v>44900</v>
      </c>
      <c r="F71" s="44">
        <v>7.81</v>
      </c>
    </row>
    <row r="72" spans="5:6" x14ac:dyDescent="0.35">
      <c r="E72" s="41">
        <v>44899</v>
      </c>
      <c r="F72" s="44">
        <v>7.95</v>
      </c>
    </row>
    <row r="73" spans="5:6" x14ac:dyDescent="0.35">
      <c r="E73" s="41">
        <v>44898</v>
      </c>
      <c r="F73" s="44">
        <v>7.84</v>
      </c>
    </row>
    <row r="74" spans="5:6" x14ac:dyDescent="0.35">
      <c r="E74" s="41">
        <v>44897</v>
      </c>
      <c r="F74" s="44">
        <v>7.74</v>
      </c>
    </row>
    <row r="75" spans="5:6" x14ac:dyDescent="0.35">
      <c r="E75" s="41">
        <v>44896</v>
      </c>
      <c r="F75" s="44">
        <v>7.63</v>
      </c>
    </row>
    <row r="76" spans="5:6" x14ac:dyDescent="0.35">
      <c r="E76" s="41">
        <v>44895</v>
      </c>
      <c r="F76" s="44">
        <v>7.68</v>
      </c>
    </row>
    <row r="77" spans="5:6" x14ac:dyDescent="0.35">
      <c r="E77" s="41">
        <v>44894</v>
      </c>
      <c r="F77" s="44">
        <v>7.72</v>
      </c>
    </row>
    <row r="78" spans="5:6" x14ac:dyDescent="0.35">
      <c r="E78" s="41">
        <v>44893</v>
      </c>
      <c r="F78" s="44">
        <v>7.66</v>
      </c>
    </row>
    <row r="79" spans="5:6" x14ac:dyDescent="0.35">
      <c r="E79" s="41">
        <v>44892</v>
      </c>
      <c r="F79" s="44">
        <v>7.69</v>
      </c>
    </row>
    <row r="80" spans="5:6" x14ac:dyDescent="0.35">
      <c r="E80" s="41">
        <v>44891</v>
      </c>
      <c r="F80" s="44">
        <v>7.71</v>
      </c>
    </row>
    <row r="81" spans="5:6" x14ac:dyDescent="0.35">
      <c r="E81" s="41">
        <v>44890</v>
      </c>
      <c r="F81" s="44">
        <v>7.74</v>
      </c>
    </row>
    <row r="82" spans="5:6" x14ac:dyDescent="0.35">
      <c r="E82" s="41">
        <v>44889</v>
      </c>
      <c r="F82" s="44">
        <v>7.76</v>
      </c>
    </row>
    <row r="83" spans="5:6" x14ac:dyDescent="0.35">
      <c r="E83" s="41">
        <v>44888</v>
      </c>
      <c r="F83" s="44">
        <v>8.1300000000000008</v>
      </c>
    </row>
    <row r="84" spans="5:6" x14ac:dyDescent="0.35">
      <c r="E84" s="41">
        <v>44887</v>
      </c>
      <c r="F84" s="44">
        <v>8.3800000000000008</v>
      </c>
    </row>
    <row r="85" spans="5:6" x14ac:dyDescent="0.35">
      <c r="E85" s="41">
        <v>44886</v>
      </c>
      <c r="F85" s="44">
        <v>8.4</v>
      </c>
    </row>
    <row r="86" spans="5:6" x14ac:dyDescent="0.35">
      <c r="E86" s="41">
        <v>44885</v>
      </c>
      <c r="F86" s="44">
        <v>8.48</v>
      </c>
    </row>
    <row r="87" spans="5:6" x14ac:dyDescent="0.35">
      <c r="E87" s="41">
        <v>44884</v>
      </c>
      <c r="F87" s="44">
        <v>8.6</v>
      </c>
    </row>
    <row r="88" spans="5:6" x14ac:dyDescent="0.35">
      <c r="E88" s="41">
        <v>44883</v>
      </c>
      <c r="F88" s="44">
        <v>8.67</v>
      </c>
    </row>
    <row r="89" spans="5:6" x14ac:dyDescent="0.35">
      <c r="E89" s="41">
        <v>44882</v>
      </c>
      <c r="F89" s="44">
        <v>8.66</v>
      </c>
    </row>
    <row r="90" spans="5:6" x14ac:dyDescent="0.35">
      <c r="E90" s="41">
        <v>44881</v>
      </c>
      <c r="F90" s="44">
        <v>8.6300000000000008</v>
      </c>
    </row>
    <row r="91" spans="5:6" x14ac:dyDescent="0.35">
      <c r="E91" s="41">
        <v>44880</v>
      </c>
      <c r="F91" s="44">
        <v>8.7200000000000006</v>
      </c>
    </row>
    <row r="92" spans="5:6" x14ac:dyDescent="0.35">
      <c r="E92" s="41">
        <v>44879</v>
      </c>
      <c r="F92" s="44">
        <v>8.8800000000000008</v>
      </c>
    </row>
    <row r="93" spans="5:6" x14ac:dyDescent="0.35">
      <c r="E93" s="41">
        <v>44878</v>
      </c>
      <c r="F93" s="44">
        <v>8.81</v>
      </c>
    </row>
    <row r="94" spans="5:6" x14ac:dyDescent="0.35">
      <c r="E94" s="41">
        <v>44877</v>
      </c>
      <c r="F94" s="44">
        <v>8.7200000000000006</v>
      </c>
    </row>
    <row r="95" spans="5:6" x14ac:dyDescent="0.35">
      <c r="E95" s="41">
        <v>44876</v>
      </c>
      <c r="F95" s="44">
        <v>8.67</v>
      </c>
    </row>
    <row r="96" spans="5:6" x14ac:dyDescent="0.35">
      <c r="E96" s="41">
        <v>44875</v>
      </c>
      <c r="F96" s="44">
        <v>8.58</v>
      </c>
    </row>
    <row r="97" spans="5:6" x14ac:dyDescent="0.35">
      <c r="E97" s="41">
        <v>44874</v>
      </c>
      <c r="F97" s="44">
        <v>8.76</v>
      </c>
    </row>
    <row r="98" spans="5:6" x14ac:dyDescent="0.35">
      <c r="E98" s="41">
        <v>44873</v>
      </c>
      <c r="F98" s="44">
        <v>9.1300000000000008</v>
      </c>
    </row>
    <row r="99" spans="5:6" x14ac:dyDescent="0.35">
      <c r="E99" s="41">
        <v>44872</v>
      </c>
      <c r="F99" s="44">
        <v>9.2899999999999991</v>
      </c>
    </row>
    <row r="100" spans="5:6" x14ac:dyDescent="0.35">
      <c r="E100" s="41">
        <v>44871</v>
      </c>
      <c r="F100" s="44">
        <v>9.35</v>
      </c>
    </row>
    <row r="101" spans="5:6" x14ac:dyDescent="0.35">
      <c r="E101" s="41">
        <v>44870</v>
      </c>
      <c r="F101" s="44">
        <v>9.36</v>
      </c>
    </row>
    <row r="102" spans="5:6" x14ac:dyDescent="0.35">
      <c r="E102" s="41">
        <v>44869</v>
      </c>
      <c r="F102" s="44">
        <v>9.42</v>
      </c>
    </row>
    <row r="103" spans="5:6" x14ac:dyDescent="0.35">
      <c r="E103" s="41">
        <v>44868</v>
      </c>
      <c r="F103" s="44">
        <v>9.4499999999999993</v>
      </c>
    </row>
    <row r="104" spans="5:6" x14ac:dyDescent="0.35">
      <c r="E104" s="41">
        <v>44867</v>
      </c>
      <c r="F104" s="44">
        <v>9.36</v>
      </c>
    </row>
    <row r="105" spans="5:6" x14ac:dyDescent="0.35">
      <c r="E105" s="41">
        <v>44866</v>
      </c>
      <c r="F105" s="44">
        <v>9.48</v>
      </c>
    </row>
    <row r="106" spans="5:6" x14ac:dyDescent="0.35">
      <c r="E106" s="41">
        <v>44865</v>
      </c>
      <c r="F106" s="44">
        <v>9.4600000000000009</v>
      </c>
    </row>
    <row r="107" spans="5:6" x14ac:dyDescent="0.35">
      <c r="E107" s="41">
        <v>44864</v>
      </c>
      <c r="F107" s="44">
        <v>9.2799999999999994</v>
      </c>
    </row>
    <row r="108" spans="5:6" x14ac:dyDescent="0.35">
      <c r="E108" s="41">
        <v>44863</v>
      </c>
      <c r="F108" s="44">
        <v>9.32</v>
      </c>
    </row>
    <row r="109" spans="5:6" x14ac:dyDescent="0.35">
      <c r="E109" s="41">
        <v>44862</v>
      </c>
      <c r="F109" s="44">
        <v>9.57</v>
      </c>
    </row>
    <row r="110" spans="5:6" x14ac:dyDescent="0.35">
      <c r="E110" s="41">
        <v>44861</v>
      </c>
      <c r="F110" s="44">
        <v>9.76</v>
      </c>
    </row>
    <row r="111" spans="5:6" x14ac:dyDescent="0.35">
      <c r="E111" s="41">
        <v>44860</v>
      </c>
      <c r="F111" s="44">
        <v>9.76</v>
      </c>
    </row>
    <row r="112" spans="5:6" x14ac:dyDescent="0.35">
      <c r="E112" s="41">
        <v>44859</v>
      </c>
      <c r="F112" s="44">
        <v>9.7799999999999994</v>
      </c>
    </row>
    <row r="113" spans="5:6" x14ac:dyDescent="0.35">
      <c r="E113" s="41">
        <v>44858</v>
      </c>
      <c r="F113" s="44">
        <v>9.9600000000000009</v>
      </c>
    </row>
    <row r="114" spans="5:6" x14ac:dyDescent="0.35">
      <c r="E114" s="41">
        <v>44857</v>
      </c>
      <c r="F114" s="44">
        <v>10.08</v>
      </c>
    </row>
    <row r="115" spans="5:6" x14ac:dyDescent="0.35">
      <c r="E115" s="41">
        <v>44856</v>
      </c>
      <c r="F115" s="44">
        <v>10.08</v>
      </c>
    </row>
    <row r="116" spans="5:6" x14ac:dyDescent="0.35">
      <c r="E116" s="41">
        <v>44855</v>
      </c>
      <c r="F116" s="44">
        <v>10.029999999999999</v>
      </c>
    </row>
    <row r="117" spans="5:6" x14ac:dyDescent="0.35">
      <c r="E117" s="41">
        <v>44854</v>
      </c>
      <c r="F117" s="44">
        <v>10.199999999999999</v>
      </c>
    </row>
    <row r="118" spans="5:6" x14ac:dyDescent="0.35">
      <c r="E118" s="41">
        <v>44853</v>
      </c>
      <c r="F118" s="44">
        <v>10.29</v>
      </c>
    </row>
    <row r="119" spans="5:6" x14ac:dyDescent="0.35">
      <c r="E119" s="41">
        <v>44852</v>
      </c>
      <c r="F119" s="44">
        <v>10.08</v>
      </c>
    </row>
    <row r="120" spans="5:6" x14ac:dyDescent="0.35">
      <c r="E120" s="41">
        <v>44851</v>
      </c>
      <c r="F120" s="44">
        <v>9.93</v>
      </c>
    </row>
    <row r="121" spans="5:6" x14ac:dyDescent="0.35">
      <c r="E121" s="41">
        <v>44850</v>
      </c>
      <c r="F121" s="44">
        <v>10.050000000000001</v>
      </c>
    </row>
    <row r="122" spans="5:6" x14ac:dyDescent="0.35">
      <c r="E122" s="41">
        <v>44849</v>
      </c>
      <c r="F122" s="44">
        <v>10.199999999999999</v>
      </c>
    </row>
    <row r="123" spans="5:6" x14ac:dyDescent="0.35">
      <c r="E123" s="41">
        <v>44848</v>
      </c>
      <c r="F123" s="44">
        <v>10.23</v>
      </c>
    </row>
    <row r="124" spans="5:6" x14ac:dyDescent="0.35">
      <c r="E124" s="41">
        <v>44847</v>
      </c>
      <c r="F124" s="44">
        <v>10.1</v>
      </c>
    </row>
    <row r="125" spans="5:6" x14ac:dyDescent="0.35">
      <c r="E125" s="41">
        <v>44846</v>
      </c>
      <c r="F125" s="44">
        <v>9.7799999999999994</v>
      </c>
    </row>
    <row r="126" spans="5:6" x14ac:dyDescent="0.35">
      <c r="E126" s="41">
        <v>44845</v>
      </c>
      <c r="F126" s="44">
        <v>9.5399999999999991</v>
      </c>
    </row>
    <row r="127" spans="5:6" x14ac:dyDescent="0.35">
      <c r="E127" s="41">
        <v>44844</v>
      </c>
      <c r="F127" s="44">
        <v>9.5299999999999994</v>
      </c>
    </row>
    <row r="128" spans="5:6" x14ac:dyDescent="0.35">
      <c r="E128" s="41">
        <v>44843</v>
      </c>
      <c r="F128" s="44">
        <v>9.52</v>
      </c>
    </row>
    <row r="129" spans="5:6" x14ac:dyDescent="0.35">
      <c r="E129" s="41">
        <v>44842</v>
      </c>
      <c r="F129" s="44">
        <v>9.49</v>
      </c>
    </row>
    <row r="130" spans="5:6" x14ac:dyDescent="0.35">
      <c r="E130" s="41">
        <v>44841</v>
      </c>
      <c r="F130" s="44">
        <v>9.41</v>
      </c>
    </row>
    <row r="131" spans="5:6" x14ac:dyDescent="0.35">
      <c r="E131" s="41">
        <v>44840</v>
      </c>
      <c r="F131" s="44">
        <v>9.2100000000000009</v>
      </c>
    </row>
    <row r="132" spans="5:6" x14ac:dyDescent="0.35">
      <c r="E132" s="41">
        <v>44839</v>
      </c>
      <c r="F132" s="44">
        <v>9.1300000000000008</v>
      </c>
    </row>
    <row r="133" spans="5:6" x14ac:dyDescent="0.35">
      <c r="E133" s="41">
        <v>44838</v>
      </c>
      <c r="F133" s="44">
        <v>9</v>
      </c>
    </row>
    <row r="134" spans="5:6" x14ac:dyDescent="0.35">
      <c r="E134" s="41">
        <v>44837</v>
      </c>
      <c r="F134" s="44">
        <v>8.93</v>
      </c>
    </row>
    <row r="135" spans="5:6" x14ac:dyDescent="0.35">
      <c r="E135" s="41">
        <v>44836</v>
      </c>
      <c r="F135" s="44">
        <v>8.8699999999999992</v>
      </c>
    </row>
    <row r="136" spans="5:6" x14ac:dyDescent="0.35">
      <c r="E136" s="41">
        <v>44835</v>
      </c>
      <c r="F136" s="44">
        <v>8.83</v>
      </c>
    </row>
    <row r="137" spans="5:6" x14ac:dyDescent="0.35">
      <c r="E137" s="41">
        <v>44834</v>
      </c>
      <c r="F137" s="44">
        <v>8.74</v>
      </c>
    </row>
    <row r="138" spans="5:6" x14ac:dyDescent="0.35">
      <c r="E138" s="41">
        <v>44833</v>
      </c>
      <c r="F138" s="44">
        <v>8.67</v>
      </c>
    </row>
    <row r="139" spans="5:6" x14ac:dyDescent="0.35">
      <c r="E139" s="41">
        <v>44832</v>
      </c>
      <c r="F139" s="44">
        <v>8.64</v>
      </c>
    </row>
    <row r="140" spans="5:6" x14ac:dyDescent="0.35">
      <c r="E140" s="41">
        <v>44831</v>
      </c>
      <c r="F140" s="44">
        <v>8.6300000000000008</v>
      </c>
    </row>
    <row r="141" spans="5:6" x14ac:dyDescent="0.35">
      <c r="E141" s="41">
        <v>44830</v>
      </c>
      <c r="F141" s="44">
        <v>8.66</v>
      </c>
    </row>
    <row r="142" spans="5:6" x14ac:dyDescent="0.35">
      <c r="E142" s="41">
        <v>44829</v>
      </c>
      <c r="F142" s="44">
        <v>8.7100000000000009</v>
      </c>
    </row>
    <row r="143" spans="5:6" x14ac:dyDescent="0.35">
      <c r="E143" s="41">
        <v>44828</v>
      </c>
      <c r="F143" s="44">
        <v>8.7200000000000006</v>
      </c>
    </row>
    <row r="144" spans="5:6" x14ac:dyDescent="0.35">
      <c r="E144" s="41">
        <v>44827</v>
      </c>
      <c r="F144" s="44">
        <v>8.68</v>
      </c>
    </row>
    <row r="145" spans="5:6" x14ac:dyDescent="0.35">
      <c r="E145" s="41">
        <v>44826</v>
      </c>
      <c r="F145" s="44">
        <v>8.64</v>
      </c>
    </row>
    <row r="146" spans="5:6" x14ac:dyDescent="0.35">
      <c r="E146" s="41">
        <v>44825</v>
      </c>
      <c r="F146" s="44">
        <v>8.58</v>
      </c>
    </row>
    <row r="147" spans="5:6" x14ac:dyDescent="0.35">
      <c r="E147" s="41">
        <v>44824</v>
      </c>
      <c r="F147" s="44">
        <v>8.5399999999999991</v>
      </c>
    </row>
    <row r="148" spans="5:6" x14ac:dyDescent="0.35">
      <c r="E148" s="41">
        <v>44823</v>
      </c>
      <c r="F148" s="44">
        <v>8.5399999999999991</v>
      </c>
    </row>
    <row r="149" spans="5:6" x14ac:dyDescent="0.35">
      <c r="E149" s="41">
        <v>44822</v>
      </c>
      <c r="F149" s="44">
        <v>8.5500000000000007</v>
      </c>
    </row>
    <row r="150" spans="5:6" x14ac:dyDescent="0.35">
      <c r="E150" s="41">
        <v>44821</v>
      </c>
      <c r="F150" s="44">
        <v>8.51</v>
      </c>
    </row>
    <row r="151" spans="5:6" x14ac:dyDescent="0.35">
      <c r="E151" s="41">
        <v>44820</v>
      </c>
      <c r="F151" s="44">
        <v>8.42</v>
      </c>
    </row>
    <row r="152" spans="5:6" x14ac:dyDescent="0.35">
      <c r="E152" s="41">
        <v>44819</v>
      </c>
      <c r="F152" s="44">
        <v>8.4</v>
      </c>
    </row>
    <row r="153" spans="5:6" x14ac:dyDescent="0.35">
      <c r="E153" s="41">
        <v>44818</v>
      </c>
      <c r="F153" s="44">
        <v>8.43</v>
      </c>
    </row>
    <row r="154" spans="5:6" x14ac:dyDescent="0.35">
      <c r="E154" s="41">
        <v>44817</v>
      </c>
      <c r="F154" s="44">
        <v>8.4700000000000006</v>
      </c>
    </row>
    <row r="155" spans="5:6" x14ac:dyDescent="0.35">
      <c r="E155" s="41">
        <v>44816</v>
      </c>
      <c r="F155" s="44">
        <v>8.4700000000000006</v>
      </c>
    </row>
    <row r="156" spans="5:6" x14ac:dyDescent="0.35">
      <c r="E156" s="41">
        <v>44815</v>
      </c>
      <c r="F156" s="44">
        <v>8.39</v>
      </c>
    </row>
    <row r="157" spans="5:6" x14ac:dyDescent="0.35">
      <c r="E157" s="41">
        <v>44814</v>
      </c>
      <c r="F157" s="44">
        <v>8.36</v>
      </c>
    </row>
    <row r="158" spans="5:6" x14ac:dyDescent="0.35">
      <c r="E158" s="41">
        <v>44813</v>
      </c>
      <c r="F158" s="44">
        <v>8.34</v>
      </c>
    </row>
    <row r="159" spans="5:6" x14ac:dyDescent="0.35">
      <c r="E159" s="41">
        <v>44812</v>
      </c>
      <c r="F159" s="44">
        <v>8.33</v>
      </c>
    </row>
    <row r="160" spans="5:6" x14ac:dyDescent="0.35">
      <c r="E160" s="41">
        <v>44811</v>
      </c>
      <c r="F160" s="44">
        <v>8.3800000000000008</v>
      </c>
    </row>
    <row r="161" spans="5:6" x14ac:dyDescent="0.35">
      <c r="E161" s="41">
        <v>44810</v>
      </c>
      <c r="F161" s="44">
        <v>8.51</v>
      </c>
    </row>
    <row r="162" spans="5:6" x14ac:dyDescent="0.35">
      <c r="E162" s="41">
        <v>44809</v>
      </c>
      <c r="F162" s="44">
        <v>8.5399999999999991</v>
      </c>
    </row>
    <row r="163" spans="5:6" x14ac:dyDescent="0.35">
      <c r="E163" s="41">
        <v>44808</v>
      </c>
      <c r="F163" s="44">
        <v>8.43</v>
      </c>
    </row>
    <row r="164" spans="5:6" x14ac:dyDescent="0.35">
      <c r="E164" s="41">
        <v>44807</v>
      </c>
      <c r="F164" s="44">
        <v>8.4700000000000006</v>
      </c>
    </row>
    <row r="165" spans="5:6" x14ac:dyDescent="0.35">
      <c r="E165" s="41">
        <v>44806</v>
      </c>
      <c r="F165" s="44">
        <v>8.56</v>
      </c>
    </row>
    <row r="166" spans="5:6" x14ac:dyDescent="0.35">
      <c r="E166" s="41">
        <v>44805</v>
      </c>
      <c r="F166" s="44">
        <v>8.49</v>
      </c>
    </row>
    <row r="167" spans="5:6" x14ac:dyDescent="0.35">
      <c r="E167" s="41">
        <v>44804</v>
      </c>
      <c r="F167" s="44">
        <v>8.35</v>
      </c>
    </row>
    <row r="168" spans="5:6" x14ac:dyDescent="0.35">
      <c r="E168" s="41">
        <v>44803</v>
      </c>
      <c r="F168" s="44">
        <v>8.33</v>
      </c>
    </row>
    <row r="169" spans="5:6" x14ac:dyDescent="0.35">
      <c r="E169" s="41">
        <v>44802</v>
      </c>
      <c r="F169" s="44">
        <v>8.3000000000000007</v>
      </c>
    </row>
    <row r="170" spans="5:6" x14ac:dyDescent="0.35">
      <c r="E170" s="41">
        <v>44801</v>
      </c>
      <c r="F170" s="44">
        <v>8.33</v>
      </c>
    </row>
    <row r="171" spans="5:6" x14ac:dyDescent="0.35">
      <c r="E171" s="41">
        <v>44800</v>
      </c>
      <c r="F171" s="44">
        <v>8.1</v>
      </c>
    </row>
    <row r="172" spans="5:6" x14ac:dyDescent="0.35">
      <c r="E172" s="41">
        <v>44799</v>
      </c>
      <c r="F172" s="44">
        <v>8.02</v>
      </c>
    </row>
    <row r="173" spans="5:6" x14ac:dyDescent="0.35">
      <c r="E173" s="41">
        <v>44798</v>
      </c>
      <c r="F173" s="44">
        <v>8.0299999999999994</v>
      </c>
    </row>
    <row r="174" spans="5:6" x14ac:dyDescent="0.35">
      <c r="E174" s="41">
        <v>44797</v>
      </c>
      <c r="F174" s="44">
        <v>8.01</v>
      </c>
    </row>
    <row r="175" spans="5:6" x14ac:dyDescent="0.35">
      <c r="E175" s="41">
        <v>44796</v>
      </c>
      <c r="F175" s="44">
        <v>7.97</v>
      </c>
    </row>
    <row r="176" spans="5:6" x14ac:dyDescent="0.35">
      <c r="E176" s="41">
        <v>44795</v>
      </c>
      <c r="F176" s="44">
        <v>7.81</v>
      </c>
    </row>
    <row r="177" spans="5:6" x14ac:dyDescent="0.35">
      <c r="E177" s="41">
        <v>44794</v>
      </c>
      <c r="F177" s="44">
        <v>7.76</v>
      </c>
    </row>
    <row r="178" spans="5:6" x14ac:dyDescent="0.35">
      <c r="E178" s="41">
        <v>44793</v>
      </c>
      <c r="F178" s="44">
        <v>7.76</v>
      </c>
    </row>
    <row r="179" spans="5:6" x14ac:dyDescent="0.35">
      <c r="E179" s="41">
        <v>44792</v>
      </c>
      <c r="F179" s="44">
        <v>7.78</v>
      </c>
    </row>
    <row r="180" spans="5:6" x14ac:dyDescent="0.35">
      <c r="E180" s="41">
        <v>44791</v>
      </c>
      <c r="F180" s="44">
        <v>7.78</v>
      </c>
    </row>
    <row r="181" spans="5:6" x14ac:dyDescent="0.35">
      <c r="E181" s="41">
        <v>44790</v>
      </c>
      <c r="F181" s="44">
        <v>7.74</v>
      </c>
    </row>
    <row r="182" spans="5:6" x14ac:dyDescent="0.35">
      <c r="E182" s="41">
        <v>44789</v>
      </c>
      <c r="F182" s="44">
        <v>7.71</v>
      </c>
    </row>
    <row r="183" spans="5:6" x14ac:dyDescent="0.35">
      <c r="E183" s="41">
        <v>44788</v>
      </c>
      <c r="F183" s="44">
        <v>7.68</v>
      </c>
    </row>
    <row r="184" spans="5:6" x14ac:dyDescent="0.35">
      <c r="E184" s="41">
        <v>44787</v>
      </c>
      <c r="F184" s="44">
        <v>7.67</v>
      </c>
    </row>
    <row r="185" spans="5:6" x14ac:dyDescent="0.35">
      <c r="E185" s="41">
        <v>44786</v>
      </c>
      <c r="F185" s="44">
        <v>7.69</v>
      </c>
    </row>
    <row r="186" spans="5:6" x14ac:dyDescent="0.35">
      <c r="E186" s="41">
        <v>44785</v>
      </c>
      <c r="F186" s="44">
        <v>7.7</v>
      </c>
    </row>
    <row r="187" spans="5:6" x14ac:dyDescent="0.35">
      <c r="E187" s="41">
        <v>44784</v>
      </c>
      <c r="F187" s="44">
        <v>7.71</v>
      </c>
    </row>
    <row r="188" spans="5:6" x14ac:dyDescent="0.35">
      <c r="E188" s="41">
        <v>44783</v>
      </c>
      <c r="F188" s="44">
        <v>7.71</v>
      </c>
    </row>
    <row r="189" spans="5:6" x14ac:dyDescent="0.35">
      <c r="E189" s="41">
        <v>44782</v>
      </c>
      <c r="F189" s="44">
        <v>7.66</v>
      </c>
    </row>
    <row r="190" spans="5:6" x14ac:dyDescent="0.35">
      <c r="E190" s="41">
        <v>44781</v>
      </c>
      <c r="F190" s="44">
        <v>7.68</v>
      </c>
    </row>
    <row r="191" spans="5:6" x14ac:dyDescent="0.35">
      <c r="E191" s="41">
        <v>44780</v>
      </c>
      <c r="F191" s="44">
        <v>7.72</v>
      </c>
    </row>
    <row r="192" spans="5:6" x14ac:dyDescent="0.35">
      <c r="E192" s="41">
        <v>44779</v>
      </c>
      <c r="F192" s="44">
        <v>7.71</v>
      </c>
    </row>
    <row r="193" spans="5:6" x14ac:dyDescent="0.35">
      <c r="E193" s="41">
        <v>44778</v>
      </c>
      <c r="F193" s="44">
        <v>7.7</v>
      </c>
    </row>
    <row r="194" spans="5:6" x14ac:dyDescent="0.35">
      <c r="E194" s="41">
        <v>44777</v>
      </c>
      <c r="F194" s="44">
        <v>7.7</v>
      </c>
    </row>
    <row r="195" spans="5:6" x14ac:dyDescent="0.35">
      <c r="E195" s="41">
        <v>44776</v>
      </c>
      <c r="F195" s="44">
        <v>7.76</v>
      </c>
    </row>
    <row r="196" spans="5:6" x14ac:dyDescent="0.35">
      <c r="E196" s="41">
        <v>44775</v>
      </c>
      <c r="F196" s="44">
        <v>7.77</v>
      </c>
    </row>
    <row r="197" spans="5:6" x14ac:dyDescent="0.35">
      <c r="E197" s="41">
        <v>44774</v>
      </c>
      <c r="F197" s="44">
        <v>7.65</v>
      </c>
    </row>
    <row r="198" spans="5:6" x14ac:dyDescent="0.35">
      <c r="E198" s="41">
        <v>44773</v>
      </c>
      <c r="F198" s="44">
        <v>7.58</v>
      </c>
    </row>
    <row r="199" spans="5:6" x14ac:dyDescent="0.35">
      <c r="E199" s="41">
        <v>44772</v>
      </c>
      <c r="F199" s="44">
        <v>7.59</v>
      </c>
    </row>
    <row r="200" spans="5:6" x14ac:dyDescent="0.35">
      <c r="E200" s="41">
        <v>44771</v>
      </c>
      <c r="F200" s="44">
        <v>7.51</v>
      </c>
    </row>
    <row r="201" spans="5:6" x14ac:dyDescent="0.35">
      <c r="E201" s="41">
        <v>44770</v>
      </c>
      <c r="F201" s="44">
        <v>7.3</v>
      </c>
    </row>
    <row r="202" spans="5:6" x14ac:dyDescent="0.35">
      <c r="E202" s="41">
        <v>44769</v>
      </c>
      <c r="F202" s="44">
        <v>7.34</v>
      </c>
    </row>
    <row r="203" spans="5:6" x14ac:dyDescent="0.35">
      <c r="E203" s="41">
        <v>44768</v>
      </c>
      <c r="F203" s="44">
        <v>7.57</v>
      </c>
    </row>
    <row r="204" spans="5:6" x14ac:dyDescent="0.35">
      <c r="E204" s="41">
        <v>44767</v>
      </c>
      <c r="F204" s="44">
        <v>7.79</v>
      </c>
    </row>
    <row r="205" spans="5:6" x14ac:dyDescent="0.35">
      <c r="E205" s="41">
        <v>44766</v>
      </c>
      <c r="F205" s="44">
        <v>7.86</v>
      </c>
    </row>
    <row r="206" spans="5:6" x14ac:dyDescent="0.35">
      <c r="E206" s="41">
        <v>44765</v>
      </c>
      <c r="F206" s="44">
        <v>7.88</v>
      </c>
    </row>
    <row r="207" spans="5:6" x14ac:dyDescent="0.35">
      <c r="E207" s="41">
        <v>44764</v>
      </c>
      <c r="F207" s="44">
        <v>7.94</v>
      </c>
    </row>
    <row r="208" spans="5:6" x14ac:dyDescent="0.35">
      <c r="E208" s="41">
        <v>44763</v>
      </c>
      <c r="F208" s="44">
        <v>8</v>
      </c>
    </row>
    <row r="209" spans="5:6" x14ac:dyDescent="0.35">
      <c r="E209" s="41">
        <v>44762</v>
      </c>
      <c r="F209" s="44">
        <v>8.16</v>
      </c>
    </row>
    <row r="210" spans="5:6" x14ac:dyDescent="0.35">
      <c r="E210" s="41">
        <v>44761</v>
      </c>
      <c r="F210" s="44">
        <v>8.1199999999999992</v>
      </c>
    </row>
    <row r="211" spans="5:6" x14ac:dyDescent="0.35">
      <c r="E211" s="41">
        <v>44760</v>
      </c>
      <c r="F211" s="44">
        <v>8.01</v>
      </c>
    </row>
    <row r="212" spans="5:6" x14ac:dyDescent="0.35">
      <c r="E212" s="41">
        <v>44759</v>
      </c>
      <c r="F212" s="44">
        <v>7.98</v>
      </c>
    </row>
    <row r="213" spans="5:6" x14ac:dyDescent="0.35">
      <c r="E213" s="41">
        <v>44758</v>
      </c>
      <c r="F213" s="44">
        <v>8.0299999999999994</v>
      </c>
    </row>
    <row r="214" spans="5:6" x14ac:dyDescent="0.35">
      <c r="E214" s="41">
        <v>44757</v>
      </c>
      <c r="F214" s="44">
        <v>8.08</v>
      </c>
    </row>
    <row r="215" spans="5:6" x14ac:dyDescent="0.35">
      <c r="E215" s="41">
        <v>44756</v>
      </c>
      <c r="F215" s="44">
        <v>8.1300000000000008</v>
      </c>
    </row>
    <row r="216" spans="5:6" x14ac:dyDescent="0.35">
      <c r="E216" s="41">
        <v>44755</v>
      </c>
      <c r="F216" s="44">
        <v>8.18</v>
      </c>
    </row>
    <row r="217" spans="5:6" x14ac:dyDescent="0.35">
      <c r="E217" s="41">
        <v>44754</v>
      </c>
      <c r="F217" s="44">
        <v>8.1999999999999993</v>
      </c>
    </row>
    <row r="218" spans="5:6" x14ac:dyDescent="0.35">
      <c r="E218" s="41">
        <v>44753</v>
      </c>
      <c r="F218" s="44">
        <v>8.02</v>
      </c>
    </row>
    <row r="219" spans="5:6" x14ac:dyDescent="0.35">
      <c r="E219" s="41">
        <v>44752</v>
      </c>
      <c r="F219" s="44">
        <v>8.1999999999999993</v>
      </c>
    </row>
    <row r="220" spans="5:6" x14ac:dyDescent="0.35">
      <c r="E220" s="41">
        <v>44751</v>
      </c>
      <c r="F220" s="44">
        <v>8.31</v>
      </c>
    </row>
    <row r="221" spans="5:6" x14ac:dyDescent="0.35">
      <c r="E221" s="41">
        <v>44750</v>
      </c>
      <c r="F221" s="44">
        <v>7.92</v>
      </c>
    </row>
    <row r="222" spans="5:6" x14ac:dyDescent="0.35">
      <c r="E222" s="41">
        <v>44749</v>
      </c>
      <c r="F222" s="44">
        <v>7.63</v>
      </c>
    </row>
    <row r="223" spans="5:6" x14ac:dyDescent="0.35">
      <c r="E223" s="41">
        <v>44748</v>
      </c>
      <c r="F223" s="44">
        <v>7.98</v>
      </c>
    </row>
    <row r="224" spans="5:6" x14ac:dyDescent="0.35">
      <c r="E224" s="41">
        <v>44747</v>
      </c>
      <c r="F224" s="44">
        <v>8.4</v>
      </c>
    </row>
    <row r="225" spans="5:6" x14ac:dyDescent="0.35">
      <c r="E225" s="41">
        <v>44746</v>
      </c>
      <c r="F225" s="44">
        <v>8</v>
      </c>
    </row>
    <row r="226" spans="5:6" x14ac:dyDescent="0.35">
      <c r="E226" s="41">
        <v>44745</v>
      </c>
      <c r="F226" s="44">
        <v>7.53</v>
      </c>
    </row>
    <row r="227" spans="5:6" x14ac:dyDescent="0.35">
      <c r="E227" s="41">
        <v>44744</v>
      </c>
      <c r="F227" s="44">
        <v>7.16</v>
      </c>
    </row>
    <row r="228" spans="5:6" x14ac:dyDescent="0.35">
      <c r="E228" s="41">
        <v>44743</v>
      </c>
      <c r="F228" s="44">
        <v>7.12</v>
      </c>
    </row>
    <row r="229" spans="5:6" x14ac:dyDescent="0.35">
      <c r="E229" s="41">
        <v>44742</v>
      </c>
      <c r="F229" s="44">
        <v>7.13</v>
      </c>
    </row>
    <row r="230" spans="5:6" x14ac:dyDescent="0.35">
      <c r="E230" s="41">
        <v>44741</v>
      </c>
      <c r="F230" s="44">
        <v>7.13</v>
      </c>
    </row>
    <row r="231" spans="5:6" x14ac:dyDescent="0.35">
      <c r="E231" s="41">
        <v>44740</v>
      </c>
      <c r="F231" s="44">
        <v>6.88</v>
      </c>
    </row>
    <row r="232" spans="5:6" x14ac:dyDescent="0.35">
      <c r="E232" s="41">
        <v>44739</v>
      </c>
      <c r="F232" s="44">
        <v>6.53</v>
      </c>
    </row>
    <row r="233" spans="5:6" x14ac:dyDescent="0.35">
      <c r="E233" s="41">
        <v>44738</v>
      </c>
      <c r="F233" s="44">
        <v>6.25</v>
      </c>
    </row>
    <row r="234" spans="5:6" x14ac:dyDescent="0.35">
      <c r="E234" s="41">
        <v>44737</v>
      </c>
      <c r="F234" s="44">
        <v>6.22</v>
      </c>
    </row>
    <row r="235" spans="5:6" x14ac:dyDescent="0.35">
      <c r="E235" s="41">
        <v>44736</v>
      </c>
      <c r="F235" s="44">
        <v>6.2</v>
      </c>
    </row>
    <row r="236" spans="5:6" x14ac:dyDescent="0.35">
      <c r="E236" s="41">
        <v>44735</v>
      </c>
      <c r="F236" s="44">
        <v>6.2</v>
      </c>
    </row>
    <row r="237" spans="5:6" x14ac:dyDescent="0.35">
      <c r="E237" s="41">
        <v>44734</v>
      </c>
      <c r="F237" s="44">
        <v>6.16</v>
      </c>
    </row>
    <row r="238" spans="5:6" x14ac:dyDescent="0.35">
      <c r="E238" s="41">
        <v>44733</v>
      </c>
      <c r="F238" s="44">
        <v>5.93</v>
      </c>
    </row>
    <row r="239" spans="5:6" x14ac:dyDescent="0.35">
      <c r="E239" s="41">
        <v>44732</v>
      </c>
      <c r="F239" s="44">
        <v>5.8</v>
      </c>
    </row>
    <row r="240" spans="5:6" x14ac:dyDescent="0.35">
      <c r="E240" s="41">
        <v>44731</v>
      </c>
      <c r="F240" s="44">
        <v>5.77</v>
      </c>
    </row>
    <row r="241" spans="5:6" x14ac:dyDescent="0.35">
      <c r="E241" s="41">
        <v>44730</v>
      </c>
      <c r="F241" s="44">
        <v>5.78</v>
      </c>
    </row>
    <row r="242" spans="5:6" x14ac:dyDescent="0.35">
      <c r="E242" s="41">
        <v>44729</v>
      </c>
      <c r="F242" s="44">
        <v>5.78</v>
      </c>
    </row>
    <row r="243" spans="5:6" x14ac:dyDescent="0.35">
      <c r="E243" s="41">
        <v>44728</v>
      </c>
      <c r="F243" s="44">
        <v>5.8</v>
      </c>
    </row>
    <row r="244" spans="5:6" x14ac:dyDescent="0.35">
      <c r="E244" s="41">
        <v>44727</v>
      </c>
      <c r="F244" s="44">
        <v>5.79</v>
      </c>
    </row>
    <row r="245" spans="5:6" x14ac:dyDescent="0.35">
      <c r="E245" s="41">
        <v>44726</v>
      </c>
      <c r="F245" s="44">
        <v>5.7</v>
      </c>
    </row>
    <row r="246" spans="5:6" x14ac:dyDescent="0.35">
      <c r="E246" s="41">
        <v>44725</v>
      </c>
      <c r="F246" s="44">
        <v>5.64</v>
      </c>
    </row>
    <row r="247" spans="5:6" x14ac:dyDescent="0.35">
      <c r="E247" s="41">
        <v>44724</v>
      </c>
      <c r="F247" s="44">
        <v>5.56</v>
      </c>
    </row>
    <row r="248" spans="5:6" x14ac:dyDescent="0.35">
      <c r="E248" s="41">
        <v>44723</v>
      </c>
      <c r="F248" s="44">
        <v>5.56</v>
      </c>
    </row>
    <row r="249" spans="5:6" x14ac:dyDescent="0.35">
      <c r="E249" s="41">
        <v>44722</v>
      </c>
      <c r="F249" s="44">
        <v>5.54</v>
      </c>
    </row>
    <row r="250" spans="5:6" x14ac:dyDescent="0.35">
      <c r="E250" s="41">
        <v>44721</v>
      </c>
      <c r="F250" s="44">
        <v>5.55</v>
      </c>
    </row>
    <row r="251" spans="5:6" x14ac:dyDescent="0.35">
      <c r="E251" s="41">
        <v>44720</v>
      </c>
      <c r="F251" s="44">
        <v>5.55</v>
      </c>
    </row>
    <row r="252" spans="5:6" x14ac:dyDescent="0.35">
      <c r="E252" s="41">
        <v>44719</v>
      </c>
      <c r="F252" s="44">
        <v>5.58</v>
      </c>
    </row>
    <row r="253" spans="5:6" x14ac:dyDescent="0.35">
      <c r="E253" s="41">
        <v>44718</v>
      </c>
      <c r="F253" s="44">
        <v>5.58</v>
      </c>
    </row>
    <row r="254" spans="5:6" x14ac:dyDescent="0.35">
      <c r="E254" s="41">
        <v>44717</v>
      </c>
      <c r="F254" s="44">
        <v>5.53</v>
      </c>
    </row>
    <row r="255" spans="5:6" x14ac:dyDescent="0.35">
      <c r="E255" s="41">
        <v>44716</v>
      </c>
      <c r="F255" s="44">
        <v>5.52</v>
      </c>
    </row>
    <row r="256" spans="5:6" x14ac:dyDescent="0.35">
      <c r="E256" s="41">
        <v>44715</v>
      </c>
      <c r="F256" s="44">
        <v>5.53</v>
      </c>
    </row>
    <row r="257" spans="5:6" x14ac:dyDescent="0.35">
      <c r="E257" s="41">
        <v>44714</v>
      </c>
      <c r="F257" s="44">
        <v>5.58</v>
      </c>
    </row>
    <row r="258" spans="5:6" x14ac:dyDescent="0.35">
      <c r="E258" s="41">
        <v>44713</v>
      </c>
      <c r="F258" s="44">
        <v>5.57</v>
      </c>
    </row>
    <row r="259" spans="5:6" x14ac:dyDescent="0.35">
      <c r="E259" s="41">
        <v>44712</v>
      </c>
      <c r="F259" s="44">
        <v>5.54</v>
      </c>
    </row>
    <row r="260" spans="5:6" x14ac:dyDescent="0.35">
      <c r="E260" s="41">
        <v>44711</v>
      </c>
      <c r="F260" s="44">
        <v>5.52</v>
      </c>
    </row>
    <row r="261" spans="5:6" x14ac:dyDescent="0.35">
      <c r="E261" s="41">
        <v>44710</v>
      </c>
      <c r="F261" s="44">
        <v>5.51</v>
      </c>
    </row>
    <row r="262" spans="5:6" x14ac:dyDescent="0.35">
      <c r="E262" s="41">
        <v>44709</v>
      </c>
      <c r="F262" s="44">
        <v>5.52</v>
      </c>
    </row>
    <row r="263" spans="5:6" x14ac:dyDescent="0.35">
      <c r="E263" s="41">
        <v>44708</v>
      </c>
      <c r="F263" s="44">
        <v>5.54</v>
      </c>
    </row>
    <row r="264" spans="5:6" x14ac:dyDescent="0.35">
      <c r="E264" s="41">
        <v>44707</v>
      </c>
      <c r="F264" s="44">
        <v>5.54</v>
      </c>
    </row>
    <row r="265" spans="5:6" x14ac:dyDescent="0.35">
      <c r="E265" s="41">
        <v>44706</v>
      </c>
      <c r="F265" s="44">
        <v>5.55</v>
      </c>
    </row>
    <row r="266" spans="5:6" x14ac:dyDescent="0.35">
      <c r="E266" s="41">
        <v>44705</v>
      </c>
      <c r="F266" s="44">
        <v>5.51</v>
      </c>
    </row>
    <row r="267" spans="5:6" x14ac:dyDescent="0.35">
      <c r="E267" s="41">
        <v>44704</v>
      </c>
      <c r="F267" s="44">
        <v>5.49</v>
      </c>
    </row>
    <row r="268" spans="5:6" x14ac:dyDescent="0.35">
      <c r="E268" s="41">
        <v>44703</v>
      </c>
      <c r="F268" s="44">
        <v>5.48</v>
      </c>
    </row>
    <row r="269" spans="5:6" x14ac:dyDescent="0.35">
      <c r="E269" s="41">
        <v>44702</v>
      </c>
      <c r="F269" s="44">
        <v>5.49</v>
      </c>
    </row>
    <row r="270" spans="5:6" x14ac:dyDescent="0.35">
      <c r="E270" s="41">
        <v>44701</v>
      </c>
      <c r="F270" s="44">
        <v>5.5</v>
      </c>
    </row>
    <row r="271" spans="5:6" x14ac:dyDescent="0.35">
      <c r="E271" s="41">
        <v>44700</v>
      </c>
      <c r="F271" s="44">
        <v>5.52</v>
      </c>
    </row>
    <row r="272" spans="5:6" x14ac:dyDescent="0.35">
      <c r="E272" s="41">
        <v>44699</v>
      </c>
      <c r="F272" s="44">
        <v>5.52</v>
      </c>
    </row>
    <row r="273" spans="5:6" x14ac:dyDescent="0.35">
      <c r="E273" s="41">
        <v>44698</v>
      </c>
      <c r="F273" s="44">
        <v>5.45</v>
      </c>
    </row>
    <row r="274" spans="5:6" x14ac:dyDescent="0.35">
      <c r="E274" s="41">
        <v>44697</v>
      </c>
      <c r="F274" s="44">
        <v>5.43</v>
      </c>
    </row>
    <row r="275" spans="5:6" x14ac:dyDescent="0.35">
      <c r="E275" s="41">
        <v>44696</v>
      </c>
      <c r="F275" s="44">
        <v>5.4</v>
      </c>
    </row>
    <row r="276" spans="5:6" x14ac:dyDescent="0.35">
      <c r="E276" s="41">
        <v>44695</v>
      </c>
      <c r="F276" s="44">
        <v>5.38</v>
      </c>
    </row>
    <row r="277" spans="5:6" x14ac:dyDescent="0.35">
      <c r="E277" s="41">
        <v>44694</v>
      </c>
      <c r="F277" s="44">
        <v>5.38</v>
      </c>
    </row>
    <row r="278" spans="5:6" x14ac:dyDescent="0.35">
      <c r="E278" s="41">
        <v>44693</v>
      </c>
      <c r="F278" s="44">
        <v>5.38</v>
      </c>
    </row>
    <row r="279" spans="5:6" x14ac:dyDescent="0.35">
      <c r="E279" s="41">
        <v>44692</v>
      </c>
      <c r="F279" s="44">
        <v>5.42</v>
      </c>
    </row>
    <row r="280" spans="5:6" x14ac:dyDescent="0.35">
      <c r="E280" s="41">
        <v>44691</v>
      </c>
      <c r="F280" s="44">
        <v>5.43</v>
      </c>
    </row>
    <row r="281" spans="5:6" x14ac:dyDescent="0.35">
      <c r="E281" s="41">
        <v>44690</v>
      </c>
      <c r="F281" s="44">
        <v>5.31</v>
      </c>
    </row>
    <row r="282" spans="5:6" x14ac:dyDescent="0.35">
      <c r="E282" s="41">
        <v>44689</v>
      </c>
      <c r="F282" s="44">
        <v>5.2</v>
      </c>
    </row>
    <row r="283" spans="5:6" x14ac:dyDescent="0.35">
      <c r="E283" s="41">
        <v>44688</v>
      </c>
      <c r="F283" s="44">
        <v>5.18</v>
      </c>
    </row>
    <row r="284" spans="5:6" x14ac:dyDescent="0.35">
      <c r="E284" s="41">
        <v>44687</v>
      </c>
      <c r="F284" s="44">
        <v>5.19</v>
      </c>
    </row>
    <row r="285" spans="5:6" x14ac:dyDescent="0.35">
      <c r="E285" s="41">
        <v>44686</v>
      </c>
      <c r="F285" s="44">
        <v>5.26</v>
      </c>
    </row>
    <row r="286" spans="5:6" x14ac:dyDescent="0.35">
      <c r="E286" s="41">
        <v>44685</v>
      </c>
      <c r="F286" s="44">
        <v>5.34</v>
      </c>
    </row>
    <row r="287" spans="5:6" x14ac:dyDescent="0.35">
      <c r="E287" s="41">
        <v>44684</v>
      </c>
      <c r="F287" s="44">
        <v>5.35</v>
      </c>
    </row>
    <row r="288" spans="5:6" x14ac:dyDescent="0.35">
      <c r="E288" s="41">
        <v>44683</v>
      </c>
      <c r="F288" s="44">
        <v>5.4</v>
      </c>
    </row>
    <row r="289" spans="5:6" x14ac:dyDescent="0.35">
      <c r="E289" s="41">
        <v>44682</v>
      </c>
      <c r="F289" s="44">
        <v>5.4</v>
      </c>
    </row>
    <row r="290" spans="5:6" x14ac:dyDescent="0.35">
      <c r="E290" s="41">
        <v>44681</v>
      </c>
      <c r="F290" s="44">
        <v>5.35</v>
      </c>
    </row>
    <row r="291" spans="5:6" x14ac:dyDescent="0.35">
      <c r="E291" s="41">
        <v>44680</v>
      </c>
      <c r="F291" s="44">
        <v>5.31</v>
      </c>
    </row>
    <row r="292" spans="5:6" x14ac:dyDescent="0.35">
      <c r="E292" s="41">
        <v>44679</v>
      </c>
      <c r="F292" s="44">
        <v>5.22</v>
      </c>
    </row>
    <row r="293" spans="5:6" x14ac:dyDescent="0.35">
      <c r="E293" s="41">
        <v>44678</v>
      </c>
      <c r="F293" s="44">
        <v>5.23</v>
      </c>
    </row>
    <row r="294" spans="5:6" x14ac:dyDescent="0.35">
      <c r="E294" s="41">
        <v>44677</v>
      </c>
      <c r="F294" s="44">
        <v>5.24</v>
      </c>
    </row>
    <row r="295" spans="5:6" x14ac:dyDescent="0.35">
      <c r="E295" s="41">
        <v>44676</v>
      </c>
      <c r="F295" s="44">
        <v>5.24</v>
      </c>
    </row>
    <row r="296" spans="5:6" x14ac:dyDescent="0.35">
      <c r="E296" s="41">
        <v>44675</v>
      </c>
      <c r="F296" s="44">
        <v>5.13</v>
      </c>
    </row>
    <row r="297" spans="5:6" x14ac:dyDescent="0.35">
      <c r="E297" s="41">
        <v>44674</v>
      </c>
      <c r="F297" s="44">
        <v>4.99</v>
      </c>
    </row>
    <row r="298" spans="5:6" x14ac:dyDescent="0.35">
      <c r="E298" s="41">
        <v>44673</v>
      </c>
      <c r="F298" s="44">
        <v>5.12</v>
      </c>
    </row>
    <row r="299" spans="5:6" x14ac:dyDescent="0.35">
      <c r="E299" s="41">
        <v>44672</v>
      </c>
      <c r="F299" s="44">
        <v>5.26</v>
      </c>
    </row>
    <row r="300" spans="5:6" x14ac:dyDescent="0.35">
      <c r="E300" s="41">
        <v>44671</v>
      </c>
      <c r="F300" s="44">
        <v>5.26</v>
      </c>
    </row>
    <row r="301" spans="5:6" x14ac:dyDescent="0.35">
      <c r="E301" s="41">
        <v>44670</v>
      </c>
      <c r="F301" s="44">
        <v>4.92</v>
      </c>
    </row>
    <row r="302" spans="5:6" x14ac:dyDescent="0.35">
      <c r="E302" s="41">
        <v>44669</v>
      </c>
      <c r="F302" s="44">
        <v>4.71</v>
      </c>
    </row>
    <row r="303" spans="5:6" x14ac:dyDescent="0.35">
      <c r="E303" s="41">
        <v>44668</v>
      </c>
      <c r="F303" s="44">
        <v>4.59</v>
      </c>
    </row>
    <row r="304" spans="5:6" x14ac:dyDescent="0.35">
      <c r="E304" s="41">
        <v>44667</v>
      </c>
      <c r="F304" s="44">
        <v>4.5599999999999996</v>
      </c>
    </row>
    <row r="305" spans="5:6" x14ac:dyDescent="0.35">
      <c r="E305" s="41">
        <v>44666</v>
      </c>
      <c r="F305" s="44">
        <v>4.5199999999999996</v>
      </c>
    </row>
    <row r="306" spans="5:6" x14ac:dyDescent="0.35">
      <c r="E306" s="41">
        <v>44665</v>
      </c>
      <c r="F306" s="44">
        <v>4.47</v>
      </c>
    </row>
    <row r="307" spans="5:6" x14ac:dyDescent="0.35">
      <c r="E307" s="41">
        <v>44664</v>
      </c>
      <c r="F307" s="44">
        <v>4.42</v>
      </c>
    </row>
    <row r="308" spans="5:6" x14ac:dyDescent="0.35">
      <c r="E308" s="41">
        <v>44663</v>
      </c>
      <c r="F308" s="44">
        <v>4.37</v>
      </c>
    </row>
    <row r="309" spans="5:6" x14ac:dyDescent="0.35">
      <c r="E309" s="41">
        <v>44662</v>
      </c>
      <c r="F309" s="44">
        <v>4.37</v>
      </c>
    </row>
    <row r="310" spans="5:6" x14ac:dyDescent="0.35">
      <c r="E310" s="41">
        <v>44661</v>
      </c>
      <c r="F310" s="44">
        <v>4.37</v>
      </c>
    </row>
    <row r="311" spans="5:6" x14ac:dyDescent="0.35">
      <c r="E311" s="41">
        <v>44660</v>
      </c>
      <c r="F311" s="44">
        <v>4.38</v>
      </c>
    </row>
    <row r="312" spans="5:6" x14ac:dyDescent="0.35">
      <c r="E312" s="41">
        <v>44659</v>
      </c>
      <c r="F312" s="44">
        <v>4.4000000000000004</v>
      </c>
    </row>
    <row r="313" spans="5:6" x14ac:dyDescent="0.35">
      <c r="E313" s="41">
        <v>44658</v>
      </c>
      <c r="F313" s="44">
        <v>4.45</v>
      </c>
    </row>
    <row r="314" spans="5:6" x14ac:dyDescent="0.35">
      <c r="E314" s="41">
        <v>44657</v>
      </c>
      <c r="F314" s="44">
        <v>4.47</v>
      </c>
    </row>
    <row r="315" spans="5:6" x14ac:dyDescent="0.35">
      <c r="E315" s="41">
        <v>44656</v>
      </c>
      <c r="F315" s="44">
        <v>4.47</v>
      </c>
    </row>
    <row r="316" spans="5:6" x14ac:dyDescent="0.35">
      <c r="E316" s="41">
        <v>44655</v>
      </c>
      <c r="F316" s="44">
        <v>4.4800000000000004</v>
      </c>
    </row>
    <row r="317" spans="5:6" x14ac:dyDescent="0.35">
      <c r="E317" s="41">
        <v>44654</v>
      </c>
      <c r="F317" s="44">
        <v>4.5</v>
      </c>
    </row>
    <row r="318" spans="5:6" x14ac:dyDescent="0.35">
      <c r="E318" s="41">
        <v>44653</v>
      </c>
      <c r="F318" s="44">
        <v>4.4800000000000004</v>
      </c>
    </row>
    <row r="319" spans="5:6" x14ac:dyDescent="0.35">
      <c r="E319" s="41">
        <v>44652</v>
      </c>
      <c r="F319" s="44">
        <v>4.45</v>
      </c>
    </row>
    <row r="320" spans="5:6" x14ac:dyDescent="0.35">
      <c r="E320" s="41">
        <v>44651</v>
      </c>
      <c r="F320" s="44">
        <v>4.43</v>
      </c>
    </row>
    <row r="321" spans="5:6" x14ac:dyDescent="0.35">
      <c r="E321" s="41">
        <v>44650</v>
      </c>
      <c r="F321" s="44">
        <v>4.4000000000000004</v>
      </c>
    </row>
    <row r="322" spans="5:6" x14ac:dyDescent="0.35">
      <c r="E322" s="41">
        <v>44649</v>
      </c>
      <c r="F322" s="44">
        <v>4.3499999999999996</v>
      </c>
    </row>
    <row r="323" spans="5:6" x14ac:dyDescent="0.35">
      <c r="E323" s="41">
        <v>44648</v>
      </c>
      <c r="F323" s="44">
        <v>4.3499999999999996</v>
      </c>
    </row>
    <row r="324" spans="5:6" x14ac:dyDescent="0.35">
      <c r="E324" s="41">
        <v>44647</v>
      </c>
      <c r="F324" s="44">
        <v>4.34</v>
      </c>
    </row>
    <row r="325" spans="5:6" x14ac:dyDescent="0.35">
      <c r="E325" s="41">
        <v>44646</v>
      </c>
      <c r="F325" s="44">
        <v>4.3600000000000003</v>
      </c>
    </row>
    <row r="326" spans="5:6" x14ac:dyDescent="0.35">
      <c r="E326" s="41">
        <v>44645</v>
      </c>
      <c r="F326" s="44">
        <v>4.3600000000000003</v>
      </c>
    </row>
    <row r="327" spans="5:6" x14ac:dyDescent="0.35">
      <c r="E327" s="41">
        <v>44644</v>
      </c>
      <c r="F327" s="44">
        <v>4.3600000000000003</v>
      </c>
    </row>
    <row r="328" spans="5:6" x14ac:dyDescent="0.35">
      <c r="E328" s="41">
        <v>44643</v>
      </c>
      <c r="F328" s="44">
        <v>4.3499999999999996</v>
      </c>
    </row>
    <row r="329" spans="5:6" x14ac:dyDescent="0.35">
      <c r="E329" s="41">
        <v>44642</v>
      </c>
      <c r="F329" s="44">
        <v>4.2699999999999996</v>
      </c>
    </row>
    <row r="330" spans="5:6" x14ac:dyDescent="0.35">
      <c r="E330" s="41">
        <v>44641</v>
      </c>
      <c r="F330" s="44">
        <v>4.17</v>
      </c>
    </row>
    <row r="331" spans="5:6" x14ac:dyDescent="0.35">
      <c r="E331" s="41">
        <v>44640</v>
      </c>
      <c r="F331" s="44">
        <v>4.17</v>
      </c>
    </row>
    <row r="332" spans="5:6" x14ac:dyDescent="0.35">
      <c r="E332" s="41">
        <v>44639</v>
      </c>
      <c r="F332" s="44">
        <v>4.18</v>
      </c>
    </row>
    <row r="333" spans="5:6" x14ac:dyDescent="0.35">
      <c r="E333" s="41">
        <v>44638</v>
      </c>
      <c r="F333" s="44">
        <v>4.21</v>
      </c>
    </row>
    <row r="334" spans="5:6" x14ac:dyDescent="0.35">
      <c r="E334" s="41">
        <v>44637</v>
      </c>
      <c r="F334" s="44">
        <v>4.28</v>
      </c>
    </row>
    <row r="335" spans="5:6" x14ac:dyDescent="0.35">
      <c r="E335" s="41">
        <v>44636</v>
      </c>
      <c r="F335" s="44">
        <v>4.32</v>
      </c>
    </row>
    <row r="336" spans="5:6" x14ac:dyDescent="0.35">
      <c r="E336" s="41">
        <v>44635</v>
      </c>
      <c r="F336" s="44">
        <v>4.34</v>
      </c>
    </row>
    <row r="337" spans="5:6" x14ac:dyDescent="0.35">
      <c r="E337" s="41">
        <v>44634</v>
      </c>
      <c r="F337" s="44">
        <v>4.3499999999999996</v>
      </c>
    </row>
    <row r="338" spans="5:6" x14ac:dyDescent="0.35">
      <c r="E338" s="41">
        <v>44633</v>
      </c>
      <c r="F338" s="44">
        <v>4.37</v>
      </c>
    </row>
    <row r="339" spans="5:6" x14ac:dyDescent="0.35">
      <c r="E339" s="41">
        <v>44632</v>
      </c>
      <c r="F339" s="44">
        <v>4.37</v>
      </c>
    </row>
    <row r="340" spans="5:6" x14ac:dyDescent="0.35">
      <c r="E340" s="41">
        <v>44631</v>
      </c>
      <c r="F340" s="44">
        <v>4.37</v>
      </c>
    </row>
    <row r="341" spans="5:6" x14ac:dyDescent="0.35">
      <c r="E341" s="41">
        <v>44630</v>
      </c>
      <c r="F341" s="44">
        <v>4.42</v>
      </c>
    </row>
    <row r="342" spans="5:6" x14ac:dyDescent="0.35">
      <c r="E342" s="41">
        <v>44629</v>
      </c>
      <c r="F342" s="44">
        <v>4.43</v>
      </c>
    </row>
    <row r="343" spans="5:6" x14ac:dyDescent="0.35">
      <c r="E343" s="41">
        <v>44628</v>
      </c>
      <c r="F343" s="44">
        <v>4.45</v>
      </c>
    </row>
    <row r="344" spans="5:6" x14ac:dyDescent="0.35">
      <c r="E344" s="41">
        <v>44627</v>
      </c>
      <c r="F344" s="44">
        <v>4.54</v>
      </c>
    </row>
    <row r="345" spans="5:6" x14ac:dyDescent="0.35">
      <c r="E345" s="41">
        <v>44626</v>
      </c>
      <c r="F345" s="44">
        <v>4.58</v>
      </c>
    </row>
    <row r="346" spans="5:6" x14ac:dyDescent="0.35">
      <c r="E346" s="41">
        <v>44625</v>
      </c>
      <c r="F346" s="44">
        <v>4.6399999999999997</v>
      </c>
    </row>
    <row r="347" spans="5:6" x14ac:dyDescent="0.35">
      <c r="E347" s="41">
        <v>44624</v>
      </c>
      <c r="F347" s="44">
        <v>4.6500000000000004</v>
      </c>
    </row>
    <row r="348" spans="5:6" x14ac:dyDescent="0.35">
      <c r="E348" s="41">
        <v>44623</v>
      </c>
      <c r="F348" s="44">
        <v>4.68</v>
      </c>
    </row>
    <row r="349" spans="5:6" x14ac:dyDescent="0.35">
      <c r="E349" s="41">
        <v>44622</v>
      </c>
      <c r="F349" s="44">
        <v>4.71</v>
      </c>
    </row>
    <row r="350" spans="5:6" x14ac:dyDescent="0.35">
      <c r="E350" s="41">
        <v>44621</v>
      </c>
      <c r="F350" s="44">
        <v>4.72</v>
      </c>
    </row>
    <row r="351" spans="5:6" x14ac:dyDescent="0.35">
      <c r="E351" s="41">
        <v>44620</v>
      </c>
      <c r="F351" s="44">
        <v>4.7300000000000004</v>
      </c>
    </row>
    <row r="352" spans="5:6" x14ac:dyDescent="0.35">
      <c r="E352" s="41">
        <v>44619</v>
      </c>
      <c r="F352" s="44">
        <v>4.74</v>
      </c>
    </row>
    <row r="353" spans="5:6" x14ac:dyDescent="0.35">
      <c r="E353" s="41">
        <v>44618</v>
      </c>
      <c r="F353" s="44">
        <v>4.7300000000000004</v>
      </c>
    </row>
    <row r="354" spans="5:6" x14ac:dyDescent="0.35">
      <c r="E354" s="41">
        <v>44617</v>
      </c>
      <c r="F354" s="44">
        <v>4.7699999999999996</v>
      </c>
    </row>
    <row r="355" spans="5:6" x14ac:dyDescent="0.35">
      <c r="E355" s="41">
        <v>44616</v>
      </c>
      <c r="F355" s="44">
        <v>4.76</v>
      </c>
    </row>
    <row r="356" spans="5:6" x14ac:dyDescent="0.35">
      <c r="E356" s="41">
        <v>44615</v>
      </c>
      <c r="F356" s="44">
        <v>4.75</v>
      </c>
    </row>
    <row r="357" spans="5:6" x14ac:dyDescent="0.35">
      <c r="E357" s="41">
        <v>44614</v>
      </c>
      <c r="F357" s="44">
        <v>4.75</v>
      </c>
    </row>
    <row r="358" spans="5:6" x14ac:dyDescent="0.35">
      <c r="E358" s="41">
        <v>44613</v>
      </c>
      <c r="F358" s="44">
        <v>4.76</v>
      </c>
    </row>
    <row r="359" spans="5:6" x14ac:dyDescent="0.35">
      <c r="E359" s="41">
        <v>44612</v>
      </c>
      <c r="F359" s="44">
        <v>4.78</v>
      </c>
    </row>
    <row r="360" spans="5:6" x14ac:dyDescent="0.35">
      <c r="E360" s="41">
        <v>44611</v>
      </c>
      <c r="F360" s="44">
        <v>4.79</v>
      </c>
    </row>
    <row r="361" spans="5:6" x14ac:dyDescent="0.35">
      <c r="E361" s="41">
        <v>44610</v>
      </c>
      <c r="F361" s="44">
        <v>4.78</v>
      </c>
    </row>
    <row r="362" spans="5:6" x14ac:dyDescent="0.35">
      <c r="E362" s="41">
        <v>44609</v>
      </c>
      <c r="F362" s="44">
        <v>4.75</v>
      </c>
    </row>
    <row r="363" spans="5:6" x14ac:dyDescent="0.35">
      <c r="E363" s="41">
        <v>44608</v>
      </c>
      <c r="F363" s="44">
        <v>4.7</v>
      </c>
    </row>
    <row r="364" spans="5:6" x14ac:dyDescent="0.35">
      <c r="E364" s="41">
        <v>44607</v>
      </c>
      <c r="F364" s="44">
        <v>4.6900000000000004</v>
      </c>
    </row>
    <row r="365" spans="5:6" x14ac:dyDescent="0.35">
      <c r="E365" s="41">
        <v>44606</v>
      </c>
      <c r="F365" s="44">
        <v>4.72</v>
      </c>
    </row>
    <row r="366" spans="5:6" x14ac:dyDescent="0.35">
      <c r="E366" s="41">
        <v>44605</v>
      </c>
      <c r="F366" s="44">
        <v>4.7300000000000004</v>
      </c>
    </row>
    <row r="367" spans="5:6" x14ac:dyDescent="0.35">
      <c r="E367" s="41">
        <v>44604</v>
      </c>
      <c r="F367" s="44">
        <v>4.72</v>
      </c>
    </row>
    <row r="368" spans="5:6" x14ac:dyDescent="0.35">
      <c r="E368" s="41">
        <v>44603</v>
      </c>
      <c r="F368" s="44">
        <v>4.72</v>
      </c>
    </row>
    <row r="369" spans="5:6" x14ac:dyDescent="0.35">
      <c r="E369" s="41">
        <v>44602</v>
      </c>
      <c r="F369" s="44">
        <v>4.84</v>
      </c>
    </row>
    <row r="370" spans="5:6" x14ac:dyDescent="0.35">
      <c r="E370" s="41">
        <v>44601</v>
      </c>
      <c r="F370" s="44">
        <v>4.9800000000000004</v>
      </c>
    </row>
    <row r="371" spans="5:6" x14ac:dyDescent="0.35">
      <c r="E371" s="41">
        <v>44600</v>
      </c>
      <c r="F371" s="44">
        <v>5.18</v>
      </c>
    </row>
    <row r="372" spans="5:6" x14ac:dyDescent="0.35">
      <c r="E372" s="41">
        <v>44599</v>
      </c>
      <c r="F372" s="44">
        <v>5.23</v>
      </c>
    </row>
    <row r="373" spans="5:6" x14ac:dyDescent="0.35">
      <c r="E373" s="41">
        <v>44589</v>
      </c>
      <c r="F373" s="44">
        <v>5.21</v>
      </c>
    </row>
    <row r="374" spans="5:6" x14ac:dyDescent="0.35">
      <c r="E374" s="41">
        <v>44588</v>
      </c>
      <c r="F374" s="44">
        <v>5.2</v>
      </c>
    </row>
    <row r="375" spans="5:6" x14ac:dyDescent="0.35">
      <c r="E375" s="41">
        <v>44587</v>
      </c>
      <c r="F375" s="44">
        <v>5.21</v>
      </c>
    </row>
    <row r="376" spans="5:6" x14ac:dyDescent="0.35">
      <c r="E376" s="41">
        <v>44586</v>
      </c>
      <c r="F376" s="44">
        <v>5.26</v>
      </c>
    </row>
    <row r="377" spans="5:6" x14ac:dyDescent="0.35">
      <c r="E377" s="41">
        <v>44585</v>
      </c>
      <c r="F377" s="44">
        <v>5.38</v>
      </c>
    </row>
    <row r="378" spans="5:6" x14ac:dyDescent="0.35">
      <c r="E378" s="41">
        <v>44584</v>
      </c>
      <c r="F378" s="44">
        <v>5.53</v>
      </c>
    </row>
    <row r="379" spans="5:6" x14ac:dyDescent="0.35">
      <c r="E379" s="41">
        <v>44583</v>
      </c>
      <c r="F379" s="44">
        <v>5.39</v>
      </c>
    </row>
    <row r="380" spans="5:6" x14ac:dyDescent="0.35">
      <c r="E380" s="41">
        <v>44582</v>
      </c>
      <c r="F380" s="44">
        <v>5.39</v>
      </c>
    </row>
    <row r="381" spans="5:6" x14ac:dyDescent="0.35">
      <c r="E381" s="41">
        <v>44581</v>
      </c>
      <c r="F381" s="44">
        <v>5.33</v>
      </c>
    </row>
    <row r="382" spans="5:6" x14ac:dyDescent="0.35">
      <c r="E382" s="41">
        <v>44580</v>
      </c>
      <c r="F382" s="44">
        <v>5.31</v>
      </c>
    </row>
    <row r="383" spans="5:6" x14ac:dyDescent="0.35">
      <c r="E383" s="41">
        <v>44579</v>
      </c>
      <c r="F383" s="44">
        <v>5.32</v>
      </c>
    </row>
    <row r="384" spans="5:6" x14ac:dyDescent="0.35">
      <c r="E384" s="41">
        <v>44578</v>
      </c>
      <c r="F384" s="44">
        <v>5.32</v>
      </c>
    </row>
    <row r="385" spans="5:6" x14ac:dyDescent="0.35">
      <c r="E385" s="41">
        <v>44577</v>
      </c>
      <c r="F385" s="44">
        <v>5.32</v>
      </c>
    </row>
    <row r="386" spans="5:6" x14ac:dyDescent="0.35">
      <c r="E386" s="41">
        <v>44576</v>
      </c>
      <c r="F386" s="44">
        <v>5.34</v>
      </c>
    </row>
    <row r="387" spans="5:6" x14ac:dyDescent="0.35">
      <c r="E387" s="41">
        <v>44575</v>
      </c>
      <c r="F387" s="44">
        <v>5.35</v>
      </c>
    </row>
    <row r="388" spans="5:6" x14ac:dyDescent="0.35">
      <c r="E388" s="41">
        <v>44574</v>
      </c>
      <c r="F388" s="44">
        <v>5.35</v>
      </c>
    </row>
    <row r="389" spans="5:6" x14ac:dyDescent="0.35">
      <c r="E389" s="41">
        <v>44573</v>
      </c>
      <c r="F389" s="44">
        <v>5.35</v>
      </c>
    </row>
    <row r="390" spans="5:6" x14ac:dyDescent="0.35">
      <c r="E390" s="41">
        <v>44572</v>
      </c>
      <c r="F390" s="44">
        <v>5.36</v>
      </c>
    </row>
    <row r="391" spans="5:6" x14ac:dyDescent="0.35">
      <c r="E391" s="41">
        <v>44571</v>
      </c>
      <c r="F391" s="44">
        <v>5.42</v>
      </c>
    </row>
    <row r="392" spans="5:6" x14ac:dyDescent="0.35">
      <c r="E392" s="41">
        <v>44570</v>
      </c>
      <c r="F392" s="44">
        <v>5.5</v>
      </c>
    </row>
    <row r="393" spans="5:6" x14ac:dyDescent="0.35">
      <c r="E393" s="41">
        <v>44569</v>
      </c>
      <c r="F393" s="44">
        <v>5.61</v>
      </c>
    </row>
    <row r="394" spans="5:6" x14ac:dyDescent="0.35">
      <c r="E394" s="41">
        <v>44568</v>
      </c>
      <c r="F394" s="44">
        <v>5.65</v>
      </c>
    </row>
    <row r="395" spans="5:6" x14ac:dyDescent="0.35">
      <c r="E395" s="41">
        <v>44567</v>
      </c>
      <c r="F395" s="44">
        <v>5.73</v>
      </c>
    </row>
    <row r="396" spans="5:6" x14ac:dyDescent="0.35">
      <c r="E396" s="41">
        <v>44566</v>
      </c>
      <c r="F396" s="44">
        <v>5.82</v>
      </c>
    </row>
    <row r="397" spans="5:6" x14ac:dyDescent="0.35">
      <c r="E397" s="41">
        <v>44565</v>
      </c>
      <c r="F397" s="44">
        <v>5.98</v>
      </c>
    </row>
    <row r="398" spans="5:6" x14ac:dyDescent="0.35">
      <c r="E398" s="41">
        <v>44564</v>
      </c>
      <c r="F398" s="44">
        <v>6.08</v>
      </c>
    </row>
    <row r="399" spans="5:6" x14ac:dyDescent="0.35">
      <c r="E399" s="41">
        <v>44563</v>
      </c>
      <c r="F399" s="44">
        <v>6.14</v>
      </c>
    </row>
    <row r="400" spans="5:6" x14ac:dyDescent="0.35">
      <c r="E400" s="41">
        <v>44562</v>
      </c>
      <c r="F400" s="39">
        <v>6.15</v>
      </c>
    </row>
    <row r="401" spans="5:6" x14ac:dyDescent="0.35">
      <c r="E401" s="41">
        <v>44561</v>
      </c>
      <c r="F401" s="39">
        <v>6.15</v>
      </c>
    </row>
    <row r="402" spans="5:6" x14ac:dyDescent="0.35">
      <c r="E402" s="41">
        <v>44560</v>
      </c>
      <c r="F402" s="44">
        <v>6.18</v>
      </c>
    </row>
    <row r="403" spans="5:6" x14ac:dyDescent="0.35">
      <c r="E403" s="41">
        <v>44559</v>
      </c>
      <c r="F403" s="44">
        <v>6.15</v>
      </c>
    </row>
    <row r="404" spans="5:6" x14ac:dyDescent="0.35">
      <c r="E404" s="41">
        <v>44558</v>
      </c>
      <c r="F404" s="44">
        <v>6.16</v>
      </c>
    </row>
    <row r="405" spans="5:6" x14ac:dyDescent="0.35">
      <c r="E405" s="41">
        <v>44557</v>
      </c>
      <c r="F405" s="44">
        <v>6.17</v>
      </c>
    </row>
    <row r="406" spans="5:6" x14ac:dyDescent="0.35">
      <c r="E406" s="41">
        <v>44556</v>
      </c>
      <c r="F406" s="44">
        <v>6.17</v>
      </c>
    </row>
    <row r="407" spans="5:6" x14ac:dyDescent="0.35">
      <c r="E407" s="41">
        <v>44555</v>
      </c>
      <c r="F407" s="44">
        <v>6.05</v>
      </c>
    </row>
    <row r="408" spans="5:6" x14ac:dyDescent="0.35">
      <c r="E408" s="41">
        <v>44554</v>
      </c>
      <c r="F408" s="44">
        <v>5.92</v>
      </c>
    </row>
    <row r="409" spans="5:6" x14ac:dyDescent="0.35">
      <c r="E409" s="41">
        <v>44553</v>
      </c>
      <c r="F409" s="44">
        <v>5.91</v>
      </c>
    </row>
    <row r="410" spans="5:6" x14ac:dyDescent="0.35">
      <c r="E410" s="41">
        <v>44552</v>
      </c>
      <c r="F410" s="44">
        <v>5.95</v>
      </c>
    </row>
    <row r="411" spans="5:6" x14ac:dyDescent="0.35">
      <c r="E411" s="41">
        <v>44551</v>
      </c>
      <c r="F411" s="44">
        <v>6.04</v>
      </c>
    </row>
    <row r="412" spans="5:6" x14ac:dyDescent="0.35">
      <c r="E412" s="41">
        <v>44550</v>
      </c>
      <c r="F412" s="44">
        <v>6.07</v>
      </c>
    </row>
    <row r="413" spans="5:6" x14ac:dyDescent="0.35">
      <c r="E413" s="41">
        <v>44549</v>
      </c>
      <c r="F413" s="44">
        <v>6.1</v>
      </c>
    </row>
    <row r="414" spans="5:6" x14ac:dyDescent="0.35">
      <c r="E414" s="41">
        <v>44548</v>
      </c>
      <c r="F414" s="44">
        <v>6.11</v>
      </c>
    </row>
    <row r="415" spans="5:6" x14ac:dyDescent="0.35">
      <c r="E415" s="41">
        <v>44547</v>
      </c>
      <c r="F415" s="44">
        <v>6.14</v>
      </c>
    </row>
    <row r="416" spans="5:6" x14ac:dyDescent="0.35">
      <c r="E416" s="41">
        <v>44546</v>
      </c>
      <c r="F416" s="44">
        <v>6.16</v>
      </c>
    </row>
    <row r="417" spans="5:6" x14ac:dyDescent="0.35">
      <c r="E417" s="41">
        <v>44545</v>
      </c>
      <c r="F417" s="44">
        <v>6.1</v>
      </c>
    </row>
    <row r="418" spans="5:6" x14ac:dyDescent="0.35">
      <c r="E418" s="41">
        <v>44544</v>
      </c>
      <c r="F418" s="44">
        <v>6.01</v>
      </c>
    </row>
    <row r="419" spans="5:6" x14ac:dyDescent="0.35">
      <c r="E419" s="41">
        <v>44543</v>
      </c>
      <c r="F419" s="44">
        <v>6.01</v>
      </c>
    </row>
    <row r="420" spans="5:6" x14ac:dyDescent="0.35">
      <c r="E420" s="41">
        <v>44542</v>
      </c>
      <c r="F420" s="44">
        <v>6.02</v>
      </c>
    </row>
    <row r="421" spans="5:6" x14ac:dyDescent="0.35">
      <c r="E421" s="41">
        <v>44541</v>
      </c>
      <c r="F421" s="44">
        <v>6.11</v>
      </c>
    </row>
    <row r="422" spans="5:6" x14ac:dyDescent="0.35">
      <c r="E422" s="41">
        <v>44540</v>
      </c>
      <c r="F422" s="44">
        <v>6.26</v>
      </c>
    </row>
    <row r="423" spans="5:6" x14ac:dyDescent="0.35">
      <c r="E423" s="41">
        <v>44539</v>
      </c>
      <c r="F423" s="44">
        <v>6.33</v>
      </c>
    </row>
    <row r="424" spans="5:6" x14ac:dyDescent="0.35">
      <c r="E424" s="41">
        <v>44538</v>
      </c>
      <c r="F424" s="44">
        <v>6.42</v>
      </c>
    </row>
    <row r="425" spans="5:6" x14ac:dyDescent="0.35">
      <c r="E425" s="41">
        <v>44537</v>
      </c>
      <c r="F425" s="44">
        <v>6.5</v>
      </c>
    </row>
    <row r="426" spans="5:6" x14ac:dyDescent="0.35">
      <c r="E426" s="41">
        <v>44536</v>
      </c>
      <c r="F426" s="44">
        <v>6.61</v>
      </c>
    </row>
    <row r="427" spans="5:6" x14ac:dyDescent="0.35">
      <c r="E427" s="41">
        <v>44535</v>
      </c>
      <c r="F427" s="44">
        <v>6.62</v>
      </c>
    </row>
    <row r="428" spans="5:6" x14ac:dyDescent="0.35">
      <c r="E428" s="41">
        <v>44534</v>
      </c>
      <c r="F428" s="44">
        <v>6.62</v>
      </c>
    </row>
    <row r="429" spans="5:6" x14ac:dyDescent="0.35">
      <c r="E429" s="41">
        <v>44533</v>
      </c>
      <c r="F429" s="44">
        <v>6.61</v>
      </c>
    </row>
    <row r="430" spans="5:6" x14ac:dyDescent="0.35">
      <c r="E430" s="41">
        <v>44532</v>
      </c>
      <c r="F430" s="44">
        <v>6.63</v>
      </c>
    </row>
    <row r="431" spans="5:6" x14ac:dyDescent="0.35">
      <c r="E431" s="41">
        <v>44531</v>
      </c>
      <c r="F431" s="44">
        <v>6.61</v>
      </c>
    </row>
    <row r="432" spans="5:6" x14ac:dyDescent="0.35">
      <c r="E432" s="41">
        <v>44530</v>
      </c>
      <c r="F432" s="44">
        <v>6.61</v>
      </c>
    </row>
    <row r="433" spans="5:6" x14ac:dyDescent="0.35">
      <c r="E433" s="41">
        <v>44529</v>
      </c>
      <c r="F433" s="44">
        <v>6.65</v>
      </c>
    </row>
    <row r="434" spans="5:6" x14ac:dyDescent="0.35">
      <c r="E434" s="41">
        <v>44528</v>
      </c>
      <c r="F434" s="44">
        <v>6.73</v>
      </c>
    </row>
    <row r="435" spans="5:6" x14ac:dyDescent="0.35">
      <c r="E435" s="41">
        <v>44527</v>
      </c>
      <c r="F435" s="44">
        <v>6.79</v>
      </c>
    </row>
    <row r="436" spans="5:6" x14ac:dyDescent="0.35">
      <c r="E436" s="41">
        <v>44526</v>
      </c>
      <c r="F436" s="44">
        <v>6.76</v>
      </c>
    </row>
    <row r="437" spans="5:6" x14ac:dyDescent="0.35">
      <c r="E437" s="41">
        <v>44525</v>
      </c>
      <c r="F437" s="44">
        <v>6.74</v>
      </c>
    </row>
    <row r="438" spans="5:6" x14ac:dyDescent="0.35">
      <c r="E438" s="41">
        <v>44524</v>
      </c>
      <c r="F438" s="44">
        <v>6.72</v>
      </c>
    </row>
    <row r="439" spans="5:6" x14ac:dyDescent="0.35">
      <c r="E439" s="41">
        <v>44523</v>
      </c>
      <c r="F439" s="44">
        <v>6.67</v>
      </c>
    </row>
    <row r="440" spans="5:6" x14ac:dyDescent="0.35">
      <c r="E440" s="41">
        <v>44522</v>
      </c>
      <c r="F440" s="44">
        <v>6.64</v>
      </c>
    </row>
    <row r="441" spans="5:6" x14ac:dyDescent="0.35">
      <c r="E441" s="41">
        <v>44521</v>
      </c>
      <c r="F441" s="44">
        <v>6.58</v>
      </c>
    </row>
    <row r="442" spans="5:6" x14ac:dyDescent="0.35">
      <c r="E442" s="41">
        <v>44520</v>
      </c>
      <c r="F442" s="44">
        <v>6.54</v>
      </c>
    </row>
    <row r="443" spans="5:6" x14ac:dyDescent="0.35">
      <c r="E443" s="41">
        <v>44519</v>
      </c>
      <c r="F443" s="44">
        <v>6.52</v>
      </c>
    </row>
    <row r="444" spans="5:6" x14ac:dyDescent="0.35">
      <c r="E444" s="41">
        <v>44518</v>
      </c>
      <c r="F444" s="44">
        <v>6.51</v>
      </c>
    </row>
    <row r="445" spans="5:6" x14ac:dyDescent="0.35">
      <c r="E445" s="41">
        <v>44517</v>
      </c>
      <c r="F445" s="44">
        <v>6.54</v>
      </c>
    </row>
    <row r="446" spans="5:6" x14ac:dyDescent="0.35">
      <c r="E446" s="41">
        <v>44516</v>
      </c>
      <c r="F446" s="44">
        <v>6.62</v>
      </c>
    </row>
    <row r="447" spans="5:6" x14ac:dyDescent="0.35">
      <c r="E447" s="41">
        <v>44515</v>
      </c>
      <c r="F447" s="44">
        <v>6.61</v>
      </c>
    </row>
    <row r="448" spans="5:6" x14ac:dyDescent="0.35">
      <c r="E448" s="41">
        <v>44514</v>
      </c>
      <c r="F448" s="44">
        <v>6.54</v>
      </c>
    </row>
    <row r="449" spans="5:6" x14ac:dyDescent="0.35">
      <c r="E449" s="41">
        <v>44513</v>
      </c>
      <c r="F449" s="44">
        <v>6.46</v>
      </c>
    </row>
    <row r="450" spans="5:6" x14ac:dyDescent="0.35">
      <c r="E450" s="41">
        <v>44512</v>
      </c>
      <c r="F450" s="44">
        <v>6.39</v>
      </c>
    </row>
    <row r="451" spans="5:6" x14ac:dyDescent="0.35">
      <c r="E451" s="41">
        <v>44511</v>
      </c>
      <c r="F451" s="44">
        <v>6.37</v>
      </c>
    </row>
    <row r="452" spans="5:6" x14ac:dyDescent="0.35">
      <c r="E452" s="41">
        <v>44510</v>
      </c>
      <c r="F452" s="44">
        <v>6.39</v>
      </c>
    </row>
    <row r="453" spans="5:6" x14ac:dyDescent="0.35">
      <c r="E453" s="41">
        <v>44509</v>
      </c>
      <c r="F453" s="39">
        <v>6.43</v>
      </c>
    </row>
    <row r="454" spans="5:6" x14ac:dyDescent="0.35">
      <c r="E454" s="41">
        <v>44508</v>
      </c>
      <c r="F454" s="39">
        <v>6.45</v>
      </c>
    </row>
    <row r="455" spans="5:6" x14ac:dyDescent="0.35">
      <c r="E455" s="41">
        <v>44507</v>
      </c>
      <c r="F455" s="39">
        <v>6.46</v>
      </c>
    </row>
    <row r="456" spans="5:6" x14ac:dyDescent="0.35">
      <c r="E456" s="41">
        <v>44506</v>
      </c>
      <c r="F456" s="39">
        <v>6.51</v>
      </c>
    </row>
    <row r="457" spans="5:6" x14ac:dyDescent="0.35">
      <c r="E457" s="41">
        <v>44505</v>
      </c>
      <c r="F457" s="39">
        <v>6.39</v>
      </c>
    </row>
    <row r="458" spans="5:6" x14ac:dyDescent="0.35">
      <c r="E458" s="41">
        <v>44504</v>
      </c>
      <c r="F458" s="39">
        <v>6.19</v>
      </c>
    </row>
    <row r="459" spans="5:6" x14ac:dyDescent="0.35">
      <c r="E459" s="41">
        <v>44503</v>
      </c>
      <c r="F459" s="39">
        <v>6.11</v>
      </c>
    </row>
    <row r="460" spans="5:6" x14ac:dyDescent="0.35">
      <c r="E460" s="41">
        <v>44502</v>
      </c>
      <c r="F460" s="39">
        <v>6.15</v>
      </c>
    </row>
    <row r="461" spans="5:6" x14ac:dyDescent="0.35">
      <c r="E461" s="41">
        <v>44501</v>
      </c>
      <c r="F461" s="39">
        <v>6.16</v>
      </c>
    </row>
    <row r="462" spans="5:6" x14ac:dyDescent="0.35">
      <c r="E462" s="41">
        <v>44500</v>
      </c>
      <c r="F462" s="39">
        <v>6.16</v>
      </c>
    </row>
    <row r="463" spans="5:6" x14ac:dyDescent="0.35">
      <c r="E463" s="41">
        <v>44499</v>
      </c>
      <c r="F463" s="39">
        <v>6.18</v>
      </c>
    </row>
    <row r="464" spans="5:6" x14ac:dyDescent="0.35">
      <c r="E464" s="41">
        <v>44498</v>
      </c>
      <c r="F464" s="39">
        <v>6.21</v>
      </c>
    </row>
    <row r="465" spans="5:6" x14ac:dyDescent="0.35">
      <c r="E465" s="41">
        <v>44497</v>
      </c>
      <c r="F465" s="39">
        <v>6.22</v>
      </c>
    </row>
    <row r="466" spans="5:6" x14ac:dyDescent="0.35">
      <c r="E466" s="41">
        <v>44496</v>
      </c>
      <c r="F466" s="39">
        <v>6.09</v>
      </c>
    </row>
    <row r="467" spans="5:6" x14ac:dyDescent="0.35">
      <c r="E467" s="41">
        <v>44495</v>
      </c>
      <c r="F467" s="39">
        <v>6.28</v>
      </c>
    </row>
    <row r="468" spans="5:6" x14ac:dyDescent="0.35">
      <c r="E468" s="41">
        <v>44494</v>
      </c>
      <c r="F468" s="39">
        <v>6.41</v>
      </c>
    </row>
    <row r="469" spans="5:6" x14ac:dyDescent="0.35">
      <c r="E469" s="41">
        <v>44493</v>
      </c>
      <c r="F469" s="39">
        <v>6.28</v>
      </c>
    </row>
    <row r="470" spans="5:6" x14ac:dyDescent="0.35">
      <c r="E470" s="41">
        <v>44492</v>
      </c>
      <c r="F470" s="39">
        <v>5.81</v>
      </c>
    </row>
    <row r="471" spans="5:6" x14ac:dyDescent="0.35">
      <c r="E471" s="41">
        <v>44491</v>
      </c>
      <c r="F471" s="39">
        <v>5.57</v>
      </c>
    </row>
    <row r="472" spans="5:6" x14ac:dyDescent="0.35">
      <c r="E472" s="41">
        <v>44490</v>
      </c>
      <c r="F472" s="39">
        <v>5.49</v>
      </c>
    </row>
    <row r="473" spans="5:6" x14ac:dyDescent="0.35">
      <c r="E473" s="41">
        <v>44489</v>
      </c>
      <c r="F473" s="39">
        <v>5.39</v>
      </c>
    </row>
    <row r="474" spans="5:6" x14ac:dyDescent="0.35">
      <c r="E474" s="41">
        <v>44488</v>
      </c>
      <c r="F474" s="39">
        <v>5.31</v>
      </c>
    </row>
    <row r="475" spans="5:6" x14ac:dyDescent="0.35">
      <c r="E475" s="41">
        <v>44487</v>
      </c>
      <c r="F475" s="39">
        <v>5.22</v>
      </c>
    </row>
    <row r="476" spans="5:6" x14ac:dyDescent="0.35">
      <c r="E476" s="41">
        <v>44486</v>
      </c>
      <c r="F476" s="44">
        <v>5</v>
      </c>
    </row>
    <row r="477" spans="5:6" x14ac:dyDescent="0.35">
      <c r="E477" s="41">
        <v>44485</v>
      </c>
      <c r="F477" s="44">
        <v>4.91</v>
      </c>
    </row>
    <row r="478" spans="5:6" x14ac:dyDescent="0.35">
      <c r="E478" s="41">
        <v>44484</v>
      </c>
      <c r="F478" s="39">
        <v>4.99</v>
      </c>
    </row>
    <row r="479" spans="5:6" x14ac:dyDescent="0.35">
      <c r="E479" s="41">
        <v>44483</v>
      </c>
      <c r="F479" s="39">
        <v>5.1100000000000003</v>
      </c>
    </row>
    <row r="480" spans="5:6" x14ac:dyDescent="0.35">
      <c r="E480" s="41">
        <v>44482</v>
      </c>
      <c r="F480" s="39">
        <v>4.83</v>
      </c>
    </row>
    <row r="481" spans="5:6" x14ac:dyDescent="0.35">
      <c r="E481" s="41">
        <v>44481</v>
      </c>
      <c r="F481" s="39">
        <v>4.45</v>
      </c>
    </row>
    <row r="482" spans="5:6" x14ac:dyDescent="0.35">
      <c r="E482" s="41">
        <v>44480</v>
      </c>
      <c r="F482" s="39">
        <v>4.3</v>
      </c>
    </row>
    <row r="483" spans="5:6" x14ac:dyDescent="0.35">
      <c r="E483" s="41">
        <v>44479</v>
      </c>
      <c r="F483" s="39">
        <v>4.22</v>
      </c>
    </row>
    <row r="484" spans="5:6" x14ac:dyDescent="0.35">
      <c r="E484" s="41">
        <v>44478</v>
      </c>
      <c r="F484" s="39">
        <v>4.1900000000000004</v>
      </c>
    </row>
    <row r="485" spans="5:6" x14ac:dyDescent="0.35">
      <c r="E485" s="41">
        <v>44477</v>
      </c>
      <c r="F485" s="39">
        <v>4.1100000000000003</v>
      </c>
    </row>
    <row r="486" spans="5:6" x14ac:dyDescent="0.35">
      <c r="E486" s="47">
        <v>44476</v>
      </c>
      <c r="F486" s="39">
        <v>3.99</v>
      </c>
    </row>
    <row r="487" spans="5:6" x14ac:dyDescent="0.35">
      <c r="E487" s="47">
        <v>44475</v>
      </c>
      <c r="F487" s="39">
        <v>3.91</v>
      </c>
    </row>
    <row r="488" spans="5:6" x14ac:dyDescent="0.35">
      <c r="E488" s="47">
        <v>44474</v>
      </c>
      <c r="F488" s="39">
        <v>3.94</v>
      </c>
    </row>
    <row r="489" spans="5:6" x14ac:dyDescent="0.35">
      <c r="E489" s="47">
        <v>44473</v>
      </c>
      <c r="F489" s="44">
        <v>4</v>
      </c>
    </row>
    <row r="490" spans="5:6" x14ac:dyDescent="0.35">
      <c r="E490" s="47">
        <v>44472</v>
      </c>
      <c r="F490" s="39">
        <v>4.08</v>
      </c>
    </row>
    <row r="491" spans="5:6" x14ac:dyDescent="0.35">
      <c r="E491" s="47">
        <v>44471</v>
      </c>
      <c r="F491" s="39">
        <v>4.08</v>
      </c>
    </row>
    <row r="492" spans="5:6" x14ac:dyDescent="0.35">
      <c r="E492" s="47">
        <v>44470</v>
      </c>
      <c r="F492" s="39">
        <v>4.07</v>
      </c>
    </row>
    <row r="493" spans="5:6" x14ac:dyDescent="0.35">
      <c r="E493" s="47">
        <v>44469</v>
      </c>
      <c r="F493" s="39">
        <v>4.13</v>
      </c>
    </row>
    <row r="494" spans="5:6" x14ac:dyDescent="0.35">
      <c r="E494" s="47">
        <v>44468</v>
      </c>
      <c r="F494" s="39">
        <v>4.21</v>
      </c>
    </row>
    <row r="495" spans="5:6" x14ac:dyDescent="0.35">
      <c r="E495" s="47">
        <v>44467</v>
      </c>
      <c r="F495" s="39">
        <v>4.22</v>
      </c>
    </row>
    <row r="496" spans="5:6" x14ac:dyDescent="0.35">
      <c r="E496" s="47">
        <v>44466</v>
      </c>
      <c r="F496" s="39">
        <v>4.2300000000000004</v>
      </c>
    </row>
    <row r="497" spans="5:6" x14ac:dyDescent="0.35">
      <c r="E497" s="47">
        <v>44465</v>
      </c>
      <c r="F497" s="39">
        <v>4.18</v>
      </c>
    </row>
    <row r="498" spans="5:6" x14ac:dyDescent="0.35">
      <c r="E498" s="47">
        <v>44464</v>
      </c>
      <c r="F498" s="39">
        <v>4.38</v>
      </c>
    </row>
    <row r="499" spans="5:6" x14ac:dyDescent="0.35">
      <c r="E499" s="47">
        <v>44463</v>
      </c>
      <c r="F499" s="39">
        <v>4.53</v>
      </c>
    </row>
    <row r="500" spans="5:6" x14ac:dyDescent="0.35">
      <c r="E500" s="47">
        <v>44462</v>
      </c>
      <c r="F500" s="39">
        <v>4.66</v>
      </c>
    </row>
    <row r="501" spans="5:6" x14ac:dyDescent="0.35">
      <c r="E501" s="47">
        <v>44461</v>
      </c>
      <c r="F501" s="39">
        <v>4.7300000000000004</v>
      </c>
    </row>
    <row r="502" spans="5:6" x14ac:dyDescent="0.35">
      <c r="E502" s="47">
        <v>44460</v>
      </c>
      <c r="F502" s="39">
        <v>4.76</v>
      </c>
    </row>
    <row r="503" spans="5:6" x14ac:dyDescent="0.35">
      <c r="E503" s="47">
        <v>44459</v>
      </c>
      <c r="F503" s="39">
        <v>4.7699999999999996</v>
      </c>
    </row>
    <row r="504" spans="5:6" x14ac:dyDescent="0.35">
      <c r="E504" s="47">
        <v>44458</v>
      </c>
      <c r="F504" s="39">
        <v>4.78</v>
      </c>
    </row>
    <row r="505" spans="5:6" x14ac:dyDescent="0.35">
      <c r="E505" s="47">
        <v>44457</v>
      </c>
      <c r="F505" s="39">
        <v>4.79</v>
      </c>
    </row>
    <row r="506" spans="5:6" x14ac:dyDescent="0.35">
      <c r="E506" s="47">
        <v>44456</v>
      </c>
      <c r="F506" s="39">
        <v>4.78</v>
      </c>
    </row>
    <row r="507" spans="5:6" x14ac:dyDescent="0.35">
      <c r="E507" s="47">
        <v>44455</v>
      </c>
      <c r="F507" s="39">
        <v>4.78</v>
      </c>
    </row>
    <row r="508" spans="5:6" x14ac:dyDescent="0.35">
      <c r="E508" s="47">
        <v>44454</v>
      </c>
      <c r="F508" s="39">
        <v>4.8099999999999996</v>
      </c>
    </row>
    <row r="509" spans="5:6" x14ac:dyDescent="0.35">
      <c r="E509" s="47">
        <v>44453</v>
      </c>
      <c r="F509" s="39">
        <v>4.8499999999999996</v>
      </c>
    </row>
    <row r="510" spans="5:6" x14ac:dyDescent="0.35">
      <c r="E510" s="47">
        <v>44452</v>
      </c>
      <c r="F510" s="39">
        <v>4.82</v>
      </c>
    </row>
    <row r="511" spans="5:6" x14ac:dyDescent="0.35">
      <c r="E511" s="47">
        <v>44451</v>
      </c>
      <c r="F511" s="39">
        <v>4.8</v>
      </c>
    </row>
    <row r="512" spans="5:6" x14ac:dyDescent="0.35">
      <c r="E512" s="47">
        <v>44450</v>
      </c>
      <c r="F512" s="39">
        <v>4.84</v>
      </c>
    </row>
    <row r="513" spans="5:6" x14ac:dyDescent="0.35">
      <c r="E513" s="47">
        <v>44449</v>
      </c>
      <c r="F513" s="39">
        <v>4.9400000000000004</v>
      </c>
    </row>
    <row r="514" spans="5:6" x14ac:dyDescent="0.35">
      <c r="E514" s="47">
        <v>44448</v>
      </c>
      <c r="F514" s="39">
        <v>5.05</v>
      </c>
    </row>
    <row r="515" spans="5:6" x14ac:dyDescent="0.35">
      <c r="E515" s="47">
        <v>44447</v>
      </c>
      <c r="F515" s="39">
        <v>5.16</v>
      </c>
    </row>
    <row r="516" spans="5:6" x14ac:dyDescent="0.35">
      <c r="E516" s="47">
        <v>44446</v>
      </c>
      <c r="F516" s="39">
        <v>5.19</v>
      </c>
    </row>
    <row r="517" spans="5:6" x14ac:dyDescent="0.35">
      <c r="E517" s="47">
        <v>44445</v>
      </c>
      <c r="F517" s="39">
        <v>5.18</v>
      </c>
    </row>
    <row r="518" spans="5:6" x14ac:dyDescent="0.35">
      <c r="E518" s="47">
        <v>44444</v>
      </c>
      <c r="F518" s="39">
        <v>5.17</v>
      </c>
    </row>
    <row r="519" spans="5:6" x14ac:dyDescent="0.35">
      <c r="E519" s="47">
        <v>44443</v>
      </c>
      <c r="F519" s="39">
        <v>5.19</v>
      </c>
    </row>
    <row r="520" spans="5:6" x14ac:dyDescent="0.35">
      <c r="E520" s="47">
        <v>44442</v>
      </c>
      <c r="F520" s="39">
        <v>5.22</v>
      </c>
    </row>
    <row r="521" spans="5:6" x14ac:dyDescent="0.35">
      <c r="E521" s="47">
        <v>44441</v>
      </c>
      <c r="F521" s="39">
        <v>5.23</v>
      </c>
    </row>
    <row r="522" spans="5:6" x14ac:dyDescent="0.35">
      <c r="E522" s="47">
        <v>44440</v>
      </c>
      <c r="F522" s="39">
        <v>5.22</v>
      </c>
    </row>
    <row r="523" spans="5:6" x14ac:dyDescent="0.35">
      <c r="E523" s="47">
        <v>44439</v>
      </c>
      <c r="F523" s="39">
        <v>5.21</v>
      </c>
    </row>
    <row r="524" spans="5:6" x14ac:dyDescent="0.35">
      <c r="E524" s="47">
        <v>44438</v>
      </c>
      <c r="F524" s="39">
        <v>5.24</v>
      </c>
    </row>
    <row r="525" spans="5:6" x14ac:dyDescent="0.35">
      <c r="E525" s="47">
        <v>44437</v>
      </c>
      <c r="F525" s="39">
        <v>5.27</v>
      </c>
    </row>
    <row r="526" spans="5:6" x14ac:dyDescent="0.35">
      <c r="E526" s="47">
        <v>44436</v>
      </c>
      <c r="F526" s="39">
        <v>5.25</v>
      </c>
    </row>
    <row r="527" spans="5:6" x14ac:dyDescent="0.35">
      <c r="E527" s="47">
        <v>44435</v>
      </c>
      <c r="F527" s="39">
        <v>5.25</v>
      </c>
    </row>
    <row r="528" spans="5:6" x14ac:dyDescent="0.35">
      <c r="E528" s="47">
        <v>44434</v>
      </c>
      <c r="F528" s="39">
        <v>5.22</v>
      </c>
    </row>
    <row r="529" spans="5:6" x14ac:dyDescent="0.35">
      <c r="E529" s="47">
        <v>44433</v>
      </c>
      <c r="F529" s="39">
        <v>5.24</v>
      </c>
    </row>
    <row r="530" spans="5:6" x14ac:dyDescent="0.35">
      <c r="E530" s="47">
        <v>44432</v>
      </c>
      <c r="F530" s="39">
        <v>5.26</v>
      </c>
    </row>
    <row r="531" spans="5:6" x14ac:dyDescent="0.35">
      <c r="E531" s="47">
        <v>44431</v>
      </c>
      <c r="F531" s="39">
        <v>5.31</v>
      </c>
    </row>
    <row r="532" spans="5:6" x14ac:dyDescent="0.35">
      <c r="E532" s="47">
        <v>44428</v>
      </c>
      <c r="F532" s="39">
        <v>5.36</v>
      </c>
    </row>
    <row r="533" spans="5:6" x14ac:dyDescent="0.35">
      <c r="E533" s="47">
        <v>44427</v>
      </c>
      <c r="F533" s="39">
        <v>5.37</v>
      </c>
    </row>
    <row r="534" spans="5:6" x14ac:dyDescent="0.35">
      <c r="E534" s="47">
        <v>44426</v>
      </c>
      <c r="F534" s="39">
        <v>5.45</v>
      </c>
    </row>
    <row r="535" spans="5:6" x14ac:dyDescent="0.35">
      <c r="E535" s="47">
        <v>44425</v>
      </c>
      <c r="F535" s="39">
        <v>5.51</v>
      </c>
    </row>
    <row r="536" spans="5:6" x14ac:dyDescent="0.35">
      <c r="E536" s="47">
        <v>44424</v>
      </c>
      <c r="F536" s="39">
        <v>5.47</v>
      </c>
    </row>
    <row r="537" spans="5:6" x14ac:dyDescent="0.35">
      <c r="E537" s="47">
        <v>44421</v>
      </c>
      <c r="F537" s="48">
        <v>5.44</v>
      </c>
    </row>
    <row r="538" spans="5:6" x14ac:dyDescent="0.35">
      <c r="E538" s="47">
        <v>44420</v>
      </c>
      <c r="F538" s="48">
        <v>5.55</v>
      </c>
    </row>
    <row r="539" spans="5:6" x14ac:dyDescent="0.35">
      <c r="E539" s="47">
        <v>44419</v>
      </c>
      <c r="F539" s="48">
        <v>5.65</v>
      </c>
    </row>
    <row r="540" spans="5:6" x14ac:dyDescent="0.35">
      <c r="E540" s="47">
        <v>44418</v>
      </c>
      <c r="F540" s="48">
        <v>5.73</v>
      </c>
    </row>
    <row r="541" spans="5:6" x14ac:dyDescent="0.35">
      <c r="E541" s="47">
        <v>44417</v>
      </c>
      <c r="F541" s="48">
        <v>5.72</v>
      </c>
    </row>
    <row r="542" spans="5:6" x14ac:dyDescent="0.35">
      <c r="E542" s="47">
        <v>44414</v>
      </c>
      <c r="F542" s="39">
        <v>5.63</v>
      </c>
    </row>
    <row r="543" spans="5:6" x14ac:dyDescent="0.35">
      <c r="E543" s="47">
        <v>44413</v>
      </c>
      <c r="F543" s="39">
        <v>5.68</v>
      </c>
    </row>
    <row r="544" spans="5:6" x14ac:dyDescent="0.35">
      <c r="E544" s="47">
        <v>44412</v>
      </c>
      <c r="F544" s="39">
        <v>5.77</v>
      </c>
    </row>
    <row r="545" spans="5:6" x14ac:dyDescent="0.35">
      <c r="E545" s="47">
        <v>44411</v>
      </c>
      <c r="F545" s="39">
        <v>5.9</v>
      </c>
    </row>
    <row r="546" spans="5:6" x14ac:dyDescent="0.35">
      <c r="E546" s="47">
        <v>44410</v>
      </c>
      <c r="F546" s="39">
        <v>5.98</v>
      </c>
    </row>
    <row r="547" spans="5:6" x14ac:dyDescent="0.35">
      <c r="E547" s="47">
        <v>44407</v>
      </c>
      <c r="F547" s="39">
        <v>5.9</v>
      </c>
    </row>
    <row r="548" spans="5:6" x14ac:dyDescent="0.35">
      <c r="E548" s="47">
        <v>44406</v>
      </c>
      <c r="F548" s="39">
        <v>5.87</v>
      </c>
    </row>
    <row r="549" spans="5:6" x14ac:dyDescent="0.35">
      <c r="E549" s="47">
        <v>44405</v>
      </c>
      <c r="F549" s="39">
        <v>5.84</v>
      </c>
    </row>
    <row r="550" spans="5:6" x14ac:dyDescent="0.35">
      <c r="E550" s="47">
        <v>44404</v>
      </c>
      <c r="F550" s="39">
        <v>5.83</v>
      </c>
    </row>
    <row r="551" spans="5:6" x14ac:dyDescent="0.35">
      <c r="E551" s="47">
        <v>44403</v>
      </c>
      <c r="F551" s="39">
        <v>5.86</v>
      </c>
    </row>
    <row r="552" spans="5:6" x14ac:dyDescent="0.35">
      <c r="E552" s="47">
        <v>44400</v>
      </c>
      <c r="F552" s="39">
        <v>6.02</v>
      </c>
    </row>
    <row r="553" spans="5:6" x14ac:dyDescent="0.35">
      <c r="E553" s="47">
        <v>44399</v>
      </c>
      <c r="F553" s="39">
        <v>6.1</v>
      </c>
    </row>
    <row r="554" spans="5:6" x14ac:dyDescent="0.35">
      <c r="E554" s="47">
        <v>44398</v>
      </c>
      <c r="F554" s="39">
        <v>6.1</v>
      </c>
    </row>
    <row r="555" spans="5:6" x14ac:dyDescent="0.35">
      <c r="E555" s="47">
        <v>44397</v>
      </c>
      <c r="F555" s="48">
        <v>5.9740259740259702</v>
      </c>
    </row>
    <row r="556" spans="5:6" x14ac:dyDescent="0.35">
      <c r="E556" s="47">
        <v>44396</v>
      </c>
      <c r="F556" s="48">
        <v>5.8277900960827802</v>
      </c>
    </row>
    <row r="557" spans="5:6" x14ac:dyDescent="0.35">
      <c r="E557" s="47">
        <v>44393</v>
      </c>
      <c r="F557" s="48">
        <v>5.7866037275168898</v>
      </c>
    </row>
    <row r="558" spans="5:6" x14ac:dyDescent="0.35">
      <c r="E558" s="47">
        <v>44392</v>
      </c>
      <c r="F558" s="48">
        <v>5.8085728202630298</v>
      </c>
    </row>
    <row r="559" spans="5:6" x14ac:dyDescent="0.35">
      <c r="E559" s="47">
        <v>44391</v>
      </c>
      <c r="F559" s="48">
        <v>5.9028960817717202</v>
      </c>
    </row>
    <row r="560" spans="5:6" x14ac:dyDescent="0.35">
      <c r="E560" s="47">
        <v>44390</v>
      </c>
      <c r="F560" s="48">
        <v>5.99513776337115</v>
      </c>
    </row>
    <row r="561" spans="5:6" x14ac:dyDescent="0.35">
      <c r="E561" s="47">
        <v>44389</v>
      </c>
      <c r="F561" s="48">
        <v>6.0804406820851398</v>
      </c>
    </row>
    <row r="562" spans="5:6" x14ac:dyDescent="0.35">
      <c r="E562" s="47">
        <v>44386</v>
      </c>
      <c r="F562" s="48">
        <v>5.9854457246816297</v>
      </c>
    </row>
    <row r="563" spans="5:6" x14ac:dyDescent="0.35">
      <c r="E563" s="47">
        <v>44385</v>
      </c>
      <c r="F563" s="48">
        <v>5.9507440957618902</v>
      </c>
    </row>
    <row r="564" spans="5:6" x14ac:dyDescent="0.35">
      <c r="E564" s="47">
        <v>44384</v>
      </c>
      <c r="F564" s="48">
        <v>5.9454214675560904</v>
      </c>
    </row>
    <row r="565" spans="5:6" x14ac:dyDescent="0.35">
      <c r="E565" s="47">
        <v>44383</v>
      </c>
      <c r="F565" s="48">
        <v>5.9300355067785704</v>
      </c>
    </row>
    <row r="566" spans="5:6" x14ac:dyDescent="0.35">
      <c r="E566" s="47">
        <v>44382</v>
      </c>
      <c r="F566" s="48">
        <v>5.9888556892513902</v>
      </c>
    </row>
    <row r="567" spans="5:6" x14ac:dyDescent="0.35">
      <c r="E567" s="47">
        <v>44379</v>
      </c>
      <c r="F567" s="48">
        <v>6.0837299346616103</v>
      </c>
    </row>
    <row r="568" spans="5:6" x14ac:dyDescent="0.35">
      <c r="E568" s="47">
        <v>44378</v>
      </c>
      <c r="F568" s="48">
        <v>5.8693284936479104</v>
      </c>
    </row>
    <row r="569" spans="5:6" x14ac:dyDescent="0.35">
      <c r="E569" s="47">
        <v>44377</v>
      </c>
      <c r="F569" s="48">
        <v>5.8139441106496204</v>
      </c>
    </row>
    <row r="570" spans="5:6" x14ac:dyDescent="0.35">
      <c r="E570" s="47">
        <v>44376</v>
      </c>
      <c r="F570" s="48">
        <v>5.8998548621190103</v>
      </c>
    </row>
    <row r="571" spans="5:6" x14ac:dyDescent="0.35">
      <c r="E571" s="47">
        <v>44375</v>
      </c>
      <c r="F571" s="48">
        <v>6.1177371262793097</v>
      </c>
    </row>
    <row r="572" spans="5:6" x14ac:dyDescent="0.35">
      <c r="E572" s="47">
        <v>44372</v>
      </c>
      <c r="F572" s="48">
        <v>4.9228915662650596</v>
      </c>
    </row>
    <row r="573" spans="5:6" x14ac:dyDescent="0.35">
      <c r="E573" s="47">
        <v>44371</v>
      </c>
      <c r="F573" s="48">
        <v>4.8223961468994601</v>
      </c>
    </row>
    <row r="574" spans="5:6" x14ac:dyDescent="0.35">
      <c r="E574" s="47">
        <v>44370</v>
      </c>
      <c r="F574" s="48">
        <v>4.7784100016028201</v>
      </c>
    </row>
    <row r="575" spans="5:6" x14ac:dyDescent="0.35">
      <c r="E575" s="47">
        <v>44369</v>
      </c>
      <c r="F575" s="48">
        <v>4.7364635364635399</v>
      </c>
    </row>
    <row r="576" spans="5:6" x14ac:dyDescent="0.35">
      <c r="E576" s="47">
        <v>44368</v>
      </c>
      <c r="F576" s="48">
        <v>4.7742501595405198</v>
      </c>
    </row>
    <row r="577" spans="5:6" x14ac:dyDescent="0.35">
      <c r="E577" s="47">
        <v>44365</v>
      </c>
      <c r="F577" s="48">
        <v>5.0385208012326697</v>
      </c>
    </row>
    <row r="578" spans="5:6" x14ac:dyDescent="0.35">
      <c r="E578" s="47">
        <v>44364</v>
      </c>
      <c r="F578" s="48">
        <v>5.1568604238191096</v>
      </c>
    </row>
    <row r="579" spans="5:6" x14ac:dyDescent="0.35">
      <c r="E579" s="47">
        <v>44363</v>
      </c>
      <c r="F579" s="48">
        <v>5.2168251588209804</v>
      </c>
    </row>
    <row r="580" spans="5:6" x14ac:dyDescent="0.35">
      <c r="E580" s="47">
        <v>44362</v>
      </c>
      <c r="F580" s="48">
        <v>5.3038025145771002</v>
      </c>
    </row>
    <row r="581" spans="5:6" x14ac:dyDescent="0.35">
      <c r="E581" s="47">
        <v>44358</v>
      </c>
      <c r="F581" s="48">
        <v>5.4680177343994103</v>
      </c>
    </row>
    <row r="582" spans="5:6" x14ac:dyDescent="0.35">
      <c r="E582" s="47">
        <v>44357</v>
      </c>
      <c r="F582" s="48">
        <v>5.5316076335027402</v>
      </c>
    </row>
    <row r="583" spans="5:6" x14ac:dyDescent="0.35">
      <c r="E583" s="47">
        <v>44356</v>
      </c>
      <c r="F583" s="48">
        <v>5.6419337628166897</v>
      </c>
    </row>
    <row r="584" spans="5:6" x14ac:dyDescent="0.35">
      <c r="E584" s="47">
        <v>44355</v>
      </c>
      <c r="F584" s="48">
        <v>5.7407017528190698</v>
      </c>
    </row>
    <row r="585" spans="5:6" x14ac:dyDescent="0.35">
      <c r="E585" s="47">
        <v>44354</v>
      </c>
      <c r="F585" s="48">
        <v>5.7470178339435396</v>
      </c>
    </row>
    <row r="586" spans="5:6" x14ac:dyDescent="0.35">
      <c r="E586" s="47">
        <v>44351</v>
      </c>
      <c r="F586" s="48">
        <v>6.0195931856631404</v>
      </c>
    </row>
    <row r="587" spans="5:6" x14ac:dyDescent="0.35">
      <c r="E587" s="47">
        <v>44350</v>
      </c>
      <c r="F587" s="48">
        <v>6.1869909101640896</v>
      </c>
    </row>
    <row r="588" spans="5:6" x14ac:dyDescent="0.35">
      <c r="E588" s="47">
        <v>44349</v>
      </c>
      <c r="F588" s="48">
        <v>6.2439005194396398</v>
      </c>
    </row>
    <row r="589" spans="5:6" x14ac:dyDescent="0.35">
      <c r="E589" s="47">
        <v>44348</v>
      </c>
      <c r="F589" s="48">
        <v>6.2856580759394101</v>
      </c>
    </row>
    <row r="590" spans="5:6" x14ac:dyDescent="0.35">
      <c r="E590" s="47">
        <v>44347</v>
      </c>
      <c r="F590" s="48">
        <v>6.3135543234634897</v>
      </c>
    </row>
    <row r="591" spans="5:6" x14ac:dyDescent="0.35">
      <c r="E591" s="47">
        <v>44344</v>
      </c>
      <c r="F591" s="48">
        <v>6.4051673517322403</v>
      </c>
    </row>
    <row r="592" spans="5:6" x14ac:dyDescent="0.35">
      <c r="E592" s="47">
        <v>44343</v>
      </c>
      <c r="F592" s="48">
        <v>6.5009380863039397</v>
      </c>
    </row>
    <row r="593" spans="5:6" x14ac:dyDescent="0.35">
      <c r="E593" s="47">
        <v>44342</v>
      </c>
      <c r="F593" s="48">
        <v>6.6200757427868702</v>
      </c>
    </row>
    <row r="594" spans="5:6" x14ac:dyDescent="0.35">
      <c r="E594" s="47">
        <v>44341</v>
      </c>
      <c r="F594" s="48">
        <v>6.6569086651053899</v>
      </c>
    </row>
    <row r="595" spans="5:6" x14ac:dyDescent="0.35">
      <c r="E595" s="47">
        <v>44340</v>
      </c>
      <c r="F595" s="48">
        <v>6.6718634290836798</v>
      </c>
    </row>
    <row r="596" spans="5:6" x14ac:dyDescent="0.35">
      <c r="E596" s="47">
        <v>44337</v>
      </c>
      <c r="F596" s="48">
        <v>6.7212347988774601</v>
      </c>
    </row>
    <row r="597" spans="5:6" x14ac:dyDescent="0.35">
      <c r="E597" s="47">
        <v>44336</v>
      </c>
      <c r="F597" s="48">
        <v>6.7413100300393998</v>
      </c>
    </row>
    <row r="598" spans="5:6" x14ac:dyDescent="0.35">
      <c r="E598" s="47">
        <v>44335</v>
      </c>
      <c r="F598" s="48">
        <v>6.7448211290133804</v>
      </c>
    </row>
    <row r="599" spans="5:6" x14ac:dyDescent="0.35">
      <c r="E599" s="47">
        <v>44334</v>
      </c>
      <c r="F599" s="48">
        <v>6.7525471366670597</v>
      </c>
    </row>
    <row r="600" spans="5:6" x14ac:dyDescent="0.35">
      <c r="E600" s="47">
        <v>44333</v>
      </c>
      <c r="F600" s="48">
        <v>6.7771401803489901</v>
      </c>
    </row>
    <row r="601" spans="5:6" x14ac:dyDescent="0.35">
      <c r="E601" s="47">
        <v>44330</v>
      </c>
      <c r="F601" s="48">
        <v>6.87250996015936</v>
      </c>
    </row>
    <row r="602" spans="5:6" x14ac:dyDescent="0.35">
      <c r="E602" s="47">
        <v>44329</v>
      </c>
      <c r="F602" s="48">
        <v>6.9101123595505598</v>
      </c>
    </row>
    <row r="603" spans="5:6" x14ac:dyDescent="0.35">
      <c r="E603" s="47">
        <v>44328</v>
      </c>
      <c r="F603" s="48">
        <v>6.8881856540084403</v>
      </c>
    </row>
    <row r="604" spans="5:6" x14ac:dyDescent="0.35">
      <c r="E604" s="47">
        <v>44327</v>
      </c>
      <c r="F604" s="48">
        <v>6.8908450704225404</v>
      </c>
    </row>
    <row r="605" spans="5:6" x14ac:dyDescent="0.35">
      <c r="E605" s="47">
        <v>44326</v>
      </c>
      <c r="F605" s="48">
        <v>7.1065631616090297</v>
      </c>
    </row>
    <row r="606" spans="5:6" x14ac:dyDescent="0.35">
      <c r="E606" s="47">
        <v>44323</v>
      </c>
      <c r="F606" s="48">
        <v>7.45768688293371</v>
      </c>
    </row>
    <row r="607" spans="5:6" x14ac:dyDescent="0.35">
      <c r="E607" s="47">
        <v>44322</v>
      </c>
      <c r="F607" s="48">
        <v>7.5555555555555598</v>
      </c>
    </row>
    <row r="608" spans="5:6" x14ac:dyDescent="0.35">
      <c r="E608" s="47">
        <v>44316</v>
      </c>
      <c r="F608" s="48">
        <v>7.6576259246213496</v>
      </c>
    </row>
    <row r="609" spans="5:6" x14ac:dyDescent="0.35">
      <c r="E609" s="47">
        <v>44315</v>
      </c>
      <c r="F609" s="48">
        <v>7.8020429728777696</v>
      </c>
    </row>
    <row r="610" spans="5:6" x14ac:dyDescent="0.35">
      <c r="E610" s="47">
        <v>44314</v>
      </c>
      <c r="F610" s="48">
        <v>7.9006692497358202</v>
      </c>
    </row>
    <row r="611" spans="5:6" x14ac:dyDescent="0.35">
      <c r="E611" s="47">
        <v>44313</v>
      </c>
      <c r="F611" s="48">
        <v>8.2539682539682495</v>
      </c>
    </row>
    <row r="612" spans="5:6" x14ac:dyDescent="0.35">
      <c r="E612" s="47">
        <v>44312</v>
      </c>
      <c r="F612" s="48">
        <v>8.2874293785310709</v>
      </c>
    </row>
    <row r="613" spans="5:6" x14ac:dyDescent="0.35">
      <c r="E613" s="47">
        <v>44309</v>
      </c>
      <c r="F613" s="48">
        <v>8.3711048158640207</v>
      </c>
    </row>
    <row r="614" spans="5:6" x14ac:dyDescent="0.35">
      <c r="E614" s="47">
        <v>44308</v>
      </c>
      <c r="F614" s="48">
        <v>8.4255319148936199</v>
      </c>
    </row>
    <row r="615" spans="5:6" x14ac:dyDescent="0.35">
      <c r="E615" s="47">
        <v>44307</v>
      </c>
      <c r="F615" s="48">
        <v>8.4815078236130894</v>
      </c>
    </row>
    <row r="616" spans="5:6" x14ac:dyDescent="0.35">
      <c r="E616" s="47">
        <v>44306</v>
      </c>
      <c r="F616" s="48">
        <v>8.4812834224598905</v>
      </c>
    </row>
    <row r="617" spans="5:6" x14ac:dyDescent="0.35">
      <c r="E617" s="47">
        <v>44305</v>
      </c>
      <c r="F617" s="48">
        <v>8.4022824536376604</v>
      </c>
    </row>
    <row r="618" spans="5:6" x14ac:dyDescent="0.35">
      <c r="E618" s="47">
        <v>44302</v>
      </c>
      <c r="F618" s="48">
        <v>8.6485520200214498</v>
      </c>
    </row>
    <row r="619" spans="5:6" x14ac:dyDescent="0.35">
      <c r="E619" s="47">
        <v>44301</v>
      </c>
      <c r="F619" s="48">
        <v>8.7078248384781105</v>
      </c>
    </row>
    <row r="620" spans="5:6" x14ac:dyDescent="0.35">
      <c r="E620" s="47">
        <v>44300</v>
      </c>
      <c r="F620" s="48">
        <v>8.4974838245866309</v>
      </c>
    </row>
    <row r="621" spans="5:6" x14ac:dyDescent="0.35">
      <c r="E621" s="47">
        <v>44299</v>
      </c>
      <c r="F621" s="48">
        <v>8.2649388048956105</v>
      </c>
    </row>
    <row r="622" spans="5:6" x14ac:dyDescent="0.35">
      <c r="E622" s="47">
        <v>44298</v>
      </c>
      <c r="F622" s="48">
        <v>8.0835734870316998</v>
      </c>
    </row>
    <row r="623" spans="5:6" x14ac:dyDescent="0.35">
      <c r="E623" s="47">
        <v>44295</v>
      </c>
      <c r="F623" s="48">
        <v>7.8865606936416199</v>
      </c>
    </row>
    <row r="624" spans="5:6" x14ac:dyDescent="0.35">
      <c r="E624" s="47">
        <v>44294</v>
      </c>
      <c r="F624" s="48">
        <v>8.2062454611474198</v>
      </c>
    </row>
    <row r="625" spans="5:6" x14ac:dyDescent="0.35">
      <c r="E625" s="47">
        <v>44293</v>
      </c>
      <c r="F625" s="48">
        <v>8.5604676653269998</v>
      </c>
    </row>
    <row r="626" spans="5:6" x14ac:dyDescent="0.35">
      <c r="E626" s="47">
        <v>44292</v>
      </c>
      <c r="F626" s="48">
        <v>8.7970749542961606</v>
      </c>
    </row>
    <row r="627" spans="5:6" x14ac:dyDescent="0.35">
      <c r="E627" s="47">
        <v>44288</v>
      </c>
      <c r="F627" s="48">
        <v>9.0293371966678695</v>
      </c>
    </row>
    <row r="628" spans="5:6" x14ac:dyDescent="0.35">
      <c r="E628" s="47">
        <v>44287</v>
      </c>
      <c r="F628" s="48">
        <v>9.0467625899280595</v>
      </c>
    </row>
    <row r="629" spans="5:6" x14ac:dyDescent="0.35">
      <c r="E629" s="47">
        <v>44286</v>
      </c>
      <c r="F629" s="48">
        <v>9.0074973223848591</v>
      </c>
    </row>
    <row r="630" spans="5:6" x14ac:dyDescent="0.35">
      <c r="E630" s="47">
        <v>44285</v>
      </c>
      <c r="F630" s="48">
        <v>9.0999291282778199</v>
      </c>
    </row>
    <row r="631" spans="5:6" x14ac:dyDescent="0.35">
      <c r="E631" s="47">
        <v>44284</v>
      </c>
      <c r="F631" s="48">
        <v>9.1310490992582096</v>
      </c>
    </row>
    <row r="632" spans="5:6" x14ac:dyDescent="0.35">
      <c r="E632" s="47">
        <v>44281</v>
      </c>
      <c r="F632" s="48">
        <v>9.3173821252639009</v>
      </c>
    </row>
    <row r="633" spans="5:6" x14ac:dyDescent="0.35">
      <c r="E633" s="47">
        <v>44280</v>
      </c>
      <c r="F633" s="48">
        <v>9.38466947960619</v>
      </c>
    </row>
    <row r="634" spans="5:6" x14ac:dyDescent="0.35">
      <c r="E634" s="47">
        <v>44279</v>
      </c>
      <c r="F634" s="48">
        <v>9.4061841180604393</v>
      </c>
    </row>
    <row r="635" spans="5:6" x14ac:dyDescent="0.35">
      <c r="E635" s="47">
        <v>44278</v>
      </c>
      <c r="F635" s="48">
        <v>9.4272663387210098</v>
      </c>
    </row>
    <row r="636" spans="5:6" x14ac:dyDescent="0.35">
      <c r="E636" s="47">
        <v>44277</v>
      </c>
      <c r="F636" s="48">
        <v>9.4103194103194099</v>
      </c>
    </row>
    <row r="637" spans="5:6" x14ac:dyDescent="0.35">
      <c r="E637" s="47">
        <v>44274</v>
      </c>
      <c r="F637" s="48">
        <v>9.7297297297297298</v>
      </c>
    </row>
    <row r="638" spans="5:6" x14ac:dyDescent="0.35">
      <c r="E638" s="47">
        <v>44273</v>
      </c>
      <c r="F638" s="48">
        <v>9.9052963872325499</v>
      </c>
    </row>
    <row r="639" spans="5:6" x14ac:dyDescent="0.35">
      <c r="E639" s="47">
        <v>44272</v>
      </c>
      <c r="F639" s="48">
        <v>9.9125874125874098</v>
      </c>
    </row>
    <row r="640" spans="5:6" x14ac:dyDescent="0.35">
      <c r="E640" s="47">
        <v>44271</v>
      </c>
      <c r="F640" s="48">
        <v>9.8850174216027895</v>
      </c>
    </row>
    <row r="641" spans="5:6" x14ac:dyDescent="0.35">
      <c r="E641" s="47">
        <v>44270</v>
      </c>
      <c r="F641" s="48">
        <v>9.8436957276832207</v>
      </c>
    </row>
    <row r="642" spans="5:6" x14ac:dyDescent="0.35">
      <c r="E642" s="47">
        <v>44267</v>
      </c>
      <c r="F642" s="48">
        <v>9.7563486616334902</v>
      </c>
    </row>
    <row r="643" spans="5:6" x14ac:dyDescent="0.35">
      <c r="E643" s="47">
        <v>44266</v>
      </c>
      <c r="F643" s="48">
        <v>9.7499143542308992</v>
      </c>
    </row>
    <row r="644" spans="5:6" x14ac:dyDescent="0.35">
      <c r="E644" s="47">
        <v>44265</v>
      </c>
      <c r="F644" s="48">
        <v>9.7541823147832005</v>
      </c>
    </row>
    <row r="645" spans="5:6" x14ac:dyDescent="0.35">
      <c r="E645" s="47">
        <v>44264</v>
      </c>
      <c r="F645" s="48">
        <v>9.8399182561307903</v>
      </c>
    </row>
    <row r="646" spans="5:6" x14ac:dyDescent="0.35">
      <c r="E646" s="47">
        <v>44263</v>
      </c>
      <c r="F646" s="48">
        <v>9.8978897208985703</v>
      </c>
    </row>
    <row r="647" spans="5:6" x14ac:dyDescent="0.35">
      <c r="E647" s="47">
        <v>44260</v>
      </c>
      <c r="F647" s="48">
        <v>10.0508992195453</v>
      </c>
    </row>
    <row r="648" spans="5:6" x14ac:dyDescent="0.35">
      <c r="E648" s="47">
        <v>44259</v>
      </c>
      <c r="F648" s="48">
        <v>10.0508474576271</v>
      </c>
    </row>
    <row r="649" spans="5:6" x14ac:dyDescent="0.35">
      <c r="E649" s="47">
        <v>44258</v>
      </c>
      <c r="F649" s="48">
        <v>10.162601626016301</v>
      </c>
    </row>
    <row r="650" spans="5:6" x14ac:dyDescent="0.35">
      <c r="E650" s="47">
        <v>44257</v>
      </c>
      <c r="F650" s="48">
        <v>10.1828648831697</v>
      </c>
    </row>
    <row r="651" spans="5:6" x14ac:dyDescent="0.35">
      <c r="E651" s="47">
        <v>44256</v>
      </c>
      <c r="F651" s="48">
        <v>9.8812351543943002</v>
      </c>
    </row>
    <row r="652" spans="5:6" x14ac:dyDescent="0.35">
      <c r="E652" s="47">
        <v>44253</v>
      </c>
      <c r="F652" s="48">
        <v>9.5071380013596194</v>
      </c>
    </row>
    <row r="653" spans="5:6" x14ac:dyDescent="0.35">
      <c r="E653" s="47">
        <v>44252</v>
      </c>
      <c r="F653" s="48">
        <v>9.4790602655771199</v>
      </c>
    </row>
    <row r="654" spans="5:6" x14ac:dyDescent="0.35">
      <c r="E654" s="47">
        <v>44251</v>
      </c>
      <c r="F654" s="48">
        <v>9.4484167517875406</v>
      </c>
    </row>
    <row r="655" spans="5:6" x14ac:dyDescent="0.35">
      <c r="E655" s="47">
        <v>44250</v>
      </c>
      <c r="F655" s="48">
        <v>9.4584468664850103</v>
      </c>
    </row>
    <row r="656" spans="5:6" x14ac:dyDescent="0.35">
      <c r="E656" s="47">
        <v>44249</v>
      </c>
      <c r="F656" s="48">
        <v>9.5291709314227209</v>
      </c>
    </row>
    <row r="657" spans="5:6" x14ac:dyDescent="0.35">
      <c r="E657" s="47">
        <v>44246</v>
      </c>
      <c r="F657" s="48">
        <v>10.537190082644599</v>
      </c>
    </row>
    <row r="658" spans="5:6" x14ac:dyDescent="0.35">
      <c r="E658" s="47">
        <v>44245</v>
      </c>
      <c r="F658" s="48">
        <v>10.611821638437601</v>
      </c>
    </row>
    <row r="659" spans="5:6" x14ac:dyDescent="0.35">
      <c r="E659" s="47">
        <v>44237</v>
      </c>
      <c r="F659" s="48">
        <v>10.726643598615899</v>
      </c>
    </row>
    <row r="660" spans="5:6" x14ac:dyDescent="0.35">
      <c r="E660" s="47">
        <v>44236</v>
      </c>
      <c r="F660" s="48">
        <v>10.681660899654</v>
      </c>
    </row>
    <row r="661" spans="5:6" x14ac:dyDescent="0.35">
      <c r="E661" s="47">
        <v>44235</v>
      </c>
      <c r="F661" s="48">
        <v>10.6539792387543</v>
      </c>
    </row>
    <row r="662" spans="5:6" x14ac:dyDescent="0.35">
      <c r="E662" s="47">
        <v>44232</v>
      </c>
      <c r="F662" s="48">
        <v>10.7750865051903</v>
      </c>
    </row>
    <row r="663" spans="5:6" x14ac:dyDescent="0.35">
      <c r="E663" s="47">
        <v>44231</v>
      </c>
      <c r="F663" s="48">
        <v>11.145328719723199</v>
      </c>
    </row>
    <row r="664" spans="5:6" x14ac:dyDescent="0.35">
      <c r="E664" s="47">
        <v>44230</v>
      </c>
      <c r="F664" s="48">
        <v>11.3044982698962</v>
      </c>
    </row>
    <row r="665" spans="5:6" x14ac:dyDescent="0.35">
      <c r="E665" s="47">
        <v>44229</v>
      </c>
      <c r="F665" s="48">
        <v>11.4101671309192</v>
      </c>
    </row>
    <row r="666" spans="5:6" x14ac:dyDescent="0.35">
      <c r="E666" s="47">
        <v>44228</v>
      </c>
      <c r="F666" s="48">
        <v>11.6108786610879</v>
      </c>
    </row>
    <row r="667" spans="5:6" x14ac:dyDescent="0.35">
      <c r="E667" s="47">
        <v>44225</v>
      </c>
      <c r="F667" s="48">
        <v>11.8603839441536</v>
      </c>
    </row>
    <row r="668" spans="5:6" x14ac:dyDescent="0.35">
      <c r="E668" s="47">
        <v>44224</v>
      </c>
      <c r="F668" s="48">
        <v>11.877835951134401</v>
      </c>
    </row>
    <row r="669" spans="5:6" x14ac:dyDescent="0.35">
      <c r="E669" s="47">
        <v>44223</v>
      </c>
      <c r="F669" s="48">
        <v>12.1116928446771</v>
      </c>
    </row>
    <row r="670" spans="5:6" x14ac:dyDescent="0.35">
      <c r="E670" s="47">
        <v>44222</v>
      </c>
      <c r="F670" s="48">
        <v>12.198952879581199</v>
      </c>
    </row>
    <row r="671" spans="5:6" x14ac:dyDescent="0.35">
      <c r="E671" s="47">
        <v>44221</v>
      </c>
      <c r="F671" s="48">
        <v>12.109483960948401</v>
      </c>
    </row>
    <row r="672" spans="5:6" x14ac:dyDescent="0.35">
      <c r="E672" s="47">
        <v>44218</v>
      </c>
      <c r="F672" s="48">
        <v>12.281130101151</v>
      </c>
    </row>
    <row r="673" spans="5:6" x14ac:dyDescent="0.35">
      <c r="E673" s="47">
        <v>44217</v>
      </c>
      <c r="F673" s="48">
        <v>12.4101848622253</v>
      </c>
    </row>
    <row r="674" spans="5:6" x14ac:dyDescent="0.35">
      <c r="E674" s="47">
        <v>44216</v>
      </c>
      <c r="F674" s="48">
        <v>12.521799790722</v>
      </c>
    </row>
    <row r="675" spans="5:6" x14ac:dyDescent="0.35">
      <c r="E675" s="47">
        <v>44215</v>
      </c>
      <c r="F675" s="48">
        <v>12.6326815642458</v>
      </c>
    </row>
    <row r="676" spans="5:6" x14ac:dyDescent="0.35">
      <c r="E676" s="47">
        <v>44214</v>
      </c>
      <c r="F676" s="48">
        <v>12.6795096322242</v>
      </c>
    </row>
    <row r="677" spans="5:6" x14ac:dyDescent="0.35">
      <c r="E677" s="47">
        <v>44211</v>
      </c>
      <c r="F677" s="48">
        <v>12.8657243816254</v>
      </c>
    </row>
    <row r="678" spans="5:6" x14ac:dyDescent="0.35">
      <c r="E678" s="47">
        <v>44210</v>
      </c>
      <c r="F678" s="48">
        <v>12.9667609618105</v>
      </c>
    </row>
    <row r="679" spans="5:6" x14ac:dyDescent="0.35">
      <c r="E679" s="47">
        <v>44209</v>
      </c>
      <c r="F679" s="48">
        <v>12.9249291784703</v>
      </c>
    </row>
    <row r="680" spans="5:6" x14ac:dyDescent="0.35">
      <c r="E680" s="47">
        <v>44208</v>
      </c>
      <c r="F680" s="48">
        <v>12.639233770840701</v>
      </c>
    </row>
    <row r="681" spans="5:6" x14ac:dyDescent="0.35">
      <c r="E681" s="47">
        <v>44207</v>
      </c>
      <c r="F681" s="48">
        <v>12.7315147164393</v>
      </c>
    </row>
    <row r="682" spans="5:6" x14ac:dyDescent="0.35">
      <c r="E682" s="47">
        <v>44204</v>
      </c>
      <c r="F682" s="48">
        <v>13.4809892949428</v>
      </c>
    </row>
    <row r="683" spans="5:6" x14ac:dyDescent="0.35">
      <c r="E683" s="47">
        <v>44203</v>
      </c>
      <c r="F683" s="48">
        <v>13.6157562244519</v>
      </c>
    </row>
    <row r="684" spans="5:6" x14ac:dyDescent="0.35">
      <c r="E684" s="47">
        <v>44202</v>
      </c>
      <c r="F684" s="48">
        <v>13.676360924683101</v>
      </c>
    </row>
    <row r="685" spans="5:6" x14ac:dyDescent="0.35">
      <c r="E685" s="47">
        <v>44201</v>
      </c>
      <c r="F685" s="48">
        <v>13.830827067669199</v>
      </c>
    </row>
    <row r="686" spans="5:6" x14ac:dyDescent="0.35">
      <c r="E686" s="47">
        <v>44200</v>
      </c>
      <c r="F686" s="48">
        <v>13.9704209328783</v>
      </c>
    </row>
  </sheetData>
  <mergeCells count="2">
    <mergeCell ref="A1:D1"/>
    <mergeCell ref="E1:F1"/>
  </mergeCells>
  <phoneticPr fontId="47" type="noConversion"/>
  <pageMargins left="0.75" right="0.75" top="1" bottom="1" header="0.5" footer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492"/>
  <sheetViews>
    <sheetView zoomScale="85" zoomScaleNormal="85" workbookViewId="0">
      <selection activeCell="L10" sqref="L10"/>
    </sheetView>
  </sheetViews>
  <sheetFormatPr defaultColWidth="9.15234375" defaultRowHeight="15.5" x14ac:dyDescent="0.35"/>
  <cols>
    <col min="1" max="4" width="14.69140625" style="2" customWidth="1"/>
    <col min="5" max="5" width="2.4609375" style="3" customWidth="1"/>
    <col min="6" max="6" width="11.84375" customWidth="1"/>
    <col min="7" max="9" width="15" style="4"/>
    <col min="10" max="11" width="15" style="5"/>
    <col min="12" max="12" width="15" style="4"/>
    <col min="13" max="13" width="2.4609375" style="3" customWidth="1"/>
    <col min="14" max="14" width="12.07421875" style="6" customWidth="1"/>
    <col min="15" max="17" width="15" style="4"/>
    <col min="18" max="21" width="15" style="4" customWidth="1"/>
    <col min="22" max="23" width="15" style="4"/>
  </cols>
  <sheetData>
    <row r="1" spans="1:23" ht="22.5" x14ac:dyDescent="0.35">
      <c r="A1" s="622" t="s">
        <v>72</v>
      </c>
      <c r="B1" s="623"/>
      <c r="C1" s="623"/>
      <c r="D1" s="624"/>
      <c r="F1" s="7" t="s">
        <v>404</v>
      </c>
      <c r="G1" s="8"/>
      <c r="H1" s="9"/>
      <c r="I1" s="8"/>
      <c r="J1" s="31"/>
      <c r="K1" s="31"/>
      <c r="L1" s="8"/>
      <c r="M1" s="32"/>
      <c r="N1" s="7" t="s">
        <v>405</v>
      </c>
      <c r="O1" s="9"/>
      <c r="P1" s="33"/>
      <c r="Q1" s="33"/>
      <c r="R1" s="36"/>
      <c r="S1" s="37"/>
      <c r="T1" s="37"/>
      <c r="U1" s="37"/>
      <c r="V1" s="9"/>
      <c r="W1" s="33"/>
    </row>
    <row r="2" spans="1:23" ht="16.5" x14ac:dyDescent="0.4">
      <c r="A2" s="10"/>
      <c r="B2" s="11"/>
      <c r="C2" s="12"/>
      <c r="D2" s="13"/>
      <c r="E2" s="14"/>
      <c r="F2" s="15"/>
      <c r="G2" s="16" t="s">
        <v>406</v>
      </c>
      <c r="H2" s="16" t="s">
        <v>407</v>
      </c>
      <c r="I2" s="16" t="s">
        <v>408</v>
      </c>
      <c r="J2" s="16" t="s">
        <v>409</v>
      </c>
      <c r="K2" s="16" t="s">
        <v>410</v>
      </c>
      <c r="L2" s="16" t="s">
        <v>411</v>
      </c>
      <c r="M2" s="14"/>
      <c r="N2" s="15"/>
      <c r="O2" s="34" t="s">
        <v>412</v>
      </c>
      <c r="P2" s="34" t="s">
        <v>413</v>
      </c>
      <c r="Q2" s="34" t="s">
        <v>414</v>
      </c>
      <c r="R2" s="34" t="s">
        <v>415</v>
      </c>
      <c r="S2" s="34" t="s">
        <v>416</v>
      </c>
      <c r="T2" s="34" t="s">
        <v>417</v>
      </c>
      <c r="U2" s="34" t="s">
        <v>418</v>
      </c>
      <c r="V2" s="34" t="s">
        <v>419</v>
      </c>
      <c r="W2" s="34" t="s">
        <v>420</v>
      </c>
    </row>
    <row r="3" spans="1:23" s="1" customFormat="1" ht="16.5" x14ac:dyDescent="0.4">
      <c r="A3" s="17" t="s">
        <v>404</v>
      </c>
      <c r="B3" s="18"/>
      <c r="C3" s="18"/>
      <c r="D3" s="18"/>
      <c r="E3" s="19"/>
      <c r="F3" s="20">
        <v>44979</v>
      </c>
      <c r="G3" s="21">
        <v>15410</v>
      </c>
      <c r="H3" s="21">
        <v>17680</v>
      </c>
      <c r="I3" s="21">
        <v>17885</v>
      </c>
      <c r="J3" s="21">
        <v>18155</v>
      </c>
      <c r="K3" s="21">
        <v>18370</v>
      </c>
      <c r="L3" s="21">
        <v>18980</v>
      </c>
      <c r="M3" s="14"/>
      <c r="N3" s="23">
        <v>44979</v>
      </c>
      <c r="O3" s="35">
        <f t="shared" ref="O3" si="0">G3-H3</f>
        <v>-2270</v>
      </c>
      <c r="P3" s="35">
        <f t="shared" ref="P3" si="1">G3-I3</f>
        <v>-2475</v>
      </c>
      <c r="Q3" s="35">
        <f t="shared" ref="Q3" si="2">H3-I3</f>
        <v>-205</v>
      </c>
      <c r="R3" s="35">
        <f t="shared" ref="R3" si="3">H3-J3</f>
        <v>-475</v>
      </c>
      <c r="S3" s="35">
        <f t="shared" ref="S3" si="4">I3-J3</f>
        <v>-270</v>
      </c>
      <c r="T3" s="35">
        <f t="shared" ref="T3" si="5">J3-K3</f>
        <v>-215</v>
      </c>
      <c r="U3" s="35">
        <f t="shared" ref="U3" si="6">J3-G3</f>
        <v>2745</v>
      </c>
      <c r="V3" s="35">
        <f t="shared" ref="V3" si="7">K3-G3</f>
        <v>2960</v>
      </c>
      <c r="W3" s="35">
        <f t="shared" ref="W3" si="8">K3-H3</f>
        <v>690</v>
      </c>
    </row>
    <row r="4" spans="1:23" ht="16.5" x14ac:dyDescent="0.4">
      <c r="A4" s="22"/>
      <c r="B4" s="22"/>
      <c r="C4" s="22"/>
      <c r="D4" s="13"/>
      <c r="E4" s="14"/>
      <c r="F4" s="20">
        <v>44978</v>
      </c>
      <c r="G4" s="21">
        <v>15465</v>
      </c>
      <c r="H4" s="21">
        <v>17510</v>
      </c>
      <c r="I4" s="21">
        <v>17980</v>
      </c>
      <c r="J4" s="21">
        <v>18200</v>
      </c>
      <c r="K4" s="21">
        <v>18395</v>
      </c>
      <c r="L4" s="21">
        <v>18970</v>
      </c>
      <c r="M4" s="14"/>
      <c r="N4" s="23">
        <v>44978</v>
      </c>
      <c r="O4" s="35">
        <f t="shared" ref="O4" si="9">G4-H4</f>
        <v>-2045</v>
      </c>
      <c r="P4" s="35">
        <f t="shared" ref="P4" si="10">G4-I4</f>
        <v>-2515</v>
      </c>
      <c r="Q4" s="35">
        <f t="shared" ref="Q4" si="11">H4-I4</f>
        <v>-470</v>
      </c>
      <c r="R4" s="35">
        <f t="shared" ref="R4" si="12">H4-J4</f>
        <v>-690</v>
      </c>
      <c r="S4" s="35">
        <f t="shared" ref="S4" si="13">I4-J4</f>
        <v>-220</v>
      </c>
      <c r="T4" s="35">
        <f t="shared" ref="T4" si="14">J4-K4</f>
        <v>-195</v>
      </c>
      <c r="U4" s="35">
        <f t="shared" ref="U4" si="15">J4-G4</f>
        <v>2735</v>
      </c>
      <c r="V4" s="35">
        <f t="shared" ref="V4" si="16">K4-G4</f>
        <v>2930</v>
      </c>
      <c r="W4" s="35">
        <f t="shared" ref="W4" si="17">K4-H4</f>
        <v>885</v>
      </c>
    </row>
    <row r="5" spans="1:23" ht="16.5" x14ac:dyDescent="0.4">
      <c r="A5" s="22"/>
      <c r="B5" s="22"/>
      <c r="C5" s="22"/>
      <c r="D5" s="12"/>
      <c r="E5" s="14"/>
      <c r="F5" s="20">
        <v>44977</v>
      </c>
      <c r="G5" s="21">
        <v>15070</v>
      </c>
      <c r="H5" s="21">
        <v>17275</v>
      </c>
      <c r="I5" s="21">
        <v>17845</v>
      </c>
      <c r="J5" s="21">
        <v>18140</v>
      </c>
      <c r="K5" s="21">
        <v>18410</v>
      </c>
      <c r="L5" s="21">
        <v>18960</v>
      </c>
      <c r="M5" s="14"/>
      <c r="N5" s="23">
        <v>44977</v>
      </c>
      <c r="O5" s="35">
        <f t="shared" ref="O5" si="18">G5-H5</f>
        <v>-2205</v>
      </c>
      <c r="P5" s="35">
        <f t="shared" ref="P5" si="19">G5-I5</f>
        <v>-2775</v>
      </c>
      <c r="Q5" s="35">
        <f t="shared" ref="Q5" si="20">H5-I5</f>
        <v>-570</v>
      </c>
      <c r="R5" s="35">
        <f t="shared" ref="R5" si="21">H5-J5</f>
        <v>-865</v>
      </c>
      <c r="S5" s="35">
        <f t="shared" ref="S5" si="22">I5-J5</f>
        <v>-295</v>
      </c>
      <c r="T5" s="35">
        <f t="shared" ref="T5" si="23">J5-K5</f>
        <v>-270</v>
      </c>
      <c r="U5" s="35">
        <f t="shared" ref="U5" si="24">J5-G5</f>
        <v>3070</v>
      </c>
      <c r="V5" s="35">
        <f t="shared" ref="V5" si="25">K5-G5</f>
        <v>3340</v>
      </c>
      <c r="W5" s="35">
        <f t="shared" ref="W5" si="26">K5-H5</f>
        <v>1135</v>
      </c>
    </row>
    <row r="6" spans="1:23" ht="16.5" x14ac:dyDescent="0.4">
      <c r="A6" s="22"/>
      <c r="B6" s="22"/>
      <c r="C6" s="22"/>
      <c r="D6" s="24"/>
      <c r="E6" s="14"/>
      <c r="F6" s="20">
        <v>44974</v>
      </c>
      <c r="G6" s="21">
        <v>15285</v>
      </c>
      <c r="H6" s="21">
        <v>17510</v>
      </c>
      <c r="I6" s="21">
        <v>18085</v>
      </c>
      <c r="J6" s="21">
        <v>18335</v>
      </c>
      <c r="K6" s="21">
        <v>18425</v>
      </c>
      <c r="L6" s="21">
        <v>18990</v>
      </c>
      <c r="M6" s="14"/>
      <c r="N6" s="23">
        <v>44974</v>
      </c>
      <c r="O6" s="35">
        <f t="shared" ref="O6:O11" si="27">G6-H6</f>
        <v>-2225</v>
      </c>
      <c r="P6" s="35">
        <f t="shared" ref="P6" si="28">G6-I6</f>
        <v>-2800</v>
      </c>
      <c r="Q6" s="35">
        <f t="shared" ref="Q6" si="29">H6-I6</f>
        <v>-575</v>
      </c>
      <c r="R6" s="35">
        <f t="shared" ref="R6" si="30">H6-J6</f>
        <v>-825</v>
      </c>
      <c r="S6" s="35">
        <f t="shared" ref="S6" si="31">I6-J6</f>
        <v>-250</v>
      </c>
      <c r="T6" s="35">
        <f t="shared" ref="T6" si="32">J6-K6</f>
        <v>-90</v>
      </c>
      <c r="U6" s="35">
        <f t="shared" ref="U6" si="33">J6-G6</f>
        <v>3050</v>
      </c>
      <c r="V6" s="35">
        <f t="shared" ref="V6" si="34">K6-G6</f>
        <v>3140</v>
      </c>
      <c r="W6" s="35">
        <f t="shared" ref="W6" si="35">K6-H6</f>
        <v>915</v>
      </c>
    </row>
    <row r="7" spans="1:23" ht="16.5" x14ac:dyDescent="0.4">
      <c r="E7" s="14"/>
      <c r="F7" s="20">
        <v>44973</v>
      </c>
      <c r="G7" s="21">
        <v>14730</v>
      </c>
      <c r="H7" s="21">
        <v>17215</v>
      </c>
      <c r="I7" s="21">
        <v>18020</v>
      </c>
      <c r="J7" s="21">
        <v>18235</v>
      </c>
      <c r="K7" s="21">
        <v>18400</v>
      </c>
      <c r="L7" s="21">
        <v>19010</v>
      </c>
      <c r="M7" s="14"/>
      <c r="N7" s="23">
        <v>44973</v>
      </c>
      <c r="O7" s="35">
        <f t="shared" si="27"/>
        <v>-2485</v>
      </c>
      <c r="P7" s="35">
        <f t="shared" ref="P7" si="36">G7-I7</f>
        <v>-3290</v>
      </c>
      <c r="Q7" s="35">
        <f t="shared" ref="Q7" si="37">H7-I7</f>
        <v>-805</v>
      </c>
      <c r="R7" s="35">
        <f t="shared" ref="R7" si="38">H7-J7</f>
        <v>-1020</v>
      </c>
      <c r="S7" s="35">
        <f t="shared" ref="S7" si="39">I7-J7</f>
        <v>-215</v>
      </c>
      <c r="T7" s="35">
        <f t="shared" ref="T7" si="40">J7-K7</f>
        <v>-165</v>
      </c>
      <c r="U7" s="35">
        <f t="shared" ref="U7" si="41">J7-G7</f>
        <v>3505</v>
      </c>
      <c r="V7" s="35">
        <f t="shared" ref="V7" si="42">K7-G7</f>
        <v>3670</v>
      </c>
      <c r="W7" s="35">
        <f t="shared" ref="W7" si="43">K7-H7</f>
        <v>1185</v>
      </c>
    </row>
    <row r="8" spans="1:23" ht="16.5" x14ac:dyDescent="0.4">
      <c r="A8" s="26"/>
      <c r="B8" s="26"/>
      <c r="C8" s="26"/>
      <c r="E8" s="14"/>
      <c r="F8" s="20">
        <v>44972</v>
      </c>
      <c r="G8" s="21">
        <v>14585</v>
      </c>
      <c r="H8" s="21">
        <v>16975</v>
      </c>
      <c r="I8" s="21">
        <v>17790</v>
      </c>
      <c r="J8" s="21">
        <v>18140</v>
      </c>
      <c r="K8" s="21">
        <v>18325</v>
      </c>
      <c r="L8" s="21">
        <v>18985</v>
      </c>
      <c r="M8" s="14"/>
      <c r="N8" s="23">
        <v>44972</v>
      </c>
      <c r="O8" s="35">
        <f t="shared" si="27"/>
        <v>-2390</v>
      </c>
      <c r="P8" s="35">
        <f t="shared" ref="P8" si="44">G8-I8</f>
        <v>-3205</v>
      </c>
      <c r="Q8" s="35">
        <f t="shared" ref="Q8" si="45">H8-I8</f>
        <v>-815</v>
      </c>
      <c r="R8" s="35">
        <f t="shared" ref="R8" si="46">H8-J8</f>
        <v>-1165</v>
      </c>
      <c r="S8" s="35">
        <f t="shared" ref="S8" si="47">I8-J8</f>
        <v>-350</v>
      </c>
      <c r="T8" s="35">
        <f t="shared" ref="T8" si="48">J8-K8</f>
        <v>-185</v>
      </c>
      <c r="U8" s="35">
        <f t="shared" ref="U8" si="49">J8-G8</f>
        <v>3555</v>
      </c>
      <c r="V8" s="35">
        <f t="shared" ref="V8" si="50">K8-G8</f>
        <v>3740</v>
      </c>
      <c r="W8" s="35">
        <f t="shared" ref="W8" si="51">K8-H8</f>
        <v>1350</v>
      </c>
    </row>
    <row r="9" spans="1:23" ht="16.5" x14ac:dyDescent="0.4">
      <c r="A9" s="26"/>
      <c r="B9" s="26"/>
      <c r="C9" s="26"/>
      <c r="E9" s="14"/>
      <c r="F9" s="20">
        <v>44971</v>
      </c>
      <c r="G9" s="21">
        <v>14495</v>
      </c>
      <c r="H9" s="21">
        <v>16880</v>
      </c>
      <c r="I9" s="21">
        <v>17705</v>
      </c>
      <c r="J9" s="21">
        <v>18105</v>
      </c>
      <c r="K9" s="21">
        <v>18320</v>
      </c>
      <c r="L9" s="21">
        <v>18985</v>
      </c>
      <c r="M9" s="14"/>
      <c r="N9" s="23">
        <v>44971</v>
      </c>
      <c r="O9" s="35">
        <f t="shared" si="27"/>
        <v>-2385</v>
      </c>
      <c r="P9" s="35">
        <f t="shared" ref="P9" si="52">G9-I9</f>
        <v>-3210</v>
      </c>
      <c r="Q9" s="35">
        <f t="shared" ref="Q9" si="53">H9-I9</f>
        <v>-825</v>
      </c>
      <c r="R9" s="35">
        <f t="shared" ref="R9" si="54">H9-J9</f>
        <v>-1225</v>
      </c>
      <c r="S9" s="35">
        <f t="shared" ref="S9" si="55">I9-J9</f>
        <v>-400</v>
      </c>
      <c r="T9" s="35">
        <f t="shared" ref="T9" si="56">J9-K9</f>
        <v>-215</v>
      </c>
      <c r="U9" s="35">
        <f t="shared" ref="U9" si="57">J9-G9</f>
        <v>3610</v>
      </c>
      <c r="V9" s="35">
        <f t="shared" ref="V9" si="58">K9-G9</f>
        <v>3825</v>
      </c>
      <c r="W9" s="35">
        <f t="shared" ref="W9" si="59">K9-H9</f>
        <v>1440</v>
      </c>
    </row>
    <row r="10" spans="1:23" ht="16.5" x14ac:dyDescent="0.4">
      <c r="A10" s="26"/>
      <c r="B10" s="26"/>
      <c r="C10" s="26"/>
      <c r="E10" s="14"/>
      <c r="F10" s="20">
        <v>44970</v>
      </c>
      <c r="G10" s="21">
        <v>14690</v>
      </c>
      <c r="H10" s="21">
        <v>16980</v>
      </c>
      <c r="I10" s="21">
        <v>17670</v>
      </c>
      <c r="J10" s="21">
        <v>18090</v>
      </c>
      <c r="K10" s="21">
        <v>18330</v>
      </c>
      <c r="L10" s="21">
        <v>18985</v>
      </c>
      <c r="M10" s="14"/>
      <c r="N10" s="23">
        <v>44970</v>
      </c>
      <c r="O10" s="35">
        <f t="shared" si="27"/>
        <v>-2290</v>
      </c>
      <c r="P10" s="35">
        <f t="shared" ref="P10" si="60">G10-I10</f>
        <v>-2980</v>
      </c>
      <c r="Q10" s="35">
        <f t="shared" ref="Q10" si="61">H10-I10</f>
        <v>-690</v>
      </c>
      <c r="R10" s="35">
        <f t="shared" ref="R10" si="62">H10-J10</f>
        <v>-1110</v>
      </c>
      <c r="S10" s="35">
        <f t="shared" ref="S10" si="63">I10-J10</f>
        <v>-420</v>
      </c>
      <c r="T10" s="35">
        <f t="shared" ref="T10" si="64">J10-K10</f>
        <v>-240</v>
      </c>
      <c r="U10" s="35">
        <f t="shared" ref="U10" si="65">J10-G10</f>
        <v>3400</v>
      </c>
      <c r="V10" s="35">
        <f t="shared" ref="V10" si="66">K10-G10</f>
        <v>3640</v>
      </c>
      <c r="W10" s="35">
        <f t="shared" ref="W10" si="67">K10-H10</f>
        <v>1350</v>
      </c>
    </row>
    <row r="11" spans="1:23" ht="16.5" x14ac:dyDescent="0.4">
      <c r="A11" s="26"/>
      <c r="B11" s="26"/>
      <c r="C11" s="26"/>
      <c r="E11" s="14"/>
      <c r="F11" s="20">
        <v>44967</v>
      </c>
      <c r="G11" s="21">
        <v>14385</v>
      </c>
      <c r="H11" s="21">
        <v>16465</v>
      </c>
      <c r="I11" s="21">
        <v>17335</v>
      </c>
      <c r="J11" s="21">
        <v>17750</v>
      </c>
      <c r="K11" s="21">
        <v>18170</v>
      </c>
      <c r="L11" s="21">
        <v>18855</v>
      </c>
      <c r="M11" s="14"/>
      <c r="N11" s="23">
        <v>44967</v>
      </c>
      <c r="O11" s="35">
        <f t="shared" si="27"/>
        <v>-2080</v>
      </c>
      <c r="P11" s="35">
        <f t="shared" ref="P11" si="68">G11-I11</f>
        <v>-2950</v>
      </c>
      <c r="Q11" s="35">
        <f t="shared" ref="Q11" si="69">H11-I11</f>
        <v>-870</v>
      </c>
      <c r="R11" s="35">
        <f t="shared" ref="R11" si="70">H11-J11</f>
        <v>-1285</v>
      </c>
      <c r="S11" s="35">
        <f t="shared" ref="S11" si="71">I11-J11</f>
        <v>-415</v>
      </c>
      <c r="T11" s="35">
        <f t="shared" ref="T11" si="72">J11-K11</f>
        <v>-420</v>
      </c>
      <c r="U11" s="35">
        <f t="shared" ref="U11" si="73">J11-G11</f>
        <v>3365</v>
      </c>
      <c r="V11" s="35">
        <f t="shared" ref="V11" si="74">K11-G11</f>
        <v>3785</v>
      </c>
      <c r="W11" s="35">
        <f t="shared" ref="W11" si="75">K11-H11</f>
        <v>1705</v>
      </c>
    </row>
    <row r="12" spans="1:23" ht="16.5" x14ac:dyDescent="0.4">
      <c r="A12" s="26"/>
      <c r="B12" s="26"/>
      <c r="C12" s="26"/>
      <c r="E12" s="14"/>
      <c r="F12" s="20">
        <v>44966</v>
      </c>
      <c r="G12" s="21">
        <v>14420</v>
      </c>
      <c r="H12" s="21">
        <v>16445</v>
      </c>
      <c r="I12" s="21">
        <v>17415</v>
      </c>
      <c r="J12" s="21">
        <v>17875</v>
      </c>
      <c r="K12" s="21">
        <v>18290</v>
      </c>
      <c r="L12" s="21">
        <v>18780</v>
      </c>
      <c r="M12" s="14"/>
      <c r="N12" s="23">
        <v>44966</v>
      </c>
      <c r="O12" s="35">
        <f t="shared" ref="O12" si="76">G12-H12</f>
        <v>-2025</v>
      </c>
      <c r="P12" s="35">
        <f t="shared" ref="P12" si="77">G12-I12</f>
        <v>-2995</v>
      </c>
      <c r="Q12" s="35">
        <f t="shared" ref="Q12" si="78">H12-I12</f>
        <v>-970</v>
      </c>
      <c r="R12" s="35">
        <f t="shared" ref="R12" si="79">H12-J12</f>
        <v>-1430</v>
      </c>
      <c r="S12" s="35">
        <f t="shared" ref="S12" si="80">I12-J12</f>
        <v>-460</v>
      </c>
      <c r="T12" s="35">
        <f t="shared" ref="T12" si="81">J12-K12</f>
        <v>-415</v>
      </c>
      <c r="U12" s="35">
        <f t="shared" ref="U12" si="82">J12-G12</f>
        <v>3455</v>
      </c>
      <c r="V12" s="35">
        <f t="shared" ref="V12" si="83">K12-G12</f>
        <v>3870</v>
      </c>
      <c r="W12" s="35">
        <f t="shared" ref="W12" si="84">K12-H12</f>
        <v>1845</v>
      </c>
    </row>
    <row r="13" spans="1:23" ht="16.5" x14ac:dyDescent="0.4">
      <c r="A13" s="26"/>
      <c r="B13" s="26"/>
      <c r="C13" s="26"/>
      <c r="E13" s="14"/>
      <c r="F13" s="20">
        <v>44965</v>
      </c>
      <c r="G13" s="21">
        <v>14325</v>
      </c>
      <c r="H13" s="21">
        <v>16260</v>
      </c>
      <c r="I13" s="21">
        <v>17510</v>
      </c>
      <c r="J13" s="21">
        <v>18070</v>
      </c>
      <c r="K13" s="21">
        <v>18390</v>
      </c>
      <c r="L13" s="21">
        <v>18950</v>
      </c>
      <c r="M13" s="14"/>
      <c r="N13" s="23">
        <v>44965</v>
      </c>
      <c r="O13" s="35">
        <f t="shared" ref="O13:O18" si="85">G13-H13</f>
        <v>-1935</v>
      </c>
      <c r="P13" s="35">
        <f t="shared" ref="P13:P18" si="86">G13-I13</f>
        <v>-3185</v>
      </c>
      <c r="Q13" s="35">
        <f t="shared" ref="Q13:Q18" si="87">H13-I13</f>
        <v>-1250</v>
      </c>
      <c r="R13" s="35">
        <f t="shared" ref="R13:R18" si="88">H13-J13</f>
        <v>-1810</v>
      </c>
      <c r="S13" s="35">
        <f t="shared" ref="S13" si="89">I13-J13</f>
        <v>-560</v>
      </c>
      <c r="T13" s="35">
        <f t="shared" ref="T13" si="90">J13-K13</f>
        <v>-320</v>
      </c>
      <c r="U13" s="35">
        <f t="shared" ref="U13:U18" si="91">J13-G13</f>
        <v>3745</v>
      </c>
      <c r="V13" s="35">
        <f t="shared" ref="V13:V18" si="92">K13-G13</f>
        <v>4065</v>
      </c>
      <c r="W13" s="35">
        <f t="shared" ref="W13:W18" si="93">K13-H13</f>
        <v>2130</v>
      </c>
    </row>
    <row r="14" spans="1:23" ht="16.5" x14ac:dyDescent="0.4">
      <c r="A14" s="26"/>
      <c r="B14" s="26"/>
      <c r="C14" s="26"/>
      <c r="E14" s="14"/>
      <c r="F14" s="20">
        <v>44964</v>
      </c>
      <c r="G14" s="21">
        <v>14450</v>
      </c>
      <c r="H14" s="21">
        <v>16275</v>
      </c>
      <c r="I14" s="21">
        <v>17510</v>
      </c>
      <c r="J14" s="21">
        <v>18085</v>
      </c>
      <c r="K14" s="21">
        <v>18425</v>
      </c>
      <c r="L14" s="21">
        <v>19000</v>
      </c>
      <c r="M14" s="14"/>
      <c r="N14" s="23">
        <v>44964</v>
      </c>
      <c r="O14" s="35">
        <f t="shared" si="85"/>
        <v>-1825</v>
      </c>
      <c r="P14" s="35">
        <f t="shared" si="86"/>
        <v>-3060</v>
      </c>
      <c r="Q14" s="35">
        <f t="shared" si="87"/>
        <v>-1235</v>
      </c>
      <c r="R14" s="35">
        <f t="shared" si="88"/>
        <v>-1810</v>
      </c>
      <c r="S14" s="35">
        <f t="shared" ref="S14" si="94">I14-J14</f>
        <v>-575</v>
      </c>
      <c r="T14" s="35">
        <f t="shared" ref="T14" si="95">J14-K14</f>
        <v>-340</v>
      </c>
      <c r="U14" s="35">
        <f t="shared" si="91"/>
        <v>3635</v>
      </c>
      <c r="V14" s="35">
        <f t="shared" si="92"/>
        <v>3975</v>
      </c>
      <c r="W14" s="35">
        <f t="shared" si="93"/>
        <v>2150</v>
      </c>
    </row>
    <row r="15" spans="1:23" ht="16.5" x14ac:dyDescent="0.4">
      <c r="E15" s="14"/>
      <c r="F15" s="20">
        <v>44963</v>
      </c>
      <c r="G15" s="21">
        <v>14540</v>
      </c>
      <c r="H15" s="21">
        <v>16265</v>
      </c>
      <c r="I15" s="21">
        <v>17630</v>
      </c>
      <c r="J15" s="21">
        <v>18220</v>
      </c>
      <c r="K15" s="21">
        <v>18500</v>
      </c>
      <c r="L15" s="21">
        <v>19030</v>
      </c>
      <c r="M15" s="14"/>
      <c r="N15" s="23">
        <v>44963</v>
      </c>
      <c r="O15" s="35">
        <f t="shared" si="85"/>
        <v>-1725</v>
      </c>
      <c r="P15" s="35">
        <f t="shared" si="86"/>
        <v>-3090</v>
      </c>
      <c r="Q15" s="35">
        <f t="shared" si="87"/>
        <v>-1365</v>
      </c>
      <c r="R15" s="35">
        <f t="shared" si="88"/>
        <v>-1955</v>
      </c>
      <c r="S15" s="35">
        <f t="shared" ref="S15" si="96">I15-J15</f>
        <v>-590</v>
      </c>
      <c r="T15" s="35">
        <f t="shared" ref="T15" si="97">J15-K15</f>
        <v>-280</v>
      </c>
      <c r="U15" s="35">
        <f t="shared" si="91"/>
        <v>3680</v>
      </c>
      <c r="V15" s="35">
        <f t="shared" si="92"/>
        <v>3960</v>
      </c>
      <c r="W15" s="35">
        <f t="shared" si="93"/>
        <v>2235</v>
      </c>
    </row>
    <row r="16" spans="1:23" ht="16.5" x14ac:dyDescent="0.4">
      <c r="E16" s="14"/>
      <c r="F16" s="20">
        <v>44960</v>
      </c>
      <c r="G16" s="21">
        <v>14070</v>
      </c>
      <c r="H16" s="21">
        <v>15830</v>
      </c>
      <c r="I16" s="21">
        <v>17385</v>
      </c>
      <c r="J16" s="21">
        <v>18005</v>
      </c>
      <c r="K16" s="21">
        <v>18435</v>
      </c>
      <c r="L16" s="21">
        <v>19060</v>
      </c>
      <c r="M16" s="14"/>
      <c r="N16" s="23">
        <v>44960</v>
      </c>
      <c r="O16" s="35">
        <f t="shared" si="85"/>
        <v>-1760</v>
      </c>
      <c r="P16" s="35">
        <f t="shared" si="86"/>
        <v>-3315</v>
      </c>
      <c r="Q16" s="35">
        <f t="shared" si="87"/>
        <v>-1555</v>
      </c>
      <c r="R16" s="35">
        <f t="shared" si="88"/>
        <v>-2175</v>
      </c>
      <c r="S16" s="35">
        <f t="shared" ref="S16:T18" si="98">I16-J16</f>
        <v>-620</v>
      </c>
      <c r="T16" s="35">
        <f t="shared" si="98"/>
        <v>-430</v>
      </c>
      <c r="U16" s="35">
        <f t="shared" si="91"/>
        <v>3935</v>
      </c>
      <c r="V16" s="35">
        <f t="shared" si="92"/>
        <v>4365</v>
      </c>
      <c r="W16" s="35">
        <f t="shared" si="93"/>
        <v>2605</v>
      </c>
    </row>
    <row r="17" spans="1:23" ht="16.5" x14ac:dyDescent="0.4">
      <c r="A17" s="17" t="s">
        <v>405</v>
      </c>
      <c r="B17" s="27"/>
      <c r="C17" s="27"/>
      <c r="D17" s="27"/>
      <c r="E17" s="14"/>
      <c r="F17" s="20">
        <v>44959</v>
      </c>
      <c r="G17" s="21">
        <v>14460</v>
      </c>
      <c r="H17" s="21">
        <v>16325</v>
      </c>
      <c r="I17" s="21">
        <v>17700</v>
      </c>
      <c r="J17" s="21">
        <v>18275</v>
      </c>
      <c r="K17" s="21">
        <v>18665</v>
      </c>
      <c r="L17" s="21">
        <v>19200</v>
      </c>
      <c r="M17" s="14"/>
      <c r="N17" s="23">
        <v>44959</v>
      </c>
      <c r="O17" s="35">
        <f t="shared" si="85"/>
        <v>-1865</v>
      </c>
      <c r="P17" s="35">
        <f t="shared" si="86"/>
        <v>-3240</v>
      </c>
      <c r="Q17" s="35">
        <f t="shared" si="87"/>
        <v>-1375</v>
      </c>
      <c r="R17" s="35">
        <f t="shared" si="88"/>
        <v>-1950</v>
      </c>
      <c r="S17" s="35">
        <f t="shared" si="98"/>
        <v>-575</v>
      </c>
      <c r="T17" s="35">
        <f t="shared" si="98"/>
        <v>-390</v>
      </c>
      <c r="U17" s="35">
        <f t="shared" si="91"/>
        <v>3815</v>
      </c>
      <c r="V17" s="35">
        <f t="shared" si="92"/>
        <v>4205</v>
      </c>
      <c r="W17" s="35">
        <f t="shared" si="93"/>
        <v>2340</v>
      </c>
    </row>
    <row r="18" spans="1:23" ht="16.5" x14ac:dyDescent="0.4">
      <c r="E18" s="14"/>
      <c r="F18" s="23">
        <v>44958</v>
      </c>
      <c r="G18" s="21">
        <v>14495</v>
      </c>
      <c r="H18" s="21">
        <v>16320</v>
      </c>
      <c r="I18" s="21">
        <v>17845</v>
      </c>
      <c r="J18" s="21">
        <v>18450</v>
      </c>
      <c r="K18" s="21">
        <v>18685</v>
      </c>
      <c r="L18" s="21">
        <v>19450</v>
      </c>
      <c r="M18" s="14"/>
      <c r="N18" s="23">
        <v>44958</v>
      </c>
      <c r="O18" s="35">
        <f t="shared" si="85"/>
        <v>-1825</v>
      </c>
      <c r="P18" s="35">
        <f t="shared" si="86"/>
        <v>-3350</v>
      </c>
      <c r="Q18" s="35">
        <f t="shared" si="87"/>
        <v>-1525</v>
      </c>
      <c r="R18" s="35">
        <f t="shared" si="88"/>
        <v>-2130</v>
      </c>
      <c r="S18" s="35">
        <f t="shared" si="98"/>
        <v>-605</v>
      </c>
      <c r="T18" s="35">
        <f t="shared" si="98"/>
        <v>-235</v>
      </c>
      <c r="U18" s="35">
        <f t="shared" si="91"/>
        <v>3955</v>
      </c>
      <c r="V18" s="35">
        <f t="shared" si="92"/>
        <v>4190</v>
      </c>
      <c r="W18" s="35">
        <f t="shared" si="93"/>
        <v>2365</v>
      </c>
    </row>
    <row r="19" spans="1:23" ht="16.5" x14ac:dyDescent="0.4">
      <c r="E19" s="14"/>
      <c r="F19" s="20">
        <v>44957</v>
      </c>
      <c r="G19" s="21">
        <v>14555</v>
      </c>
      <c r="H19" s="21">
        <v>16430</v>
      </c>
      <c r="I19" s="21">
        <v>17610</v>
      </c>
      <c r="J19" s="21">
        <v>18375</v>
      </c>
      <c r="K19" s="21">
        <v>18725</v>
      </c>
      <c r="L19" s="21">
        <v>19410</v>
      </c>
      <c r="M19" s="14"/>
      <c r="N19" s="23">
        <v>44957</v>
      </c>
      <c r="O19" s="35">
        <f t="shared" ref="O19:O24" si="99">G19-H19</f>
        <v>-1875</v>
      </c>
      <c r="P19" s="35">
        <f t="shared" ref="P19:P24" si="100">G19-I19</f>
        <v>-3055</v>
      </c>
      <c r="Q19" s="35">
        <f t="shared" ref="Q19:Q24" si="101">H19-I19</f>
        <v>-1180</v>
      </c>
      <c r="R19" s="35">
        <f t="shared" ref="R19:R24" si="102">H19-J19</f>
        <v>-1945</v>
      </c>
      <c r="S19" s="35">
        <f t="shared" ref="S19" si="103">I19-J19</f>
        <v>-765</v>
      </c>
      <c r="T19" s="35">
        <f t="shared" ref="T19" si="104">J19-K19</f>
        <v>-350</v>
      </c>
      <c r="U19" s="35">
        <f t="shared" ref="U19:U24" si="105">J19-G19</f>
        <v>3820</v>
      </c>
      <c r="V19" s="35">
        <f t="shared" ref="V19:V24" si="106">K19-G19</f>
        <v>4170</v>
      </c>
      <c r="W19" s="35">
        <f t="shared" ref="W19:W24" si="107">K19-H19</f>
        <v>2295</v>
      </c>
    </row>
    <row r="20" spans="1:23" ht="16.5" x14ac:dyDescent="0.4">
      <c r="E20" s="14"/>
      <c r="F20" s="23">
        <v>44956</v>
      </c>
      <c r="G20" s="25">
        <v>14415</v>
      </c>
      <c r="H20" s="25">
        <v>16480</v>
      </c>
      <c r="I20" s="25">
        <v>17430</v>
      </c>
      <c r="J20" s="25">
        <v>18180</v>
      </c>
      <c r="K20" s="25">
        <v>18410</v>
      </c>
      <c r="L20" s="25">
        <v>19200</v>
      </c>
      <c r="M20" s="14"/>
      <c r="N20" s="23">
        <v>44956</v>
      </c>
      <c r="O20" s="35">
        <f t="shared" si="99"/>
        <v>-2065</v>
      </c>
      <c r="P20" s="35">
        <f t="shared" si="100"/>
        <v>-3015</v>
      </c>
      <c r="Q20" s="35">
        <f t="shared" si="101"/>
        <v>-950</v>
      </c>
      <c r="R20" s="35">
        <f t="shared" si="102"/>
        <v>-1700</v>
      </c>
      <c r="S20" s="35">
        <f t="shared" ref="S20:T24" si="108">I20-J20</f>
        <v>-750</v>
      </c>
      <c r="T20" s="35">
        <f t="shared" si="108"/>
        <v>-230</v>
      </c>
      <c r="U20" s="35">
        <f t="shared" si="105"/>
        <v>3765</v>
      </c>
      <c r="V20" s="35">
        <f t="shared" si="106"/>
        <v>3995</v>
      </c>
      <c r="W20" s="35">
        <f t="shared" si="107"/>
        <v>1930</v>
      </c>
    </row>
    <row r="21" spans="1:23" ht="16.5" x14ac:dyDescent="0.4">
      <c r="E21" s="14"/>
      <c r="F21" s="23">
        <v>44944</v>
      </c>
      <c r="G21" s="25">
        <v>15050</v>
      </c>
      <c r="H21" s="25">
        <v>17045</v>
      </c>
      <c r="I21" s="25">
        <v>17705</v>
      </c>
      <c r="J21" s="25">
        <v>18065</v>
      </c>
      <c r="K21" s="25">
        <v>18110</v>
      </c>
      <c r="L21" s="25">
        <v>14190</v>
      </c>
      <c r="M21" s="14"/>
      <c r="N21" s="23">
        <v>44944</v>
      </c>
      <c r="O21" s="35">
        <f t="shared" si="99"/>
        <v>-1995</v>
      </c>
      <c r="P21" s="35">
        <f t="shared" si="100"/>
        <v>-2655</v>
      </c>
      <c r="Q21" s="35">
        <f t="shared" si="101"/>
        <v>-660</v>
      </c>
      <c r="R21" s="35">
        <f t="shared" si="102"/>
        <v>-1020</v>
      </c>
      <c r="S21" s="35">
        <f t="shared" si="108"/>
        <v>-360</v>
      </c>
      <c r="T21" s="35">
        <f t="shared" si="108"/>
        <v>-45</v>
      </c>
      <c r="U21" s="35">
        <f t="shared" si="105"/>
        <v>3015</v>
      </c>
      <c r="V21" s="35">
        <f t="shared" si="106"/>
        <v>3060</v>
      </c>
      <c r="W21" s="35">
        <f t="shared" si="107"/>
        <v>1065</v>
      </c>
    </row>
    <row r="22" spans="1:23" ht="16.5" x14ac:dyDescent="0.4">
      <c r="E22" s="14"/>
      <c r="F22" s="23">
        <v>44943</v>
      </c>
      <c r="G22" s="25">
        <v>14975</v>
      </c>
      <c r="H22" s="25">
        <v>16975</v>
      </c>
      <c r="I22" s="25">
        <v>17650</v>
      </c>
      <c r="J22" s="25">
        <v>17915</v>
      </c>
      <c r="K22" s="25">
        <v>18060</v>
      </c>
      <c r="L22" s="25">
        <v>14190</v>
      </c>
      <c r="M22" s="14"/>
      <c r="N22" s="23">
        <v>44943</v>
      </c>
      <c r="O22" s="35">
        <f t="shared" si="99"/>
        <v>-2000</v>
      </c>
      <c r="P22" s="35">
        <f t="shared" si="100"/>
        <v>-2675</v>
      </c>
      <c r="Q22" s="35">
        <f t="shared" si="101"/>
        <v>-675</v>
      </c>
      <c r="R22" s="35">
        <f t="shared" si="102"/>
        <v>-940</v>
      </c>
      <c r="S22" s="35">
        <f t="shared" si="108"/>
        <v>-265</v>
      </c>
      <c r="T22" s="35">
        <f t="shared" si="108"/>
        <v>-145</v>
      </c>
      <c r="U22" s="35">
        <f t="shared" si="105"/>
        <v>2940</v>
      </c>
      <c r="V22" s="35">
        <f t="shared" si="106"/>
        <v>3085</v>
      </c>
      <c r="W22" s="35">
        <f t="shared" si="107"/>
        <v>1085</v>
      </c>
    </row>
    <row r="23" spans="1:23" ht="16.5" x14ac:dyDescent="0.4">
      <c r="E23" s="14"/>
      <c r="F23" s="23">
        <v>44942</v>
      </c>
      <c r="G23" s="25">
        <v>15180</v>
      </c>
      <c r="H23" s="25">
        <v>17170</v>
      </c>
      <c r="I23" s="25">
        <v>17670</v>
      </c>
      <c r="J23" s="25">
        <v>17995</v>
      </c>
      <c r="K23" s="25">
        <v>18075</v>
      </c>
      <c r="L23" s="25">
        <v>14190</v>
      </c>
      <c r="M23" s="14"/>
      <c r="N23" s="23">
        <v>44942</v>
      </c>
      <c r="O23" s="35">
        <f t="shared" si="99"/>
        <v>-1990</v>
      </c>
      <c r="P23" s="35">
        <f t="shared" si="100"/>
        <v>-2490</v>
      </c>
      <c r="Q23" s="35">
        <f t="shared" si="101"/>
        <v>-500</v>
      </c>
      <c r="R23" s="35">
        <f t="shared" si="102"/>
        <v>-825</v>
      </c>
      <c r="S23" s="35">
        <f t="shared" si="108"/>
        <v>-325</v>
      </c>
      <c r="T23" s="35">
        <f t="shared" si="108"/>
        <v>-80</v>
      </c>
      <c r="U23" s="35">
        <f t="shared" si="105"/>
        <v>2815</v>
      </c>
      <c r="V23" s="35">
        <f t="shared" si="106"/>
        <v>2895</v>
      </c>
      <c r="W23" s="35">
        <f t="shared" si="107"/>
        <v>905</v>
      </c>
    </row>
    <row r="24" spans="1:23" ht="16.5" x14ac:dyDescent="0.4">
      <c r="E24" s="14"/>
      <c r="F24" s="23">
        <v>44939</v>
      </c>
      <c r="G24" s="25">
        <v>14820</v>
      </c>
      <c r="H24" s="25">
        <v>16600</v>
      </c>
      <c r="I24" s="25">
        <v>17470</v>
      </c>
      <c r="J24" s="25">
        <v>17755</v>
      </c>
      <c r="K24" s="25">
        <v>17780</v>
      </c>
      <c r="L24" s="25">
        <v>14190</v>
      </c>
      <c r="M24" s="14"/>
      <c r="N24" s="23">
        <v>44939</v>
      </c>
      <c r="O24" s="35">
        <f t="shared" si="99"/>
        <v>-1780</v>
      </c>
      <c r="P24" s="35">
        <f t="shared" si="100"/>
        <v>-2650</v>
      </c>
      <c r="Q24" s="35">
        <f t="shared" si="101"/>
        <v>-870</v>
      </c>
      <c r="R24" s="35">
        <f t="shared" si="102"/>
        <v>-1155</v>
      </c>
      <c r="S24" s="35">
        <f t="shared" si="108"/>
        <v>-285</v>
      </c>
      <c r="T24" s="35">
        <f t="shared" si="108"/>
        <v>-25</v>
      </c>
      <c r="U24" s="35">
        <f t="shared" si="105"/>
        <v>2935</v>
      </c>
      <c r="V24" s="35">
        <f t="shared" si="106"/>
        <v>2960</v>
      </c>
      <c r="W24" s="35">
        <f t="shared" si="107"/>
        <v>1180</v>
      </c>
    </row>
    <row r="25" spans="1:23" ht="16.5" x14ac:dyDescent="0.4">
      <c r="E25" s="14"/>
      <c r="F25" s="23">
        <v>44938</v>
      </c>
      <c r="G25" s="25">
        <v>14795</v>
      </c>
      <c r="H25" s="25">
        <v>16600</v>
      </c>
      <c r="I25" s="25">
        <v>17375</v>
      </c>
      <c r="J25" s="25">
        <v>17665</v>
      </c>
      <c r="K25" s="25">
        <v>17735</v>
      </c>
      <c r="L25" s="25">
        <v>14190</v>
      </c>
      <c r="M25" s="14"/>
      <c r="N25" s="23">
        <v>44938</v>
      </c>
      <c r="O25" s="35">
        <f t="shared" ref="O25" si="109">G25-H25</f>
        <v>-1805</v>
      </c>
      <c r="P25" s="35">
        <f t="shared" ref="P25" si="110">G25-I25</f>
        <v>-2580</v>
      </c>
      <c r="Q25" s="35">
        <f t="shared" ref="Q25" si="111">H25-I25</f>
        <v>-775</v>
      </c>
      <c r="R25" s="35">
        <f t="shared" ref="R25" si="112">H25-J25</f>
        <v>-1065</v>
      </c>
      <c r="S25" s="35">
        <f t="shared" ref="S25" si="113">I25-J25</f>
        <v>-290</v>
      </c>
      <c r="T25" s="35">
        <f t="shared" ref="T25" si="114">J25-K25</f>
        <v>-70</v>
      </c>
      <c r="U25" s="35">
        <f t="shared" ref="U25" si="115">J25-G25</f>
        <v>2870</v>
      </c>
      <c r="V25" s="35">
        <f t="shared" ref="V25" si="116">K25-G25</f>
        <v>2940</v>
      </c>
      <c r="W25" s="35">
        <f t="shared" ref="W25" si="117">K25-H25</f>
        <v>1135</v>
      </c>
    </row>
    <row r="26" spans="1:23" ht="16.5" x14ac:dyDescent="0.4">
      <c r="E26" s="14"/>
      <c r="F26" s="23">
        <v>44937</v>
      </c>
      <c r="G26" s="25">
        <v>14870</v>
      </c>
      <c r="H26" s="25">
        <v>16610</v>
      </c>
      <c r="I26" s="25">
        <v>17225</v>
      </c>
      <c r="J26" s="25">
        <v>17535</v>
      </c>
      <c r="K26" s="25">
        <v>17680</v>
      </c>
      <c r="L26" s="25">
        <v>14190</v>
      </c>
      <c r="M26" s="14"/>
      <c r="N26" s="23">
        <v>44937</v>
      </c>
      <c r="O26" s="35">
        <f t="shared" ref="O26" si="118">G26-H26</f>
        <v>-1740</v>
      </c>
      <c r="P26" s="35">
        <f t="shared" ref="P26" si="119">G26-I26</f>
        <v>-2355</v>
      </c>
      <c r="Q26" s="35">
        <f t="shared" ref="Q26" si="120">H26-I26</f>
        <v>-615</v>
      </c>
      <c r="R26" s="35">
        <f t="shared" ref="R26" si="121">H26-J26</f>
        <v>-925</v>
      </c>
      <c r="S26" s="35">
        <f t="shared" ref="S26" si="122">I26-J26</f>
        <v>-310</v>
      </c>
      <c r="T26" s="35">
        <f t="shared" ref="T26" si="123">J26-K26</f>
        <v>-145</v>
      </c>
      <c r="U26" s="35">
        <f t="shared" ref="U26" si="124">J26-G26</f>
        <v>2665</v>
      </c>
      <c r="V26" s="35">
        <f t="shared" ref="V26" si="125">K26-G26</f>
        <v>2810</v>
      </c>
      <c r="W26" s="35">
        <f t="shared" ref="W26" si="126">K26-H26</f>
        <v>1070</v>
      </c>
    </row>
    <row r="27" spans="1:23" ht="16.5" x14ac:dyDescent="0.4">
      <c r="E27" s="14"/>
      <c r="F27" s="23">
        <v>44936</v>
      </c>
      <c r="G27" s="25">
        <v>15400</v>
      </c>
      <c r="H27" s="25">
        <v>17015</v>
      </c>
      <c r="I27" s="25">
        <v>17370</v>
      </c>
      <c r="J27" s="25">
        <v>17730</v>
      </c>
      <c r="K27" s="25">
        <v>17685</v>
      </c>
      <c r="L27" s="25">
        <v>14190</v>
      </c>
      <c r="M27" s="14"/>
      <c r="N27" s="23">
        <v>44936</v>
      </c>
      <c r="O27" s="35">
        <f t="shared" ref="O27:O28" si="127">G27-H27</f>
        <v>-1615</v>
      </c>
      <c r="P27" s="35">
        <f t="shared" ref="P27:P28" si="128">G27-I27</f>
        <v>-1970</v>
      </c>
      <c r="Q27" s="35">
        <f t="shared" ref="Q27:Q28" si="129">H27-I27</f>
        <v>-355</v>
      </c>
      <c r="R27" s="35">
        <f t="shared" ref="R27:R28" si="130">H27-J27</f>
        <v>-715</v>
      </c>
      <c r="S27" s="35">
        <f t="shared" ref="S27:S28" si="131">I27-J27</f>
        <v>-360</v>
      </c>
      <c r="T27" s="35">
        <f t="shared" ref="T27:T28" si="132">J27-K27</f>
        <v>45</v>
      </c>
      <c r="U27" s="35">
        <f t="shared" ref="U27:U28" si="133">J27-G27</f>
        <v>2330</v>
      </c>
      <c r="V27" s="35">
        <f t="shared" ref="V27:V28" si="134">K27-G27</f>
        <v>2285</v>
      </c>
      <c r="W27" s="35">
        <f t="shared" ref="W27:W28" si="135">K27-H27</f>
        <v>670</v>
      </c>
    </row>
    <row r="28" spans="1:23" ht="16.5" x14ac:dyDescent="0.4">
      <c r="E28" s="14"/>
      <c r="F28" s="23">
        <v>44935</v>
      </c>
      <c r="G28" s="25">
        <v>15760</v>
      </c>
      <c r="H28" s="25">
        <v>17370</v>
      </c>
      <c r="I28" s="25">
        <v>17505</v>
      </c>
      <c r="J28" s="25">
        <v>17725</v>
      </c>
      <c r="K28" s="25">
        <v>17550</v>
      </c>
      <c r="L28" s="25">
        <v>13230</v>
      </c>
      <c r="M28" s="14"/>
      <c r="N28" s="23">
        <v>44935</v>
      </c>
      <c r="O28" s="35">
        <f t="shared" si="127"/>
        <v>-1610</v>
      </c>
      <c r="P28" s="35">
        <f t="shared" si="128"/>
        <v>-1745</v>
      </c>
      <c r="Q28" s="35">
        <f t="shared" si="129"/>
        <v>-135</v>
      </c>
      <c r="R28" s="35">
        <f t="shared" si="130"/>
        <v>-355</v>
      </c>
      <c r="S28" s="35">
        <f t="shared" si="131"/>
        <v>-220</v>
      </c>
      <c r="T28" s="35">
        <f t="shared" si="132"/>
        <v>175</v>
      </c>
      <c r="U28" s="35">
        <f t="shared" si="133"/>
        <v>1965</v>
      </c>
      <c r="V28" s="35">
        <f t="shared" si="134"/>
        <v>1790</v>
      </c>
      <c r="W28" s="35">
        <f t="shared" si="135"/>
        <v>180</v>
      </c>
    </row>
    <row r="29" spans="1:23" ht="16.5" x14ac:dyDescent="0.4">
      <c r="E29" s="14"/>
      <c r="F29" s="23">
        <v>44932</v>
      </c>
      <c r="G29" s="25">
        <v>15780</v>
      </c>
      <c r="H29" s="25">
        <v>17555</v>
      </c>
      <c r="I29" s="25">
        <v>17435</v>
      </c>
      <c r="J29" s="25">
        <v>17650</v>
      </c>
      <c r="K29" s="25">
        <v>17480</v>
      </c>
      <c r="L29" s="25">
        <v>13230</v>
      </c>
      <c r="M29" s="14"/>
      <c r="N29" s="23">
        <v>44932</v>
      </c>
      <c r="O29" s="35">
        <f t="shared" ref="O29" si="136">G29-H29</f>
        <v>-1775</v>
      </c>
      <c r="P29" s="35">
        <f t="shared" ref="P29" si="137">G29-I29</f>
        <v>-1655</v>
      </c>
      <c r="Q29" s="35">
        <f t="shared" ref="Q29" si="138">H29-I29</f>
        <v>120</v>
      </c>
      <c r="R29" s="35">
        <f t="shared" ref="R29" si="139">H29-J29</f>
        <v>-95</v>
      </c>
      <c r="S29" s="35">
        <f t="shared" ref="S29" si="140">I29-J29</f>
        <v>-215</v>
      </c>
      <c r="T29" s="35">
        <f t="shared" ref="T29" si="141">J29-K29</f>
        <v>170</v>
      </c>
      <c r="U29" s="35">
        <f t="shared" ref="U29" si="142">J29-G29</f>
        <v>1870</v>
      </c>
      <c r="V29" s="35">
        <f t="shared" ref="V29" si="143">K29-G29</f>
        <v>1700</v>
      </c>
      <c r="W29" s="35">
        <f t="shared" ref="W29" si="144">K29-H29</f>
        <v>-75</v>
      </c>
    </row>
    <row r="30" spans="1:23" ht="16.5" x14ac:dyDescent="0.4">
      <c r="E30" s="14"/>
      <c r="F30" s="23">
        <v>44931</v>
      </c>
      <c r="G30" s="25">
        <v>15890</v>
      </c>
      <c r="H30" s="25">
        <v>17580</v>
      </c>
      <c r="I30" s="25">
        <v>17465</v>
      </c>
      <c r="J30" s="25">
        <v>17465</v>
      </c>
      <c r="K30" s="25">
        <v>17460</v>
      </c>
      <c r="L30" s="25">
        <v>14495</v>
      </c>
      <c r="M30" s="14"/>
      <c r="N30" s="23">
        <v>44931</v>
      </c>
      <c r="O30" s="35">
        <f t="shared" ref="O30" si="145">G30-H30</f>
        <v>-1690</v>
      </c>
      <c r="P30" s="35">
        <f t="shared" ref="P30" si="146">G30-I30</f>
        <v>-1575</v>
      </c>
      <c r="Q30" s="35">
        <f t="shared" ref="Q30" si="147">H30-I30</f>
        <v>115</v>
      </c>
      <c r="R30" s="35">
        <f t="shared" ref="R30" si="148">H30-J30</f>
        <v>115</v>
      </c>
      <c r="S30" s="35">
        <f t="shared" ref="S30" si="149">I30-J30</f>
        <v>0</v>
      </c>
      <c r="T30" s="35">
        <f t="shared" ref="T30" si="150">J30-K30</f>
        <v>5</v>
      </c>
      <c r="U30" s="35">
        <f t="shared" ref="U30" si="151">J30-G30</f>
        <v>1575</v>
      </c>
      <c r="V30" s="35">
        <f t="shared" ref="V30" si="152">K30-G30</f>
        <v>1570</v>
      </c>
      <c r="W30" s="35">
        <f t="shared" ref="W30" si="153">K30-H30</f>
        <v>-120</v>
      </c>
    </row>
    <row r="31" spans="1:23" ht="16.5" x14ac:dyDescent="0.4">
      <c r="A31" s="17"/>
      <c r="B31" s="27"/>
      <c r="C31" s="27"/>
      <c r="D31" s="27"/>
      <c r="E31" s="14"/>
      <c r="F31" s="23">
        <v>44930</v>
      </c>
      <c r="G31" s="25">
        <v>15720</v>
      </c>
      <c r="H31" s="25">
        <v>17360</v>
      </c>
      <c r="I31" s="25">
        <v>17360</v>
      </c>
      <c r="J31" s="25">
        <v>17475</v>
      </c>
      <c r="K31" s="25">
        <v>17450</v>
      </c>
      <c r="L31" s="25">
        <v>13995</v>
      </c>
      <c r="M31" s="14"/>
      <c r="N31" s="23">
        <v>44930</v>
      </c>
      <c r="O31" s="35">
        <f t="shared" ref="O31" si="154">G31-H31</f>
        <v>-1640</v>
      </c>
      <c r="P31" s="35">
        <f t="shared" ref="P31" si="155">G31-I31</f>
        <v>-1640</v>
      </c>
      <c r="Q31" s="35">
        <f t="shared" ref="Q31" si="156">H31-I31</f>
        <v>0</v>
      </c>
      <c r="R31" s="35">
        <f t="shared" ref="R31" si="157">H31-J31</f>
        <v>-115</v>
      </c>
      <c r="S31" s="35">
        <f t="shared" ref="S31" si="158">I31-J31</f>
        <v>-115</v>
      </c>
      <c r="T31" s="35">
        <f t="shared" ref="T31" si="159">J31-K31</f>
        <v>25</v>
      </c>
      <c r="U31" s="35">
        <f t="shared" ref="U31" si="160">J31-G31</f>
        <v>1755</v>
      </c>
      <c r="V31" s="35">
        <f t="shared" ref="V31" si="161">K31-G31</f>
        <v>1730</v>
      </c>
      <c r="W31" s="35">
        <f t="shared" ref="W31" si="162">K31-H31</f>
        <v>90</v>
      </c>
    </row>
    <row r="32" spans="1:23" ht="16.5" x14ac:dyDescent="0.4">
      <c r="E32" s="14"/>
      <c r="F32" s="23">
        <v>44929</v>
      </c>
      <c r="G32" s="25">
        <v>15615</v>
      </c>
      <c r="H32" s="25">
        <v>17100</v>
      </c>
      <c r="I32" s="25">
        <v>17035</v>
      </c>
      <c r="J32" s="25">
        <v>17300</v>
      </c>
      <c r="K32" s="25">
        <v>17405</v>
      </c>
      <c r="L32" s="25">
        <v>14100</v>
      </c>
      <c r="M32" s="14"/>
      <c r="N32" s="23">
        <v>44929</v>
      </c>
      <c r="O32" s="35">
        <f t="shared" ref="O32" si="163">G32-H32</f>
        <v>-1485</v>
      </c>
      <c r="P32" s="35">
        <f t="shared" ref="P32" si="164">G32-I32</f>
        <v>-1420</v>
      </c>
      <c r="Q32" s="35">
        <f t="shared" ref="Q32" si="165">H32-I32</f>
        <v>65</v>
      </c>
      <c r="R32" s="35">
        <f t="shared" ref="R32" si="166">H32-J32</f>
        <v>-200</v>
      </c>
      <c r="S32" s="35">
        <f t="shared" ref="S32" si="167">I32-J32</f>
        <v>-265</v>
      </c>
      <c r="T32" s="35">
        <f t="shared" ref="T32" si="168">J32-K32</f>
        <v>-105</v>
      </c>
      <c r="U32" s="35">
        <f t="shared" ref="U32" si="169">J32-G32</f>
        <v>1685</v>
      </c>
      <c r="V32" s="35">
        <f t="shared" ref="V32" si="170">K32-G32</f>
        <v>1790</v>
      </c>
      <c r="W32" s="35">
        <f t="shared" ref="W32" si="171">K32-H32</f>
        <v>305</v>
      </c>
    </row>
    <row r="33" spans="1:23" ht="16.5" x14ac:dyDescent="0.4">
      <c r="E33" s="14"/>
      <c r="F33" s="23">
        <v>44925</v>
      </c>
      <c r="G33" s="25">
        <v>16145</v>
      </c>
      <c r="H33" s="25">
        <v>17335</v>
      </c>
      <c r="I33" s="25">
        <v>17090</v>
      </c>
      <c r="J33" s="25">
        <v>17315</v>
      </c>
      <c r="K33" s="25">
        <v>17400</v>
      </c>
      <c r="L33" s="25">
        <v>15200</v>
      </c>
      <c r="M33" s="14"/>
      <c r="N33" s="23">
        <v>44925</v>
      </c>
      <c r="O33" s="35">
        <f t="shared" ref="O33" si="172">G33-H33</f>
        <v>-1190</v>
      </c>
      <c r="P33" s="35">
        <f t="shared" ref="P33" si="173">G33-I33</f>
        <v>-945</v>
      </c>
      <c r="Q33" s="35">
        <f t="shared" ref="Q33" si="174">H33-I33</f>
        <v>245</v>
      </c>
      <c r="R33" s="35">
        <f t="shared" ref="R33" si="175">H33-J33</f>
        <v>20</v>
      </c>
      <c r="S33" s="35">
        <f t="shared" ref="S33" si="176">I33-J33</f>
        <v>-225</v>
      </c>
      <c r="T33" s="35">
        <f t="shared" ref="T33" si="177">J33-K33</f>
        <v>-85</v>
      </c>
      <c r="U33" s="35">
        <f t="shared" ref="U33" si="178">J33-G33</f>
        <v>1170</v>
      </c>
      <c r="V33" s="35">
        <f t="shared" ref="V33" si="179">K33-G33</f>
        <v>1255</v>
      </c>
      <c r="W33" s="35">
        <f t="shared" ref="W33" si="180">K33-H33</f>
        <v>65</v>
      </c>
    </row>
    <row r="34" spans="1:23" ht="16.5" x14ac:dyDescent="0.4">
      <c r="E34" s="14"/>
      <c r="F34" s="23">
        <v>44924</v>
      </c>
      <c r="G34" s="25">
        <v>16300</v>
      </c>
      <c r="H34" s="25">
        <v>17400</v>
      </c>
      <c r="I34" s="25">
        <v>17000</v>
      </c>
      <c r="J34" s="25">
        <v>17205</v>
      </c>
      <c r="K34" s="25">
        <v>17335</v>
      </c>
      <c r="L34" s="25">
        <v>15335</v>
      </c>
      <c r="M34" s="14"/>
      <c r="N34" s="23">
        <v>44924</v>
      </c>
      <c r="O34" s="35">
        <f t="shared" ref="O34" si="181">G34-H34</f>
        <v>-1100</v>
      </c>
      <c r="P34" s="35">
        <f t="shared" ref="P34" si="182">G34-I34</f>
        <v>-700</v>
      </c>
      <c r="Q34" s="35">
        <f t="shared" ref="Q34" si="183">H34-I34</f>
        <v>400</v>
      </c>
      <c r="R34" s="35">
        <f t="shared" ref="R34" si="184">H34-J34</f>
        <v>195</v>
      </c>
      <c r="S34" s="35">
        <f t="shared" ref="S34" si="185">I34-J34</f>
        <v>-205</v>
      </c>
      <c r="T34" s="35">
        <f t="shared" ref="T34" si="186">J34-K34</f>
        <v>-130</v>
      </c>
      <c r="U34" s="35">
        <f t="shared" ref="U34" si="187">J34-G34</f>
        <v>905</v>
      </c>
      <c r="V34" s="35">
        <f t="shared" ref="V34" si="188">K34-G34</f>
        <v>1035</v>
      </c>
      <c r="W34" s="35">
        <f t="shared" ref="W34" si="189">K34-H34</f>
        <v>-65</v>
      </c>
    </row>
    <row r="35" spans="1:23" ht="16.5" x14ac:dyDescent="0.4">
      <c r="E35" s="14"/>
      <c r="F35" s="23">
        <v>44923</v>
      </c>
      <c r="G35" s="25">
        <v>16765</v>
      </c>
      <c r="H35" s="25">
        <v>17900</v>
      </c>
      <c r="I35" s="25">
        <v>17240</v>
      </c>
      <c r="J35" s="25">
        <v>17450</v>
      </c>
      <c r="K35" s="25">
        <v>17460</v>
      </c>
      <c r="L35" s="25">
        <v>16455</v>
      </c>
      <c r="M35" s="14"/>
      <c r="N35" s="23">
        <v>44923</v>
      </c>
      <c r="O35" s="35">
        <f t="shared" ref="O35" si="190">G35-H35</f>
        <v>-1135</v>
      </c>
      <c r="P35" s="35">
        <f t="shared" ref="P35" si="191">G35-I35</f>
        <v>-475</v>
      </c>
      <c r="Q35" s="35">
        <f t="shared" ref="Q35" si="192">H35-I35</f>
        <v>660</v>
      </c>
      <c r="R35" s="35">
        <f t="shared" ref="R35" si="193">H35-J35</f>
        <v>450</v>
      </c>
      <c r="S35" s="35">
        <f t="shared" ref="S35" si="194">I35-J35</f>
        <v>-210</v>
      </c>
      <c r="T35" s="35">
        <f t="shared" ref="T35" si="195">J35-K35</f>
        <v>-10</v>
      </c>
      <c r="U35" s="35">
        <f t="shared" ref="U35" si="196">J35-G35</f>
        <v>685</v>
      </c>
      <c r="V35" s="35">
        <f t="shared" ref="V35" si="197">K35-G35</f>
        <v>695</v>
      </c>
      <c r="W35" s="35">
        <f t="shared" ref="W35" si="198">K35-H35</f>
        <v>-440</v>
      </c>
    </row>
    <row r="36" spans="1:23" ht="16.5" x14ac:dyDescent="0.4">
      <c r="E36" s="14"/>
      <c r="F36" s="23">
        <v>44922</v>
      </c>
      <c r="G36" s="25">
        <v>16810</v>
      </c>
      <c r="H36" s="25">
        <v>18000</v>
      </c>
      <c r="I36" s="25">
        <v>17395</v>
      </c>
      <c r="J36" s="25">
        <v>17500</v>
      </c>
      <c r="K36" s="25">
        <v>17510</v>
      </c>
      <c r="L36" s="25">
        <v>16685</v>
      </c>
      <c r="M36" s="14"/>
      <c r="N36" s="23">
        <v>44922</v>
      </c>
      <c r="O36" s="35">
        <f t="shared" ref="O36" si="199">G36-H36</f>
        <v>-1190</v>
      </c>
      <c r="P36" s="35">
        <f t="shared" ref="P36" si="200">G36-I36</f>
        <v>-585</v>
      </c>
      <c r="Q36" s="35">
        <f t="shared" ref="Q36" si="201">H36-I36</f>
        <v>605</v>
      </c>
      <c r="R36" s="35">
        <f t="shared" ref="R36" si="202">H36-J36</f>
        <v>500</v>
      </c>
      <c r="S36" s="35">
        <f t="shared" ref="S36" si="203">I36-J36</f>
        <v>-105</v>
      </c>
      <c r="T36" s="35">
        <f t="shared" ref="T36" si="204">J36-K36</f>
        <v>-10</v>
      </c>
      <c r="U36" s="35">
        <f t="shared" ref="U36" si="205">J36-G36</f>
        <v>690</v>
      </c>
      <c r="V36" s="35">
        <f t="shared" ref="V36" si="206">K36-G36</f>
        <v>700</v>
      </c>
      <c r="W36" s="35">
        <f t="shared" ref="W36" si="207">K36-H36</f>
        <v>-490</v>
      </c>
    </row>
    <row r="37" spans="1:23" ht="16.5" x14ac:dyDescent="0.4">
      <c r="E37" s="14"/>
      <c r="F37" s="23">
        <v>44921</v>
      </c>
      <c r="G37" s="25">
        <v>16930</v>
      </c>
      <c r="H37" s="25">
        <v>18195</v>
      </c>
      <c r="I37" s="25">
        <v>17515</v>
      </c>
      <c r="J37" s="25">
        <v>17600</v>
      </c>
      <c r="K37" s="25">
        <v>17510</v>
      </c>
      <c r="L37" s="25">
        <v>16550</v>
      </c>
      <c r="M37" s="14"/>
      <c r="N37" s="23">
        <v>44921</v>
      </c>
      <c r="O37" s="35">
        <f t="shared" ref="O37" si="208">G37-H37</f>
        <v>-1265</v>
      </c>
      <c r="P37" s="35">
        <f t="shared" ref="P37" si="209">G37-I37</f>
        <v>-585</v>
      </c>
      <c r="Q37" s="35">
        <f t="shared" ref="Q37" si="210">H37-I37</f>
        <v>680</v>
      </c>
      <c r="R37" s="35">
        <f t="shared" ref="R37" si="211">H37-J37</f>
        <v>595</v>
      </c>
      <c r="S37" s="35">
        <f t="shared" ref="S37" si="212">I37-J37</f>
        <v>-85</v>
      </c>
      <c r="T37" s="35">
        <f t="shared" ref="T37" si="213">J37-K37</f>
        <v>90</v>
      </c>
      <c r="U37" s="35">
        <f t="shared" ref="U37" si="214">J37-G37</f>
        <v>670</v>
      </c>
      <c r="V37" s="35">
        <f t="shared" ref="V37" si="215">K37-G37</f>
        <v>580</v>
      </c>
      <c r="W37" s="35">
        <f t="shared" ref="W37" si="216">K37-H37</f>
        <v>-685</v>
      </c>
    </row>
    <row r="38" spans="1:23" ht="16.5" x14ac:dyDescent="0.4">
      <c r="E38" s="14"/>
      <c r="F38" s="23">
        <v>44918</v>
      </c>
      <c r="G38" s="25">
        <v>15900</v>
      </c>
      <c r="H38" s="25">
        <v>17310</v>
      </c>
      <c r="I38" s="25">
        <v>17175</v>
      </c>
      <c r="J38" s="25">
        <v>17510</v>
      </c>
      <c r="K38" s="25">
        <v>17475</v>
      </c>
      <c r="L38" s="25">
        <v>15170</v>
      </c>
      <c r="M38" s="14"/>
      <c r="N38" s="23">
        <v>44918</v>
      </c>
      <c r="O38" s="35">
        <f t="shared" ref="O38" si="217">G38-H38</f>
        <v>-1410</v>
      </c>
      <c r="P38" s="35">
        <f t="shared" ref="P38" si="218">G38-I38</f>
        <v>-1275</v>
      </c>
      <c r="Q38" s="35">
        <f t="shared" ref="Q38" si="219">H38-I38</f>
        <v>135</v>
      </c>
      <c r="R38" s="35">
        <f t="shared" ref="R38" si="220">H38-J38</f>
        <v>-200</v>
      </c>
      <c r="S38" s="35">
        <f t="shared" ref="S38" si="221">I38-J38</f>
        <v>-335</v>
      </c>
      <c r="T38" s="35">
        <f t="shared" ref="T38" si="222">J38-K38</f>
        <v>35</v>
      </c>
      <c r="U38" s="35">
        <f t="shared" ref="U38" si="223">J38-G38</f>
        <v>1610</v>
      </c>
      <c r="V38" s="35">
        <f t="shared" ref="V38" si="224">K38-G38</f>
        <v>1575</v>
      </c>
      <c r="W38" s="35">
        <f t="shared" ref="W38" si="225">K38-H38</f>
        <v>165</v>
      </c>
    </row>
    <row r="39" spans="1:23" ht="16.5" x14ac:dyDescent="0.4">
      <c r="E39" s="14"/>
      <c r="F39" s="23">
        <v>44917</v>
      </c>
      <c r="G39" s="25">
        <v>16420</v>
      </c>
      <c r="H39" s="25">
        <v>17515</v>
      </c>
      <c r="I39" s="25">
        <v>17330</v>
      </c>
      <c r="J39" s="25">
        <v>17580</v>
      </c>
      <c r="K39" s="25">
        <v>17505</v>
      </c>
      <c r="L39" s="25">
        <v>15735</v>
      </c>
      <c r="M39" s="14"/>
      <c r="N39" s="23">
        <v>44917</v>
      </c>
      <c r="O39" s="35">
        <f t="shared" ref="O39" si="226">G39-H39</f>
        <v>-1095</v>
      </c>
      <c r="P39" s="35">
        <f t="shared" ref="P39" si="227">G39-I39</f>
        <v>-910</v>
      </c>
      <c r="Q39" s="35">
        <f t="shared" ref="Q39" si="228">H39-I39</f>
        <v>185</v>
      </c>
      <c r="R39" s="35">
        <f t="shared" ref="R39" si="229">H39-J39</f>
        <v>-65</v>
      </c>
      <c r="S39" s="35">
        <f t="shared" ref="S39" si="230">I39-J39</f>
        <v>-250</v>
      </c>
      <c r="T39" s="35">
        <f t="shared" ref="T39" si="231">J39-K39</f>
        <v>75</v>
      </c>
      <c r="U39" s="35">
        <f t="shared" ref="U39" si="232">J39-G39</f>
        <v>1160</v>
      </c>
      <c r="V39" s="35">
        <f t="shared" ref="V39" si="233">K39-G39</f>
        <v>1085</v>
      </c>
      <c r="W39" s="35">
        <f t="shared" ref="W39" si="234">K39-H39</f>
        <v>-10</v>
      </c>
    </row>
    <row r="40" spans="1:23" ht="16.5" x14ac:dyDescent="0.4">
      <c r="E40" s="14"/>
      <c r="F40" s="23">
        <v>44916</v>
      </c>
      <c r="G40" s="25">
        <v>16000</v>
      </c>
      <c r="H40" s="25">
        <v>17400</v>
      </c>
      <c r="I40" s="25">
        <v>17310</v>
      </c>
      <c r="J40" s="25">
        <v>17510</v>
      </c>
      <c r="K40" s="25">
        <v>17500</v>
      </c>
      <c r="L40" s="25">
        <v>14965</v>
      </c>
      <c r="M40" s="14"/>
      <c r="N40" s="23">
        <v>44916</v>
      </c>
      <c r="O40" s="35">
        <f t="shared" ref="O40" si="235">G40-H40</f>
        <v>-1400</v>
      </c>
      <c r="P40" s="35">
        <f t="shared" ref="P40" si="236">G40-I40</f>
        <v>-1310</v>
      </c>
      <c r="Q40" s="35">
        <f t="shared" ref="Q40" si="237">H40-I40</f>
        <v>90</v>
      </c>
      <c r="R40" s="35">
        <f t="shared" ref="R40" si="238">H40-J40</f>
        <v>-110</v>
      </c>
      <c r="S40" s="35">
        <f t="shared" ref="S40" si="239">I40-J40</f>
        <v>-200</v>
      </c>
      <c r="T40" s="35">
        <f t="shared" ref="T40" si="240">J40-K40</f>
        <v>10</v>
      </c>
      <c r="U40" s="35">
        <f t="shared" ref="U40" si="241">J40-G40</f>
        <v>1510</v>
      </c>
      <c r="V40" s="35">
        <f t="shared" ref="V40" si="242">K40-G40</f>
        <v>1500</v>
      </c>
      <c r="W40" s="35">
        <f t="shared" ref="W40" si="243">K40-H40</f>
        <v>100</v>
      </c>
    </row>
    <row r="41" spans="1:23" ht="16.5" x14ac:dyDescent="0.4">
      <c r="E41" s="14"/>
      <c r="F41" s="23">
        <v>44915</v>
      </c>
      <c r="G41" s="25">
        <v>15735</v>
      </c>
      <c r="H41" s="25">
        <v>17000</v>
      </c>
      <c r="I41" s="25">
        <v>17200</v>
      </c>
      <c r="J41" s="25">
        <v>17455</v>
      </c>
      <c r="K41" s="25">
        <v>17550</v>
      </c>
      <c r="L41" s="25">
        <v>14955</v>
      </c>
      <c r="M41" s="14"/>
      <c r="N41" s="23">
        <v>44915</v>
      </c>
      <c r="O41" s="35">
        <f t="shared" ref="O41" si="244">G41-H41</f>
        <v>-1265</v>
      </c>
      <c r="P41" s="35">
        <f t="shared" ref="P41" si="245">G41-I41</f>
        <v>-1465</v>
      </c>
      <c r="Q41" s="35">
        <f t="shared" ref="Q41" si="246">H41-I41</f>
        <v>-200</v>
      </c>
      <c r="R41" s="35">
        <f t="shared" ref="R41" si="247">H41-J41</f>
        <v>-455</v>
      </c>
      <c r="S41" s="35">
        <f t="shared" ref="S41" si="248">I41-J41</f>
        <v>-255</v>
      </c>
      <c r="T41" s="35">
        <f t="shared" ref="T41" si="249">J41-K41</f>
        <v>-95</v>
      </c>
      <c r="U41" s="35">
        <f t="shared" ref="U41" si="250">J41-G41</f>
        <v>1720</v>
      </c>
      <c r="V41" s="35">
        <f t="shared" ref="V41" si="251">K41-G41</f>
        <v>1815</v>
      </c>
      <c r="W41" s="35">
        <f t="shared" ref="W41" si="252">K41-H41</f>
        <v>550</v>
      </c>
    </row>
    <row r="42" spans="1:23" ht="16.5" x14ac:dyDescent="0.4">
      <c r="E42" s="14"/>
      <c r="F42" s="23">
        <v>44914</v>
      </c>
      <c r="G42" s="25">
        <v>15470</v>
      </c>
      <c r="H42" s="25">
        <v>16695</v>
      </c>
      <c r="I42" s="25">
        <v>17030</v>
      </c>
      <c r="J42" s="25">
        <v>17160</v>
      </c>
      <c r="K42" s="25">
        <v>17380</v>
      </c>
      <c r="L42" s="25">
        <v>15615</v>
      </c>
      <c r="M42" s="14"/>
      <c r="N42" s="23">
        <v>44914</v>
      </c>
      <c r="O42" s="35">
        <f t="shared" ref="O42" si="253">G42-H42</f>
        <v>-1225</v>
      </c>
      <c r="P42" s="35">
        <f t="shared" ref="P42" si="254">G42-I42</f>
        <v>-1560</v>
      </c>
      <c r="Q42" s="35">
        <f t="shared" ref="Q42" si="255">H42-I42</f>
        <v>-335</v>
      </c>
      <c r="R42" s="35">
        <f t="shared" ref="R42" si="256">H42-J42</f>
        <v>-465</v>
      </c>
      <c r="S42" s="35">
        <f t="shared" ref="S42" si="257">I42-J42</f>
        <v>-130</v>
      </c>
      <c r="T42" s="35">
        <f t="shared" ref="T42" si="258">J42-K42</f>
        <v>-220</v>
      </c>
      <c r="U42" s="35">
        <f t="shared" ref="U42" si="259">J42-G42</f>
        <v>1690</v>
      </c>
      <c r="V42" s="35">
        <f t="shared" ref="V42" si="260">K42-G42</f>
        <v>1910</v>
      </c>
      <c r="W42" s="35">
        <f t="shared" ref="W42" si="261">K42-H42</f>
        <v>685</v>
      </c>
    </row>
    <row r="43" spans="1:23" ht="16.5" x14ac:dyDescent="0.4">
      <c r="E43" s="14"/>
      <c r="F43" s="23">
        <v>44911</v>
      </c>
      <c r="G43" s="25">
        <v>15895</v>
      </c>
      <c r="H43" s="25">
        <v>16330</v>
      </c>
      <c r="I43" s="25">
        <v>16535</v>
      </c>
      <c r="J43" s="25">
        <v>16930</v>
      </c>
      <c r="K43" s="25">
        <v>17290</v>
      </c>
      <c r="L43" s="25">
        <v>16450</v>
      </c>
      <c r="M43" s="14"/>
      <c r="N43" s="23">
        <v>44911</v>
      </c>
      <c r="O43" s="35">
        <f t="shared" ref="O43" si="262">G43-H43</f>
        <v>-435</v>
      </c>
      <c r="P43" s="35">
        <f t="shared" ref="P43" si="263">G43-I43</f>
        <v>-640</v>
      </c>
      <c r="Q43" s="35">
        <f t="shared" ref="Q43" si="264">H43-I43</f>
        <v>-205</v>
      </c>
      <c r="R43" s="35">
        <f t="shared" ref="R43" si="265">H43-J43</f>
        <v>-600</v>
      </c>
      <c r="S43" s="35">
        <f t="shared" ref="S43" si="266">I43-J43</f>
        <v>-395</v>
      </c>
      <c r="T43" s="35">
        <f t="shared" ref="T43" si="267">J43-K43</f>
        <v>-360</v>
      </c>
      <c r="U43" s="35">
        <f t="shared" ref="U43" si="268">J43-G43</f>
        <v>1035</v>
      </c>
      <c r="V43" s="35">
        <f t="shared" ref="V43" si="269">K43-G43</f>
        <v>1395</v>
      </c>
      <c r="W43" s="35">
        <f t="shared" ref="W43" si="270">K43-H43</f>
        <v>960</v>
      </c>
    </row>
    <row r="44" spans="1:23" ht="16.5" x14ac:dyDescent="0.4">
      <c r="A44" s="17"/>
      <c r="B44" s="27"/>
      <c r="C44" s="27"/>
      <c r="D44" s="27"/>
      <c r="E44" s="14"/>
      <c r="F44" s="23">
        <v>44910</v>
      </c>
      <c r="G44" s="25">
        <v>16640</v>
      </c>
      <c r="H44" s="25">
        <v>17055</v>
      </c>
      <c r="I44" s="25">
        <v>16800</v>
      </c>
      <c r="J44" s="25">
        <v>17050</v>
      </c>
      <c r="K44" s="25">
        <v>17360</v>
      </c>
      <c r="L44" s="25">
        <v>17850</v>
      </c>
      <c r="M44" s="14"/>
      <c r="N44" s="23">
        <v>44910</v>
      </c>
      <c r="O44" s="35">
        <f t="shared" ref="O44" si="271">G44-H44</f>
        <v>-415</v>
      </c>
      <c r="P44" s="35">
        <f t="shared" ref="P44" si="272">G44-I44</f>
        <v>-160</v>
      </c>
      <c r="Q44" s="35">
        <f t="shared" ref="Q44" si="273">H44-I44</f>
        <v>255</v>
      </c>
      <c r="R44" s="35">
        <f t="shared" ref="R44" si="274">H44-J44</f>
        <v>5</v>
      </c>
      <c r="S44" s="35">
        <f t="shared" ref="S44" si="275">I44-J44</f>
        <v>-250</v>
      </c>
      <c r="T44" s="35">
        <f t="shared" ref="T44" si="276">J44-K44</f>
        <v>-310</v>
      </c>
      <c r="U44" s="35">
        <f t="shared" ref="U44" si="277">J44-G44</f>
        <v>410</v>
      </c>
      <c r="V44" s="35">
        <f t="shared" ref="V44" si="278">K44-G44</f>
        <v>720</v>
      </c>
      <c r="W44" s="35">
        <f t="shared" ref="W44" si="279">K44-H44</f>
        <v>305</v>
      </c>
    </row>
    <row r="45" spans="1:23" ht="16.5" x14ac:dyDescent="0.4">
      <c r="E45" s="14"/>
      <c r="F45" s="23">
        <v>44909</v>
      </c>
      <c r="G45" s="25">
        <v>16495</v>
      </c>
      <c r="H45" s="25">
        <v>17040</v>
      </c>
      <c r="I45" s="25">
        <v>16765</v>
      </c>
      <c r="J45" s="25">
        <v>17395</v>
      </c>
      <c r="K45" s="25">
        <v>17485</v>
      </c>
      <c r="L45" s="25">
        <v>17860</v>
      </c>
      <c r="M45" s="14"/>
      <c r="N45" s="23">
        <v>44909</v>
      </c>
      <c r="O45" s="35">
        <f t="shared" ref="O45:O46" si="280">G45-H45</f>
        <v>-545</v>
      </c>
      <c r="P45" s="35">
        <f t="shared" ref="P45:P46" si="281">G45-I45</f>
        <v>-270</v>
      </c>
      <c r="Q45" s="35">
        <f t="shared" ref="Q45" si="282">H45-I45</f>
        <v>275</v>
      </c>
      <c r="R45" s="35">
        <f t="shared" ref="R45" si="283">H45-J45</f>
        <v>-355</v>
      </c>
      <c r="S45" s="35">
        <f t="shared" ref="S45" si="284">I45-J45</f>
        <v>-630</v>
      </c>
      <c r="T45" s="35">
        <f t="shared" ref="T45:T46" si="285">J45-K45</f>
        <v>-90</v>
      </c>
      <c r="U45" s="35">
        <f t="shared" ref="U45" si="286">J45-G45</f>
        <v>900</v>
      </c>
      <c r="V45" s="35">
        <f t="shared" ref="V45:V46" si="287">K45-G45</f>
        <v>990</v>
      </c>
      <c r="W45" s="35">
        <f t="shared" ref="W45:W46" si="288">K45-H45</f>
        <v>445</v>
      </c>
    </row>
    <row r="46" spans="1:23" ht="16.5" x14ac:dyDescent="0.4">
      <c r="E46" s="14"/>
      <c r="F46" s="23">
        <v>44908</v>
      </c>
      <c r="G46" s="25">
        <v>16480</v>
      </c>
      <c r="H46" s="25">
        <v>17150</v>
      </c>
      <c r="I46" s="25">
        <v>16885</v>
      </c>
      <c r="J46" s="25">
        <v>17460</v>
      </c>
      <c r="K46" s="25">
        <v>17480</v>
      </c>
      <c r="L46" s="25">
        <v>17745</v>
      </c>
      <c r="M46" s="14"/>
      <c r="N46" s="23">
        <v>44908</v>
      </c>
      <c r="O46" s="35">
        <f t="shared" si="280"/>
        <v>-670</v>
      </c>
      <c r="P46" s="35">
        <f t="shared" si="281"/>
        <v>-405</v>
      </c>
      <c r="Q46" s="35">
        <f t="shared" ref="Q46:Q51" si="289">H46-I46</f>
        <v>265</v>
      </c>
      <c r="R46" s="35">
        <f t="shared" ref="R46:R51" si="290">H46-J46</f>
        <v>-310</v>
      </c>
      <c r="S46" s="35">
        <f t="shared" ref="S46:S51" si="291">I46-J46</f>
        <v>-575</v>
      </c>
      <c r="T46" s="35">
        <f t="shared" si="285"/>
        <v>-20</v>
      </c>
      <c r="U46" s="35">
        <f t="shared" ref="U46:U51" si="292">J46-G46</f>
        <v>980</v>
      </c>
      <c r="V46" s="35">
        <f t="shared" si="287"/>
        <v>1000</v>
      </c>
      <c r="W46" s="35">
        <f t="shared" si="288"/>
        <v>330</v>
      </c>
    </row>
    <row r="47" spans="1:23" ht="16.5" x14ac:dyDescent="0.4">
      <c r="E47" s="14"/>
      <c r="F47" s="23">
        <v>44907</v>
      </c>
      <c r="G47" s="25">
        <v>17125</v>
      </c>
      <c r="H47" s="25">
        <v>17770</v>
      </c>
      <c r="I47" s="25">
        <v>17305</v>
      </c>
      <c r="J47" s="25">
        <v>17550</v>
      </c>
      <c r="K47" s="25">
        <v>17585</v>
      </c>
      <c r="L47" s="25">
        <v>17895</v>
      </c>
      <c r="M47" s="14"/>
      <c r="N47" s="23">
        <v>44907</v>
      </c>
      <c r="O47" s="35">
        <f t="shared" ref="O47:O52" si="293">G47-H47</f>
        <v>-645</v>
      </c>
      <c r="P47" s="35">
        <f t="shared" ref="P47:P52" si="294">G47-I47</f>
        <v>-180</v>
      </c>
      <c r="Q47" s="35">
        <f t="shared" si="289"/>
        <v>465</v>
      </c>
      <c r="R47" s="35">
        <f t="shared" si="290"/>
        <v>220</v>
      </c>
      <c r="S47" s="35">
        <f t="shared" si="291"/>
        <v>-245</v>
      </c>
      <c r="T47" s="35">
        <f t="shared" ref="T47:T52" si="295">J47-K47</f>
        <v>-35</v>
      </c>
      <c r="U47" s="35">
        <f t="shared" si="292"/>
        <v>425</v>
      </c>
      <c r="V47" s="35">
        <f t="shared" ref="V47:V52" si="296">K47-G47</f>
        <v>460</v>
      </c>
      <c r="W47" s="35">
        <f t="shared" ref="W47:W52" si="297">K47-H47</f>
        <v>-185</v>
      </c>
    </row>
    <row r="48" spans="1:23" ht="16.5" x14ac:dyDescent="0.4">
      <c r="E48" s="14"/>
      <c r="F48" s="23">
        <v>44904</v>
      </c>
      <c r="G48" s="25">
        <v>17875</v>
      </c>
      <c r="H48" s="25">
        <v>18010</v>
      </c>
      <c r="I48" s="25">
        <v>17280</v>
      </c>
      <c r="J48" s="25">
        <v>17520</v>
      </c>
      <c r="K48" s="25">
        <v>17590</v>
      </c>
      <c r="L48" s="25">
        <v>19000</v>
      </c>
      <c r="M48" s="14"/>
      <c r="N48" s="23">
        <v>44904</v>
      </c>
      <c r="O48" s="35">
        <f t="shared" si="293"/>
        <v>-135</v>
      </c>
      <c r="P48" s="35">
        <f t="shared" si="294"/>
        <v>595</v>
      </c>
      <c r="Q48" s="35">
        <f t="shared" si="289"/>
        <v>730</v>
      </c>
      <c r="R48" s="35">
        <f t="shared" si="290"/>
        <v>490</v>
      </c>
      <c r="S48" s="35">
        <f t="shared" si="291"/>
        <v>-240</v>
      </c>
      <c r="T48" s="35">
        <f t="shared" si="295"/>
        <v>-70</v>
      </c>
      <c r="U48" s="35">
        <f t="shared" si="292"/>
        <v>-355</v>
      </c>
      <c r="V48" s="35">
        <f t="shared" si="296"/>
        <v>-285</v>
      </c>
      <c r="W48" s="35">
        <f t="shared" si="297"/>
        <v>-420</v>
      </c>
    </row>
    <row r="49" spans="1:23" ht="16.5" x14ac:dyDescent="0.4">
      <c r="E49" s="14"/>
      <c r="F49" s="23">
        <v>44903</v>
      </c>
      <c r="G49" s="25">
        <v>17855</v>
      </c>
      <c r="H49" s="25">
        <v>17870</v>
      </c>
      <c r="I49" s="25">
        <v>17215</v>
      </c>
      <c r="J49" s="25">
        <v>17485</v>
      </c>
      <c r="K49" s="25">
        <v>17625</v>
      </c>
      <c r="L49" s="25">
        <v>19160</v>
      </c>
      <c r="M49" s="14"/>
      <c r="N49" s="23">
        <v>44903</v>
      </c>
      <c r="O49" s="35">
        <f t="shared" si="293"/>
        <v>-15</v>
      </c>
      <c r="P49" s="35">
        <f t="shared" si="294"/>
        <v>640</v>
      </c>
      <c r="Q49" s="35">
        <f t="shared" si="289"/>
        <v>655</v>
      </c>
      <c r="R49" s="35">
        <f t="shared" si="290"/>
        <v>385</v>
      </c>
      <c r="S49" s="35">
        <f t="shared" si="291"/>
        <v>-270</v>
      </c>
      <c r="T49" s="35">
        <f t="shared" si="295"/>
        <v>-140</v>
      </c>
      <c r="U49" s="35">
        <f t="shared" si="292"/>
        <v>-370</v>
      </c>
      <c r="V49" s="35">
        <f t="shared" si="296"/>
        <v>-230</v>
      </c>
      <c r="W49" s="35">
        <f t="shared" si="297"/>
        <v>-245</v>
      </c>
    </row>
    <row r="50" spans="1:23" ht="16.5" x14ac:dyDescent="0.4">
      <c r="E50" s="14"/>
      <c r="F50" s="23">
        <v>44902</v>
      </c>
      <c r="G50" s="25">
        <v>18360</v>
      </c>
      <c r="H50" s="25">
        <v>18145</v>
      </c>
      <c r="I50" s="25">
        <v>17390</v>
      </c>
      <c r="J50" s="25">
        <v>17495</v>
      </c>
      <c r="K50" s="25">
        <v>17605</v>
      </c>
      <c r="L50" s="25">
        <v>20155</v>
      </c>
      <c r="M50" s="14"/>
      <c r="N50" s="23">
        <v>44902</v>
      </c>
      <c r="O50" s="35">
        <f t="shared" si="293"/>
        <v>215</v>
      </c>
      <c r="P50" s="35">
        <f t="shared" si="294"/>
        <v>970</v>
      </c>
      <c r="Q50" s="35">
        <f t="shared" si="289"/>
        <v>755</v>
      </c>
      <c r="R50" s="35">
        <f t="shared" si="290"/>
        <v>650</v>
      </c>
      <c r="S50" s="35">
        <f t="shared" si="291"/>
        <v>-105</v>
      </c>
      <c r="T50" s="35">
        <f t="shared" si="295"/>
        <v>-110</v>
      </c>
      <c r="U50" s="35">
        <f t="shared" si="292"/>
        <v>-865</v>
      </c>
      <c r="V50" s="35">
        <f t="shared" si="296"/>
        <v>-755</v>
      </c>
      <c r="W50" s="35">
        <f t="shared" si="297"/>
        <v>-540</v>
      </c>
    </row>
    <row r="51" spans="1:23" ht="16.5" x14ac:dyDescent="0.4">
      <c r="E51" s="14"/>
      <c r="F51" s="23">
        <v>44901</v>
      </c>
      <c r="G51" s="25">
        <v>18970</v>
      </c>
      <c r="H51" s="25">
        <v>18380</v>
      </c>
      <c r="I51" s="25">
        <v>17495</v>
      </c>
      <c r="J51" s="25">
        <v>17510</v>
      </c>
      <c r="K51" s="25">
        <v>17610</v>
      </c>
      <c r="L51" s="25">
        <v>20990</v>
      </c>
      <c r="M51" s="14"/>
      <c r="N51" s="23">
        <v>44901</v>
      </c>
      <c r="O51" s="35">
        <f t="shared" si="293"/>
        <v>590</v>
      </c>
      <c r="P51" s="35">
        <f t="shared" si="294"/>
        <v>1475</v>
      </c>
      <c r="Q51" s="35">
        <f t="shared" si="289"/>
        <v>885</v>
      </c>
      <c r="R51" s="35">
        <f t="shared" si="290"/>
        <v>870</v>
      </c>
      <c r="S51" s="35">
        <f t="shared" si="291"/>
        <v>-15</v>
      </c>
      <c r="T51" s="35">
        <f t="shared" si="295"/>
        <v>-100</v>
      </c>
      <c r="U51" s="35">
        <f t="shared" si="292"/>
        <v>-1460</v>
      </c>
      <c r="V51" s="35">
        <f t="shared" si="296"/>
        <v>-1360</v>
      </c>
      <c r="W51" s="35">
        <f t="shared" si="297"/>
        <v>-770</v>
      </c>
    </row>
    <row r="52" spans="1:23" ht="16.5" x14ac:dyDescent="0.4">
      <c r="E52" s="14"/>
      <c r="F52" s="23">
        <v>44900</v>
      </c>
      <c r="G52" s="28">
        <v>18780</v>
      </c>
      <c r="H52" s="28">
        <v>18245</v>
      </c>
      <c r="I52" s="28">
        <v>17460</v>
      </c>
      <c r="J52" s="28">
        <v>17500</v>
      </c>
      <c r="K52" s="28">
        <v>17555</v>
      </c>
      <c r="L52" s="28">
        <v>21055</v>
      </c>
      <c r="M52" s="14"/>
      <c r="N52" s="23">
        <v>44900</v>
      </c>
      <c r="O52" s="35">
        <f t="shared" si="293"/>
        <v>535</v>
      </c>
      <c r="P52" s="35">
        <f t="shared" si="294"/>
        <v>1320</v>
      </c>
      <c r="Q52" s="35">
        <f t="shared" ref="Q52:Q57" si="298">H52-I52</f>
        <v>785</v>
      </c>
      <c r="R52" s="35">
        <f t="shared" ref="R52:R57" si="299">H52-J52</f>
        <v>745</v>
      </c>
      <c r="S52" s="35">
        <f t="shared" ref="S52:S57" si="300">I52-J52</f>
        <v>-40</v>
      </c>
      <c r="T52" s="35">
        <f t="shared" si="295"/>
        <v>-55</v>
      </c>
      <c r="U52" s="35">
        <f t="shared" ref="U52:U57" si="301">J52-G52</f>
        <v>-1280</v>
      </c>
      <c r="V52" s="35">
        <f t="shared" si="296"/>
        <v>-1225</v>
      </c>
      <c r="W52" s="35">
        <f t="shared" si="297"/>
        <v>-690</v>
      </c>
    </row>
    <row r="53" spans="1:23" ht="16.5" x14ac:dyDescent="0.4">
      <c r="E53" s="14"/>
      <c r="F53" s="23">
        <v>44897</v>
      </c>
      <c r="G53" s="28">
        <v>18985</v>
      </c>
      <c r="H53" s="28">
        <v>18300</v>
      </c>
      <c r="I53" s="28">
        <v>17540</v>
      </c>
      <c r="J53" s="28">
        <v>17545</v>
      </c>
      <c r="K53" s="28">
        <v>17680</v>
      </c>
      <c r="L53" s="28">
        <v>21365</v>
      </c>
      <c r="M53" s="14"/>
      <c r="N53" s="23">
        <v>44897</v>
      </c>
      <c r="O53" s="35">
        <f t="shared" ref="O53:O62" si="302">G53-H53</f>
        <v>685</v>
      </c>
      <c r="P53" s="35">
        <f t="shared" ref="P53:P62" si="303">G53-I53</f>
        <v>1445</v>
      </c>
      <c r="Q53" s="35">
        <f t="shared" si="298"/>
        <v>760</v>
      </c>
      <c r="R53" s="35">
        <f t="shared" si="299"/>
        <v>755</v>
      </c>
      <c r="S53" s="35">
        <f t="shared" si="300"/>
        <v>-5</v>
      </c>
      <c r="T53" s="35">
        <f t="shared" ref="T53:T58" si="304">J53-K53</f>
        <v>-135</v>
      </c>
      <c r="U53" s="35">
        <f t="shared" si="301"/>
        <v>-1440</v>
      </c>
      <c r="V53" s="35">
        <f t="shared" ref="V53:V58" si="305">K53-G53</f>
        <v>-1305</v>
      </c>
      <c r="W53" s="35">
        <f t="shared" ref="W53:W58" si="306">K53-H53</f>
        <v>-620</v>
      </c>
    </row>
    <row r="54" spans="1:23" ht="16.5" x14ac:dyDescent="0.4">
      <c r="E54" s="14"/>
      <c r="F54" s="23">
        <v>44896</v>
      </c>
      <c r="G54" s="28">
        <v>18520</v>
      </c>
      <c r="H54" s="28">
        <v>18055</v>
      </c>
      <c r="I54" s="28">
        <v>17495</v>
      </c>
      <c r="J54" s="28">
        <v>17525</v>
      </c>
      <c r="K54" s="28">
        <v>17535</v>
      </c>
      <c r="L54" s="28">
        <v>20795</v>
      </c>
      <c r="M54" s="14"/>
      <c r="N54" s="23">
        <v>44896</v>
      </c>
      <c r="O54" s="35">
        <f t="shared" si="302"/>
        <v>465</v>
      </c>
      <c r="P54" s="35">
        <f t="shared" si="303"/>
        <v>1025</v>
      </c>
      <c r="Q54" s="35">
        <f t="shared" si="298"/>
        <v>560</v>
      </c>
      <c r="R54" s="35">
        <f t="shared" si="299"/>
        <v>530</v>
      </c>
      <c r="S54" s="35">
        <f t="shared" si="300"/>
        <v>-30</v>
      </c>
      <c r="T54" s="35">
        <f t="shared" si="304"/>
        <v>-10</v>
      </c>
      <c r="U54" s="35">
        <f t="shared" si="301"/>
        <v>-995</v>
      </c>
      <c r="V54" s="35">
        <f t="shared" si="305"/>
        <v>-985</v>
      </c>
      <c r="W54" s="35">
        <f t="shared" si="306"/>
        <v>-520</v>
      </c>
    </row>
    <row r="55" spans="1:23" ht="16.5" x14ac:dyDescent="0.4">
      <c r="E55" s="14"/>
      <c r="F55" s="23">
        <v>44895</v>
      </c>
      <c r="G55" s="28">
        <v>18400</v>
      </c>
      <c r="H55" s="28">
        <v>17955</v>
      </c>
      <c r="I55" s="28">
        <v>17420</v>
      </c>
      <c r="J55" s="28">
        <v>17475</v>
      </c>
      <c r="K55" s="28">
        <v>17545</v>
      </c>
      <c r="L55" s="28">
        <v>20485</v>
      </c>
      <c r="M55" s="14"/>
      <c r="N55" s="23">
        <v>44895</v>
      </c>
      <c r="O55" s="35">
        <f t="shared" si="302"/>
        <v>445</v>
      </c>
      <c r="P55" s="35">
        <f t="shared" si="303"/>
        <v>980</v>
      </c>
      <c r="Q55" s="35">
        <f t="shared" si="298"/>
        <v>535</v>
      </c>
      <c r="R55" s="35">
        <f t="shared" si="299"/>
        <v>480</v>
      </c>
      <c r="S55" s="35">
        <f t="shared" si="300"/>
        <v>-55</v>
      </c>
      <c r="T55" s="35">
        <f t="shared" si="304"/>
        <v>-70</v>
      </c>
      <c r="U55" s="35">
        <f t="shared" si="301"/>
        <v>-925</v>
      </c>
      <c r="V55" s="35">
        <f t="shared" si="305"/>
        <v>-855</v>
      </c>
      <c r="W55" s="35">
        <f t="shared" si="306"/>
        <v>-410</v>
      </c>
    </row>
    <row r="56" spans="1:23" ht="16.5" x14ac:dyDescent="0.4">
      <c r="E56" s="14"/>
      <c r="F56" s="23">
        <v>44894</v>
      </c>
      <c r="G56" s="28">
        <v>18570</v>
      </c>
      <c r="H56" s="28">
        <v>18055</v>
      </c>
      <c r="I56" s="28">
        <v>17490</v>
      </c>
      <c r="J56" s="28">
        <v>17635</v>
      </c>
      <c r="K56" s="28">
        <v>17780</v>
      </c>
      <c r="L56" s="28">
        <v>20515</v>
      </c>
      <c r="M56" s="14"/>
      <c r="N56" s="23">
        <v>44894</v>
      </c>
      <c r="O56" s="35">
        <f t="shared" si="302"/>
        <v>515</v>
      </c>
      <c r="P56" s="35">
        <f t="shared" si="303"/>
        <v>1080</v>
      </c>
      <c r="Q56" s="35">
        <f t="shared" si="298"/>
        <v>565</v>
      </c>
      <c r="R56" s="35">
        <f t="shared" si="299"/>
        <v>420</v>
      </c>
      <c r="S56" s="35">
        <f t="shared" si="300"/>
        <v>-145</v>
      </c>
      <c r="T56" s="35">
        <f t="shared" si="304"/>
        <v>-145</v>
      </c>
      <c r="U56" s="35">
        <f t="shared" si="301"/>
        <v>-935</v>
      </c>
      <c r="V56" s="35">
        <f t="shared" si="305"/>
        <v>-790</v>
      </c>
      <c r="W56" s="35">
        <f t="shared" si="306"/>
        <v>-275</v>
      </c>
    </row>
    <row r="57" spans="1:23" ht="16.5" x14ac:dyDescent="0.4">
      <c r="A57" s="29"/>
      <c r="B57" s="29"/>
      <c r="C57" s="29"/>
      <c r="D57" s="30"/>
      <c r="E57" s="14"/>
      <c r="F57" s="23">
        <v>44893</v>
      </c>
      <c r="G57" s="28">
        <v>18715</v>
      </c>
      <c r="H57" s="28">
        <v>18150</v>
      </c>
      <c r="I57" s="28">
        <v>17420</v>
      </c>
      <c r="J57" s="28">
        <v>17625</v>
      </c>
      <c r="K57" s="28">
        <v>17750</v>
      </c>
      <c r="L57" s="28">
        <v>20645</v>
      </c>
      <c r="M57" s="14"/>
      <c r="N57" s="23">
        <v>44893</v>
      </c>
      <c r="O57" s="35">
        <f t="shared" si="302"/>
        <v>565</v>
      </c>
      <c r="P57" s="35">
        <f t="shared" si="303"/>
        <v>1295</v>
      </c>
      <c r="Q57" s="35">
        <f t="shared" si="298"/>
        <v>730</v>
      </c>
      <c r="R57" s="35">
        <f t="shared" si="299"/>
        <v>525</v>
      </c>
      <c r="S57" s="35">
        <f t="shared" si="300"/>
        <v>-205</v>
      </c>
      <c r="T57" s="35">
        <f t="shared" si="304"/>
        <v>-125</v>
      </c>
      <c r="U57" s="35">
        <f t="shared" si="301"/>
        <v>-1090</v>
      </c>
      <c r="V57" s="35">
        <f t="shared" si="305"/>
        <v>-965</v>
      </c>
      <c r="W57" s="35">
        <f t="shared" si="306"/>
        <v>-400</v>
      </c>
    </row>
    <row r="58" spans="1:23" ht="16.5" x14ac:dyDescent="0.4">
      <c r="E58" s="14"/>
      <c r="F58" s="23">
        <v>44890</v>
      </c>
      <c r="G58" s="28">
        <v>18375</v>
      </c>
      <c r="H58" s="28">
        <v>17745</v>
      </c>
      <c r="I58" s="28">
        <v>17335</v>
      </c>
      <c r="J58" s="28">
        <v>17510</v>
      </c>
      <c r="K58" s="28">
        <v>22900</v>
      </c>
      <c r="L58" s="28">
        <v>20305</v>
      </c>
      <c r="M58" s="14"/>
      <c r="N58" s="23">
        <v>44890</v>
      </c>
      <c r="O58" s="35">
        <f t="shared" si="302"/>
        <v>630</v>
      </c>
      <c r="P58" s="35">
        <f t="shared" si="303"/>
        <v>1040</v>
      </c>
      <c r="Q58" s="35">
        <f t="shared" ref="Q58:Q67" si="307">H58-I58</f>
        <v>410</v>
      </c>
      <c r="R58" s="35">
        <f t="shared" ref="R58:R67" si="308">H58-J58</f>
        <v>235</v>
      </c>
      <c r="S58" s="35">
        <f t="shared" ref="S58:S67" si="309">I58-J58</f>
        <v>-175</v>
      </c>
      <c r="T58" s="35">
        <f t="shared" si="304"/>
        <v>-5390</v>
      </c>
      <c r="U58" s="35">
        <f t="shared" ref="U58:U67" si="310">J58-G58</f>
        <v>-865</v>
      </c>
      <c r="V58" s="35">
        <f t="shared" si="305"/>
        <v>4525</v>
      </c>
      <c r="W58" s="35">
        <f t="shared" si="306"/>
        <v>5155</v>
      </c>
    </row>
    <row r="59" spans="1:23" ht="16.5" x14ac:dyDescent="0.4">
      <c r="E59" s="14"/>
      <c r="F59" s="23">
        <v>44889</v>
      </c>
      <c r="G59" s="28">
        <v>18330</v>
      </c>
      <c r="H59" s="28">
        <v>17770</v>
      </c>
      <c r="I59" s="28">
        <v>17325</v>
      </c>
      <c r="J59" s="28">
        <v>17520</v>
      </c>
      <c r="K59" s="28">
        <v>22900</v>
      </c>
      <c r="L59" s="28">
        <v>20305</v>
      </c>
      <c r="M59" s="14"/>
      <c r="N59" s="23">
        <v>44889</v>
      </c>
      <c r="O59" s="35">
        <f t="shared" si="302"/>
        <v>560</v>
      </c>
      <c r="P59" s="35">
        <f t="shared" si="303"/>
        <v>1005</v>
      </c>
      <c r="Q59" s="35">
        <f t="shared" si="307"/>
        <v>445</v>
      </c>
      <c r="R59" s="35">
        <f t="shared" si="308"/>
        <v>250</v>
      </c>
      <c r="S59" s="35">
        <f t="shared" si="309"/>
        <v>-195</v>
      </c>
      <c r="T59" s="35">
        <f t="shared" ref="T59:T122" si="311">J59-K59</f>
        <v>-5380</v>
      </c>
      <c r="U59" s="35">
        <f t="shared" si="310"/>
        <v>-810</v>
      </c>
      <c r="V59" s="35">
        <f t="shared" ref="V59:V122" si="312">K59-G59</f>
        <v>4570</v>
      </c>
      <c r="W59" s="35">
        <f t="shared" ref="W59:W122" si="313">K59-H59</f>
        <v>5130</v>
      </c>
    </row>
    <row r="60" spans="1:23" ht="16.5" x14ac:dyDescent="0.4">
      <c r="E60" s="14"/>
      <c r="F60" s="23">
        <v>44888</v>
      </c>
      <c r="G60" s="28">
        <v>18365</v>
      </c>
      <c r="H60" s="28">
        <v>17990</v>
      </c>
      <c r="I60" s="28">
        <v>17400</v>
      </c>
      <c r="J60" s="28">
        <v>17565</v>
      </c>
      <c r="K60" s="28">
        <v>22900</v>
      </c>
      <c r="L60" s="28">
        <v>20195</v>
      </c>
      <c r="M60" s="14"/>
      <c r="N60" s="23">
        <v>44888</v>
      </c>
      <c r="O60" s="35">
        <f t="shared" si="302"/>
        <v>375</v>
      </c>
      <c r="P60" s="35">
        <f t="shared" si="303"/>
        <v>965</v>
      </c>
      <c r="Q60" s="35">
        <f t="shared" si="307"/>
        <v>590</v>
      </c>
      <c r="R60" s="35">
        <f t="shared" si="308"/>
        <v>425</v>
      </c>
      <c r="S60" s="35">
        <f t="shared" si="309"/>
        <v>-165</v>
      </c>
      <c r="T60" s="35">
        <f t="shared" si="311"/>
        <v>-5335</v>
      </c>
      <c r="U60" s="35">
        <f t="shared" si="310"/>
        <v>-800</v>
      </c>
      <c r="V60" s="35">
        <f t="shared" si="312"/>
        <v>4535</v>
      </c>
      <c r="W60" s="35">
        <f t="shared" si="313"/>
        <v>4910</v>
      </c>
    </row>
    <row r="61" spans="1:23" ht="16.5" x14ac:dyDescent="0.4">
      <c r="E61" s="14"/>
      <c r="F61" s="23">
        <v>44887</v>
      </c>
      <c r="G61" s="28">
        <v>19005</v>
      </c>
      <c r="H61" s="28">
        <v>18140</v>
      </c>
      <c r="I61" s="28">
        <v>17385</v>
      </c>
      <c r="J61" s="28">
        <v>17470</v>
      </c>
      <c r="K61" s="28">
        <v>23200</v>
      </c>
      <c r="L61" s="28">
        <v>20895</v>
      </c>
      <c r="M61" s="14"/>
      <c r="N61" s="23">
        <v>44887</v>
      </c>
      <c r="O61" s="35">
        <f t="shared" si="302"/>
        <v>865</v>
      </c>
      <c r="P61" s="35">
        <f t="shared" si="303"/>
        <v>1620</v>
      </c>
      <c r="Q61" s="35">
        <f t="shared" si="307"/>
        <v>755</v>
      </c>
      <c r="R61" s="35">
        <f t="shared" si="308"/>
        <v>670</v>
      </c>
      <c r="S61" s="35">
        <f t="shared" si="309"/>
        <v>-85</v>
      </c>
      <c r="T61" s="35">
        <f t="shared" si="311"/>
        <v>-5730</v>
      </c>
      <c r="U61" s="35">
        <f t="shared" si="310"/>
        <v>-1535</v>
      </c>
      <c r="V61" s="35">
        <f t="shared" si="312"/>
        <v>4195</v>
      </c>
      <c r="W61" s="35">
        <f t="shared" si="313"/>
        <v>5060</v>
      </c>
    </row>
    <row r="62" spans="1:23" ht="16.5" x14ac:dyDescent="0.4">
      <c r="E62" s="14"/>
      <c r="F62" s="23">
        <v>44886</v>
      </c>
      <c r="G62" s="28">
        <v>18985</v>
      </c>
      <c r="H62" s="28">
        <v>17980</v>
      </c>
      <c r="I62" s="28">
        <v>17305</v>
      </c>
      <c r="J62" s="28">
        <v>17380</v>
      </c>
      <c r="K62" s="28">
        <v>23230</v>
      </c>
      <c r="L62" s="28">
        <v>20900</v>
      </c>
      <c r="M62" s="14"/>
      <c r="N62" s="23">
        <v>44886</v>
      </c>
      <c r="O62" s="35">
        <f t="shared" si="302"/>
        <v>1005</v>
      </c>
      <c r="P62" s="35">
        <f t="shared" si="303"/>
        <v>1680</v>
      </c>
      <c r="Q62" s="35">
        <f t="shared" si="307"/>
        <v>675</v>
      </c>
      <c r="R62" s="35">
        <f t="shared" si="308"/>
        <v>600</v>
      </c>
      <c r="S62" s="35">
        <f t="shared" si="309"/>
        <v>-75</v>
      </c>
      <c r="T62" s="35">
        <f t="shared" si="311"/>
        <v>-5850</v>
      </c>
      <c r="U62" s="35">
        <f t="shared" si="310"/>
        <v>-1605</v>
      </c>
      <c r="V62" s="35">
        <f t="shared" si="312"/>
        <v>4245</v>
      </c>
      <c r="W62" s="35">
        <f t="shared" si="313"/>
        <v>5250</v>
      </c>
    </row>
    <row r="63" spans="1:23" ht="16.5" x14ac:dyDescent="0.4">
      <c r="E63" s="14"/>
      <c r="F63" s="23">
        <v>44883</v>
      </c>
      <c r="G63" s="28">
        <v>19280</v>
      </c>
      <c r="H63" s="28">
        <v>18000</v>
      </c>
      <c r="I63" s="28">
        <v>17355</v>
      </c>
      <c r="J63" s="28">
        <v>17350</v>
      </c>
      <c r="K63" s="28">
        <v>23215</v>
      </c>
      <c r="L63" s="28">
        <v>21365</v>
      </c>
      <c r="M63" s="14"/>
      <c r="N63" s="23">
        <v>44883</v>
      </c>
      <c r="O63" s="35">
        <f t="shared" ref="O63:O72" si="314">G63-H63</f>
        <v>1280</v>
      </c>
      <c r="P63" s="35">
        <f t="shared" ref="P63:P72" si="315">G63-I63</f>
        <v>1925</v>
      </c>
      <c r="Q63" s="35">
        <f t="shared" si="307"/>
        <v>645</v>
      </c>
      <c r="R63" s="35">
        <f t="shared" si="308"/>
        <v>650</v>
      </c>
      <c r="S63" s="35">
        <f t="shared" si="309"/>
        <v>5</v>
      </c>
      <c r="T63" s="35">
        <f t="shared" si="311"/>
        <v>-5865</v>
      </c>
      <c r="U63" s="35">
        <f t="shared" si="310"/>
        <v>-1930</v>
      </c>
      <c r="V63" s="35">
        <f t="shared" si="312"/>
        <v>3935</v>
      </c>
      <c r="W63" s="35">
        <f t="shared" si="313"/>
        <v>5215</v>
      </c>
    </row>
    <row r="64" spans="1:23" ht="16.5" x14ac:dyDescent="0.4">
      <c r="E64" s="14"/>
      <c r="F64" s="23">
        <v>44882</v>
      </c>
      <c r="G64" s="28">
        <v>19435</v>
      </c>
      <c r="H64" s="28">
        <v>18040</v>
      </c>
      <c r="I64" s="28">
        <v>17355</v>
      </c>
      <c r="J64" s="28">
        <v>17390</v>
      </c>
      <c r="K64" s="28">
        <v>23200</v>
      </c>
      <c r="L64" s="28">
        <v>21605</v>
      </c>
      <c r="M64" s="14"/>
      <c r="N64" s="23">
        <v>44882</v>
      </c>
      <c r="O64" s="35">
        <f t="shared" si="314"/>
        <v>1395</v>
      </c>
      <c r="P64" s="35">
        <f t="shared" si="315"/>
        <v>2080</v>
      </c>
      <c r="Q64" s="35">
        <f t="shared" si="307"/>
        <v>685</v>
      </c>
      <c r="R64" s="35">
        <f t="shared" si="308"/>
        <v>650</v>
      </c>
      <c r="S64" s="35">
        <f t="shared" si="309"/>
        <v>-35</v>
      </c>
      <c r="T64" s="35">
        <f t="shared" si="311"/>
        <v>-5810</v>
      </c>
      <c r="U64" s="35">
        <f t="shared" si="310"/>
        <v>-2045</v>
      </c>
      <c r="V64" s="35">
        <f t="shared" si="312"/>
        <v>3765</v>
      </c>
      <c r="W64" s="35">
        <f t="shared" si="313"/>
        <v>5160</v>
      </c>
    </row>
    <row r="65" spans="5:23" ht="16.5" x14ac:dyDescent="0.4">
      <c r="E65" s="14"/>
      <c r="F65" s="23">
        <v>44881</v>
      </c>
      <c r="G65" s="28">
        <v>19560</v>
      </c>
      <c r="H65" s="28">
        <v>18090</v>
      </c>
      <c r="I65" s="28">
        <v>17415</v>
      </c>
      <c r="J65" s="28">
        <v>17570</v>
      </c>
      <c r="K65" s="28">
        <v>23300</v>
      </c>
      <c r="L65" s="28">
        <v>21755</v>
      </c>
      <c r="M65" s="14"/>
      <c r="N65" s="23">
        <v>44881</v>
      </c>
      <c r="O65" s="35">
        <f t="shared" si="314"/>
        <v>1470</v>
      </c>
      <c r="P65" s="35">
        <f t="shared" si="315"/>
        <v>2145</v>
      </c>
      <c r="Q65" s="35">
        <f t="shared" si="307"/>
        <v>675</v>
      </c>
      <c r="R65" s="35">
        <f t="shared" si="308"/>
        <v>520</v>
      </c>
      <c r="S65" s="35">
        <f t="shared" si="309"/>
        <v>-155</v>
      </c>
      <c r="T65" s="35">
        <f t="shared" si="311"/>
        <v>-5730</v>
      </c>
      <c r="U65" s="35">
        <f t="shared" si="310"/>
        <v>-1990</v>
      </c>
      <c r="V65" s="35">
        <f t="shared" si="312"/>
        <v>3740</v>
      </c>
      <c r="W65" s="35">
        <f t="shared" si="313"/>
        <v>5210</v>
      </c>
    </row>
    <row r="66" spans="5:23" ht="16.5" x14ac:dyDescent="0.4">
      <c r="E66" s="14"/>
      <c r="F66" s="23">
        <v>44880</v>
      </c>
      <c r="G66" s="28">
        <v>19700</v>
      </c>
      <c r="H66" s="28">
        <v>18225</v>
      </c>
      <c r="I66" s="28">
        <v>17500</v>
      </c>
      <c r="J66" s="28">
        <v>17670</v>
      </c>
      <c r="K66" s="28">
        <v>23220</v>
      </c>
      <c r="L66" s="28">
        <v>21790</v>
      </c>
      <c r="M66" s="14"/>
      <c r="N66" s="23">
        <v>44880</v>
      </c>
      <c r="O66" s="35">
        <f t="shared" si="314"/>
        <v>1475</v>
      </c>
      <c r="P66" s="35">
        <f t="shared" si="315"/>
        <v>2200</v>
      </c>
      <c r="Q66" s="35">
        <f t="shared" si="307"/>
        <v>725</v>
      </c>
      <c r="R66" s="35">
        <f t="shared" si="308"/>
        <v>555</v>
      </c>
      <c r="S66" s="35">
        <f t="shared" si="309"/>
        <v>-170</v>
      </c>
      <c r="T66" s="35">
        <f t="shared" si="311"/>
        <v>-5550</v>
      </c>
      <c r="U66" s="35">
        <f t="shared" si="310"/>
        <v>-2030</v>
      </c>
      <c r="V66" s="35">
        <f t="shared" si="312"/>
        <v>3520</v>
      </c>
      <c r="W66" s="35">
        <f t="shared" si="313"/>
        <v>4995</v>
      </c>
    </row>
    <row r="67" spans="5:23" ht="16.5" x14ac:dyDescent="0.4">
      <c r="E67" s="14"/>
      <c r="F67" s="23">
        <v>44879</v>
      </c>
      <c r="G67" s="28">
        <v>19600</v>
      </c>
      <c r="H67" s="28">
        <v>18070</v>
      </c>
      <c r="I67" s="28">
        <v>17385</v>
      </c>
      <c r="J67" s="28">
        <v>17485</v>
      </c>
      <c r="K67" s="28">
        <v>23225</v>
      </c>
      <c r="L67" s="28">
        <v>21590</v>
      </c>
      <c r="M67" s="14"/>
      <c r="N67" s="23">
        <v>44879</v>
      </c>
      <c r="O67" s="35">
        <f t="shared" si="314"/>
        <v>1530</v>
      </c>
      <c r="P67" s="35">
        <f t="shared" si="315"/>
        <v>2215</v>
      </c>
      <c r="Q67" s="35">
        <f t="shared" si="307"/>
        <v>685</v>
      </c>
      <c r="R67" s="35">
        <f t="shared" si="308"/>
        <v>585</v>
      </c>
      <c r="S67" s="35">
        <f t="shared" si="309"/>
        <v>-100</v>
      </c>
      <c r="T67" s="35">
        <f t="shared" si="311"/>
        <v>-5740</v>
      </c>
      <c r="U67" s="35">
        <f t="shared" si="310"/>
        <v>-2115</v>
      </c>
      <c r="V67" s="35">
        <f t="shared" si="312"/>
        <v>3625</v>
      </c>
      <c r="W67" s="35">
        <f t="shared" si="313"/>
        <v>5155</v>
      </c>
    </row>
    <row r="68" spans="5:23" ht="16.5" x14ac:dyDescent="0.4">
      <c r="E68" s="14"/>
      <c r="F68" s="23">
        <v>44876</v>
      </c>
      <c r="G68" s="28">
        <v>19680</v>
      </c>
      <c r="H68" s="28">
        <v>18305</v>
      </c>
      <c r="I68" s="28">
        <v>17485</v>
      </c>
      <c r="J68" s="28">
        <v>17500</v>
      </c>
      <c r="K68" s="28">
        <v>23250</v>
      </c>
      <c r="L68" s="28">
        <v>21540</v>
      </c>
      <c r="M68" s="14"/>
      <c r="N68" s="23">
        <v>44876</v>
      </c>
      <c r="O68" s="35">
        <f t="shared" si="314"/>
        <v>1375</v>
      </c>
      <c r="P68" s="35">
        <f t="shared" si="315"/>
        <v>2195</v>
      </c>
      <c r="Q68" s="35">
        <f t="shared" ref="Q68:Q77" si="316">H68-I68</f>
        <v>820</v>
      </c>
      <c r="R68" s="35">
        <f t="shared" ref="R68:R77" si="317">H68-J68</f>
        <v>805</v>
      </c>
      <c r="S68" s="35">
        <f t="shared" ref="S68:S77" si="318">I68-J68</f>
        <v>-15</v>
      </c>
      <c r="T68" s="35">
        <f t="shared" si="311"/>
        <v>-5750</v>
      </c>
      <c r="U68" s="35">
        <f t="shared" ref="U68:U77" si="319">J68-G68</f>
        <v>-2180</v>
      </c>
      <c r="V68" s="35">
        <f t="shared" si="312"/>
        <v>3570</v>
      </c>
      <c r="W68" s="35">
        <f t="shared" si="313"/>
        <v>4945</v>
      </c>
    </row>
    <row r="69" spans="5:23" ht="16.5" x14ac:dyDescent="0.4">
      <c r="E69" s="14"/>
      <c r="F69" s="23">
        <v>44875</v>
      </c>
      <c r="G69" s="28">
        <v>19280</v>
      </c>
      <c r="H69" s="28">
        <v>17975</v>
      </c>
      <c r="I69" s="28">
        <v>17395</v>
      </c>
      <c r="J69" s="28">
        <v>17355</v>
      </c>
      <c r="K69" s="28">
        <v>23210</v>
      </c>
      <c r="L69" s="28">
        <v>21155</v>
      </c>
      <c r="M69" s="14"/>
      <c r="N69" s="23">
        <v>44875</v>
      </c>
      <c r="O69" s="35">
        <f t="shared" si="314"/>
        <v>1305</v>
      </c>
      <c r="P69" s="35">
        <f t="shared" si="315"/>
        <v>1885</v>
      </c>
      <c r="Q69" s="35">
        <f t="shared" si="316"/>
        <v>580</v>
      </c>
      <c r="R69" s="35">
        <f t="shared" si="317"/>
        <v>620</v>
      </c>
      <c r="S69" s="35">
        <f t="shared" si="318"/>
        <v>40</v>
      </c>
      <c r="T69" s="35">
        <f t="shared" si="311"/>
        <v>-5855</v>
      </c>
      <c r="U69" s="35">
        <f t="shared" si="319"/>
        <v>-1925</v>
      </c>
      <c r="V69" s="35">
        <f t="shared" si="312"/>
        <v>3930</v>
      </c>
      <c r="W69" s="35">
        <f t="shared" si="313"/>
        <v>5235</v>
      </c>
    </row>
    <row r="70" spans="5:23" ht="16.5" x14ac:dyDescent="0.4">
      <c r="E70" s="14"/>
      <c r="F70" s="23">
        <v>44874</v>
      </c>
      <c r="G70" s="28">
        <v>19345</v>
      </c>
      <c r="H70" s="28">
        <v>18020</v>
      </c>
      <c r="I70" s="28">
        <v>17365</v>
      </c>
      <c r="J70" s="28">
        <v>17360</v>
      </c>
      <c r="K70" s="28">
        <v>23270</v>
      </c>
      <c r="L70" s="28">
        <v>21215</v>
      </c>
      <c r="M70" s="14"/>
      <c r="N70" s="23">
        <v>44874</v>
      </c>
      <c r="O70" s="35">
        <f t="shared" si="314"/>
        <v>1325</v>
      </c>
      <c r="P70" s="35">
        <f t="shared" si="315"/>
        <v>1980</v>
      </c>
      <c r="Q70" s="35">
        <f t="shared" si="316"/>
        <v>655</v>
      </c>
      <c r="R70" s="35">
        <f t="shared" si="317"/>
        <v>660</v>
      </c>
      <c r="S70" s="35">
        <f t="shared" si="318"/>
        <v>5</v>
      </c>
      <c r="T70" s="35">
        <f t="shared" si="311"/>
        <v>-5910</v>
      </c>
      <c r="U70" s="35">
        <f t="shared" si="319"/>
        <v>-1985</v>
      </c>
      <c r="V70" s="35">
        <f t="shared" si="312"/>
        <v>3925</v>
      </c>
      <c r="W70" s="35">
        <f t="shared" si="313"/>
        <v>5250</v>
      </c>
    </row>
    <row r="71" spans="5:23" ht="16.5" x14ac:dyDescent="0.4">
      <c r="E71" s="14"/>
      <c r="F71" s="23">
        <v>44873</v>
      </c>
      <c r="G71" s="28">
        <v>19495</v>
      </c>
      <c r="H71" s="28">
        <v>18170</v>
      </c>
      <c r="I71" s="28">
        <v>17540</v>
      </c>
      <c r="J71" s="28">
        <v>17530</v>
      </c>
      <c r="K71" s="28">
        <v>24305</v>
      </c>
      <c r="L71" s="28">
        <v>21500</v>
      </c>
      <c r="M71" s="14"/>
      <c r="N71" s="23">
        <v>44873</v>
      </c>
      <c r="O71" s="35">
        <f t="shared" si="314"/>
        <v>1325</v>
      </c>
      <c r="P71" s="35">
        <f t="shared" si="315"/>
        <v>1955</v>
      </c>
      <c r="Q71" s="35">
        <f t="shared" si="316"/>
        <v>630</v>
      </c>
      <c r="R71" s="35">
        <f t="shared" si="317"/>
        <v>640</v>
      </c>
      <c r="S71" s="35">
        <f t="shared" si="318"/>
        <v>10</v>
      </c>
      <c r="T71" s="35">
        <f t="shared" si="311"/>
        <v>-6775</v>
      </c>
      <c r="U71" s="35">
        <f t="shared" si="319"/>
        <v>-1965</v>
      </c>
      <c r="V71" s="35">
        <f t="shared" si="312"/>
        <v>4810</v>
      </c>
      <c r="W71" s="35">
        <f t="shared" si="313"/>
        <v>6135</v>
      </c>
    </row>
    <row r="72" spans="5:23" ht="16.5" x14ac:dyDescent="0.4">
      <c r="E72" s="14"/>
      <c r="F72" s="23">
        <v>44872</v>
      </c>
      <c r="G72" s="28">
        <v>19995</v>
      </c>
      <c r="H72" s="28">
        <v>18785</v>
      </c>
      <c r="I72" s="28">
        <v>17975</v>
      </c>
      <c r="J72" s="28">
        <v>17960</v>
      </c>
      <c r="K72" s="28">
        <v>24700</v>
      </c>
      <c r="L72" s="28">
        <v>22275</v>
      </c>
      <c r="M72" s="14"/>
      <c r="N72" s="23">
        <v>44872</v>
      </c>
      <c r="O72" s="35">
        <f t="shared" si="314"/>
        <v>1210</v>
      </c>
      <c r="P72" s="35">
        <f t="shared" si="315"/>
        <v>2020</v>
      </c>
      <c r="Q72" s="35">
        <f t="shared" si="316"/>
        <v>810</v>
      </c>
      <c r="R72" s="35">
        <f t="shared" si="317"/>
        <v>825</v>
      </c>
      <c r="S72" s="35">
        <f t="shared" si="318"/>
        <v>15</v>
      </c>
      <c r="T72" s="35">
        <f t="shared" si="311"/>
        <v>-6740</v>
      </c>
      <c r="U72" s="35">
        <f t="shared" si="319"/>
        <v>-2035</v>
      </c>
      <c r="V72" s="35">
        <f t="shared" si="312"/>
        <v>4705</v>
      </c>
      <c r="W72" s="35">
        <f t="shared" si="313"/>
        <v>5915</v>
      </c>
    </row>
    <row r="73" spans="5:23" ht="16.5" x14ac:dyDescent="0.4">
      <c r="E73" s="14"/>
      <c r="F73" s="23">
        <v>44869</v>
      </c>
      <c r="G73" s="28">
        <v>20000</v>
      </c>
      <c r="H73" s="28">
        <v>18790</v>
      </c>
      <c r="I73" s="28">
        <v>18035</v>
      </c>
      <c r="J73" s="28">
        <v>18005</v>
      </c>
      <c r="K73" s="28">
        <v>25010</v>
      </c>
      <c r="L73" s="28">
        <v>22200</v>
      </c>
      <c r="M73" s="14"/>
      <c r="N73" s="23">
        <v>44869</v>
      </c>
      <c r="O73" s="35">
        <f t="shared" ref="O73:O82" si="320">G73-H73</f>
        <v>1210</v>
      </c>
      <c r="P73" s="35">
        <f t="shared" ref="P73:P82" si="321">G73-I73</f>
        <v>1965</v>
      </c>
      <c r="Q73" s="35">
        <f t="shared" si="316"/>
        <v>755</v>
      </c>
      <c r="R73" s="35">
        <f t="shared" si="317"/>
        <v>785</v>
      </c>
      <c r="S73" s="35">
        <f t="shared" si="318"/>
        <v>30</v>
      </c>
      <c r="T73" s="35">
        <f t="shared" si="311"/>
        <v>-7005</v>
      </c>
      <c r="U73" s="35">
        <f t="shared" si="319"/>
        <v>-1995</v>
      </c>
      <c r="V73" s="35">
        <f t="shared" si="312"/>
        <v>5010</v>
      </c>
      <c r="W73" s="35">
        <f t="shared" si="313"/>
        <v>6220</v>
      </c>
    </row>
    <row r="74" spans="5:23" ht="16.5" x14ac:dyDescent="0.4">
      <c r="E74" s="14"/>
      <c r="F74" s="23">
        <v>44868</v>
      </c>
      <c r="G74" s="28">
        <v>20035</v>
      </c>
      <c r="H74" s="28">
        <v>18810</v>
      </c>
      <c r="I74" s="28">
        <v>18145</v>
      </c>
      <c r="J74" s="28">
        <v>18055</v>
      </c>
      <c r="K74" s="28">
        <v>24600</v>
      </c>
      <c r="L74" s="28">
        <v>21975</v>
      </c>
      <c r="M74" s="14"/>
      <c r="N74" s="23">
        <v>44868</v>
      </c>
      <c r="O74" s="35">
        <f t="shared" si="320"/>
        <v>1225</v>
      </c>
      <c r="P74" s="35">
        <f t="shared" si="321"/>
        <v>1890</v>
      </c>
      <c r="Q74" s="35">
        <f t="shared" si="316"/>
        <v>665</v>
      </c>
      <c r="R74" s="35">
        <f t="shared" si="317"/>
        <v>755</v>
      </c>
      <c r="S74" s="35">
        <f t="shared" si="318"/>
        <v>90</v>
      </c>
      <c r="T74" s="35">
        <f t="shared" si="311"/>
        <v>-6545</v>
      </c>
      <c r="U74" s="35">
        <f t="shared" si="319"/>
        <v>-1980</v>
      </c>
      <c r="V74" s="35">
        <f t="shared" si="312"/>
        <v>4565</v>
      </c>
      <c r="W74" s="35">
        <f t="shared" si="313"/>
        <v>5790</v>
      </c>
    </row>
    <row r="75" spans="5:23" ht="16.5" x14ac:dyDescent="0.4">
      <c r="E75" s="14"/>
      <c r="F75" s="23">
        <v>44867</v>
      </c>
      <c r="G75" s="28">
        <v>20220</v>
      </c>
      <c r="H75" s="28">
        <v>18955</v>
      </c>
      <c r="I75" s="28">
        <v>18200</v>
      </c>
      <c r="J75" s="28">
        <v>18145</v>
      </c>
      <c r="K75" s="28">
        <v>24550</v>
      </c>
      <c r="L75" s="28">
        <v>22290</v>
      </c>
      <c r="M75" s="14"/>
      <c r="N75" s="23">
        <v>44867</v>
      </c>
      <c r="O75" s="35">
        <f t="shared" si="320"/>
        <v>1265</v>
      </c>
      <c r="P75" s="35">
        <f t="shared" si="321"/>
        <v>2020</v>
      </c>
      <c r="Q75" s="35">
        <f t="shared" si="316"/>
        <v>755</v>
      </c>
      <c r="R75" s="35">
        <f t="shared" si="317"/>
        <v>810</v>
      </c>
      <c r="S75" s="35">
        <f t="shared" si="318"/>
        <v>55</v>
      </c>
      <c r="T75" s="35">
        <f t="shared" si="311"/>
        <v>-6405</v>
      </c>
      <c r="U75" s="35">
        <f t="shared" si="319"/>
        <v>-2075</v>
      </c>
      <c r="V75" s="35">
        <f t="shared" si="312"/>
        <v>4330</v>
      </c>
      <c r="W75" s="35">
        <f t="shared" si="313"/>
        <v>5595</v>
      </c>
    </row>
    <row r="76" spans="5:23" ht="16.5" x14ac:dyDescent="0.4">
      <c r="E76" s="14"/>
      <c r="F76" s="23">
        <v>44866</v>
      </c>
      <c r="G76" s="28">
        <v>19765</v>
      </c>
      <c r="H76" s="28">
        <v>18690</v>
      </c>
      <c r="I76" s="28">
        <v>17940</v>
      </c>
      <c r="J76" s="28">
        <v>17995</v>
      </c>
      <c r="K76" s="28">
        <v>23590</v>
      </c>
      <c r="L76" s="28">
        <v>21655</v>
      </c>
      <c r="M76" s="14"/>
      <c r="N76" s="23">
        <v>44866</v>
      </c>
      <c r="O76" s="35">
        <f t="shared" si="320"/>
        <v>1075</v>
      </c>
      <c r="P76" s="35">
        <f t="shared" si="321"/>
        <v>1825</v>
      </c>
      <c r="Q76" s="35">
        <f t="shared" si="316"/>
        <v>750</v>
      </c>
      <c r="R76" s="35">
        <f t="shared" si="317"/>
        <v>695</v>
      </c>
      <c r="S76" s="35">
        <f t="shared" si="318"/>
        <v>-55</v>
      </c>
      <c r="T76" s="35">
        <f t="shared" si="311"/>
        <v>-5595</v>
      </c>
      <c r="U76" s="35">
        <f t="shared" si="319"/>
        <v>-1770</v>
      </c>
      <c r="V76" s="35">
        <f t="shared" si="312"/>
        <v>3825</v>
      </c>
      <c r="W76" s="35">
        <f t="shared" si="313"/>
        <v>4900</v>
      </c>
    </row>
    <row r="77" spans="5:23" ht="16.5" x14ac:dyDescent="0.4">
      <c r="E77" s="14"/>
      <c r="F77" s="23">
        <v>44865</v>
      </c>
      <c r="G77" s="28">
        <v>19970</v>
      </c>
      <c r="H77" s="28">
        <v>18700</v>
      </c>
      <c r="I77" s="28">
        <v>18000</v>
      </c>
      <c r="J77" s="28">
        <v>18030</v>
      </c>
      <c r="K77" s="28">
        <v>23660</v>
      </c>
      <c r="L77" s="28">
        <v>21870</v>
      </c>
      <c r="M77" s="14"/>
      <c r="N77" s="23">
        <v>44865</v>
      </c>
      <c r="O77" s="35">
        <f t="shared" si="320"/>
        <v>1270</v>
      </c>
      <c r="P77" s="35">
        <f t="shared" si="321"/>
        <v>1970</v>
      </c>
      <c r="Q77" s="35">
        <f t="shared" si="316"/>
        <v>700</v>
      </c>
      <c r="R77" s="35">
        <f t="shared" si="317"/>
        <v>670</v>
      </c>
      <c r="S77" s="35">
        <f t="shared" si="318"/>
        <v>-30</v>
      </c>
      <c r="T77" s="35">
        <f t="shared" si="311"/>
        <v>-5630</v>
      </c>
      <c r="U77" s="35">
        <f t="shared" si="319"/>
        <v>-1940</v>
      </c>
      <c r="V77" s="35">
        <f t="shared" si="312"/>
        <v>3690</v>
      </c>
      <c r="W77" s="35">
        <f t="shared" si="313"/>
        <v>4960</v>
      </c>
    </row>
    <row r="78" spans="5:23" ht="16.5" x14ac:dyDescent="0.4">
      <c r="E78" s="14"/>
      <c r="F78" s="23">
        <v>44862</v>
      </c>
      <c r="G78" s="28">
        <v>19965</v>
      </c>
      <c r="H78" s="28">
        <v>18760</v>
      </c>
      <c r="I78" s="28">
        <v>18040</v>
      </c>
      <c r="J78" s="28">
        <v>18070</v>
      </c>
      <c r="K78" s="28">
        <v>23850</v>
      </c>
      <c r="L78" s="28">
        <v>21910</v>
      </c>
      <c r="M78" s="14"/>
      <c r="N78" s="23">
        <v>44862</v>
      </c>
      <c r="O78" s="35">
        <f t="shared" si="320"/>
        <v>1205</v>
      </c>
      <c r="P78" s="35">
        <f t="shared" si="321"/>
        <v>1925</v>
      </c>
      <c r="Q78" s="35">
        <f t="shared" ref="Q78:Q87" si="322">H78-I78</f>
        <v>720</v>
      </c>
      <c r="R78" s="35">
        <f t="shared" ref="R78:R87" si="323">H78-J78</f>
        <v>690</v>
      </c>
      <c r="S78" s="35">
        <f t="shared" ref="S78:S87" si="324">I78-J78</f>
        <v>-30</v>
      </c>
      <c r="T78" s="35">
        <f t="shared" si="311"/>
        <v>-5780</v>
      </c>
      <c r="U78" s="35">
        <f t="shared" ref="U78:U87" si="325">J78-G78</f>
        <v>-1895</v>
      </c>
      <c r="V78" s="35">
        <f t="shared" si="312"/>
        <v>3885</v>
      </c>
      <c r="W78" s="35">
        <f t="shared" si="313"/>
        <v>5090</v>
      </c>
    </row>
    <row r="79" spans="5:23" ht="16.5" x14ac:dyDescent="0.4">
      <c r="E79" s="14"/>
      <c r="F79" s="23">
        <v>44861</v>
      </c>
      <c r="G79" s="28">
        <v>20275</v>
      </c>
      <c r="H79" s="28">
        <v>19005</v>
      </c>
      <c r="I79" s="28">
        <v>18390</v>
      </c>
      <c r="J79" s="28">
        <v>18345</v>
      </c>
      <c r="K79" s="28">
        <v>24435</v>
      </c>
      <c r="L79" s="28">
        <v>22370</v>
      </c>
      <c r="M79" s="14"/>
      <c r="N79" s="23">
        <v>44861</v>
      </c>
      <c r="O79" s="35">
        <f t="shared" si="320"/>
        <v>1270</v>
      </c>
      <c r="P79" s="35">
        <f t="shared" si="321"/>
        <v>1885</v>
      </c>
      <c r="Q79" s="35">
        <f t="shared" si="322"/>
        <v>615</v>
      </c>
      <c r="R79" s="35">
        <f t="shared" si="323"/>
        <v>660</v>
      </c>
      <c r="S79" s="35">
        <f t="shared" si="324"/>
        <v>45</v>
      </c>
      <c r="T79" s="35">
        <f t="shared" si="311"/>
        <v>-6090</v>
      </c>
      <c r="U79" s="35">
        <f t="shared" si="325"/>
        <v>-1930</v>
      </c>
      <c r="V79" s="35">
        <f t="shared" si="312"/>
        <v>4160</v>
      </c>
      <c r="W79" s="35">
        <f t="shared" si="313"/>
        <v>5430</v>
      </c>
    </row>
    <row r="80" spans="5:23" ht="16.5" x14ac:dyDescent="0.4">
      <c r="E80" s="14"/>
      <c r="F80" s="23">
        <v>44860</v>
      </c>
      <c r="G80" s="28">
        <v>20355</v>
      </c>
      <c r="H80" s="28">
        <v>18985</v>
      </c>
      <c r="I80" s="28">
        <v>18475</v>
      </c>
      <c r="J80" s="28">
        <v>18400</v>
      </c>
      <c r="K80" s="28">
        <v>24760</v>
      </c>
      <c r="L80" s="28">
        <v>22410</v>
      </c>
      <c r="M80" s="14"/>
      <c r="N80" s="23">
        <v>44860</v>
      </c>
      <c r="O80" s="35">
        <f t="shared" si="320"/>
        <v>1370</v>
      </c>
      <c r="P80" s="35">
        <f t="shared" si="321"/>
        <v>1880</v>
      </c>
      <c r="Q80" s="35">
        <f t="shared" si="322"/>
        <v>510</v>
      </c>
      <c r="R80" s="35">
        <f t="shared" si="323"/>
        <v>585</v>
      </c>
      <c r="S80" s="35">
        <f t="shared" si="324"/>
        <v>75</v>
      </c>
      <c r="T80" s="35">
        <f t="shared" si="311"/>
        <v>-6360</v>
      </c>
      <c r="U80" s="35">
        <f t="shared" si="325"/>
        <v>-1955</v>
      </c>
      <c r="V80" s="35">
        <f t="shared" si="312"/>
        <v>4405</v>
      </c>
      <c r="W80" s="35">
        <f t="shared" si="313"/>
        <v>5775</v>
      </c>
    </row>
    <row r="81" spans="5:23" ht="16.5" x14ac:dyDescent="0.4">
      <c r="E81" s="14"/>
      <c r="F81" s="23">
        <v>44859</v>
      </c>
      <c r="G81" s="28">
        <v>20760</v>
      </c>
      <c r="H81" s="28">
        <v>19175</v>
      </c>
      <c r="I81" s="28">
        <v>18665</v>
      </c>
      <c r="J81" s="28">
        <v>18535</v>
      </c>
      <c r="K81" s="28">
        <v>25300</v>
      </c>
      <c r="L81" s="28">
        <v>22980</v>
      </c>
      <c r="M81" s="14"/>
      <c r="N81" s="23">
        <v>44859</v>
      </c>
      <c r="O81" s="35">
        <f t="shared" si="320"/>
        <v>1585</v>
      </c>
      <c r="P81" s="35">
        <f t="shared" si="321"/>
        <v>2095</v>
      </c>
      <c r="Q81" s="35">
        <f t="shared" si="322"/>
        <v>510</v>
      </c>
      <c r="R81" s="35">
        <f t="shared" si="323"/>
        <v>640</v>
      </c>
      <c r="S81" s="35">
        <f t="shared" si="324"/>
        <v>130</v>
      </c>
      <c r="T81" s="35">
        <f t="shared" si="311"/>
        <v>-6765</v>
      </c>
      <c r="U81" s="35">
        <f t="shared" si="325"/>
        <v>-2225</v>
      </c>
      <c r="V81" s="35">
        <f t="shared" si="312"/>
        <v>4540</v>
      </c>
      <c r="W81" s="35">
        <f t="shared" si="313"/>
        <v>6125</v>
      </c>
    </row>
    <row r="82" spans="5:23" ht="16.5" x14ac:dyDescent="0.4">
      <c r="E82" s="14"/>
      <c r="F82" s="23">
        <v>44858</v>
      </c>
      <c r="G82" s="28">
        <v>20315</v>
      </c>
      <c r="H82" s="28">
        <v>18990</v>
      </c>
      <c r="I82" s="28">
        <v>18515</v>
      </c>
      <c r="J82" s="28">
        <v>18455</v>
      </c>
      <c r="K82" s="28">
        <v>25050</v>
      </c>
      <c r="L82" s="28">
        <v>22520</v>
      </c>
      <c r="M82" s="14"/>
      <c r="N82" s="23">
        <v>44858</v>
      </c>
      <c r="O82" s="35">
        <f t="shared" si="320"/>
        <v>1325</v>
      </c>
      <c r="P82" s="35">
        <f t="shared" si="321"/>
        <v>1800</v>
      </c>
      <c r="Q82" s="35">
        <f t="shared" si="322"/>
        <v>475</v>
      </c>
      <c r="R82" s="35">
        <f t="shared" si="323"/>
        <v>535</v>
      </c>
      <c r="S82" s="35">
        <f t="shared" si="324"/>
        <v>60</v>
      </c>
      <c r="T82" s="35">
        <f t="shared" si="311"/>
        <v>-6595</v>
      </c>
      <c r="U82" s="35">
        <f t="shared" si="325"/>
        <v>-1860</v>
      </c>
      <c r="V82" s="35">
        <f t="shared" si="312"/>
        <v>4735</v>
      </c>
      <c r="W82" s="35">
        <f t="shared" si="313"/>
        <v>6060</v>
      </c>
    </row>
    <row r="83" spans="5:23" ht="16.5" x14ac:dyDescent="0.4">
      <c r="E83" s="14"/>
      <c r="F83" s="23">
        <v>44855</v>
      </c>
      <c r="G83" s="28">
        <v>20885</v>
      </c>
      <c r="H83" s="28">
        <v>19420</v>
      </c>
      <c r="I83" s="28">
        <v>18760</v>
      </c>
      <c r="J83" s="28">
        <v>18855</v>
      </c>
      <c r="K83" s="28">
        <v>26180</v>
      </c>
      <c r="L83" s="28">
        <v>23435</v>
      </c>
      <c r="M83" s="14"/>
      <c r="N83" s="23">
        <v>44855</v>
      </c>
      <c r="O83" s="35">
        <f t="shared" ref="O83:O92" si="326">G83-H83</f>
        <v>1465</v>
      </c>
      <c r="P83" s="35">
        <f t="shared" ref="P83:P92" si="327">G83-I83</f>
        <v>2125</v>
      </c>
      <c r="Q83" s="35">
        <f t="shared" si="322"/>
        <v>660</v>
      </c>
      <c r="R83" s="35">
        <f t="shared" si="323"/>
        <v>565</v>
      </c>
      <c r="S83" s="35">
        <f t="shared" si="324"/>
        <v>-95</v>
      </c>
      <c r="T83" s="35">
        <f t="shared" si="311"/>
        <v>-7325</v>
      </c>
      <c r="U83" s="35">
        <f t="shared" si="325"/>
        <v>-2030</v>
      </c>
      <c r="V83" s="35">
        <f t="shared" si="312"/>
        <v>5295</v>
      </c>
      <c r="W83" s="35">
        <f t="shared" si="313"/>
        <v>6760</v>
      </c>
    </row>
    <row r="84" spans="5:23" ht="16.5" x14ac:dyDescent="0.4">
      <c r="E84" s="14"/>
      <c r="F84" s="23">
        <v>44854</v>
      </c>
      <c r="G84" s="28">
        <v>20590</v>
      </c>
      <c r="H84" s="28">
        <v>19285</v>
      </c>
      <c r="I84" s="28">
        <v>18725</v>
      </c>
      <c r="J84" s="28">
        <v>18840</v>
      </c>
      <c r="K84" s="28">
        <v>26120</v>
      </c>
      <c r="L84" s="28">
        <v>23350</v>
      </c>
      <c r="M84" s="14"/>
      <c r="N84" s="23">
        <v>44854</v>
      </c>
      <c r="O84" s="35">
        <f t="shared" si="326"/>
        <v>1305</v>
      </c>
      <c r="P84" s="35">
        <f t="shared" si="327"/>
        <v>1865</v>
      </c>
      <c r="Q84" s="35">
        <f t="shared" si="322"/>
        <v>560</v>
      </c>
      <c r="R84" s="35">
        <f t="shared" si="323"/>
        <v>445</v>
      </c>
      <c r="S84" s="35">
        <f t="shared" si="324"/>
        <v>-115</v>
      </c>
      <c r="T84" s="35">
        <f t="shared" si="311"/>
        <v>-7280</v>
      </c>
      <c r="U84" s="35">
        <f t="shared" si="325"/>
        <v>-1750</v>
      </c>
      <c r="V84" s="35">
        <f t="shared" si="312"/>
        <v>5530</v>
      </c>
      <c r="W84" s="35">
        <f t="shared" si="313"/>
        <v>6835</v>
      </c>
    </row>
    <row r="85" spans="5:23" ht="16.5" x14ac:dyDescent="0.4">
      <c r="E85" s="14"/>
      <c r="F85" s="23">
        <v>44853</v>
      </c>
      <c r="G85" s="28">
        <v>20710</v>
      </c>
      <c r="H85" s="28">
        <v>19255</v>
      </c>
      <c r="I85" s="28">
        <v>18500</v>
      </c>
      <c r="J85" s="28">
        <v>18665</v>
      </c>
      <c r="K85" s="28">
        <v>26270</v>
      </c>
      <c r="L85" s="28">
        <v>23590</v>
      </c>
      <c r="M85" s="14"/>
      <c r="N85" s="23">
        <v>44853</v>
      </c>
      <c r="O85" s="35">
        <f t="shared" si="326"/>
        <v>1455</v>
      </c>
      <c r="P85" s="35">
        <f t="shared" si="327"/>
        <v>2210</v>
      </c>
      <c r="Q85" s="35">
        <f t="shared" si="322"/>
        <v>755</v>
      </c>
      <c r="R85" s="35">
        <f t="shared" si="323"/>
        <v>590</v>
      </c>
      <c r="S85" s="35">
        <f t="shared" si="324"/>
        <v>-165</v>
      </c>
      <c r="T85" s="35">
        <f t="shared" si="311"/>
        <v>-7605</v>
      </c>
      <c r="U85" s="35">
        <f t="shared" si="325"/>
        <v>-2045</v>
      </c>
      <c r="V85" s="35">
        <f t="shared" si="312"/>
        <v>5560</v>
      </c>
      <c r="W85" s="35">
        <f t="shared" si="313"/>
        <v>7015</v>
      </c>
    </row>
    <row r="86" spans="5:23" ht="16.5" x14ac:dyDescent="0.4">
      <c r="E86" s="14"/>
      <c r="F86" s="23">
        <v>44852</v>
      </c>
      <c r="G86" s="28">
        <v>21100</v>
      </c>
      <c r="H86" s="28">
        <v>19340</v>
      </c>
      <c r="I86" s="28">
        <v>18630</v>
      </c>
      <c r="J86" s="28">
        <v>18655</v>
      </c>
      <c r="K86" s="28">
        <v>26950</v>
      </c>
      <c r="L86" s="28">
        <v>24045</v>
      </c>
      <c r="M86" s="14"/>
      <c r="N86" s="23">
        <v>44852</v>
      </c>
      <c r="O86" s="35">
        <f t="shared" si="326"/>
        <v>1760</v>
      </c>
      <c r="P86" s="35">
        <f t="shared" si="327"/>
        <v>2470</v>
      </c>
      <c r="Q86" s="35">
        <f t="shared" si="322"/>
        <v>710</v>
      </c>
      <c r="R86" s="35">
        <f t="shared" si="323"/>
        <v>685</v>
      </c>
      <c r="S86" s="35">
        <f t="shared" si="324"/>
        <v>-25</v>
      </c>
      <c r="T86" s="35">
        <f t="shared" si="311"/>
        <v>-8295</v>
      </c>
      <c r="U86" s="35">
        <f t="shared" si="325"/>
        <v>-2445</v>
      </c>
      <c r="V86" s="35">
        <f t="shared" si="312"/>
        <v>5850</v>
      </c>
      <c r="W86" s="35">
        <f t="shared" si="313"/>
        <v>7610</v>
      </c>
    </row>
    <row r="87" spans="5:23" ht="16.5" x14ac:dyDescent="0.4">
      <c r="E87" s="14"/>
      <c r="F87" s="23">
        <v>44851</v>
      </c>
      <c r="G87" s="28">
        <v>20605</v>
      </c>
      <c r="H87" s="28">
        <v>18790</v>
      </c>
      <c r="I87" s="28">
        <v>18395</v>
      </c>
      <c r="J87" s="28">
        <v>18570</v>
      </c>
      <c r="K87" s="28">
        <v>26210</v>
      </c>
      <c r="L87" s="28">
        <v>23780</v>
      </c>
      <c r="M87" s="14"/>
      <c r="N87" s="23">
        <v>44851</v>
      </c>
      <c r="O87" s="35">
        <f t="shared" si="326"/>
        <v>1815</v>
      </c>
      <c r="P87" s="35">
        <f t="shared" si="327"/>
        <v>2210</v>
      </c>
      <c r="Q87" s="35">
        <f t="shared" si="322"/>
        <v>395</v>
      </c>
      <c r="R87" s="35">
        <f t="shared" si="323"/>
        <v>220</v>
      </c>
      <c r="S87" s="35">
        <f t="shared" si="324"/>
        <v>-175</v>
      </c>
      <c r="T87" s="35">
        <f t="shared" si="311"/>
        <v>-7640</v>
      </c>
      <c r="U87" s="35">
        <f t="shared" si="325"/>
        <v>-2035</v>
      </c>
      <c r="V87" s="35">
        <f t="shared" si="312"/>
        <v>5605</v>
      </c>
      <c r="W87" s="35">
        <f t="shared" si="313"/>
        <v>7420</v>
      </c>
    </row>
    <row r="88" spans="5:23" ht="16.5" x14ac:dyDescent="0.4">
      <c r="E88" s="14"/>
      <c r="F88" s="23">
        <v>44848</v>
      </c>
      <c r="G88" s="28">
        <v>20595</v>
      </c>
      <c r="H88" s="28">
        <v>18935</v>
      </c>
      <c r="I88" s="28">
        <v>18580</v>
      </c>
      <c r="J88" s="28">
        <v>18660</v>
      </c>
      <c r="K88" s="28">
        <v>26195</v>
      </c>
      <c r="L88" s="28">
        <v>23880</v>
      </c>
      <c r="M88" s="14"/>
      <c r="N88" s="23">
        <v>44848</v>
      </c>
      <c r="O88" s="35">
        <f t="shared" si="326"/>
        <v>1660</v>
      </c>
      <c r="P88" s="35">
        <f t="shared" si="327"/>
        <v>2015</v>
      </c>
      <c r="Q88" s="35">
        <f t="shared" ref="Q88:Q97" si="328">H88-I88</f>
        <v>355</v>
      </c>
      <c r="R88" s="35">
        <f t="shared" ref="R88:R93" si="329">H88-J88</f>
        <v>275</v>
      </c>
      <c r="S88" s="35">
        <f t="shared" ref="S88:S93" si="330">I88-J88</f>
        <v>-80</v>
      </c>
      <c r="T88" s="35">
        <f t="shared" si="311"/>
        <v>-7535</v>
      </c>
      <c r="U88" s="35">
        <f t="shared" ref="U88:U93" si="331">J88-G88</f>
        <v>-1935</v>
      </c>
      <c r="V88" s="35">
        <f t="shared" si="312"/>
        <v>5600</v>
      </c>
      <c r="W88" s="35">
        <f t="shared" si="313"/>
        <v>7260</v>
      </c>
    </row>
    <row r="89" spans="5:23" ht="16.5" x14ac:dyDescent="0.4">
      <c r="E89" s="14"/>
      <c r="F89" s="23">
        <v>44847</v>
      </c>
      <c r="G89" s="28">
        <v>20580</v>
      </c>
      <c r="H89" s="28">
        <v>19085</v>
      </c>
      <c r="I89" s="28">
        <v>18640</v>
      </c>
      <c r="J89" s="28">
        <v>18675</v>
      </c>
      <c r="K89" s="28">
        <v>26245</v>
      </c>
      <c r="L89" s="28">
        <v>23975</v>
      </c>
      <c r="M89" s="14"/>
      <c r="N89" s="23">
        <v>44847</v>
      </c>
      <c r="O89" s="35">
        <f t="shared" si="326"/>
        <v>1495</v>
      </c>
      <c r="P89" s="35">
        <f t="shared" si="327"/>
        <v>1940</v>
      </c>
      <c r="Q89" s="35">
        <f t="shared" si="328"/>
        <v>445</v>
      </c>
      <c r="R89" s="35">
        <f t="shared" si="329"/>
        <v>410</v>
      </c>
      <c r="S89" s="35">
        <f t="shared" si="330"/>
        <v>-35</v>
      </c>
      <c r="T89" s="35">
        <f t="shared" si="311"/>
        <v>-7570</v>
      </c>
      <c r="U89" s="35">
        <f t="shared" si="331"/>
        <v>-1905</v>
      </c>
      <c r="V89" s="35">
        <f t="shared" si="312"/>
        <v>5665</v>
      </c>
      <c r="W89" s="35">
        <f t="shared" si="313"/>
        <v>7160</v>
      </c>
    </row>
    <row r="90" spans="5:23" ht="16.5" x14ac:dyDescent="0.4">
      <c r="E90" s="14"/>
      <c r="F90" s="23">
        <v>44846</v>
      </c>
      <c r="G90" s="28">
        <v>20460</v>
      </c>
      <c r="H90" s="28">
        <v>18985</v>
      </c>
      <c r="I90" s="28">
        <v>18660</v>
      </c>
      <c r="J90" s="28">
        <v>18635</v>
      </c>
      <c r="K90" s="28">
        <v>25995</v>
      </c>
      <c r="L90" s="28">
        <v>23935</v>
      </c>
      <c r="M90" s="14"/>
      <c r="N90" s="23">
        <v>44846</v>
      </c>
      <c r="O90" s="35">
        <f t="shared" si="326"/>
        <v>1475</v>
      </c>
      <c r="P90" s="35">
        <f t="shared" si="327"/>
        <v>1800</v>
      </c>
      <c r="Q90" s="35">
        <f t="shared" si="328"/>
        <v>325</v>
      </c>
      <c r="R90" s="35">
        <f t="shared" si="329"/>
        <v>350</v>
      </c>
      <c r="S90" s="35">
        <f t="shared" si="330"/>
        <v>25</v>
      </c>
      <c r="T90" s="35">
        <f t="shared" si="311"/>
        <v>-7360</v>
      </c>
      <c r="U90" s="35">
        <f t="shared" si="331"/>
        <v>-1825</v>
      </c>
      <c r="V90" s="35">
        <f t="shared" si="312"/>
        <v>5535</v>
      </c>
      <c r="W90" s="35">
        <f t="shared" si="313"/>
        <v>7010</v>
      </c>
    </row>
    <row r="91" spans="5:23" ht="16.5" x14ac:dyDescent="0.4">
      <c r="E91" s="14"/>
      <c r="F91" s="23">
        <v>44845</v>
      </c>
      <c r="G91" s="28">
        <v>20390</v>
      </c>
      <c r="H91" s="28">
        <v>19115</v>
      </c>
      <c r="I91" s="28">
        <v>18805</v>
      </c>
      <c r="J91" s="28">
        <v>18770</v>
      </c>
      <c r="K91" s="28">
        <v>25635</v>
      </c>
      <c r="L91" s="28">
        <v>23785</v>
      </c>
      <c r="M91" s="14"/>
      <c r="N91" s="23">
        <v>44845</v>
      </c>
      <c r="O91" s="35">
        <f t="shared" si="326"/>
        <v>1275</v>
      </c>
      <c r="P91" s="35">
        <f t="shared" si="327"/>
        <v>1585</v>
      </c>
      <c r="Q91" s="35">
        <f t="shared" si="328"/>
        <v>310</v>
      </c>
      <c r="R91" s="35">
        <f t="shared" si="329"/>
        <v>345</v>
      </c>
      <c r="S91" s="35">
        <f t="shared" si="330"/>
        <v>35</v>
      </c>
      <c r="T91" s="35">
        <f t="shared" si="311"/>
        <v>-6865</v>
      </c>
      <c r="U91" s="35">
        <f t="shared" si="331"/>
        <v>-1620</v>
      </c>
      <c r="V91" s="35">
        <f t="shared" si="312"/>
        <v>5245</v>
      </c>
      <c r="W91" s="35">
        <f t="shared" si="313"/>
        <v>6520</v>
      </c>
    </row>
    <row r="92" spans="5:23" ht="16.5" x14ac:dyDescent="0.4">
      <c r="E92" s="14"/>
      <c r="F92" s="23">
        <v>44844</v>
      </c>
      <c r="G92" s="28">
        <v>20205</v>
      </c>
      <c r="H92" s="28">
        <v>19090</v>
      </c>
      <c r="I92" s="28">
        <v>18840</v>
      </c>
      <c r="J92" s="28">
        <v>18745</v>
      </c>
      <c r="K92" s="28">
        <v>24650</v>
      </c>
      <c r="L92" s="28">
        <v>23765</v>
      </c>
      <c r="M92" s="14"/>
      <c r="N92" s="23">
        <v>44844</v>
      </c>
      <c r="O92" s="35">
        <f t="shared" si="326"/>
        <v>1115</v>
      </c>
      <c r="P92" s="35">
        <f t="shared" si="327"/>
        <v>1365</v>
      </c>
      <c r="Q92" s="35">
        <f t="shared" si="328"/>
        <v>250</v>
      </c>
      <c r="R92" s="35">
        <f t="shared" si="329"/>
        <v>345</v>
      </c>
      <c r="S92" s="35">
        <f t="shared" si="330"/>
        <v>95</v>
      </c>
      <c r="T92" s="35">
        <f t="shared" si="311"/>
        <v>-5905</v>
      </c>
      <c r="U92" s="35">
        <f t="shared" si="331"/>
        <v>-1460</v>
      </c>
      <c r="V92" s="35">
        <f t="shared" si="312"/>
        <v>4445</v>
      </c>
      <c r="W92" s="35">
        <f t="shared" si="313"/>
        <v>5560</v>
      </c>
    </row>
    <row r="93" spans="5:23" ht="16.5" x14ac:dyDescent="0.4">
      <c r="E93" s="14"/>
      <c r="F93" s="23">
        <v>44834</v>
      </c>
      <c r="G93" s="28">
        <v>19455</v>
      </c>
      <c r="H93" s="28">
        <v>18800</v>
      </c>
      <c r="I93" s="28">
        <v>18610</v>
      </c>
      <c r="J93" s="28">
        <v>18545</v>
      </c>
      <c r="K93" s="28">
        <v>23035</v>
      </c>
      <c r="L93" s="28">
        <v>22590</v>
      </c>
      <c r="M93" s="14"/>
      <c r="N93" s="23">
        <v>44834</v>
      </c>
      <c r="O93" s="35">
        <f t="shared" ref="O93:O102" si="332">G93-H93</f>
        <v>655</v>
      </c>
      <c r="P93" s="35">
        <f t="shared" ref="P93:P102" si="333">G93-I93</f>
        <v>845</v>
      </c>
      <c r="Q93" s="35">
        <f t="shared" si="328"/>
        <v>190</v>
      </c>
      <c r="R93" s="35">
        <f t="shared" si="329"/>
        <v>255</v>
      </c>
      <c r="S93" s="35">
        <f t="shared" si="330"/>
        <v>65</v>
      </c>
      <c r="T93" s="35">
        <f t="shared" si="311"/>
        <v>-4490</v>
      </c>
      <c r="U93" s="35">
        <f t="shared" si="331"/>
        <v>-910</v>
      </c>
      <c r="V93" s="35">
        <f t="shared" si="312"/>
        <v>3580</v>
      </c>
      <c r="W93" s="35">
        <f t="shared" si="313"/>
        <v>4235</v>
      </c>
    </row>
    <row r="94" spans="5:23" ht="16.5" x14ac:dyDescent="0.4">
      <c r="E94" s="14"/>
      <c r="F94" s="23">
        <v>44833</v>
      </c>
      <c r="G94" s="28">
        <v>19370</v>
      </c>
      <c r="H94" s="28">
        <v>18780</v>
      </c>
      <c r="I94" s="28">
        <v>18545</v>
      </c>
      <c r="J94" s="28">
        <v>18460</v>
      </c>
      <c r="K94" s="28">
        <v>22855</v>
      </c>
      <c r="L94" s="28">
        <v>22350</v>
      </c>
      <c r="M94" s="14"/>
      <c r="N94" s="23">
        <v>44833</v>
      </c>
      <c r="O94" s="35">
        <f t="shared" si="332"/>
        <v>590</v>
      </c>
      <c r="P94" s="35">
        <f t="shared" si="333"/>
        <v>825</v>
      </c>
      <c r="Q94" s="35">
        <f t="shared" si="328"/>
        <v>235</v>
      </c>
      <c r="R94" s="35">
        <f t="shared" ref="R94:R157" si="334">H94-J94</f>
        <v>320</v>
      </c>
      <c r="S94" s="35">
        <f t="shared" ref="S94:S157" si="335">I94-J94</f>
        <v>85</v>
      </c>
      <c r="T94" s="35">
        <f t="shared" si="311"/>
        <v>-4395</v>
      </c>
      <c r="U94" s="35">
        <f t="shared" ref="U94:U157" si="336">J94-G94</f>
        <v>-910</v>
      </c>
      <c r="V94" s="35">
        <f t="shared" si="312"/>
        <v>3485</v>
      </c>
      <c r="W94" s="35">
        <f t="shared" si="313"/>
        <v>4075</v>
      </c>
    </row>
    <row r="95" spans="5:23" ht="16.5" x14ac:dyDescent="0.4">
      <c r="E95" s="14"/>
      <c r="F95" s="23">
        <v>44832</v>
      </c>
      <c r="G95" s="28">
        <v>19435</v>
      </c>
      <c r="H95" s="28">
        <v>18865</v>
      </c>
      <c r="I95" s="28">
        <v>18580</v>
      </c>
      <c r="J95" s="28">
        <v>18470</v>
      </c>
      <c r="K95" s="28">
        <v>22760</v>
      </c>
      <c r="L95" s="28">
        <v>22400</v>
      </c>
      <c r="M95" s="14"/>
      <c r="N95" s="23">
        <v>44832</v>
      </c>
      <c r="O95" s="35">
        <f t="shared" si="332"/>
        <v>570</v>
      </c>
      <c r="P95" s="35">
        <f t="shared" si="333"/>
        <v>855</v>
      </c>
      <c r="Q95" s="35">
        <f t="shared" si="328"/>
        <v>285</v>
      </c>
      <c r="R95" s="35">
        <f t="shared" si="334"/>
        <v>395</v>
      </c>
      <c r="S95" s="35">
        <f t="shared" si="335"/>
        <v>110</v>
      </c>
      <c r="T95" s="35">
        <f t="shared" si="311"/>
        <v>-4290</v>
      </c>
      <c r="U95" s="35">
        <f t="shared" si="336"/>
        <v>-965</v>
      </c>
      <c r="V95" s="35">
        <f t="shared" si="312"/>
        <v>3325</v>
      </c>
      <c r="W95" s="35">
        <f t="shared" si="313"/>
        <v>3895</v>
      </c>
    </row>
    <row r="96" spans="5:23" ht="16.5" x14ac:dyDescent="0.4">
      <c r="E96" s="14"/>
      <c r="F96" s="23">
        <v>44831</v>
      </c>
      <c r="G96" s="28">
        <v>19410</v>
      </c>
      <c r="H96" s="28">
        <v>18870</v>
      </c>
      <c r="I96" s="28">
        <v>18610</v>
      </c>
      <c r="J96" s="28">
        <v>23500</v>
      </c>
      <c r="K96" s="28">
        <v>22695</v>
      </c>
      <c r="L96" s="28">
        <v>22410</v>
      </c>
      <c r="M96" s="14"/>
      <c r="N96" s="23">
        <v>44831</v>
      </c>
      <c r="O96" s="35">
        <f t="shared" si="332"/>
        <v>540</v>
      </c>
      <c r="P96" s="35">
        <f t="shared" si="333"/>
        <v>800</v>
      </c>
      <c r="Q96" s="35">
        <f t="shared" si="328"/>
        <v>260</v>
      </c>
      <c r="R96" s="35">
        <f t="shared" si="334"/>
        <v>-4630</v>
      </c>
      <c r="S96" s="35">
        <f t="shared" si="335"/>
        <v>-4890</v>
      </c>
      <c r="T96" s="35">
        <f t="shared" si="311"/>
        <v>805</v>
      </c>
      <c r="U96" s="35">
        <f t="shared" si="336"/>
        <v>4090</v>
      </c>
      <c r="V96" s="35">
        <f t="shared" si="312"/>
        <v>3285</v>
      </c>
      <c r="W96" s="35">
        <f t="shared" si="313"/>
        <v>3825</v>
      </c>
    </row>
    <row r="97" spans="5:23" ht="16.5" x14ac:dyDescent="0.4">
      <c r="E97" s="14"/>
      <c r="F97" s="23">
        <v>44830</v>
      </c>
      <c r="G97" s="28">
        <v>19155</v>
      </c>
      <c r="H97" s="28">
        <v>18610</v>
      </c>
      <c r="I97" s="28">
        <v>18415</v>
      </c>
      <c r="J97" s="28">
        <v>23500</v>
      </c>
      <c r="K97" s="28">
        <v>22425</v>
      </c>
      <c r="L97" s="28">
        <v>21795</v>
      </c>
      <c r="M97" s="14"/>
      <c r="N97" s="23">
        <v>44830</v>
      </c>
      <c r="O97" s="35">
        <f t="shared" si="332"/>
        <v>545</v>
      </c>
      <c r="P97" s="35">
        <f t="shared" si="333"/>
        <v>740</v>
      </c>
      <c r="Q97" s="35">
        <f t="shared" si="328"/>
        <v>195</v>
      </c>
      <c r="R97" s="35">
        <f t="shared" si="334"/>
        <v>-4890</v>
      </c>
      <c r="S97" s="35">
        <f t="shared" si="335"/>
        <v>-5085</v>
      </c>
      <c r="T97" s="35">
        <f t="shared" si="311"/>
        <v>1075</v>
      </c>
      <c r="U97" s="35">
        <f t="shared" si="336"/>
        <v>4345</v>
      </c>
      <c r="V97" s="35">
        <f t="shared" si="312"/>
        <v>3270</v>
      </c>
      <c r="W97" s="35">
        <f t="shared" si="313"/>
        <v>3815</v>
      </c>
    </row>
    <row r="98" spans="5:23" ht="16.5" x14ac:dyDescent="0.4">
      <c r="E98" s="14"/>
      <c r="F98" s="23">
        <v>44827</v>
      </c>
      <c r="G98" s="28">
        <v>19505</v>
      </c>
      <c r="H98" s="28">
        <v>18910</v>
      </c>
      <c r="I98" s="28">
        <v>18540</v>
      </c>
      <c r="J98" s="28">
        <v>23500</v>
      </c>
      <c r="K98" s="28">
        <v>22800</v>
      </c>
      <c r="L98" s="28">
        <v>22305</v>
      </c>
      <c r="M98" s="14"/>
      <c r="N98" s="23">
        <v>44827</v>
      </c>
      <c r="O98" s="35">
        <f t="shared" si="332"/>
        <v>595</v>
      </c>
      <c r="P98" s="35">
        <f t="shared" si="333"/>
        <v>965</v>
      </c>
      <c r="Q98" s="35">
        <f t="shared" ref="Q98:Q106" si="337">H98-I98</f>
        <v>370</v>
      </c>
      <c r="R98" s="35">
        <f t="shared" si="334"/>
        <v>-4590</v>
      </c>
      <c r="S98" s="35">
        <f t="shared" si="335"/>
        <v>-4960</v>
      </c>
      <c r="T98" s="35">
        <f t="shared" si="311"/>
        <v>700</v>
      </c>
      <c r="U98" s="35">
        <f t="shared" si="336"/>
        <v>3995</v>
      </c>
      <c r="V98" s="35">
        <f t="shared" si="312"/>
        <v>3295</v>
      </c>
      <c r="W98" s="35">
        <f t="shared" si="313"/>
        <v>3890</v>
      </c>
    </row>
    <row r="99" spans="5:23" ht="16.5" x14ac:dyDescent="0.4">
      <c r="E99" s="14"/>
      <c r="F99" s="23">
        <v>44826</v>
      </c>
      <c r="G99" s="28">
        <v>19415</v>
      </c>
      <c r="H99" s="28">
        <v>18900</v>
      </c>
      <c r="I99" s="28">
        <v>18545</v>
      </c>
      <c r="J99" s="28">
        <v>23500</v>
      </c>
      <c r="K99" s="28">
        <v>22625</v>
      </c>
      <c r="L99" s="28">
        <v>22165</v>
      </c>
      <c r="M99" s="14"/>
      <c r="N99" s="23">
        <v>44826</v>
      </c>
      <c r="O99" s="35">
        <f t="shared" si="332"/>
        <v>515</v>
      </c>
      <c r="P99" s="35">
        <f t="shared" si="333"/>
        <v>870</v>
      </c>
      <c r="Q99" s="35">
        <f t="shared" si="337"/>
        <v>355</v>
      </c>
      <c r="R99" s="35">
        <f t="shared" si="334"/>
        <v>-4600</v>
      </c>
      <c r="S99" s="35">
        <f t="shared" si="335"/>
        <v>-4955</v>
      </c>
      <c r="T99" s="35">
        <f t="shared" si="311"/>
        <v>875</v>
      </c>
      <c r="U99" s="35">
        <f t="shared" si="336"/>
        <v>4085</v>
      </c>
      <c r="V99" s="35">
        <f t="shared" si="312"/>
        <v>3210</v>
      </c>
      <c r="W99" s="35">
        <f t="shared" si="313"/>
        <v>3725</v>
      </c>
    </row>
    <row r="100" spans="5:23" ht="16.5" x14ac:dyDescent="0.4">
      <c r="E100" s="14"/>
      <c r="F100" s="23">
        <v>44825</v>
      </c>
      <c r="G100" s="28">
        <v>19685</v>
      </c>
      <c r="H100" s="28">
        <v>19120</v>
      </c>
      <c r="I100" s="28">
        <v>18825</v>
      </c>
      <c r="J100" s="28">
        <v>23500</v>
      </c>
      <c r="K100" s="28">
        <v>22830</v>
      </c>
      <c r="L100" s="28">
        <v>22625</v>
      </c>
      <c r="M100" s="14"/>
      <c r="N100" s="23">
        <v>44825</v>
      </c>
      <c r="O100" s="35">
        <f t="shared" si="332"/>
        <v>565</v>
      </c>
      <c r="P100" s="35">
        <f t="shared" si="333"/>
        <v>860</v>
      </c>
      <c r="Q100" s="35">
        <f t="shared" si="337"/>
        <v>295</v>
      </c>
      <c r="R100" s="35">
        <f t="shared" si="334"/>
        <v>-4380</v>
      </c>
      <c r="S100" s="35">
        <f t="shared" si="335"/>
        <v>-4675</v>
      </c>
      <c r="T100" s="35">
        <f t="shared" si="311"/>
        <v>670</v>
      </c>
      <c r="U100" s="35">
        <f t="shared" si="336"/>
        <v>3815</v>
      </c>
      <c r="V100" s="35">
        <f t="shared" si="312"/>
        <v>3145</v>
      </c>
      <c r="W100" s="35">
        <f t="shared" si="313"/>
        <v>3710</v>
      </c>
    </row>
    <row r="101" spans="5:23" ht="16.5" x14ac:dyDescent="0.4">
      <c r="E101" s="14"/>
      <c r="F101" s="23">
        <v>44824</v>
      </c>
      <c r="G101" s="28">
        <v>19810</v>
      </c>
      <c r="H101" s="28">
        <v>19250</v>
      </c>
      <c r="I101" s="28">
        <v>18850</v>
      </c>
      <c r="J101" s="28">
        <v>23300</v>
      </c>
      <c r="K101" s="28">
        <v>22700</v>
      </c>
      <c r="L101" s="28">
        <v>22745</v>
      </c>
      <c r="M101" s="14"/>
      <c r="N101" s="23">
        <v>44824</v>
      </c>
      <c r="O101" s="35">
        <f t="shared" si="332"/>
        <v>560</v>
      </c>
      <c r="P101" s="35">
        <f t="shared" si="333"/>
        <v>960</v>
      </c>
      <c r="Q101" s="35">
        <f t="shared" si="337"/>
        <v>400</v>
      </c>
      <c r="R101" s="35">
        <f t="shared" si="334"/>
        <v>-4050</v>
      </c>
      <c r="S101" s="35">
        <f t="shared" si="335"/>
        <v>-4450</v>
      </c>
      <c r="T101" s="35">
        <f t="shared" si="311"/>
        <v>600</v>
      </c>
      <c r="U101" s="35">
        <f t="shared" si="336"/>
        <v>3490</v>
      </c>
      <c r="V101" s="35">
        <f t="shared" si="312"/>
        <v>2890</v>
      </c>
      <c r="W101" s="35">
        <f t="shared" si="313"/>
        <v>3450</v>
      </c>
    </row>
    <row r="102" spans="5:23" ht="16.5" x14ac:dyDescent="0.4">
      <c r="E102" s="14"/>
      <c r="F102" s="23">
        <v>44823</v>
      </c>
      <c r="G102" s="28">
        <v>20010</v>
      </c>
      <c r="H102" s="28">
        <v>19490</v>
      </c>
      <c r="I102" s="28">
        <v>19060</v>
      </c>
      <c r="J102" s="28">
        <v>22820</v>
      </c>
      <c r="K102" s="28">
        <v>22930</v>
      </c>
      <c r="L102" s="28">
        <v>23400</v>
      </c>
      <c r="M102" s="14"/>
      <c r="N102" s="23">
        <v>44823</v>
      </c>
      <c r="O102" s="35">
        <f t="shared" si="332"/>
        <v>520</v>
      </c>
      <c r="P102" s="35">
        <f t="shared" si="333"/>
        <v>950</v>
      </c>
      <c r="Q102" s="35">
        <f t="shared" si="337"/>
        <v>430</v>
      </c>
      <c r="R102" s="35">
        <f t="shared" si="334"/>
        <v>-3330</v>
      </c>
      <c r="S102" s="35">
        <f t="shared" si="335"/>
        <v>-3760</v>
      </c>
      <c r="T102" s="35">
        <f t="shared" si="311"/>
        <v>-110</v>
      </c>
      <c r="U102" s="35">
        <f t="shared" si="336"/>
        <v>2810</v>
      </c>
      <c r="V102" s="35">
        <f t="shared" si="312"/>
        <v>2920</v>
      </c>
      <c r="W102" s="35">
        <f t="shared" si="313"/>
        <v>3440</v>
      </c>
    </row>
    <row r="103" spans="5:23" ht="16.5" x14ac:dyDescent="0.4">
      <c r="E103" s="14"/>
      <c r="F103" s="23">
        <v>44820</v>
      </c>
      <c r="G103" s="28">
        <v>20110</v>
      </c>
      <c r="H103" s="28">
        <v>19570</v>
      </c>
      <c r="I103" s="28">
        <v>19115</v>
      </c>
      <c r="J103" s="28">
        <v>22800</v>
      </c>
      <c r="K103" s="28">
        <v>22640</v>
      </c>
      <c r="L103" s="28">
        <v>23395</v>
      </c>
      <c r="M103" s="14"/>
      <c r="N103" s="23">
        <v>44820</v>
      </c>
      <c r="O103" s="35">
        <f t="shared" ref="O103:O111" si="338">G103-H103</f>
        <v>540</v>
      </c>
      <c r="P103" s="35">
        <f t="shared" ref="P103:P111" si="339">G103-I103</f>
        <v>995</v>
      </c>
      <c r="Q103" s="35">
        <f t="shared" si="337"/>
        <v>455</v>
      </c>
      <c r="R103" s="35">
        <f t="shared" si="334"/>
        <v>-3230</v>
      </c>
      <c r="S103" s="35">
        <f t="shared" si="335"/>
        <v>-3685</v>
      </c>
      <c r="T103" s="35">
        <f t="shared" si="311"/>
        <v>160</v>
      </c>
      <c r="U103" s="35">
        <f t="shared" si="336"/>
        <v>2690</v>
      </c>
      <c r="V103" s="35">
        <f t="shared" si="312"/>
        <v>2530</v>
      </c>
      <c r="W103" s="35">
        <f t="shared" si="313"/>
        <v>3070</v>
      </c>
    </row>
    <row r="104" spans="5:23" ht="16.5" x14ac:dyDescent="0.4">
      <c r="E104" s="14"/>
      <c r="F104" s="23">
        <v>44819</v>
      </c>
      <c r="G104" s="28">
        <v>20050</v>
      </c>
      <c r="H104" s="28">
        <v>19585</v>
      </c>
      <c r="I104" s="28">
        <v>19135</v>
      </c>
      <c r="J104" s="28">
        <v>23190</v>
      </c>
      <c r="K104" s="28">
        <v>22560</v>
      </c>
      <c r="L104" s="28">
        <v>23290</v>
      </c>
      <c r="M104" s="14"/>
      <c r="N104" s="23">
        <v>44819</v>
      </c>
      <c r="O104" s="35">
        <f t="shared" si="338"/>
        <v>465</v>
      </c>
      <c r="P104" s="35">
        <f t="shared" si="339"/>
        <v>915</v>
      </c>
      <c r="Q104" s="35">
        <f t="shared" si="337"/>
        <v>450</v>
      </c>
      <c r="R104" s="35">
        <f t="shared" si="334"/>
        <v>-3605</v>
      </c>
      <c r="S104" s="35">
        <f t="shared" si="335"/>
        <v>-4055</v>
      </c>
      <c r="T104" s="35">
        <f t="shared" si="311"/>
        <v>630</v>
      </c>
      <c r="U104" s="35">
        <f t="shared" si="336"/>
        <v>3140</v>
      </c>
      <c r="V104" s="35">
        <f t="shared" si="312"/>
        <v>2510</v>
      </c>
      <c r="W104" s="35">
        <f t="shared" si="313"/>
        <v>2975</v>
      </c>
    </row>
    <row r="105" spans="5:23" ht="16.5" x14ac:dyDescent="0.4">
      <c r="E105" s="14"/>
      <c r="F105" s="23">
        <v>44818</v>
      </c>
      <c r="G105" s="28">
        <v>20125</v>
      </c>
      <c r="H105" s="28">
        <v>19685</v>
      </c>
      <c r="I105" s="28">
        <v>19270</v>
      </c>
      <c r="J105" s="28">
        <v>23255</v>
      </c>
      <c r="K105" s="28">
        <v>22600</v>
      </c>
      <c r="L105" s="28">
        <v>23370</v>
      </c>
      <c r="M105" s="14"/>
      <c r="N105" s="23">
        <v>44818</v>
      </c>
      <c r="O105" s="35">
        <f t="shared" si="338"/>
        <v>440</v>
      </c>
      <c r="P105" s="35">
        <f t="shared" si="339"/>
        <v>855</v>
      </c>
      <c r="Q105" s="35">
        <f t="shared" si="337"/>
        <v>415</v>
      </c>
      <c r="R105" s="35">
        <f t="shared" si="334"/>
        <v>-3570</v>
      </c>
      <c r="S105" s="35">
        <f t="shared" si="335"/>
        <v>-3985</v>
      </c>
      <c r="T105" s="35">
        <f t="shared" si="311"/>
        <v>655</v>
      </c>
      <c r="U105" s="35">
        <f t="shared" si="336"/>
        <v>3130</v>
      </c>
      <c r="V105" s="35">
        <f t="shared" si="312"/>
        <v>2475</v>
      </c>
      <c r="W105" s="35">
        <f t="shared" si="313"/>
        <v>2915</v>
      </c>
    </row>
    <row r="106" spans="5:23" ht="16.5" x14ac:dyDescent="0.4">
      <c r="E106" s="14"/>
      <c r="F106" s="23">
        <v>44817</v>
      </c>
      <c r="G106" s="28">
        <v>20135</v>
      </c>
      <c r="H106" s="28">
        <v>19720</v>
      </c>
      <c r="I106" s="28">
        <v>19250</v>
      </c>
      <c r="J106" s="28">
        <v>22985</v>
      </c>
      <c r="K106" s="28">
        <v>22480</v>
      </c>
      <c r="L106" s="28">
        <v>23315</v>
      </c>
      <c r="M106" s="14"/>
      <c r="N106" s="23">
        <v>44817</v>
      </c>
      <c r="O106" s="35">
        <f t="shared" si="338"/>
        <v>415</v>
      </c>
      <c r="P106" s="35">
        <f t="shared" si="339"/>
        <v>885</v>
      </c>
      <c r="Q106" s="35">
        <f t="shared" si="337"/>
        <v>470</v>
      </c>
      <c r="R106" s="35">
        <f t="shared" si="334"/>
        <v>-3265</v>
      </c>
      <c r="S106" s="35">
        <f t="shared" si="335"/>
        <v>-3735</v>
      </c>
      <c r="T106" s="35">
        <f t="shared" si="311"/>
        <v>505</v>
      </c>
      <c r="U106" s="35">
        <f t="shared" si="336"/>
        <v>2850</v>
      </c>
      <c r="V106" s="35">
        <f t="shared" si="312"/>
        <v>2345</v>
      </c>
      <c r="W106" s="35">
        <f t="shared" si="313"/>
        <v>2760</v>
      </c>
    </row>
    <row r="107" spans="5:23" ht="16.5" x14ac:dyDescent="0.4">
      <c r="E107" s="14"/>
      <c r="F107" s="23">
        <v>44813</v>
      </c>
      <c r="G107" s="28">
        <v>20045</v>
      </c>
      <c r="H107" s="28">
        <v>19655</v>
      </c>
      <c r="I107" s="28">
        <v>19160</v>
      </c>
      <c r="J107" s="28">
        <v>22745</v>
      </c>
      <c r="K107" s="28">
        <v>22310</v>
      </c>
      <c r="L107" s="28">
        <v>23090</v>
      </c>
      <c r="M107" s="14"/>
      <c r="N107" s="23">
        <v>44813</v>
      </c>
      <c r="O107" s="35">
        <f t="shared" si="338"/>
        <v>390</v>
      </c>
      <c r="P107" s="35">
        <f t="shared" si="339"/>
        <v>885</v>
      </c>
      <c r="Q107" s="35">
        <f t="shared" ref="Q107:Q116" si="340">H107-I107</f>
        <v>495</v>
      </c>
      <c r="R107" s="35">
        <f t="shared" si="334"/>
        <v>-3090</v>
      </c>
      <c r="S107" s="35">
        <f t="shared" si="335"/>
        <v>-3585</v>
      </c>
      <c r="T107" s="35">
        <f t="shared" si="311"/>
        <v>435</v>
      </c>
      <c r="U107" s="35">
        <f t="shared" si="336"/>
        <v>2700</v>
      </c>
      <c r="V107" s="35">
        <f t="shared" si="312"/>
        <v>2265</v>
      </c>
      <c r="W107" s="35">
        <f t="shared" si="313"/>
        <v>2655</v>
      </c>
    </row>
    <row r="108" spans="5:23" ht="16.5" x14ac:dyDescent="0.4">
      <c r="E108" s="14"/>
      <c r="F108" s="23">
        <v>44812</v>
      </c>
      <c r="G108" s="28">
        <v>20030</v>
      </c>
      <c r="H108" s="28">
        <v>19620</v>
      </c>
      <c r="I108" s="28">
        <v>19180</v>
      </c>
      <c r="J108" s="28">
        <v>22855</v>
      </c>
      <c r="K108" s="28">
        <v>22290</v>
      </c>
      <c r="L108" s="28">
        <v>22940</v>
      </c>
      <c r="M108" s="14"/>
      <c r="N108" s="23">
        <v>44812</v>
      </c>
      <c r="O108" s="35">
        <f t="shared" si="338"/>
        <v>410</v>
      </c>
      <c r="P108" s="35">
        <f t="shared" si="339"/>
        <v>850</v>
      </c>
      <c r="Q108" s="35">
        <f t="shared" si="340"/>
        <v>440</v>
      </c>
      <c r="R108" s="35">
        <f t="shared" si="334"/>
        <v>-3235</v>
      </c>
      <c r="S108" s="35">
        <f t="shared" si="335"/>
        <v>-3675</v>
      </c>
      <c r="T108" s="35">
        <f t="shared" si="311"/>
        <v>565</v>
      </c>
      <c r="U108" s="35">
        <f t="shared" si="336"/>
        <v>2825</v>
      </c>
      <c r="V108" s="35">
        <f t="shared" si="312"/>
        <v>2260</v>
      </c>
      <c r="W108" s="35">
        <f t="shared" si="313"/>
        <v>2670</v>
      </c>
    </row>
    <row r="109" spans="5:23" ht="16.5" x14ac:dyDescent="0.4">
      <c r="E109" s="14"/>
      <c r="F109" s="23">
        <v>44811</v>
      </c>
      <c r="G109" s="28">
        <v>20160</v>
      </c>
      <c r="H109" s="28">
        <v>19700</v>
      </c>
      <c r="I109" s="28">
        <v>19200</v>
      </c>
      <c r="J109" s="28">
        <v>22860</v>
      </c>
      <c r="K109" s="28">
        <v>22550</v>
      </c>
      <c r="L109" s="28">
        <v>23350</v>
      </c>
      <c r="M109" s="14"/>
      <c r="N109" s="23">
        <v>44811</v>
      </c>
      <c r="O109" s="35">
        <f t="shared" si="338"/>
        <v>460</v>
      </c>
      <c r="P109" s="35">
        <f t="shared" si="339"/>
        <v>960</v>
      </c>
      <c r="Q109" s="35">
        <f t="shared" si="340"/>
        <v>500</v>
      </c>
      <c r="R109" s="35">
        <f t="shared" si="334"/>
        <v>-3160</v>
      </c>
      <c r="S109" s="35">
        <f t="shared" si="335"/>
        <v>-3660</v>
      </c>
      <c r="T109" s="35">
        <f t="shared" si="311"/>
        <v>310</v>
      </c>
      <c r="U109" s="35">
        <f t="shared" si="336"/>
        <v>2700</v>
      </c>
      <c r="V109" s="35">
        <f t="shared" si="312"/>
        <v>2390</v>
      </c>
      <c r="W109" s="35">
        <f t="shared" si="313"/>
        <v>2850</v>
      </c>
    </row>
    <row r="110" spans="5:23" ht="16.5" x14ac:dyDescent="0.4">
      <c r="E110" s="14"/>
      <c r="F110" s="23">
        <v>44810</v>
      </c>
      <c r="G110" s="28">
        <v>19850</v>
      </c>
      <c r="H110" s="28">
        <v>19520</v>
      </c>
      <c r="I110" s="28">
        <v>19095</v>
      </c>
      <c r="J110" s="28">
        <v>22870</v>
      </c>
      <c r="K110" s="28">
        <v>22245</v>
      </c>
      <c r="L110" s="28">
        <v>23030</v>
      </c>
      <c r="M110" s="14"/>
      <c r="N110" s="23">
        <v>44810</v>
      </c>
      <c r="O110" s="35">
        <f t="shared" si="338"/>
        <v>330</v>
      </c>
      <c r="P110" s="35">
        <f t="shared" si="339"/>
        <v>755</v>
      </c>
      <c r="Q110" s="35">
        <f t="shared" si="340"/>
        <v>425</v>
      </c>
      <c r="R110" s="35">
        <f t="shared" si="334"/>
        <v>-3350</v>
      </c>
      <c r="S110" s="35">
        <f t="shared" si="335"/>
        <v>-3775</v>
      </c>
      <c r="T110" s="35">
        <f t="shared" si="311"/>
        <v>625</v>
      </c>
      <c r="U110" s="35">
        <f t="shared" si="336"/>
        <v>3020</v>
      </c>
      <c r="V110" s="35">
        <f t="shared" si="312"/>
        <v>2395</v>
      </c>
      <c r="W110" s="35">
        <f t="shared" si="313"/>
        <v>2725</v>
      </c>
    </row>
    <row r="111" spans="5:23" ht="16.5" x14ac:dyDescent="0.4">
      <c r="E111" s="14"/>
      <c r="F111" s="23">
        <v>44809</v>
      </c>
      <c r="G111" s="28">
        <v>20020</v>
      </c>
      <c r="H111" s="28">
        <v>19800</v>
      </c>
      <c r="I111" s="28">
        <v>19400</v>
      </c>
      <c r="J111" s="28">
        <v>22755</v>
      </c>
      <c r="K111" s="28">
        <v>22515</v>
      </c>
      <c r="L111" s="28">
        <v>23380</v>
      </c>
      <c r="M111" s="14"/>
      <c r="N111" s="23">
        <v>44809</v>
      </c>
      <c r="O111" s="35">
        <f t="shared" si="338"/>
        <v>220</v>
      </c>
      <c r="P111" s="35">
        <f t="shared" si="339"/>
        <v>620</v>
      </c>
      <c r="Q111" s="35">
        <f t="shared" si="340"/>
        <v>400</v>
      </c>
      <c r="R111" s="35">
        <f t="shared" si="334"/>
        <v>-2955</v>
      </c>
      <c r="S111" s="35">
        <f t="shared" si="335"/>
        <v>-3355</v>
      </c>
      <c r="T111" s="35">
        <f t="shared" si="311"/>
        <v>240</v>
      </c>
      <c r="U111" s="35">
        <f t="shared" si="336"/>
        <v>2735</v>
      </c>
      <c r="V111" s="35">
        <f t="shared" si="312"/>
        <v>2495</v>
      </c>
      <c r="W111" s="35">
        <f t="shared" si="313"/>
        <v>2715</v>
      </c>
    </row>
    <row r="112" spans="5:23" ht="16.5" x14ac:dyDescent="0.4">
      <c r="E112" s="14"/>
      <c r="F112" s="23">
        <v>44806</v>
      </c>
      <c r="G112" s="28">
        <v>19890</v>
      </c>
      <c r="H112" s="28">
        <v>19560</v>
      </c>
      <c r="I112" s="28">
        <v>19230</v>
      </c>
      <c r="J112" s="28">
        <v>22500</v>
      </c>
      <c r="K112" s="28">
        <v>22430</v>
      </c>
      <c r="L112" s="28">
        <v>23025</v>
      </c>
      <c r="M112" s="14"/>
      <c r="N112" s="23">
        <v>44806</v>
      </c>
      <c r="O112" s="35">
        <f t="shared" ref="O112:O136" si="341">G112-H112</f>
        <v>330</v>
      </c>
      <c r="P112" s="35">
        <f t="shared" ref="P112:P121" si="342">G112-I112</f>
        <v>660</v>
      </c>
      <c r="Q112" s="35">
        <f t="shared" si="340"/>
        <v>330</v>
      </c>
      <c r="R112" s="35">
        <f t="shared" si="334"/>
        <v>-2940</v>
      </c>
      <c r="S112" s="35">
        <f t="shared" si="335"/>
        <v>-3270</v>
      </c>
      <c r="T112" s="35">
        <f t="shared" si="311"/>
        <v>70</v>
      </c>
      <c r="U112" s="35">
        <f t="shared" si="336"/>
        <v>2610</v>
      </c>
      <c r="V112" s="35">
        <f t="shared" si="312"/>
        <v>2540</v>
      </c>
      <c r="W112" s="35">
        <f t="shared" si="313"/>
        <v>2870</v>
      </c>
    </row>
    <row r="113" spans="5:23" ht="16.5" x14ac:dyDescent="0.4">
      <c r="E113" s="14"/>
      <c r="F113" s="23">
        <v>44805</v>
      </c>
      <c r="G113" s="28">
        <v>20485</v>
      </c>
      <c r="H113" s="28">
        <v>19885</v>
      </c>
      <c r="I113" s="28">
        <v>19465</v>
      </c>
      <c r="J113" s="28">
        <v>22350</v>
      </c>
      <c r="K113" s="28">
        <v>22690</v>
      </c>
      <c r="L113" s="28">
        <v>23285</v>
      </c>
      <c r="M113" s="14"/>
      <c r="N113" s="23">
        <v>44805</v>
      </c>
      <c r="O113" s="35">
        <f t="shared" si="341"/>
        <v>600</v>
      </c>
      <c r="P113" s="35">
        <f t="shared" si="342"/>
        <v>1020</v>
      </c>
      <c r="Q113" s="35">
        <f t="shared" si="340"/>
        <v>420</v>
      </c>
      <c r="R113" s="35">
        <f t="shared" si="334"/>
        <v>-2465</v>
      </c>
      <c r="S113" s="35">
        <f t="shared" si="335"/>
        <v>-2885</v>
      </c>
      <c r="T113" s="35">
        <f t="shared" si="311"/>
        <v>-340</v>
      </c>
      <c r="U113" s="35">
        <f t="shared" si="336"/>
        <v>1865</v>
      </c>
      <c r="V113" s="35">
        <f t="shared" si="312"/>
        <v>2205</v>
      </c>
      <c r="W113" s="35">
        <f t="shared" si="313"/>
        <v>2805</v>
      </c>
    </row>
    <row r="114" spans="5:23" ht="16.5" x14ac:dyDescent="0.4">
      <c r="E114" s="14"/>
      <c r="F114" s="23">
        <v>44804</v>
      </c>
      <c r="G114" s="28">
        <v>20435</v>
      </c>
      <c r="H114" s="28">
        <v>19955</v>
      </c>
      <c r="I114" s="28">
        <v>19745</v>
      </c>
      <c r="J114" s="28">
        <v>22050</v>
      </c>
      <c r="K114" s="28">
        <v>22605</v>
      </c>
      <c r="L114" s="28">
        <v>23340</v>
      </c>
      <c r="M114" s="14"/>
      <c r="N114" s="23">
        <v>44804</v>
      </c>
      <c r="O114" s="35">
        <f t="shared" si="341"/>
        <v>480</v>
      </c>
      <c r="P114" s="35">
        <f t="shared" si="342"/>
        <v>690</v>
      </c>
      <c r="Q114" s="35">
        <f t="shared" si="340"/>
        <v>210</v>
      </c>
      <c r="R114" s="35">
        <f t="shared" si="334"/>
        <v>-2095</v>
      </c>
      <c r="S114" s="35">
        <f t="shared" si="335"/>
        <v>-2305</v>
      </c>
      <c r="T114" s="35">
        <f t="shared" si="311"/>
        <v>-555</v>
      </c>
      <c r="U114" s="35">
        <f t="shared" si="336"/>
        <v>1615</v>
      </c>
      <c r="V114" s="35">
        <f t="shared" si="312"/>
        <v>2170</v>
      </c>
      <c r="W114" s="35">
        <f t="shared" si="313"/>
        <v>2650</v>
      </c>
    </row>
    <row r="115" spans="5:23" ht="16.5" x14ac:dyDescent="0.4">
      <c r="E115" s="14"/>
      <c r="F115" s="23">
        <v>44803</v>
      </c>
      <c r="G115" s="28">
        <v>20655</v>
      </c>
      <c r="H115" s="28">
        <v>20040</v>
      </c>
      <c r="I115" s="28">
        <v>19820</v>
      </c>
      <c r="J115" s="28">
        <v>22320</v>
      </c>
      <c r="K115" s="28">
        <v>22745</v>
      </c>
      <c r="L115" s="28">
        <v>23585</v>
      </c>
      <c r="M115" s="14"/>
      <c r="N115" s="23">
        <v>44803</v>
      </c>
      <c r="O115" s="35">
        <f t="shared" si="341"/>
        <v>615</v>
      </c>
      <c r="P115" s="35">
        <f t="shared" si="342"/>
        <v>835</v>
      </c>
      <c r="Q115" s="35">
        <f t="shared" si="340"/>
        <v>220</v>
      </c>
      <c r="R115" s="35">
        <f t="shared" si="334"/>
        <v>-2280</v>
      </c>
      <c r="S115" s="35">
        <f t="shared" si="335"/>
        <v>-2500</v>
      </c>
      <c r="T115" s="35">
        <f t="shared" si="311"/>
        <v>-425</v>
      </c>
      <c r="U115" s="35">
        <f t="shared" si="336"/>
        <v>1665</v>
      </c>
      <c r="V115" s="35">
        <f t="shared" si="312"/>
        <v>2090</v>
      </c>
      <c r="W115" s="35">
        <f t="shared" si="313"/>
        <v>2705</v>
      </c>
    </row>
    <row r="116" spans="5:23" ht="16.5" x14ac:dyDescent="0.4">
      <c r="E116" s="14"/>
      <c r="F116" s="23">
        <v>44802</v>
      </c>
      <c r="G116" s="28">
        <v>20710</v>
      </c>
      <c r="H116" s="28">
        <v>20190</v>
      </c>
      <c r="I116" s="28">
        <v>19830</v>
      </c>
      <c r="J116" s="28">
        <v>22155</v>
      </c>
      <c r="K116" s="28">
        <v>22530</v>
      </c>
      <c r="L116" s="28">
        <v>23590</v>
      </c>
      <c r="M116" s="14"/>
      <c r="N116" s="23">
        <v>44802</v>
      </c>
      <c r="O116" s="35">
        <f t="shared" si="341"/>
        <v>520</v>
      </c>
      <c r="P116" s="35">
        <f t="shared" si="342"/>
        <v>880</v>
      </c>
      <c r="Q116" s="35">
        <f t="shared" si="340"/>
        <v>360</v>
      </c>
      <c r="R116" s="35">
        <f t="shared" si="334"/>
        <v>-1965</v>
      </c>
      <c r="S116" s="35">
        <f t="shared" si="335"/>
        <v>-2325</v>
      </c>
      <c r="T116" s="35">
        <f t="shared" si="311"/>
        <v>-375</v>
      </c>
      <c r="U116" s="35">
        <f t="shared" si="336"/>
        <v>1445</v>
      </c>
      <c r="V116" s="35">
        <f t="shared" si="312"/>
        <v>1820</v>
      </c>
      <c r="W116" s="35">
        <f t="shared" si="313"/>
        <v>2340</v>
      </c>
    </row>
    <row r="117" spans="5:23" ht="16.5" x14ac:dyDescent="0.4">
      <c r="E117" s="14"/>
      <c r="F117" s="23">
        <v>44799</v>
      </c>
      <c r="G117" s="28">
        <v>20650</v>
      </c>
      <c r="H117" s="28">
        <v>19850</v>
      </c>
      <c r="I117" s="28">
        <v>19410</v>
      </c>
      <c r="J117" s="28">
        <v>21810</v>
      </c>
      <c r="K117" s="28">
        <v>22275</v>
      </c>
      <c r="L117" s="28">
        <v>23810</v>
      </c>
      <c r="M117" s="14"/>
      <c r="N117" s="23">
        <v>44799</v>
      </c>
      <c r="O117" s="35">
        <f t="shared" si="341"/>
        <v>800</v>
      </c>
      <c r="P117" s="35">
        <f t="shared" si="342"/>
        <v>1240</v>
      </c>
      <c r="Q117" s="35">
        <f t="shared" ref="Q117:Q126" si="343">H117-I117</f>
        <v>440</v>
      </c>
      <c r="R117" s="35">
        <f t="shared" si="334"/>
        <v>-1960</v>
      </c>
      <c r="S117" s="35">
        <f t="shared" si="335"/>
        <v>-2400</v>
      </c>
      <c r="T117" s="35">
        <f t="shared" si="311"/>
        <v>-465</v>
      </c>
      <c r="U117" s="35">
        <f t="shared" si="336"/>
        <v>1160</v>
      </c>
      <c r="V117" s="35">
        <f t="shared" si="312"/>
        <v>1625</v>
      </c>
      <c r="W117" s="35">
        <f t="shared" si="313"/>
        <v>2425</v>
      </c>
    </row>
    <row r="118" spans="5:23" ht="16.5" x14ac:dyDescent="0.4">
      <c r="E118" s="14"/>
      <c r="F118" s="23">
        <v>44798</v>
      </c>
      <c r="G118" s="28">
        <v>20440</v>
      </c>
      <c r="H118" s="28">
        <v>19610</v>
      </c>
      <c r="I118" s="28">
        <v>19125</v>
      </c>
      <c r="J118" s="28">
        <v>21600</v>
      </c>
      <c r="K118" s="28">
        <v>22210</v>
      </c>
      <c r="L118" s="28">
        <v>23710</v>
      </c>
      <c r="M118" s="14"/>
      <c r="N118" s="23">
        <v>44798</v>
      </c>
      <c r="O118" s="35">
        <f t="shared" si="341"/>
        <v>830</v>
      </c>
      <c r="P118" s="35">
        <f t="shared" si="342"/>
        <v>1315</v>
      </c>
      <c r="Q118" s="35">
        <f t="shared" si="343"/>
        <v>485</v>
      </c>
      <c r="R118" s="35">
        <f t="shared" si="334"/>
        <v>-1990</v>
      </c>
      <c r="S118" s="35">
        <f t="shared" si="335"/>
        <v>-2475</v>
      </c>
      <c r="T118" s="35">
        <f t="shared" si="311"/>
        <v>-610</v>
      </c>
      <c r="U118" s="35">
        <f t="shared" si="336"/>
        <v>1160</v>
      </c>
      <c r="V118" s="35">
        <f t="shared" si="312"/>
        <v>1770</v>
      </c>
      <c r="W118" s="35">
        <f t="shared" si="313"/>
        <v>2600</v>
      </c>
    </row>
    <row r="119" spans="5:23" ht="16.5" x14ac:dyDescent="0.4">
      <c r="E119" s="14"/>
      <c r="F119" s="23">
        <v>44797</v>
      </c>
      <c r="G119" s="28">
        <v>19745</v>
      </c>
      <c r="H119" s="28">
        <v>19260</v>
      </c>
      <c r="I119" s="28">
        <v>18980</v>
      </c>
      <c r="J119" s="28">
        <v>21470</v>
      </c>
      <c r="K119" s="28">
        <v>21935</v>
      </c>
      <c r="L119" s="28">
        <v>23265</v>
      </c>
      <c r="M119" s="14"/>
      <c r="N119" s="23">
        <v>44797</v>
      </c>
      <c r="O119" s="35">
        <f t="shared" si="341"/>
        <v>485</v>
      </c>
      <c r="P119" s="35">
        <f t="shared" si="342"/>
        <v>765</v>
      </c>
      <c r="Q119" s="35">
        <f t="shared" si="343"/>
        <v>280</v>
      </c>
      <c r="R119" s="35">
        <f t="shared" si="334"/>
        <v>-2210</v>
      </c>
      <c r="S119" s="35">
        <f t="shared" si="335"/>
        <v>-2490</v>
      </c>
      <c r="T119" s="35">
        <f t="shared" si="311"/>
        <v>-465</v>
      </c>
      <c r="U119" s="35">
        <f t="shared" si="336"/>
        <v>1725</v>
      </c>
      <c r="V119" s="35">
        <f t="shared" si="312"/>
        <v>2190</v>
      </c>
      <c r="W119" s="35">
        <f t="shared" si="313"/>
        <v>2675</v>
      </c>
    </row>
    <row r="120" spans="5:23" ht="16.5" x14ac:dyDescent="0.4">
      <c r="E120" s="14"/>
      <c r="F120" s="23">
        <v>44796</v>
      </c>
      <c r="G120" s="28">
        <v>19535</v>
      </c>
      <c r="H120" s="28">
        <v>19200</v>
      </c>
      <c r="I120" s="28">
        <v>18900</v>
      </c>
      <c r="J120" s="28">
        <v>21425</v>
      </c>
      <c r="K120" s="28">
        <v>22050</v>
      </c>
      <c r="L120" s="28">
        <v>23360</v>
      </c>
      <c r="M120" s="14"/>
      <c r="N120" s="23">
        <v>44796</v>
      </c>
      <c r="O120" s="35">
        <f t="shared" si="341"/>
        <v>335</v>
      </c>
      <c r="P120" s="35">
        <f t="shared" si="342"/>
        <v>635</v>
      </c>
      <c r="Q120" s="35">
        <f t="shared" si="343"/>
        <v>300</v>
      </c>
      <c r="R120" s="35">
        <f t="shared" si="334"/>
        <v>-2225</v>
      </c>
      <c r="S120" s="35">
        <f t="shared" si="335"/>
        <v>-2525</v>
      </c>
      <c r="T120" s="35">
        <f t="shared" si="311"/>
        <v>-625</v>
      </c>
      <c r="U120" s="35">
        <f t="shared" si="336"/>
        <v>1890</v>
      </c>
      <c r="V120" s="35">
        <f t="shared" si="312"/>
        <v>2515</v>
      </c>
      <c r="W120" s="35">
        <f t="shared" si="313"/>
        <v>2850</v>
      </c>
    </row>
    <row r="121" spans="5:23" ht="16.5" x14ac:dyDescent="0.4">
      <c r="E121" s="14"/>
      <c r="F121" s="23">
        <v>44795</v>
      </c>
      <c r="G121" s="28">
        <v>19425</v>
      </c>
      <c r="H121" s="28">
        <v>19180</v>
      </c>
      <c r="I121" s="28">
        <v>18850</v>
      </c>
      <c r="J121" s="28">
        <v>21300</v>
      </c>
      <c r="K121" s="28">
        <v>22000</v>
      </c>
      <c r="L121" s="28">
        <v>23305</v>
      </c>
      <c r="M121" s="14"/>
      <c r="N121" s="23">
        <v>44795</v>
      </c>
      <c r="O121" s="35">
        <f t="shared" si="341"/>
        <v>245</v>
      </c>
      <c r="P121" s="35">
        <f t="shared" si="342"/>
        <v>575</v>
      </c>
      <c r="Q121" s="35">
        <f t="shared" si="343"/>
        <v>330</v>
      </c>
      <c r="R121" s="35">
        <f t="shared" si="334"/>
        <v>-2120</v>
      </c>
      <c r="S121" s="35">
        <f t="shared" si="335"/>
        <v>-2450</v>
      </c>
      <c r="T121" s="35">
        <f t="shared" si="311"/>
        <v>-700</v>
      </c>
      <c r="U121" s="35">
        <f t="shared" si="336"/>
        <v>1875</v>
      </c>
      <c r="V121" s="35">
        <f t="shared" si="312"/>
        <v>2575</v>
      </c>
      <c r="W121" s="35">
        <f t="shared" si="313"/>
        <v>2820</v>
      </c>
    </row>
    <row r="122" spans="5:23" ht="16.5" x14ac:dyDescent="0.4">
      <c r="E122" s="14"/>
      <c r="F122" s="23">
        <v>44792</v>
      </c>
      <c r="G122" s="28">
        <v>19110</v>
      </c>
      <c r="H122" s="28">
        <v>18950</v>
      </c>
      <c r="I122" s="28">
        <v>18715</v>
      </c>
      <c r="J122" s="28">
        <v>20810</v>
      </c>
      <c r="K122" s="28">
        <v>21595</v>
      </c>
      <c r="L122" s="28">
        <v>22785</v>
      </c>
      <c r="M122" s="14"/>
      <c r="N122" s="23">
        <v>44792</v>
      </c>
      <c r="O122" s="35">
        <f t="shared" si="341"/>
        <v>160</v>
      </c>
      <c r="P122" s="35">
        <f t="shared" ref="P122:P131" si="344">G122-I122</f>
        <v>395</v>
      </c>
      <c r="Q122" s="35">
        <f t="shared" si="343"/>
        <v>235</v>
      </c>
      <c r="R122" s="35">
        <f t="shared" si="334"/>
        <v>-1860</v>
      </c>
      <c r="S122" s="35">
        <f t="shared" si="335"/>
        <v>-2095</v>
      </c>
      <c r="T122" s="35">
        <f t="shared" si="311"/>
        <v>-785</v>
      </c>
      <c r="U122" s="35">
        <f t="shared" si="336"/>
        <v>1700</v>
      </c>
      <c r="V122" s="35">
        <f t="shared" si="312"/>
        <v>2485</v>
      </c>
      <c r="W122" s="35">
        <f t="shared" si="313"/>
        <v>2645</v>
      </c>
    </row>
    <row r="123" spans="5:23" ht="16.5" x14ac:dyDescent="0.4">
      <c r="E123" s="14"/>
      <c r="F123" s="23">
        <v>44791</v>
      </c>
      <c r="G123" s="28">
        <v>18995</v>
      </c>
      <c r="H123" s="28">
        <v>18840</v>
      </c>
      <c r="I123" s="28">
        <v>18680</v>
      </c>
      <c r="J123" s="28">
        <v>20500</v>
      </c>
      <c r="K123" s="28">
        <v>21410</v>
      </c>
      <c r="L123" s="28">
        <v>22555</v>
      </c>
      <c r="M123" s="14"/>
      <c r="N123" s="23">
        <v>44791</v>
      </c>
      <c r="O123" s="35">
        <f t="shared" si="341"/>
        <v>155</v>
      </c>
      <c r="P123" s="35">
        <f t="shared" si="344"/>
        <v>315</v>
      </c>
      <c r="Q123" s="35">
        <f t="shared" si="343"/>
        <v>160</v>
      </c>
      <c r="R123" s="35">
        <f t="shared" si="334"/>
        <v>-1660</v>
      </c>
      <c r="S123" s="35">
        <f t="shared" si="335"/>
        <v>-1820</v>
      </c>
      <c r="T123" s="35">
        <f t="shared" ref="T123:T186" si="345">J123-K123</f>
        <v>-910</v>
      </c>
      <c r="U123" s="35">
        <f t="shared" si="336"/>
        <v>1505</v>
      </c>
      <c r="V123" s="35">
        <f t="shared" ref="V123:V186" si="346">K123-G123</f>
        <v>2415</v>
      </c>
      <c r="W123" s="35">
        <f t="shared" ref="W123:W186" si="347">K123-H123</f>
        <v>2570</v>
      </c>
    </row>
    <row r="124" spans="5:23" ht="16.5" x14ac:dyDescent="0.4">
      <c r="E124" s="14"/>
      <c r="F124" s="23">
        <v>44790</v>
      </c>
      <c r="G124" s="28">
        <v>19035</v>
      </c>
      <c r="H124" s="28">
        <v>18895</v>
      </c>
      <c r="I124" s="28">
        <v>18720</v>
      </c>
      <c r="J124" s="28">
        <v>20515</v>
      </c>
      <c r="K124" s="28">
        <v>21455</v>
      </c>
      <c r="L124" s="28">
        <v>22515</v>
      </c>
      <c r="M124" s="14"/>
      <c r="N124" s="23">
        <v>44790</v>
      </c>
      <c r="O124" s="35">
        <f t="shared" si="341"/>
        <v>140</v>
      </c>
      <c r="P124" s="35">
        <f t="shared" si="344"/>
        <v>315</v>
      </c>
      <c r="Q124" s="35">
        <f t="shared" si="343"/>
        <v>175</v>
      </c>
      <c r="R124" s="35">
        <f t="shared" si="334"/>
        <v>-1620</v>
      </c>
      <c r="S124" s="35">
        <f t="shared" si="335"/>
        <v>-1795</v>
      </c>
      <c r="T124" s="35">
        <f t="shared" si="345"/>
        <v>-940</v>
      </c>
      <c r="U124" s="35">
        <f t="shared" si="336"/>
        <v>1480</v>
      </c>
      <c r="V124" s="35">
        <f t="shared" si="346"/>
        <v>2420</v>
      </c>
      <c r="W124" s="35">
        <f t="shared" si="347"/>
        <v>2560</v>
      </c>
    </row>
    <row r="125" spans="5:23" ht="16.5" x14ac:dyDescent="0.4">
      <c r="E125" s="14"/>
      <c r="F125" s="23">
        <v>44789</v>
      </c>
      <c r="G125" s="28">
        <v>19165</v>
      </c>
      <c r="H125" s="28">
        <v>18965</v>
      </c>
      <c r="I125" s="28">
        <v>18755</v>
      </c>
      <c r="J125" s="28">
        <v>20410</v>
      </c>
      <c r="K125" s="28">
        <v>21425</v>
      </c>
      <c r="L125" s="28">
        <v>22565</v>
      </c>
      <c r="M125" s="14"/>
      <c r="N125" s="23">
        <v>44789</v>
      </c>
      <c r="O125" s="35">
        <f t="shared" si="341"/>
        <v>200</v>
      </c>
      <c r="P125" s="35">
        <f t="shared" si="344"/>
        <v>410</v>
      </c>
      <c r="Q125" s="35">
        <f t="shared" si="343"/>
        <v>210</v>
      </c>
      <c r="R125" s="35">
        <f t="shared" si="334"/>
        <v>-1445</v>
      </c>
      <c r="S125" s="35">
        <f t="shared" si="335"/>
        <v>-1655</v>
      </c>
      <c r="T125" s="35">
        <f t="shared" si="345"/>
        <v>-1015</v>
      </c>
      <c r="U125" s="35">
        <f t="shared" si="336"/>
        <v>1245</v>
      </c>
      <c r="V125" s="35">
        <f t="shared" si="346"/>
        <v>2260</v>
      </c>
      <c r="W125" s="35">
        <f t="shared" si="347"/>
        <v>2460</v>
      </c>
    </row>
    <row r="126" spans="5:23" ht="16.5" x14ac:dyDescent="0.4">
      <c r="E126" s="14"/>
      <c r="F126" s="23">
        <v>44788</v>
      </c>
      <c r="G126" s="28">
        <v>19095</v>
      </c>
      <c r="H126" s="28">
        <v>18865</v>
      </c>
      <c r="I126" s="28">
        <v>18770</v>
      </c>
      <c r="J126" s="28">
        <v>20080</v>
      </c>
      <c r="K126" s="28">
        <v>21100</v>
      </c>
      <c r="L126" s="28">
        <v>22235</v>
      </c>
      <c r="M126" s="14"/>
      <c r="N126" s="23">
        <v>44788</v>
      </c>
      <c r="O126" s="35">
        <f t="shared" si="341"/>
        <v>230</v>
      </c>
      <c r="P126" s="35">
        <f t="shared" si="344"/>
        <v>325</v>
      </c>
      <c r="Q126" s="35">
        <f t="shared" si="343"/>
        <v>95</v>
      </c>
      <c r="R126" s="35">
        <f t="shared" si="334"/>
        <v>-1215</v>
      </c>
      <c r="S126" s="35">
        <f t="shared" si="335"/>
        <v>-1310</v>
      </c>
      <c r="T126" s="35">
        <f t="shared" si="345"/>
        <v>-1020</v>
      </c>
      <c r="U126" s="35">
        <f t="shared" si="336"/>
        <v>985</v>
      </c>
      <c r="V126" s="35">
        <f t="shared" si="346"/>
        <v>2005</v>
      </c>
      <c r="W126" s="35">
        <f t="shared" si="347"/>
        <v>2235</v>
      </c>
    </row>
    <row r="127" spans="5:23" ht="16.5" x14ac:dyDescent="0.4">
      <c r="E127" s="14"/>
      <c r="F127" s="23">
        <v>44785</v>
      </c>
      <c r="G127" s="28">
        <v>18845</v>
      </c>
      <c r="H127" s="28">
        <v>18820</v>
      </c>
      <c r="I127" s="28">
        <v>18700</v>
      </c>
      <c r="J127" s="28">
        <v>19650</v>
      </c>
      <c r="K127" s="28">
        <v>20680</v>
      </c>
      <c r="L127" s="28">
        <v>21790</v>
      </c>
      <c r="M127" s="14"/>
      <c r="N127" s="23">
        <v>44785</v>
      </c>
      <c r="O127" s="35">
        <f t="shared" si="341"/>
        <v>25</v>
      </c>
      <c r="P127" s="35">
        <f t="shared" si="344"/>
        <v>145</v>
      </c>
      <c r="Q127" s="35">
        <f t="shared" ref="Q127:Q136" si="348">H127-I127</f>
        <v>120</v>
      </c>
      <c r="R127" s="35">
        <f t="shared" si="334"/>
        <v>-830</v>
      </c>
      <c r="S127" s="35">
        <f t="shared" si="335"/>
        <v>-950</v>
      </c>
      <c r="T127" s="35">
        <f t="shared" si="345"/>
        <v>-1030</v>
      </c>
      <c r="U127" s="35">
        <f t="shared" si="336"/>
        <v>805</v>
      </c>
      <c r="V127" s="35">
        <f t="shared" si="346"/>
        <v>1835</v>
      </c>
      <c r="W127" s="35">
        <f t="shared" si="347"/>
        <v>1860</v>
      </c>
    </row>
    <row r="128" spans="5:23" ht="16.5" x14ac:dyDescent="0.4">
      <c r="E128" s="14"/>
      <c r="F128" s="23">
        <v>44784</v>
      </c>
      <c r="G128" s="28">
        <v>18800</v>
      </c>
      <c r="H128" s="28">
        <v>18800</v>
      </c>
      <c r="I128" s="28">
        <v>18700</v>
      </c>
      <c r="J128" s="28">
        <v>19615</v>
      </c>
      <c r="K128" s="28">
        <v>20650</v>
      </c>
      <c r="L128" s="28">
        <v>21730</v>
      </c>
      <c r="M128" s="14"/>
      <c r="N128" s="23">
        <v>44784</v>
      </c>
      <c r="O128" s="35">
        <f t="shared" si="341"/>
        <v>0</v>
      </c>
      <c r="P128" s="35">
        <f t="shared" si="344"/>
        <v>100</v>
      </c>
      <c r="Q128" s="35">
        <f t="shared" si="348"/>
        <v>100</v>
      </c>
      <c r="R128" s="35">
        <f t="shared" si="334"/>
        <v>-815</v>
      </c>
      <c r="S128" s="35">
        <f t="shared" si="335"/>
        <v>-915</v>
      </c>
      <c r="T128" s="35">
        <f t="shared" si="345"/>
        <v>-1035</v>
      </c>
      <c r="U128" s="35">
        <f t="shared" si="336"/>
        <v>815</v>
      </c>
      <c r="V128" s="35">
        <f t="shared" si="346"/>
        <v>1850</v>
      </c>
      <c r="W128" s="35">
        <f t="shared" si="347"/>
        <v>1850</v>
      </c>
    </row>
    <row r="129" spans="5:23" ht="16.5" x14ac:dyDescent="0.4">
      <c r="E129" s="14"/>
      <c r="F129" s="23">
        <v>44783</v>
      </c>
      <c r="G129" s="28">
        <v>18820</v>
      </c>
      <c r="H129" s="28">
        <v>18805</v>
      </c>
      <c r="I129" s="28">
        <v>18775</v>
      </c>
      <c r="J129" s="28">
        <v>19700</v>
      </c>
      <c r="K129" s="28">
        <v>20755</v>
      </c>
      <c r="L129" s="28">
        <v>21745</v>
      </c>
      <c r="M129" s="14"/>
      <c r="N129" s="23">
        <v>44783</v>
      </c>
      <c r="O129" s="35">
        <f t="shared" si="341"/>
        <v>15</v>
      </c>
      <c r="P129" s="35">
        <f t="shared" si="344"/>
        <v>45</v>
      </c>
      <c r="Q129" s="35">
        <f t="shared" si="348"/>
        <v>30</v>
      </c>
      <c r="R129" s="35">
        <f t="shared" si="334"/>
        <v>-895</v>
      </c>
      <c r="S129" s="35">
        <f t="shared" si="335"/>
        <v>-925</v>
      </c>
      <c r="T129" s="35">
        <f t="shared" si="345"/>
        <v>-1055</v>
      </c>
      <c r="U129" s="35">
        <f t="shared" si="336"/>
        <v>880</v>
      </c>
      <c r="V129" s="35">
        <f t="shared" si="346"/>
        <v>1935</v>
      </c>
      <c r="W129" s="35">
        <f t="shared" si="347"/>
        <v>1950</v>
      </c>
    </row>
    <row r="130" spans="5:23" ht="16.5" x14ac:dyDescent="0.4">
      <c r="E130" s="14"/>
      <c r="F130" s="23">
        <v>44782</v>
      </c>
      <c r="G130" s="28">
        <v>18895</v>
      </c>
      <c r="H130" s="28">
        <v>18820</v>
      </c>
      <c r="I130" s="28">
        <v>18775</v>
      </c>
      <c r="J130" s="28">
        <v>19850</v>
      </c>
      <c r="K130" s="28">
        <v>20865</v>
      </c>
      <c r="L130" s="28">
        <v>21950</v>
      </c>
      <c r="M130" s="14"/>
      <c r="N130" s="23">
        <v>44782</v>
      </c>
      <c r="O130" s="35">
        <f t="shared" si="341"/>
        <v>75</v>
      </c>
      <c r="P130" s="35">
        <f t="shared" si="344"/>
        <v>120</v>
      </c>
      <c r="Q130" s="35">
        <f t="shared" si="348"/>
        <v>45</v>
      </c>
      <c r="R130" s="35">
        <f t="shared" si="334"/>
        <v>-1030</v>
      </c>
      <c r="S130" s="35">
        <f t="shared" si="335"/>
        <v>-1075</v>
      </c>
      <c r="T130" s="35">
        <f t="shared" si="345"/>
        <v>-1015</v>
      </c>
      <c r="U130" s="35">
        <f t="shared" si="336"/>
        <v>955</v>
      </c>
      <c r="V130" s="35">
        <f t="shared" si="346"/>
        <v>1970</v>
      </c>
      <c r="W130" s="35">
        <f t="shared" si="347"/>
        <v>2045</v>
      </c>
    </row>
    <row r="131" spans="5:23" ht="16.5" x14ac:dyDescent="0.4">
      <c r="E131" s="14"/>
      <c r="F131" s="23">
        <v>44781</v>
      </c>
      <c r="G131" s="28">
        <v>18900</v>
      </c>
      <c r="H131" s="28">
        <v>18885</v>
      </c>
      <c r="I131" s="28">
        <v>18835</v>
      </c>
      <c r="J131" s="28">
        <v>19875</v>
      </c>
      <c r="K131" s="28">
        <v>20715</v>
      </c>
      <c r="L131" s="28">
        <v>21800</v>
      </c>
      <c r="M131" s="14"/>
      <c r="N131" s="23">
        <v>44781</v>
      </c>
      <c r="O131" s="35">
        <f t="shared" si="341"/>
        <v>15</v>
      </c>
      <c r="P131" s="35">
        <f t="shared" si="344"/>
        <v>65</v>
      </c>
      <c r="Q131" s="35">
        <f t="shared" si="348"/>
        <v>50</v>
      </c>
      <c r="R131" s="35">
        <f t="shared" si="334"/>
        <v>-990</v>
      </c>
      <c r="S131" s="35">
        <f t="shared" si="335"/>
        <v>-1040</v>
      </c>
      <c r="T131" s="35">
        <f t="shared" si="345"/>
        <v>-840</v>
      </c>
      <c r="U131" s="35">
        <f t="shared" si="336"/>
        <v>975</v>
      </c>
      <c r="V131" s="35">
        <f t="shared" si="346"/>
        <v>1815</v>
      </c>
      <c r="W131" s="35">
        <f t="shared" si="347"/>
        <v>1830</v>
      </c>
    </row>
    <row r="132" spans="5:23" ht="16.5" x14ac:dyDescent="0.4">
      <c r="E132" s="14"/>
      <c r="F132" s="23">
        <v>44778</v>
      </c>
      <c r="G132" s="28">
        <v>19140</v>
      </c>
      <c r="H132" s="28">
        <v>18940</v>
      </c>
      <c r="I132" s="28">
        <v>18845</v>
      </c>
      <c r="J132" s="28">
        <v>20480</v>
      </c>
      <c r="K132" s="28">
        <v>21375</v>
      </c>
      <c r="L132" s="28">
        <v>22520</v>
      </c>
      <c r="M132" s="14"/>
      <c r="N132" s="23">
        <v>44778</v>
      </c>
      <c r="O132" s="35">
        <f t="shared" si="341"/>
        <v>200</v>
      </c>
      <c r="P132" s="35">
        <f t="shared" ref="P132:P141" si="349">G132-I132</f>
        <v>295</v>
      </c>
      <c r="Q132" s="35">
        <f t="shared" si="348"/>
        <v>95</v>
      </c>
      <c r="R132" s="35">
        <f t="shared" si="334"/>
        <v>-1540</v>
      </c>
      <c r="S132" s="35">
        <f t="shared" si="335"/>
        <v>-1635</v>
      </c>
      <c r="T132" s="35">
        <f t="shared" si="345"/>
        <v>-895</v>
      </c>
      <c r="U132" s="35">
        <f t="shared" si="336"/>
        <v>1340</v>
      </c>
      <c r="V132" s="35">
        <f t="shared" si="346"/>
        <v>2235</v>
      </c>
      <c r="W132" s="35">
        <f t="shared" si="347"/>
        <v>2435</v>
      </c>
    </row>
    <row r="133" spans="5:23" ht="16.5" x14ac:dyDescent="0.4">
      <c r="E133" s="14"/>
      <c r="F133" s="23">
        <v>44777</v>
      </c>
      <c r="G133" s="28">
        <v>19015</v>
      </c>
      <c r="H133" s="28">
        <v>18790</v>
      </c>
      <c r="I133" s="28">
        <v>18815</v>
      </c>
      <c r="J133" s="28">
        <v>20505</v>
      </c>
      <c r="K133" s="28">
        <v>21175</v>
      </c>
      <c r="L133" s="28">
        <v>21985</v>
      </c>
      <c r="M133" s="14"/>
      <c r="N133" s="23">
        <v>44777</v>
      </c>
      <c r="O133" s="35">
        <f t="shared" si="341"/>
        <v>225</v>
      </c>
      <c r="P133" s="35">
        <f t="shared" si="349"/>
        <v>200</v>
      </c>
      <c r="Q133" s="35">
        <f t="shared" si="348"/>
        <v>-25</v>
      </c>
      <c r="R133" s="35">
        <f t="shared" si="334"/>
        <v>-1715</v>
      </c>
      <c r="S133" s="35">
        <f t="shared" si="335"/>
        <v>-1690</v>
      </c>
      <c r="T133" s="35">
        <f t="shared" si="345"/>
        <v>-670</v>
      </c>
      <c r="U133" s="35">
        <f t="shared" si="336"/>
        <v>1490</v>
      </c>
      <c r="V133" s="35">
        <f t="shared" si="346"/>
        <v>2160</v>
      </c>
      <c r="W133" s="35">
        <f t="shared" si="347"/>
        <v>2385</v>
      </c>
    </row>
    <row r="134" spans="5:23" ht="16.5" x14ac:dyDescent="0.4">
      <c r="E134" s="14"/>
      <c r="F134" s="23">
        <v>44776</v>
      </c>
      <c r="G134" s="28">
        <v>19100</v>
      </c>
      <c r="H134" s="28">
        <v>18825</v>
      </c>
      <c r="I134" s="28">
        <v>18850</v>
      </c>
      <c r="J134" s="28">
        <v>20530</v>
      </c>
      <c r="K134" s="28">
        <v>21145</v>
      </c>
      <c r="L134" s="28">
        <v>21985</v>
      </c>
      <c r="M134" s="14"/>
      <c r="N134" s="23">
        <v>44776</v>
      </c>
      <c r="O134" s="35">
        <f t="shared" si="341"/>
        <v>275</v>
      </c>
      <c r="P134" s="35">
        <f t="shared" si="349"/>
        <v>250</v>
      </c>
      <c r="Q134" s="35">
        <f t="shared" si="348"/>
        <v>-25</v>
      </c>
      <c r="R134" s="35">
        <f t="shared" si="334"/>
        <v>-1705</v>
      </c>
      <c r="S134" s="35">
        <f t="shared" si="335"/>
        <v>-1680</v>
      </c>
      <c r="T134" s="35">
        <f t="shared" si="345"/>
        <v>-615</v>
      </c>
      <c r="U134" s="35">
        <f t="shared" si="336"/>
        <v>1430</v>
      </c>
      <c r="V134" s="35">
        <f t="shared" si="346"/>
        <v>2045</v>
      </c>
      <c r="W134" s="35">
        <f t="shared" si="347"/>
        <v>2320</v>
      </c>
    </row>
    <row r="135" spans="5:23" ht="16.5" x14ac:dyDescent="0.4">
      <c r="E135" s="14"/>
      <c r="F135" s="23">
        <v>44775</v>
      </c>
      <c r="G135" s="28">
        <v>19245</v>
      </c>
      <c r="H135" s="28">
        <v>19000</v>
      </c>
      <c r="I135" s="28">
        <v>18930</v>
      </c>
      <c r="J135" s="28">
        <v>20810</v>
      </c>
      <c r="K135" s="28">
        <v>21415</v>
      </c>
      <c r="L135" s="28">
        <v>22255</v>
      </c>
      <c r="M135" s="14"/>
      <c r="N135" s="23">
        <v>44775</v>
      </c>
      <c r="O135" s="35">
        <f t="shared" si="341"/>
        <v>245</v>
      </c>
      <c r="P135" s="35">
        <f t="shared" si="349"/>
        <v>315</v>
      </c>
      <c r="Q135" s="35">
        <f t="shared" si="348"/>
        <v>70</v>
      </c>
      <c r="R135" s="35">
        <f t="shared" si="334"/>
        <v>-1810</v>
      </c>
      <c r="S135" s="35">
        <f t="shared" si="335"/>
        <v>-1880</v>
      </c>
      <c r="T135" s="35">
        <f t="shared" si="345"/>
        <v>-605</v>
      </c>
      <c r="U135" s="35">
        <f t="shared" si="336"/>
        <v>1565</v>
      </c>
      <c r="V135" s="35">
        <f t="shared" si="346"/>
        <v>2170</v>
      </c>
      <c r="W135" s="35">
        <f t="shared" si="347"/>
        <v>2415</v>
      </c>
    </row>
    <row r="136" spans="5:23" ht="16.5" x14ac:dyDescent="0.4">
      <c r="E136" s="14"/>
      <c r="F136" s="23">
        <v>44774</v>
      </c>
      <c r="G136" s="28">
        <v>19150</v>
      </c>
      <c r="H136" s="28">
        <v>18880</v>
      </c>
      <c r="I136" s="28">
        <v>18860</v>
      </c>
      <c r="J136" s="28">
        <v>20810</v>
      </c>
      <c r="K136" s="28">
        <v>21350</v>
      </c>
      <c r="L136" s="28">
        <v>22030</v>
      </c>
      <c r="M136" s="14"/>
      <c r="N136" s="23">
        <v>44774</v>
      </c>
      <c r="O136" s="35">
        <f t="shared" si="341"/>
        <v>270</v>
      </c>
      <c r="P136" s="35">
        <f t="shared" si="349"/>
        <v>290</v>
      </c>
      <c r="Q136" s="35">
        <f t="shared" si="348"/>
        <v>20</v>
      </c>
      <c r="R136" s="35">
        <f t="shared" si="334"/>
        <v>-1930</v>
      </c>
      <c r="S136" s="35">
        <f t="shared" si="335"/>
        <v>-1950</v>
      </c>
      <c r="T136" s="35">
        <f t="shared" si="345"/>
        <v>-540</v>
      </c>
      <c r="U136" s="35">
        <f t="shared" si="336"/>
        <v>1660</v>
      </c>
      <c r="V136" s="35">
        <f t="shared" si="346"/>
        <v>2200</v>
      </c>
      <c r="W136" s="35">
        <f t="shared" si="347"/>
        <v>2470</v>
      </c>
    </row>
    <row r="137" spans="5:23" ht="16.5" x14ac:dyDescent="0.4">
      <c r="E137" s="14"/>
      <c r="F137" s="23">
        <v>44771</v>
      </c>
      <c r="G137" s="28">
        <v>19310</v>
      </c>
      <c r="H137" s="28">
        <v>19075</v>
      </c>
      <c r="I137" s="28">
        <v>19010</v>
      </c>
      <c r="J137" s="28">
        <v>21000</v>
      </c>
      <c r="K137" s="28">
        <v>21560</v>
      </c>
      <c r="L137" s="28">
        <v>22300</v>
      </c>
      <c r="M137" s="14"/>
      <c r="N137" s="23">
        <v>44771</v>
      </c>
      <c r="O137" s="35">
        <f t="shared" ref="O137:O146" si="350">G137-H137</f>
        <v>235</v>
      </c>
      <c r="P137" s="35">
        <f t="shared" si="349"/>
        <v>300</v>
      </c>
      <c r="Q137" s="35">
        <f t="shared" ref="Q137:Q146" si="351">H137-I137</f>
        <v>65</v>
      </c>
      <c r="R137" s="35">
        <f t="shared" si="334"/>
        <v>-1925</v>
      </c>
      <c r="S137" s="35">
        <f t="shared" si="335"/>
        <v>-1990</v>
      </c>
      <c r="T137" s="35">
        <f t="shared" si="345"/>
        <v>-560</v>
      </c>
      <c r="U137" s="35">
        <f t="shared" si="336"/>
        <v>1690</v>
      </c>
      <c r="V137" s="35">
        <f t="shared" si="346"/>
        <v>2250</v>
      </c>
      <c r="W137" s="35">
        <f t="shared" si="347"/>
        <v>2485</v>
      </c>
    </row>
    <row r="138" spans="5:23" ht="16.5" x14ac:dyDescent="0.4">
      <c r="E138" s="14"/>
      <c r="F138" s="23">
        <v>44770</v>
      </c>
      <c r="G138" s="28">
        <v>19345</v>
      </c>
      <c r="H138" s="28">
        <v>19085</v>
      </c>
      <c r="I138" s="28">
        <v>18935</v>
      </c>
      <c r="J138" s="28">
        <v>20925</v>
      </c>
      <c r="K138" s="28">
        <v>21690</v>
      </c>
      <c r="L138" s="28">
        <v>22430</v>
      </c>
      <c r="M138" s="14"/>
      <c r="N138" s="23">
        <v>44770</v>
      </c>
      <c r="O138" s="35">
        <f t="shared" si="350"/>
        <v>260</v>
      </c>
      <c r="P138" s="35">
        <f t="shared" si="349"/>
        <v>410</v>
      </c>
      <c r="Q138" s="35">
        <f t="shared" si="351"/>
        <v>150</v>
      </c>
      <c r="R138" s="35">
        <f t="shared" si="334"/>
        <v>-1840</v>
      </c>
      <c r="S138" s="35">
        <f t="shared" si="335"/>
        <v>-1990</v>
      </c>
      <c r="T138" s="35">
        <f t="shared" si="345"/>
        <v>-765</v>
      </c>
      <c r="U138" s="35">
        <f t="shared" si="336"/>
        <v>1580</v>
      </c>
      <c r="V138" s="35">
        <f t="shared" si="346"/>
        <v>2345</v>
      </c>
      <c r="W138" s="35">
        <f t="shared" si="347"/>
        <v>2605</v>
      </c>
    </row>
    <row r="139" spans="5:23" ht="16.5" x14ac:dyDescent="0.4">
      <c r="E139" s="14"/>
      <c r="F139" s="23">
        <v>44769</v>
      </c>
      <c r="G139" s="28">
        <v>19225</v>
      </c>
      <c r="H139" s="28">
        <v>19045</v>
      </c>
      <c r="I139" s="28">
        <v>18995</v>
      </c>
      <c r="J139" s="28">
        <v>20685</v>
      </c>
      <c r="K139" s="28">
        <v>21280</v>
      </c>
      <c r="L139" s="28">
        <v>22030</v>
      </c>
      <c r="M139" s="14"/>
      <c r="N139" s="23">
        <v>44769</v>
      </c>
      <c r="O139" s="35">
        <f t="shared" si="350"/>
        <v>180</v>
      </c>
      <c r="P139" s="35">
        <f t="shared" si="349"/>
        <v>230</v>
      </c>
      <c r="Q139" s="35">
        <f t="shared" si="351"/>
        <v>50</v>
      </c>
      <c r="R139" s="35">
        <f t="shared" si="334"/>
        <v>-1640</v>
      </c>
      <c r="S139" s="35">
        <f t="shared" si="335"/>
        <v>-1690</v>
      </c>
      <c r="T139" s="35">
        <f t="shared" si="345"/>
        <v>-595</v>
      </c>
      <c r="U139" s="35">
        <f t="shared" si="336"/>
        <v>1460</v>
      </c>
      <c r="V139" s="35">
        <f t="shared" si="346"/>
        <v>2055</v>
      </c>
      <c r="W139" s="35">
        <f t="shared" si="347"/>
        <v>2235</v>
      </c>
    </row>
    <row r="140" spans="5:23" ht="16.5" x14ac:dyDescent="0.4">
      <c r="E140" s="14"/>
      <c r="F140" s="23">
        <v>44768</v>
      </c>
      <c r="G140" s="28">
        <v>18995</v>
      </c>
      <c r="H140" s="28">
        <v>18915</v>
      </c>
      <c r="I140" s="28">
        <v>20645</v>
      </c>
      <c r="J140" s="28">
        <v>20270</v>
      </c>
      <c r="K140" s="28">
        <v>20775</v>
      </c>
      <c r="L140" s="28">
        <v>21530</v>
      </c>
      <c r="M140" s="14"/>
      <c r="N140" s="23">
        <v>44768</v>
      </c>
      <c r="O140" s="35">
        <f t="shared" si="350"/>
        <v>80</v>
      </c>
      <c r="P140" s="35">
        <f t="shared" si="349"/>
        <v>-1650</v>
      </c>
      <c r="Q140" s="35">
        <f t="shared" si="351"/>
        <v>-1730</v>
      </c>
      <c r="R140" s="35">
        <f t="shared" si="334"/>
        <v>-1355</v>
      </c>
      <c r="S140" s="35">
        <f t="shared" si="335"/>
        <v>375</v>
      </c>
      <c r="T140" s="35">
        <f t="shared" si="345"/>
        <v>-505</v>
      </c>
      <c r="U140" s="35">
        <f t="shared" si="336"/>
        <v>1275</v>
      </c>
      <c r="V140" s="35">
        <f t="shared" si="346"/>
        <v>1780</v>
      </c>
      <c r="W140" s="35">
        <f t="shared" si="347"/>
        <v>1860</v>
      </c>
    </row>
    <row r="141" spans="5:23" ht="16.5" x14ac:dyDescent="0.4">
      <c r="E141" s="14"/>
      <c r="F141" s="23">
        <v>44767</v>
      </c>
      <c r="G141" s="28">
        <v>19055</v>
      </c>
      <c r="H141" s="28">
        <v>19000</v>
      </c>
      <c r="I141" s="28">
        <v>20645</v>
      </c>
      <c r="J141" s="28">
        <v>20200</v>
      </c>
      <c r="K141" s="28">
        <v>20880</v>
      </c>
      <c r="L141" s="28">
        <v>21675</v>
      </c>
      <c r="M141" s="14"/>
      <c r="N141" s="23">
        <v>44767</v>
      </c>
      <c r="O141" s="35">
        <f t="shared" si="350"/>
        <v>55</v>
      </c>
      <c r="P141" s="35">
        <f t="shared" si="349"/>
        <v>-1590</v>
      </c>
      <c r="Q141" s="35">
        <f t="shared" si="351"/>
        <v>-1645</v>
      </c>
      <c r="R141" s="35">
        <f t="shared" si="334"/>
        <v>-1200</v>
      </c>
      <c r="S141" s="35">
        <f t="shared" si="335"/>
        <v>445</v>
      </c>
      <c r="T141" s="35">
        <f t="shared" si="345"/>
        <v>-680</v>
      </c>
      <c r="U141" s="35">
        <f t="shared" si="336"/>
        <v>1145</v>
      </c>
      <c r="V141" s="35">
        <f t="shared" si="346"/>
        <v>1825</v>
      </c>
      <c r="W141" s="35">
        <f t="shared" si="347"/>
        <v>1880</v>
      </c>
    </row>
    <row r="142" spans="5:23" ht="16.5" x14ac:dyDescent="0.4">
      <c r="E142" s="14"/>
      <c r="F142" s="23">
        <v>44764</v>
      </c>
      <c r="G142" s="28">
        <v>19270</v>
      </c>
      <c r="H142" s="28">
        <v>19270</v>
      </c>
      <c r="I142" s="28">
        <v>20645</v>
      </c>
      <c r="J142" s="28">
        <v>20970</v>
      </c>
      <c r="K142" s="28">
        <v>21430</v>
      </c>
      <c r="L142" s="28">
        <v>22235</v>
      </c>
      <c r="M142" s="14"/>
      <c r="N142" s="23">
        <v>44764</v>
      </c>
      <c r="O142" s="35">
        <f t="shared" si="350"/>
        <v>0</v>
      </c>
      <c r="P142" s="35">
        <f t="shared" ref="P142:P151" si="352">G142-I142</f>
        <v>-1375</v>
      </c>
      <c r="Q142" s="35">
        <f t="shared" si="351"/>
        <v>-1375</v>
      </c>
      <c r="R142" s="35">
        <f t="shared" si="334"/>
        <v>-1700</v>
      </c>
      <c r="S142" s="35">
        <f t="shared" si="335"/>
        <v>-325</v>
      </c>
      <c r="T142" s="35">
        <f t="shared" si="345"/>
        <v>-460</v>
      </c>
      <c r="U142" s="35">
        <f t="shared" si="336"/>
        <v>1700</v>
      </c>
      <c r="V142" s="35">
        <f t="shared" si="346"/>
        <v>2160</v>
      </c>
      <c r="W142" s="35">
        <f t="shared" si="347"/>
        <v>2160</v>
      </c>
    </row>
    <row r="143" spans="5:23" ht="16.5" x14ac:dyDescent="0.4">
      <c r="E143" s="14"/>
      <c r="F143" s="23">
        <v>44763</v>
      </c>
      <c r="G143" s="28">
        <v>19240</v>
      </c>
      <c r="H143" s="28">
        <v>19150</v>
      </c>
      <c r="I143" s="28">
        <v>20645</v>
      </c>
      <c r="J143" s="28">
        <v>20555</v>
      </c>
      <c r="K143" s="28">
        <v>21045</v>
      </c>
      <c r="L143" s="28">
        <v>22070</v>
      </c>
      <c r="M143" s="14"/>
      <c r="N143" s="23">
        <v>44763</v>
      </c>
      <c r="O143" s="35">
        <f t="shared" si="350"/>
        <v>90</v>
      </c>
      <c r="P143" s="35">
        <f t="shared" si="352"/>
        <v>-1405</v>
      </c>
      <c r="Q143" s="35">
        <f t="shared" si="351"/>
        <v>-1495</v>
      </c>
      <c r="R143" s="35">
        <f t="shared" si="334"/>
        <v>-1405</v>
      </c>
      <c r="S143" s="35">
        <f t="shared" si="335"/>
        <v>90</v>
      </c>
      <c r="T143" s="35">
        <f t="shared" si="345"/>
        <v>-490</v>
      </c>
      <c r="U143" s="35">
        <f t="shared" si="336"/>
        <v>1315</v>
      </c>
      <c r="V143" s="35">
        <f t="shared" si="346"/>
        <v>1805</v>
      </c>
      <c r="W143" s="35">
        <f t="shared" si="347"/>
        <v>1895</v>
      </c>
    </row>
    <row r="144" spans="5:23" ht="16.5" x14ac:dyDescent="0.4">
      <c r="E144" s="14"/>
      <c r="F144" s="23">
        <v>44762</v>
      </c>
      <c r="G144" s="28">
        <v>19325</v>
      </c>
      <c r="H144" s="28">
        <v>19300</v>
      </c>
      <c r="I144" s="28">
        <v>20645</v>
      </c>
      <c r="J144" s="28">
        <v>21105</v>
      </c>
      <c r="K144" s="28">
        <v>21410</v>
      </c>
      <c r="L144" s="28">
        <v>22220</v>
      </c>
      <c r="M144" s="14"/>
      <c r="N144" s="23">
        <v>44762</v>
      </c>
      <c r="O144" s="35">
        <f t="shared" si="350"/>
        <v>25</v>
      </c>
      <c r="P144" s="35">
        <f t="shared" si="352"/>
        <v>-1320</v>
      </c>
      <c r="Q144" s="35">
        <f t="shared" si="351"/>
        <v>-1345</v>
      </c>
      <c r="R144" s="35">
        <f t="shared" si="334"/>
        <v>-1805</v>
      </c>
      <c r="S144" s="35">
        <f t="shared" si="335"/>
        <v>-460</v>
      </c>
      <c r="T144" s="35">
        <f t="shared" si="345"/>
        <v>-305</v>
      </c>
      <c r="U144" s="35">
        <f t="shared" si="336"/>
        <v>1780</v>
      </c>
      <c r="V144" s="35">
        <f t="shared" si="346"/>
        <v>2085</v>
      </c>
      <c r="W144" s="35">
        <f t="shared" si="347"/>
        <v>2110</v>
      </c>
    </row>
    <row r="145" spans="5:23" ht="16.5" x14ac:dyDescent="0.4">
      <c r="E145" s="14"/>
      <c r="F145" s="23">
        <v>44761</v>
      </c>
      <c r="G145" s="28">
        <v>19525</v>
      </c>
      <c r="H145" s="28">
        <v>19500</v>
      </c>
      <c r="I145" s="28">
        <v>20645</v>
      </c>
      <c r="J145" s="28">
        <v>21550</v>
      </c>
      <c r="K145" s="28">
        <v>21795</v>
      </c>
      <c r="L145" s="28">
        <v>22600</v>
      </c>
      <c r="M145" s="14"/>
      <c r="N145" s="23">
        <v>44761</v>
      </c>
      <c r="O145" s="35">
        <f t="shared" si="350"/>
        <v>25</v>
      </c>
      <c r="P145" s="35">
        <f t="shared" si="352"/>
        <v>-1120</v>
      </c>
      <c r="Q145" s="35">
        <f t="shared" si="351"/>
        <v>-1145</v>
      </c>
      <c r="R145" s="35">
        <f t="shared" si="334"/>
        <v>-2050</v>
      </c>
      <c r="S145" s="35">
        <f t="shared" si="335"/>
        <v>-905</v>
      </c>
      <c r="T145" s="35">
        <f t="shared" si="345"/>
        <v>-245</v>
      </c>
      <c r="U145" s="35">
        <f t="shared" si="336"/>
        <v>2025</v>
      </c>
      <c r="V145" s="35">
        <f t="shared" si="346"/>
        <v>2270</v>
      </c>
      <c r="W145" s="35">
        <f t="shared" si="347"/>
        <v>2295</v>
      </c>
    </row>
    <row r="146" spans="5:23" ht="16.5" x14ac:dyDescent="0.4">
      <c r="E146" s="14"/>
      <c r="F146" s="23">
        <v>44760</v>
      </c>
      <c r="G146" s="28">
        <v>19405</v>
      </c>
      <c r="H146" s="28">
        <v>19460</v>
      </c>
      <c r="I146" s="28">
        <v>20645</v>
      </c>
      <c r="J146" s="28">
        <v>21585</v>
      </c>
      <c r="K146" s="28">
        <v>21685</v>
      </c>
      <c r="L146" s="28">
        <v>22425</v>
      </c>
      <c r="M146" s="14"/>
      <c r="N146" s="23">
        <v>44760</v>
      </c>
      <c r="O146" s="35">
        <f t="shared" si="350"/>
        <v>-55</v>
      </c>
      <c r="P146" s="35">
        <f t="shared" si="352"/>
        <v>-1240</v>
      </c>
      <c r="Q146" s="35">
        <f t="shared" si="351"/>
        <v>-1185</v>
      </c>
      <c r="R146" s="35">
        <f t="shared" si="334"/>
        <v>-2125</v>
      </c>
      <c r="S146" s="35">
        <f t="shared" si="335"/>
        <v>-940</v>
      </c>
      <c r="T146" s="35">
        <f t="shared" si="345"/>
        <v>-100</v>
      </c>
      <c r="U146" s="35">
        <f t="shared" si="336"/>
        <v>2180</v>
      </c>
      <c r="V146" s="35">
        <f t="shared" si="346"/>
        <v>2280</v>
      </c>
      <c r="W146" s="35">
        <f t="shared" si="347"/>
        <v>2225</v>
      </c>
    </row>
    <row r="147" spans="5:23" ht="16.5" x14ac:dyDescent="0.4">
      <c r="E147" s="14"/>
      <c r="F147" s="23">
        <v>44757</v>
      </c>
      <c r="G147" s="28">
        <v>19335</v>
      </c>
      <c r="H147" s="28">
        <v>19385</v>
      </c>
      <c r="I147" s="28">
        <v>20645</v>
      </c>
      <c r="J147" s="28">
        <v>21625</v>
      </c>
      <c r="K147" s="28">
        <v>21785</v>
      </c>
      <c r="L147" s="28">
        <v>22300</v>
      </c>
      <c r="M147" s="14"/>
      <c r="N147" s="23">
        <v>44757</v>
      </c>
      <c r="O147" s="35">
        <f t="shared" ref="O147:O156" si="353">G147-H147</f>
        <v>-50</v>
      </c>
      <c r="P147" s="35">
        <f t="shared" si="352"/>
        <v>-1310</v>
      </c>
      <c r="Q147" s="35">
        <f t="shared" ref="Q147:Q156" si="354">H147-I147</f>
        <v>-1260</v>
      </c>
      <c r="R147" s="35">
        <f t="shared" si="334"/>
        <v>-2240</v>
      </c>
      <c r="S147" s="35">
        <f t="shared" si="335"/>
        <v>-980</v>
      </c>
      <c r="T147" s="35">
        <f t="shared" si="345"/>
        <v>-160</v>
      </c>
      <c r="U147" s="35">
        <f t="shared" si="336"/>
        <v>2290</v>
      </c>
      <c r="V147" s="35">
        <f t="shared" si="346"/>
        <v>2450</v>
      </c>
      <c r="W147" s="35">
        <f t="shared" si="347"/>
        <v>2400</v>
      </c>
    </row>
    <row r="148" spans="5:23" ht="16.5" x14ac:dyDescent="0.4">
      <c r="E148" s="14"/>
      <c r="F148" s="23">
        <v>44756</v>
      </c>
      <c r="G148" s="28">
        <v>19695</v>
      </c>
      <c r="H148" s="28">
        <v>19720</v>
      </c>
      <c r="I148" s="28">
        <v>20645</v>
      </c>
      <c r="J148" s="28">
        <v>22455</v>
      </c>
      <c r="K148" s="28">
        <v>22495</v>
      </c>
      <c r="L148" s="28">
        <v>22870</v>
      </c>
      <c r="M148" s="14"/>
      <c r="N148" s="23">
        <v>44756</v>
      </c>
      <c r="O148" s="35">
        <f t="shared" si="353"/>
        <v>-25</v>
      </c>
      <c r="P148" s="35">
        <f t="shared" si="352"/>
        <v>-950</v>
      </c>
      <c r="Q148" s="35">
        <f t="shared" si="354"/>
        <v>-925</v>
      </c>
      <c r="R148" s="35">
        <f t="shared" si="334"/>
        <v>-2735</v>
      </c>
      <c r="S148" s="35">
        <f t="shared" si="335"/>
        <v>-1810</v>
      </c>
      <c r="T148" s="35">
        <f t="shared" si="345"/>
        <v>-40</v>
      </c>
      <c r="U148" s="35">
        <f t="shared" si="336"/>
        <v>2760</v>
      </c>
      <c r="V148" s="35">
        <f t="shared" si="346"/>
        <v>2800</v>
      </c>
      <c r="W148" s="35">
        <f t="shared" si="347"/>
        <v>2775</v>
      </c>
    </row>
    <row r="149" spans="5:23" ht="16.5" x14ac:dyDescent="0.4">
      <c r="E149" s="14"/>
      <c r="F149" s="23">
        <v>44755</v>
      </c>
      <c r="G149" s="28">
        <v>19590</v>
      </c>
      <c r="H149" s="28">
        <v>19605</v>
      </c>
      <c r="I149" s="28">
        <v>20645</v>
      </c>
      <c r="J149" s="28">
        <v>22640</v>
      </c>
      <c r="K149" s="28">
        <v>22360</v>
      </c>
      <c r="L149" s="28">
        <v>22740</v>
      </c>
      <c r="M149" s="14"/>
      <c r="N149" s="23">
        <v>44755</v>
      </c>
      <c r="O149" s="35">
        <f t="shared" si="353"/>
        <v>-15</v>
      </c>
      <c r="P149" s="35">
        <f t="shared" si="352"/>
        <v>-1055</v>
      </c>
      <c r="Q149" s="35">
        <f t="shared" si="354"/>
        <v>-1040</v>
      </c>
      <c r="R149" s="35">
        <f t="shared" si="334"/>
        <v>-3035</v>
      </c>
      <c r="S149" s="35">
        <f t="shared" si="335"/>
        <v>-1995</v>
      </c>
      <c r="T149" s="35">
        <f t="shared" si="345"/>
        <v>280</v>
      </c>
      <c r="U149" s="35">
        <f t="shared" si="336"/>
        <v>3050</v>
      </c>
      <c r="V149" s="35">
        <f t="shared" si="346"/>
        <v>2770</v>
      </c>
      <c r="W149" s="35">
        <f t="shared" si="347"/>
        <v>2755</v>
      </c>
    </row>
    <row r="150" spans="5:23" ht="16.5" x14ac:dyDescent="0.4">
      <c r="E150" s="14"/>
      <c r="F150" s="23">
        <v>44754</v>
      </c>
      <c r="G150" s="28">
        <v>19800</v>
      </c>
      <c r="H150" s="28">
        <v>19865</v>
      </c>
      <c r="I150" s="28">
        <v>21600</v>
      </c>
      <c r="J150" s="28">
        <v>22855</v>
      </c>
      <c r="K150" s="28">
        <v>22440</v>
      </c>
      <c r="L150" s="28">
        <v>22895</v>
      </c>
      <c r="M150" s="14"/>
      <c r="N150" s="23">
        <v>44754</v>
      </c>
      <c r="O150" s="35">
        <f t="shared" si="353"/>
        <v>-65</v>
      </c>
      <c r="P150" s="35">
        <f t="shared" si="352"/>
        <v>-1800</v>
      </c>
      <c r="Q150" s="35">
        <f t="shared" si="354"/>
        <v>-1735</v>
      </c>
      <c r="R150" s="35">
        <f t="shared" si="334"/>
        <v>-2990</v>
      </c>
      <c r="S150" s="35">
        <f t="shared" si="335"/>
        <v>-1255</v>
      </c>
      <c r="T150" s="35">
        <f t="shared" si="345"/>
        <v>415</v>
      </c>
      <c r="U150" s="35">
        <f t="shared" si="336"/>
        <v>3055</v>
      </c>
      <c r="V150" s="35">
        <f t="shared" si="346"/>
        <v>2640</v>
      </c>
      <c r="W150" s="35">
        <f t="shared" si="347"/>
        <v>2575</v>
      </c>
    </row>
    <row r="151" spans="5:23" ht="16.5" x14ac:dyDescent="0.4">
      <c r="E151" s="14"/>
      <c r="F151" s="23">
        <v>44753</v>
      </c>
      <c r="G151" s="28">
        <v>19500</v>
      </c>
      <c r="H151" s="28">
        <v>19665</v>
      </c>
      <c r="I151" s="28">
        <v>20270</v>
      </c>
      <c r="J151" s="28">
        <v>22370</v>
      </c>
      <c r="K151" s="28">
        <v>21985</v>
      </c>
      <c r="L151" s="28">
        <v>22460</v>
      </c>
      <c r="M151" s="14"/>
      <c r="N151" s="23">
        <v>44753</v>
      </c>
      <c r="O151" s="35">
        <f t="shared" si="353"/>
        <v>-165</v>
      </c>
      <c r="P151" s="35">
        <f t="shared" si="352"/>
        <v>-770</v>
      </c>
      <c r="Q151" s="35">
        <f t="shared" si="354"/>
        <v>-605</v>
      </c>
      <c r="R151" s="35">
        <f t="shared" si="334"/>
        <v>-2705</v>
      </c>
      <c r="S151" s="35">
        <f t="shared" si="335"/>
        <v>-2100</v>
      </c>
      <c r="T151" s="35">
        <f t="shared" si="345"/>
        <v>385</v>
      </c>
      <c r="U151" s="35">
        <f t="shared" si="336"/>
        <v>2870</v>
      </c>
      <c r="V151" s="35">
        <f t="shared" si="346"/>
        <v>2485</v>
      </c>
      <c r="W151" s="35">
        <f t="shared" si="347"/>
        <v>2320</v>
      </c>
    </row>
    <row r="152" spans="5:23" ht="16.5" x14ac:dyDescent="0.4">
      <c r="E152" s="14"/>
      <c r="F152" s="23">
        <v>44750</v>
      </c>
      <c r="G152" s="28">
        <v>19640</v>
      </c>
      <c r="H152" s="28">
        <v>19740</v>
      </c>
      <c r="I152" s="28">
        <v>21300</v>
      </c>
      <c r="J152" s="28">
        <v>22670</v>
      </c>
      <c r="K152" s="28">
        <v>21990</v>
      </c>
      <c r="L152" s="28">
        <v>22600</v>
      </c>
      <c r="M152" s="14"/>
      <c r="N152" s="23">
        <v>44750</v>
      </c>
      <c r="O152" s="35">
        <f t="shared" si="353"/>
        <v>-100</v>
      </c>
      <c r="P152" s="35">
        <f t="shared" ref="P152:P161" si="355">G152-I152</f>
        <v>-1660</v>
      </c>
      <c r="Q152" s="35">
        <f t="shared" si="354"/>
        <v>-1560</v>
      </c>
      <c r="R152" s="35">
        <f t="shared" si="334"/>
        <v>-2930</v>
      </c>
      <c r="S152" s="35">
        <f t="shared" si="335"/>
        <v>-1370</v>
      </c>
      <c r="T152" s="35">
        <f t="shared" si="345"/>
        <v>680</v>
      </c>
      <c r="U152" s="35">
        <f t="shared" si="336"/>
        <v>3030</v>
      </c>
      <c r="V152" s="35">
        <f t="shared" si="346"/>
        <v>2350</v>
      </c>
      <c r="W152" s="35">
        <f t="shared" si="347"/>
        <v>2250</v>
      </c>
    </row>
    <row r="153" spans="5:23" ht="16.5" x14ac:dyDescent="0.4">
      <c r="E153" s="14"/>
      <c r="F153" s="23">
        <v>44749</v>
      </c>
      <c r="G153" s="28">
        <v>19385</v>
      </c>
      <c r="H153" s="28">
        <v>19430</v>
      </c>
      <c r="I153" s="28">
        <v>20800</v>
      </c>
      <c r="J153" s="28">
        <v>21765</v>
      </c>
      <c r="K153" s="28">
        <v>21335</v>
      </c>
      <c r="L153" s="28">
        <v>22140</v>
      </c>
      <c r="M153" s="14"/>
      <c r="N153" s="23">
        <v>44749</v>
      </c>
      <c r="O153" s="35">
        <f t="shared" si="353"/>
        <v>-45</v>
      </c>
      <c r="P153" s="35">
        <f t="shared" si="355"/>
        <v>-1415</v>
      </c>
      <c r="Q153" s="35">
        <f t="shared" si="354"/>
        <v>-1370</v>
      </c>
      <c r="R153" s="35">
        <f t="shared" si="334"/>
        <v>-2335</v>
      </c>
      <c r="S153" s="35">
        <f t="shared" si="335"/>
        <v>-965</v>
      </c>
      <c r="T153" s="35">
        <f t="shared" si="345"/>
        <v>430</v>
      </c>
      <c r="U153" s="35">
        <f t="shared" si="336"/>
        <v>2380</v>
      </c>
      <c r="V153" s="35">
        <f t="shared" si="346"/>
        <v>1950</v>
      </c>
      <c r="W153" s="35">
        <f t="shared" si="347"/>
        <v>1905</v>
      </c>
    </row>
    <row r="154" spans="5:23" ht="16.5" x14ac:dyDescent="0.4">
      <c r="E154" s="14"/>
      <c r="F154" s="23">
        <v>44748</v>
      </c>
      <c r="G154" s="28">
        <v>19120</v>
      </c>
      <c r="H154" s="28">
        <v>19130</v>
      </c>
      <c r="I154" s="28">
        <v>20610</v>
      </c>
      <c r="J154" s="28">
        <v>21330</v>
      </c>
      <c r="K154" s="28">
        <v>20745</v>
      </c>
      <c r="L154" s="28">
        <v>21410</v>
      </c>
      <c r="M154" s="14"/>
      <c r="N154" s="23">
        <v>44748</v>
      </c>
      <c r="O154" s="35">
        <f t="shared" si="353"/>
        <v>-10</v>
      </c>
      <c r="P154" s="35">
        <f t="shared" si="355"/>
        <v>-1490</v>
      </c>
      <c r="Q154" s="35">
        <f t="shared" si="354"/>
        <v>-1480</v>
      </c>
      <c r="R154" s="35">
        <f t="shared" si="334"/>
        <v>-2200</v>
      </c>
      <c r="S154" s="35">
        <f t="shared" si="335"/>
        <v>-720</v>
      </c>
      <c r="T154" s="35">
        <f t="shared" si="345"/>
        <v>585</v>
      </c>
      <c r="U154" s="35">
        <f t="shared" si="336"/>
        <v>2210</v>
      </c>
      <c r="V154" s="35">
        <f t="shared" si="346"/>
        <v>1625</v>
      </c>
      <c r="W154" s="35">
        <f t="shared" si="347"/>
        <v>1615</v>
      </c>
    </row>
    <row r="155" spans="5:23" ht="16.5" x14ac:dyDescent="0.4">
      <c r="E155" s="14"/>
      <c r="F155" s="23">
        <v>44747</v>
      </c>
      <c r="G155" s="28">
        <v>19385</v>
      </c>
      <c r="H155" s="28">
        <v>19340</v>
      </c>
      <c r="I155" s="28">
        <v>21895</v>
      </c>
      <c r="J155" s="28">
        <v>22270</v>
      </c>
      <c r="K155" s="28">
        <v>21170</v>
      </c>
      <c r="L155" s="28">
        <v>21705</v>
      </c>
      <c r="M155" s="14"/>
      <c r="N155" s="23">
        <v>44747</v>
      </c>
      <c r="O155" s="35">
        <f t="shared" si="353"/>
        <v>45</v>
      </c>
      <c r="P155" s="35">
        <f t="shared" si="355"/>
        <v>-2510</v>
      </c>
      <c r="Q155" s="35">
        <f t="shared" si="354"/>
        <v>-2555</v>
      </c>
      <c r="R155" s="35">
        <f t="shared" si="334"/>
        <v>-2930</v>
      </c>
      <c r="S155" s="35">
        <f t="shared" si="335"/>
        <v>-375</v>
      </c>
      <c r="T155" s="35">
        <f t="shared" si="345"/>
        <v>1100</v>
      </c>
      <c r="U155" s="35">
        <f t="shared" si="336"/>
        <v>2885</v>
      </c>
      <c r="V155" s="35">
        <f t="shared" si="346"/>
        <v>1785</v>
      </c>
      <c r="W155" s="35">
        <f t="shared" si="347"/>
        <v>1830</v>
      </c>
    </row>
    <row r="156" spans="5:23" ht="16.5" x14ac:dyDescent="0.4">
      <c r="E156" s="14"/>
      <c r="F156" s="23">
        <v>44746</v>
      </c>
      <c r="G156" s="28">
        <v>19670</v>
      </c>
      <c r="H156" s="28">
        <v>19525</v>
      </c>
      <c r="I156" s="28">
        <v>19950</v>
      </c>
      <c r="J156" s="28">
        <v>22250</v>
      </c>
      <c r="K156" s="28">
        <v>21380</v>
      </c>
      <c r="L156" s="28">
        <v>21835</v>
      </c>
      <c r="M156" s="14"/>
      <c r="N156" s="23">
        <v>44746</v>
      </c>
      <c r="O156" s="35">
        <f t="shared" si="353"/>
        <v>145</v>
      </c>
      <c r="P156" s="35">
        <f t="shared" si="355"/>
        <v>-280</v>
      </c>
      <c r="Q156" s="35">
        <f t="shared" si="354"/>
        <v>-425</v>
      </c>
      <c r="R156" s="35">
        <f t="shared" si="334"/>
        <v>-2725</v>
      </c>
      <c r="S156" s="35">
        <f t="shared" si="335"/>
        <v>-2300</v>
      </c>
      <c r="T156" s="35">
        <f t="shared" si="345"/>
        <v>870</v>
      </c>
      <c r="U156" s="35">
        <f t="shared" si="336"/>
        <v>2580</v>
      </c>
      <c r="V156" s="35">
        <f t="shared" si="346"/>
        <v>1710</v>
      </c>
      <c r="W156" s="35">
        <f t="shared" si="347"/>
        <v>1855</v>
      </c>
    </row>
    <row r="157" spans="5:23" ht="16.5" x14ac:dyDescent="0.4">
      <c r="E157" s="14"/>
      <c r="F157" s="23">
        <v>44743</v>
      </c>
      <c r="G157" s="28">
        <v>19015</v>
      </c>
      <c r="H157" s="28">
        <v>18955</v>
      </c>
      <c r="I157" s="28">
        <v>18835</v>
      </c>
      <c r="J157" s="28">
        <v>21070</v>
      </c>
      <c r="K157" s="28">
        <v>20405</v>
      </c>
      <c r="L157" s="28">
        <v>20810</v>
      </c>
      <c r="M157" s="14"/>
      <c r="N157" s="23">
        <v>44743</v>
      </c>
      <c r="O157" s="35">
        <f t="shared" ref="O157:O166" si="356">G157-H157</f>
        <v>60</v>
      </c>
      <c r="P157" s="35">
        <f t="shared" si="355"/>
        <v>180</v>
      </c>
      <c r="Q157" s="35">
        <f t="shared" ref="Q157:Q166" si="357">H157-I157</f>
        <v>120</v>
      </c>
      <c r="R157" s="35">
        <f t="shared" si="334"/>
        <v>-2115</v>
      </c>
      <c r="S157" s="35">
        <f t="shared" si="335"/>
        <v>-2235</v>
      </c>
      <c r="T157" s="35">
        <f t="shared" si="345"/>
        <v>665</v>
      </c>
      <c r="U157" s="35">
        <f t="shared" si="336"/>
        <v>2055</v>
      </c>
      <c r="V157" s="35">
        <f t="shared" si="346"/>
        <v>1390</v>
      </c>
      <c r="W157" s="35">
        <f t="shared" si="347"/>
        <v>1450</v>
      </c>
    </row>
    <row r="158" spans="5:23" ht="16.5" x14ac:dyDescent="0.4">
      <c r="E158" s="14"/>
      <c r="F158" s="23">
        <v>44742</v>
      </c>
      <c r="G158" s="28">
        <v>19020</v>
      </c>
      <c r="H158" s="28">
        <v>18950</v>
      </c>
      <c r="I158" s="28">
        <v>19060</v>
      </c>
      <c r="J158" s="28">
        <v>20805</v>
      </c>
      <c r="K158" s="28">
        <v>20280</v>
      </c>
      <c r="L158" s="28">
        <v>20800</v>
      </c>
      <c r="M158" s="14"/>
      <c r="N158" s="23">
        <v>44742</v>
      </c>
      <c r="O158" s="35">
        <f t="shared" si="356"/>
        <v>70</v>
      </c>
      <c r="P158" s="35">
        <f t="shared" si="355"/>
        <v>-40</v>
      </c>
      <c r="Q158" s="35">
        <f t="shared" si="357"/>
        <v>-110</v>
      </c>
      <c r="R158" s="35">
        <f t="shared" ref="R158:R221" si="358">H158-J158</f>
        <v>-1855</v>
      </c>
      <c r="S158" s="35">
        <f t="shared" ref="S158:S221" si="359">I158-J158</f>
        <v>-1745</v>
      </c>
      <c r="T158" s="35">
        <f t="shared" si="345"/>
        <v>525</v>
      </c>
      <c r="U158" s="35">
        <f t="shared" ref="U158:U221" si="360">J158-G158</f>
        <v>1785</v>
      </c>
      <c r="V158" s="35">
        <f t="shared" si="346"/>
        <v>1260</v>
      </c>
      <c r="W158" s="35">
        <f t="shared" si="347"/>
        <v>1330</v>
      </c>
    </row>
    <row r="159" spans="5:23" ht="16.5" x14ac:dyDescent="0.4">
      <c r="E159" s="14"/>
      <c r="F159" s="23">
        <v>44741</v>
      </c>
      <c r="G159" s="28">
        <v>18890</v>
      </c>
      <c r="H159" s="28">
        <v>18855</v>
      </c>
      <c r="I159" s="28">
        <v>19080</v>
      </c>
      <c r="J159" s="28">
        <v>20615</v>
      </c>
      <c r="K159" s="28">
        <v>20170</v>
      </c>
      <c r="L159" s="28">
        <v>20710</v>
      </c>
      <c r="M159" s="14"/>
      <c r="N159" s="23">
        <v>44741</v>
      </c>
      <c r="O159" s="35">
        <f t="shared" si="356"/>
        <v>35</v>
      </c>
      <c r="P159" s="35">
        <f t="shared" si="355"/>
        <v>-190</v>
      </c>
      <c r="Q159" s="35">
        <f t="shared" si="357"/>
        <v>-225</v>
      </c>
      <c r="R159" s="35">
        <f t="shared" si="358"/>
        <v>-1760</v>
      </c>
      <c r="S159" s="35">
        <f t="shared" si="359"/>
        <v>-1535</v>
      </c>
      <c r="T159" s="35">
        <f t="shared" si="345"/>
        <v>445</v>
      </c>
      <c r="U159" s="35">
        <f t="shared" si="360"/>
        <v>1725</v>
      </c>
      <c r="V159" s="35">
        <f t="shared" si="346"/>
        <v>1280</v>
      </c>
      <c r="W159" s="35">
        <f t="shared" si="347"/>
        <v>1315</v>
      </c>
    </row>
    <row r="160" spans="5:23" ht="16.5" x14ac:dyDescent="0.4">
      <c r="E160" s="14"/>
      <c r="F160" s="23">
        <v>44740</v>
      </c>
      <c r="G160" s="28">
        <v>19160</v>
      </c>
      <c r="H160" s="28">
        <v>19140</v>
      </c>
      <c r="I160" s="28">
        <v>19230</v>
      </c>
      <c r="J160" s="28">
        <v>20515</v>
      </c>
      <c r="K160" s="28">
        <v>20315</v>
      </c>
      <c r="L160" s="28">
        <v>20970</v>
      </c>
      <c r="M160" s="14"/>
      <c r="N160" s="23">
        <v>44740</v>
      </c>
      <c r="O160" s="35">
        <f t="shared" si="356"/>
        <v>20</v>
      </c>
      <c r="P160" s="35">
        <f t="shared" si="355"/>
        <v>-70</v>
      </c>
      <c r="Q160" s="35">
        <f t="shared" si="357"/>
        <v>-90</v>
      </c>
      <c r="R160" s="35">
        <f t="shared" si="358"/>
        <v>-1375</v>
      </c>
      <c r="S160" s="35">
        <f t="shared" si="359"/>
        <v>-1285</v>
      </c>
      <c r="T160" s="35">
        <f t="shared" si="345"/>
        <v>200</v>
      </c>
      <c r="U160" s="35">
        <f t="shared" si="360"/>
        <v>1355</v>
      </c>
      <c r="V160" s="35">
        <f t="shared" si="346"/>
        <v>1155</v>
      </c>
      <c r="W160" s="35">
        <f t="shared" si="347"/>
        <v>1175</v>
      </c>
    </row>
    <row r="161" spans="5:23" ht="16.5" x14ac:dyDescent="0.4">
      <c r="E161" s="14"/>
      <c r="F161" s="23">
        <v>44739</v>
      </c>
      <c r="G161" s="28">
        <v>19385</v>
      </c>
      <c r="H161" s="28">
        <v>19335</v>
      </c>
      <c r="I161" s="28">
        <v>18755</v>
      </c>
      <c r="J161" s="28">
        <v>20470</v>
      </c>
      <c r="K161" s="28">
        <v>20385</v>
      </c>
      <c r="L161" s="28">
        <v>21160</v>
      </c>
      <c r="M161" s="14"/>
      <c r="N161" s="23">
        <v>44739</v>
      </c>
      <c r="O161" s="35">
        <f t="shared" si="356"/>
        <v>50</v>
      </c>
      <c r="P161" s="35">
        <f t="shared" si="355"/>
        <v>630</v>
      </c>
      <c r="Q161" s="35">
        <f t="shared" si="357"/>
        <v>580</v>
      </c>
      <c r="R161" s="35">
        <f t="shared" si="358"/>
        <v>-1135</v>
      </c>
      <c r="S161" s="35">
        <f t="shared" si="359"/>
        <v>-1715</v>
      </c>
      <c r="T161" s="35">
        <f t="shared" si="345"/>
        <v>85</v>
      </c>
      <c r="U161" s="35">
        <f t="shared" si="360"/>
        <v>1085</v>
      </c>
      <c r="V161" s="35">
        <f t="shared" si="346"/>
        <v>1000</v>
      </c>
      <c r="W161" s="35">
        <f t="shared" si="347"/>
        <v>1050</v>
      </c>
    </row>
    <row r="162" spans="5:23" ht="16.5" x14ac:dyDescent="0.4">
      <c r="E162" s="14"/>
      <c r="F162" s="23">
        <v>44736</v>
      </c>
      <c r="G162" s="28">
        <v>19035</v>
      </c>
      <c r="H162" s="28">
        <v>19015</v>
      </c>
      <c r="I162" s="28">
        <v>18095</v>
      </c>
      <c r="J162" s="28">
        <v>19685</v>
      </c>
      <c r="K162" s="28">
        <v>19860</v>
      </c>
      <c r="L162" s="28">
        <v>20695</v>
      </c>
      <c r="M162" s="14"/>
      <c r="N162" s="23">
        <v>44736</v>
      </c>
      <c r="O162" s="35">
        <f t="shared" si="356"/>
        <v>20</v>
      </c>
      <c r="P162" s="35">
        <f t="shared" ref="P162:P171" si="361">G162-I162</f>
        <v>940</v>
      </c>
      <c r="Q162" s="35">
        <f t="shared" si="357"/>
        <v>920</v>
      </c>
      <c r="R162" s="35">
        <f t="shared" si="358"/>
        <v>-670</v>
      </c>
      <c r="S162" s="35">
        <f t="shared" si="359"/>
        <v>-1590</v>
      </c>
      <c r="T162" s="35">
        <f t="shared" si="345"/>
        <v>-175</v>
      </c>
      <c r="U162" s="35">
        <f t="shared" si="360"/>
        <v>650</v>
      </c>
      <c r="V162" s="35">
        <f t="shared" si="346"/>
        <v>825</v>
      </c>
      <c r="W162" s="35">
        <f t="shared" si="347"/>
        <v>845</v>
      </c>
    </row>
    <row r="163" spans="5:23" ht="16.5" x14ac:dyDescent="0.4">
      <c r="E163" s="14"/>
      <c r="F163" s="23">
        <v>44735</v>
      </c>
      <c r="G163" s="28">
        <v>18980</v>
      </c>
      <c r="H163" s="28">
        <v>18965</v>
      </c>
      <c r="I163" s="28">
        <v>17840</v>
      </c>
      <c r="J163" s="28">
        <v>19515</v>
      </c>
      <c r="K163" s="28">
        <v>19950</v>
      </c>
      <c r="L163" s="28">
        <v>20640</v>
      </c>
      <c r="M163" s="14"/>
      <c r="N163" s="23">
        <v>44735</v>
      </c>
      <c r="O163" s="35">
        <f t="shared" si="356"/>
        <v>15</v>
      </c>
      <c r="P163" s="35">
        <f t="shared" si="361"/>
        <v>1140</v>
      </c>
      <c r="Q163" s="35">
        <f t="shared" si="357"/>
        <v>1125</v>
      </c>
      <c r="R163" s="35">
        <f t="shared" si="358"/>
        <v>-550</v>
      </c>
      <c r="S163" s="35">
        <f t="shared" si="359"/>
        <v>-1675</v>
      </c>
      <c r="T163" s="35">
        <f t="shared" si="345"/>
        <v>-435</v>
      </c>
      <c r="U163" s="35">
        <f t="shared" si="360"/>
        <v>535</v>
      </c>
      <c r="V163" s="35">
        <f t="shared" si="346"/>
        <v>970</v>
      </c>
      <c r="W163" s="35">
        <f t="shared" si="347"/>
        <v>985</v>
      </c>
    </row>
    <row r="164" spans="5:23" ht="16.5" x14ac:dyDescent="0.4">
      <c r="E164" s="14"/>
      <c r="F164" s="23">
        <v>44734</v>
      </c>
      <c r="G164" s="28">
        <v>19060</v>
      </c>
      <c r="H164" s="28">
        <v>18980</v>
      </c>
      <c r="I164" s="28">
        <v>17635</v>
      </c>
      <c r="J164" s="28">
        <v>19600</v>
      </c>
      <c r="K164" s="28">
        <v>19815</v>
      </c>
      <c r="L164" s="28">
        <v>20755</v>
      </c>
      <c r="M164" s="14"/>
      <c r="N164" s="23">
        <v>44734</v>
      </c>
      <c r="O164" s="35">
        <f t="shared" si="356"/>
        <v>80</v>
      </c>
      <c r="P164" s="35">
        <f t="shared" si="361"/>
        <v>1425</v>
      </c>
      <c r="Q164" s="35">
        <f t="shared" si="357"/>
        <v>1345</v>
      </c>
      <c r="R164" s="35">
        <f t="shared" si="358"/>
        <v>-620</v>
      </c>
      <c r="S164" s="35">
        <f t="shared" si="359"/>
        <v>-1965</v>
      </c>
      <c r="T164" s="35">
        <f t="shared" si="345"/>
        <v>-215</v>
      </c>
      <c r="U164" s="35">
        <f t="shared" si="360"/>
        <v>540</v>
      </c>
      <c r="V164" s="35">
        <f t="shared" si="346"/>
        <v>755</v>
      </c>
      <c r="W164" s="35">
        <f t="shared" si="347"/>
        <v>835</v>
      </c>
    </row>
    <row r="165" spans="5:23" ht="16.5" x14ac:dyDescent="0.4">
      <c r="E165" s="14"/>
      <c r="F165" s="23">
        <v>44733</v>
      </c>
      <c r="G165" s="28">
        <v>19080</v>
      </c>
      <c r="H165" s="28">
        <v>18985</v>
      </c>
      <c r="I165" s="28">
        <v>17375</v>
      </c>
      <c r="J165" s="28">
        <v>19765</v>
      </c>
      <c r="K165" s="28">
        <v>20020</v>
      </c>
      <c r="L165" s="28">
        <v>20815</v>
      </c>
      <c r="M165" s="14"/>
      <c r="N165" s="23">
        <v>44733</v>
      </c>
      <c r="O165" s="35">
        <f t="shared" si="356"/>
        <v>95</v>
      </c>
      <c r="P165" s="35">
        <f t="shared" si="361"/>
        <v>1705</v>
      </c>
      <c r="Q165" s="35">
        <f t="shared" si="357"/>
        <v>1610</v>
      </c>
      <c r="R165" s="35">
        <f t="shared" si="358"/>
        <v>-780</v>
      </c>
      <c r="S165" s="35">
        <f t="shared" si="359"/>
        <v>-2390</v>
      </c>
      <c r="T165" s="35">
        <f t="shared" si="345"/>
        <v>-255</v>
      </c>
      <c r="U165" s="35">
        <f t="shared" si="360"/>
        <v>685</v>
      </c>
      <c r="V165" s="35">
        <f t="shared" si="346"/>
        <v>940</v>
      </c>
      <c r="W165" s="35">
        <f t="shared" si="347"/>
        <v>1035</v>
      </c>
    </row>
    <row r="166" spans="5:23" ht="16.5" x14ac:dyDescent="0.4">
      <c r="E166" s="14"/>
      <c r="F166" s="23">
        <v>44732</v>
      </c>
      <c r="G166" s="28">
        <v>18935</v>
      </c>
      <c r="H166" s="28">
        <v>18835</v>
      </c>
      <c r="I166" s="28">
        <v>17315</v>
      </c>
      <c r="J166" s="28">
        <v>19730</v>
      </c>
      <c r="K166" s="28">
        <v>19965</v>
      </c>
      <c r="L166" s="28">
        <v>20640</v>
      </c>
      <c r="M166" s="14"/>
      <c r="N166" s="23">
        <v>44732</v>
      </c>
      <c r="O166" s="35">
        <f t="shared" si="356"/>
        <v>100</v>
      </c>
      <c r="P166" s="35">
        <f t="shared" si="361"/>
        <v>1620</v>
      </c>
      <c r="Q166" s="35">
        <f t="shared" si="357"/>
        <v>1520</v>
      </c>
      <c r="R166" s="35">
        <f t="shared" si="358"/>
        <v>-895</v>
      </c>
      <c r="S166" s="35">
        <f t="shared" si="359"/>
        <v>-2415</v>
      </c>
      <c r="T166" s="35">
        <f t="shared" si="345"/>
        <v>-235</v>
      </c>
      <c r="U166" s="35">
        <f t="shared" si="360"/>
        <v>795</v>
      </c>
      <c r="V166" s="35">
        <f t="shared" si="346"/>
        <v>1030</v>
      </c>
      <c r="W166" s="35">
        <f t="shared" si="347"/>
        <v>1130</v>
      </c>
    </row>
    <row r="167" spans="5:23" ht="16.5" x14ac:dyDescent="0.4">
      <c r="E167" s="14"/>
      <c r="F167" s="23">
        <v>44729</v>
      </c>
      <c r="G167" s="28">
        <v>18820</v>
      </c>
      <c r="H167" s="28">
        <v>18695</v>
      </c>
      <c r="I167" s="28">
        <v>17000</v>
      </c>
      <c r="J167" s="28">
        <v>19450</v>
      </c>
      <c r="K167" s="28">
        <v>19725</v>
      </c>
      <c r="L167" s="28">
        <v>20390</v>
      </c>
      <c r="M167" s="14"/>
      <c r="N167" s="23">
        <v>44729</v>
      </c>
      <c r="O167" s="35">
        <f t="shared" ref="O167:O176" si="362">G167-H167</f>
        <v>125</v>
      </c>
      <c r="P167" s="35">
        <f t="shared" si="361"/>
        <v>1820</v>
      </c>
      <c r="Q167" s="35">
        <f t="shared" ref="Q167:Q176" si="363">H167-I167</f>
        <v>1695</v>
      </c>
      <c r="R167" s="35">
        <f t="shared" si="358"/>
        <v>-755</v>
      </c>
      <c r="S167" s="35">
        <f t="shared" si="359"/>
        <v>-2450</v>
      </c>
      <c r="T167" s="35">
        <f t="shared" si="345"/>
        <v>-275</v>
      </c>
      <c r="U167" s="35">
        <f t="shared" si="360"/>
        <v>630</v>
      </c>
      <c r="V167" s="35">
        <f t="shared" si="346"/>
        <v>905</v>
      </c>
      <c r="W167" s="35">
        <f t="shared" si="347"/>
        <v>1030</v>
      </c>
    </row>
    <row r="168" spans="5:23" ht="16.5" x14ac:dyDescent="0.4">
      <c r="E168" s="14"/>
      <c r="F168" s="23">
        <v>44728</v>
      </c>
      <c r="G168" s="28">
        <v>18815</v>
      </c>
      <c r="H168" s="28">
        <v>18670</v>
      </c>
      <c r="I168" s="28">
        <v>17105</v>
      </c>
      <c r="J168" s="28">
        <v>19315</v>
      </c>
      <c r="K168" s="28">
        <v>19620</v>
      </c>
      <c r="L168" s="28">
        <v>20350</v>
      </c>
      <c r="M168" s="14"/>
      <c r="N168" s="23">
        <v>44728</v>
      </c>
      <c r="O168" s="35">
        <f t="shared" si="362"/>
        <v>145</v>
      </c>
      <c r="P168" s="35">
        <f t="shared" si="361"/>
        <v>1710</v>
      </c>
      <c r="Q168" s="35">
        <f t="shared" si="363"/>
        <v>1565</v>
      </c>
      <c r="R168" s="35">
        <f t="shared" si="358"/>
        <v>-645</v>
      </c>
      <c r="S168" s="35">
        <f t="shared" si="359"/>
        <v>-2210</v>
      </c>
      <c r="T168" s="35">
        <f t="shared" si="345"/>
        <v>-305</v>
      </c>
      <c r="U168" s="35">
        <f t="shared" si="360"/>
        <v>500</v>
      </c>
      <c r="V168" s="35">
        <f t="shared" si="346"/>
        <v>805</v>
      </c>
      <c r="W168" s="35">
        <f t="shared" si="347"/>
        <v>950</v>
      </c>
    </row>
    <row r="169" spans="5:23" ht="16.5" x14ac:dyDescent="0.4">
      <c r="E169" s="14"/>
      <c r="F169" s="23">
        <v>44727</v>
      </c>
      <c r="G169" s="28">
        <v>18830</v>
      </c>
      <c r="H169" s="28">
        <v>18695</v>
      </c>
      <c r="I169" s="28">
        <v>17280</v>
      </c>
      <c r="J169" s="28">
        <v>19385</v>
      </c>
      <c r="K169" s="28">
        <v>19715</v>
      </c>
      <c r="L169" s="28">
        <v>20410</v>
      </c>
      <c r="M169" s="14"/>
      <c r="N169" s="23">
        <v>44727</v>
      </c>
      <c r="O169" s="35">
        <f t="shared" si="362"/>
        <v>135</v>
      </c>
      <c r="P169" s="35">
        <f t="shared" si="361"/>
        <v>1550</v>
      </c>
      <c r="Q169" s="35">
        <f t="shared" si="363"/>
        <v>1415</v>
      </c>
      <c r="R169" s="35">
        <f t="shared" si="358"/>
        <v>-690</v>
      </c>
      <c r="S169" s="35">
        <f t="shared" si="359"/>
        <v>-2105</v>
      </c>
      <c r="T169" s="35">
        <f t="shared" si="345"/>
        <v>-330</v>
      </c>
      <c r="U169" s="35">
        <f t="shared" si="360"/>
        <v>555</v>
      </c>
      <c r="V169" s="35">
        <f t="shared" si="346"/>
        <v>885</v>
      </c>
      <c r="W169" s="35">
        <f t="shared" si="347"/>
        <v>1020</v>
      </c>
    </row>
    <row r="170" spans="5:23" ht="16.5" x14ac:dyDescent="0.4">
      <c r="E170" s="14"/>
      <c r="F170" s="23">
        <v>44726</v>
      </c>
      <c r="G170" s="28">
        <v>18775</v>
      </c>
      <c r="H170" s="28">
        <v>18650</v>
      </c>
      <c r="I170" s="28">
        <v>17125</v>
      </c>
      <c r="J170" s="28">
        <v>19275</v>
      </c>
      <c r="K170" s="28">
        <v>19615</v>
      </c>
      <c r="L170" s="28">
        <v>20290</v>
      </c>
      <c r="M170" s="14"/>
      <c r="N170" s="23">
        <v>44726</v>
      </c>
      <c r="O170" s="35">
        <f t="shared" si="362"/>
        <v>125</v>
      </c>
      <c r="P170" s="35">
        <f t="shared" si="361"/>
        <v>1650</v>
      </c>
      <c r="Q170" s="35">
        <f t="shared" si="363"/>
        <v>1525</v>
      </c>
      <c r="R170" s="35">
        <f t="shared" si="358"/>
        <v>-625</v>
      </c>
      <c r="S170" s="35">
        <f t="shared" si="359"/>
        <v>-2150</v>
      </c>
      <c r="T170" s="35">
        <f t="shared" si="345"/>
        <v>-340</v>
      </c>
      <c r="U170" s="35">
        <f t="shared" si="360"/>
        <v>500</v>
      </c>
      <c r="V170" s="35">
        <f t="shared" si="346"/>
        <v>840</v>
      </c>
      <c r="W170" s="35">
        <f t="shared" si="347"/>
        <v>965</v>
      </c>
    </row>
    <row r="171" spans="5:23" ht="16.5" x14ac:dyDescent="0.4">
      <c r="E171" s="14"/>
      <c r="F171" s="23">
        <v>44725</v>
      </c>
      <c r="G171" s="28">
        <v>18675</v>
      </c>
      <c r="H171" s="28">
        <v>18585</v>
      </c>
      <c r="I171" s="28">
        <v>16850</v>
      </c>
      <c r="J171" s="28">
        <v>19175</v>
      </c>
      <c r="K171" s="28">
        <v>19590</v>
      </c>
      <c r="L171" s="28">
        <v>20300</v>
      </c>
      <c r="M171" s="14"/>
      <c r="N171" s="23">
        <v>44725</v>
      </c>
      <c r="O171" s="35">
        <f t="shared" si="362"/>
        <v>90</v>
      </c>
      <c r="P171" s="35">
        <f t="shared" si="361"/>
        <v>1825</v>
      </c>
      <c r="Q171" s="35">
        <f t="shared" si="363"/>
        <v>1735</v>
      </c>
      <c r="R171" s="35">
        <f t="shared" si="358"/>
        <v>-590</v>
      </c>
      <c r="S171" s="35">
        <f t="shared" si="359"/>
        <v>-2325</v>
      </c>
      <c r="T171" s="35">
        <f t="shared" si="345"/>
        <v>-415</v>
      </c>
      <c r="U171" s="35">
        <f t="shared" si="360"/>
        <v>500</v>
      </c>
      <c r="V171" s="35">
        <f t="shared" si="346"/>
        <v>915</v>
      </c>
      <c r="W171" s="35">
        <f t="shared" si="347"/>
        <v>1005</v>
      </c>
    </row>
    <row r="172" spans="5:23" ht="16.5" x14ac:dyDescent="0.4">
      <c r="E172" s="14"/>
      <c r="F172" s="23">
        <v>44722</v>
      </c>
      <c r="G172" s="28">
        <v>18430</v>
      </c>
      <c r="H172" s="28">
        <v>18355</v>
      </c>
      <c r="I172" s="28">
        <v>16315</v>
      </c>
      <c r="J172" s="28">
        <v>18610</v>
      </c>
      <c r="K172" s="28">
        <v>19160</v>
      </c>
      <c r="L172" s="28">
        <v>20080</v>
      </c>
      <c r="M172" s="14"/>
      <c r="N172" s="23">
        <v>44722</v>
      </c>
      <c r="O172" s="35">
        <f t="shared" si="362"/>
        <v>75</v>
      </c>
      <c r="P172" s="35">
        <f t="shared" ref="P172:P180" si="364">G172-I172</f>
        <v>2115</v>
      </c>
      <c r="Q172" s="35">
        <f t="shared" si="363"/>
        <v>2040</v>
      </c>
      <c r="R172" s="35">
        <f t="shared" si="358"/>
        <v>-255</v>
      </c>
      <c r="S172" s="35">
        <f t="shared" si="359"/>
        <v>-2295</v>
      </c>
      <c r="T172" s="35">
        <f t="shared" si="345"/>
        <v>-550</v>
      </c>
      <c r="U172" s="35">
        <f t="shared" si="360"/>
        <v>180</v>
      </c>
      <c r="V172" s="35">
        <f t="shared" si="346"/>
        <v>730</v>
      </c>
      <c r="W172" s="35">
        <f t="shared" si="347"/>
        <v>805</v>
      </c>
    </row>
    <row r="173" spans="5:23" ht="16.5" x14ac:dyDescent="0.4">
      <c r="E173" s="14"/>
      <c r="F173" s="23">
        <v>44721</v>
      </c>
      <c r="G173" s="28">
        <v>18455</v>
      </c>
      <c r="H173" s="28">
        <v>18400</v>
      </c>
      <c r="I173" s="28">
        <v>16315</v>
      </c>
      <c r="J173" s="28">
        <v>18740</v>
      </c>
      <c r="K173" s="28">
        <v>19245</v>
      </c>
      <c r="L173" s="28">
        <v>20140</v>
      </c>
      <c r="M173" s="14"/>
      <c r="N173" s="23">
        <v>44721</v>
      </c>
      <c r="O173" s="35">
        <f t="shared" si="362"/>
        <v>55</v>
      </c>
      <c r="P173" s="35">
        <f t="shared" si="364"/>
        <v>2140</v>
      </c>
      <c r="Q173" s="35">
        <f t="shared" si="363"/>
        <v>2085</v>
      </c>
      <c r="R173" s="35">
        <f t="shared" si="358"/>
        <v>-340</v>
      </c>
      <c r="S173" s="35">
        <f t="shared" si="359"/>
        <v>-2425</v>
      </c>
      <c r="T173" s="35">
        <f t="shared" si="345"/>
        <v>-505</v>
      </c>
      <c r="U173" s="35">
        <f t="shared" si="360"/>
        <v>285</v>
      </c>
      <c r="V173" s="35">
        <f t="shared" si="346"/>
        <v>790</v>
      </c>
      <c r="W173" s="35">
        <f t="shared" si="347"/>
        <v>845</v>
      </c>
    </row>
    <row r="174" spans="5:23" ht="16.5" x14ac:dyDescent="0.4">
      <c r="E174" s="14"/>
      <c r="F174" s="23">
        <v>44720</v>
      </c>
      <c r="G174" s="28">
        <v>18365</v>
      </c>
      <c r="H174" s="28">
        <v>18365</v>
      </c>
      <c r="I174" s="28">
        <v>16360</v>
      </c>
      <c r="J174" s="28">
        <v>18720</v>
      </c>
      <c r="K174" s="28">
        <v>19165</v>
      </c>
      <c r="L174" s="28">
        <v>20005</v>
      </c>
      <c r="M174" s="14"/>
      <c r="N174" s="23">
        <v>44720</v>
      </c>
      <c r="O174" s="35">
        <f t="shared" si="362"/>
        <v>0</v>
      </c>
      <c r="P174" s="35">
        <f t="shared" si="364"/>
        <v>2005</v>
      </c>
      <c r="Q174" s="35">
        <f t="shared" si="363"/>
        <v>2005</v>
      </c>
      <c r="R174" s="35">
        <f t="shared" si="358"/>
        <v>-355</v>
      </c>
      <c r="S174" s="35">
        <f t="shared" si="359"/>
        <v>-2360</v>
      </c>
      <c r="T174" s="35">
        <f t="shared" si="345"/>
        <v>-445</v>
      </c>
      <c r="U174" s="35">
        <f t="shared" si="360"/>
        <v>355</v>
      </c>
      <c r="V174" s="35">
        <f t="shared" si="346"/>
        <v>800</v>
      </c>
      <c r="W174" s="35">
        <f t="shared" si="347"/>
        <v>800</v>
      </c>
    </row>
    <row r="175" spans="5:23" ht="16.5" x14ac:dyDescent="0.4">
      <c r="E175" s="14"/>
      <c r="F175" s="23">
        <v>44719</v>
      </c>
      <c r="G175" s="28">
        <v>18545</v>
      </c>
      <c r="H175" s="28">
        <v>18405</v>
      </c>
      <c r="I175" s="28">
        <v>16505</v>
      </c>
      <c r="J175" s="28">
        <v>18960</v>
      </c>
      <c r="K175" s="28">
        <v>19370</v>
      </c>
      <c r="L175" s="28">
        <v>20100</v>
      </c>
      <c r="M175" s="14"/>
      <c r="N175" s="23">
        <v>44719</v>
      </c>
      <c r="O175" s="35">
        <f t="shared" si="362"/>
        <v>140</v>
      </c>
      <c r="P175" s="35">
        <f t="shared" si="364"/>
        <v>2040</v>
      </c>
      <c r="Q175" s="35">
        <f t="shared" si="363"/>
        <v>1900</v>
      </c>
      <c r="R175" s="35">
        <f t="shared" si="358"/>
        <v>-555</v>
      </c>
      <c r="S175" s="35">
        <f t="shared" si="359"/>
        <v>-2455</v>
      </c>
      <c r="T175" s="35">
        <f t="shared" si="345"/>
        <v>-410</v>
      </c>
      <c r="U175" s="35">
        <f t="shared" si="360"/>
        <v>415</v>
      </c>
      <c r="V175" s="35">
        <f t="shared" si="346"/>
        <v>825</v>
      </c>
      <c r="W175" s="35">
        <f t="shared" si="347"/>
        <v>965</v>
      </c>
    </row>
    <row r="176" spans="5:23" ht="16.5" x14ac:dyDescent="0.4">
      <c r="E176" s="14"/>
      <c r="F176" s="23">
        <v>44718</v>
      </c>
      <c r="G176" s="28">
        <v>18725</v>
      </c>
      <c r="H176" s="28">
        <v>18680</v>
      </c>
      <c r="I176" s="28">
        <v>16610</v>
      </c>
      <c r="J176" s="28">
        <v>19160</v>
      </c>
      <c r="K176" s="28">
        <v>19555</v>
      </c>
      <c r="L176" s="28">
        <v>20295</v>
      </c>
      <c r="M176" s="14"/>
      <c r="N176" s="23">
        <v>44718</v>
      </c>
      <c r="O176" s="35">
        <f t="shared" si="362"/>
        <v>45</v>
      </c>
      <c r="P176" s="35">
        <f t="shared" si="364"/>
        <v>2115</v>
      </c>
      <c r="Q176" s="35">
        <f t="shared" si="363"/>
        <v>2070</v>
      </c>
      <c r="R176" s="35">
        <f t="shared" si="358"/>
        <v>-480</v>
      </c>
      <c r="S176" s="35">
        <f t="shared" si="359"/>
        <v>-2550</v>
      </c>
      <c r="T176" s="35">
        <f t="shared" si="345"/>
        <v>-395</v>
      </c>
      <c r="U176" s="35">
        <f t="shared" si="360"/>
        <v>435</v>
      </c>
      <c r="V176" s="35">
        <f t="shared" si="346"/>
        <v>830</v>
      </c>
      <c r="W176" s="35">
        <f t="shared" si="347"/>
        <v>875</v>
      </c>
    </row>
    <row r="177" spans="5:23" ht="16.5" x14ac:dyDescent="0.4">
      <c r="E177" s="14"/>
      <c r="F177" s="23">
        <v>44714</v>
      </c>
      <c r="G177" s="28">
        <v>18650</v>
      </c>
      <c r="H177" s="28">
        <v>18670</v>
      </c>
      <c r="I177" s="28">
        <v>16515</v>
      </c>
      <c r="J177" s="28">
        <v>18895</v>
      </c>
      <c r="K177" s="28">
        <v>19365</v>
      </c>
      <c r="L177" s="28">
        <v>20140</v>
      </c>
      <c r="M177" s="14"/>
      <c r="N177" s="23">
        <v>44714</v>
      </c>
      <c r="O177" s="35">
        <f t="shared" ref="O177:O190" si="365">G177-H177</f>
        <v>-20</v>
      </c>
      <c r="P177" s="35">
        <f t="shared" si="364"/>
        <v>2135</v>
      </c>
      <c r="Q177" s="35">
        <f t="shared" ref="Q177:Q185" si="366">H177-I177</f>
        <v>2155</v>
      </c>
      <c r="R177" s="35">
        <f t="shared" si="358"/>
        <v>-225</v>
      </c>
      <c r="S177" s="35">
        <f t="shared" si="359"/>
        <v>-2380</v>
      </c>
      <c r="T177" s="35">
        <f t="shared" si="345"/>
        <v>-470</v>
      </c>
      <c r="U177" s="35">
        <f t="shared" si="360"/>
        <v>245</v>
      </c>
      <c r="V177" s="35">
        <f t="shared" si="346"/>
        <v>715</v>
      </c>
      <c r="W177" s="35">
        <f t="shared" si="347"/>
        <v>695</v>
      </c>
    </row>
    <row r="178" spans="5:23" ht="16.5" x14ac:dyDescent="0.4">
      <c r="E178" s="14"/>
      <c r="F178" s="23">
        <v>44713</v>
      </c>
      <c r="G178" s="28">
        <v>18725</v>
      </c>
      <c r="H178" s="28">
        <v>18670</v>
      </c>
      <c r="I178" s="28">
        <v>16630</v>
      </c>
      <c r="J178" s="28">
        <v>18955</v>
      </c>
      <c r="K178" s="28">
        <v>19380</v>
      </c>
      <c r="L178" s="28">
        <v>20220</v>
      </c>
      <c r="M178" s="14"/>
      <c r="N178" s="23">
        <v>44713</v>
      </c>
      <c r="O178" s="35">
        <f t="shared" si="365"/>
        <v>55</v>
      </c>
      <c r="P178" s="35">
        <f t="shared" si="364"/>
        <v>2095</v>
      </c>
      <c r="Q178" s="35">
        <f t="shared" si="366"/>
        <v>2040</v>
      </c>
      <c r="R178" s="35">
        <f t="shared" si="358"/>
        <v>-285</v>
      </c>
      <c r="S178" s="35">
        <f t="shared" si="359"/>
        <v>-2325</v>
      </c>
      <c r="T178" s="35">
        <f t="shared" si="345"/>
        <v>-425</v>
      </c>
      <c r="U178" s="35">
        <f t="shared" si="360"/>
        <v>230</v>
      </c>
      <c r="V178" s="35">
        <f t="shared" si="346"/>
        <v>655</v>
      </c>
      <c r="W178" s="35">
        <f t="shared" si="347"/>
        <v>710</v>
      </c>
    </row>
    <row r="179" spans="5:23" ht="16.5" x14ac:dyDescent="0.4">
      <c r="E179" s="14"/>
      <c r="F179" s="23">
        <v>44712</v>
      </c>
      <c r="G179" s="28">
        <v>18760</v>
      </c>
      <c r="H179" s="28">
        <v>18720</v>
      </c>
      <c r="I179" s="28">
        <v>16550</v>
      </c>
      <c r="J179" s="28">
        <v>18935</v>
      </c>
      <c r="K179" s="28">
        <v>19370</v>
      </c>
      <c r="L179" s="28">
        <v>20185</v>
      </c>
      <c r="M179" s="14"/>
      <c r="N179" s="23">
        <v>44712</v>
      </c>
      <c r="O179" s="35">
        <f t="shared" si="365"/>
        <v>40</v>
      </c>
      <c r="P179" s="35">
        <f t="shared" si="364"/>
        <v>2210</v>
      </c>
      <c r="Q179" s="35">
        <f t="shared" si="366"/>
        <v>2170</v>
      </c>
      <c r="R179" s="35">
        <f t="shared" si="358"/>
        <v>-215</v>
      </c>
      <c r="S179" s="35">
        <f t="shared" si="359"/>
        <v>-2385</v>
      </c>
      <c r="T179" s="35">
        <f t="shared" si="345"/>
        <v>-435</v>
      </c>
      <c r="U179" s="35">
        <f t="shared" si="360"/>
        <v>175</v>
      </c>
      <c r="V179" s="35">
        <f t="shared" si="346"/>
        <v>610</v>
      </c>
      <c r="W179" s="35">
        <f t="shared" si="347"/>
        <v>650</v>
      </c>
    </row>
    <row r="180" spans="5:23" ht="16.5" x14ac:dyDescent="0.4">
      <c r="E180" s="14"/>
      <c r="F180" s="23">
        <v>44711</v>
      </c>
      <c r="G180" s="28">
        <v>18805</v>
      </c>
      <c r="H180" s="28">
        <v>18780</v>
      </c>
      <c r="I180" s="28">
        <v>16590</v>
      </c>
      <c r="J180" s="28">
        <v>18875</v>
      </c>
      <c r="K180" s="28">
        <v>19320</v>
      </c>
      <c r="L180" s="28">
        <v>20190</v>
      </c>
      <c r="M180" s="14"/>
      <c r="N180" s="23">
        <v>44711</v>
      </c>
      <c r="O180" s="35">
        <f t="shared" si="365"/>
        <v>25</v>
      </c>
      <c r="P180" s="35">
        <f t="shared" si="364"/>
        <v>2215</v>
      </c>
      <c r="Q180" s="35">
        <f t="shared" si="366"/>
        <v>2190</v>
      </c>
      <c r="R180" s="35">
        <f t="shared" si="358"/>
        <v>-95</v>
      </c>
      <c r="S180" s="35">
        <f t="shared" si="359"/>
        <v>-2285</v>
      </c>
      <c r="T180" s="35">
        <f t="shared" si="345"/>
        <v>-445</v>
      </c>
      <c r="U180" s="35">
        <f t="shared" si="360"/>
        <v>70</v>
      </c>
      <c r="V180" s="35">
        <f t="shared" si="346"/>
        <v>515</v>
      </c>
      <c r="W180" s="35">
        <f t="shared" si="347"/>
        <v>540</v>
      </c>
    </row>
    <row r="181" spans="5:23" ht="16.5" x14ac:dyDescent="0.4">
      <c r="E181" s="14"/>
      <c r="F181" s="23">
        <v>44708</v>
      </c>
      <c r="G181" s="28">
        <v>18755</v>
      </c>
      <c r="H181" s="28">
        <v>18780</v>
      </c>
      <c r="I181" s="28">
        <v>16750</v>
      </c>
      <c r="J181" s="28">
        <v>18690</v>
      </c>
      <c r="K181" s="28">
        <v>19165</v>
      </c>
      <c r="L181" s="28">
        <v>19895</v>
      </c>
      <c r="M181" s="14"/>
      <c r="N181" s="23">
        <v>44708</v>
      </c>
      <c r="O181" s="35">
        <f t="shared" si="365"/>
        <v>-25</v>
      </c>
      <c r="P181" s="35">
        <f t="shared" ref="P181:P190" si="367">G181-I181</f>
        <v>2005</v>
      </c>
      <c r="Q181" s="35">
        <f t="shared" si="366"/>
        <v>2030</v>
      </c>
      <c r="R181" s="35">
        <f t="shared" si="358"/>
        <v>90</v>
      </c>
      <c r="S181" s="35">
        <f t="shared" si="359"/>
        <v>-1940</v>
      </c>
      <c r="T181" s="35">
        <f t="shared" si="345"/>
        <v>-475</v>
      </c>
      <c r="U181" s="35">
        <f t="shared" si="360"/>
        <v>-65</v>
      </c>
      <c r="V181" s="35">
        <f t="shared" si="346"/>
        <v>410</v>
      </c>
      <c r="W181" s="35">
        <f t="shared" si="347"/>
        <v>385</v>
      </c>
    </row>
    <row r="182" spans="5:23" ht="16.5" x14ac:dyDescent="0.4">
      <c r="E182" s="14"/>
      <c r="F182" s="23">
        <v>44707</v>
      </c>
      <c r="G182" s="28">
        <v>18730</v>
      </c>
      <c r="H182" s="28">
        <v>15430</v>
      </c>
      <c r="I182" s="28">
        <v>16760</v>
      </c>
      <c r="J182" s="28">
        <v>18855</v>
      </c>
      <c r="K182" s="28">
        <v>19185</v>
      </c>
      <c r="L182" s="28">
        <v>19910</v>
      </c>
      <c r="M182" s="14"/>
      <c r="N182" s="23">
        <v>44707</v>
      </c>
      <c r="O182" s="35">
        <f t="shared" si="365"/>
        <v>3300</v>
      </c>
      <c r="P182" s="35">
        <f t="shared" si="367"/>
        <v>1970</v>
      </c>
      <c r="Q182" s="35">
        <f t="shared" si="366"/>
        <v>-1330</v>
      </c>
      <c r="R182" s="35">
        <f t="shared" si="358"/>
        <v>-3425</v>
      </c>
      <c r="S182" s="35">
        <f t="shared" si="359"/>
        <v>-2095</v>
      </c>
      <c r="T182" s="35">
        <f t="shared" si="345"/>
        <v>-330</v>
      </c>
      <c r="U182" s="35">
        <f t="shared" si="360"/>
        <v>125</v>
      </c>
      <c r="V182" s="35">
        <f t="shared" si="346"/>
        <v>455</v>
      </c>
      <c r="W182" s="35">
        <f t="shared" si="347"/>
        <v>3755</v>
      </c>
    </row>
    <row r="183" spans="5:23" ht="16.5" x14ac:dyDescent="0.4">
      <c r="E183" s="14"/>
      <c r="F183" s="23">
        <v>44706</v>
      </c>
      <c r="G183" s="28">
        <v>18895</v>
      </c>
      <c r="H183" s="28">
        <v>16000</v>
      </c>
      <c r="I183" s="28">
        <v>16850</v>
      </c>
      <c r="J183" s="28">
        <v>19135</v>
      </c>
      <c r="K183" s="28">
        <v>19465</v>
      </c>
      <c r="L183" s="28">
        <v>20085</v>
      </c>
      <c r="M183" s="14"/>
      <c r="N183" s="23">
        <v>44706</v>
      </c>
      <c r="O183" s="35">
        <f t="shared" si="365"/>
        <v>2895</v>
      </c>
      <c r="P183" s="35">
        <f t="shared" si="367"/>
        <v>2045</v>
      </c>
      <c r="Q183" s="35">
        <f t="shared" si="366"/>
        <v>-850</v>
      </c>
      <c r="R183" s="35">
        <f t="shared" si="358"/>
        <v>-3135</v>
      </c>
      <c r="S183" s="35">
        <f t="shared" si="359"/>
        <v>-2285</v>
      </c>
      <c r="T183" s="35">
        <f t="shared" si="345"/>
        <v>-330</v>
      </c>
      <c r="U183" s="35">
        <f t="shared" si="360"/>
        <v>240</v>
      </c>
      <c r="V183" s="35">
        <f t="shared" si="346"/>
        <v>570</v>
      </c>
      <c r="W183" s="35">
        <f t="shared" si="347"/>
        <v>3465</v>
      </c>
    </row>
    <row r="184" spans="5:23" ht="16.5" x14ac:dyDescent="0.4">
      <c r="E184" s="14"/>
      <c r="F184" s="23">
        <v>44705</v>
      </c>
      <c r="G184" s="28">
        <v>18805</v>
      </c>
      <c r="H184" s="28">
        <v>15600</v>
      </c>
      <c r="I184" s="28">
        <v>16815</v>
      </c>
      <c r="J184" s="28">
        <v>19065</v>
      </c>
      <c r="K184" s="28">
        <v>19455</v>
      </c>
      <c r="L184" s="28">
        <v>20050</v>
      </c>
      <c r="M184" s="14"/>
      <c r="N184" s="23">
        <v>44705</v>
      </c>
      <c r="O184" s="35">
        <f t="shared" si="365"/>
        <v>3205</v>
      </c>
      <c r="P184" s="35">
        <f t="shared" si="367"/>
        <v>1990</v>
      </c>
      <c r="Q184" s="35">
        <f t="shared" si="366"/>
        <v>-1215</v>
      </c>
      <c r="R184" s="35">
        <f t="shared" si="358"/>
        <v>-3465</v>
      </c>
      <c r="S184" s="35">
        <f t="shared" si="359"/>
        <v>-2250</v>
      </c>
      <c r="T184" s="35">
        <f t="shared" si="345"/>
        <v>-390</v>
      </c>
      <c r="U184" s="35">
        <f t="shared" si="360"/>
        <v>260</v>
      </c>
      <c r="V184" s="35">
        <f t="shared" si="346"/>
        <v>650</v>
      </c>
      <c r="W184" s="35">
        <f t="shared" si="347"/>
        <v>3855</v>
      </c>
    </row>
    <row r="185" spans="5:23" ht="16.5" x14ac:dyDescent="0.4">
      <c r="E185" s="14"/>
      <c r="F185" s="23">
        <v>44704</v>
      </c>
      <c r="G185" s="28">
        <v>18960</v>
      </c>
      <c r="H185" s="28">
        <v>15500</v>
      </c>
      <c r="I185" s="28">
        <v>16990</v>
      </c>
      <c r="J185" s="28">
        <v>19155</v>
      </c>
      <c r="K185" s="28">
        <v>19595</v>
      </c>
      <c r="L185" s="28">
        <v>20205</v>
      </c>
      <c r="M185" s="14"/>
      <c r="N185" s="23">
        <v>44704</v>
      </c>
      <c r="O185" s="35">
        <f t="shared" si="365"/>
        <v>3460</v>
      </c>
      <c r="P185" s="35">
        <f t="shared" si="367"/>
        <v>1970</v>
      </c>
      <c r="Q185" s="35">
        <f t="shared" si="366"/>
        <v>-1490</v>
      </c>
      <c r="R185" s="35">
        <f t="shared" si="358"/>
        <v>-3655</v>
      </c>
      <c r="S185" s="35">
        <f t="shared" si="359"/>
        <v>-2165</v>
      </c>
      <c r="T185" s="35">
        <f t="shared" si="345"/>
        <v>-440</v>
      </c>
      <c r="U185" s="35">
        <f t="shared" si="360"/>
        <v>195</v>
      </c>
      <c r="V185" s="35">
        <f t="shared" si="346"/>
        <v>635</v>
      </c>
      <c r="W185" s="35">
        <f t="shared" si="347"/>
        <v>4095</v>
      </c>
    </row>
    <row r="186" spans="5:23" ht="16.5" x14ac:dyDescent="0.4">
      <c r="E186" s="14"/>
      <c r="F186" s="23">
        <v>44701</v>
      </c>
      <c r="G186" s="28">
        <v>18785</v>
      </c>
      <c r="H186" s="28">
        <v>15110</v>
      </c>
      <c r="I186" s="28">
        <v>17005</v>
      </c>
      <c r="J186" s="28">
        <v>19040</v>
      </c>
      <c r="K186" s="28">
        <v>19385</v>
      </c>
      <c r="L186" s="28">
        <v>19980</v>
      </c>
      <c r="M186" s="14"/>
      <c r="N186" s="23">
        <v>44701</v>
      </c>
      <c r="O186" s="35">
        <f t="shared" si="365"/>
        <v>3675</v>
      </c>
      <c r="P186" s="35">
        <f t="shared" si="367"/>
        <v>1780</v>
      </c>
      <c r="Q186" s="35">
        <f t="shared" ref="Q186:Q195" si="368">H186-I186</f>
        <v>-1895</v>
      </c>
      <c r="R186" s="35">
        <f t="shared" si="358"/>
        <v>-3930</v>
      </c>
      <c r="S186" s="35">
        <f t="shared" si="359"/>
        <v>-2035</v>
      </c>
      <c r="T186" s="35">
        <f t="shared" si="345"/>
        <v>-345</v>
      </c>
      <c r="U186" s="35">
        <f t="shared" si="360"/>
        <v>255</v>
      </c>
      <c r="V186" s="35">
        <f t="shared" si="346"/>
        <v>600</v>
      </c>
      <c r="W186" s="35">
        <f t="shared" si="347"/>
        <v>4275</v>
      </c>
    </row>
    <row r="187" spans="5:23" ht="16.5" x14ac:dyDescent="0.4">
      <c r="E187" s="14"/>
      <c r="F187" s="23">
        <v>44700</v>
      </c>
      <c r="G187" s="28">
        <v>19065</v>
      </c>
      <c r="H187" s="28">
        <v>14990</v>
      </c>
      <c r="I187" s="28">
        <v>16990</v>
      </c>
      <c r="J187" s="28">
        <v>19100</v>
      </c>
      <c r="K187" s="28">
        <v>19540</v>
      </c>
      <c r="L187" s="28">
        <v>20120</v>
      </c>
      <c r="M187" s="14"/>
      <c r="N187" s="23">
        <v>44700</v>
      </c>
      <c r="O187" s="35">
        <f t="shared" si="365"/>
        <v>4075</v>
      </c>
      <c r="P187" s="35">
        <f t="shared" si="367"/>
        <v>2075</v>
      </c>
      <c r="Q187" s="35">
        <f t="shared" si="368"/>
        <v>-2000</v>
      </c>
      <c r="R187" s="35">
        <f t="shared" si="358"/>
        <v>-4110</v>
      </c>
      <c r="S187" s="35">
        <f t="shared" si="359"/>
        <v>-2110</v>
      </c>
      <c r="T187" s="35">
        <f t="shared" ref="T187:T250" si="369">J187-K187</f>
        <v>-440</v>
      </c>
      <c r="U187" s="35">
        <f t="shared" si="360"/>
        <v>35</v>
      </c>
      <c r="V187" s="35">
        <f t="shared" ref="V187:V250" si="370">K187-G187</f>
        <v>475</v>
      </c>
      <c r="W187" s="35">
        <f t="shared" ref="W187:W250" si="371">K187-H187</f>
        <v>4550</v>
      </c>
    </row>
    <row r="188" spans="5:23" ht="16.5" x14ac:dyDescent="0.4">
      <c r="E188" s="14"/>
      <c r="F188" s="23">
        <v>44699</v>
      </c>
      <c r="G188" s="28">
        <v>19070</v>
      </c>
      <c r="H188" s="28">
        <v>14895</v>
      </c>
      <c r="I188" s="28">
        <v>16810</v>
      </c>
      <c r="J188" s="28">
        <v>18955</v>
      </c>
      <c r="K188" s="28">
        <v>19465</v>
      </c>
      <c r="L188" s="28">
        <v>20095</v>
      </c>
      <c r="M188" s="14"/>
      <c r="N188" s="23">
        <v>44699</v>
      </c>
      <c r="O188" s="35">
        <f t="shared" si="365"/>
        <v>4175</v>
      </c>
      <c r="P188" s="35">
        <f t="shared" si="367"/>
        <v>2260</v>
      </c>
      <c r="Q188" s="35">
        <f t="shared" si="368"/>
        <v>-1915</v>
      </c>
      <c r="R188" s="35">
        <f t="shared" si="358"/>
        <v>-4060</v>
      </c>
      <c r="S188" s="35">
        <f t="shared" si="359"/>
        <v>-2145</v>
      </c>
      <c r="T188" s="35">
        <f t="shared" si="369"/>
        <v>-510</v>
      </c>
      <c r="U188" s="35">
        <f t="shared" si="360"/>
        <v>-115</v>
      </c>
      <c r="V188" s="35">
        <f t="shared" si="370"/>
        <v>395</v>
      </c>
      <c r="W188" s="35">
        <f t="shared" si="371"/>
        <v>4570</v>
      </c>
    </row>
    <row r="189" spans="5:23" ht="16.5" x14ac:dyDescent="0.4">
      <c r="E189" s="14"/>
      <c r="F189" s="23">
        <v>44698</v>
      </c>
      <c r="G189" s="28">
        <v>18860</v>
      </c>
      <c r="H189" s="28">
        <v>14740</v>
      </c>
      <c r="I189" s="28">
        <v>16790</v>
      </c>
      <c r="J189" s="28">
        <v>19250</v>
      </c>
      <c r="K189" s="28">
        <v>19675</v>
      </c>
      <c r="L189" s="28">
        <v>20280</v>
      </c>
      <c r="M189" s="14"/>
      <c r="N189" s="23">
        <v>44698</v>
      </c>
      <c r="O189" s="35">
        <f t="shared" si="365"/>
        <v>4120</v>
      </c>
      <c r="P189" s="35">
        <f t="shared" si="367"/>
        <v>2070</v>
      </c>
      <c r="Q189" s="35">
        <f t="shared" si="368"/>
        <v>-2050</v>
      </c>
      <c r="R189" s="35">
        <f t="shared" si="358"/>
        <v>-4510</v>
      </c>
      <c r="S189" s="35">
        <f t="shared" si="359"/>
        <v>-2460</v>
      </c>
      <c r="T189" s="35">
        <f t="shared" si="369"/>
        <v>-425</v>
      </c>
      <c r="U189" s="35">
        <f t="shared" si="360"/>
        <v>390</v>
      </c>
      <c r="V189" s="35">
        <f t="shared" si="370"/>
        <v>815</v>
      </c>
      <c r="W189" s="35">
        <f t="shared" si="371"/>
        <v>4935</v>
      </c>
    </row>
    <row r="190" spans="5:23" ht="16.5" x14ac:dyDescent="0.4">
      <c r="E190" s="14"/>
      <c r="F190" s="23">
        <v>44697</v>
      </c>
      <c r="G190" s="28">
        <v>19400</v>
      </c>
      <c r="H190" s="28">
        <v>14885</v>
      </c>
      <c r="I190" s="28">
        <v>17110</v>
      </c>
      <c r="J190" s="28">
        <v>19735</v>
      </c>
      <c r="K190" s="28">
        <v>19945</v>
      </c>
      <c r="L190" s="28">
        <v>20525</v>
      </c>
      <c r="M190" s="14"/>
      <c r="N190" s="23">
        <v>44697</v>
      </c>
      <c r="O190" s="35">
        <f t="shared" si="365"/>
        <v>4515</v>
      </c>
      <c r="P190" s="35">
        <f t="shared" si="367"/>
        <v>2290</v>
      </c>
      <c r="Q190" s="35">
        <f t="shared" si="368"/>
        <v>-2225</v>
      </c>
      <c r="R190" s="35">
        <f t="shared" si="358"/>
        <v>-4850</v>
      </c>
      <c r="S190" s="35">
        <f t="shared" si="359"/>
        <v>-2625</v>
      </c>
      <c r="T190" s="35">
        <f t="shared" si="369"/>
        <v>-210</v>
      </c>
      <c r="U190" s="35">
        <f t="shared" si="360"/>
        <v>335</v>
      </c>
      <c r="V190" s="35">
        <f t="shared" si="370"/>
        <v>545</v>
      </c>
      <c r="W190" s="35">
        <f t="shared" si="371"/>
        <v>5060</v>
      </c>
    </row>
    <row r="191" spans="5:23" ht="16.5" x14ac:dyDescent="0.4">
      <c r="E191" s="14"/>
      <c r="F191" s="23">
        <v>44694</v>
      </c>
      <c r="G191" s="28">
        <v>18605</v>
      </c>
      <c r="H191" s="28">
        <v>14885</v>
      </c>
      <c r="I191" s="28">
        <v>17080</v>
      </c>
      <c r="J191" s="28">
        <v>19620</v>
      </c>
      <c r="K191" s="28">
        <v>19770</v>
      </c>
      <c r="L191" s="28">
        <v>20050</v>
      </c>
      <c r="M191" s="14"/>
      <c r="N191" s="23">
        <v>44694</v>
      </c>
      <c r="O191" s="35">
        <f t="shared" ref="O191:O196" si="372">G191-H191</f>
        <v>3720</v>
      </c>
      <c r="P191" s="35">
        <f t="shared" ref="P191:P196" si="373">G191-I191</f>
        <v>1525</v>
      </c>
      <c r="Q191" s="35">
        <f t="shared" si="368"/>
        <v>-2195</v>
      </c>
      <c r="R191" s="35">
        <f t="shared" si="358"/>
        <v>-4735</v>
      </c>
      <c r="S191" s="35">
        <f t="shared" si="359"/>
        <v>-2540</v>
      </c>
      <c r="T191" s="35">
        <f t="shared" si="369"/>
        <v>-150</v>
      </c>
      <c r="U191" s="35">
        <f t="shared" si="360"/>
        <v>1015</v>
      </c>
      <c r="V191" s="35">
        <f t="shared" si="370"/>
        <v>1165</v>
      </c>
      <c r="W191" s="35">
        <f t="shared" si="371"/>
        <v>4885</v>
      </c>
    </row>
    <row r="192" spans="5:23" ht="16.5" x14ac:dyDescent="0.4">
      <c r="E192" s="14"/>
      <c r="F192" s="23">
        <v>44693</v>
      </c>
      <c r="G192" s="28">
        <v>18150</v>
      </c>
      <c r="H192" s="28">
        <v>14755</v>
      </c>
      <c r="I192" s="28">
        <v>16865</v>
      </c>
      <c r="J192" s="28">
        <v>19345</v>
      </c>
      <c r="K192" s="28">
        <v>19485</v>
      </c>
      <c r="L192" s="28">
        <v>19715</v>
      </c>
      <c r="M192" s="14"/>
      <c r="N192" s="23">
        <v>44693</v>
      </c>
      <c r="O192" s="35">
        <f t="shared" si="372"/>
        <v>3395</v>
      </c>
      <c r="P192" s="35">
        <f t="shared" si="373"/>
        <v>1285</v>
      </c>
      <c r="Q192" s="35">
        <f t="shared" si="368"/>
        <v>-2110</v>
      </c>
      <c r="R192" s="35">
        <f t="shared" si="358"/>
        <v>-4590</v>
      </c>
      <c r="S192" s="35">
        <f t="shared" si="359"/>
        <v>-2480</v>
      </c>
      <c r="T192" s="35">
        <f t="shared" si="369"/>
        <v>-140</v>
      </c>
      <c r="U192" s="35">
        <f t="shared" si="360"/>
        <v>1195</v>
      </c>
      <c r="V192" s="35">
        <f t="shared" si="370"/>
        <v>1335</v>
      </c>
      <c r="W192" s="35">
        <f t="shared" si="371"/>
        <v>4730</v>
      </c>
    </row>
    <row r="193" spans="5:23" ht="16.5" x14ac:dyDescent="0.4">
      <c r="E193" s="14"/>
      <c r="F193" s="23">
        <v>44692</v>
      </c>
      <c r="G193" s="28">
        <v>18080</v>
      </c>
      <c r="H193" s="28">
        <v>14735</v>
      </c>
      <c r="I193" s="28">
        <v>16935</v>
      </c>
      <c r="J193" s="28">
        <v>19240</v>
      </c>
      <c r="K193" s="28">
        <v>19325</v>
      </c>
      <c r="L193" s="28">
        <v>19550</v>
      </c>
      <c r="M193" s="14"/>
      <c r="N193" s="23">
        <v>44692</v>
      </c>
      <c r="O193" s="35">
        <f t="shared" si="372"/>
        <v>3345</v>
      </c>
      <c r="P193" s="35">
        <f t="shared" si="373"/>
        <v>1145</v>
      </c>
      <c r="Q193" s="35">
        <f t="shared" si="368"/>
        <v>-2200</v>
      </c>
      <c r="R193" s="35">
        <f t="shared" si="358"/>
        <v>-4505</v>
      </c>
      <c r="S193" s="35">
        <f t="shared" si="359"/>
        <v>-2305</v>
      </c>
      <c r="T193" s="35">
        <f t="shared" si="369"/>
        <v>-85</v>
      </c>
      <c r="U193" s="35">
        <f t="shared" si="360"/>
        <v>1160</v>
      </c>
      <c r="V193" s="35">
        <f t="shared" si="370"/>
        <v>1245</v>
      </c>
      <c r="W193" s="35">
        <f t="shared" si="371"/>
        <v>4590</v>
      </c>
    </row>
    <row r="194" spans="5:23" ht="16.5" x14ac:dyDescent="0.4">
      <c r="E194" s="14"/>
      <c r="F194" s="23">
        <v>44691</v>
      </c>
      <c r="G194" s="28">
        <v>18000</v>
      </c>
      <c r="H194" s="28">
        <v>14460</v>
      </c>
      <c r="I194" s="28">
        <v>16760</v>
      </c>
      <c r="J194" s="28">
        <v>18955</v>
      </c>
      <c r="K194" s="28">
        <v>19080</v>
      </c>
      <c r="L194" s="28">
        <v>19315</v>
      </c>
      <c r="M194" s="14"/>
      <c r="N194" s="23">
        <v>44691</v>
      </c>
      <c r="O194" s="35">
        <f t="shared" si="372"/>
        <v>3540</v>
      </c>
      <c r="P194" s="35">
        <f t="shared" si="373"/>
        <v>1240</v>
      </c>
      <c r="Q194" s="35">
        <f t="shared" si="368"/>
        <v>-2300</v>
      </c>
      <c r="R194" s="35">
        <f t="shared" si="358"/>
        <v>-4495</v>
      </c>
      <c r="S194" s="35">
        <f t="shared" si="359"/>
        <v>-2195</v>
      </c>
      <c r="T194" s="35">
        <f t="shared" si="369"/>
        <v>-125</v>
      </c>
      <c r="U194" s="35">
        <f t="shared" si="360"/>
        <v>955</v>
      </c>
      <c r="V194" s="35">
        <f t="shared" si="370"/>
        <v>1080</v>
      </c>
      <c r="W194" s="35">
        <f t="shared" si="371"/>
        <v>4620</v>
      </c>
    </row>
    <row r="195" spans="5:23" ht="16.5" x14ac:dyDescent="0.4">
      <c r="E195" s="14"/>
      <c r="F195" s="23">
        <v>44690</v>
      </c>
      <c r="G195" s="28">
        <v>18065</v>
      </c>
      <c r="H195" s="28">
        <v>14325</v>
      </c>
      <c r="I195" s="28">
        <v>16795</v>
      </c>
      <c r="J195" s="28">
        <v>18945</v>
      </c>
      <c r="K195" s="28">
        <v>19100</v>
      </c>
      <c r="L195" s="28">
        <v>19335</v>
      </c>
      <c r="M195" s="14"/>
      <c r="N195" s="23">
        <v>44690</v>
      </c>
      <c r="O195" s="35">
        <f t="shared" si="372"/>
        <v>3740</v>
      </c>
      <c r="P195" s="35">
        <f t="shared" si="373"/>
        <v>1270</v>
      </c>
      <c r="Q195" s="35">
        <f t="shared" si="368"/>
        <v>-2470</v>
      </c>
      <c r="R195" s="35">
        <f t="shared" si="358"/>
        <v>-4620</v>
      </c>
      <c r="S195" s="35">
        <f t="shared" si="359"/>
        <v>-2150</v>
      </c>
      <c r="T195" s="35">
        <f t="shared" si="369"/>
        <v>-155</v>
      </c>
      <c r="U195" s="35">
        <f t="shared" si="360"/>
        <v>880</v>
      </c>
      <c r="V195" s="35">
        <f t="shared" si="370"/>
        <v>1035</v>
      </c>
      <c r="W195" s="35">
        <f t="shared" si="371"/>
        <v>4775</v>
      </c>
    </row>
    <row r="196" spans="5:23" ht="16.5" x14ac:dyDescent="0.4">
      <c r="F196" s="23">
        <v>44687</v>
      </c>
      <c r="G196" s="28">
        <v>18005</v>
      </c>
      <c r="H196" s="28">
        <v>14180</v>
      </c>
      <c r="I196" s="28">
        <v>16330</v>
      </c>
      <c r="J196" s="28">
        <v>18415</v>
      </c>
      <c r="K196" s="28">
        <v>18695</v>
      </c>
      <c r="L196" s="28">
        <v>19065</v>
      </c>
      <c r="M196" s="14"/>
      <c r="N196" s="23">
        <v>44687</v>
      </c>
      <c r="O196" s="35">
        <f t="shared" si="372"/>
        <v>3825</v>
      </c>
      <c r="P196" s="35">
        <f t="shared" si="373"/>
        <v>1675</v>
      </c>
      <c r="Q196" s="35">
        <f t="shared" ref="Q196:Q202" si="374">H196-I196</f>
        <v>-2150</v>
      </c>
      <c r="R196" s="35">
        <f t="shared" si="358"/>
        <v>-4235</v>
      </c>
      <c r="S196" s="35">
        <f t="shared" si="359"/>
        <v>-2085</v>
      </c>
      <c r="T196" s="35">
        <f t="shared" si="369"/>
        <v>-280</v>
      </c>
      <c r="U196" s="35">
        <f t="shared" si="360"/>
        <v>410</v>
      </c>
      <c r="V196" s="35">
        <f t="shared" si="370"/>
        <v>690</v>
      </c>
      <c r="W196" s="35">
        <f t="shared" si="371"/>
        <v>4515</v>
      </c>
    </row>
    <row r="197" spans="5:23" ht="16.5" x14ac:dyDescent="0.4">
      <c r="F197" s="23">
        <v>44686</v>
      </c>
      <c r="G197" s="28">
        <v>18010</v>
      </c>
      <c r="H197" s="28">
        <v>14200</v>
      </c>
      <c r="I197" s="28">
        <v>16380</v>
      </c>
      <c r="J197" s="28">
        <v>18395</v>
      </c>
      <c r="K197" s="28">
        <v>18710</v>
      </c>
      <c r="L197" s="28">
        <v>19080</v>
      </c>
      <c r="M197" s="14"/>
      <c r="N197" s="23">
        <v>44686</v>
      </c>
      <c r="O197" s="35">
        <f t="shared" ref="O197:O202" si="375">G197-H197</f>
        <v>3810</v>
      </c>
      <c r="P197" s="35">
        <f t="shared" ref="P197:P202" si="376">G197-I197</f>
        <v>1630</v>
      </c>
      <c r="Q197" s="35">
        <f t="shared" si="374"/>
        <v>-2180</v>
      </c>
      <c r="R197" s="35">
        <f t="shared" si="358"/>
        <v>-4195</v>
      </c>
      <c r="S197" s="35">
        <f t="shared" si="359"/>
        <v>-2015</v>
      </c>
      <c r="T197" s="35">
        <f t="shared" si="369"/>
        <v>-315</v>
      </c>
      <c r="U197" s="35">
        <f t="shared" si="360"/>
        <v>385</v>
      </c>
      <c r="V197" s="35">
        <f t="shared" si="370"/>
        <v>700</v>
      </c>
      <c r="W197" s="35">
        <f t="shared" si="371"/>
        <v>4510</v>
      </c>
    </row>
    <row r="198" spans="5:23" ht="16.5" x14ac:dyDescent="0.4">
      <c r="F198" s="23">
        <v>44680</v>
      </c>
      <c r="G198" s="28">
        <v>17975</v>
      </c>
      <c r="H198" s="28">
        <v>13905</v>
      </c>
      <c r="I198" s="28">
        <v>16665</v>
      </c>
      <c r="J198" s="28">
        <v>18505</v>
      </c>
      <c r="K198" s="28">
        <v>18495</v>
      </c>
      <c r="L198" s="28">
        <v>19050</v>
      </c>
      <c r="M198" s="14"/>
      <c r="N198" s="23">
        <v>44680</v>
      </c>
      <c r="O198" s="35">
        <f t="shared" si="375"/>
        <v>4070</v>
      </c>
      <c r="P198" s="35">
        <f t="shared" si="376"/>
        <v>1310</v>
      </c>
      <c r="Q198" s="35">
        <f t="shared" si="374"/>
        <v>-2760</v>
      </c>
      <c r="R198" s="35">
        <f t="shared" si="358"/>
        <v>-4600</v>
      </c>
      <c r="S198" s="35">
        <f t="shared" si="359"/>
        <v>-1840</v>
      </c>
      <c r="T198" s="35">
        <f t="shared" si="369"/>
        <v>10</v>
      </c>
      <c r="U198" s="35">
        <f t="shared" si="360"/>
        <v>530</v>
      </c>
      <c r="V198" s="35">
        <f t="shared" si="370"/>
        <v>520</v>
      </c>
      <c r="W198" s="35">
        <f t="shared" si="371"/>
        <v>4590</v>
      </c>
    </row>
    <row r="199" spans="5:23" ht="16.5" x14ac:dyDescent="0.4">
      <c r="F199" s="23">
        <v>44679</v>
      </c>
      <c r="G199" s="28">
        <v>17995</v>
      </c>
      <c r="H199" s="28">
        <v>14065</v>
      </c>
      <c r="I199" s="28">
        <v>16510</v>
      </c>
      <c r="J199" s="28">
        <v>18420</v>
      </c>
      <c r="K199" s="28">
        <v>18475</v>
      </c>
      <c r="L199" s="28">
        <v>19060</v>
      </c>
      <c r="M199" s="14"/>
      <c r="N199" s="23">
        <v>44679</v>
      </c>
      <c r="O199" s="35">
        <f t="shared" si="375"/>
        <v>3930</v>
      </c>
      <c r="P199" s="35">
        <f t="shared" si="376"/>
        <v>1485</v>
      </c>
      <c r="Q199" s="35">
        <f t="shared" si="374"/>
        <v>-2445</v>
      </c>
      <c r="R199" s="35">
        <f t="shared" si="358"/>
        <v>-4355</v>
      </c>
      <c r="S199" s="35">
        <f t="shared" si="359"/>
        <v>-1910</v>
      </c>
      <c r="T199" s="35">
        <f t="shared" si="369"/>
        <v>-55</v>
      </c>
      <c r="U199" s="35">
        <f t="shared" si="360"/>
        <v>425</v>
      </c>
      <c r="V199" s="35">
        <f t="shared" si="370"/>
        <v>480</v>
      </c>
      <c r="W199" s="35">
        <f t="shared" si="371"/>
        <v>4410</v>
      </c>
    </row>
    <row r="200" spans="5:23" ht="16.5" x14ac:dyDescent="0.4">
      <c r="F200" s="23">
        <v>44678</v>
      </c>
      <c r="G200" s="28">
        <v>18035</v>
      </c>
      <c r="H200" s="28">
        <v>14065</v>
      </c>
      <c r="I200" s="28">
        <v>16400</v>
      </c>
      <c r="J200" s="28">
        <v>18490</v>
      </c>
      <c r="K200" s="28">
        <v>18550</v>
      </c>
      <c r="L200" s="28">
        <v>19150</v>
      </c>
      <c r="M200" s="14"/>
      <c r="N200" s="23">
        <v>44678</v>
      </c>
      <c r="O200" s="35">
        <f t="shared" si="375"/>
        <v>3970</v>
      </c>
      <c r="P200" s="35">
        <f t="shared" si="376"/>
        <v>1635</v>
      </c>
      <c r="Q200" s="35">
        <f t="shared" si="374"/>
        <v>-2335</v>
      </c>
      <c r="R200" s="35">
        <f t="shared" si="358"/>
        <v>-4425</v>
      </c>
      <c r="S200" s="35">
        <f t="shared" si="359"/>
        <v>-2090</v>
      </c>
      <c r="T200" s="35">
        <f t="shared" si="369"/>
        <v>-60</v>
      </c>
      <c r="U200" s="35">
        <f t="shared" si="360"/>
        <v>455</v>
      </c>
      <c r="V200" s="35">
        <f t="shared" si="370"/>
        <v>515</v>
      </c>
      <c r="W200" s="35">
        <f t="shared" si="371"/>
        <v>4485</v>
      </c>
    </row>
    <row r="201" spans="5:23" ht="16.5" x14ac:dyDescent="0.4">
      <c r="F201" s="23">
        <v>44677</v>
      </c>
      <c r="G201" s="28">
        <v>17965</v>
      </c>
      <c r="H201" s="28">
        <v>14010</v>
      </c>
      <c r="I201" s="28">
        <v>16150</v>
      </c>
      <c r="J201" s="28">
        <v>18280</v>
      </c>
      <c r="K201" s="28">
        <v>18405</v>
      </c>
      <c r="L201" s="28">
        <v>19070</v>
      </c>
      <c r="M201" s="14"/>
      <c r="N201" s="23">
        <v>44677</v>
      </c>
      <c r="O201" s="35">
        <f t="shared" si="375"/>
        <v>3955</v>
      </c>
      <c r="P201" s="35">
        <f t="shared" si="376"/>
        <v>1815</v>
      </c>
      <c r="Q201" s="35">
        <f t="shared" si="374"/>
        <v>-2140</v>
      </c>
      <c r="R201" s="35">
        <f t="shared" si="358"/>
        <v>-4270</v>
      </c>
      <c r="S201" s="35">
        <f t="shared" si="359"/>
        <v>-2130</v>
      </c>
      <c r="T201" s="35">
        <f t="shared" si="369"/>
        <v>-125</v>
      </c>
      <c r="U201" s="35">
        <f t="shared" si="360"/>
        <v>315</v>
      </c>
      <c r="V201" s="35">
        <f t="shared" si="370"/>
        <v>440</v>
      </c>
      <c r="W201" s="35">
        <f t="shared" si="371"/>
        <v>4395</v>
      </c>
    </row>
    <row r="202" spans="5:23" ht="16.5" x14ac:dyDescent="0.4">
      <c r="F202" s="23">
        <v>44676</v>
      </c>
      <c r="G202" s="28">
        <v>18060</v>
      </c>
      <c r="H202" s="28">
        <v>14135</v>
      </c>
      <c r="I202" s="28">
        <v>16340</v>
      </c>
      <c r="J202" s="28">
        <v>18430</v>
      </c>
      <c r="K202" s="28">
        <v>18495</v>
      </c>
      <c r="L202" s="28">
        <v>19130</v>
      </c>
      <c r="M202" s="14"/>
      <c r="N202" s="23">
        <v>44676</v>
      </c>
      <c r="O202" s="35">
        <f t="shared" si="375"/>
        <v>3925</v>
      </c>
      <c r="P202" s="35">
        <f t="shared" si="376"/>
        <v>1720</v>
      </c>
      <c r="Q202" s="35">
        <f t="shared" si="374"/>
        <v>-2205</v>
      </c>
      <c r="R202" s="35">
        <f t="shared" si="358"/>
        <v>-4295</v>
      </c>
      <c r="S202" s="35">
        <f t="shared" si="359"/>
        <v>-2090</v>
      </c>
      <c r="T202" s="35">
        <f t="shared" si="369"/>
        <v>-65</v>
      </c>
      <c r="U202" s="35">
        <f t="shared" si="360"/>
        <v>370</v>
      </c>
      <c r="V202" s="35">
        <f t="shared" si="370"/>
        <v>435</v>
      </c>
      <c r="W202" s="35">
        <f t="shared" si="371"/>
        <v>4360</v>
      </c>
    </row>
    <row r="203" spans="5:23" ht="16.5" x14ac:dyDescent="0.4">
      <c r="F203" s="23">
        <v>44673</v>
      </c>
      <c r="G203" s="28">
        <v>17910</v>
      </c>
      <c r="H203" s="28">
        <v>13510</v>
      </c>
      <c r="I203" s="28">
        <v>15630</v>
      </c>
      <c r="J203" s="28">
        <v>17850</v>
      </c>
      <c r="K203" s="28">
        <v>18225</v>
      </c>
      <c r="L203" s="28">
        <v>18795</v>
      </c>
      <c r="M203" s="14"/>
      <c r="N203" s="23">
        <v>44673</v>
      </c>
      <c r="O203" s="35">
        <f t="shared" ref="O203:O212" si="377">G203-H203</f>
        <v>4400</v>
      </c>
      <c r="P203" s="35">
        <f t="shared" ref="P203:P212" si="378">G203-I203</f>
        <v>2280</v>
      </c>
      <c r="Q203" s="35">
        <f t="shared" ref="Q203:Q212" si="379">H203-I203</f>
        <v>-2120</v>
      </c>
      <c r="R203" s="35">
        <f t="shared" si="358"/>
        <v>-4340</v>
      </c>
      <c r="S203" s="35">
        <f t="shared" si="359"/>
        <v>-2220</v>
      </c>
      <c r="T203" s="35">
        <f t="shared" si="369"/>
        <v>-375</v>
      </c>
      <c r="U203" s="35">
        <f t="shared" si="360"/>
        <v>-60</v>
      </c>
      <c r="V203" s="35">
        <f t="shared" si="370"/>
        <v>315</v>
      </c>
      <c r="W203" s="35">
        <f t="shared" si="371"/>
        <v>4715</v>
      </c>
    </row>
    <row r="204" spans="5:23" ht="16.5" x14ac:dyDescent="0.4">
      <c r="F204" s="23">
        <v>44672</v>
      </c>
      <c r="G204" s="28">
        <v>17915</v>
      </c>
      <c r="H204" s="28">
        <v>13470</v>
      </c>
      <c r="I204" s="28">
        <v>15595</v>
      </c>
      <c r="J204" s="28">
        <v>17880</v>
      </c>
      <c r="K204" s="28">
        <v>18225</v>
      </c>
      <c r="L204" s="28">
        <v>18745</v>
      </c>
      <c r="M204" s="14"/>
      <c r="N204" s="23">
        <v>44672</v>
      </c>
      <c r="O204" s="35">
        <f t="shared" si="377"/>
        <v>4445</v>
      </c>
      <c r="P204" s="35">
        <f t="shared" si="378"/>
        <v>2320</v>
      </c>
      <c r="Q204" s="35">
        <f t="shared" si="379"/>
        <v>-2125</v>
      </c>
      <c r="R204" s="35">
        <f t="shared" si="358"/>
        <v>-4410</v>
      </c>
      <c r="S204" s="35">
        <f t="shared" si="359"/>
        <v>-2285</v>
      </c>
      <c r="T204" s="35">
        <f t="shared" si="369"/>
        <v>-345</v>
      </c>
      <c r="U204" s="35">
        <f t="shared" si="360"/>
        <v>-35</v>
      </c>
      <c r="V204" s="35">
        <f t="shared" si="370"/>
        <v>310</v>
      </c>
      <c r="W204" s="35">
        <f t="shared" si="371"/>
        <v>4755</v>
      </c>
    </row>
    <row r="205" spans="5:23" ht="16.5" x14ac:dyDescent="0.4">
      <c r="F205" s="23">
        <v>44671</v>
      </c>
      <c r="G205" s="28">
        <v>17890</v>
      </c>
      <c r="H205" s="28">
        <v>13660</v>
      </c>
      <c r="I205" s="28">
        <v>15605</v>
      </c>
      <c r="J205" s="28">
        <v>17855</v>
      </c>
      <c r="K205" s="28">
        <v>18170</v>
      </c>
      <c r="L205" s="28">
        <v>18790</v>
      </c>
      <c r="M205" s="14"/>
      <c r="N205" s="23">
        <v>44671</v>
      </c>
      <c r="O205" s="35">
        <f t="shared" si="377"/>
        <v>4230</v>
      </c>
      <c r="P205" s="35">
        <f t="shared" si="378"/>
        <v>2285</v>
      </c>
      <c r="Q205" s="35">
        <f t="shared" si="379"/>
        <v>-1945</v>
      </c>
      <c r="R205" s="35">
        <f t="shared" si="358"/>
        <v>-4195</v>
      </c>
      <c r="S205" s="35">
        <f t="shared" si="359"/>
        <v>-2250</v>
      </c>
      <c r="T205" s="35">
        <f t="shared" si="369"/>
        <v>-315</v>
      </c>
      <c r="U205" s="35">
        <f t="shared" si="360"/>
        <v>-35</v>
      </c>
      <c r="V205" s="35">
        <f t="shared" si="370"/>
        <v>280</v>
      </c>
      <c r="W205" s="35">
        <f t="shared" si="371"/>
        <v>4510</v>
      </c>
    </row>
    <row r="206" spans="5:23" ht="16.5" x14ac:dyDescent="0.4">
      <c r="F206" s="23">
        <v>44670</v>
      </c>
      <c r="G206" s="28">
        <v>18015</v>
      </c>
      <c r="H206" s="28">
        <v>13555</v>
      </c>
      <c r="I206" s="28">
        <v>15715</v>
      </c>
      <c r="J206" s="28">
        <v>18100</v>
      </c>
      <c r="K206" s="28">
        <v>18435</v>
      </c>
      <c r="L206" s="28">
        <v>18975</v>
      </c>
      <c r="M206" s="14"/>
      <c r="N206" s="23">
        <v>44670</v>
      </c>
      <c r="O206" s="35">
        <f t="shared" si="377"/>
        <v>4460</v>
      </c>
      <c r="P206" s="35">
        <f t="shared" si="378"/>
        <v>2300</v>
      </c>
      <c r="Q206" s="35">
        <f t="shared" si="379"/>
        <v>-2160</v>
      </c>
      <c r="R206" s="35">
        <f t="shared" si="358"/>
        <v>-4545</v>
      </c>
      <c r="S206" s="35">
        <f t="shared" si="359"/>
        <v>-2385</v>
      </c>
      <c r="T206" s="35">
        <f t="shared" si="369"/>
        <v>-335</v>
      </c>
      <c r="U206" s="35">
        <f t="shared" si="360"/>
        <v>85</v>
      </c>
      <c r="V206" s="35">
        <f t="shared" si="370"/>
        <v>420</v>
      </c>
      <c r="W206" s="35">
        <f t="shared" si="371"/>
        <v>4880</v>
      </c>
    </row>
    <row r="207" spans="5:23" ht="16.5" x14ac:dyDescent="0.4">
      <c r="F207" s="23">
        <v>44669</v>
      </c>
      <c r="G207" s="28">
        <v>17985</v>
      </c>
      <c r="H207" s="28">
        <v>13115</v>
      </c>
      <c r="I207" s="28">
        <v>15005</v>
      </c>
      <c r="J207" s="28">
        <v>17440</v>
      </c>
      <c r="K207" s="28">
        <v>18190</v>
      </c>
      <c r="L207" s="28">
        <v>18835</v>
      </c>
      <c r="M207" s="14"/>
      <c r="N207" s="23">
        <v>44669</v>
      </c>
      <c r="O207" s="35">
        <f t="shared" si="377"/>
        <v>4870</v>
      </c>
      <c r="P207" s="35">
        <f t="shared" si="378"/>
        <v>2980</v>
      </c>
      <c r="Q207" s="35">
        <f t="shared" si="379"/>
        <v>-1890</v>
      </c>
      <c r="R207" s="35">
        <f t="shared" si="358"/>
        <v>-4325</v>
      </c>
      <c r="S207" s="35">
        <f t="shared" si="359"/>
        <v>-2435</v>
      </c>
      <c r="T207" s="35">
        <f t="shared" si="369"/>
        <v>-750</v>
      </c>
      <c r="U207" s="35">
        <f t="shared" si="360"/>
        <v>-545</v>
      </c>
      <c r="V207" s="35">
        <f t="shared" si="370"/>
        <v>205</v>
      </c>
      <c r="W207" s="35">
        <f t="shared" si="371"/>
        <v>5075</v>
      </c>
    </row>
    <row r="208" spans="5:23" ht="16.5" x14ac:dyDescent="0.4">
      <c r="F208" s="23">
        <v>44666</v>
      </c>
      <c r="G208" s="28">
        <v>17775</v>
      </c>
      <c r="H208" s="28">
        <v>12700</v>
      </c>
      <c r="I208" s="28">
        <v>14445</v>
      </c>
      <c r="J208" s="28">
        <v>16685</v>
      </c>
      <c r="K208" s="28">
        <v>17675</v>
      </c>
      <c r="L208" s="28">
        <v>18410</v>
      </c>
      <c r="M208" s="14"/>
      <c r="N208" s="23">
        <v>44666</v>
      </c>
      <c r="O208" s="35">
        <f t="shared" si="377"/>
        <v>5075</v>
      </c>
      <c r="P208" s="35">
        <f t="shared" si="378"/>
        <v>3330</v>
      </c>
      <c r="Q208" s="35">
        <f t="shared" si="379"/>
        <v>-1745</v>
      </c>
      <c r="R208" s="35">
        <f t="shared" si="358"/>
        <v>-3985</v>
      </c>
      <c r="S208" s="35">
        <f t="shared" si="359"/>
        <v>-2240</v>
      </c>
      <c r="T208" s="35">
        <f t="shared" si="369"/>
        <v>-990</v>
      </c>
      <c r="U208" s="35">
        <f t="shared" si="360"/>
        <v>-1090</v>
      </c>
      <c r="V208" s="35">
        <f t="shared" si="370"/>
        <v>-100</v>
      </c>
      <c r="W208" s="35">
        <f t="shared" si="371"/>
        <v>4975</v>
      </c>
    </row>
    <row r="209" spans="6:23" ht="16.5" x14ac:dyDescent="0.4">
      <c r="F209" s="23">
        <v>44665</v>
      </c>
      <c r="G209" s="28">
        <v>17775</v>
      </c>
      <c r="H209" s="28">
        <v>12710</v>
      </c>
      <c r="I209" s="28">
        <v>14465</v>
      </c>
      <c r="J209" s="28">
        <v>16680</v>
      </c>
      <c r="K209" s="28">
        <v>17680</v>
      </c>
      <c r="L209" s="28">
        <v>18400</v>
      </c>
      <c r="M209" s="14"/>
      <c r="N209" s="23">
        <v>44665</v>
      </c>
      <c r="O209" s="35">
        <f t="shared" si="377"/>
        <v>5065</v>
      </c>
      <c r="P209" s="35">
        <f t="shared" si="378"/>
        <v>3310</v>
      </c>
      <c r="Q209" s="35">
        <f t="shared" si="379"/>
        <v>-1755</v>
      </c>
      <c r="R209" s="35">
        <f t="shared" si="358"/>
        <v>-3970</v>
      </c>
      <c r="S209" s="35">
        <f t="shared" si="359"/>
        <v>-2215</v>
      </c>
      <c r="T209" s="35">
        <f t="shared" si="369"/>
        <v>-1000</v>
      </c>
      <c r="U209" s="35">
        <f t="shared" si="360"/>
        <v>-1095</v>
      </c>
      <c r="V209" s="35">
        <f t="shared" si="370"/>
        <v>-95</v>
      </c>
      <c r="W209" s="35">
        <f t="shared" si="371"/>
        <v>4970</v>
      </c>
    </row>
    <row r="210" spans="6:23" ht="16.5" x14ac:dyDescent="0.4">
      <c r="F210" s="23">
        <v>44664</v>
      </c>
      <c r="G210" s="28">
        <v>17875</v>
      </c>
      <c r="H210" s="28">
        <v>12715</v>
      </c>
      <c r="I210" s="28">
        <v>14590</v>
      </c>
      <c r="J210" s="28">
        <v>16890</v>
      </c>
      <c r="K210" s="28">
        <v>17790</v>
      </c>
      <c r="L210" s="28">
        <v>18535</v>
      </c>
      <c r="M210" s="14"/>
      <c r="N210" s="23">
        <v>44664</v>
      </c>
      <c r="O210" s="35">
        <f t="shared" si="377"/>
        <v>5160</v>
      </c>
      <c r="P210" s="35">
        <f t="shared" si="378"/>
        <v>3285</v>
      </c>
      <c r="Q210" s="35">
        <f t="shared" si="379"/>
        <v>-1875</v>
      </c>
      <c r="R210" s="35">
        <f t="shared" si="358"/>
        <v>-4175</v>
      </c>
      <c r="S210" s="35">
        <f t="shared" si="359"/>
        <v>-2300</v>
      </c>
      <c r="T210" s="35">
        <f t="shared" si="369"/>
        <v>-900</v>
      </c>
      <c r="U210" s="35">
        <f t="shared" si="360"/>
        <v>-985</v>
      </c>
      <c r="V210" s="35">
        <f t="shared" si="370"/>
        <v>-85</v>
      </c>
      <c r="W210" s="35">
        <f t="shared" si="371"/>
        <v>5075</v>
      </c>
    </row>
    <row r="211" spans="6:23" ht="16.5" x14ac:dyDescent="0.4">
      <c r="F211" s="23">
        <v>44663</v>
      </c>
      <c r="G211" s="28">
        <v>17825</v>
      </c>
      <c r="H211" s="28">
        <v>12650</v>
      </c>
      <c r="I211" s="28">
        <v>14615</v>
      </c>
      <c r="J211" s="28">
        <v>16855</v>
      </c>
      <c r="K211" s="28">
        <v>17665</v>
      </c>
      <c r="L211" s="28">
        <v>18435</v>
      </c>
      <c r="M211" s="14"/>
      <c r="N211" s="23">
        <v>44663</v>
      </c>
      <c r="O211" s="35">
        <f t="shared" si="377"/>
        <v>5175</v>
      </c>
      <c r="P211" s="35">
        <f t="shared" si="378"/>
        <v>3210</v>
      </c>
      <c r="Q211" s="35">
        <f t="shared" si="379"/>
        <v>-1965</v>
      </c>
      <c r="R211" s="35">
        <f t="shared" si="358"/>
        <v>-4205</v>
      </c>
      <c r="S211" s="35">
        <f t="shared" si="359"/>
        <v>-2240</v>
      </c>
      <c r="T211" s="35">
        <f t="shared" si="369"/>
        <v>-810</v>
      </c>
      <c r="U211" s="35">
        <f t="shared" si="360"/>
        <v>-970</v>
      </c>
      <c r="V211" s="35">
        <f t="shared" si="370"/>
        <v>-160</v>
      </c>
      <c r="W211" s="35">
        <f t="shared" si="371"/>
        <v>5015</v>
      </c>
    </row>
    <row r="212" spans="6:23" ht="16.5" x14ac:dyDescent="0.4">
      <c r="F212" s="23">
        <v>44662</v>
      </c>
      <c r="G212" s="28">
        <v>17765</v>
      </c>
      <c r="H212" s="28">
        <v>12520</v>
      </c>
      <c r="I212" s="28">
        <v>14535</v>
      </c>
      <c r="J212" s="28">
        <v>16985</v>
      </c>
      <c r="K212" s="28">
        <v>17750</v>
      </c>
      <c r="L212" s="28">
        <v>18475</v>
      </c>
      <c r="M212" s="14"/>
      <c r="N212" s="23">
        <v>44662</v>
      </c>
      <c r="O212" s="35">
        <f t="shared" si="377"/>
        <v>5245</v>
      </c>
      <c r="P212" s="35">
        <f t="shared" si="378"/>
        <v>3230</v>
      </c>
      <c r="Q212" s="35">
        <f t="shared" si="379"/>
        <v>-2015</v>
      </c>
      <c r="R212" s="35">
        <f t="shared" si="358"/>
        <v>-4465</v>
      </c>
      <c r="S212" s="35">
        <f t="shared" si="359"/>
        <v>-2450</v>
      </c>
      <c r="T212" s="35">
        <f t="shared" si="369"/>
        <v>-765</v>
      </c>
      <c r="U212" s="35">
        <f t="shared" si="360"/>
        <v>-780</v>
      </c>
      <c r="V212" s="35">
        <f t="shared" si="370"/>
        <v>-15</v>
      </c>
      <c r="W212" s="35">
        <f t="shared" si="371"/>
        <v>5230</v>
      </c>
    </row>
    <row r="213" spans="6:23" ht="16.5" x14ac:dyDescent="0.4">
      <c r="F213" s="23">
        <v>44659</v>
      </c>
      <c r="G213" s="28">
        <v>18075</v>
      </c>
      <c r="H213" s="28">
        <v>12715</v>
      </c>
      <c r="I213" s="28">
        <v>14735</v>
      </c>
      <c r="J213" s="28">
        <v>17360</v>
      </c>
      <c r="K213" s="28">
        <v>18125</v>
      </c>
      <c r="L213" s="28">
        <v>18795</v>
      </c>
      <c r="M213" s="14"/>
      <c r="N213" s="23">
        <v>44659</v>
      </c>
      <c r="O213" s="35">
        <f t="shared" ref="O213:O220" si="380">G213-H213</f>
        <v>5360</v>
      </c>
      <c r="P213" s="35">
        <f t="shared" ref="P213:P220" si="381">G213-I213</f>
        <v>3340</v>
      </c>
      <c r="Q213" s="35">
        <f t="shared" ref="Q213:Q220" si="382">H213-I213</f>
        <v>-2020</v>
      </c>
      <c r="R213" s="35">
        <f t="shared" si="358"/>
        <v>-4645</v>
      </c>
      <c r="S213" s="35">
        <f t="shared" si="359"/>
        <v>-2625</v>
      </c>
      <c r="T213" s="35">
        <f t="shared" si="369"/>
        <v>-765</v>
      </c>
      <c r="U213" s="35">
        <f t="shared" si="360"/>
        <v>-715</v>
      </c>
      <c r="V213" s="35">
        <f t="shared" si="370"/>
        <v>50</v>
      </c>
      <c r="W213" s="35">
        <f t="shared" si="371"/>
        <v>5410</v>
      </c>
    </row>
    <row r="214" spans="6:23" ht="16.5" x14ac:dyDescent="0.4">
      <c r="F214" s="23">
        <v>44658</v>
      </c>
      <c r="G214" s="28">
        <v>18120</v>
      </c>
      <c r="H214" s="28">
        <v>12750</v>
      </c>
      <c r="I214" s="28">
        <v>14735</v>
      </c>
      <c r="J214" s="28">
        <v>17365</v>
      </c>
      <c r="K214" s="28">
        <v>18155</v>
      </c>
      <c r="L214" s="28">
        <v>18875</v>
      </c>
      <c r="M214" s="14"/>
      <c r="N214" s="23">
        <v>44658</v>
      </c>
      <c r="O214" s="35">
        <f t="shared" si="380"/>
        <v>5370</v>
      </c>
      <c r="P214" s="35">
        <f t="shared" si="381"/>
        <v>3385</v>
      </c>
      <c r="Q214" s="35">
        <f t="shared" si="382"/>
        <v>-1985</v>
      </c>
      <c r="R214" s="35">
        <f t="shared" si="358"/>
        <v>-4615</v>
      </c>
      <c r="S214" s="35">
        <f t="shared" si="359"/>
        <v>-2630</v>
      </c>
      <c r="T214" s="35">
        <f t="shared" si="369"/>
        <v>-790</v>
      </c>
      <c r="U214" s="35">
        <f t="shared" si="360"/>
        <v>-755</v>
      </c>
      <c r="V214" s="35">
        <f t="shared" si="370"/>
        <v>35</v>
      </c>
      <c r="W214" s="35">
        <f t="shared" si="371"/>
        <v>5405</v>
      </c>
    </row>
    <row r="215" spans="6:23" ht="16.5" x14ac:dyDescent="0.4">
      <c r="F215" s="23">
        <v>44657</v>
      </c>
      <c r="G215" s="28">
        <v>18215</v>
      </c>
      <c r="H215" s="28">
        <v>12860</v>
      </c>
      <c r="I215" s="28">
        <v>14830</v>
      </c>
      <c r="J215" s="28">
        <v>17390</v>
      </c>
      <c r="K215" s="28">
        <v>18205</v>
      </c>
      <c r="L215" s="28">
        <v>18915</v>
      </c>
      <c r="M215" s="14"/>
      <c r="N215" s="23">
        <v>44657</v>
      </c>
      <c r="O215" s="35">
        <f t="shared" si="380"/>
        <v>5355</v>
      </c>
      <c r="P215" s="35">
        <f t="shared" si="381"/>
        <v>3385</v>
      </c>
      <c r="Q215" s="35">
        <f t="shared" si="382"/>
        <v>-1970</v>
      </c>
      <c r="R215" s="35">
        <f t="shared" si="358"/>
        <v>-4530</v>
      </c>
      <c r="S215" s="35">
        <f t="shared" si="359"/>
        <v>-2560</v>
      </c>
      <c r="T215" s="35">
        <f t="shared" si="369"/>
        <v>-815</v>
      </c>
      <c r="U215" s="35">
        <f t="shared" si="360"/>
        <v>-825</v>
      </c>
      <c r="V215" s="35">
        <f t="shared" si="370"/>
        <v>-10</v>
      </c>
      <c r="W215" s="35">
        <f t="shared" si="371"/>
        <v>5345</v>
      </c>
    </row>
    <row r="216" spans="6:23" ht="16.5" x14ac:dyDescent="0.4">
      <c r="F216" s="23">
        <v>44652</v>
      </c>
      <c r="G216" s="28">
        <v>18215</v>
      </c>
      <c r="H216" s="28">
        <v>13005</v>
      </c>
      <c r="I216" s="28">
        <v>14965</v>
      </c>
      <c r="J216" s="28">
        <v>17420</v>
      </c>
      <c r="K216" s="28">
        <v>18175</v>
      </c>
      <c r="L216" s="28">
        <v>18970</v>
      </c>
      <c r="M216" s="14"/>
      <c r="N216" s="23">
        <v>44652</v>
      </c>
      <c r="O216" s="35">
        <f t="shared" si="380"/>
        <v>5210</v>
      </c>
      <c r="P216" s="35">
        <f t="shared" si="381"/>
        <v>3250</v>
      </c>
      <c r="Q216" s="35">
        <f t="shared" si="382"/>
        <v>-1960</v>
      </c>
      <c r="R216" s="35">
        <f t="shared" si="358"/>
        <v>-4415</v>
      </c>
      <c r="S216" s="35">
        <f t="shared" si="359"/>
        <v>-2455</v>
      </c>
      <c r="T216" s="35">
        <f t="shared" si="369"/>
        <v>-755</v>
      </c>
      <c r="U216" s="35">
        <f t="shared" si="360"/>
        <v>-795</v>
      </c>
      <c r="V216" s="35">
        <f t="shared" si="370"/>
        <v>-40</v>
      </c>
      <c r="W216" s="35">
        <f t="shared" si="371"/>
        <v>5170</v>
      </c>
    </row>
    <row r="217" spans="6:23" ht="16.5" x14ac:dyDescent="0.4">
      <c r="F217" s="23">
        <v>44651</v>
      </c>
      <c r="G217" s="28">
        <v>18330</v>
      </c>
      <c r="H217" s="28">
        <v>13025</v>
      </c>
      <c r="I217" s="28">
        <v>15020</v>
      </c>
      <c r="J217" s="28">
        <v>17570</v>
      </c>
      <c r="K217" s="28">
        <v>18375</v>
      </c>
      <c r="L217" s="28">
        <v>19160</v>
      </c>
      <c r="M217" s="14"/>
      <c r="N217" s="23">
        <v>44651</v>
      </c>
      <c r="O217" s="35">
        <f t="shared" si="380"/>
        <v>5305</v>
      </c>
      <c r="P217" s="35">
        <f t="shared" si="381"/>
        <v>3310</v>
      </c>
      <c r="Q217" s="35">
        <f t="shared" si="382"/>
        <v>-1995</v>
      </c>
      <c r="R217" s="35">
        <f t="shared" si="358"/>
        <v>-4545</v>
      </c>
      <c r="S217" s="35">
        <f t="shared" si="359"/>
        <v>-2550</v>
      </c>
      <c r="T217" s="35">
        <f t="shared" si="369"/>
        <v>-805</v>
      </c>
      <c r="U217" s="35">
        <f t="shared" si="360"/>
        <v>-760</v>
      </c>
      <c r="V217" s="35">
        <f t="shared" si="370"/>
        <v>45</v>
      </c>
      <c r="W217" s="35">
        <f t="shared" si="371"/>
        <v>5350</v>
      </c>
    </row>
    <row r="218" spans="6:23" ht="16.5" x14ac:dyDescent="0.4">
      <c r="F218" s="23">
        <v>44650</v>
      </c>
      <c r="G218" s="28">
        <v>18485</v>
      </c>
      <c r="H218" s="28">
        <v>12920</v>
      </c>
      <c r="I218" s="28">
        <v>14900</v>
      </c>
      <c r="J218" s="28">
        <v>17405</v>
      </c>
      <c r="K218" s="28">
        <v>18275</v>
      </c>
      <c r="L218" s="28">
        <v>19115</v>
      </c>
      <c r="M218" s="14"/>
      <c r="N218" s="23">
        <v>44650</v>
      </c>
      <c r="O218" s="35">
        <f t="shared" si="380"/>
        <v>5565</v>
      </c>
      <c r="P218" s="35">
        <f t="shared" si="381"/>
        <v>3585</v>
      </c>
      <c r="Q218" s="35">
        <f t="shared" si="382"/>
        <v>-1980</v>
      </c>
      <c r="R218" s="35">
        <f t="shared" si="358"/>
        <v>-4485</v>
      </c>
      <c r="S218" s="35">
        <f t="shared" si="359"/>
        <v>-2505</v>
      </c>
      <c r="T218" s="35">
        <f t="shared" si="369"/>
        <v>-870</v>
      </c>
      <c r="U218" s="35">
        <f t="shared" si="360"/>
        <v>-1080</v>
      </c>
      <c r="V218" s="35">
        <f t="shared" si="370"/>
        <v>-210</v>
      </c>
      <c r="W218" s="35">
        <f t="shared" si="371"/>
        <v>5355</v>
      </c>
    </row>
    <row r="219" spans="6:23" ht="16.5" x14ac:dyDescent="0.4">
      <c r="F219" s="23">
        <v>44649</v>
      </c>
      <c r="G219" s="28">
        <v>18510</v>
      </c>
      <c r="H219" s="28">
        <v>12905</v>
      </c>
      <c r="I219" s="28">
        <v>14895</v>
      </c>
      <c r="J219" s="28">
        <v>17330</v>
      </c>
      <c r="K219" s="28">
        <v>18200</v>
      </c>
      <c r="L219" s="28">
        <v>18990</v>
      </c>
      <c r="M219" s="14"/>
      <c r="N219" s="23">
        <v>44649</v>
      </c>
      <c r="O219" s="35">
        <f t="shared" si="380"/>
        <v>5605</v>
      </c>
      <c r="P219" s="35">
        <f t="shared" si="381"/>
        <v>3615</v>
      </c>
      <c r="Q219" s="35">
        <f t="shared" si="382"/>
        <v>-1990</v>
      </c>
      <c r="R219" s="35">
        <f t="shared" si="358"/>
        <v>-4425</v>
      </c>
      <c r="S219" s="35">
        <f t="shared" si="359"/>
        <v>-2435</v>
      </c>
      <c r="T219" s="35">
        <f t="shared" si="369"/>
        <v>-870</v>
      </c>
      <c r="U219" s="35">
        <f t="shared" si="360"/>
        <v>-1180</v>
      </c>
      <c r="V219" s="35">
        <f t="shared" si="370"/>
        <v>-310</v>
      </c>
      <c r="W219" s="35">
        <f t="shared" si="371"/>
        <v>5295</v>
      </c>
    </row>
    <row r="220" spans="6:23" ht="16.5" x14ac:dyDescent="0.4">
      <c r="F220" s="23">
        <v>44648</v>
      </c>
      <c r="G220" s="28">
        <v>11580</v>
      </c>
      <c r="H220" s="28">
        <v>12630</v>
      </c>
      <c r="I220" s="28">
        <v>14685</v>
      </c>
      <c r="J220" s="28">
        <v>16940</v>
      </c>
      <c r="K220" s="28">
        <v>17995</v>
      </c>
      <c r="L220" s="28">
        <v>18780</v>
      </c>
      <c r="M220" s="14"/>
      <c r="N220" s="23">
        <v>44648</v>
      </c>
      <c r="O220" s="35">
        <f t="shared" si="380"/>
        <v>-1050</v>
      </c>
      <c r="P220" s="35">
        <f t="shared" si="381"/>
        <v>-3105</v>
      </c>
      <c r="Q220" s="35">
        <f t="shared" si="382"/>
        <v>-2055</v>
      </c>
      <c r="R220" s="35">
        <f t="shared" si="358"/>
        <v>-4310</v>
      </c>
      <c r="S220" s="35">
        <f t="shared" si="359"/>
        <v>-2255</v>
      </c>
      <c r="T220" s="35">
        <f t="shared" si="369"/>
        <v>-1055</v>
      </c>
      <c r="U220" s="35">
        <f t="shared" si="360"/>
        <v>5360</v>
      </c>
      <c r="V220" s="35">
        <f t="shared" si="370"/>
        <v>6415</v>
      </c>
      <c r="W220" s="35">
        <f t="shared" si="371"/>
        <v>5365</v>
      </c>
    </row>
    <row r="221" spans="6:23" ht="16.5" x14ac:dyDescent="0.4">
      <c r="F221" s="23">
        <v>44645</v>
      </c>
      <c r="G221" s="28">
        <v>11500</v>
      </c>
      <c r="H221" s="28">
        <v>12730</v>
      </c>
      <c r="I221" s="28">
        <v>14725</v>
      </c>
      <c r="J221" s="28">
        <v>16885</v>
      </c>
      <c r="K221" s="28">
        <v>17920</v>
      </c>
      <c r="L221" s="28">
        <v>18695</v>
      </c>
      <c r="M221" s="14"/>
      <c r="N221" s="23">
        <v>44645</v>
      </c>
      <c r="O221" s="35">
        <f t="shared" ref="O221:O239" si="383">G221-H221</f>
        <v>-1230</v>
      </c>
      <c r="P221" s="35">
        <f t="shared" ref="P221:P239" si="384">G221-I221</f>
        <v>-3225</v>
      </c>
      <c r="Q221" s="35">
        <f t="shared" ref="Q221:Q239" si="385">H221-I221</f>
        <v>-1995</v>
      </c>
      <c r="R221" s="35">
        <f t="shared" si="358"/>
        <v>-4155</v>
      </c>
      <c r="S221" s="35">
        <f t="shared" si="359"/>
        <v>-2160</v>
      </c>
      <c r="T221" s="35">
        <f t="shared" si="369"/>
        <v>-1035</v>
      </c>
      <c r="U221" s="35">
        <f t="shared" si="360"/>
        <v>5385</v>
      </c>
      <c r="V221" s="35">
        <f t="shared" si="370"/>
        <v>6420</v>
      </c>
      <c r="W221" s="35">
        <f t="shared" si="371"/>
        <v>5190</v>
      </c>
    </row>
    <row r="222" spans="6:23" ht="16.5" x14ac:dyDescent="0.4">
      <c r="F222" s="23">
        <v>44644</v>
      </c>
      <c r="G222" s="28">
        <v>11475</v>
      </c>
      <c r="H222" s="28">
        <v>12875</v>
      </c>
      <c r="I222" s="28">
        <v>14815</v>
      </c>
      <c r="J222" s="28">
        <v>16910</v>
      </c>
      <c r="K222" s="28">
        <v>18005</v>
      </c>
      <c r="L222" s="28">
        <v>18840</v>
      </c>
      <c r="M222" s="14"/>
      <c r="N222" s="23">
        <v>44644</v>
      </c>
      <c r="O222" s="35">
        <f t="shared" si="383"/>
        <v>-1400</v>
      </c>
      <c r="P222" s="35">
        <f t="shared" si="384"/>
        <v>-3340</v>
      </c>
      <c r="Q222" s="35">
        <f t="shared" si="385"/>
        <v>-1940</v>
      </c>
      <c r="R222" s="35">
        <f t="shared" ref="R222:R285" si="386">H222-J222</f>
        <v>-4035</v>
      </c>
      <c r="S222" s="35">
        <f t="shared" ref="S222:S285" si="387">I222-J222</f>
        <v>-2095</v>
      </c>
      <c r="T222" s="35">
        <f t="shared" si="369"/>
        <v>-1095</v>
      </c>
      <c r="U222" s="35">
        <f t="shared" ref="U222:U285" si="388">J222-G222</f>
        <v>5435</v>
      </c>
      <c r="V222" s="35">
        <f t="shared" si="370"/>
        <v>6530</v>
      </c>
      <c r="W222" s="35">
        <f t="shared" si="371"/>
        <v>5130</v>
      </c>
    </row>
    <row r="223" spans="6:23" ht="16.5" x14ac:dyDescent="0.4">
      <c r="F223" s="23">
        <v>44643</v>
      </c>
      <c r="G223" s="28">
        <v>11580</v>
      </c>
      <c r="H223" s="28">
        <v>12875</v>
      </c>
      <c r="I223" s="28">
        <v>14790</v>
      </c>
      <c r="J223" s="28">
        <v>16810</v>
      </c>
      <c r="K223" s="28">
        <v>17975</v>
      </c>
      <c r="L223" s="28">
        <v>18825</v>
      </c>
      <c r="M223" s="14"/>
      <c r="N223" s="23">
        <v>44643</v>
      </c>
      <c r="O223" s="35">
        <f t="shared" si="383"/>
        <v>-1295</v>
      </c>
      <c r="P223" s="35">
        <f t="shared" si="384"/>
        <v>-3210</v>
      </c>
      <c r="Q223" s="35">
        <f t="shared" si="385"/>
        <v>-1915</v>
      </c>
      <c r="R223" s="35">
        <f t="shared" si="386"/>
        <v>-3935</v>
      </c>
      <c r="S223" s="35">
        <f t="shared" si="387"/>
        <v>-2020</v>
      </c>
      <c r="T223" s="35">
        <f t="shared" si="369"/>
        <v>-1165</v>
      </c>
      <c r="U223" s="35">
        <f t="shared" si="388"/>
        <v>5230</v>
      </c>
      <c r="V223" s="35">
        <f t="shared" si="370"/>
        <v>6395</v>
      </c>
      <c r="W223" s="35">
        <f t="shared" si="371"/>
        <v>5100</v>
      </c>
    </row>
    <row r="224" spans="6:23" ht="16.5" x14ac:dyDescent="0.4">
      <c r="F224" s="23">
        <v>44642</v>
      </c>
      <c r="G224" s="28">
        <v>11700</v>
      </c>
      <c r="H224" s="28">
        <v>13015</v>
      </c>
      <c r="I224" s="28">
        <v>14985</v>
      </c>
      <c r="J224" s="28">
        <v>16955</v>
      </c>
      <c r="K224" s="28">
        <v>18030</v>
      </c>
      <c r="L224" s="28">
        <v>18885</v>
      </c>
      <c r="M224" s="14"/>
      <c r="N224" s="23">
        <v>44642</v>
      </c>
      <c r="O224" s="35">
        <f t="shared" si="383"/>
        <v>-1315</v>
      </c>
      <c r="P224" s="35">
        <f t="shared" si="384"/>
        <v>-3285</v>
      </c>
      <c r="Q224" s="35">
        <f t="shared" si="385"/>
        <v>-1970</v>
      </c>
      <c r="R224" s="35">
        <f t="shared" si="386"/>
        <v>-3940</v>
      </c>
      <c r="S224" s="35">
        <f t="shared" si="387"/>
        <v>-1970</v>
      </c>
      <c r="T224" s="35">
        <f t="shared" si="369"/>
        <v>-1075</v>
      </c>
      <c r="U224" s="35">
        <f t="shared" si="388"/>
        <v>5255</v>
      </c>
      <c r="V224" s="35">
        <f t="shared" si="370"/>
        <v>6330</v>
      </c>
      <c r="W224" s="35">
        <f t="shared" si="371"/>
        <v>5015</v>
      </c>
    </row>
    <row r="225" spans="6:23" ht="16.5" x14ac:dyDescent="0.4">
      <c r="F225" s="23">
        <v>44641</v>
      </c>
      <c r="G225" s="28">
        <v>11600</v>
      </c>
      <c r="H225" s="28">
        <v>12915</v>
      </c>
      <c r="I225" s="28">
        <v>14760</v>
      </c>
      <c r="J225" s="28">
        <v>16700</v>
      </c>
      <c r="K225" s="28">
        <v>17830</v>
      </c>
      <c r="L225" s="28">
        <v>18720</v>
      </c>
      <c r="M225" s="14"/>
      <c r="N225" s="23">
        <v>44641</v>
      </c>
      <c r="O225" s="35">
        <f t="shared" si="383"/>
        <v>-1315</v>
      </c>
      <c r="P225" s="35">
        <f t="shared" si="384"/>
        <v>-3160</v>
      </c>
      <c r="Q225" s="35">
        <f t="shared" si="385"/>
        <v>-1845</v>
      </c>
      <c r="R225" s="35">
        <f t="shared" si="386"/>
        <v>-3785</v>
      </c>
      <c r="S225" s="35">
        <f t="shared" si="387"/>
        <v>-1940</v>
      </c>
      <c r="T225" s="35">
        <f t="shared" si="369"/>
        <v>-1130</v>
      </c>
      <c r="U225" s="35">
        <f t="shared" si="388"/>
        <v>5100</v>
      </c>
      <c r="V225" s="35">
        <f t="shared" si="370"/>
        <v>6230</v>
      </c>
      <c r="W225" s="35">
        <f t="shared" si="371"/>
        <v>4915</v>
      </c>
    </row>
    <row r="226" spans="6:23" ht="16.5" x14ac:dyDescent="0.4">
      <c r="F226" s="23">
        <v>44638</v>
      </c>
      <c r="G226" s="28">
        <v>11510</v>
      </c>
      <c r="H226" s="28">
        <v>12715</v>
      </c>
      <c r="I226" s="28">
        <v>14570</v>
      </c>
      <c r="J226" s="28">
        <v>16435</v>
      </c>
      <c r="K226" s="28">
        <v>17480</v>
      </c>
      <c r="L226" s="28">
        <v>18340</v>
      </c>
      <c r="M226" s="14"/>
      <c r="N226" s="23">
        <v>44638</v>
      </c>
      <c r="O226" s="35">
        <f t="shared" si="383"/>
        <v>-1205</v>
      </c>
      <c r="P226" s="35">
        <f t="shared" si="384"/>
        <v>-3060</v>
      </c>
      <c r="Q226" s="35">
        <f t="shared" si="385"/>
        <v>-1855</v>
      </c>
      <c r="R226" s="35">
        <f t="shared" si="386"/>
        <v>-3720</v>
      </c>
      <c r="S226" s="35">
        <f t="shared" si="387"/>
        <v>-1865</v>
      </c>
      <c r="T226" s="35">
        <f t="shared" si="369"/>
        <v>-1045</v>
      </c>
      <c r="U226" s="35">
        <f t="shared" si="388"/>
        <v>4925</v>
      </c>
      <c r="V226" s="35">
        <f t="shared" si="370"/>
        <v>5970</v>
      </c>
      <c r="W226" s="35">
        <f t="shared" si="371"/>
        <v>4765</v>
      </c>
    </row>
    <row r="227" spans="6:23" ht="16.5" x14ac:dyDescent="0.4">
      <c r="F227" s="23">
        <v>44637</v>
      </c>
      <c r="G227" s="28">
        <v>11800</v>
      </c>
      <c r="H227" s="28">
        <v>12595</v>
      </c>
      <c r="I227" s="28">
        <v>14390</v>
      </c>
      <c r="J227" s="28">
        <v>16340</v>
      </c>
      <c r="K227" s="28">
        <v>17460</v>
      </c>
      <c r="L227" s="28">
        <v>18365</v>
      </c>
      <c r="M227" s="14"/>
      <c r="N227" s="23">
        <v>44637</v>
      </c>
      <c r="O227" s="35">
        <f t="shared" si="383"/>
        <v>-795</v>
      </c>
      <c r="P227" s="35">
        <f t="shared" si="384"/>
        <v>-2590</v>
      </c>
      <c r="Q227" s="35">
        <f t="shared" si="385"/>
        <v>-1795</v>
      </c>
      <c r="R227" s="35">
        <f t="shared" si="386"/>
        <v>-3745</v>
      </c>
      <c r="S227" s="35">
        <f t="shared" si="387"/>
        <v>-1950</v>
      </c>
      <c r="T227" s="35">
        <f t="shared" si="369"/>
        <v>-1120</v>
      </c>
      <c r="U227" s="35">
        <f t="shared" si="388"/>
        <v>4540</v>
      </c>
      <c r="V227" s="35">
        <f t="shared" si="370"/>
        <v>5660</v>
      </c>
      <c r="W227" s="35">
        <f t="shared" si="371"/>
        <v>4865</v>
      </c>
    </row>
    <row r="228" spans="6:23" ht="16.5" x14ac:dyDescent="0.4">
      <c r="F228" s="23">
        <v>44636</v>
      </c>
      <c r="G228" s="28">
        <v>11700</v>
      </c>
      <c r="H228" s="28">
        <v>12745</v>
      </c>
      <c r="I228" s="28">
        <v>14585</v>
      </c>
      <c r="J228" s="28">
        <v>16800</v>
      </c>
      <c r="K228" s="28">
        <v>18085</v>
      </c>
      <c r="L228" s="28">
        <v>18935</v>
      </c>
      <c r="M228" s="14"/>
      <c r="N228" s="23">
        <v>44636</v>
      </c>
      <c r="O228" s="35">
        <f t="shared" si="383"/>
        <v>-1045</v>
      </c>
      <c r="P228" s="35">
        <f t="shared" si="384"/>
        <v>-2885</v>
      </c>
      <c r="Q228" s="35">
        <f t="shared" si="385"/>
        <v>-1840</v>
      </c>
      <c r="R228" s="35">
        <f t="shared" si="386"/>
        <v>-4055</v>
      </c>
      <c r="S228" s="35">
        <f t="shared" si="387"/>
        <v>-2215</v>
      </c>
      <c r="T228" s="35">
        <f t="shared" si="369"/>
        <v>-1285</v>
      </c>
      <c r="U228" s="35">
        <f t="shared" si="388"/>
        <v>5100</v>
      </c>
      <c r="V228" s="35">
        <f t="shared" si="370"/>
        <v>6385</v>
      </c>
      <c r="W228" s="35">
        <f t="shared" si="371"/>
        <v>5340</v>
      </c>
    </row>
    <row r="229" spans="6:23" ht="16.5" x14ac:dyDescent="0.4">
      <c r="F229" s="23">
        <v>44635</v>
      </c>
      <c r="G229" s="28">
        <v>11705</v>
      </c>
      <c r="H229" s="28">
        <v>12820</v>
      </c>
      <c r="I229" s="28">
        <v>14870</v>
      </c>
      <c r="J229" s="28">
        <v>16910</v>
      </c>
      <c r="K229" s="28">
        <v>18210</v>
      </c>
      <c r="L229" s="28">
        <v>18980</v>
      </c>
      <c r="M229" s="14"/>
      <c r="N229" s="23">
        <v>44635</v>
      </c>
      <c r="O229" s="35">
        <f t="shared" si="383"/>
        <v>-1115</v>
      </c>
      <c r="P229" s="35">
        <f t="shared" si="384"/>
        <v>-3165</v>
      </c>
      <c r="Q229" s="35">
        <f t="shared" si="385"/>
        <v>-2050</v>
      </c>
      <c r="R229" s="35">
        <f t="shared" si="386"/>
        <v>-4090</v>
      </c>
      <c r="S229" s="35">
        <f t="shared" si="387"/>
        <v>-2040</v>
      </c>
      <c r="T229" s="35">
        <f t="shared" si="369"/>
        <v>-1300</v>
      </c>
      <c r="U229" s="35">
        <f t="shared" si="388"/>
        <v>5205</v>
      </c>
      <c r="V229" s="35">
        <f t="shared" si="370"/>
        <v>6505</v>
      </c>
      <c r="W229" s="35">
        <f t="shared" si="371"/>
        <v>5390</v>
      </c>
    </row>
    <row r="230" spans="6:23" ht="16.5" x14ac:dyDescent="0.4">
      <c r="F230" s="23">
        <v>44634</v>
      </c>
      <c r="G230" s="28">
        <v>11725</v>
      </c>
      <c r="H230" s="28">
        <v>12930</v>
      </c>
      <c r="I230" s="28">
        <v>15270</v>
      </c>
      <c r="J230" s="28">
        <v>17605</v>
      </c>
      <c r="K230" s="28">
        <v>18540</v>
      </c>
      <c r="L230" s="28">
        <v>19305</v>
      </c>
      <c r="M230" s="14"/>
      <c r="N230" s="23">
        <v>44634</v>
      </c>
      <c r="O230" s="35">
        <f t="shared" si="383"/>
        <v>-1205</v>
      </c>
      <c r="P230" s="35">
        <f t="shared" si="384"/>
        <v>-3545</v>
      </c>
      <c r="Q230" s="35">
        <f t="shared" si="385"/>
        <v>-2340</v>
      </c>
      <c r="R230" s="35">
        <f t="shared" si="386"/>
        <v>-4675</v>
      </c>
      <c r="S230" s="35">
        <f t="shared" si="387"/>
        <v>-2335</v>
      </c>
      <c r="T230" s="35">
        <f t="shared" si="369"/>
        <v>-935</v>
      </c>
      <c r="U230" s="35">
        <f t="shared" si="388"/>
        <v>5880</v>
      </c>
      <c r="V230" s="35">
        <f t="shared" si="370"/>
        <v>6815</v>
      </c>
      <c r="W230" s="35">
        <f t="shared" si="371"/>
        <v>5610</v>
      </c>
    </row>
    <row r="231" spans="6:23" ht="16.5" x14ac:dyDescent="0.4">
      <c r="F231" s="23">
        <v>44631</v>
      </c>
      <c r="G231" s="28">
        <v>11875</v>
      </c>
      <c r="H231" s="28">
        <v>13205</v>
      </c>
      <c r="I231" s="28">
        <v>15515</v>
      </c>
      <c r="J231" s="28">
        <v>17870</v>
      </c>
      <c r="K231" s="28">
        <v>18580</v>
      </c>
      <c r="L231" s="28">
        <v>19350</v>
      </c>
      <c r="M231" s="14"/>
      <c r="N231" s="23">
        <v>44631</v>
      </c>
      <c r="O231" s="35">
        <f t="shared" si="383"/>
        <v>-1330</v>
      </c>
      <c r="P231" s="35">
        <f t="shared" si="384"/>
        <v>-3640</v>
      </c>
      <c r="Q231" s="35">
        <f t="shared" si="385"/>
        <v>-2310</v>
      </c>
      <c r="R231" s="35">
        <f t="shared" si="386"/>
        <v>-4665</v>
      </c>
      <c r="S231" s="35">
        <f t="shared" si="387"/>
        <v>-2355</v>
      </c>
      <c r="T231" s="35">
        <f t="shared" si="369"/>
        <v>-710</v>
      </c>
      <c r="U231" s="35">
        <f t="shared" si="388"/>
        <v>5995</v>
      </c>
      <c r="V231" s="35">
        <f t="shared" si="370"/>
        <v>6705</v>
      </c>
      <c r="W231" s="35">
        <f t="shared" si="371"/>
        <v>5375</v>
      </c>
    </row>
    <row r="232" spans="6:23" ht="16.5" x14ac:dyDescent="0.4">
      <c r="F232" s="23">
        <v>44630</v>
      </c>
      <c r="G232" s="28">
        <v>11700</v>
      </c>
      <c r="H232" s="28">
        <v>13320</v>
      </c>
      <c r="I232" s="28">
        <v>15575</v>
      </c>
      <c r="J232" s="28">
        <v>18000</v>
      </c>
      <c r="K232" s="28">
        <v>18680</v>
      </c>
      <c r="L232" s="28">
        <v>19415</v>
      </c>
      <c r="M232" s="14"/>
      <c r="N232" s="23">
        <v>44630</v>
      </c>
      <c r="O232" s="35">
        <f t="shared" si="383"/>
        <v>-1620</v>
      </c>
      <c r="P232" s="35">
        <f t="shared" si="384"/>
        <v>-3875</v>
      </c>
      <c r="Q232" s="35">
        <f t="shared" si="385"/>
        <v>-2255</v>
      </c>
      <c r="R232" s="35">
        <f t="shared" si="386"/>
        <v>-4680</v>
      </c>
      <c r="S232" s="35">
        <f t="shared" si="387"/>
        <v>-2425</v>
      </c>
      <c r="T232" s="35">
        <f t="shared" si="369"/>
        <v>-680</v>
      </c>
      <c r="U232" s="35">
        <f t="shared" si="388"/>
        <v>6300</v>
      </c>
      <c r="V232" s="35">
        <f t="shared" si="370"/>
        <v>6980</v>
      </c>
      <c r="W232" s="35">
        <f t="shared" si="371"/>
        <v>5360</v>
      </c>
    </row>
    <row r="233" spans="6:23" ht="16.5" x14ac:dyDescent="0.4">
      <c r="F233" s="23">
        <v>44629</v>
      </c>
      <c r="G233" s="28">
        <v>11700</v>
      </c>
      <c r="H233" s="28">
        <v>13430</v>
      </c>
      <c r="I233" s="28">
        <v>15485</v>
      </c>
      <c r="J233" s="28">
        <v>17840</v>
      </c>
      <c r="K233" s="28">
        <v>18505</v>
      </c>
      <c r="L233" s="28">
        <v>19325</v>
      </c>
      <c r="M233" s="14"/>
      <c r="N233" s="23">
        <v>44629</v>
      </c>
      <c r="O233" s="35">
        <f t="shared" si="383"/>
        <v>-1730</v>
      </c>
      <c r="P233" s="35">
        <f t="shared" si="384"/>
        <v>-3785</v>
      </c>
      <c r="Q233" s="35">
        <f t="shared" si="385"/>
        <v>-2055</v>
      </c>
      <c r="R233" s="35">
        <f t="shared" si="386"/>
        <v>-4410</v>
      </c>
      <c r="S233" s="35">
        <f t="shared" si="387"/>
        <v>-2355</v>
      </c>
      <c r="T233" s="35">
        <f t="shared" si="369"/>
        <v>-665</v>
      </c>
      <c r="U233" s="35">
        <f t="shared" si="388"/>
        <v>6140</v>
      </c>
      <c r="V233" s="35">
        <f t="shared" si="370"/>
        <v>6805</v>
      </c>
      <c r="W233" s="35">
        <f t="shared" si="371"/>
        <v>5075</v>
      </c>
    </row>
    <row r="234" spans="6:23" ht="16.5" x14ac:dyDescent="0.4">
      <c r="F234" s="23">
        <v>44628</v>
      </c>
      <c r="G234" s="28">
        <v>11715</v>
      </c>
      <c r="H234" s="28">
        <v>13340</v>
      </c>
      <c r="I234" s="28">
        <v>15450</v>
      </c>
      <c r="J234" s="28">
        <v>17655</v>
      </c>
      <c r="K234" s="28">
        <v>18100</v>
      </c>
      <c r="L234" s="28">
        <v>18985</v>
      </c>
      <c r="M234" s="14"/>
      <c r="N234" s="23">
        <v>44628</v>
      </c>
      <c r="O234" s="35">
        <f t="shared" si="383"/>
        <v>-1625</v>
      </c>
      <c r="P234" s="35">
        <f t="shared" si="384"/>
        <v>-3735</v>
      </c>
      <c r="Q234" s="35">
        <f t="shared" si="385"/>
        <v>-2110</v>
      </c>
      <c r="R234" s="35">
        <f t="shared" si="386"/>
        <v>-4315</v>
      </c>
      <c r="S234" s="35">
        <f t="shared" si="387"/>
        <v>-2205</v>
      </c>
      <c r="T234" s="35">
        <f t="shared" si="369"/>
        <v>-445</v>
      </c>
      <c r="U234" s="35">
        <f t="shared" si="388"/>
        <v>5940</v>
      </c>
      <c r="V234" s="35">
        <f t="shared" si="370"/>
        <v>6385</v>
      </c>
      <c r="W234" s="35">
        <f t="shared" si="371"/>
        <v>4760</v>
      </c>
    </row>
    <row r="235" spans="6:23" ht="16.5" x14ac:dyDescent="0.4">
      <c r="F235" s="23">
        <v>44627</v>
      </c>
      <c r="G235" s="28">
        <v>11760</v>
      </c>
      <c r="H235" s="28">
        <v>13590</v>
      </c>
      <c r="I235" s="28">
        <v>15575</v>
      </c>
      <c r="J235" s="28">
        <v>17685</v>
      </c>
      <c r="K235" s="28">
        <v>17990</v>
      </c>
      <c r="L235" s="28">
        <v>18920</v>
      </c>
      <c r="M235" s="14"/>
      <c r="N235" s="23">
        <v>44627</v>
      </c>
      <c r="O235" s="35">
        <f t="shared" si="383"/>
        <v>-1830</v>
      </c>
      <c r="P235" s="35">
        <f t="shared" si="384"/>
        <v>-3815</v>
      </c>
      <c r="Q235" s="35">
        <f t="shared" si="385"/>
        <v>-1985</v>
      </c>
      <c r="R235" s="35">
        <f t="shared" si="386"/>
        <v>-4095</v>
      </c>
      <c r="S235" s="35">
        <f t="shared" si="387"/>
        <v>-2110</v>
      </c>
      <c r="T235" s="35">
        <f t="shared" si="369"/>
        <v>-305</v>
      </c>
      <c r="U235" s="35">
        <f t="shared" si="388"/>
        <v>5925</v>
      </c>
      <c r="V235" s="35">
        <f t="shared" si="370"/>
        <v>6230</v>
      </c>
      <c r="W235" s="35">
        <f t="shared" si="371"/>
        <v>4400</v>
      </c>
    </row>
    <row r="236" spans="6:23" ht="16.5" x14ac:dyDescent="0.4">
      <c r="F236" s="23">
        <v>44624</v>
      </c>
      <c r="G236" s="28">
        <v>11780</v>
      </c>
      <c r="H236" s="28">
        <v>13905</v>
      </c>
      <c r="I236" s="28">
        <v>15620</v>
      </c>
      <c r="J236" s="28">
        <v>17485</v>
      </c>
      <c r="K236" s="28">
        <v>17700</v>
      </c>
      <c r="L236" s="28">
        <v>18710</v>
      </c>
      <c r="M236" s="14"/>
      <c r="N236" s="23">
        <v>44624</v>
      </c>
      <c r="O236" s="35">
        <f t="shared" si="383"/>
        <v>-2125</v>
      </c>
      <c r="P236" s="35">
        <f t="shared" si="384"/>
        <v>-3840</v>
      </c>
      <c r="Q236" s="35">
        <f t="shared" si="385"/>
        <v>-1715</v>
      </c>
      <c r="R236" s="35">
        <f t="shared" si="386"/>
        <v>-3580</v>
      </c>
      <c r="S236" s="35">
        <f t="shared" si="387"/>
        <v>-1865</v>
      </c>
      <c r="T236" s="35">
        <f t="shared" si="369"/>
        <v>-215</v>
      </c>
      <c r="U236" s="35">
        <f t="shared" si="388"/>
        <v>5705</v>
      </c>
      <c r="V236" s="35">
        <f t="shared" si="370"/>
        <v>5920</v>
      </c>
      <c r="W236" s="35">
        <f t="shared" si="371"/>
        <v>3795</v>
      </c>
    </row>
    <row r="237" spans="6:23" ht="16.5" x14ac:dyDescent="0.4">
      <c r="F237" s="23">
        <v>44623</v>
      </c>
      <c r="G237" s="28">
        <v>11760</v>
      </c>
      <c r="H237" s="28">
        <v>13980</v>
      </c>
      <c r="I237" s="28">
        <v>15645</v>
      </c>
      <c r="J237" s="28">
        <v>17505</v>
      </c>
      <c r="K237" s="28">
        <v>17765</v>
      </c>
      <c r="L237" s="28">
        <v>18775</v>
      </c>
      <c r="M237" s="14"/>
      <c r="N237" s="23">
        <v>44623</v>
      </c>
      <c r="O237" s="35">
        <f t="shared" si="383"/>
        <v>-2220</v>
      </c>
      <c r="P237" s="35">
        <f t="shared" si="384"/>
        <v>-3885</v>
      </c>
      <c r="Q237" s="35">
        <f t="shared" si="385"/>
        <v>-1665</v>
      </c>
      <c r="R237" s="35">
        <f t="shared" si="386"/>
        <v>-3525</v>
      </c>
      <c r="S237" s="35">
        <f t="shared" si="387"/>
        <v>-1860</v>
      </c>
      <c r="T237" s="35">
        <f t="shared" si="369"/>
        <v>-260</v>
      </c>
      <c r="U237" s="35">
        <f t="shared" si="388"/>
        <v>5745</v>
      </c>
      <c r="V237" s="35">
        <f t="shared" si="370"/>
        <v>6005</v>
      </c>
      <c r="W237" s="35">
        <f t="shared" si="371"/>
        <v>3785</v>
      </c>
    </row>
    <row r="238" spans="6:23" ht="16.5" x14ac:dyDescent="0.4">
      <c r="F238" s="23">
        <v>44622</v>
      </c>
      <c r="G238" s="28">
        <v>11670</v>
      </c>
      <c r="H238" s="28">
        <v>14180</v>
      </c>
      <c r="I238" s="28">
        <v>15795</v>
      </c>
      <c r="J238" s="28">
        <v>17605</v>
      </c>
      <c r="K238" s="28">
        <v>17915</v>
      </c>
      <c r="L238" s="28">
        <v>19025</v>
      </c>
      <c r="M238" s="14"/>
      <c r="N238" s="23">
        <v>44622</v>
      </c>
      <c r="O238" s="35">
        <f t="shared" si="383"/>
        <v>-2510</v>
      </c>
      <c r="P238" s="35">
        <f t="shared" si="384"/>
        <v>-4125</v>
      </c>
      <c r="Q238" s="35">
        <f t="shared" si="385"/>
        <v>-1615</v>
      </c>
      <c r="R238" s="35">
        <f t="shared" si="386"/>
        <v>-3425</v>
      </c>
      <c r="S238" s="35">
        <f t="shared" si="387"/>
        <v>-1810</v>
      </c>
      <c r="T238" s="35">
        <f t="shared" si="369"/>
        <v>-310</v>
      </c>
      <c r="U238" s="35">
        <f t="shared" si="388"/>
        <v>5935</v>
      </c>
      <c r="V238" s="35">
        <f t="shared" si="370"/>
        <v>6245</v>
      </c>
      <c r="W238" s="35">
        <f t="shared" si="371"/>
        <v>3735</v>
      </c>
    </row>
    <row r="239" spans="6:23" ht="16.5" x14ac:dyDescent="0.4">
      <c r="F239" s="23">
        <v>44621</v>
      </c>
      <c r="G239" s="28">
        <v>11215</v>
      </c>
      <c r="H239" s="28">
        <v>14210</v>
      </c>
      <c r="I239" s="28">
        <v>15850</v>
      </c>
      <c r="J239" s="28">
        <v>17600</v>
      </c>
      <c r="K239" s="28">
        <v>17830</v>
      </c>
      <c r="L239" s="28">
        <v>18940</v>
      </c>
      <c r="M239" s="14"/>
      <c r="N239" s="23">
        <v>44621</v>
      </c>
      <c r="O239" s="35">
        <f t="shared" si="383"/>
        <v>-2995</v>
      </c>
      <c r="P239" s="35">
        <f t="shared" si="384"/>
        <v>-4635</v>
      </c>
      <c r="Q239" s="35">
        <f t="shared" si="385"/>
        <v>-1640</v>
      </c>
      <c r="R239" s="35">
        <f t="shared" si="386"/>
        <v>-3390</v>
      </c>
      <c r="S239" s="35">
        <f t="shared" si="387"/>
        <v>-1750</v>
      </c>
      <c r="T239" s="35">
        <f t="shared" si="369"/>
        <v>-230</v>
      </c>
      <c r="U239" s="35">
        <f t="shared" si="388"/>
        <v>6385</v>
      </c>
      <c r="V239" s="35">
        <f t="shared" si="370"/>
        <v>6615</v>
      </c>
      <c r="W239" s="35">
        <f t="shared" si="371"/>
        <v>3620</v>
      </c>
    </row>
    <row r="240" spans="6:23" ht="16.5" x14ac:dyDescent="0.4">
      <c r="F240" s="23">
        <v>44620</v>
      </c>
      <c r="G240" s="28">
        <v>12025</v>
      </c>
      <c r="H240" s="28">
        <v>14305</v>
      </c>
      <c r="I240" s="28">
        <v>15830</v>
      </c>
      <c r="J240" s="28">
        <v>17555</v>
      </c>
      <c r="K240" s="28">
        <v>17735</v>
      </c>
      <c r="L240" s="28">
        <v>18730</v>
      </c>
      <c r="M240" s="14"/>
      <c r="N240" s="23">
        <v>44620</v>
      </c>
      <c r="O240" s="35">
        <f t="shared" ref="O240:O247" si="389">G240-H240</f>
        <v>-2280</v>
      </c>
      <c r="P240" s="35">
        <f t="shared" ref="P240:P247" si="390">G240-I240</f>
        <v>-3805</v>
      </c>
      <c r="Q240" s="35">
        <f t="shared" ref="Q240:Q247" si="391">H240-I240</f>
        <v>-1525</v>
      </c>
      <c r="R240" s="35">
        <f t="shared" si="386"/>
        <v>-3250</v>
      </c>
      <c r="S240" s="35">
        <f t="shared" si="387"/>
        <v>-1725</v>
      </c>
      <c r="T240" s="35">
        <f t="shared" si="369"/>
        <v>-180</v>
      </c>
      <c r="U240" s="35">
        <f t="shared" si="388"/>
        <v>5530</v>
      </c>
      <c r="V240" s="35">
        <f t="shared" si="370"/>
        <v>5710</v>
      </c>
      <c r="W240" s="35">
        <f t="shared" si="371"/>
        <v>3430</v>
      </c>
    </row>
    <row r="241" spans="6:23" ht="16.5" x14ac:dyDescent="0.4">
      <c r="F241" s="23">
        <v>44617</v>
      </c>
      <c r="G241" s="28">
        <v>12325</v>
      </c>
      <c r="H241" s="28">
        <v>14210</v>
      </c>
      <c r="I241" s="28">
        <v>15755</v>
      </c>
      <c r="J241" s="28">
        <v>17315</v>
      </c>
      <c r="K241" s="28">
        <v>17450</v>
      </c>
      <c r="L241" s="28">
        <v>18230</v>
      </c>
      <c r="M241" s="14"/>
      <c r="N241" s="23">
        <v>44617</v>
      </c>
      <c r="O241" s="35">
        <f t="shared" si="389"/>
        <v>-1885</v>
      </c>
      <c r="P241" s="35">
        <f t="shared" si="390"/>
        <v>-3430</v>
      </c>
      <c r="Q241" s="35">
        <f t="shared" si="391"/>
        <v>-1545</v>
      </c>
      <c r="R241" s="35">
        <f t="shared" si="386"/>
        <v>-3105</v>
      </c>
      <c r="S241" s="35">
        <f t="shared" si="387"/>
        <v>-1560</v>
      </c>
      <c r="T241" s="35">
        <f t="shared" si="369"/>
        <v>-135</v>
      </c>
      <c r="U241" s="35">
        <f t="shared" si="388"/>
        <v>4990</v>
      </c>
      <c r="V241" s="35">
        <f t="shared" si="370"/>
        <v>5125</v>
      </c>
      <c r="W241" s="35">
        <f t="shared" si="371"/>
        <v>3240</v>
      </c>
    </row>
    <row r="242" spans="6:23" ht="16.5" x14ac:dyDescent="0.4">
      <c r="F242" s="23">
        <v>44616</v>
      </c>
      <c r="G242" s="28">
        <v>12370</v>
      </c>
      <c r="H242" s="28">
        <v>14065</v>
      </c>
      <c r="I242" s="28">
        <v>15575</v>
      </c>
      <c r="J242" s="28">
        <v>17080</v>
      </c>
      <c r="K242" s="28">
        <v>17245</v>
      </c>
      <c r="L242" s="28">
        <v>17970</v>
      </c>
      <c r="M242" s="14"/>
      <c r="N242" s="23">
        <v>44616</v>
      </c>
      <c r="O242" s="35">
        <f t="shared" si="389"/>
        <v>-1695</v>
      </c>
      <c r="P242" s="35">
        <f t="shared" si="390"/>
        <v>-3205</v>
      </c>
      <c r="Q242" s="35">
        <f t="shared" si="391"/>
        <v>-1510</v>
      </c>
      <c r="R242" s="35">
        <f t="shared" si="386"/>
        <v>-3015</v>
      </c>
      <c r="S242" s="35">
        <f t="shared" si="387"/>
        <v>-1505</v>
      </c>
      <c r="T242" s="35">
        <f t="shared" si="369"/>
        <v>-165</v>
      </c>
      <c r="U242" s="35">
        <f t="shared" si="388"/>
        <v>4710</v>
      </c>
      <c r="V242" s="35">
        <f t="shared" si="370"/>
        <v>4875</v>
      </c>
      <c r="W242" s="35">
        <f t="shared" si="371"/>
        <v>3180</v>
      </c>
    </row>
    <row r="243" spans="6:23" ht="16.5" x14ac:dyDescent="0.4">
      <c r="F243" s="23">
        <v>44615</v>
      </c>
      <c r="G243" s="28">
        <v>12470</v>
      </c>
      <c r="H243" s="28">
        <v>13995</v>
      </c>
      <c r="I243" s="28">
        <v>15410</v>
      </c>
      <c r="J243" s="28">
        <v>16835</v>
      </c>
      <c r="K243" s="28">
        <v>17100</v>
      </c>
      <c r="L243" s="28">
        <v>17796</v>
      </c>
      <c r="M243" s="14"/>
      <c r="N243" s="23">
        <v>44615</v>
      </c>
      <c r="O243" s="35">
        <f t="shared" si="389"/>
        <v>-1525</v>
      </c>
      <c r="P243" s="35">
        <f t="shared" si="390"/>
        <v>-2940</v>
      </c>
      <c r="Q243" s="35">
        <f t="shared" si="391"/>
        <v>-1415</v>
      </c>
      <c r="R243" s="35">
        <f t="shared" si="386"/>
        <v>-2840</v>
      </c>
      <c r="S243" s="35">
        <f t="shared" si="387"/>
        <v>-1425</v>
      </c>
      <c r="T243" s="35">
        <f t="shared" si="369"/>
        <v>-265</v>
      </c>
      <c r="U243" s="35">
        <f t="shared" si="388"/>
        <v>4365</v>
      </c>
      <c r="V243" s="35">
        <f t="shared" si="370"/>
        <v>4630</v>
      </c>
      <c r="W243" s="35">
        <f t="shared" si="371"/>
        <v>3105</v>
      </c>
    </row>
    <row r="244" spans="6:23" ht="16.5" x14ac:dyDescent="0.4">
      <c r="F244" s="23">
        <v>44614</v>
      </c>
      <c r="G244" s="28">
        <v>12385</v>
      </c>
      <c r="H244" s="28">
        <v>13855</v>
      </c>
      <c r="I244" s="28">
        <v>15400</v>
      </c>
      <c r="J244" s="28">
        <v>16830</v>
      </c>
      <c r="K244" s="28">
        <v>17030</v>
      </c>
      <c r="L244" s="28">
        <v>17760</v>
      </c>
      <c r="M244" s="14"/>
      <c r="N244" s="23">
        <v>44614</v>
      </c>
      <c r="O244" s="35">
        <f t="shared" si="389"/>
        <v>-1470</v>
      </c>
      <c r="P244" s="35">
        <f t="shared" si="390"/>
        <v>-3015</v>
      </c>
      <c r="Q244" s="35">
        <f t="shared" si="391"/>
        <v>-1545</v>
      </c>
      <c r="R244" s="35">
        <f t="shared" si="386"/>
        <v>-2975</v>
      </c>
      <c r="S244" s="35">
        <f t="shared" si="387"/>
        <v>-1430</v>
      </c>
      <c r="T244" s="35">
        <f t="shared" si="369"/>
        <v>-200</v>
      </c>
      <c r="U244" s="35">
        <f t="shared" si="388"/>
        <v>4445</v>
      </c>
      <c r="V244" s="35">
        <f t="shared" si="370"/>
        <v>4645</v>
      </c>
      <c r="W244" s="35">
        <f t="shared" si="371"/>
        <v>3175</v>
      </c>
    </row>
    <row r="245" spans="6:23" ht="16.5" x14ac:dyDescent="0.4">
      <c r="F245" s="23">
        <v>44613</v>
      </c>
      <c r="G245" s="28">
        <v>12550</v>
      </c>
      <c r="H245" s="28">
        <v>14150</v>
      </c>
      <c r="I245" s="28">
        <v>15690</v>
      </c>
      <c r="J245" s="28">
        <v>17125</v>
      </c>
      <c r="K245" s="28">
        <v>17220</v>
      </c>
      <c r="L245" s="28">
        <v>17810</v>
      </c>
      <c r="M245" s="14"/>
      <c r="N245" s="23">
        <v>44613</v>
      </c>
      <c r="O245" s="35">
        <f t="shared" si="389"/>
        <v>-1600</v>
      </c>
      <c r="P245" s="35">
        <f t="shared" si="390"/>
        <v>-3140</v>
      </c>
      <c r="Q245" s="35">
        <f t="shared" si="391"/>
        <v>-1540</v>
      </c>
      <c r="R245" s="35">
        <f t="shared" si="386"/>
        <v>-2975</v>
      </c>
      <c r="S245" s="35">
        <f t="shared" si="387"/>
        <v>-1435</v>
      </c>
      <c r="T245" s="35">
        <f t="shared" si="369"/>
        <v>-95</v>
      </c>
      <c r="U245" s="35">
        <f t="shared" si="388"/>
        <v>4575</v>
      </c>
      <c r="V245" s="35">
        <f t="shared" si="370"/>
        <v>4670</v>
      </c>
      <c r="W245" s="35">
        <f t="shared" si="371"/>
        <v>3070</v>
      </c>
    </row>
    <row r="246" spans="6:23" ht="16.5" x14ac:dyDescent="0.4">
      <c r="F246" s="23">
        <v>44610</v>
      </c>
      <c r="G246" s="28">
        <v>12500</v>
      </c>
      <c r="H246" s="28">
        <v>14190</v>
      </c>
      <c r="I246" s="28">
        <v>15780</v>
      </c>
      <c r="J246" s="28">
        <v>17170</v>
      </c>
      <c r="K246" s="28">
        <v>17240</v>
      </c>
      <c r="L246" s="28">
        <v>17755</v>
      </c>
      <c r="M246" s="14"/>
      <c r="N246" s="23">
        <v>44610</v>
      </c>
      <c r="O246" s="35">
        <f t="shared" si="389"/>
        <v>-1690</v>
      </c>
      <c r="P246" s="35">
        <f t="shared" si="390"/>
        <v>-3280</v>
      </c>
      <c r="Q246" s="35">
        <f t="shared" si="391"/>
        <v>-1590</v>
      </c>
      <c r="R246" s="35">
        <f t="shared" si="386"/>
        <v>-2980</v>
      </c>
      <c r="S246" s="35">
        <f t="shared" si="387"/>
        <v>-1390</v>
      </c>
      <c r="T246" s="35">
        <f t="shared" si="369"/>
        <v>-70</v>
      </c>
      <c r="U246" s="35">
        <f t="shared" si="388"/>
        <v>4670</v>
      </c>
      <c r="V246" s="35">
        <f t="shared" si="370"/>
        <v>4740</v>
      </c>
      <c r="W246" s="35">
        <f t="shared" si="371"/>
        <v>3050</v>
      </c>
    </row>
    <row r="247" spans="6:23" ht="16.5" x14ac:dyDescent="0.4">
      <c r="F247" s="23">
        <v>44609</v>
      </c>
      <c r="G247" s="28">
        <v>12790</v>
      </c>
      <c r="H247" s="28">
        <v>14395</v>
      </c>
      <c r="I247" s="28">
        <v>15860</v>
      </c>
      <c r="J247" s="28">
        <v>17200</v>
      </c>
      <c r="K247" s="28">
        <v>17255</v>
      </c>
      <c r="L247" s="28">
        <v>17800</v>
      </c>
      <c r="M247" s="14"/>
      <c r="N247" s="23">
        <v>44609</v>
      </c>
      <c r="O247" s="35">
        <f t="shared" si="389"/>
        <v>-1605</v>
      </c>
      <c r="P247" s="35">
        <f t="shared" si="390"/>
        <v>-3070</v>
      </c>
      <c r="Q247" s="35">
        <f t="shared" si="391"/>
        <v>-1465</v>
      </c>
      <c r="R247" s="35">
        <f t="shared" si="386"/>
        <v>-2805</v>
      </c>
      <c r="S247" s="35">
        <f t="shared" si="387"/>
        <v>-1340</v>
      </c>
      <c r="T247" s="35">
        <f t="shared" si="369"/>
        <v>-55</v>
      </c>
      <c r="U247" s="35">
        <f t="shared" si="388"/>
        <v>4410</v>
      </c>
      <c r="V247" s="35">
        <f t="shared" si="370"/>
        <v>4465</v>
      </c>
      <c r="W247" s="35">
        <f t="shared" si="371"/>
        <v>2860</v>
      </c>
    </row>
    <row r="248" spans="6:23" ht="16.5" x14ac:dyDescent="0.4">
      <c r="F248" s="23">
        <v>44608</v>
      </c>
      <c r="G248" s="28">
        <v>12650</v>
      </c>
      <c r="H248" s="28">
        <v>14295</v>
      </c>
      <c r="I248" s="28">
        <v>15820</v>
      </c>
      <c r="J248" s="28">
        <v>17145</v>
      </c>
      <c r="K248" s="28">
        <v>17185</v>
      </c>
      <c r="L248" s="28">
        <v>17705</v>
      </c>
      <c r="M248" s="14"/>
      <c r="N248" s="23">
        <v>44608</v>
      </c>
      <c r="O248" s="35">
        <f t="shared" ref="O248:O260" si="392">G248-H248</f>
        <v>-1645</v>
      </c>
      <c r="P248" s="35">
        <f t="shared" ref="P248:P260" si="393">G248-I248</f>
        <v>-3170</v>
      </c>
      <c r="Q248" s="35">
        <f t="shared" ref="Q248:Q260" si="394">H248-I248</f>
        <v>-1525</v>
      </c>
      <c r="R248" s="35">
        <f t="shared" si="386"/>
        <v>-2850</v>
      </c>
      <c r="S248" s="35">
        <f t="shared" si="387"/>
        <v>-1325</v>
      </c>
      <c r="T248" s="35">
        <f t="shared" si="369"/>
        <v>-40</v>
      </c>
      <c r="U248" s="35">
        <f t="shared" si="388"/>
        <v>4495</v>
      </c>
      <c r="V248" s="35">
        <f t="shared" si="370"/>
        <v>4535</v>
      </c>
      <c r="W248" s="35">
        <f t="shared" si="371"/>
        <v>2890</v>
      </c>
    </row>
    <row r="249" spans="6:23" ht="16.5" x14ac:dyDescent="0.4">
      <c r="F249" s="23">
        <v>44607</v>
      </c>
      <c r="G249" s="28">
        <v>12515</v>
      </c>
      <c r="H249" s="28">
        <v>14285</v>
      </c>
      <c r="I249" s="28">
        <v>15785</v>
      </c>
      <c r="J249" s="28">
        <v>17120</v>
      </c>
      <c r="K249" s="28">
        <v>17170</v>
      </c>
      <c r="L249" s="28">
        <v>17660</v>
      </c>
      <c r="M249" s="14"/>
      <c r="N249" s="23">
        <v>44607</v>
      </c>
      <c r="O249" s="35">
        <f t="shared" si="392"/>
        <v>-1770</v>
      </c>
      <c r="P249" s="35">
        <f t="shared" si="393"/>
        <v>-3270</v>
      </c>
      <c r="Q249" s="35">
        <f t="shared" si="394"/>
        <v>-1500</v>
      </c>
      <c r="R249" s="35">
        <f t="shared" si="386"/>
        <v>-2835</v>
      </c>
      <c r="S249" s="35">
        <f t="shared" si="387"/>
        <v>-1335</v>
      </c>
      <c r="T249" s="35">
        <f t="shared" si="369"/>
        <v>-50</v>
      </c>
      <c r="U249" s="35">
        <f t="shared" si="388"/>
        <v>4605</v>
      </c>
      <c r="V249" s="35">
        <f t="shared" si="370"/>
        <v>4655</v>
      </c>
      <c r="W249" s="35">
        <f t="shared" si="371"/>
        <v>2885</v>
      </c>
    </row>
    <row r="250" spans="6:23" ht="16.5" x14ac:dyDescent="0.4">
      <c r="F250" s="23">
        <v>44606</v>
      </c>
      <c r="G250" s="28">
        <v>12730</v>
      </c>
      <c r="H250" s="28">
        <v>14585</v>
      </c>
      <c r="I250" s="28">
        <v>15900</v>
      </c>
      <c r="J250" s="28">
        <v>17165</v>
      </c>
      <c r="K250" s="28">
        <v>17215</v>
      </c>
      <c r="L250" s="28">
        <v>17585</v>
      </c>
      <c r="M250" s="14"/>
      <c r="N250" s="23">
        <v>44606</v>
      </c>
      <c r="O250" s="35">
        <f t="shared" si="392"/>
        <v>-1855</v>
      </c>
      <c r="P250" s="35">
        <f t="shared" si="393"/>
        <v>-3170</v>
      </c>
      <c r="Q250" s="35">
        <f t="shared" si="394"/>
        <v>-1315</v>
      </c>
      <c r="R250" s="35">
        <f t="shared" si="386"/>
        <v>-2580</v>
      </c>
      <c r="S250" s="35">
        <f t="shared" si="387"/>
        <v>-1265</v>
      </c>
      <c r="T250" s="35">
        <f t="shared" si="369"/>
        <v>-50</v>
      </c>
      <c r="U250" s="35">
        <f t="shared" si="388"/>
        <v>4435</v>
      </c>
      <c r="V250" s="35">
        <f t="shared" si="370"/>
        <v>4485</v>
      </c>
      <c r="W250" s="35">
        <f t="shared" si="371"/>
        <v>2630</v>
      </c>
    </row>
    <row r="251" spans="6:23" ht="16.5" x14ac:dyDescent="0.4">
      <c r="F251" s="23">
        <v>44603</v>
      </c>
      <c r="G251" s="28">
        <v>13030</v>
      </c>
      <c r="H251" s="28">
        <v>14705</v>
      </c>
      <c r="I251" s="28">
        <v>15980</v>
      </c>
      <c r="J251" s="28">
        <v>17260</v>
      </c>
      <c r="K251" s="28">
        <v>17235</v>
      </c>
      <c r="L251" s="28">
        <v>17455</v>
      </c>
      <c r="M251" s="14"/>
      <c r="N251" s="23">
        <v>44603</v>
      </c>
      <c r="O251" s="35">
        <f t="shared" si="392"/>
        <v>-1675</v>
      </c>
      <c r="P251" s="35">
        <f t="shared" si="393"/>
        <v>-2950</v>
      </c>
      <c r="Q251" s="35">
        <f t="shared" si="394"/>
        <v>-1275</v>
      </c>
      <c r="R251" s="35">
        <f t="shared" si="386"/>
        <v>-2555</v>
      </c>
      <c r="S251" s="35">
        <f t="shared" si="387"/>
        <v>-1280</v>
      </c>
      <c r="T251" s="35">
        <f t="shared" ref="T251:T300" si="395">J251-K251</f>
        <v>25</v>
      </c>
      <c r="U251" s="35">
        <f t="shared" si="388"/>
        <v>4230</v>
      </c>
      <c r="V251" s="35">
        <f t="shared" ref="V251:V300" si="396">K251-G251</f>
        <v>4205</v>
      </c>
      <c r="W251" s="35">
        <f t="shared" ref="W251:W300" si="397">K251-H251</f>
        <v>2530</v>
      </c>
    </row>
    <row r="252" spans="6:23" ht="16.5" x14ac:dyDescent="0.4">
      <c r="F252" s="23">
        <v>44602</v>
      </c>
      <c r="G252" s="28">
        <v>13140</v>
      </c>
      <c r="H252" s="28">
        <v>14530</v>
      </c>
      <c r="I252" s="28">
        <v>15800</v>
      </c>
      <c r="J252" s="28">
        <v>17005</v>
      </c>
      <c r="K252" s="28">
        <v>17045</v>
      </c>
      <c r="L252" s="28">
        <v>17195</v>
      </c>
      <c r="M252" s="14"/>
      <c r="N252" s="23">
        <v>44602</v>
      </c>
      <c r="O252" s="35">
        <f t="shared" si="392"/>
        <v>-1390</v>
      </c>
      <c r="P252" s="35">
        <f t="shared" si="393"/>
        <v>-2660</v>
      </c>
      <c r="Q252" s="35">
        <f t="shared" si="394"/>
        <v>-1270</v>
      </c>
      <c r="R252" s="35">
        <f t="shared" si="386"/>
        <v>-2475</v>
      </c>
      <c r="S252" s="35">
        <f t="shared" si="387"/>
        <v>-1205</v>
      </c>
      <c r="T252" s="35">
        <f t="shared" si="395"/>
        <v>-40</v>
      </c>
      <c r="U252" s="35">
        <f t="shared" si="388"/>
        <v>3865</v>
      </c>
      <c r="V252" s="35">
        <f t="shared" si="396"/>
        <v>3905</v>
      </c>
      <c r="W252" s="35">
        <f t="shared" si="397"/>
        <v>2515</v>
      </c>
    </row>
    <row r="253" spans="6:23" ht="16.5" x14ac:dyDescent="0.4">
      <c r="F253" s="23">
        <v>44601</v>
      </c>
      <c r="G253" s="28">
        <v>13435</v>
      </c>
      <c r="H253" s="28">
        <v>14735</v>
      </c>
      <c r="I253" s="28">
        <v>15865</v>
      </c>
      <c r="J253" s="28">
        <v>16990</v>
      </c>
      <c r="K253" s="28">
        <v>16960</v>
      </c>
      <c r="L253" s="28">
        <v>17095</v>
      </c>
      <c r="M253" s="14"/>
      <c r="N253" s="23">
        <v>44601</v>
      </c>
      <c r="O253" s="35">
        <f t="shared" si="392"/>
        <v>-1300</v>
      </c>
      <c r="P253" s="35">
        <f t="shared" si="393"/>
        <v>-2430</v>
      </c>
      <c r="Q253" s="35">
        <f t="shared" si="394"/>
        <v>-1130</v>
      </c>
      <c r="R253" s="35">
        <f t="shared" si="386"/>
        <v>-2255</v>
      </c>
      <c r="S253" s="35">
        <f t="shared" si="387"/>
        <v>-1125</v>
      </c>
      <c r="T253" s="35">
        <f t="shared" si="395"/>
        <v>30</v>
      </c>
      <c r="U253" s="35">
        <f t="shared" si="388"/>
        <v>3555</v>
      </c>
      <c r="V253" s="35">
        <f t="shared" si="396"/>
        <v>3525</v>
      </c>
      <c r="W253" s="35">
        <f t="shared" si="397"/>
        <v>2225</v>
      </c>
    </row>
    <row r="254" spans="6:23" ht="16.5" x14ac:dyDescent="0.4">
      <c r="F254" s="23">
        <v>44600</v>
      </c>
      <c r="G254" s="28">
        <v>13675</v>
      </c>
      <c r="H254" s="28">
        <v>14750</v>
      </c>
      <c r="I254" s="28">
        <v>15905</v>
      </c>
      <c r="J254" s="28">
        <v>17065</v>
      </c>
      <c r="K254" s="28">
        <v>17005</v>
      </c>
      <c r="L254" s="28">
        <v>17110</v>
      </c>
      <c r="M254" s="14"/>
      <c r="N254" s="23">
        <v>44600</v>
      </c>
      <c r="O254" s="35">
        <f t="shared" si="392"/>
        <v>-1075</v>
      </c>
      <c r="P254" s="35">
        <f t="shared" si="393"/>
        <v>-2230</v>
      </c>
      <c r="Q254" s="35">
        <f t="shared" si="394"/>
        <v>-1155</v>
      </c>
      <c r="R254" s="35">
        <f t="shared" si="386"/>
        <v>-2315</v>
      </c>
      <c r="S254" s="35">
        <f t="shared" si="387"/>
        <v>-1160</v>
      </c>
      <c r="T254" s="35">
        <f t="shared" si="395"/>
        <v>60</v>
      </c>
      <c r="U254" s="35">
        <f t="shared" si="388"/>
        <v>3390</v>
      </c>
      <c r="V254" s="35">
        <f t="shared" si="396"/>
        <v>3330</v>
      </c>
      <c r="W254" s="35">
        <f t="shared" si="397"/>
        <v>2255</v>
      </c>
    </row>
    <row r="255" spans="6:23" ht="16.5" x14ac:dyDescent="0.4">
      <c r="F255" s="23">
        <v>44599</v>
      </c>
      <c r="G255" s="28">
        <v>13615</v>
      </c>
      <c r="H255" s="28">
        <v>14565</v>
      </c>
      <c r="I255" s="28">
        <v>15720</v>
      </c>
      <c r="J255" s="28">
        <v>16875</v>
      </c>
      <c r="K255" s="28">
        <v>16955</v>
      </c>
      <c r="L255" s="28">
        <v>17120</v>
      </c>
      <c r="M255" s="14"/>
      <c r="N255" s="23">
        <v>44599</v>
      </c>
      <c r="O255" s="35">
        <f t="shared" si="392"/>
        <v>-950</v>
      </c>
      <c r="P255" s="35">
        <f t="shared" si="393"/>
        <v>-2105</v>
      </c>
      <c r="Q255" s="35">
        <f t="shared" si="394"/>
        <v>-1155</v>
      </c>
      <c r="R255" s="35">
        <f t="shared" si="386"/>
        <v>-2310</v>
      </c>
      <c r="S255" s="35">
        <f t="shared" si="387"/>
        <v>-1155</v>
      </c>
      <c r="T255" s="35">
        <f t="shared" si="395"/>
        <v>-80</v>
      </c>
      <c r="U255" s="35">
        <f t="shared" si="388"/>
        <v>3260</v>
      </c>
      <c r="V255" s="35">
        <f t="shared" si="396"/>
        <v>3340</v>
      </c>
      <c r="W255" s="35">
        <f t="shared" si="397"/>
        <v>2390</v>
      </c>
    </row>
    <row r="256" spans="6:23" ht="16.5" x14ac:dyDescent="0.4">
      <c r="F256" s="23">
        <v>44589</v>
      </c>
      <c r="G256" s="28">
        <v>13360</v>
      </c>
      <c r="H256" s="28">
        <v>14295</v>
      </c>
      <c r="I256" s="28">
        <v>15470</v>
      </c>
      <c r="J256" s="28">
        <v>16670</v>
      </c>
      <c r="K256" s="28">
        <v>16680</v>
      </c>
      <c r="L256" s="28">
        <v>17115</v>
      </c>
      <c r="M256" s="14"/>
      <c r="N256" s="23">
        <v>44589</v>
      </c>
      <c r="O256" s="35">
        <f t="shared" si="392"/>
        <v>-935</v>
      </c>
      <c r="P256" s="35">
        <f t="shared" si="393"/>
        <v>-2110</v>
      </c>
      <c r="Q256" s="35">
        <f t="shared" si="394"/>
        <v>-1175</v>
      </c>
      <c r="R256" s="35">
        <f t="shared" si="386"/>
        <v>-2375</v>
      </c>
      <c r="S256" s="35">
        <f t="shared" si="387"/>
        <v>-1200</v>
      </c>
      <c r="T256" s="35">
        <f t="shared" si="395"/>
        <v>-10</v>
      </c>
      <c r="U256" s="35">
        <f t="shared" si="388"/>
        <v>3310</v>
      </c>
      <c r="V256" s="35">
        <f t="shared" si="396"/>
        <v>3320</v>
      </c>
      <c r="W256" s="35">
        <f t="shared" si="397"/>
        <v>2385</v>
      </c>
    </row>
    <row r="257" spans="6:23" ht="16.5" x14ac:dyDescent="0.4">
      <c r="F257" s="23">
        <v>44588</v>
      </c>
      <c r="G257" s="28">
        <v>13375</v>
      </c>
      <c r="H257" s="28">
        <v>14230</v>
      </c>
      <c r="I257" s="28">
        <v>15395</v>
      </c>
      <c r="J257" s="28">
        <v>16510</v>
      </c>
      <c r="K257" s="28">
        <v>16590</v>
      </c>
      <c r="L257" s="28">
        <v>17375</v>
      </c>
      <c r="M257" s="14"/>
      <c r="N257" s="23">
        <v>44588</v>
      </c>
      <c r="O257" s="35">
        <f t="shared" si="392"/>
        <v>-855</v>
      </c>
      <c r="P257" s="35">
        <f t="shared" si="393"/>
        <v>-2020</v>
      </c>
      <c r="Q257" s="35">
        <f t="shared" si="394"/>
        <v>-1165</v>
      </c>
      <c r="R257" s="35">
        <f t="shared" si="386"/>
        <v>-2280</v>
      </c>
      <c r="S257" s="35">
        <f t="shared" si="387"/>
        <v>-1115</v>
      </c>
      <c r="T257" s="35">
        <f t="shared" si="395"/>
        <v>-80</v>
      </c>
      <c r="U257" s="35">
        <f t="shared" si="388"/>
        <v>3135</v>
      </c>
      <c r="V257" s="35">
        <f t="shared" si="396"/>
        <v>3215</v>
      </c>
      <c r="W257" s="35">
        <f t="shared" si="397"/>
        <v>2360</v>
      </c>
    </row>
    <row r="258" spans="6:23" ht="16.5" x14ac:dyDescent="0.4">
      <c r="F258" s="23">
        <v>44587</v>
      </c>
      <c r="G258" s="28">
        <v>13475</v>
      </c>
      <c r="H258" s="28">
        <v>14420</v>
      </c>
      <c r="I258" s="28">
        <v>15545</v>
      </c>
      <c r="J258" s="28">
        <v>16625</v>
      </c>
      <c r="K258" s="28">
        <v>16665</v>
      </c>
      <c r="L258" s="28">
        <v>17400</v>
      </c>
      <c r="M258" s="14"/>
      <c r="N258" s="23">
        <v>44587</v>
      </c>
      <c r="O258" s="35">
        <f t="shared" si="392"/>
        <v>-945</v>
      </c>
      <c r="P258" s="35">
        <f t="shared" si="393"/>
        <v>-2070</v>
      </c>
      <c r="Q258" s="35">
        <f t="shared" si="394"/>
        <v>-1125</v>
      </c>
      <c r="R258" s="35">
        <f t="shared" si="386"/>
        <v>-2205</v>
      </c>
      <c r="S258" s="35">
        <f t="shared" si="387"/>
        <v>-1080</v>
      </c>
      <c r="T258" s="35">
        <f t="shared" si="395"/>
        <v>-40</v>
      </c>
      <c r="U258" s="35">
        <f t="shared" si="388"/>
        <v>3150</v>
      </c>
      <c r="V258" s="35">
        <f t="shared" si="396"/>
        <v>3190</v>
      </c>
      <c r="W258" s="35">
        <f t="shared" si="397"/>
        <v>2245</v>
      </c>
    </row>
    <row r="259" spans="6:23" ht="16.5" x14ac:dyDescent="0.4">
      <c r="F259" s="23">
        <v>44586</v>
      </c>
      <c r="G259" s="28">
        <v>13545</v>
      </c>
      <c r="H259" s="28">
        <v>14490</v>
      </c>
      <c r="I259" s="28">
        <v>15595</v>
      </c>
      <c r="J259" s="28">
        <v>16715</v>
      </c>
      <c r="K259" s="28">
        <v>16780</v>
      </c>
      <c r="L259" s="28">
        <v>13805</v>
      </c>
      <c r="M259" s="14"/>
      <c r="N259" s="23">
        <v>44586</v>
      </c>
      <c r="O259" s="35">
        <f t="shared" si="392"/>
        <v>-945</v>
      </c>
      <c r="P259" s="35">
        <f t="shared" si="393"/>
        <v>-2050</v>
      </c>
      <c r="Q259" s="35">
        <f t="shared" si="394"/>
        <v>-1105</v>
      </c>
      <c r="R259" s="35">
        <f t="shared" si="386"/>
        <v>-2225</v>
      </c>
      <c r="S259" s="35">
        <f t="shared" si="387"/>
        <v>-1120</v>
      </c>
      <c r="T259" s="35">
        <f t="shared" si="395"/>
        <v>-65</v>
      </c>
      <c r="U259" s="35">
        <f t="shared" si="388"/>
        <v>3170</v>
      </c>
      <c r="V259" s="35">
        <f t="shared" si="396"/>
        <v>3235</v>
      </c>
      <c r="W259" s="35">
        <f t="shared" si="397"/>
        <v>2290</v>
      </c>
    </row>
    <row r="260" spans="6:23" ht="16.5" x14ac:dyDescent="0.4">
      <c r="F260" s="23">
        <v>44585</v>
      </c>
      <c r="G260" s="28">
        <v>13580</v>
      </c>
      <c r="H260" s="28">
        <v>14605</v>
      </c>
      <c r="I260" s="28">
        <v>15695</v>
      </c>
      <c r="J260" s="28">
        <v>16890</v>
      </c>
      <c r="K260" s="28">
        <v>16865</v>
      </c>
      <c r="L260" s="28">
        <v>13200</v>
      </c>
      <c r="M260" s="14"/>
      <c r="N260" s="23">
        <v>44585</v>
      </c>
      <c r="O260" s="35">
        <f t="shared" si="392"/>
        <v>-1025</v>
      </c>
      <c r="P260" s="35">
        <f t="shared" si="393"/>
        <v>-2115</v>
      </c>
      <c r="Q260" s="35">
        <f t="shared" si="394"/>
        <v>-1090</v>
      </c>
      <c r="R260" s="35">
        <f t="shared" si="386"/>
        <v>-2285</v>
      </c>
      <c r="S260" s="35">
        <f t="shared" si="387"/>
        <v>-1195</v>
      </c>
      <c r="T260" s="35">
        <f t="shared" si="395"/>
        <v>25</v>
      </c>
      <c r="U260" s="35">
        <f t="shared" si="388"/>
        <v>3310</v>
      </c>
      <c r="V260" s="35">
        <f t="shared" si="396"/>
        <v>3285</v>
      </c>
      <c r="W260" s="35">
        <f t="shared" si="397"/>
        <v>2260</v>
      </c>
    </row>
    <row r="261" spans="6:23" ht="16.5" x14ac:dyDescent="0.4">
      <c r="F261" s="23">
        <v>44582</v>
      </c>
      <c r="G261" s="28">
        <v>13880</v>
      </c>
      <c r="H261" s="28">
        <v>14935</v>
      </c>
      <c r="I261" s="28">
        <v>15985</v>
      </c>
      <c r="J261" s="28">
        <v>17180</v>
      </c>
      <c r="K261" s="28">
        <v>17175</v>
      </c>
      <c r="L261" s="28">
        <v>13500</v>
      </c>
      <c r="M261" s="14"/>
      <c r="N261" s="23">
        <v>44582</v>
      </c>
      <c r="O261" s="35">
        <f t="shared" ref="O261:O274" si="398">G261-H261</f>
        <v>-1055</v>
      </c>
      <c r="P261" s="35">
        <f t="shared" ref="P261:P275" si="399">G261-I261</f>
        <v>-2105</v>
      </c>
      <c r="Q261" s="35">
        <f t="shared" ref="Q261:Q275" si="400">H261-I261</f>
        <v>-1050</v>
      </c>
      <c r="R261" s="35">
        <f t="shared" si="386"/>
        <v>-2245</v>
      </c>
      <c r="S261" s="35">
        <f t="shared" si="387"/>
        <v>-1195</v>
      </c>
      <c r="T261" s="35">
        <f t="shared" si="395"/>
        <v>5</v>
      </c>
      <c r="U261" s="35">
        <f t="shared" si="388"/>
        <v>3300</v>
      </c>
      <c r="V261" s="35">
        <f t="shared" si="396"/>
        <v>3295</v>
      </c>
      <c r="W261" s="35">
        <f t="shared" si="397"/>
        <v>2240</v>
      </c>
    </row>
    <row r="262" spans="6:23" ht="16.5" x14ac:dyDescent="0.4">
      <c r="F262" s="23">
        <v>44581</v>
      </c>
      <c r="G262" s="28">
        <v>13845</v>
      </c>
      <c r="H262" s="28">
        <v>14920</v>
      </c>
      <c r="I262" s="28">
        <v>16000</v>
      </c>
      <c r="J262" s="28">
        <v>17180</v>
      </c>
      <c r="K262" s="28">
        <v>17165</v>
      </c>
      <c r="L262" s="28">
        <v>13500</v>
      </c>
      <c r="M262" s="14"/>
      <c r="N262" s="23">
        <v>44581</v>
      </c>
      <c r="O262" s="35">
        <f t="shared" si="398"/>
        <v>-1075</v>
      </c>
      <c r="P262" s="35">
        <f t="shared" si="399"/>
        <v>-2155</v>
      </c>
      <c r="Q262" s="35">
        <f t="shared" si="400"/>
        <v>-1080</v>
      </c>
      <c r="R262" s="35">
        <f t="shared" si="386"/>
        <v>-2260</v>
      </c>
      <c r="S262" s="35">
        <f t="shared" si="387"/>
        <v>-1180</v>
      </c>
      <c r="T262" s="35">
        <f t="shared" si="395"/>
        <v>15</v>
      </c>
      <c r="U262" s="35">
        <f t="shared" si="388"/>
        <v>3335</v>
      </c>
      <c r="V262" s="35">
        <f t="shared" si="396"/>
        <v>3320</v>
      </c>
      <c r="W262" s="35">
        <f t="shared" si="397"/>
        <v>2245</v>
      </c>
    </row>
    <row r="263" spans="6:23" ht="16.5" x14ac:dyDescent="0.4">
      <c r="F263" s="23">
        <v>44580</v>
      </c>
      <c r="G263" s="28">
        <v>13880</v>
      </c>
      <c r="H263" s="28">
        <v>14915</v>
      </c>
      <c r="I263" s="28">
        <v>15990</v>
      </c>
      <c r="J263" s="28">
        <v>17170</v>
      </c>
      <c r="K263" s="28">
        <v>17180</v>
      </c>
      <c r="L263" s="28">
        <v>13500</v>
      </c>
      <c r="M263" s="14"/>
      <c r="N263" s="23">
        <v>44580</v>
      </c>
      <c r="O263" s="35">
        <f t="shared" si="398"/>
        <v>-1035</v>
      </c>
      <c r="P263" s="35">
        <f t="shared" si="399"/>
        <v>-2110</v>
      </c>
      <c r="Q263" s="35">
        <f t="shared" si="400"/>
        <v>-1075</v>
      </c>
      <c r="R263" s="35">
        <f t="shared" si="386"/>
        <v>-2255</v>
      </c>
      <c r="S263" s="35">
        <f t="shared" si="387"/>
        <v>-1180</v>
      </c>
      <c r="T263" s="35">
        <f t="shared" si="395"/>
        <v>-10</v>
      </c>
      <c r="U263" s="35">
        <f t="shared" si="388"/>
        <v>3290</v>
      </c>
      <c r="V263" s="35">
        <f t="shared" si="396"/>
        <v>3300</v>
      </c>
      <c r="W263" s="35">
        <f t="shared" si="397"/>
        <v>2265</v>
      </c>
    </row>
    <row r="264" spans="6:23" ht="16.5" x14ac:dyDescent="0.4">
      <c r="F264" s="23">
        <v>44579</v>
      </c>
      <c r="G264" s="28">
        <v>13880</v>
      </c>
      <c r="H264" s="28">
        <v>14895</v>
      </c>
      <c r="I264" s="28">
        <v>15985</v>
      </c>
      <c r="J264" s="28">
        <v>17195</v>
      </c>
      <c r="K264" s="28">
        <v>17230</v>
      </c>
      <c r="L264" s="28">
        <v>13500</v>
      </c>
      <c r="M264" s="14"/>
      <c r="N264" s="23">
        <v>44579</v>
      </c>
      <c r="O264" s="35">
        <f t="shared" si="398"/>
        <v>-1015</v>
      </c>
      <c r="P264" s="35">
        <f t="shared" si="399"/>
        <v>-2105</v>
      </c>
      <c r="Q264" s="35">
        <f t="shared" si="400"/>
        <v>-1090</v>
      </c>
      <c r="R264" s="35">
        <f t="shared" si="386"/>
        <v>-2300</v>
      </c>
      <c r="S264" s="35">
        <f t="shared" si="387"/>
        <v>-1210</v>
      </c>
      <c r="T264" s="35">
        <f t="shared" si="395"/>
        <v>-35</v>
      </c>
      <c r="U264" s="35">
        <f t="shared" si="388"/>
        <v>3315</v>
      </c>
      <c r="V264" s="35">
        <f t="shared" si="396"/>
        <v>3350</v>
      </c>
      <c r="W264" s="35">
        <f t="shared" si="397"/>
        <v>2335</v>
      </c>
    </row>
    <row r="265" spans="6:23" ht="16.5" x14ac:dyDescent="0.4">
      <c r="F265" s="23">
        <v>44578</v>
      </c>
      <c r="G265" s="28">
        <v>13840</v>
      </c>
      <c r="H265" s="28">
        <v>14925</v>
      </c>
      <c r="I265" s="28">
        <v>16030</v>
      </c>
      <c r="J265" s="28">
        <v>17235</v>
      </c>
      <c r="K265" s="28">
        <v>17225</v>
      </c>
      <c r="L265" s="28">
        <v>13500</v>
      </c>
      <c r="M265" s="14"/>
      <c r="N265" s="23">
        <v>44578</v>
      </c>
      <c r="O265" s="35">
        <f t="shared" si="398"/>
        <v>-1085</v>
      </c>
      <c r="P265" s="35">
        <f t="shared" si="399"/>
        <v>-2190</v>
      </c>
      <c r="Q265" s="35">
        <f t="shared" si="400"/>
        <v>-1105</v>
      </c>
      <c r="R265" s="35">
        <f t="shared" si="386"/>
        <v>-2310</v>
      </c>
      <c r="S265" s="35">
        <f t="shared" si="387"/>
        <v>-1205</v>
      </c>
      <c r="T265" s="35">
        <f t="shared" si="395"/>
        <v>10</v>
      </c>
      <c r="U265" s="35">
        <f t="shared" si="388"/>
        <v>3395</v>
      </c>
      <c r="V265" s="35">
        <f t="shared" si="396"/>
        <v>3385</v>
      </c>
      <c r="W265" s="35">
        <f t="shared" si="397"/>
        <v>2300</v>
      </c>
    </row>
    <row r="266" spans="6:23" ht="16.5" x14ac:dyDescent="0.4">
      <c r="F266" s="23">
        <v>44575</v>
      </c>
      <c r="G266" s="28">
        <v>13780</v>
      </c>
      <c r="H266" s="28">
        <v>14975</v>
      </c>
      <c r="I266" s="28">
        <v>16040</v>
      </c>
      <c r="J266" s="28">
        <v>17260</v>
      </c>
      <c r="K266" s="28">
        <v>17215</v>
      </c>
      <c r="L266" s="28">
        <v>13850</v>
      </c>
      <c r="M266" s="14"/>
      <c r="N266" s="23">
        <v>44575</v>
      </c>
      <c r="O266" s="35">
        <f t="shared" si="398"/>
        <v>-1195</v>
      </c>
      <c r="P266" s="35">
        <f t="shared" si="399"/>
        <v>-2260</v>
      </c>
      <c r="Q266" s="35">
        <f t="shared" si="400"/>
        <v>-1065</v>
      </c>
      <c r="R266" s="35">
        <f t="shared" si="386"/>
        <v>-2285</v>
      </c>
      <c r="S266" s="35">
        <f t="shared" si="387"/>
        <v>-1220</v>
      </c>
      <c r="T266" s="35">
        <f t="shared" si="395"/>
        <v>45</v>
      </c>
      <c r="U266" s="35">
        <f t="shared" si="388"/>
        <v>3480</v>
      </c>
      <c r="V266" s="35">
        <f t="shared" si="396"/>
        <v>3435</v>
      </c>
      <c r="W266" s="35">
        <f t="shared" si="397"/>
        <v>2240</v>
      </c>
    </row>
    <row r="267" spans="6:23" ht="16.5" x14ac:dyDescent="0.4">
      <c r="F267" s="23">
        <v>44574</v>
      </c>
      <c r="G267" s="28">
        <v>13760</v>
      </c>
      <c r="H267" s="28">
        <v>14965</v>
      </c>
      <c r="I267" s="28">
        <v>16095</v>
      </c>
      <c r="J267" s="28">
        <v>17325</v>
      </c>
      <c r="K267" s="28">
        <v>17330</v>
      </c>
      <c r="L267" s="28">
        <v>13500</v>
      </c>
      <c r="M267" s="14"/>
      <c r="N267" s="23">
        <v>44574</v>
      </c>
      <c r="O267" s="35">
        <f t="shared" si="398"/>
        <v>-1205</v>
      </c>
      <c r="P267" s="35">
        <f t="shared" si="399"/>
        <v>-2335</v>
      </c>
      <c r="Q267" s="35">
        <f t="shared" si="400"/>
        <v>-1130</v>
      </c>
      <c r="R267" s="35">
        <f t="shared" si="386"/>
        <v>-2360</v>
      </c>
      <c r="S267" s="35">
        <f t="shared" si="387"/>
        <v>-1230</v>
      </c>
      <c r="T267" s="35">
        <f t="shared" si="395"/>
        <v>-5</v>
      </c>
      <c r="U267" s="35">
        <f t="shared" si="388"/>
        <v>3565</v>
      </c>
      <c r="V267" s="35">
        <f t="shared" si="396"/>
        <v>3570</v>
      </c>
      <c r="W267" s="35">
        <f t="shared" si="397"/>
        <v>2365</v>
      </c>
    </row>
    <row r="268" spans="6:23" ht="16.5" x14ac:dyDescent="0.4">
      <c r="F268" s="23">
        <v>44573</v>
      </c>
      <c r="G268" s="28">
        <v>13790</v>
      </c>
      <c r="H268" s="28">
        <v>15085</v>
      </c>
      <c r="I268" s="28">
        <v>16305</v>
      </c>
      <c r="J268" s="28">
        <v>17605</v>
      </c>
      <c r="K268" s="28">
        <v>17630</v>
      </c>
      <c r="L268" s="28">
        <v>13865</v>
      </c>
      <c r="M268" s="14"/>
      <c r="N268" s="23">
        <v>44573</v>
      </c>
      <c r="O268" s="35">
        <f t="shared" si="398"/>
        <v>-1295</v>
      </c>
      <c r="P268" s="35">
        <f t="shared" si="399"/>
        <v>-2515</v>
      </c>
      <c r="Q268" s="35">
        <f t="shared" si="400"/>
        <v>-1220</v>
      </c>
      <c r="R268" s="35">
        <f t="shared" si="386"/>
        <v>-2520</v>
      </c>
      <c r="S268" s="35">
        <f t="shared" si="387"/>
        <v>-1300</v>
      </c>
      <c r="T268" s="35">
        <f t="shared" si="395"/>
        <v>-25</v>
      </c>
      <c r="U268" s="35">
        <f t="shared" si="388"/>
        <v>3815</v>
      </c>
      <c r="V268" s="35">
        <f t="shared" si="396"/>
        <v>3840</v>
      </c>
      <c r="W268" s="35">
        <f t="shared" si="397"/>
        <v>2545</v>
      </c>
    </row>
    <row r="269" spans="6:23" ht="16.5" x14ac:dyDescent="0.4">
      <c r="F269" s="23">
        <v>44572</v>
      </c>
      <c r="G269" s="28">
        <v>13625</v>
      </c>
      <c r="H269" s="28">
        <v>14930</v>
      </c>
      <c r="I269" s="28">
        <v>16240</v>
      </c>
      <c r="J269" s="28">
        <v>17525</v>
      </c>
      <c r="K269" s="28">
        <v>17605</v>
      </c>
      <c r="L269" s="28">
        <v>13980</v>
      </c>
      <c r="M269" s="14"/>
      <c r="N269" s="23">
        <v>44572</v>
      </c>
      <c r="O269" s="35">
        <f t="shared" si="398"/>
        <v>-1305</v>
      </c>
      <c r="P269" s="35">
        <f t="shared" si="399"/>
        <v>-2615</v>
      </c>
      <c r="Q269" s="35">
        <f t="shared" si="400"/>
        <v>-1310</v>
      </c>
      <c r="R269" s="35">
        <f t="shared" si="386"/>
        <v>-2595</v>
      </c>
      <c r="S269" s="35">
        <f t="shared" si="387"/>
        <v>-1285</v>
      </c>
      <c r="T269" s="35">
        <f t="shared" si="395"/>
        <v>-80</v>
      </c>
      <c r="U269" s="35">
        <f t="shared" si="388"/>
        <v>3900</v>
      </c>
      <c r="V269" s="35">
        <f t="shared" si="396"/>
        <v>3980</v>
      </c>
      <c r="W269" s="35">
        <f t="shared" si="397"/>
        <v>2675</v>
      </c>
    </row>
    <row r="270" spans="6:23" ht="16.5" x14ac:dyDescent="0.4">
      <c r="F270" s="23">
        <v>44571</v>
      </c>
      <c r="G270" s="28">
        <v>13635</v>
      </c>
      <c r="H270" s="28">
        <v>15100</v>
      </c>
      <c r="I270" s="28">
        <v>16305</v>
      </c>
      <c r="J270" s="28">
        <v>17575</v>
      </c>
      <c r="K270" s="28">
        <v>17720</v>
      </c>
      <c r="L270" s="28">
        <v>13970</v>
      </c>
      <c r="M270" s="14"/>
      <c r="N270" s="23">
        <v>44571</v>
      </c>
      <c r="O270" s="35">
        <f t="shared" si="398"/>
        <v>-1465</v>
      </c>
      <c r="P270" s="35">
        <f t="shared" si="399"/>
        <v>-2670</v>
      </c>
      <c r="Q270" s="35">
        <f t="shared" si="400"/>
        <v>-1205</v>
      </c>
      <c r="R270" s="35">
        <f t="shared" si="386"/>
        <v>-2475</v>
      </c>
      <c r="S270" s="35">
        <f t="shared" si="387"/>
        <v>-1270</v>
      </c>
      <c r="T270" s="35">
        <f t="shared" si="395"/>
        <v>-145</v>
      </c>
      <c r="U270" s="35">
        <f t="shared" si="388"/>
        <v>3940</v>
      </c>
      <c r="V270" s="35">
        <f t="shared" si="396"/>
        <v>4085</v>
      </c>
      <c r="W270" s="35">
        <f t="shared" si="397"/>
        <v>2620</v>
      </c>
    </row>
    <row r="271" spans="6:23" ht="16.5" x14ac:dyDescent="0.4">
      <c r="F271" s="23">
        <v>44568</v>
      </c>
      <c r="G271" s="28">
        <v>14020</v>
      </c>
      <c r="H271" s="28">
        <v>15425</v>
      </c>
      <c r="I271" s="28">
        <v>16640</v>
      </c>
      <c r="J271" s="28">
        <v>17865</v>
      </c>
      <c r="K271" s="28">
        <v>17960</v>
      </c>
      <c r="L271" s="28">
        <v>13980</v>
      </c>
      <c r="M271" s="14"/>
      <c r="N271" s="23">
        <v>44568</v>
      </c>
      <c r="O271" s="35">
        <f t="shared" si="398"/>
        <v>-1405</v>
      </c>
      <c r="P271" s="35">
        <f t="shared" si="399"/>
        <v>-2620</v>
      </c>
      <c r="Q271" s="35">
        <f t="shared" si="400"/>
        <v>-1215</v>
      </c>
      <c r="R271" s="35">
        <f t="shared" si="386"/>
        <v>-2440</v>
      </c>
      <c r="S271" s="35">
        <f t="shared" si="387"/>
        <v>-1225</v>
      </c>
      <c r="T271" s="35">
        <f t="shared" si="395"/>
        <v>-95</v>
      </c>
      <c r="U271" s="35">
        <f t="shared" si="388"/>
        <v>3845</v>
      </c>
      <c r="V271" s="35">
        <f t="shared" si="396"/>
        <v>3940</v>
      </c>
      <c r="W271" s="35">
        <f t="shared" si="397"/>
        <v>2535</v>
      </c>
    </row>
    <row r="272" spans="6:23" ht="16.5" x14ac:dyDescent="0.4">
      <c r="F272" s="23">
        <v>44567</v>
      </c>
      <c r="G272" s="28">
        <v>14155</v>
      </c>
      <c r="H272" s="28">
        <v>15495</v>
      </c>
      <c r="I272" s="28">
        <v>16620</v>
      </c>
      <c r="J272" s="28">
        <v>17725</v>
      </c>
      <c r="K272" s="28">
        <v>17630</v>
      </c>
      <c r="L272" s="28">
        <v>13995</v>
      </c>
      <c r="M272" s="14"/>
      <c r="N272" s="23">
        <v>44567</v>
      </c>
      <c r="O272" s="35">
        <f t="shared" si="398"/>
        <v>-1340</v>
      </c>
      <c r="P272" s="35">
        <f t="shared" si="399"/>
        <v>-2465</v>
      </c>
      <c r="Q272" s="35">
        <f t="shared" si="400"/>
        <v>-1125</v>
      </c>
      <c r="R272" s="35">
        <f t="shared" si="386"/>
        <v>-2230</v>
      </c>
      <c r="S272" s="35">
        <f t="shared" si="387"/>
        <v>-1105</v>
      </c>
      <c r="T272" s="35">
        <f t="shared" si="395"/>
        <v>95</v>
      </c>
      <c r="U272" s="35">
        <f t="shared" si="388"/>
        <v>3570</v>
      </c>
      <c r="V272" s="35">
        <f t="shared" si="396"/>
        <v>3475</v>
      </c>
      <c r="W272" s="35">
        <f t="shared" si="397"/>
        <v>2135</v>
      </c>
    </row>
    <row r="273" spans="6:23" ht="16.5" x14ac:dyDescent="0.4">
      <c r="F273" s="23">
        <v>44566</v>
      </c>
      <c r="G273" s="28">
        <v>14255</v>
      </c>
      <c r="H273" s="28">
        <v>15510</v>
      </c>
      <c r="I273" s="28">
        <v>16635</v>
      </c>
      <c r="J273" s="28">
        <v>17590</v>
      </c>
      <c r="K273" s="28">
        <v>17485</v>
      </c>
      <c r="L273" s="28">
        <v>13920</v>
      </c>
      <c r="M273" s="14"/>
      <c r="N273" s="23">
        <v>44566</v>
      </c>
      <c r="O273" s="35">
        <f t="shared" si="398"/>
        <v>-1255</v>
      </c>
      <c r="P273" s="35">
        <f t="shared" si="399"/>
        <v>-2380</v>
      </c>
      <c r="Q273" s="35">
        <f t="shared" si="400"/>
        <v>-1125</v>
      </c>
      <c r="R273" s="35">
        <f t="shared" si="386"/>
        <v>-2080</v>
      </c>
      <c r="S273" s="35">
        <f t="shared" si="387"/>
        <v>-955</v>
      </c>
      <c r="T273" s="35">
        <f t="shared" si="395"/>
        <v>105</v>
      </c>
      <c r="U273" s="35">
        <f t="shared" si="388"/>
        <v>3335</v>
      </c>
      <c r="V273" s="35">
        <f t="shared" si="396"/>
        <v>3230</v>
      </c>
      <c r="W273" s="35">
        <f t="shared" si="397"/>
        <v>1975</v>
      </c>
    </row>
    <row r="274" spans="6:23" ht="16.5" x14ac:dyDescent="0.4">
      <c r="F274" s="23">
        <v>44565</v>
      </c>
      <c r="G274" s="28">
        <v>14245</v>
      </c>
      <c r="H274" s="28">
        <v>15305</v>
      </c>
      <c r="I274" s="28">
        <v>16325</v>
      </c>
      <c r="J274" s="28">
        <v>17125</v>
      </c>
      <c r="K274" s="28">
        <v>17050</v>
      </c>
      <c r="L274" s="28">
        <v>13785</v>
      </c>
      <c r="M274" s="14"/>
      <c r="N274" s="23">
        <v>44565</v>
      </c>
      <c r="O274" s="35">
        <f t="shared" si="398"/>
        <v>-1060</v>
      </c>
      <c r="P274" s="35">
        <f t="shared" si="399"/>
        <v>-2080</v>
      </c>
      <c r="Q274" s="35">
        <f t="shared" si="400"/>
        <v>-1020</v>
      </c>
      <c r="R274" s="35">
        <f t="shared" si="386"/>
        <v>-1820</v>
      </c>
      <c r="S274" s="35">
        <f t="shared" si="387"/>
        <v>-800</v>
      </c>
      <c r="T274" s="35">
        <f t="shared" si="395"/>
        <v>75</v>
      </c>
      <c r="U274" s="35">
        <f t="shared" si="388"/>
        <v>2880</v>
      </c>
      <c r="V274" s="35">
        <f t="shared" si="396"/>
        <v>2805</v>
      </c>
      <c r="W274" s="35">
        <f t="shared" si="397"/>
        <v>1745</v>
      </c>
    </row>
    <row r="275" spans="6:23" ht="16.5" x14ac:dyDescent="0.4">
      <c r="F275" s="23">
        <v>44561</v>
      </c>
      <c r="G275" s="28">
        <v>14460</v>
      </c>
      <c r="H275" s="28">
        <v>15435</v>
      </c>
      <c r="I275" s="28">
        <v>16270</v>
      </c>
      <c r="J275" s="28">
        <v>17055</v>
      </c>
      <c r="K275" s="28">
        <v>17020</v>
      </c>
      <c r="L275" s="28">
        <v>13875</v>
      </c>
      <c r="M275" s="14"/>
      <c r="N275" s="23">
        <v>44561</v>
      </c>
      <c r="O275" s="35">
        <f t="shared" ref="O275:O282" si="401">G275-H275</f>
        <v>-975</v>
      </c>
      <c r="P275" s="35">
        <f t="shared" si="399"/>
        <v>-1810</v>
      </c>
      <c r="Q275" s="35">
        <f t="shared" si="400"/>
        <v>-835</v>
      </c>
      <c r="R275" s="35">
        <f t="shared" si="386"/>
        <v>-1620</v>
      </c>
      <c r="S275" s="35">
        <f t="shared" si="387"/>
        <v>-785</v>
      </c>
      <c r="T275" s="35">
        <f t="shared" si="395"/>
        <v>35</v>
      </c>
      <c r="U275" s="35">
        <f t="shared" si="388"/>
        <v>2595</v>
      </c>
      <c r="V275" s="35">
        <f t="shared" si="396"/>
        <v>2560</v>
      </c>
      <c r="W275" s="35">
        <f t="shared" si="397"/>
        <v>1585</v>
      </c>
    </row>
    <row r="276" spans="6:23" ht="16.5" x14ac:dyDescent="0.4">
      <c r="F276" s="23">
        <v>44560</v>
      </c>
      <c r="G276" s="28">
        <v>14490</v>
      </c>
      <c r="H276" s="28">
        <v>15415</v>
      </c>
      <c r="I276" s="28">
        <v>16250</v>
      </c>
      <c r="J276" s="28">
        <v>17080</v>
      </c>
      <c r="K276" s="28">
        <v>17055</v>
      </c>
      <c r="L276" s="28">
        <v>13995</v>
      </c>
      <c r="M276" s="14"/>
      <c r="N276" s="23">
        <v>44560</v>
      </c>
      <c r="O276" s="35">
        <f t="shared" si="401"/>
        <v>-925</v>
      </c>
      <c r="P276" s="35">
        <f t="shared" ref="P276:P307" si="402">G276-I276</f>
        <v>-1760</v>
      </c>
      <c r="Q276" s="35">
        <f t="shared" ref="Q276:Q307" si="403">H276-I276</f>
        <v>-835</v>
      </c>
      <c r="R276" s="35">
        <f t="shared" si="386"/>
        <v>-1665</v>
      </c>
      <c r="S276" s="35">
        <f t="shared" si="387"/>
        <v>-830</v>
      </c>
      <c r="T276" s="35">
        <f t="shared" si="395"/>
        <v>25</v>
      </c>
      <c r="U276" s="35">
        <f t="shared" si="388"/>
        <v>2590</v>
      </c>
      <c r="V276" s="35">
        <f t="shared" si="396"/>
        <v>2565</v>
      </c>
      <c r="W276" s="35">
        <f t="shared" si="397"/>
        <v>1640</v>
      </c>
    </row>
    <row r="277" spans="6:23" ht="16.5" x14ac:dyDescent="0.4">
      <c r="F277" s="23">
        <v>44559</v>
      </c>
      <c r="G277" s="28">
        <v>14550</v>
      </c>
      <c r="H277" s="28">
        <v>15370</v>
      </c>
      <c r="I277" s="28">
        <v>16275</v>
      </c>
      <c r="J277" s="28">
        <v>17060</v>
      </c>
      <c r="K277" s="28">
        <v>17035</v>
      </c>
      <c r="L277" s="28">
        <v>13990</v>
      </c>
      <c r="M277" s="14"/>
      <c r="N277" s="23">
        <v>44559</v>
      </c>
      <c r="O277" s="35">
        <f t="shared" si="401"/>
        <v>-820</v>
      </c>
      <c r="P277" s="35">
        <f t="shared" si="402"/>
        <v>-1725</v>
      </c>
      <c r="Q277" s="35">
        <f t="shared" si="403"/>
        <v>-905</v>
      </c>
      <c r="R277" s="35">
        <f t="shared" si="386"/>
        <v>-1690</v>
      </c>
      <c r="S277" s="35">
        <f t="shared" si="387"/>
        <v>-785</v>
      </c>
      <c r="T277" s="35">
        <f t="shared" si="395"/>
        <v>25</v>
      </c>
      <c r="U277" s="35">
        <f t="shared" si="388"/>
        <v>2510</v>
      </c>
      <c r="V277" s="35">
        <f t="shared" si="396"/>
        <v>2485</v>
      </c>
      <c r="W277" s="35">
        <f t="shared" si="397"/>
        <v>1665</v>
      </c>
    </row>
    <row r="278" spans="6:23" ht="16.5" x14ac:dyDescent="0.4">
      <c r="F278" s="23">
        <v>44558</v>
      </c>
      <c r="G278" s="28">
        <v>14520</v>
      </c>
      <c r="H278" s="28">
        <v>15360</v>
      </c>
      <c r="I278" s="28">
        <v>16380</v>
      </c>
      <c r="J278" s="28">
        <v>17175</v>
      </c>
      <c r="K278" s="28">
        <v>17060</v>
      </c>
      <c r="L278" s="28">
        <v>14090</v>
      </c>
      <c r="M278" s="14"/>
      <c r="N278" s="23">
        <v>44558</v>
      </c>
      <c r="O278" s="35">
        <f t="shared" si="401"/>
        <v>-840</v>
      </c>
      <c r="P278" s="35">
        <f t="shared" si="402"/>
        <v>-1860</v>
      </c>
      <c r="Q278" s="35">
        <f t="shared" si="403"/>
        <v>-1020</v>
      </c>
      <c r="R278" s="35">
        <f t="shared" si="386"/>
        <v>-1815</v>
      </c>
      <c r="S278" s="35">
        <f t="shared" si="387"/>
        <v>-795</v>
      </c>
      <c r="T278" s="35">
        <f t="shared" si="395"/>
        <v>115</v>
      </c>
      <c r="U278" s="35">
        <f t="shared" si="388"/>
        <v>2655</v>
      </c>
      <c r="V278" s="35">
        <f t="shared" si="396"/>
        <v>2540</v>
      </c>
      <c r="W278" s="35">
        <f t="shared" si="397"/>
        <v>1700</v>
      </c>
    </row>
    <row r="279" spans="6:23" ht="16.5" x14ac:dyDescent="0.4">
      <c r="F279" s="23">
        <v>44557</v>
      </c>
      <c r="G279" s="28">
        <v>14625</v>
      </c>
      <c r="H279" s="28">
        <v>15475</v>
      </c>
      <c r="I279" s="28">
        <v>16415</v>
      </c>
      <c r="J279" s="28">
        <v>17210</v>
      </c>
      <c r="K279" s="28">
        <v>17075</v>
      </c>
      <c r="L279" s="28">
        <v>14320</v>
      </c>
      <c r="M279" s="14"/>
      <c r="N279" s="23">
        <v>44557</v>
      </c>
      <c r="O279" s="35">
        <f t="shared" si="401"/>
        <v>-850</v>
      </c>
      <c r="P279" s="35">
        <f t="shared" si="402"/>
        <v>-1790</v>
      </c>
      <c r="Q279" s="35">
        <f t="shared" si="403"/>
        <v>-940</v>
      </c>
      <c r="R279" s="35">
        <f t="shared" si="386"/>
        <v>-1735</v>
      </c>
      <c r="S279" s="35">
        <f t="shared" si="387"/>
        <v>-795</v>
      </c>
      <c r="T279" s="35">
        <f t="shared" si="395"/>
        <v>135</v>
      </c>
      <c r="U279" s="35">
        <f t="shared" si="388"/>
        <v>2585</v>
      </c>
      <c r="V279" s="35">
        <f t="shared" si="396"/>
        <v>2450</v>
      </c>
      <c r="W279" s="35">
        <f t="shared" si="397"/>
        <v>1600</v>
      </c>
    </row>
    <row r="280" spans="6:23" ht="16.5" x14ac:dyDescent="0.4">
      <c r="F280" s="23">
        <v>44554</v>
      </c>
      <c r="G280" s="28">
        <v>14580</v>
      </c>
      <c r="H280" s="28">
        <v>15390</v>
      </c>
      <c r="I280" s="28">
        <v>16235</v>
      </c>
      <c r="J280" s="28">
        <v>17010</v>
      </c>
      <c r="K280" s="28">
        <v>17050</v>
      </c>
      <c r="L280" s="28">
        <v>14335</v>
      </c>
      <c r="M280" s="14"/>
      <c r="N280" s="23">
        <v>44554</v>
      </c>
      <c r="O280" s="35">
        <f t="shared" si="401"/>
        <v>-810</v>
      </c>
      <c r="P280" s="35">
        <f t="shared" si="402"/>
        <v>-1655</v>
      </c>
      <c r="Q280" s="35">
        <f t="shared" si="403"/>
        <v>-845</v>
      </c>
      <c r="R280" s="35">
        <f t="shared" si="386"/>
        <v>-1620</v>
      </c>
      <c r="S280" s="35">
        <f t="shared" si="387"/>
        <v>-775</v>
      </c>
      <c r="T280" s="35">
        <f t="shared" si="395"/>
        <v>-40</v>
      </c>
      <c r="U280" s="35">
        <f t="shared" si="388"/>
        <v>2430</v>
      </c>
      <c r="V280" s="35">
        <f t="shared" si="396"/>
        <v>2470</v>
      </c>
      <c r="W280" s="35">
        <f t="shared" si="397"/>
        <v>1660</v>
      </c>
    </row>
    <row r="281" spans="6:23" ht="16.5" x14ac:dyDescent="0.4">
      <c r="F281" s="23">
        <v>44553</v>
      </c>
      <c r="G281" s="28">
        <v>14305</v>
      </c>
      <c r="H281" s="28">
        <v>15220</v>
      </c>
      <c r="I281" s="28">
        <v>16060</v>
      </c>
      <c r="J281" s="28">
        <v>16865</v>
      </c>
      <c r="K281" s="28">
        <v>16910</v>
      </c>
      <c r="L281" s="28">
        <v>14180</v>
      </c>
      <c r="M281" s="14"/>
      <c r="N281" s="23">
        <v>44553</v>
      </c>
      <c r="O281" s="35">
        <f t="shared" si="401"/>
        <v>-915</v>
      </c>
      <c r="P281" s="35">
        <f t="shared" si="402"/>
        <v>-1755</v>
      </c>
      <c r="Q281" s="35">
        <f t="shared" si="403"/>
        <v>-840</v>
      </c>
      <c r="R281" s="35">
        <f t="shared" si="386"/>
        <v>-1645</v>
      </c>
      <c r="S281" s="35">
        <f t="shared" si="387"/>
        <v>-805</v>
      </c>
      <c r="T281" s="35">
        <f t="shared" si="395"/>
        <v>-45</v>
      </c>
      <c r="U281" s="35">
        <f t="shared" si="388"/>
        <v>2560</v>
      </c>
      <c r="V281" s="35">
        <f t="shared" si="396"/>
        <v>2605</v>
      </c>
      <c r="W281" s="35">
        <f t="shared" si="397"/>
        <v>1690</v>
      </c>
    </row>
    <row r="282" spans="6:23" ht="16.5" x14ac:dyDescent="0.4">
      <c r="F282" s="23">
        <v>44552</v>
      </c>
      <c r="G282" s="28">
        <v>14145</v>
      </c>
      <c r="H282" s="28">
        <v>15100</v>
      </c>
      <c r="I282" s="28">
        <v>15900</v>
      </c>
      <c r="J282" s="28">
        <v>16610</v>
      </c>
      <c r="K282" s="28">
        <v>16720</v>
      </c>
      <c r="L282" s="28">
        <v>13940</v>
      </c>
      <c r="M282" s="14"/>
      <c r="N282" s="23">
        <v>44552</v>
      </c>
      <c r="O282" s="35">
        <f t="shared" si="401"/>
        <v>-955</v>
      </c>
      <c r="P282" s="35">
        <f t="shared" si="402"/>
        <v>-1755</v>
      </c>
      <c r="Q282" s="35">
        <f t="shared" si="403"/>
        <v>-800</v>
      </c>
      <c r="R282" s="35">
        <f t="shared" si="386"/>
        <v>-1510</v>
      </c>
      <c r="S282" s="35">
        <f t="shared" si="387"/>
        <v>-710</v>
      </c>
      <c r="T282" s="35">
        <f t="shared" si="395"/>
        <v>-110</v>
      </c>
      <c r="U282" s="35">
        <f t="shared" si="388"/>
        <v>2465</v>
      </c>
      <c r="V282" s="35">
        <f t="shared" si="396"/>
        <v>2575</v>
      </c>
      <c r="W282" s="35">
        <f t="shared" si="397"/>
        <v>1620</v>
      </c>
    </row>
    <row r="283" spans="6:23" ht="16.5" x14ac:dyDescent="0.4">
      <c r="F283" s="23">
        <v>44551</v>
      </c>
      <c r="G283" s="28">
        <v>14195</v>
      </c>
      <c r="H283" s="28">
        <v>15120</v>
      </c>
      <c r="I283" s="28">
        <v>15845</v>
      </c>
      <c r="J283" s="28">
        <v>16600</v>
      </c>
      <c r="K283" s="28">
        <v>16725</v>
      </c>
      <c r="L283" s="28">
        <v>14050</v>
      </c>
      <c r="M283" s="14"/>
      <c r="N283" s="23">
        <v>44551</v>
      </c>
      <c r="O283" s="35">
        <f t="shared" ref="O283:O291" si="404">G283-H283</f>
        <v>-925</v>
      </c>
      <c r="P283" s="35">
        <f t="shared" si="402"/>
        <v>-1650</v>
      </c>
      <c r="Q283" s="35">
        <f t="shared" si="403"/>
        <v>-725</v>
      </c>
      <c r="R283" s="35">
        <f t="shared" si="386"/>
        <v>-1480</v>
      </c>
      <c r="S283" s="35">
        <f t="shared" si="387"/>
        <v>-755</v>
      </c>
      <c r="T283" s="35">
        <f t="shared" si="395"/>
        <v>-125</v>
      </c>
      <c r="U283" s="35">
        <f t="shared" si="388"/>
        <v>2405</v>
      </c>
      <c r="V283" s="35">
        <f t="shared" si="396"/>
        <v>2530</v>
      </c>
      <c r="W283" s="35">
        <f t="shared" si="397"/>
        <v>1605</v>
      </c>
    </row>
    <row r="284" spans="6:23" ht="16.5" x14ac:dyDescent="0.4">
      <c r="F284" s="23">
        <v>44550</v>
      </c>
      <c r="G284" s="28">
        <v>14120</v>
      </c>
      <c r="H284" s="28">
        <v>15030</v>
      </c>
      <c r="I284" s="28">
        <v>15890</v>
      </c>
      <c r="J284" s="28">
        <v>16595</v>
      </c>
      <c r="K284" s="28">
        <v>16775</v>
      </c>
      <c r="L284" s="28">
        <v>13990</v>
      </c>
      <c r="M284" s="14"/>
      <c r="N284" s="23">
        <v>44550</v>
      </c>
      <c r="O284" s="35">
        <f t="shared" si="404"/>
        <v>-910</v>
      </c>
      <c r="P284" s="35">
        <f t="shared" si="402"/>
        <v>-1770</v>
      </c>
      <c r="Q284" s="35">
        <f t="shared" si="403"/>
        <v>-860</v>
      </c>
      <c r="R284" s="35">
        <f t="shared" si="386"/>
        <v>-1565</v>
      </c>
      <c r="S284" s="35">
        <f t="shared" si="387"/>
        <v>-705</v>
      </c>
      <c r="T284" s="35">
        <f t="shared" si="395"/>
        <v>-180</v>
      </c>
      <c r="U284" s="35">
        <f t="shared" si="388"/>
        <v>2475</v>
      </c>
      <c r="V284" s="35">
        <f t="shared" si="396"/>
        <v>2655</v>
      </c>
      <c r="W284" s="35">
        <f t="shared" si="397"/>
        <v>1745</v>
      </c>
    </row>
    <row r="285" spans="6:23" ht="16.5" x14ac:dyDescent="0.4">
      <c r="F285" s="23">
        <v>44547</v>
      </c>
      <c r="G285" s="28">
        <v>14285</v>
      </c>
      <c r="H285" s="28">
        <v>15220</v>
      </c>
      <c r="I285" s="28">
        <v>16010</v>
      </c>
      <c r="J285" s="28">
        <v>16730</v>
      </c>
      <c r="K285" s="28">
        <v>16805</v>
      </c>
      <c r="L285" s="28">
        <v>14245</v>
      </c>
      <c r="M285" s="14"/>
      <c r="N285" s="23">
        <v>44547</v>
      </c>
      <c r="O285" s="35">
        <f t="shared" si="404"/>
        <v>-935</v>
      </c>
      <c r="P285" s="35">
        <f t="shared" si="402"/>
        <v>-1725</v>
      </c>
      <c r="Q285" s="35">
        <f t="shared" si="403"/>
        <v>-790</v>
      </c>
      <c r="R285" s="35">
        <f t="shared" si="386"/>
        <v>-1510</v>
      </c>
      <c r="S285" s="35">
        <f t="shared" si="387"/>
        <v>-720</v>
      </c>
      <c r="T285" s="35">
        <f t="shared" si="395"/>
        <v>-75</v>
      </c>
      <c r="U285" s="35">
        <f t="shared" si="388"/>
        <v>2445</v>
      </c>
      <c r="V285" s="35">
        <f t="shared" si="396"/>
        <v>2520</v>
      </c>
      <c r="W285" s="35">
        <f t="shared" si="397"/>
        <v>1585</v>
      </c>
    </row>
    <row r="286" spans="6:23" ht="16.5" x14ac:dyDescent="0.4">
      <c r="F286" s="23">
        <v>44546</v>
      </c>
      <c r="G286" s="28">
        <v>14370</v>
      </c>
      <c r="H286" s="28">
        <v>15310</v>
      </c>
      <c r="I286" s="28">
        <v>16065</v>
      </c>
      <c r="J286" s="28">
        <v>16785</v>
      </c>
      <c r="K286" s="28">
        <v>16880</v>
      </c>
      <c r="L286" s="28">
        <v>14575</v>
      </c>
      <c r="M286" s="14"/>
      <c r="N286" s="23">
        <v>44546</v>
      </c>
      <c r="O286" s="35">
        <f t="shared" si="404"/>
        <v>-940</v>
      </c>
      <c r="P286" s="35">
        <f t="shared" si="402"/>
        <v>-1695</v>
      </c>
      <c r="Q286" s="35">
        <f t="shared" si="403"/>
        <v>-755</v>
      </c>
      <c r="R286" s="35">
        <f t="shared" ref="R286:R338" si="405">H286-J286</f>
        <v>-1475</v>
      </c>
      <c r="S286" s="35">
        <f t="shared" ref="S286:S338" si="406">I286-J286</f>
        <v>-720</v>
      </c>
      <c r="T286" s="35">
        <f t="shared" si="395"/>
        <v>-95</v>
      </c>
      <c r="U286" s="35">
        <f t="shared" ref="U286:U338" si="407">J286-G286</f>
        <v>2415</v>
      </c>
      <c r="V286" s="35">
        <f t="shared" si="396"/>
        <v>2510</v>
      </c>
      <c r="W286" s="35">
        <f t="shared" si="397"/>
        <v>1570</v>
      </c>
    </row>
    <row r="287" spans="6:23" ht="16.5" x14ac:dyDescent="0.4">
      <c r="F287" s="23">
        <v>44545</v>
      </c>
      <c r="G287" s="28">
        <v>14335</v>
      </c>
      <c r="H287" s="28">
        <v>15310</v>
      </c>
      <c r="I287" s="28">
        <v>16060</v>
      </c>
      <c r="J287" s="28">
        <v>16780</v>
      </c>
      <c r="K287" s="28">
        <v>16895</v>
      </c>
      <c r="L287" s="28">
        <v>14605</v>
      </c>
      <c r="M287" s="14"/>
      <c r="N287" s="23">
        <v>44545</v>
      </c>
      <c r="O287" s="35">
        <f t="shared" si="404"/>
        <v>-975</v>
      </c>
      <c r="P287" s="35">
        <f t="shared" si="402"/>
        <v>-1725</v>
      </c>
      <c r="Q287" s="35">
        <f t="shared" si="403"/>
        <v>-750</v>
      </c>
      <c r="R287" s="35">
        <f t="shared" si="405"/>
        <v>-1470</v>
      </c>
      <c r="S287" s="35">
        <f t="shared" si="406"/>
        <v>-720</v>
      </c>
      <c r="T287" s="35">
        <f t="shared" si="395"/>
        <v>-115</v>
      </c>
      <c r="U287" s="35">
        <f t="shared" si="407"/>
        <v>2445</v>
      </c>
      <c r="V287" s="35">
        <f t="shared" si="396"/>
        <v>2560</v>
      </c>
      <c r="W287" s="35">
        <f t="shared" si="397"/>
        <v>1585</v>
      </c>
    </row>
    <row r="288" spans="6:23" ht="16.5" x14ac:dyDescent="0.4">
      <c r="F288" s="23">
        <v>44544</v>
      </c>
      <c r="G288" s="28">
        <v>14350</v>
      </c>
      <c r="H288" s="28">
        <v>15360</v>
      </c>
      <c r="I288" s="28">
        <v>16060</v>
      </c>
      <c r="J288" s="28">
        <v>16825</v>
      </c>
      <c r="K288" s="28">
        <v>16910</v>
      </c>
      <c r="L288" s="28">
        <v>14680</v>
      </c>
      <c r="M288" s="14"/>
      <c r="N288" s="23">
        <v>44544</v>
      </c>
      <c r="O288" s="35">
        <f t="shared" si="404"/>
        <v>-1010</v>
      </c>
      <c r="P288" s="35">
        <f t="shared" si="402"/>
        <v>-1710</v>
      </c>
      <c r="Q288" s="35">
        <f t="shared" si="403"/>
        <v>-700</v>
      </c>
      <c r="R288" s="35">
        <f t="shared" si="405"/>
        <v>-1465</v>
      </c>
      <c r="S288" s="35">
        <f t="shared" si="406"/>
        <v>-765</v>
      </c>
      <c r="T288" s="35">
        <f t="shared" si="395"/>
        <v>-85</v>
      </c>
      <c r="U288" s="35">
        <f t="shared" si="407"/>
        <v>2475</v>
      </c>
      <c r="V288" s="35">
        <f t="shared" si="396"/>
        <v>2560</v>
      </c>
      <c r="W288" s="35">
        <f t="shared" si="397"/>
        <v>1550</v>
      </c>
    </row>
    <row r="289" spans="6:23" ht="16.5" x14ac:dyDescent="0.4">
      <c r="F289" s="23">
        <v>44543</v>
      </c>
      <c r="G289" s="28">
        <v>14300</v>
      </c>
      <c r="H289" s="28">
        <v>15325</v>
      </c>
      <c r="I289" s="28">
        <v>16010</v>
      </c>
      <c r="J289" s="28">
        <v>16820</v>
      </c>
      <c r="K289" s="28">
        <v>16960</v>
      </c>
      <c r="L289" s="28">
        <v>14710</v>
      </c>
      <c r="M289" s="14"/>
      <c r="N289" s="23">
        <v>44543</v>
      </c>
      <c r="O289" s="35">
        <f t="shared" si="404"/>
        <v>-1025</v>
      </c>
      <c r="P289" s="35">
        <f t="shared" si="402"/>
        <v>-1710</v>
      </c>
      <c r="Q289" s="35">
        <f t="shared" si="403"/>
        <v>-685</v>
      </c>
      <c r="R289" s="35">
        <f t="shared" si="405"/>
        <v>-1495</v>
      </c>
      <c r="S289" s="35">
        <f t="shared" si="406"/>
        <v>-810</v>
      </c>
      <c r="T289" s="35">
        <f t="shared" si="395"/>
        <v>-140</v>
      </c>
      <c r="U289" s="35">
        <f t="shared" si="407"/>
        <v>2520</v>
      </c>
      <c r="V289" s="35">
        <f t="shared" si="396"/>
        <v>2660</v>
      </c>
      <c r="W289" s="35">
        <f t="shared" si="397"/>
        <v>1635</v>
      </c>
    </row>
    <row r="290" spans="6:23" ht="16.5" x14ac:dyDescent="0.4">
      <c r="F290" s="23">
        <v>44540</v>
      </c>
      <c r="G290" s="28">
        <v>14135</v>
      </c>
      <c r="H290" s="28">
        <v>15110</v>
      </c>
      <c r="I290" s="28">
        <v>15925</v>
      </c>
      <c r="J290" s="28">
        <v>16655</v>
      </c>
      <c r="K290" s="28">
        <v>16865</v>
      </c>
      <c r="L290" s="28">
        <v>14765</v>
      </c>
      <c r="M290" s="14"/>
      <c r="N290" s="23">
        <v>44540</v>
      </c>
      <c r="O290" s="35">
        <f t="shared" si="404"/>
        <v>-975</v>
      </c>
      <c r="P290" s="35">
        <f t="shared" si="402"/>
        <v>-1790</v>
      </c>
      <c r="Q290" s="35">
        <f t="shared" si="403"/>
        <v>-815</v>
      </c>
      <c r="R290" s="35">
        <f t="shared" si="405"/>
        <v>-1545</v>
      </c>
      <c r="S290" s="35">
        <f t="shared" si="406"/>
        <v>-730</v>
      </c>
      <c r="T290" s="35">
        <f t="shared" si="395"/>
        <v>-210</v>
      </c>
      <c r="U290" s="35">
        <f t="shared" si="407"/>
        <v>2520</v>
      </c>
      <c r="V290" s="35">
        <f t="shared" si="396"/>
        <v>2730</v>
      </c>
      <c r="W290" s="35">
        <f t="shared" si="397"/>
        <v>1755</v>
      </c>
    </row>
    <row r="291" spans="6:23" ht="16.5" x14ac:dyDescent="0.4">
      <c r="F291" s="23">
        <v>44539</v>
      </c>
      <c r="G291" s="28">
        <v>14015</v>
      </c>
      <c r="H291" s="28">
        <v>15070</v>
      </c>
      <c r="I291" s="28">
        <v>15955</v>
      </c>
      <c r="J291" s="28">
        <v>16640</v>
      </c>
      <c r="K291" s="28">
        <v>16910</v>
      </c>
      <c r="L291" s="28">
        <v>14775</v>
      </c>
      <c r="M291" s="14"/>
      <c r="N291" s="23">
        <v>44539</v>
      </c>
      <c r="O291" s="35">
        <f t="shared" si="404"/>
        <v>-1055</v>
      </c>
      <c r="P291" s="35">
        <f t="shared" si="402"/>
        <v>-1940</v>
      </c>
      <c r="Q291" s="35">
        <f t="shared" si="403"/>
        <v>-885</v>
      </c>
      <c r="R291" s="35">
        <f t="shared" si="405"/>
        <v>-1570</v>
      </c>
      <c r="S291" s="35">
        <f t="shared" si="406"/>
        <v>-685</v>
      </c>
      <c r="T291" s="35">
        <f t="shared" si="395"/>
        <v>-270</v>
      </c>
      <c r="U291" s="35">
        <f t="shared" si="407"/>
        <v>2625</v>
      </c>
      <c r="V291" s="35">
        <f t="shared" si="396"/>
        <v>2895</v>
      </c>
      <c r="W291" s="35">
        <f t="shared" si="397"/>
        <v>1840</v>
      </c>
    </row>
    <row r="292" spans="6:23" ht="16.5" x14ac:dyDescent="0.4">
      <c r="F292" s="23">
        <v>44538</v>
      </c>
      <c r="G292" s="28">
        <v>13845</v>
      </c>
      <c r="H292" s="28">
        <v>14960</v>
      </c>
      <c r="I292" s="28">
        <v>15930</v>
      </c>
      <c r="J292" s="28">
        <v>16665</v>
      </c>
      <c r="K292" s="28">
        <v>16900</v>
      </c>
      <c r="L292" s="28">
        <v>14710</v>
      </c>
      <c r="M292" s="14"/>
      <c r="N292" s="23">
        <v>44538</v>
      </c>
      <c r="O292" s="35">
        <f t="shared" ref="O292:O300" si="408">G292-H292</f>
        <v>-1115</v>
      </c>
      <c r="P292" s="35">
        <f t="shared" si="402"/>
        <v>-2085</v>
      </c>
      <c r="Q292" s="35">
        <f t="shared" si="403"/>
        <v>-970</v>
      </c>
      <c r="R292" s="35">
        <f t="shared" si="405"/>
        <v>-1705</v>
      </c>
      <c r="S292" s="35">
        <f t="shared" si="406"/>
        <v>-735</v>
      </c>
      <c r="T292" s="35">
        <f t="shared" si="395"/>
        <v>-235</v>
      </c>
      <c r="U292" s="35">
        <f t="shared" si="407"/>
        <v>2820</v>
      </c>
      <c r="V292" s="35">
        <f t="shared" si="396"/>
        <v>3055</v>
      </c>
      <c r="W292" s="35">
        <f t="shared" si="397"/>
        <v>1940</v>
      </c>
    </row>
    <row r="293" spans="6:23" ht="16.5" x14ac:dyDescent="0.4">
      <c r="F293" s="23">
        <v>44537</v>
      </c>
      <c r="G293" s="28">
        <v>14045</v>
      </c>
      <c r="H293" s="28">
        <v>15085</v>
      </c>
      <c r="I293" s="28">
        <v>16030</v>
      </c>
      <c r="J293" s="28">
        <v>16820</v>
      </c>
      <c r="K293" s="28">
        <v>16990</v>
      </c>
      <c r="L293" s="28">
        <v>15120</v>
      </c>
      <c r="M293" s="14"/>
      <c r="N293" s="23">
        <v>44537</v>
      </c>
      <c r="O293" s="35">
        <f t="shared" si="408"/>
        <v>-1040</v>
      </c>
      <c r="P293" s="35">
        <f t="shared" si="402"/>
        <v>-1985</v>
      </c>
      <c r="Q293" s="35">
        <f t="shared" si="403"/>
        <v>-945</v>
      </c>
      <c r="R293" s="35">
        <f t="shared" si="405"/>
        <v>-1735</v>
      </c>
      <c r="S293" s="35">
        <f t="shared" si="406"/>
        <v>-790</v>
      </c>
      <c r="T293" s="35">
        <f t="shared" si="395"/>
        <v>-170</v>
      </c>
      <c r="U293" s="35">
        <f t="shared" si="407"/>
        <v>2775</v>
      </c>
      <c r="V293" s="35">
        <f t="shared" si="396"/>
        <v>2945</v>
      </c>
      <c r="W293" s="35">
        <f t="shared" si="397"/>
        <v>1905</v>
      </c>
    </row>
    <row r="294" spans="6:23" ht="16.5" x14ac:dyDescent="0.4">
      <c r="F294" s="23">
        <v>44536</v>
      </c>
      <c r="G294" s="28">
        <v>14035</v>
      </c>
      <c r="H294" s="28">
        <v>15105</v>
      </c>
      <c r="I294" s="28">
        <v>16030</v>
      </c>
      <c r="J294" s="28">
        <v>16860</v>
      </c>
      <c r="K294" s="28">
        <v>17000</v>
      </c>
      <c r="L294" s="28">
        <v>15310</v>
      </c>
      <c r="M294" s="14"/>
      <c r="N294" s="23">
        <v>44536</v>
      </c>
      <c r="O294" s="35">
        <f t="shared" si="408"/>
        <v>-1070</v>
      </c>
      <c r="P294" s="35">
        <f t="shared" si="402"/>
        <v>-1995</v>
      </c>
      <c r="Q294" s="35">
        <f t="shared" si="403"/>
        <v>-925</v>
      </c>
      <c r="R294" s="35">
        <f t="shared" si="405"/>
        <v>-1755</v>
      </c>
      <c r="S294" s="35">
        <f t="shared" si="406"/>
        <v>-830</v>
      </c>
      <c r="T294" s="35">
        <f t="shared" si="395"/>
        <v>-140</v>
      </c>
      <c r="U294" s="35">
        <f t="shared" si="407"/>
        <v>2825</v>
      </c>
      <c r="V294" s="35">
        <f t="shared" si="396"/>
        <v>2965</v>
      </c>
      <c r="W294" s="35">
        <f t="shared" si="397"/>
        <v>1895</v>
      </c>
    </row>
    <row r="295" spans="6:23" ht="16.5" x14ac:dyDescent="0.4">
      <c r="F295" s="23">
        <v>44533</v>
      </c>
      <c r="G295" s="28">
        <v>14065</v>
      </c>
      <c r="H295" s="28">
        <v>15125</v>
      </c>
      <c r="I295" s="28">
        <v>16040</v>
      </c>
      <c r="J295" s="28">
        <v>16815</v>
      </c>
      <c r="K295" s="28">
        <v>17060</v>
      </c>
      <c r="L295" s="28">
        <v>15590</v>
      </c>
      <c r="M295" s="14"/>
      <c r="N295" s="23">
        <v>44533</v>
      </c>
      <c r="O295" s="35">
        <f t="shared" si="408"/>
        <v>-1060</v>
      </c>
      <c r="P295" s="35">
        <f t="shared" si="402"/>
        <v>-1975</v>
      </c>
      <c r="Q295" s="35">
        <f t="shared" si="403"/>
        <v>-915</v>
      </c>
      <c r="R295" s="35">
        <f t="shared" si="405"/>
        <v>-1690</v>
      </c>
      <c r="S295" s="35">
        <f t="shared" si="406"/>
        <v>-775</v>
      </c>
      <c r="T295" s="35">
        <f t="shared" si="395"/>
        <v>-245</v>
      </c>
      <c r="U295" s="35">
        <f t="shared" si="407"/>
        <v>2750</v>
      </c>
      <c r="V295" s="35">
        <f t="shared" si="396"/>
        <v>2995</v>
      </c>
      <c r="W295" s="35">
        <f t="shared" si="397"/>
        <v>1935</v>
      </c>
    </row>
    <row r="296" spans="6:23" ht="16.5" x14ac:dyDescent="0.4">
      <c r="F296" s="23">
        <v>44532</v>
      </c>
      <c r="G296" s="28">
        <v>14165</v>
      </c>
      <c r="H296" s="28">
        <v>15180</v>
      </c>
      <c r="I296" s="28">
        <v>16090</v>
      </c>
      <c r="J296" s="28">
        <v>16830</v>
      </c>
      <c r="K296" s="28">
        <v>17170</v>
      </c>
      <c r="L296" s="28">
        <v>15920</v>
      </c>
      <c r="M296" s="14"/>
      <c r="N296" s="23">
        <v>44532</v>
      </c>
      <c r="O296" s="35">
        <f t="shared" si="408"/>
        <v>-1015</v>
      </c>
      <c r="P296" s="35">
        <f t="shared" si="402"/>
        <v>-1925</v>
      </c>
      <c r="Q296" s="35">
        <f t="shared" si="403"/>
        <v>-910</v>
      </c>
      <c r="R296" s="35">
        <f t="shared" si="405"/>
        <v>-1650</v>
      </c>
      <c r="S296" s="35">
        <f t="shared" si="406"/>
        <v>-740</v>
      </c>
      <c r="T296" s="35">
        <f t="shared" si="395"/>
        <v>-340</v>
      </c>
      <c r="U296" s="35">
        <f t="shared" si="407"/>
        <v>2665</v>
      </c>
      <c r="V296" s="35">
        <f t="shared" si="396"/>
        <v>3005</v>
      </c>
      <c r="W296" s="35">
        <f t="shared" si="397"/>
        <v>1990</v>
      </c>
    </row>
    <row r="297" spans="6:23" ht="16.5" x14ac:dyDescent="0.4">
      <c r="F297" s="23">
        <v>44531</v>
      </c>
      <c r="G297" s="28">
        <v>14335</v>
      </c>
      <c r="H297" s="28">
        <v>15295</v>
      </c>
      <c r="I297" s="28">
        <v>16180</v>
      </c>
      <c r="J297" s="28">
        <v>17045</v>
      </c>
      <c r="K297" s="28">
        <v>17335</v>
      </c>
      <c r="L297" s="28">
        <v>16200</v>
      </c>
      <c r="M297" s="14"/>
      <c r="N297" s="23">
        <v>44531</v>
      </c>
      <c r="O297" s="35">
        <f t="shared" si="408"/>
        <v>-960</v>
      </c>
      <c r="P297" s="35">
        <f t="shared" si="402"/>
        <v>-1845</v>
      </c>
      <c r="Q297" s="35">
        <f t="shared" si="403"/>
        <v>-885</v>
      </c>
      <c r="R297" s="35">
        <f t="shared" si="405"/>
        <v>-1750</v>
      </c>
      <c r="S297" s="35">
        <f t="shared" si="406"/>
        <v>-865</v>
      </c>
      <c r="T297" s="35">
        <f t="shared" si="395"/>
        <v>-290</v>
      </c>
      <c r="U297" s="35">
        <f t="shared" si="407"/>
        <v>2710</v>
      </c>
      <c r="V297" s="35">
        <f t="shared" si="396"/>
        <v>3000</v>
      </c>
      <c r="W297" s="35">
        <f t="shared" si="397"/>
        <v>2040</v>
      </c>
    </row>
    <row r="298" spans="6:23" ht="16.5" x14ac:dyDescent="0.4">
      <c r="F298" s="23">
        <v>44530</v>
      </c>
      <c r="G298" s="28">
        <v>14315</v>
      </c>
      <c r="H298" s="28">
        <v>15230</v>
      </c>
      <c r="I298" s="28">
        <v>16140</v>
      </c>
      <c r="J298" s="28">
        <v>17055</v>
      </c>
      <c r="K298" s="28">
        <v>17395</v>
      </c>
      <c r="L298" s="28">
        <v>16145</v>
      </c>
      <c r="M298" s="14"/>
      <c r="N298" s="23">
        <v>44530</v>
      </c>
      <c r="O298" s="35">
        <f t="shared" si="408"/>
        <v>-915</v>
      </c>
      <c r="P298" s="35">
        <f t="shared" si="402"/>
        <v>-1825</v>
      </c>
      <c r="Q298" s="35">
        <f t="shared" si="403"/>
        <v>-910</v>
      </c>
      <c r="R298" s="35">
        <f t="shared" si="405"/>
        <v>-1825</v>
      </c>
      <c r="S298" s="35">
        <f t="shared" si="406"/>
        <v>-915</v>
      </c>
      <c r="T298" s="35">
        <f t="shared" si="395"/>
        <v>-340</v>
      </c>
      <c r="U298" s="35">
        <f t="shared" si="407"/>
        <v>2740</v>
      </c>
      <c r="V298" s="35">
        <f t="shared" si="396"/>
        <v>3080</v>
      </c>
      <c r="W298" s="35">
        <f t="shared" si="397"/>
        <v>2165</v>
      </c>
    </row>
    <row r="299" spans="6:23" ht="16.5" x14ac:dyDescent="0.4">
      <c r="F299" s="23">
        <v>44529</v>
      </c>
      <c r="G299" s="28">
        <v>14295</v>
      </c>
      <c r="H299" s="28">
        <v>15310</v>
      </c>
      <c r="I299" s="28">
        <v>16185</v>
      </c>
      <c r="J299" s="28">
        <v>17090</v>
      </c>
      <c r="K299" s="28">
        <v>17580</v>
      </c>
      <c r="L299" s="28">
        <v>16140</v>
      </c>
      <c r="M299" s="14"/>
      <c r="N299" s="23">
        <v>44529</v>
      </c>
      <c r="O299" s="35">
        <f t="shared" si="408"/>
        <v>-1015</v>
      </c>
      <c r="P299" s="35">
        <f t="shared" si="402"/>
        <v>-1890</v>
      </c>
      <c r="Q299" s="35">
        <f t="shared" si="403"/>
        <v>-875</v>
      </c>
      <c r="R299" s="35">
        <f t="shared" si="405"/>
        <v>-1780</v>
      </c>
      <c r="S299" s="35">
        <f t="shared" si="406"/>
        <v>-905</v>
      </c>
      <c r="T299" s="35">
        <f t="shared" si="395"/>
        <v>-490</v>
      </c>
      <c r="U299" s="35">
        <f t="shared" si="407"/>
        <v>2795</v>
      </c>
      <c r="V299" s="35">
        <f t="shared" si="396"/>
        <v>3285</v>
      </c>
      <c r="W299" s="35">
        <f t="shared" si="397"/>
        <v>2270</v>
      </c>
    </row>
    <row r="300" spans="6:23" ht="16.5" x14ac:dyDescent="0.4">
      <c r="F300" s="23">
        <v>44526</v>
      </c>
      <c r="G300" s="28">
        <v>14875</v>
      </c>
      <c r="H300" s="28">
        <v>15760</v>
      </c>
      <c r="I300" s="28">
        <v>16590</v>
      </c>
      <c r="J300" s="28">
        <v>17565</v>
      </c>
      <c r="K300" s="28">
        <v>18005</v>
      </c>
      <c r="L300" s="28">
        <v>16750</v>
      </c>
      <c r="M300" s="14"/>
      <c r="N300" s="23">
        <v>44526</v>
      </c>
      <c r="O300" s="35">
        <f t="shared" si="408"/>
        <v>-885</v>
      </c>
      <c r="P300" s="35">
        <f t="shared" si="402"/>
        <v>-1715</v>
      </c>
      <c r="Q300" s="35">
        <f t="shared" si="403"/>
        <v>-830</v>
      </c>
      <c r="R300" s="35">
        <f t="shared" si="405"/>
        <v>-1805</v>
      </c>
      <c r="S300" s="35">
        <f t="shared" si="406"/>
        <v>-975</v>
      </c>
      <c r="T300" s="35">
        <f t="shared" si="395"/>
        <v>-440</v>
      </c>
      <c r="U300" s="35">
        <f t="shared" si="407"/>
        <v>2690</v>
      </c>
      <c r="V300" s="35">
        <f t="shared" si="396"/>
        <v>3130</v>
      </c>
      <c r="W300" s="35">
        <f t="shared" si="397"/>
        <v>2245</v>
      </c>
    </row>
    <row r="301" spans="6:23" ht="16.5" x14ac:dyDescent="0.4">
      <c r="F301" s="23">
        <v>44525</v>
      </c>
      <c r="G301" s="28">
        <v>14885</v>
      </c>
      <c r="H301" s="28">
        <v>15830</v>
      </c>
      <c r="I301" s="28">
        <v>16655</v>
      </c>
      <c r="J301" s="28">
        <v>17605</v>
      </c>
      <c r="K301" s="28"/>
      <c r="L301" s="28">
        <v>16730</v>
      </c>
      <c r="M301" s="14"/>
      <c r="N301" s="23">
        <v>44525</v>
      </c>
      <c r="O301" s="35">
        <f t="shared" ref="O301:O332" si="409">G301-H301</f>
        <v>-945</v>
      </c>
      <c r="P301" s="35">
        <f t="shared" si="402"/>
        <v>-1770</v>
      </c>
      <c r="Q301" s="35">
        <f t="shared" si="403"/>
        <v>-825</v>
      </c>
      <c r="R301" s="35">
        <f t="shared" si="405"/>
        <v>-1775</v>
      </c>
      <c r="S301" s="35">
        <f t="shared" si="406"/>
        <v>-950</v>
      </c>
      <c r="T301" s="35"/>
      <c r="U301" s="35">
        <f t="shared" si="407"/>
        <v>2720</v>
      </c>
      <c r="V301" s="35"/>
      <c r="W301" s="35"/>
    </row>
    <row r="302" spans="6:23" ht="16.5" x14ac:dyDescent="0.4">
      <c r="F302" s="23">
        <v>44524</v>
      </c>
      <c r="G302" s="28">
        <v>14660</v>
      </c>
      <c r="H302" s="28">
        <v>15610</v>
      </c>
      <c r="I302" s="28">
        <v>16455</v>
      </c>
      <c r="J302" s="28">
        <v>17395</v>
      </c>
      <c r="K302" s="28"/>
      <c r="L302" s="28">
        <v>16460</v>
      </c>
      <c r="M302" s="14"/>
      <c r="N302" s="23">
        <v>44524</v>
      </c>
      <c r="O302" s="35">
        <f t="shared" si="409"/>
        <v>-950</v>
      </c>
      <c r="P302" s="35">
        <f t="shared" si="402"/>
        <v>-1795</v>
      </c>
      <c r="Q302" s="35">
        <f t="shared" si="403"/>
        <v>-845</v>
      </c>
      <c r="R302" s="35">
        <f t="shared" si="405"/>
        <v>-1785</v>
      </c>
      <c r="S302" s="35">
        <f t="shared" si="406"/>
        <v>-940</v>
      </c>
      <c r="T302" s="35"/>
      <c r="U302" s="35">
        <f t="shared" si="407"/>
        <v>2735</v>
      </c>
      <c r="V302" s="35"/>
      <c r="W302" s="35"/>
    </row>
    <row r="303" spans="6:23" ht="16.5" x14ac:dyDescent="0.4">
      <c r="F303" s="23">
        <v>44523</v>
      </c>
      <c r="G303" s="28">
        <v>14510</v>
      </c>
      <c r="H303" s="28">
        <v>15500</v>
      </c>
      <c r="I303" s="28">
        <v>16385</v>
      </c>
      <c r="J303" s="28">
        <v>17320</v>
      </c>
      <c r="K303" s="28"/>
      <c r="L303" s="28">
        <v>16335</v>
      </c>
      <c r="M303" s="14"/>
      <c r="N303" s="23">
        <v>44523</v>
      </c>
      <c r="O303" s="35">
        <f t="shared" si="409"/>
        <v>-990</v>
      </c>
      <c r="P303" s="35">
        <f t="shared" si="402"/>
        <v>-1875</v>
      </c>
      <c r="Q303" s="35">
        <f t="shared" si="403"/>
        <v>-885</v>
      </c>
      <c r="R303" s="35">
        <f t="shared" si="405"/>
        <v>-1820</v>
      </c>
      <c r="S303" s="35">
        <f t="shared" si="406"/>
        <v>-935</v>
      </c>
      <c r="T303" s="35"/>
      <c r="U303" s="35">
        <f t="shared" si="407"/>
        <v>2810</v>
      </c>
      <c r="V303" s="35"/>
      <c r="W303" s="35"/>
    </row>
    <row r="304" spans="6:23" ht="16.5" x14ac:dyDescent="0.4">
      <c r="F304" s="23">
        <v>44522</v>
      </c>
      <c r="G304" s="28">
        <v>14470</v>
      </c>
      <c r="H304" s="28">
        <v>15550</v>
      </c>
      <c r="I304" s="28">
        <v>16425</v>
      </c>
      <c r="J304" s="28">
        <v>17380</v>
      </c>
      <c r="K304" s="28"/>
      <c r="L304" s="28">
        <v>16350</v>
      </c>
      <c r="M304" s="14"/>
      <c r="N304" s="23">
        <v>44522</v>
      </c>
      <c r="O304" s="35">
        <f t="shared" si="409"/>
        <v>-1080</v>
      </c>
      <c r="P304" s="35">
        <f t="shared" si="402"/>
        <v>-1955</v>
      </c>
      <c r="Q304" s="35">
        <f t="shared" si="403"/>
        <v>-875</v>
      </c>
      <c r="R304" s="35">
        <f t="shared" si="405"/>
        <v>-1830</v>
      </c>
      <c r="S304" s="35">
        <f t="shared" si="406"/>
        <v>-955</v>
      </c>
      <c r="T304" s="35"/>
      <c r="U304" s="35">
        <f t="shared" si="407"/>
        <v>2910</v>
      </c>
      <c r="V304" s="35"/>
      <c r="W304" s="35"/>
    </row>
    <row r="305" spans="6:23" ht="16.5" x14ac:dyDescent="0.4">
      <c r="F305" s="23">
        <v>44519</v>
      </c>
      <c r="G305" s="28">
        <v>14540</v>
      </c>
      <c r="H305" s="28">
        <v>15560</v>
      </c>
      <c r="I305" s="28">
        <v>16375</v>
      </c>
      <c r="J305" s="28">
        <v>17285</v>
      </c>
      <c r="K305" s="28"/>
      <c r="L305" s="28">
        <v>16345</v>
      </c>
      <c r="M305" s="14"/>
      <c r="N305" s="23">
        <v>44519</v>
      </c>
      <c r="O305" s="35">
        <f t="shared" si="409"/>
        <v>-1020</v>
      </c>
      <c r="P305" s="35">
        <f t="shared" si="402"/>
        <v>-1835</v>
      </c>
      <c r="Q305" s="35">
        <f t="shared" si="403"/>
        <v>-815</v>
      </c>
      <c r="R305" s="35">
        <f t="shared" si="405"/>
        <v>-1725</v>
      </c>
      <c r="S305" s="35">
        <f t="shared" si="406"/>
        <v>-910</v>
      </c>
      <c r="T305" s="35"/>
      <c r="U305" s="35">
        <f t="shared" si="407"/>
        <v>2745</v>
      </c>
      <c r="V305" s="35"/>
      <c r="W305" s="35"/>
    </row>
    <row r="306" spans="6:23" ht="16.5" x14ac:dyDescent="0.4">
      <c r="F306" s="23">
        <v>44518</v>
      </c>
      <c r="G306" s="28">
        <v>14500</v>
      </c>
      <c r="H306" s="28">
        <v>15515</v>
      </c>
      <c r="I306" s="28">
        <v>16360</v>
      </c>
      <c r="J306" s="28">
        <v>17250</v>
      </c>
      <c r="K306" s="28"/>
      <c r="L306" s="28">
        <v>16185</v>
      </c>
      <c r="M306" s="14"/>
      <c r="N306" s="23">
        <v>44518</v>
      </c>
      <c r="O306" s="35">
        <f t="shared" si="409"/>
        <v>-1015</v>
      </c>
      <c r="P306" s="35">
        <f t="shared" si="402"/>
        <v>-1860</v>
      </c>
      <c r="Q306" s="35">
        <f t="shared" si="403"/>
        <v>-845</v>
      </c>
      <c r="R306" s="35">
        <f t="shared" si="405"/>
        <v>-1735</v>
      </c>
      <c r="S306" s="35">
        <f t="shared" si="406"/>
        <v>-890</v>
      </c>
      <c r="T306" s="35"/>
      <c r="U306" s="35">
        <f t="shared" si="407"/>
        <v>2750</v>
      </c>
      <c r="V306" s="35"/>
      <c r="W306" s="35"/>
    </row>
    <row r="307" spans="6:23" ht="16.5" x14ac:dyDescent="0.4">
      <c r="F307" s="23">
        <v>44517</v>
      </c>
      <c r="G307" s="28">
        <v>14365</v>
      </c>
      <c r="H307" s="28">
        <v>15410</v>
      </c>
      <c r="I307" s="28">
        <v>16290</v>
      </c>
      <c r="J307" s="28">
        <v>17145</v>
      </c>
      <c r="K307" s="28"/>
      <c r="L307" s="28">
        <v>16150</v>
      </c>
      <c r="M307" s="14"/>
      <c r="N307" s="23">
        <v>44517</v>
      </c>
      <c r="O307" s="35">
        <f t="shared" si="409"/>
        <v>-1045</v>
      </c>
      <c r="P307" s="35">
        <f t="shared" si="402"/>
        <v>-1925</v>
      </c>
      <c r="Q307" s="35">
        <f t="shared" si="403"/>
        <v>-880</v>
      </c>
      <c r="R307" s="35">
        <f t="shared" si="405"/>
        <v>-1735</v>
      </c>
      <c r="S307" s="35">
        <f t="shared" si="406"/>
        <v>-855</v>
      </c>
      <c r="T307" s="35"/>
      <c r="U307" s="35">
        <f t="shared" si="407"/>
        <v>2780</v>
      </c>
      <c r="V307" s="35"/>
      <c r="W307" s="35"/>
    </row>
    <row r="308" spans="6:23" ht="16.5" x14ac:dyDescent="0.4">
      <c r="F308" s="23">
        <v>44516</v>
      </c>
      <c r="G308" s="28">
        <v>14480</v>
      </c>
      <c r="H308" s="28">
        <v>15540</v>
      </c>
      <c r="I308" s="28">
        <v>16425</v>
      </c>
      <c r="J308" s="28">
        <v>17320</v>
      </c>
      <c r="K308" s="28"/>
      <c r="L308" s="28">
        <v>16550</v>
      </c>
      <c r="M308" s="14"/>
      <c r="N308" s="23">
        <v>44516</v>
      </c>
      <c r="O308" s="35">
        <f t="shared" si="409"/>
        <v>-1060</v>
      </c>
      <c r="P308" s="35">
        <f t="shared" ref="P308:P339" si="410">G308-I308</f>
        <v>-1945</v>
      </c>
      <c r="Q308" s="35">
        <f t="shared" ref="Q308:Q339" si="411">H308-I308</f>
        <v>-885</v>
      </c>
      <c r="R308" s="35">
        <f t="shared" si="405"/>
        <v>-1780</v>
      </c>
      <c r="S308" s="35">
        <f t="shared" si="406"/>
        <v>-895</v>
      </c>
      <c r="T308" s="35"/>
      <c r="U308" s="35">
        <f t="shared" si="407"/>
        <v>2840</v>
      </c>
      <c r="V308" s="35"/>
      <c r="W308" s="35"/>
    </row>
    <row r="309" spans="6:23" ht="16.5" x14ac:dyDescent="0.4">
      <c r="F309" s="23">
        <v>44515</v>
      </c>
      <c r="G309" s="28">
        <v>14610</v>
      </c>
      <c r="H309" s="28">
        <v>15700</v>
      </c>
      <c r="I309" s="28">
        <v>16500</v>
      </c>
      <c r="J309" s="28">
        <v>17425</v>
      </c>
      <c r="K309" s="28"/>
      <c r="L309" s="28">
        <v>16635</v>
      </c>
      <c r="M309" s="14"/>
      <c r="N309" s="23">
        <v>44515</v>
      </c>
      <c r="O309" s="35">
        <f t="shared" si="409"/>
        <v>-1090</v>
      </c>
      <c r="P309" s="35">
        <f t="shared" si="410"/>
        <v>-1890</v>
      </c>
      <c r="Q309" s="35">
        <f t="shared" si="411"/>
        <v>-800</v>
      </c>
      <c r="R309" s="35">
        <f t="shared" si="405"/>
        <v>-1725</v>
      </c>
      <c r="S309" s="35">
        <f t="shared" si="406"/>
        <v>-925</v>
      </c>
      <c r="T309" s="35"/>
      <c r="U309" s="35">
        <f t="shared" si="407"/>
        <v>2815</v>
      </c>
      <c r="V309" s="35"/>
      <c r="W309" s="35"/>
    </row>
    <row r="310" spans="6:23" ht="16.5" x14ac:dyDescent="0.4">
      <c r="F310" s="23">
        <v>44512</v>
      </c>
      <c r="G310" s="35">
        <v>14355</v>
      </c>
      <c r="H310" s="35">
        <v>15290</v>
      </c>
      <c r="I310" s="35">
        <v>16250</v>
      </c>
      <c r="J310" s="35">
        <v>17145</v>
      </c>
      <c r="K310" s="35"/>
      <c r="L310" s="35">
        <v>16070</v>
      </c>
      <c r="M310" s="14"/>
      <c r="N310" s="23">
        <v>44512</v>
      </c>
      <c r="O310" s="35">
        <f t="shared" si="409"/>
        <v>-935</v>
      </c>
      <c r="P310" s="35">
        <f t="shared" si="410"/>
        <v>-1895</v>
      </c>
      <c r="Q310" s="35">
        <f t="shared" si="411"/>
        <v>-960</v>
      </c>
      <c r="R310" s="35">
        <f t="shared" si="405"/>
        <v>-1855</v>
      </c>
      <c r="S310" s="35">
        <f t="shared" si="406"/>
        <v>-895</v>
      </c>
      <c r="T310" s="35"/>
      <c r="U310" s="35">
        <f t="shared" si="407"/>
        <v>2790</v>
      </c>
      <c r="V310" s="35"/>
      <c r="W310" s="35"/>
    </row>
    <row r="311" spans="6:23" ht="16.5" x14ac:dyDescent="0.4">
      <c r="F311" s="23">
        <v>44511</v>
      </c>
      <c r="G311" s="35">
        <v>14300</v>
      </c>
      <c r="H311" s="35">
        <v>15200</v>
      </c>
      <c r="I311" s="35">
        <v>16245</v>
      </c>
      <c r="J311" s="35">
        <v>17120</v>
      </c>
      <c r="K311" s="35"/>
      <c r="L311" s="35">
        <v>16080</v>
      </c>
      <c r="M311" s="14"/>
      <c r="N311" s="23">
        <v>44511</v>
      </c>
      <c r="O311" s="35">
        <f t="shared" si="409"/>
        <v>-900</v>
      </c>
      <c r="P311" s="35">
        <f t="shared" si="410"/>
        <v>-1945</v>
      </c>
      <c r="Q311" s="35">
        <f t="shared" si="411"/>
        <v>-1045</v>
      </c>
      <c r="R311" s="35">
        <f t="shared" si="405"/>
        <v>-1920</v>
      </c>
      <c r="S311" s="35">
        <f t="shared" si="406"/>
        <v>-875</v>
      </c>
      <c r="T311" s="35"/>
      <c r="U311" s="35">
        <f t="shared" si="407"/>
        <v>2820</v>
      </c>
      <c r="V311" s="35"/>
      <c r="W311" s="35"/>
    </row>
    <row r="312" spans="6:23" ht="16.5" x14ac:dyDescent="0.4">
      <c r="F312" s="23">
        <v>44510</v>
      </c>
      <c r="G312" s="35">
        <v>14360</v>
      </c>
      <c r="H312" s="35">
        <v>15205</v>
      </c>
      <c r="I312" s="35">
        <v>16150</v>
      </c>
      <c r="J312" s="35">
        <v>17035</v>
      </c>
      <c r="K312" s="35"/>
      <c r="L312" s="35">
        <v>16140</v>
      </c>
      <c r="M312" s="14"/>
      <c r="N312" s="23">
        <v>44510</v>
      </c>
      <c r="O312" s="35">
        <f t="shared" si="409"/>
        <v>-845</v>
      </c>
      <c r="P312" s="35">
        <f t="shared" si="410"/>
        <v>-1790</v>
      </c>
      <c r="Q312" s="35">
        <f t="shared" si="411"/>
        <v>-945</v>
      </c>
      <c r="R312" s="35">
        <f t="shared" si="405"/>
        <v>-1830</v>
      </c>
      <c r="S312" s="35">
        <f t="shared" si="406"/>
        <v>-885</v>
      </c>
      <c r="T312" s="35"/>
      <c r="U312" s="35">
        <f t="shared" si="407"/>
        <v>2675</v>
      </c>
      <c r="V312" s="35"/>
      <c r="W312" s="35"/>
    </row>
    <row r="313" spans="6:23" ht="16.5" x14ac:dyDescent="0.4">
      <c r="F313" s="23">
        <v>44509</v>
      </c>
      <c r="G313" s="35">
        <v>14465</v>
      </c>
      <c r="H313" s="35">
        <v>15375</v>
      </c>
      <c r="I313" s="35">
        <v>16355</v>
      </c>
      <c r="J313" s="35">
        <v>17110</v>
      </c>
      <c r="K313" s="35"/>
      <c r="L313" s="35">
        <v>16120</v>
      </c>
      <c r="M313" s="14"/>
      <c r="N313" s="23">
        <v>44509</v>
      </c>
      <c r="O313" s="35">
        <f t="shared" si="409"/>
        <v>-910</v>
      </c>
      <c r="P313" s="35">
        <f t="shared" si="410"/>
        <v>-1890</v>
      </c>
      <c r="Q313" s="35">
        <f t="shared" si="411"/>
        <v>-980</v>
      </c>
      <c r="R313" s="35">
        <f t="shared" si="405"/>
        <v>-1735</v>
      </c>
      <c r="S313" s="35">
        <f t="shared" si="406"/>
        <v>-755</v>
      </c>
      <c r="T313" s="35"/>
      <c r="U313" s="35">
        <f t="shared" si="407"/>
        <v>2645</v>
      </c>
      <c r="V313" s="35"/>
      <c r="W313" s="35"/>
    </row>
    <row r="314" spans="6:23" ht="16.5" x14ac:dyDescent="0.4">
      <c r="F314" s="23">
        <v>44508</v>
      </c>
      <c r="G314" s="35">
        <v>14710</v>
      </c>
      <c r="H314" s="35">
        <v>15755</v>
      </c>
      <c r="I314" s="35">
        <v>16730</v>
      </c>
      <c r="J314" s="35">
        <v>17505</v>
      </c>
      <c r="K314" s="35"/>
      <c r="L314" s="35">
        <v>16480</v>
      </c>
      <c r="M314" s="14"/>
      <c r="N314" s="23">
        <v>44508</v>
      </c>
      <c r="O314" s="35">
        <f t="shared" si="409"/>
        <v>-1045</v>
      </c>
      <c r="P314" s="35">
        <f t="shared" si="410"/>
        <v>-2020</v>
      </c>
      <c r="Q314" s="35">
        <f t="shared" si="411"/>
        <v>-975</v>
      </c>
      <c r="R314" s="35">
        <f t="shared" si="405"/>
        <v>-1750</v>
      </c>
      <c r="S314" s="35">
        <f t="shared" si="406"/>
        <v>-775</v>
      </c>
      <c r="T314" s="35"/>
      <c r="U314" s="35">
        <f t="shared" si="407"/>
        <v>2795</v>
      </c>
      <c r="V314" s="35"/>
      <c r="W314" s="35"/>
    </row>
    <row r="315" spans="6:23" ht="16.5" x14ac:dyDescent="0.4">
      <c r="F315" s="23">
        <v>44505</v>
      </c>
      <c r="G315" s="35">
        <v>14910</v>
      </c>
      <c r="H315" s="35">
        <v>15975</v>
      </c>
      <c r="I315" s="35">
        <v>17090</v>
      </c>
      <c r="J315" s="35">
        <v>17880</v>
      </c>
      <c r="K315" s="35"/>
      <c r="L315" s="35">
        <v>16625</v>
      </c>
      <c r="M315" s="14"/>
      <c r="N315" s="23">
        <v>44505</v>
      </c>
      <c r="O315" s="35">
        <f t="shared" si="409"/>
        <v>-1065</v>
      </c>
      <c r="P315" s="35">
        <f t="shared" si="410"/>
        <v>-2180</v>
      </c>
      <c r="Q315" s="35">
        <f t="shared" si="411"/>
        <v>-1115</v>
      </c>
      <c r="R315" s="35">
        <f t="shared" si="405"/>
        <v>-1905</v>
      </c>
      <c r="S315" s="35">
        <f t="shared" si="406"/>
        <v>-790</v>
      </c>
      <c r="T315" s="35"/>
      <c r="U315" s="35">
        <f t="shared" si="407"/>
        <v>2970</v>
      </c>
      <c r="V315" s="35"/>
      <c r="W315" s="35"/>
    </row>
    <row r="316" spans="6:23" ht="16.5" x14ac:dyDescent="0.4">
      <c r="F316" s="23">
        <v>44504</v>
      </c>
      <c r="G316" s="35">
        <v>14870</v>
      </c>
      <c r="H316" s="35">
        <v>15910</v>
      </c>
      <c r="I316" s="35">
        <v>17020</v>
      </c>
      <c r="J316" s="35">
        <v>17795</v>
      </c>
      <c r="K316" s="35"/>
      <c r="L316" s="35">
        <v>16365</v>
      </c>
      <c r="M316" s="14"/>
      <c r="N316" s="23">
        <v>44504</v>
      </c>
      <c r="O316" s="35">
        <f t="shared" si="409"/>
        <v>-1040</v>
      </c>
      <c r="P316" s="35">
        <f t="shared" si="410"/>
        <v>-2150</v>
      </c>
      <c r="Q316" s="35">
        <f t="shared" si="411"/>
        <v>-1110</v>
      </c>
      <c r="R316" s="35">
        <f t="shared" si="405"/>
        <v>-1885</v>
      </c>
      <c r="S316" s="35">
        <f t="shared" si="406"/>
        <v>-775</v>
      </c>
      <c r="T316" s="35"/>
      <c r="U316" s="35">
        <f t="shared" si="407"/>
        <v>2925</v>
      </c>
      <c r="V316" s="35"/>
      <c r="W316" s="35"/>
    </row>
    <row r="317" spans="6:23" ht="16.5" x14ac:dyDescent="0.4">
      <c r="F317" s="23">
        <v>44503</v>
      </c>
      <c r="G317" s="35">
        <v>14860</v>
      </c>
      <c r="H317" s="35">
        <v>15940</v>
      </c>
      <c r="I317" s="35">
        <v>17070</v>
      </c>
      <c r="J317" s="35">
        <v>17800</v>
      </c>
      <c r="K317" s="35"/>
      <c r="L317" s="35">
        <v>16285</v>
      </c>
      <c r="M317" s="14"/>
      <c r="N317" s="23">
        <v>44503</v>
      </c>
      <c r="O317" s="35">
        <f t="shared" si="409"/>
        <v>-1080</v>
      </c>
      <c r="P317" s="35">
        <f t="shared" si="410"/>
        <v>-2210</v>
      </c>
      <c r="Q317" s="35">
        <f t="shared" si="411"/>
        <v>-1130</v>
      </c>
      <c r="R317" s="35">
        <f t="shared" si="405"/>
        <v>-1860</v>
      </c>
      <c r="S317" s="35">
        <f t="shared" si="406"/>
        <v>-730</v>
      </c>
      <c r="T317" s="35"/>
      <c r="U317" s="35">
        <f t="shared" si="407"/>
        <v>2940</v>
      </c>
      <c r="V317" s="35"/>
      <c r="W317" s="35"/>
    </row>
    <row r="318" spans="6:23" ht="16.5" x14ac:dyDescent="0.4">
      <c r="F318" s="23">
        <v>44502</v>
      </c>
      <c r="G318" s="35">
        <v>14670</v>
      </c>
      <c r="H318" s="35">
        <v>15789</v>
      </c>
      <c r="I318" s="35">
        <v>16915</v>
      </c>
      <c r="J318" s="35">
        <v>17765</v>
      </c>
      <c r="K318" s="35"/>
      <c r="L318" s="35">
        <v>15969</v>
      </c>
      <c r="M318" s="14"/>
      <c r="N318" s="23">
        <v>44502</v>
      </c>
      <c r="O318" s="35">
        <f t="shared" si="409"/>
        <v>-1119</v>
      </c>
      <c r="P318" s="35">
        <f t="shared" si="410"/>
        <v>-2245</v>
      </c>
      <c r="Q318" s="35">
        <f t="shared" si="411"/>
        <v>-1126</v>
      </c>
      <c r="R318" s="35">
        <f t="shared" si="405"/>
        <v>-1976</v>
      </c>
      <c r="S318" s="35">
        <f t="shared" si="406"/>
        <v>-850</v>
      </c>
      <c r="T318" s="35"/>
      <c r="U318" s="35">
        <f t="shared" si="407"/>
        <v>3095</v>
      </c>
      <c r="V318" s="35"/>
      <c r="W318" s="35"/>
    </row>
    <row r="319" spans="6:23" ht="16.5" x14ac:dyDescent="0.4">
      <c r="F319" s="23">
        <v>44501</v>
      </c>
      <c r="G319" s="35">
        <v>14760</v>
      </c>
      <c r="H319" s="35">
        <v>15680</v>
      </c>
      <c r="I319" s="35">
        <v>16825</v>
      </c>
      <c r="J319" s="35">
        <v>17725</v>
      </c>
      <c r="K319" s="35"/>
      <c r="L319" s="35">
        <v>16235</v>
      </c>
      <c r="M319" s="14"/>
      <c r="N319" s="23">
        <v>44501</v>
      </c>
      <c r="O319" s="35">
        <f t="shared" si="409"/>
        <v>-920</v>
      </c>
      <c r="P319" s="35">
        <f t="shared" si="410"/>
        <v>-2065</v>
      </c>
      <c r="Q319" s="35">
        <f t="shared" si="411"/>
        <v>-1145</v>
      </c>
      <c r="R319" s="35">
        <f t="shared" si="405"/>
        <v>-2045</v>
      </c>
      <c r="S319" s="35">
        <f t="shared" si="406"/>
        <v>-900</v>
      </c>
      <c r="T319" s="35"/>
      <c r="U319" s="35">
        <f t="shared" si="407"/>
        <v>2965</v>
      </c>
      <c r="V319" s="35"/>
      <c r="W319" s="35"/>
    </row>
    <row r="320" spans="6:23" ht="16.5" x14ac:dyDescent="0.4">
      <c r="F320" s="23">
        <v>44498</v>
      </c>
      <c r="G320" s="35">
        <v>15145</v>
      </c>
      <c r="H320" s="35">
        <v>15920</v>
      </c>
      <c r="I320" s="35">
        <v>17045</v>
      </c>
      <c r="J320" s="35">
        <v>17980</v>
      </c>
      <c r="K320" s="35"/>
      <c r="L320" s="35">
        <v>17000</v>
      </c>
      <c r="M320" s="14"/>
      <c r="N320" s="23">
        <v>44498</v>
      </c>
      <c r="O320" s="35">
        <f t="shared" si="409"/>
        <v>-775</v>
      </c>
      <c r="P320" s="35">
        <f t="shared" si="410"/>
        <v>-1900</v>
      </c>
      <c r="Q320" s="35">
        <f t="shared" si="411"/>
        <v>-1125</v>
      </c>
      <c r="R320" s="35">
        <f t="shared" si="405"/>
        <v>-2060</v>
      </c>
      <c r="S320" s="35">
        <f t="shared" si="406"/>
        <v>-935</v>
      </c>
      <c r="T320" s="35"/>
      <c r="U320" s="35">
        <f t="shared" si="407"/>
        <v>2835</v>
      </c>
      <c r="V320" s="35"/>
      <c r="W320" s="35"/>
    </row>
    <row r="321" spans="6:23" ht="16.5" x14ac:dyDescent="0.4">
      <c r="F321" s="23">
        <v>44497</v>
      </c>
      <c r="G321" s="35">
        <v>15310</v>
      </c>
      <c r="H321" s="35">
        <v>16085</v>
      </c>
      <c r="I321" s="35">
        <v>17175</v>
      </c>
      <c r="J321" s="35">
        <v>18120</v>
      </c>
      <c r="K321" s="35"/>
      <c r="L321" s="35">
        <v>17315</v>
      </c>
      <c r="M321" s="14"/>
      <c r="N321" s="23">
        <v>44497</v>
      </c>
      <c r="O321" s="35">
        <f t="shared" si="409"/>
        <v>-775</v>
      </c>
      <c r="P321" s="35">
        <f t="shared" si="410"/>
        <v>-1865</v>
      </c>
      <c r="Q321" s="35">
        <f t="shared" si="411"/>
        <v>-1090</v>
      </c>
      <c r="R321" s="35">
        <f t="shared" si="405"/>
        <v>-2035</v>
      </c>
      <c r="S321" s="35">
        <f t="shared" si="406"/>
        <v>-945</v>
      </c>
      <c r="T321" s="35"/>
      <c r="U321" s="35">
        <f t="shared" si="407"/>
        <v>2810</v>
      </c>
      <c r="V321" s="35"/>
      <c r="W321" s="35"/>
    </row>
    <row r="322" spans="6:23" ht="16.5" x14ac:dyDescent="0.4">
      <c r="F322" s="23">
        <v>44496</v>
      </c>
      <c r="G322" s="35">
        <v>15420</v>
      </c>
      <c r="H322" s="35">
        <v>16435</v>
      </c>
      <c r="I322" s="35">
        <v>17540</v>
      </c>
      <c r="J322" s="35">
        <v>18370</v>
      </c>
      <c r="K322" s="35"/>
      <c r="L322" s="35">
        <v>17370</v>
      </c>
      <c r="M322" s="14"/>
      <c r="N322" s="23">
        <v>44496</v>
      </c>
      <c r="O322" s="35">
        <f t="shared" si="409"/>
        <v>-1015</v>
      </c>
      <c r="P322" s="35">
        <f t="shared" si="410"/>
        <v>-2120</v>
      </c>
      <c r="Q322" s="35">
        <f t="shared" si="411"/>
        <v>-1105</v>
      </c>
      <c r="R322" s="35">
        <f t="shared" si="405"/>
        <v>-1935</v>
      </c>
      <c r="S322" s="35">
        <f t="shared" si="406"/>
        <v>-830</v>
      </c>
      <c r="T322" s="35"/>
      <c r="U322" s="35">
        <f t="shared" si="407"/>
        <v>2950</v>
      </c>
      <c r="V322" s="35"/>
      <c r="W322" s="35"/>
    </row>
    <row r="323" spans="6:23" ht="16.5" x14ac:dyDescent="0.4">
      <c r="F323" s="23">
        <v>44495</v>
      </c>
      <c r="G323" s="35">
        <v>15305</v>
      </c>
      <c r="H323" s="35">
        <v>16415</v>
      </c>
      <c r="I323" s="35">
        <v>17520</v>
      </c>
      <c r="J323" s="35">
        <v>18350</v>
      </c>
      <c r="K323" s="35"/>
      <c r="L323" s="35">
        <v>17085</v>
      </c>
      <c r="M323" s="14"/>
      <c r="N323" s="23">
        <v>44495</v>
      </c>
      <c r="O323" s="35">
        <f t="shared" si="409"/>
        <v>-1110</v>
      </c>
      <c r="P323" s="35">
        <f t="shared" si="410"/>
        <v>-2215</v>
      </c>
      <c r="Q323" s="35">
        <f t="shared" si="411"/>
        <v>-1105</v>
      </c>
      <c r="R323" s="35">
        <f t="shared" si="405"/>
        <v>-1935</v>
      </c>
      <c r="S323" s="35">
        <f t="shared" si="406"/>
        <v>-830</v>
      </c>
      <c r="T323" s="35"/>
      <c r="U323" s="35">
        <f t="shared" si="407"/>
        <v>3045</v>
      </c>
      <c r="V323" s="35"/>
      <c r="W323" s="35"/>
    </row>
    <row r="324" spans="6:23" ht="16.5" x14ac:dyDescent="0.4">
      <c r="F324" s="23">
        <v>44494</v>
      </c>
      <c r="G324" s="35">
        <v>15570</v>
      </c>
      <c r="H324" s="35">
        <v>16670</v>
      </c>
      <c r="I324" s="35">
        <v>17760</v>
      </c>
      <c r="J324" s="35">
        <v>18670</v>
      </c>
      <c r="K324" s="35"/>
      <c r="L324" s="35">
        <v>17260</v>
      </c>
      <c r="M324" s="14"/>
      <c r="N324" s="23">
        <v>44494</v>
      </c>
      <c r="O324" s="35">
        <f t="shared" si="409"/>
        <v>-1100</v>
      </c>
      <c r="P324" s="35">
        <f t="shared" si="410"/>
        <v>-2190</v>
      </c>
      <c r="Q324" s="35">
        <f t="shared" si="411"/>
        <v>-1090</v>
      </c>
      <c r="R324" s="35">
        <f t="shared" si="405"/>
        <v>-2000</v>
      </c>
      <c r="S324" s="35">
        <f t="shared" si="406"/>
        <v>-910</v>
      </c>
      <c r="T324" s="35"/>
      <c r="U324" s="35">
        <f t="shared" si="407"/>
        <v>3100</v>
      </c>
      <c r="V324" s="35"/>
      <c r="W324" s="35"/>
    </row>
    <row r="325" spans="6:23" ht="16.5" x14ac:dyDescent="0.4">
      <c r="F325" s="23">
        <v>44491</v>
      </c>
      <c r="G325" s="35">
        <v>14775</v>
      </c>
      <c r="H325" s="35">
        <v>15935</v>
      </c>
      <c r="I325" s="35">
        <v>17045</v>
      </c>
      <c r="J325" s="35">
        <v>18005</v>
      </c>
      <c r="K325" s="35"/>
      <c r="L325" s="35">
        <v>16180</v>
      </c>
      <c r="M325" s="14"/>
      <c r="N325" s="23">
        <v>44491</v>
      </c>
      <c r="O325" s="35">
        <f t="shared" si="409"/>
        <v>-1160</v>
      </c>
      <c r="P325" s="35">
        <f t="shared" si="410"/>
        <v>-2270</v>
      </c>
      <c r="Q325" s="35">
        <f t="shared" si="411"/>
        <v>-1110</v>
      </c>
      <c r="R325" s="35">
        <f t="shared" si="405"/>
        <v>-2070</v>
      </c>
      <c r="S325" s="35">
        <f t="shared" si="406"/>
        <v>-960</v>
      </c>
      <c r="T325" s="35"/>
      <c r="U325" s="35">
        <f t="shared" si="407"/>
        <v>3230</v>
      </c>
      <c r="V325" s="35"/>
      <c r="W325" s="35"/>
    </row>
    <row r="326" spans="6:23" ht="16.5" x14ac:dyDescent="0.4">
      <c r="F326" s="23">
        <v>44490</v>
      </c>
      <c r="G326" s="35">
        <v>14845</v>
      </c>
      <c r="H326" s="35">
        <v>16025</v>
      </c>
      <c r="I326" s="35">
        <v>17135</v>
      </c>
      <c r="J326" s="35">
        <v>18010</v>
      </c>
      <c r="K326" s="35"/>
      <c r="L326" s="35">
        <v>16120</v>
      </c>
      <c r="M326" s="14"/>
      <c r="N326" s="23">
        <v>44490</v>
      </c>
      <c r="O326" s="35">
        <f t="shared" si="409"/>
        <v>-1180</v>
      </c>
      <c r="P326" s="35">
        <f t="shared" si="410"/>
        <v>-2290</v>
      </c>
      <c r="Q326" s="35">
        <f t="shared" si="411"/>
        <v>-1110</v>
      </c>
      <c r="R326" s="35">
        <f t="shared" si="405"/>
        <v>-1985</v>
      </c>
      <c r="S326" s="35">
        <f t="shared" si="406"/>
        <v>-875</v>
      </c>
      <c r="T326" s="35"/>
      <c r="U326" s="35">
        <f t="shared" si="407"/>
        <v>3165</v>
      </c>
      <c r="V326" s="35"/>
      <c r="W326" s="35"/>
    </row>
    <row r="327" spans="6:23" ht="16.5" x14ac:dyDescent="0.4">
      <c r="F327" s="23">
        <v>44489</v>
      </c>
      <c r="G327" s="35">
        <v>15175</v>
      </c>
      <c r="H327" s="35">
        <v>16370</v>
      </c>
      <c r="I327" s="35">
        <v>17415</v>
      </c>
      <c r="J327" s="35">
        <v>18315</v>
      </c>
      <c r="K327" s="35"/>
      <c r="L327" s="35">
        <v>16340</v>
      </c>
      <c r="M327" s="14"/>
      <c r="N327" s="23">
        <v>44489</v>
      </c>
      <c r="O327" s="35">
        <f t="shared" si="409"/>
        <v>-1195</v>
      </c>
      <c r="P327" s="35">
        <f t="shared" si="410"/>
        <v>-2240</v>
      </c>
      <c r="Q327" s="35">
        <f t="shared" si="411"/>
        <v>-1045</v>
      </c>
      <c r="R327" s="35">
        <f t="shared" si="405"/>
        <v>-1945</v>
      </c>
      <c r="S327" s="35">
        <f t="shared" si="406"/>
        <v>-900</v>
      </c>
      <c r="T327" s="35"/>
      <c r="U327" s="35">
        <f t="shared" si="407"/>
        <v>3140</v>
      </c>
      <c r="V327" s="35"/>
      <c r="W327" s="35"/>
    </row>
    <row r="328" spans="6:23" ht="16.5" x14ac:dyDescent="0.4">
      <c r="F328" s="23">
        <v>44488</v>
      </c>
      <c r="G328" s="35">
        <v>15185</v>
      </c>
      <c r="H328" s="35">
        <v>16305</v>
      </c>
      <c r="I328" s="35">
        <v>17345</v>
      </c>
      <c r="J328" s="35">
        <v>18345</v>
      </c>
      <c r="K328" s="35"/>
      <c r="L328" s="35">
        <v>16130</v>
      </c>
      <c r="M328" s="14"/>
      <c r="N328" s="23">
        <v>44488</v>
      </c>
      <c r="O328" s="35">
        <f t="shared" si="409"/>
        <v>-1120</v>
      </c>
      <c r="P328" s="35">
        <f t="shared" si="410"/>
        <v>-2160</v>
      </c>
      <c r="Q328" s="35">
        <f t="shared" si="411"/>
        <v>-1040</v>
      </c>
      <c r="R328" s="35">
        <f t="shared" si="405"/>
        <v>-2040</v>
      </c>
      <c r="S328" s="35">
        <f t="shared" si="406"/>
        <v>-1000</v>
      </c>
      <c r="T328" s="35"/>
      <c r="U328" s="35">
        <f t="shared" si="407"/>
        <v>3160</v>
      </c>
      <c r="V328" s="35"/>
      <c r="W328" s="35"/>
    </row>
    <row r="329" spans="6:23" ht="16.5" x14ac:dyDescent="0.4">
      <c r="F329" s="23">
        <v>44487</v>
      </c>
      <c r="G329" s="35">
        <v>15185</v>
      </c>
      <c r="H329" s="35">
        <v>16245</v>
      </c>
      <c r="I329" s="35">
        <v>17285</v>
      </c>
      <c r="J329" s="35">
        <v>18225</v>
      </c>
      <c r="K329" s="35"/>
      <c r="L329" s="35">
        <v>15795</v>
      </c>
      <c r="M329" s="14"/>
      <c r="N329" s="23">
        <v>44487</v>
      </c>
      <c r="O329" s="35">
        <f t="shared" si="409"/>
        <v>-1060</v>
      </c>
      <c r="P329" s="35">
        <f t="shared" si="410"/>
        <v>-2100</v>
      </c>
      <c r="Q329" s="35">
        <f t="shared" si="411"/>
        <v>-1040</v>
      </c>
      <c r="R329" s="35">
        <f t="shared" si="405"/>
        <v>-1980</v>
      </c>
      <c r="S329" s="35">
        <f t="shared" si="406"/>
        <v>-940</v>
      </c>
      <c r="T329" s="35"/>
      <c r="U329" s="35">
        <f t="shared" si="407"/>
        <v>3040</v>
      </c>
      <c r="V329" s="35"/>
      <c r="W329" s="35"/>
    </row>
    <row r="330" spans="6:23" ht="16.5" x14ac:dyDescent="0.4">
      <c r="F330" s="23">
        <v>44484</v>
      </c>
      <c r="G330" s="35">
        <v>14730</v>
      </c>
      <c r="H330" s="35">
        <v>15835</v>
      </c>
      <c r="I330" s="35">
        <v>16845</v>
      </c>
      <c r="J330" s="35">
        <v>17665</v>
      </c>
      <c r="K330" s="35"/>
      <c r="L330" s="35">
        <v>15045</v>
      </c>
      <c r="M330" s="14"/>
      <c r="N330" s="23">
        <v>44484</v>
      </c>
      <c r="O330" s="35">
        <f t="shared" si="409"/>
        <v>-1105</v>
      </c>
      <c r="P330" s="35">
        <f t="shared" si="410"/>
        <v>-2115</v>
      </c>
      <c r="Q330" s="35">
        <f t="shared" si="411"/>
        <v>-1010</v>
      </c>
      <c r="R330" s="35">
        <f t="shared" si="405"/>
        <v>-1830</v>
      </c>
      <c r="S330" s="35">
        <f t="shared" si="406"/>
        <v>-820</v>
      </c>
      <c r="T330" s="35"/>
      <c r="U330" s="35">
        <f t="shared" si="407"/>
        <v>2935</v>
      </c>
      <c r="V330" s="35"/>
      <c r="W330" s="35"/>
    </row>
    <row r="331" spans="6:23" ht="16.5" x14ac:dyDescent="0.4">
      <c r="F331" s="23">
        <v>44483</v>
      </c>
      <c r="G331" s="35">
        <v>14710</v>
      </c>
      <c r="H331" s="35">
        <v>15690</v>
      </c>
      <c r="I331" s="35">
        <v>16730</v>
      </c>
      <c r="J331" s="35">
        <v>17355</v>
      </c>
      <c r="K331" s="35"/>
      <c r="L331" s="35">
        <v>15000</v>
      </c>
      <c r="M331" s="14"/>
      <c r="N331" s="23">
        <v>44483</v>
      </c>
      <c r="O331" s="35">
        <f t="shared" si="409"/>
        <v>-980</v>
      </c>
      <c r="P331" s="35">
        <f t="shared" si="410"/>
        <v>-2020</v>
      </c>
      <c r="Q331" s="35">
        <f t="shared" si="411"/>
        <v>-1040</v>
      </c>
      <c r="R331" s="35">
        <f t="shared" si="405"/>
        <v>-1665</v>
      </c>
      <c r="S331" s="35">
        <f t="shared" si="406"/>
        <v>-625</v>
      </c>
      <c r="T331" s="35"/>
      <c r="U331" s="35">
        <f t="shared" si="407"/>
        <v>2645</v>
      </c>
      <c r="V331" s="35"/>
      <c r="W331" s="35"/>
    </row>
    <row r="332" spans="6:23" ht="16.5" x14ac:dyDescent="0.4">
      <c r="F332" s="23">
        <v>44482</v>
      </c>
      <c r="G332" s="35">
        <v>15250</v>
      </c>
      <c r="H332" s="35">
        <v>16215</v>
      </c>
      <c r="I332" s="35">
        <v>17335</v>
      </c>
      <c r="J332" s="35">
        <v>17730</v>
      </c>
      <c r="K332" s="35"/>
      <c r="L332" s="35">
        <v>15510</v>
      </c>
      <c r="M332" s="14"/>
      <c r="N332" s="23">
        <v>44482</v>
      </c>
      <c r="O332" s="35">
        <f t="shared" si="409"/>
        <v>-965</v>
      </c>
      <c r="P332" s="35">
        <f t="shared" si="410"/>
        <v>-2085</v>
      </c>
      <c r="Q332" s="35">
        <f t="shared" si="411"/>
        <v>-1120</v>
      </c>
      <c r="R332" s="35">
        <f t="shared" si="405"/>
        <v>-1515</v>
      </c>
      <c r="S332" s="35">
        <f t="shared" si="406"/>
        <v>-395</v>
      </c>
      <c r="T332" s="35"/>
      <c r="U332" s="35">
        <f t="shared" si="407"/>
        <v>2480</v>
      </c>
      <c r="V332" s="35"/>
      <c r="W332" s="35"/>
    </row>
    <row r="333" spans="6:23" ht="16.5" x14ac:dyDescent="0.4">
      <c r="F333" s="23">
        <v>44481</v>
      </c>
      <c r="G333" s="35">
        <v>15265</v>
      </c>
      <c r="H333" s="35">
        <v>16325</v>
      </c>
      <c r="I333" s="35">
        <v>17400</v>
      </c>
      <c r="J333" s="35">
        <v>17550</v>
      </c>
      <c r="K333" s="35"/>
      <c r="L333" s="35">
        <v>15330</v>
      </c>
      <c r="M333" s="14"/>
      <c r="N333" s="23">
        <v>44481</v>
      </c>
      <c r="O333" s="35">
        <f t="shared" ref="O333:O364" si="412">G333-H333</f>
        <v>-1060</v>
      </c>
      <c r="P333" s="35">
        <f t="shared" si="410"/>
        <v>-2135</v>
      </c>
      <c r="Q333" s="35">
        <f t="shared" si="411"/>
        <v>-1075</v>
      </c>
      <c r="R333" s="35">
        <f t="shared" si="405"/>
        <v>-1225</v>
      </c>
      <c r="S333" s="35">
        <f t="shared" si="406"/>
        <v>-150</v>
      </c>
      <c r="T333" s="35"/>
      <c r="U333" s="35">
        <f t="shared" si="407"/>
        <v>2285</v>
      </c>
      <c r="V333" s="35"/>
      <c r="W333" s="35"/>
    </row>
    <row r="334" spans="6:23" ht="16.5" x14ac:dyDescent="0.4">
      <c r="F334" s="23">
        <v>44480</v>
      </c>
      <c r="G334" s="35">
        <v>14830</v>
      </c>
      <c r="H334" s="35">
        <v>15970</v>
      </c>
      <c r="I334" s="35">
        <v>16875</v>
      </c>
      <c r="J334" s="35">
        <v>17265</v>
      </c>
      <c r="K334" s="35"/>
      <c r="L334" s="35">
        <v>14890</v>
      </c>
      <c r="M334" s="14"/>
      <c r="N334" s="23">
        <v>44480</v>
      </c>
      <c r="O334" s="35">
        <f t="shared" si="412"/>
        <v>-1140</v>
      </c>
      <c r="P334" s="35">
        <f t="shared" si="410"/>
        <v>-2045</v>
      </c>
      <c r="Q334" s="35">
        <f t="shared" si="411"/>
        <v>-905</v>
      </c>
      <c r="R334" s="35">
        <f t="shared" si="405"/>
        <v>-1295</v>
      </c>
      <c r="S334" s="35">
        <f t="shared" si="406"/>
        <v>-390</v>
      </c>
      <c r="T334" s="35"/>
      <c r="U334" s="35">
        <f t="shared" si="407"/>
        <v>2435</v>
      </c>
      <c r="V334" s="35"/>
      <c r="W334" s="35"/>
    </row>
    <row r="335" spans="6:23" ht="16.5" x14ac:dyDescent="0.4">
      <c r="F335" s="23">
        <v>44477</v>
      </c>
      <c r="G335" s="35">
        <v>14165</v>
      </c>
      <c r="H335" s="35">
        <v>15150</v>
      </c>
      <c r="I335" s="35">
        <v>16120</v>
      </c>
      <c r="J335" s="35">
        <v>16835</v>
      </c>
      <c r="K335" s="35"/>
      <c r="L335" s="35">
        <v>14155</v>
      </c>
      <c r="M335" s="14"/>
      <c r="N335" s="23">
        <v>44477</v>
      </c>
      <c r="O335" s="35">
        <f t="shared" si="412"/>
        <v>-985</v>
      </c>
      <c r="P335" s="35">
        <f t="shared" si="410"/>
        <v>-1955</v>
      </c>
      <c r="Q335" s="35">
        <f t="shared" si="411"/>
        <v>-970</v>
      </c>
      <c r="R335" s="35">
        <f t="shared" si="405"/>
        <v>-1685</v>
      </c>
      <c r="S335" s="35">
        <f t="shared" si="406"/>
        <v>-715</v>
      </c>
      <c r="T335" s="35"/>
      <c r="U335" s="35">
        <f t="shared" si="407"/>
        <v>2670</v>
      </c>
      <c r="V335" s="35"/>
      <c r="W335" s="35"/>
    </row>
    <row r="336" spans="6:23" ht="16.5" x14ac:dyDescent="0.4">
      <c r="F336" s="23">
        <v>44469</v>
      </c>
      <c r="G336" s="35">
        <v>13900</v>
      </c>
      <c r="H336" s="35">
        <v>15045</v>
      </c>
      <c r="I336" s="35">
        <v>16045</v>
      </c>
      <c r="J336" s="35">
        <v>16775</v>
      </c>
      <c r="K336" s="35"/>
      <c r="L336" s="35">
        <v>13930</v>
      </c>
      <c r="M336" s="14"/>
      <c r="N336" s="23">
        <v>44469</v>
      </c>
      <c r="O336" s="35">
        <f t="shared" si="412"/>
        <v>-1145</v>
      </c>
      <c r="P336" s="35">
        <f t="shared" si="410"/>
        <v>-2145</v>
      </c>
      <c r="Q336" s="35">
        <f t="shared" si="411"/>
        <v>-1000</v>
      </c>
      <c r="R336" s="35">
        <f t="shared" si="405"/>
        <v>-1730</v>
      </c>
      <c r="S336" s="35">
        <f t="shared" si="406"/>
        <v>-730</v>
      </c>
      <c r="T336" s="35"/>
      <c r="U336" s="35">
        <f t="shared" si="407"/>
        <v>2875</v>
      </c>
      <c r="V336" s="35"/>
      <c r="W336" s="35"/>
    </row>
    <row r="337" spans="6:23" ht="16.5" x14ac:dyDescent="0.4">
      <c r="F337" s="23">
        <v>44468</v>
      </c>
      <c r="G337" s="35">
        <v>13725</v>
      </c>
      <c r="H337" s="35">
        <v>14895</v>
      </c>
      <c r="I337" s="35">
        <v>15995</v>
      </c>
      <c r="J337" s="35">
        <v>16770</v>
      </c>
      <c r="K337" s="35"/>
      <c r="L337" s="35">
        <v>13885</v>
      </c>
      <c r="M337" s="14"/>
      <c r="N337" s="23">
        <v>44468</v>
      </c>
      <c r="O337" s="35">
        <f t="shared" si="412"/>
        <v>-1170</v>
      </c>
      <c r="P337" s="35">
        <f t="shared" si="410"/>
        <v>-2270</v>
      </c>
      <c r="Q337" s="35">
        <f t="shared" si="411"/>
        <v>-1100</v>
      </c>
      <c r="R337" s="35">
        <f t="shared" si="405"/>
        <v>-1875</v>
      </c>
      <c r="S337" s="35">
        <f t="shared" si="406"/>
        <v>-775</v>
      </c>
      <c r="T337" s="35"/>
      <c r="U337" s="35">
        <f t="shared" si="407"/>
        <v>3045</v>
      </c>
      <c r="V337" s="35"/>
      <c r="W337" s="35"/>
    </row>
    <row r="338" spans="6:23" ht="16.5" x14ac:dyDescent="0.4">
      <c r="F338" s="23">
        <v>44467</v>
      </c>
      <c r="G338" s="35">
        <v>13965</v>
      </c>
      <c r="H338" s="35">
        <v>15215</v>
      </c>
      <c r="I338" s="35">
        <v>16335</v>
      </c>
      <c r="J338" s="35">
        <v>16705</v>
      </c>
      <c r="K338" s="35"/>
      <c r="L338" s="35">
        <v>14205</v>
      </c>
      <c r="M338" s="14"/>
      <c r="N338" s="23">
        <v>44467</v>
      </c>
      <c r="O338" s="35">
        <f t="shared" si="412"/>
        <v>-1250</v>
      </c>
      <c r="P338" s="35">
        <f t="shared" si="410"/>
        <v>-2370</v>
      </c>
      <c r="Q338" s="35">
        <f t="shared" si="411"/>
        <v>-1120</v>
      </c>
      <c r="R338" s="35">
        <f t="shared" si="405"/>
        <v>-1490</v>
      </c>
      <c r="S338" s="35">
        <f t="shared" si="406"/>
        <v>-370</v>
      </c>
      <c r="T338" s="35"/>
      <c r="U338" s="35">
        <f t="shared" si="407"/>
        <v>2740</v>
      </c>
      <c r="V338" s="35"/>
      <c r="W338" s="35"/>
    </row>
    <row r="339" spans="6:23" ht="16.5" x14ac:dyDescent="0.4">
      <c r="F339" s="23">
        <v>44466</v>
      </c>
      <c r="G339" s="35">
        <v>13790</v>
      </c>
      <c r="H339" s="35">
        <v>14950</v>
      </c>
      <c r="I339" s="35">
        <v>16195</v>
      </c>
      <c r="J339" s="35"/>
      <c r="K339" s="35"/>
      <c r="L339" s="35">
        <v>14025</v>
      </c>
      <c r="M339" s="14"/>
      <c r="N339" s="23">
        <v>44466</v>
      </c>
      <c r="O339" s="35">
        <f t="shared" si="412"/>
        <v>-1160</v>
      </c>
      <c r="P339" s="35">
        <f t="shared" si="410"/>
        <v>-2405</v>
      </c>
      <c r="Q339" s="35">
        <f t="shared" si="411"/>
        <v>-1245</v>
      </c>
      <c r="R339" s="35"/>
      <c r="S339" s="35"/>
      <c r="T339" s="35"/>
      <c r="U339" s="35"/>
      <c r="V339" s="35"/>
      <c r="W339" s="35"/>
    </row>
    <row r="340" spans="6:23" ht="16.5" x14ac:dyDescent="0.4">
      <c r="F340" s="23">
        <v>44463</v>
      </c>
      <c r="G340" s="35">
        <v>13330</v>
      </c>
      <c r="H340" s="35">
        <v>14445</v>
      </c>
      <c r="I340" s="35">
        <v>15615</v>
      </c>
      <c r="J340" s="35"/>
      <c r="K340" s="35"/>
      <c r="L340" s="35">
        <v>13640</v>
      </c>
      <c r="M340" s="14"/>
      <c r="N340" s="23">
        <v>44463</v>
      </c>
      <c r="O340" s="35">
        <f t="shared" si="412"/>
        <v>-1115</v>
      </c>
      <c r="P340" s="35">
        <f t="shared" ref="P340:P380" si="413">G340-I340</f>
        <v>-2285</v>
      </c>
      <c r="Q340" s="35">
        <f t="shared" ref="Q340:Q380" si="414">H340-I340</f>
        <v>-1170</v>
      </c>
      <c r="V340" s="35"/>
      <c r="W340" s="35"/>
    </row>
    <row r="341" spans="6:23" ht="16.5" x14ac:dyDescent="0.4">
      <c r="F341" s="23">
        <v>44462</v>
      </c>
      <c r="G341" s="35">
        <v>13220</v>
      </c>
      <c r="H341" s="35">
        <v>14425</v>
      </c>
      <c r="I341" s="35">
        <v>15535</v>
      </c>
      <c r="J341" s="35"/>
      <c r="K341" s="35"/>
      <c r="L341" s="35">
        <v>13610</v>
      </c>
      <c r="M341" s="14"/>
      <c r="N341" s="23">
        <v>44462</v>
      </c>
      <c r="O341" s="35">
        <f t="shared" si="412"/>
        <v>-1205</v>
      </c>
      <c r="P341" s="35">
        <f t="shared" si="413"/>
        <v>-2315</v>
      </c>
      <c r="Q341" s="35">
        <f t="shared" si="414"/>
        <v>-1110</v>
      </c>
      <c r="V341" s="35"/>
      <c r="W341" s="35"/>
    </row>
    <row r="342" spans="6:23" ht="16.5" x14ac:dyDescent="0.4">
      <c r="F342" s="23">
        <v>44461</v>
      </c>
      <c r="G342" s="35">
        <v>13390</v>
      </c>
      <c r="H342" s="35">
        <v>14820</v>
      </c>
      <c r="I342" s="35">
        <v>15725</v>
      </c>
      <c r="J342" s="35"/>
      <c r="K342" s="35"/>
      <c r="L342" s="35">
        <v>13860</v>
      </c>
      <c r="M342" s="14"/>
      <c r="N342" s="23">
        <v>44461</v>
      </c>
      <c r="O342" s="35">
        <f t="shared" si="412"/>
        <v>-1430</v>
      </c>
      <c r="P342" s="35">
        <f t="shared" si="413"/>
        <v>-2335</v>
      </c>
      <c r="Q342" s="35">
        <f t="shared" si="414"/>
        <v>-905</v>
      </c>
      <c r="V342" s="35"/>
      <c r="W342" s="35"/>
    </row>
    <row r="343" spans="6:23" ht="16.5" x14ac:dyDescent="0.4">
      <c r="F343" s="23">
        <v>44456</v>
      </c>
      <c r="G343" s="35">
        <v>13730</v>
      </c>
      <c r="H343" s="35">
        <v>15155</v>
      </c>
      <c r="I343" s="35">
        <v>16125</v>
      </c>
      <c r="J343" s="35"/>
      <c r="K343" s="35"/>
      <c r="L343" s="35">
        <v>14430</v>
      </c>
      <c r="M343" s="14"/>
      <c r="N343" s="23">
        <v>44456</v>
      </c>
      <c r="O343" s="35">
        <f t="shared" si="412"/>
        <v>-1425</v>
      </c>
      <c r="P343" s="35">
        <f t="shared" si="413"/>
        <v>-2395</v>
      </c>
      <c r="Q343" s="35">
        <f t="shared" si="414"/>
        <v>-970</v>
      </c>
      <c r="V343" s="35"/>
      <c r="W343" s="35"/>
    </row>
    <row r="344" spans="6:23" ht="16.5" x14ac:dyDescent="0.4">
      <c r="F344" s="23">
        <v>44455</v>
      </c>
      <c r="G344" s="35">
        <v>13700</v>
      </c>
      <c r="H344" s="35">
        <v>14920</v>
      </c>
      <c r="I344" s="35">
        <v>15850</v>
      </c>
      <c r="J344" s="35"/>
      <c r="K344" s="35"/>
      <c r="L344" s="35">
        <v>14295</v>
      </c>
      <c r="M344" s="14"/>
      <c r="N344" s="23">
        <v>44455</v>
      </c>
      <c r="O344" s="35">
        <f t="shared" si="412"/>
        <v>-1220</v>
      </c>
      <c r="P344" s="35">
        <f t="shared" si="413"/>
        <v>-2150</v>
      </c>
      <c r="Q344" s="35">
        <f t="shared" si="414"/>
        <v>-930</v>
      </c>
      <c r="V344" s="35"/>
      <c r="W344" s="35"/>
    </row>
    <row r="345" spans="6:23" ht="16.5" x14ac:dyDescent="0.4">
      <c r="F345" s="23">
        <v>44454</v>
      </c>
      <c r="G345" s="35">
        <v>13970</v>
      </c>
      <c r="H345" s="35">
        <v>15085</v>
      </c>
      <c r="I345" s="35">
        <v>15955</v>
      </c>
      <c r="J345" s="35"/>
      <c r="K345" s="35"/>
      <c r="L345" s="35">
        <v>14315</v>
      </c>
      <c r="M345" s="14"/>
      <c r="N345" s="23">
        <v>44454</v>
      </c>
      <c r="O345" s="35">
        <f t="shared" si="412"/>
        <v>-1115</v>
      </c>
      <c r="P345" s="35">
        <f t="shared" si="413"/>
        <v>-1985</v>
      </c>
      <c r="Q345" s="35">
        <f t="shared" si="414"/>
        <v>-870</v>
      </c>
      <c r="V345" s="35"/>
      <c r="W345" s="35"/>
    </row>
    <row r="346" spans="6:23" ht="16.5" x14ac:dyDescent="0.4">
      <c r="F346" s="23">
        <v>44453</v>
      </c>
      <c r="G346" s="35">
        <v>14395</v>
      </c>
      <c r="H346" s="35">
        <v>15380</v>
      </c>
      <c r="I346" s="35">
        <v>16100</v>
      </c>
      <c r="J346" s="35"/>
      <c r="K346" s="35"/>
      <c r="L346" s="35">
        <v>14500</v>
      </c>
      <c r="M346" s="14"/>
      <c r="N346" s="23">
        <v>44453</v>
      </c>
      <c r="O346" s="35">
        <f t="shared" si="412"/>
        <v>-985</v>
      </c>
      <c r="P346" s="35">
        <f t="shared" si="413"/>
        <v>-1705</v>
      </c>
      <c r="Q346" s="35">
        <f t="shared" si="414"/>
        <v>-720</v>
      </c>
      <c r="V346" s="35"/>
      <c r="W346" s="35"/>
    </row>
    <row r="347" spans="6:23" ht="16.5" x14ac:dyDescent="0.4">
      <c r="F347" s="23">
        <v>44452</v>
      </c>
      <c r="G347" s="35">
        <v>14455</v>
      </c>
      <c r="H347" s="35">
        <v>15120</v>
      </c>
      <c r="I347" s="35">
        <v>15705</v>
      </c>
      <c r="J347" s="35"/>
      <c r="K347" s="35"/>
      <c r="L347" s="35">
        <v>14785</v>
      </c>
      <c r="M347" s="14"/>
      <c r="N347" s="23">
        <v>44452</v>
      </c>
      <c r="O347" s="35">
        <f t="shared" si="412"/>
        <v>-665</v>
      </c>
      <c r="P347" s="35">
        <f t="shared" si="413"/>
        <v>-1250</v>
      </c>
      <c r="Q347" s="35">
        <f t="shared" si="414"/>
        <v>-585</v>
      </c>
      <c r="V347" s="35"/>
      <c r="W347" s="35"/>
    </row>
    <row r="348" spans="6:23" ht="16.5" x14ac:dyDescent="0.4">
      <c r="F348" s="23">
        <v>44449</v>
      </c>
      <c r="G348" s="35">
        <v>14425</v>
      </c>
      <c r="H348" s="35">
        <v>14930</v>
      </c>
      <c r="I348" s="35">
        <v>15415</v>
      </c>
      <c r="J348" s="35"/>
      <c r="K348" s="35"/>
      <c r="L348" s="35">
        <v>15005</v>
      </c>
      <c r="M348" s="14"/>
      <c r="N348" s="23">
        <v>44449</v>
      </c>
      <c r="O348" s="35">
        <f t="shared" si="412"/>
        <v>-505</v>
      </c>
      <c r="P348" s="35">
        <f t="shared" si="413"/>
        <v>-990</v>
      </c>
      <c r="Q348" s="35">
        <f t="shared" si="414"/>
        <v>-485</v>
      </c>
      <c r="V348" s="35"/>
      <c r="W348" s="35"/>
    </row>
    <row r="349" spans="6:23" ht="16.5" x14ac:dyDescent="0.4">
      <c r="F349" s="23">
        <v>44448</v>
      </c>
      <c r="G349" s="35">
        <v>14415</v>
      </c>
      <c r="H349" s="35">
        <v>14810</v>
      </c>
      <c r="I349" s="35">
        <v>15265</v>
      </c>
      <c r="J349" s="35"/>
      <c r="K349" s="35"/>
      <c r="L349" s="35">
        <v>15180</v>
      </c>
      <c r="M349" s="14"/>
      <c r="N349" s="23">
        <v>44448</v>
      </c>
      <c r="O349" s="35">
        <f t="shared" si="412"/>
        <v>-395</v>
      </c>
      <c r="P349" s="35">
        <f t="shared" si="413"/>
        <v>-850</v>
      </c>
      <c r="Q349" s="35">
        <f t="shared" si="414"/>
        <v>-455</v>
      </c>
      <c r="V349" s="35"/>
      <c r="W349" s="35"/>
    </row>
    <row r="350" spans="6:23" ht="16.5" x14ac:dyDescent="0.4">
      <c r="F350" s="23">
        <v>44447</v>
      </c>
      <c r="G350" s="35">
        <v>14830</v>
      </c>
      <c r="H350" s="35">
        <v>15160</v>
      </c>
      <c r="I350" s="35">
        <v>15635</v>
      </c>
      <c r="J350" s="35"/>
      <c r="K350" s="35"/>
      <c r="L350" s="35">
        <v>15745</v>
      </c>
      <c r="M350" s="14"/>
      <c r="N350" s="23">
        <v>44447</v>
      </c>
      <c r="O350" s="35">
        <f t="shared" si="412"/>
        <v>-330</v>
      </c>
      <c r="P350" s="35">
        <f t="shared" si="413"/>
        <v>-805</v>
      </c>
      <c r="Q350" s="35">
        <f t="shared" si="414"/>
        <v>-475</v>
      </c>
      <c r="V350" s="35"/>
      <c r="W350" s="35"/>
    </row>
    <row r="351" spans="6:23" ht="16.5" x14ac:dyDescent="0.4">
      <c r="F351" s="23">
        <v>44446</v>
      </c>
      <c r="G351" s="35">
        <v>14995</v>
      </c>
      <c r="H351" s="35">
        <v>15360</v>
      </c>
      <c r="I351" s="35">
        <v>15750</v>
      </c>
      <c r="J351" s="35"/>
      <c r="K351" s="35"/>
      <c r="L351" s="35">
        <v>16020</v>
      </c>
      <c r="M351" s="14"/>
      <c r="N351" s="23">
        <v>44446</v>
      </c>
      <c r="O351" s="35">
        <f t="shared" si="412"/>
        <v>-365</v>
      </c>
      <c r="P351" s="35">
        <f t="shared" si="413"/>
        <v>-755</v>
      </c>
      <c r="Q351" s="35">
        <f t="shared" si="414"/>
        <v>-390</v>
      </c>
      <c r="V351" s="35"/>
      <c r="W351" s="35"/>
    </row>
    <row r="352" spans="6:23" ht="16.5" x14ac:dyDescent="0.4">
      <c r="F352" s="23">
        <v>44445</v>
      </c>
      <c r="G352" s="35">
        <v>14950</v>
      </c>
      <c r="H352" s="35">
        <v>15325</v>
      </c>
      <c r="I352" s="35">
        <v>15760</v>
      </c>
      <c r="J352" s="35"/>
      <c r="K352" s="35"/>
      <c r="L352" s="35">
        <v>15995</v>
      </c>
      <c r="M352" s="14"/>
      <c r="N352" s="23">
        <v>44445</v>
      </c>
      <c r="O352" s="35">
        <f t="shared" si="412"/>
        <v>-375</v>
      </c>
      <c r="P352" s="35">
        <f t="shared" si="413"/>
        <v>-810</v>
      </c>
      <c r="Q352" s="35">
        <f t="shared" si="414"/>
        <v>-435</v>
      </c>
      <c r="V352" s="35"/>
      <c r="W352" s="35"/>
    </row>
    <row r="353" spans="6:23" ht="16.5" x14ac:dyDescent="0.4">
      <c r="F353" s="23">
        <v>44442</v>
      </c>
      <c r="G353" s="35">
        <v>14970</v>
      </c>
      <c r="H353" s="35">
        <v>15425</v>
      </c>
      <c r="I353" s="35">
        <v>15795</v>
      </c>
      <c r="J353" s="35"/>
      <c r="K353" s="35"/>
      <c r="L353" s="35">
        <v>16065</v>
      </c>
      <c r="M353" s="14"/>
      <c r="N353" s="23">
        <v>44442</v>
      </c>
      <c r="O353" s="35">
        <f t="shared" si="412"/>
        <v>-455</v>
      </c>
      <c r="P353" s="35">
        <f t="shared" si="413"/>
        <v>-825</v>
      </c>
      <c r="Q353" s="35">
        <f t="shared" si="414"/>
        <v>-370</v>
      </c>
      <c r="V353" s="35"/>
      <c r="W353" s="35"/>
    </row>
    <row r="354" spans="6:23" ht="16.5" x14ac:dyDescent="0.4">
      <c r="F354" s="23">
        <v>44441</v>
      </c>
      <c r="G354" s="35">
        <v>15045</v>
      </c>
      <c r="H354" s="35">
        <v>15650</v>
      </c>
      <c r="I354" s="35">
        <v>15895</v>
      </c>
      <c r="J354" s="35"/>
      <c r="K354" s="35"/>
      <c r="L354" s="35">
        <v>16275</v>
      </c>
      <c r="M354" s="14"/>
      <c r="N354" s="23">
        <v>44441</v>
      </c>
      <c r="O354" s="35">
        <f t="shared" si="412"/>
        <v>-605</v>
      </c>
      <c r="P354" s="35">
        <f t="shared" si="413"/>
        <v>-850</v>
      </c>
      <c r="Q354" s="35">
        <f t="shared" si="414"/>
        <v>-245</v>
      </c>
      <c r="V354" s="35"/>
      <c r="W354" s="35"/>
    </row>
    <row r="355" spans="6:23" ht="16.5" x14ac:dyDescent="0.4">
      <c r="F355" s="23">
        <v>44440</v>
      </c>
      <c r="G355" s="35">
        <v>15350</v>
      </c>
      <c r="H355" s="35">
        <v>16000</v>
      </c>
      <c r="I355" s="35">
        <v>16210</v>
      </c>
      <c r="J355" s="35"/>
      <c r="K355" s="35"/>
      <c r="L355" s="35">
        <v>16580</v>
      </c>
      <c r="M355" s="14"/>
      <c r="N355" s="23">
        <v>44440</v>
      </c>
      <c r="O355" s="35">
        <f t="shared" si="412"/>
        <v>-650</v>
      </c>
      <c r="P355" s="35">
        <f t="shared" si="413"/>
        <v>-860</v>
      </c>
      <c r="Q355" s="35">
        <f t="shared" si="414"/>
        <v>-210</v>
      </c>
      <c r="V355" s="35"/>
      <c r="W355" s="35"/>
    </row>
    <row r="356" spans="6:23" ht="16.5" x14ac:dyDescent="0.4">
      <c r="F356" s="23">
        <v>44439</v>
      </c>
      <c r="G356" s="35">
        <v>15740</v>
      </c>
      <c r="H356" s="35">
        <v>16280</v>
      </c>
      <c r="I356" s="35">
        <v>16435</v>
      </c>
      <c r="J356" s="35"/>
      <c r="K356" s="35"/>
      <c r="L356" s="35">
        <v>16795</v>
      </c>
      <c r="M356" s="14"/>
      <c r="N356" s="23">
        <v>44439</v>
      </c>
      <c r="O356" s="35">
        <f t="shared" si="412"/>
        <v>-540</v>
      </c>
      <c r="P356" s="35">
        <f t="shared" si="413"/>
        <v>-695</v>
      </c>
      <c r="Q356" s="35">
        <f t="shared" si="414"/>
        <v>-155</v>
      </c>
      <c r="V356" s="35"/>
      <c r="W356" s="35"/>
    </row>
    <row r="357" spans="6:23" ht="16.5" x14ac:dyDescent="0.4">
      <c r="F357" s="23">
        <v>44438</v>
      </c>
      <c r="G357" s="35">
        <v>15755</v>
      </c>
      <c r="H357" s="35">
        <v>16280</v>
      </c>
      <c r="I357" s="35">
        <v>16390</v>
      </c>
      <c r="J357" s="35"/>
      <c r="K357" s="35"/>
      <c r="L357" s="35">
        <v>16670</v>
      </c>
      <c r="M357" s="14"/>
      <c r="N357" s="23">
        <v>44438</v>
      </c>
      <c r="O357" s="35">
        <f t="shared" si="412"/>
        <v>-525</v>
      </c>
      <c r="P357" s="35">
        <f t="shared" si="413"/>
        <v>-635</v>
      </c>
      <c r="Q357" s="35">
        <f t="shared" si="414"/>
        <v>-110</v>
      </c>
      <c r="V357" s="35"/>
      <c r="W357" s="35"/>
    </row>
    <row r="358" spans="6:23" ht="16.5" x14ac:dyDescent="0.4">
      <c r="F358" s="23">
        <v>44435</v>
      </c>
      <c r="G358" s="35">
        <v>16000</v>
      </c>
      <c r="H358" s="35">
        <v>16525</v>
      </c>
      <c r="I358" s="35">
        <v>16515</v>
      </c>
      <c r="J358" s="35"/>
      <c r="K358" s="35"/>
      <c r="L358" s="35">
        <v>17145</v>
      </c>
      <c r="M358" s="14"/>
      <c r="N358" s="23">
        <v>44435</v>
      </c>
      <c r="O358" s="35">
        <f t="shared" si="412"/>
        <v>-525</v>
      </c>
      <c r="P358" s="35">
        <f t="shared" si="413"/>
        <v>-515</v>
      </c>
      <c r="Q358" s="35">
        <f t="shared" si="414"/>
        <v>10</v>
      </c>
      <c r="V358" s="35"/>
      <c r="W358" s="35"/>
    </row>
    <row r="359" spans="6:23" ht="16.5" x14ac:dyDescent="0.4">
      <c r="F359" s="23">
        <v>44434</v>
      </c>
      <c r="G359" s="35">
        <v>16085</v>
      </c>
      <c r="H359" s="35">
        <v>16550</v>
      </c>
      <c r="I359" s="35">
        <v>16505</v>
      </c>
      <c r="J359" s="35"/>
      <c r="K359" s="35"/>
      <c r="L359" s="35">
        <v>17145</v>
      </c>
      <c r="M359" s="14"/>
      <c r="N359" s="23">
        <v>44434</v>
      </c>
      <c r="O359" s="35">
        <f t="shared" si="412"/>
        <v>-465</v>
      </c>
      <c r="P359" s="35">
        <f t="shared" si="413"/>
        <v>-420</v>
      </c>
      <c r="Q359" s="35">
        <f t="shared" si="414"/>
        <v>45</v>
      </c>
      <c r="V359" s="35"/>
      <c r="W359" s="35"/>
    </row>
    <row r="360" spans="6:23" ht="16.5" x14ac:dyDescent="0.4">
      <c r="F360" s="23">
        <v>44433</v>
      </c>
      <c r="G360" s="35">
        <v>15930</v>
      </c>
      <c r="H360" s="35">
        <v>16375</v>
      </c>
      <c r="I360" s="35">
        <v>16450</v>
      </c>
      <c r="J360" s="35"/>
      <c r="K360" s="35"/>
      <c r="L360" s="35">
        <v>16930</v>
      </c>
      <c r="M360" s="14"/>
      <c r="N360" s="23">
        <v>44433</v>
      </c>
      <c r="O360" s="35">
        <f t="shared" si="412"/>
        <v>-445</v>
      </c>
      <c r="P360" s="35">
        <f t="shared" si="413"/>
        <v>-520</v>
      </c>
      <c r="Q360" s="35">
        <f t="shared" si="414"/>
        <v>-75</v>
      </c>
      <c r="V360" s="35"/>
      <c r="W360" s="35"/>
    </row>
    <row r="361" spans="6:23" ht="16.5" x14ac:dyDescent="0.4">
      <c r="F361" s="23">
        <v>44432</v>
      </c>
      <c r="G361" s="35">
        <v>15940</v>
      </c>
      <c r="H361" s="35">
        <v>16340</v>
      </c>
      <c r="I361" s="35">
        <v>16490</v>
      </c>
      <c r="J361" s="35"/>
      <c r="K361" s="35"/>
      <c r="L361" s="35">
        <v>16880</v>
      </c>
      <c r="M361" s="14"/>
      <c r="N361" s="23">
        <v>44432</v>
      </c>
      <c r="O361" s="35">
        <f t="shared" si="412"/>
        <v>-400</v>
      </c>
      <c r="P361" s="35">
        <f t="shared" si="413"/>
        <v>-550</v>
      </c>
      <c r="Q361" s="35">
        <f t="shared" si="414"/>
        <v>-150</v>
      </c>
      <c r="V361" s="35"/>
      <c r="W361" s="35"/>
    </row>
    <row r="362" spans="6:23" ht="16.5" x14ac:dyDescent="0.4">
      <c r="F362" s="23">
        <v>44431</v>
      </c>
      <c r="G362" s="35">
        <v>16035</v>
      </c>
      <c r="H362" s="35">
        <v>16435</v>
      </c>
      <c r="I362" s="35">
        <v>16640</v>
      </c>
      <c r="J362" s="35"/>
      <c r="K362" s="35"/>
      <c r="L362" s="35">
        <v>17200</v>
      </c>
      <c r="M362" s="14"/>
      <c r="N362" s="23">
        <v>44431</v>
      </c>
      <c r="O362" s="35">
        <f t="shared" si="412"/>
        <v>-400</v>
      </c>
      <c r="P362" s="35">
        <f t="shared" si="413"/>
        <v>-605</v>
      </c>
      <c r="Q362" s="35">
        <f t="shared" si="414"/>
        <v>-205</v>
      </c>
      <c r="V362" s="35"/>
      <c r="W362" s="35"/>
    </row>
    <row r="363" spans="6:23" ht="16.5" x14ac:dyDescent="0.4">
      <c r="F363" s="23">
        <v>44428</v>
      </c>
      <c r="G363" s="35">
        <v>16400</v>
      </c>
      <c r="H363" s="35">
        <v>16770</v>
      </c>
      <c r="I363" s="35">
        <v>16910</v>
      </c>
      <c r="J363" s="35"/>
      <c r="K363" s="35"/>
      <c r="L363" s="35">
        <v>17775</v>
      </c>
      <c r="M363" s="14"/>
      <c r="N363" s="23">
        <v>44428</v>
      </c>
      <c r="O363" s="35">
        <f t="shared" si="412"/>
        <v>-370</v>
      </c>
      <c r="P363" s="35">
        <f t="shared" si="413"/>
        <v>-510</v>
      </c>
      <c r="Q363" s="35">
        <f t="shared" si="414"/>
        <v>-140</v>
      </c>
      <c r="V363" s="35"/>
      <c r="W363" s="35"/>
    </row>
    <row r="364" spans="6:23" ht="16.5" x14ac:dyDescent="0.4">
      <c r="F364" s="23">
        <v>44427</v>
      </c>
      <c r="G364" s="35">
        <v>16295</v>
      </c>
      <c r="H364" s="35">
        <v>16745</v>
      </c>
      <c r="I364" s="35">
        <v>16950</v>
      </c>
      <c r="J364" s="35"/>
      <c r="K364" s="35"/>
      <c r="L364" s="35">
        <v>17360</v>
      </c>
      <c r="M364" s="14"/>
      <c r="N364" s="23">
        <v>44427</v>
      </c>
      <c r="O364" s="35">
        <f t="shared" si="412"/>
        <v>-450</v>
      </c>
      <c r="P364" s="35">
        <f t="shared" si="413"/>
        <v>-655</v>
      </c>
      <c r="Q364" s="35">
        <f t="shared" si="414"/>
        <v>-205</v>
      </c>
      <c r="V364" s="35"/>
      <c r="W364" s="35"/>
    </row>
    <row r="365" spans="6:23" ht="16.5" x14ac:dyDescent="0.4">
      <c r="F365" s="23">
        <v>44426</v>
      </c>
      <c r="G365" s="35">
        <v>16710</v>
      </c>
      <c r="H365" s="35">
        <v>17265</v>
      </c>
      <c r="I365" s="35">
        <v>17170</v>
      </c>
      <c r="J365" s="35"/>
      <c r="K365" s="35"/>
      <c r="L365" s="35">
        <v>17685</v>
      </c>
      <c r="M365" s="14"/>
      <c r="N365" s="23">
        <v>44426</v>
      </c>
      <c r="O365" s="35">
        <f t="shared" ref="O365:O396" si="415">G365-H365</f>
        <v>-555</v>
      </c>
      <c r="P365" s="35">
        <f t="shared" si="413"/>
        <v>-460</v>
      </c>
      <c r="Q365" s="35">
        <f t="shared" si="414"/>
        <v>95</v>
      </c>
      <c r="V365" s="35"/>
      <c r="W365" s="35"/>
    </row>
    <row r="366" spans="6:23" ht="16.5" x14ac:dyDescent="0.4">
      <c r="F366" s="23">
        <v>44425</v>
      </c>
      <c r="G366" s="35">
        <v>16995</v>
      </c>
      <c r="H366" s="35">
        <v>17565</v>
      </c>
      <c r="I366" s="35">
        <v>17230</v>
      </c>
      <c r="J366" s="35"/>
      <c r="K366" s="35"/>
      <c r="L366" s="35">
        <v>18030</v>
      </c>
      <c r="M366" s="14"/>
      <c r="N366" s="23">
        <v>44425</v>
      </c>
      <c r="O366" s="35">
        <f t="shared" si="415"/>
        <v>-570</v>
      </c>
      <c r="P366" s="35">
        <f t="shared" si="413"/>
        <v>-235</v>
      </c>
      <c r="Q366" s="35">
        <f t="shared" si="414"/>
        <v>335</v>
      </c>
      <c r="V366" s="35"/>
      <c r="W366" s="35"/>
    </row>
    <row r="367" spans="6:23" ht="16.5" x14ac:dyDescent="0.4">
      <c r="F367" s="23">
        <v>44424</v>
      </c>
      <c r="G367" s="35">
        <v>17010</v>
      </c>
      <c r="H367" s="35">
        <v>17570</v>
      </c>
      <c r="I367" s="35">
        <v>17200</v>
      </c>
      <c r="J367" s="35"/>
      <c r="K367" s="35"/>
      <c r="L367" s="35">
        <v>18130</v>
      </c>
      <c r="M367" s="14"/>
      <c r="N367" s="23">
        <v>44424</v>
      </c>
      <c r="O367" s="35">
        <f t="shared" si="415"/>
        <v>-560</v>
      </c>
      <c r="P367" s="35">
        <f t="shared" si="413"/>
        <v>-190</v>
      </c>
      <c r="Q367" s="35">
        <f t="shared" si="414"/>
        <v>370</v>
      </c>
      <c r="V367" s="35"/>
      <c r="W367" s="35"/>
    </row>
    <row r="368" spans="6:23" ht="16.5" x14ac:dyDescent="0.4">
      <c r="F368" s="23">
        <v>44421</v>
      </c>
      <c r="G368" s="35">
        <v>17175</v>
      </c>
      <c r="H368" s="35">
        <v>17590</v>
      </c>
      <c r="I368" s="35">
        <v>17175</v>
      </c>
      <c r="J368" s="35"/>
      <c r="K368" s="35"/>
      <c r="L368" s="35">
        <v>18140</v>
      </c>
      <c r="M368" s="14"/>
      <c r="N368" s="23">
        <v>44421</v>
      </c>
      <c r="O368" s="35">
        <f t="shared" si="415"/>
        <v>-415</v>
      </c>
      <c r="P368" s="35">
        <f t="shared" si="413"/>
        <v>0</v>
      </c>
      <c r="Q368" s="35">
        <f t="shared" si="414"/>
        <v>415</v>
      </c>
      <c r="V368" s="35"/>
      <c r="W368" s="35"/>
    </row>
    <row r="369" spans="6:23" ht="16.5" x14ac:dyDescent="0.4">
      <c r="F369" s="23">
        <v>44420</v>
      </c>
      <c r="G369" s="35">
        <v>17285</v>
      </c>
      <c r="H369" s="35">
        <v>17675</v>
      </c>
      <c r="I369" s="35">
        <v>17220</v>
      </c>
      <c r="J369" s="35"/>
      <c r="K369" s="35"/>
      <c r="L369" s="35">
        <v>18275</v>
      </c>
      <c r="M369" s="14"/>
      <c r="N369" s="23">
        <v>44420</v>
      </c>
      <c r="O369" s="35">
        <f t="shared" si="415"/>
        <v>-390</v>
      </c>
      <c r="P369" s="35">
        <f t="shared" si="413"/>
        <v>65</v>
      </c>
      <c r="Q369" s="35">
        <f t="shared" si="414"/>
        <v>455</v>
      </c>
      <c r="V369" s="35"/>
      <c r="W369" s="35"/>
    </row>
    <row r="370" spans="6:23" ht="16.5" x14ac:dyDescent="0.4">
      <c r="F370" s="23">
        <v>44419</v>
      </c>
      <c r="G370" s="35">
        <v>17220</v>
      </c>
      <c r="H370" s="35">
        <v>17670</v>
      </c>
      <c r="I370" s="35">
        <v>17185</v>
      </c>
      <c r="J370" s="35"/>
      <c r="K370" s="35"/>
      <c r="L370" s="35">
        <v>18310</v>
      </c>
      <c r="M370" s="14"/>
      <c r="N370" s="23">
        <v>44419</v>
      </c>
      <c r="O370" s="35">
        <f t="shared" si="415"/>
        <v>-450</v>
      </c>
      <c r="P370" s="35">
        <f t="shared" si="413"/>
        <v>35</v>
      </c>
      <c r="Q370" s="35">
        <f t="shared" si="414"/>
        <v>485</v>
      </c>
      <c r="V370" s="35"/>
      <c r="W370" s="35"/>
    </row>
    <row r="371" spans="6:23" ht="16.5" x14ac:dyDescent="0.4">
      <c r="F371" s="23">
        <v>44418</v>
      </c>
      <c r="G371" s="35">
        <v>17115</v>
      </c>
      <c r="H371" s="35">
        <v>17570</v>
      </c>
      <c r="I371" s="35">
        <v>17220</v>
      </c>
      <c r="J371" s="35"/>
      <c r="K371" s="35"/>
      <c r="L371" s="35">
        <v>18155</v>
      </c>
      <c r="M371" s="14"/>
      <c r="N371" s="23">
        <v>44418</v>
      </c>
      <c r="O371" s="35">
        <f t="shared" si="415"/>
        <v>-455</v>
      </c>
      <c r="P371" s="35">
        <f t="shared" si="413"/>
        <v>-105</v>
      </c>
      <c r="Q371" s="35">
        <f t="shared" si="414"/>
        <v>350</v>
      </c>
      <c r="V371" s="35"/>
      <c r="W371" s="35"/>
    </row>
    <row r="372" spans="6:23" ht="16.5" x14ac:dyDescent="0.4">
      <c r="F372" s="23">
        <v>44417</v>
      </c>
      <c r="G372" s="35">
        <v>17170</v>
      </c>
      <c r="H372" s="35">
        <v>17670</v>
      </c>
      <c r="I372" s="35">
        <v>17400</v>
      </c>
      <c r="J372" s="35"/>
      <c r="K372" s="35"/>
      <c r="L372" s="35">
        <v>18625</v>
      </c>
      <c r="M372" s="14"/>
      <c r="N372" s="23">
        <v>44417</v>
      </c>
      <c r="O372" s="35">
        <f t="shared" si="415"/>
        <v>-500</v>
      </c>
      <c r="P372" s="35">
        <f t="shared" si="413"/>
        <v>-230</v>
      </c>
      <c r="Q372" s="35">
        <f t="shared" si="414"/>
        <v>270</v>
      </c>
      <c r="V372" s="35"/>
      <c r="W372" s="35"/>
    </row>
    <row r="373" spans="6:23" ht="16.5" x14ac:dyDescent="0.4">
      <c r="F373" s="23">
        <v>44414</v>
      </c>
      <c r="G373" s="35">
        <v>17115</v>
      </c>
      <c r="H373" s="35">
        <v>17670</v>
      </c>
      <c r="I373" s="35">
        <v>17415</v>
      </c>
      <c r="J373" s="35"/>
      <c r="K373" s="35"/>
      <c r="L373" s="35">
        <v>18680</v>
      </c>
      <c r="M373" s="14"/>
      <c r="N373" s="23">
        <v>44414</v>
      </c>
      <c r="O373" s="35">
        <f t="shared" si="415"/>
        <v>-555</v>
      </c>
      <c r="P373" s="35">
        <f t="shared" si="413"/>
        <v>-300</v>
      </c>
      <c r="Q373" s="35">
        <f t="shared" si="414"/>
        <v>255</v>
      </c>
      <c r="V373" s="35"/>
      <c r="W373" s="35"/>
    </row>
    <row r="374" spans="6:23" ht="16.5" x14ac:dyDescent="0.4">
      <c r="F374" s="23">
        <v>44413</v>
      </c>
      <c r="G374" s="35">
        <v>17080</v>
      </c>
      <c r="H374" s="35">
        <v>17575</v>
      </c>
      <c r="I374" s="35">
        <v>17400</v>
      </c>
      <c r="J374" s="35"/>
      <c r="K374" s="35"/>
      <c r="L374" s="35">
        <v>18515</v>
      </c>
      <c r="M374" s="14"/>
      <c r="N374" s="23">
        <v>44413</v>
      </c>
      <c r="O374" s="35">
        <f t="shared" si="415"/>
        <v>-495</v>
      </c>
      <c r="P374" s="35">
        <f t="shared" si="413"/>
        <v>-320</v>
      </c>
      <c r="Q374" s="35">
        <f t="shared" si="414"/>
        <v>175</v>
      </c>
      <c r="V374" s="35"/>
      <c r="W374" s="35"/>
    </row>
    <row r="375" spans="6:23" ht="16.5" x14ac:dyDescent="0.4">
      <c r="F375" s="23">
        <v>44412</v>
      </c>
      <c r="G375" s="35">
        <v>17340</v>
      </c>
      <c r="H375" s="35">
        <v>17735</v>
      </c>
      <c r="I375" s="35">
        <v>17480</v>
      </c>
      <c r="J375" s="35"/>
      <c r="K375" s="35"/>
      <c r="L375" s="35">
        <v>18655</v>
      </c>
      <c r="M375" s="14"/>
      <c r="N375" s="23">
        <v>44412</v>
      </c>
      <c r="O375" s="35">
        <f t="shared" si="415"/>
        <v>-395</v>
      </c>
      <c r="P375" s="35">
        <f t="shared" si="413"/>
        <v>-140</v>
      </c>
      <c r="Q375" s="35">
        <f t="shared" si="414"/>
        <v>255</v>
      </c>
      <c r="V375" s="35"/>
      <c r="W375" s="35"/>
    </row>
    <row r="376" spans="6:23" ht="16.5" x14ac:dyDescent="0.4">
      <c r="F376" s="23">
        <v>44411</v>
      </c>
      <c r="G376" s="35">
        <v>17405</v>
      </c>
      <c r="H376" s="35">
        <v>17720</v>
      </c>
      <c r="I376" s="35">
        <v>17515</v>
      </c>
      <c r="J376" s="35"/>
      <c r="K376" s="35"/>
      <c r="L376" s="35">
        <v>18780</v>
      </c>
      <c r="M376" s="14"/>
      <c r="N376" s="23">
        <v>44411</v>
      </c>
      <c r="O376" s="35">
        <f t="shared" si="415"/>
        <v>-315</v>
      </c>
      <c r="P376" s="35">
        <f t="shared" si="413"/>
        <v>-110</v>
      </c>
      <c r="Q376" s="35">
        <f t="shared" si="414"/>
        <v>205</v>
      </c>
      <c r="V376" s="35"/>
      <c r="W376" s="35"/>
    </row>
    <row r="377" spans="6:23" ht="16.5" x14ac:dyDescent="0.4">
      <c r="F377" s="23">
        <v>44410</v>
      </c>
      <c r="G377" s="35">
        <v>17465</v>
      </c>
      <c r="H377" s="35">
        <v>17690</v>
      </c>
      <c r="I377" s="35">
        <v>17545</v>
      </c>
      <c r="J377" s="35"/>
      <c r="K377" s="35"/>
      <c r="L377" s="35">
        <v>18640</v>
      </c>
      <c r="M377" s="14"/>
      <c r="N377" s="23">
        <v>44410</v>
      </c>
      <c r="O377" s="35">
        <f t="shared" si="415"/>
        <v>-225</v>
      </c>
      <c r="P377" s="35">
        <f t="shared" si="413"/>
        <v>-80</v>
      </c>
      <c r="Q377" s="35">
        <f t="shared" si="414"/>
        <v>145</v>
      </c>
      <c r="V377" s="35"/>
      <c r="W377" s="35"/>
    </row>
    <row r="378" spans="6:23" ht="16.5" x14ac:dyDescent="0.4">
      <c r="F378" s="23">
        <v>44407</v>
      </c>
      <c r="G378" s="35">
        <v>17570</v>
      </c>
      <c r="H378" s="35">
        <v>17800</v>
      </c>
      <c r="I378" s="35">
        <v>17830</v>
      </c>
      <c r="J378" s="35"/>
      <c r="K378" s="35"/>
      <c r="L378" s="35">
        <v>19070</v>
      </c>
      <c r="M378" s="14"/>
      <c r="N378" s="23">
        <v>44407</v>
      </c>
      <c r="O378" s="35">
        <f t="shared" si="415"/>
        <v>-230</v>
      </c>
      <c r="P378" s="35">
        <f t="shared" si="413"/>
        <v>-260</v>
      </c>
      <c r="Q378" s="35">
        <f t="shared" si="414"/>
        <v>-30</v>
      </c>
      <c r="V378" s="35"/>
      <c r="W378" s="35"/>
    </row>
    <row r="379" spans="6:23" ht="16.5" x14ac:dyDescent="0.4">
      <c r="F379" s="23">
        <v>44406</v>
      </c>
      <c r="G379" s="35">
        <v>17655</v>
      </c>
      <c r="H379" s="35">
        <v>17750</v>
      </c>
      <c r="I379" s="35">
        <v>17730</v>
      </c>
      <c r="J379" s="35"/>
      <c r="K379" s="35"/>
      <c r="L379" s="35">
        <v>19185</v>
      </c>
      <c r="M379" s="14"/>
      <c r="N379" s="23">
        <v>44406</v>
      </c>
      <c r="O379" s="35">
        <f t="shared" si="415"/>
        <v>-95</v>
      </c>
      <c r="P379" s="35">
        <f t="shared" si="413"/>
        <v>-75</v>
      </c>
      <c r="Q379" s="35">
        <f t="shared" si="414"/>
        <v>20</v>
      </c>
      <c r="V379" s="35"/>
      <c r="W379" s="35"/>
    </row>
    <row r="380" spans="6:23" ht="16.5" x14ac:dyDescent="0.4">
      <c r="F380" s="23">
        <v>44405</v>
      </c>
      <c r="G380" s="35">
        <v>17610</v>
      </c>
      <c r="H380" s="35">
        <v>17705</v>
      </c>
      <c r="I380" s="35">
        <v>17625</v>
      </c>
      <c r="J380" s="35"/>
      <c r="K380" s="35"/>
      <c r="L380" s="35">
        <v>19105</v>
      </c>
      <c r="M380" s="14"/>
      <c r="N380" s="23">
        <v>44405</v>
      </c>
      <c r="O380" s="35">
        <f t="shared" si="415"/>
        <v>-95</v>
      </c>
      <c r="P380" s="35">
        <f t="shared" si="413"/>
        <v>-15</v>
      </c>
      <c r="Q380" s="35">
        <f t="shared" si="414"/>
        <v>80</v>
      </c>
      <c r="V380" s="35"/>
      <c r="W380" s="35"/>
    </row>
    <row r="381" spans="6:23" ht="16.5" x14ac:dyDescent="0.4">
      <c r="F381" s="23">
        <v>44404</v>
      </c>
      <c r="G381" s="35">
        <v>17655</v>
      </c>
      <c r="H381" s="35">
        <v>17765</v>
      </c>
      <c r="I381" s="35"/>
      <c r="J381" s="35"/>
      <c r="K381" s="35"/>
      <c r="L381" s="35">
        <v>19200</v>
      </c>
      <c r="M381" s="14"/>
      <c r="N381" s="23">
        <v>44404</v>
      </c>
      <c r="O381" s="35">
        <f t="shared" si="415"/>
        <v>-110</v>
      </c>
      <c r="P381" s="35"/>
      <c r="Q381" s="35"/>
      <c r="V381" s="35"/>
      <c r="W381" s="35"/>
    </row>
    <row r="382" spans="6:23" ht="16.5" x14ac:dyDescent="0.4">
      <c r="F382" s="23">
        <v>44403</v>
      </c>
      <c r="G382" s="35">
        <v>17695</v>
      </c>
      <c r="H382" s="35">
        <v>17810</v>
      </c>
      <c r="I382" s="35"/>
      <c r="J382" s="35"/>
      <c r="K382" s="35"/>
      <c r="L382" s="35">
        <v>19245</v>
      </c>
      <c r="M382" s="14"/>
      <c r="N382" s="23">
        <v>44403</v>
      </c>
      <c r="O382" s="35">
        <f t="shared" si="415"/>
        <v>-115</v>
      </c>
      <c r="P382" s="35"/>
      <c r="Q382" s="35"/>
      <c r="V382" s="35"/>
      <c r="W382" s="35"/>
    </row>
    <row r="383" spans="6:23" ht="16.5" x14ac:dyDescent="0.4">
      <c r="F383" s="23">
        <v>44400</v>
      </c>
      <c r="G383" s="35">
        <v>17640</v>
      </c>
      <c r="H383" s="35">
        <v>17855</v>
      </c>
      <c r="I383" s="35"/>
      <c r="J383" s="35"/>
      <c r="K383" s="35"/>
      <c r="L383" s="35">
        <v>19060</v>
      </c>
      <c r="M383" s="14"/>
      <c r="N383" s="23">
        <v>44400</v>
      </c>
      <c r="O383" s="35">
        <f t="shared" si="415"/>
        <v>-215</v>
      </c>
      <c r="P383" s="35"/>
      <c r="Q383" s="35"/>
      <c r="V383" s="35"/>
      <c r="W383" s="35"/>
    </row>
    <row r="384" spans="6:23" ht="16.5" x14ac:dyDescent="0.4">
      <c r="F384" s="23">
        <v>44399</v>
      </c>
      <c r="G384" s="35">
        <v>17700</v>
      </c>
      <c r="H384" s="35">
        <v>17865</v>
      </c>
      <c r="I384" s="35"/>
      <c r="J384" s="35"/>
      <c r="K384" s="35"/>
      <c r="L384" s="35">
        <v>19215</v>
      </c>
      <c r="M384" s="14"/>
      <c r="N384" s="23">
        <v>44399</v>
      </c>
      <c r="O384" s="35">
        <f t="shared" si="415"/>
        <v>-165</v>
      </c>
      <c r="P384" s="35"/>
      <c r="Q384" s="35"/>
      <c r="V384" s="35"/>
      <c r="W384" s="35"/>
    </row>
    <row r="385" spans="6:23" ht="16.5" x14ac:dyDescent="0.4">
      <c r="F385" s="23">
        <v>44398</v>
      </c>
      <c r="G385" s="35">
        <v>17750</v>
      </c>
      <c r="H385" s="35">
        <v>17925</v>
      </c>
      <c r="I385" s="35"/>
      <c r="J385" s="35"/>
      <c r="K385" s="35"/>
      <c r="L385" s="35">
        <v>19355</v>
      </c>
      <c r="M385" s="14"/>
      <c r="N385" s="23">
        <v>44398</v>
      </c>
      <c r="O385" s="35">
        <f t="shared" si="415"/>
        <v>-175</v>
      </c>
      <c r="P385" s="35"/>
      <c r="Q385" s="35"/>
      <c r="V385" s="35"/>
      <c r="W385" s="35"/>
    </row>
    <row r="386" spans="6:23" ht="16.5" x14ac:dyDescent="0.4">
      <c r="F386" s="23">
        <v>44397</v>
      </c>
      <c r="G386" s="35">
        <v>17705</v>
      </c>
      <c r="H386" s="35">
        <v>17940</v>
      </c>
      <c r="I386" s="35"/>
      <c r="J386" s="35"/>
      <c r="K386" s="35"/>
      <c r="L386" s="35">
        <v>19420</v>
      </c>
      <c r="M386" s="14"/>
      <c r="N386" s="23">
        <v>44397</v>
      </c>
      <c r="O386" s="35">
        <f t="shared" si="415"/>
        <v>-235</v>
      </c>
      <c r="P386" s="35"/>
      <c r="Q386" s="35"/>
      <c r="V386" s="35"/>
      <c r="W386" s="35"/>
    </row>
    <row r="387" spans="6:23" ht="16.5" x14ac:dyDescent="0.4">
      <c r="F387" s="23">
        <v>44396</v>
      </c>
      <c r="G387" s="35">
        <v>17745</v>
      </c>
      <c r="H387" s="35">
        <v>17950</v>
      </c>
      <c r="I387" s="35"/>
      <c r="J387" s="35"/>
      <c r="K387" s="35"/>
      <c r="L387" s="38">
        <v>19100</v>
      </c>
      <c r="M387" s="14"/>
      <c r="N387" s="23">
        <v>44396</v>
      </c>
      <c r="O387" s="35">
        <f t="shared" si="415"/>
        <v>-205</v>
      </c>
      <c r="P387" s="35"/>
      <c r="Q387" s="35"/>
      <c r="V387" s="35"/>
      <c r="W387" s="35"/>
    </row>
    <row r="388" spans="6:23" ht="16.5" x14ac:dyDescent="0.4">
      <c r="F388" s="23">
        <v>44393</v>
      </c>
      <c r="G388" s="35">
        <v>17760</v>
      </c>
      <c r="H388" s="35">
        <v>17905</v>
      </c>
      <c r="I388" s="35"/>
      <c r="J388" s="35"/>
      <c r="K388" s="35"/>
      <c r="L388" s="38">
        <v>19005</v>
      </c>
      <c r="M388" s="14"/>
      <c r="N388" s="23">
        <v>44393</v>
      </c>
      <c r="O388" s="35">
        <f t="shared" si="415"/>
        <v>-145</v>
      </c>
      <c r="P388" s="35"/>
      <c r="Q388" s="35"/>
      <c r="V388" s="35"/>
      <c r="W388" s="35"/>
    </row>
    <row r="389" spans="6:23" ht="16.5" x14ac:dyDescent="0.4">
      <c r="F389" s="23">
        <v>44392</v>
      </c>
      <c r="G389" s="35">
        <v>17740</v>
      </c>
      <c r="H389" s="35">
        <v>17845</v>
      </c>
      <c r="I389" s="35"/>
      <c r="J389" s="35"/>
      <c r="K389" s="35"/>
      <c r="L389" s="35">
        <v>18675</v>
      </c>
      <c r="M389" s="14"/>
      <c r="N389" s="23">
        <v>44392</v>
      </c>
      <c r="O389" s="35">
        <f t="shared" si="415"/>
        <v>-105</v>
      </c>
      <c r="P389" s="35"/>
      <c r="Q389" s="35"/>
      <c r="V389" s="35"/>
      <c r="W389" s="35"/>
    </row>
    <row r="390" spans="6:23" ht="16.5" x14ac:dyDescent="0.4">
      <c r="F390" s="23">
        <v>44391</v>
      </c>
      <c r="G390" s="35">
        <v>17735</v>
      </c>
      <c r="H390" s="35">
        <v>17880</v>
      </c>
      <c r="I390" s="35"/>
      <c r="J390" s="35"/>
      <c r="K390" s="35"/>
      <c r="L390" s="38">
        <v>18600</v>
      </c>
      <c r="M390" s="14"/>
      <c r="N390" s="23">
        <v>44391</v>
      </c>
      <c r="O390" s="35">
        <f t="shared" si="415"/>
        <v>-145</v>
      </c>
      <c r="P390" s="35"/>
      <c r="Q390" s="35"/>
      <c r="V390" s="35"/>
      <c r="W390" s="35"/>
    </row>
    <row r="391" spans="6:23" ht="16.5" x14ac:dyDescent="0.4">
      <c r="F391" s="23">
        <v>44390</v>
      </c>
      <c r="G391" s="35">
        <v>17840</v>
      </c>
      <c r="H391" s="35">
        <v>18020</v>
      </c>
      <c r="I391" s="35"/>
      <c r="J391" s="35"/>
      <c r="K391" s="35"/>
      <c r="L391" s="38">
        <v>18595</v>
      </c>
      <c r="M391" s="14"/>
      <c r="N391" s="23">
        <v>44390</v>
      </c>
      <c r="O391" s="35">
        <f t="shared" si="415"/>
        <v>-180</v>
      </c>
      <c r="P391" s="35"/>
      <c r="Q391" s="35"/>
      <c r="V391" s="35"/>
      <c r="W391" s="35"/>
    </row>
    <row r="392" spans="6:23" ht="16.5" x14ac:dyDescent="0.4">
      <c r="F392" s="23">
        <v>44389</v>
      </c>
      <c r="G392" s="35">
        <v>18005</v>
      </c>
      <c r="H392" s="35">
        <v>18265</v>
      </c>
      <c r="I392" s="35"/>
      <c r="J392" s="35"/>
      <c r="K392" s="35"/>
      <c r="L392" s="38">
        <v>19025</v>
      </c>
      <c r="M392" s="14"/>
      <c r="N392" s="23">
        <v>44389</v>
      </c>
      <c r="O392" s="35">
        <f t="shared" si="415"/>
        <v>-260</v>
      </c>
      <c r="P392" s="35"/>
      <c r="Q392" s="35"/>
      <c r="V392" s="35"/>
      <c r="W392" s="35"/>
    </row>
    <row r="393" spans="6:23" ht="16.5" x14ac:dyDescent="0.4">
      <c r="F393" s="23">
        <v>44386</v>
      </c>
      <c r="G393" s="35">
        <v>18115</v>
      </c>
      <c r="H393" s="35">
        <v>18335</v>
      </c>
      <c r="I393" s="35"/>
      <c r="J393" s="35"/>
      <c r="K393" s="35"/>
      <c r="L393" s="38">
        <v>19220</v>
      </c>
      <c r="M393" s="14"/>
      <c r="N393" s="23">
        <v>44386</v>
      </c>
      <c r="O393" s="35">
        <f t="shared" si="415"/>
        <v>-220</v>
      </c>
      <c r="P393" s="35"/>
      <c r="Q393" s="35"/>
      <c r="V393" s="35"/>
      <c r="W393" s="35"/>
    </row>
    <row r="394" spans="6:23" ht="16.5" x14ac:dyDescent="0.4">
      <c r="F394" s="23">
        <v>44385</v>
      </c>
      <c r="G394" s="35">
        <v>18070</v>
      </c>
      <c r="H394" s="35">
        <v>18300</v>
      </c>
      <c r="I394" s="35"/>
      <c r="J394" s="35"/>
      <c r="K394" s="35"/>
      <c r="L394" s="38">
        <v>19055</v>
      </c>
      <c r="M394" s="14"/>
      <c r="N394" s="23">
        <v>44385</v>
      </c>
      <c r="O394" s="35">
        <f t="shared" si="415"/>
        <v>-230</v>
      </c>
      <c r="P394" s="35"/>
      <c r="Q394" s="35"/>
      <c r="V394" s="35"/>
      <c r="W394" s="35"/>
    </row>
    <row r="395" spans="6:23" ht="16.5" x14ac:dyDescent="0.4">
      <c r="F395" s="23">
        <v>44384</v>
      </c>
      <c r="G395" s="35">
        <v>17970</v>
      </c>
      <c r="H395" s="35">
        <v>18240</v>
      </c>
      <c r="I395" s="35"/>
      <c r="J395" s="35"/>
      <c r="K395" s="35"/>
      <c r="L395" s="38">
        <v>18960</v>
      </c>
      <c r="M395" s="14"/>
      <c r="N395" s="23">
        <v>44384</v>
      </c>
      <c r="O395" s="35">
        <f t="shared" si="415"/>
        <v>-270</v>
      </c>
      <c r="P395" s="35"/>
      <c r="Q395" s="35"/>
      <c r="V395" s="35"/>
      <c r="W395" s="35"/>
    </row>
    <row r="396" spans="6:23" ht="16.5" x14ac:dyDescent="0.4">
      <c r="F396" s="23">
        <v>44383</v>
      </c>
      <c r="G396" s="35">
        <v>18080</v>
      </c>
      <c r="H396" s="35">
        <v>18310</v>
      </c>
      <c r="I396" s="35"/>
      <c r="J396" s="35"/>
      <c r="K396" s="35"/>
      <c r="L396" s="38">
        <v>19130</v>
      </c>
      <c r="M396" s="14"/>
      <c r="N396" s="23">
        <v>44383</v>
      </c>
      <c r="O396" s="35">
        <f t="shared" si="415"/>
        <v>-230</v>
      </c>
      <c r="P396" s="35"/>
      <c r="Q396" s="35"/>
      <c r="V396" s="35"/>
      <c r="W396" s="35"/>
    </row>
    <row r="397" spans="6:23" ht="16.5" x14ac:dyDescent="0.4">
      <c r="F397" s="23">
        <v>44382</v>
      </c>
      <c r="G397" s="35">
        <v>17995</v>
      </c>
      <c r="H397" s="35">
        <v>18190</v>
      </c>
      <c r="I397" s="35"/>
      <c r="J397" s="35"/>
      <c r="K397" s="35"/>
      <c r="L397" s="38">
        <v>18940</v>
      </c>
      <c r="M397" s="14"/>
      <c r="N397" s="23">
        <v>44382</v>
      </c>
      <c r="O397" s="35">
        <f t="shared" ref="O397:O418" si="416">G397-H397</f>
        <v>-195</v>
      </c>
      <c r="P397" s="35"/>
      <c r="Q397" s="35"/>
      <c r="V397" s="35"/>
      <c r="W397" s="35"/>
    </row>
    <row r="398" spans="6:23" ht="16.5" x14ac:dyDescent="0.4">
      <c r="F398" s="23">
        <v>44379</v>
      </c>
      <c r="G398" s="35">
        <v>17840</v>
      </c>
      <c r="H398" s="35">
        <v>18080</v>
      </c>
      <c r="I398" s="35"/>
      <c r="J398" s="35"/>
      <c r="K398" s="35"/>
      <c r="L398" s="38">
        <v>18545</v>
      </c>
      <c r="M398" s="14"/>
      <c r="N398" s="23">
        <v>44379</v>
      </c>
      <c r="O398" s="35">
        <f t="shared" si="416"/>
        <v>-240</v>
      </c>
      <c r="P398" s="35"/>
      <c r="Q398" s="35"/>
      <c r="V398" s="35"/>
      <c r="W398" s="35"/>
    </row>
    <row r="399" spans="6:23" ht="16.5" x14ac:dyDescent="0.4">
      <c r="F399" s="23">
        <v>44378</v>
      </c>
      <c r="G399" s="35">
        <v>17970</v>
      </c>
      <c r="H399" s="35">
        <v>18120</v>
      </c>
      <c r="I399" s="35"/>
      <c r="J399" s="35"/>
      <c r="K399" s="35"/>
      <c r="L399" s="38">
        <v>18720</v>
      </c>
      <c r="M399" s="14"/>
      <c r="N399" s="23">
        <v>44378</v>
      </c>
      <c r="O399" s="35">
        <f t="shared" si="416"/>
        <v>-150</v>
      </c>
      <c r="P399" s="35"/>
      <c r="Q399" s="35"/>
      <c r="V399" s="35"/>
      <c r="W399" s="35"/>
    </row>
    <row r="400" spans="6:23" ht="16.5" x14ac:dyDescent="0.4">
      <c r="F400" s="23">
        <v>44377</v>
      </c>
      <c r="G400" s="35">
        <v>18400</v>
      </c>
      <c r="H400" s="35">
        <v>18460</v>
      </c>
      <c r="I400" s="35"/>
      <c r="J400" s="35"/>
      <c r="K400" s="35"/>
      <c r="L400" s="38">
        <v>19090</v>
      </c>
      <c r="M400" s="14"/>
      <c r="N400" s="23">
        <v>44377</v>
      </c>
      <c r="O400" s="35">
        <f t="shared" si="416"/>
        <v>-60</v>
      </c>
      <c r="P400" s="35"/>
      <c r="Q400" s="35"/>
      <c r="V400" s="35"/>
      <c r="W400" s="35"/>
    </row>
    <row r="401" spans="6:23" ht="16.5" x14ac:dyDescent="0.4">
      <c r="F401" s="23">
        <v>44376</v>
      </c>
      <c r="G401" s="35">
        <v>18585</v>
      </c>
      <c r="H401" s="35">
        <v>18635</v>
      </c>
      <c r="I401" s="35"/>
      <c r="J401" s="35"/>
      <c r="K401" s="35"/>
      <c r="L401" s="38">
        <v>19175</v>
      </c>
      <c r="M401" s="14"/>
      <c r="N401" s="23">
        <v>44376</v>
      </c>
      <c r="O401" s="35">
        <f t="shared" si="416"/>
        <v>-50</v>
      </c>
      <c r="P401" s="35"/>
      <c r="Q401" s="35"/>
      <c r="V401" s="35"/>
      <c r="W401" s="35"/>
    </row>
    <row r="402" spans="6:23" ht="16.5" x14ac:dyDescent="0.4">
      <c r="F402" s="23">
        <v>44375</v>
      </c>
      <c r="G402" s="35">
        <v>18550</v>
      </c>
      <c r="H402" s="35">
        <v>18560</v>
      </c>
      <c r="I402" s="35"/>
      <c r="J402" s="35"/>
      <c r="K402" s="35"/>
      <c r="L402" s="38">
        <v>19105</v>
      </c>
      <c r="M402" s="14"/>
      <c r="N402" s="23">
        <v>44375</v>
      </c>
      <c r="O402" s="35">
        <f t="shared" si="416"/>
        <v>-10</v>
      </c>
      <c r="P402" s="35"/>
      <c r="Q402" s="35"/>
      <c r="V402" s="35"/>
      <c r="W402" s="35"/>
    </row>
    <row r="403" spans="6:23" ht="16.5" x14ac:dyDescent="0.4">
      <c r="F403" s="23">
        <v>44372</v>
      </c>
      <c r="G403" s="35">
        <v>18555</v>
      </c>
      <c r="H403" s="35">
        <v>18570</v>
      </c>
      <c r="I403" s="35"/>
      <c r="J403" s="35"/>
      <c r="K403" s="35"/>
      <c r="L403" s="38">
        <v>19260</v>
      </c>
      <c r="M403" s="14"/>
      <c r="N403" s="23">
        <v>44372</v>
      </c>
      <c r="O403" s="35">
        <f t="shared" si="416"/>
        <v>-15</v>
      </c>
      <c r="P403" s="35"/>
      <c r="Q403" s="35"/>
      <c r="V403" s="35"/>
      <c r="W403" s="35"/>
    </row>
    <row r="404" spans="6:23" ht="16.5" x14ac:dyDescent="0.4">
      <c r="F404" s="23">
        <v>44371</v>
      </c>
      <c r="G404" s="35">
        <v>17870</v>
      </c>
      <c r="H404" s="35">
        <v>18145</v>
      </c>
      <c r="I404" s="35"/>
      <c r="J404" s="35"/>
      <c r="K404" s="35"/>
      <c r="L404" s="38">
        <v>18370</v>
      </c>
      <c r="M404" s="14"/>
      <c r="N404" s="23">
        <v>44371</v>
      </c>
      <c r="O404" s="35">
        <f t="shared" si="416"/>
        <v>-275</v>
      </c>
      <c r="P404" s="35"/>
      <c r="Q404" s="35"/>
      <c r="V404" s="35"/>
      <c r="W404" s="35"/>
    </row>
    <row r="405" spans="6:23" ht="16.5" x14ac:dyDescent="0.4">
      <c r="F405" s="23">
        <v>44370</v>
      </c>
      <c r="G405" s="35">
        <v>18255</v>
      </c>
      <c r="H405" s="35">
        <v>18460</v>
      </c>
      <c r="I405" s="35"/>
      <c r="J405" s="35"/>
      <c r="K405" s="35"/>
      <c r="L405" s="35">
        <v>18785</v>
      </c>
      <c r="M405" s="14"/>
      <c r="N405" s="23">
        <v>44370</v>
      </c>
      <c r="O405" s="35">
        <f t="shared" si="416"/>
        <v>-205</v>
      </c>
      <c r="P405" s="35"/>
      <c r="Q405" s="35"/>
      <c r="V405" s="35"/>
      <c r="W405" s="35"/>
    </row>
    <row r="406" spans="6:23" ht="16.5" x14ac:dyDescent="0.4">
      <c r="F406" s="23">
        <v>44369</v>
      </c>
      <c r="G406" s="35">
        <v>17465</v>
      </c>
      <c r="H406" s="35">
        <v>17860</v>
      </c>
      <c r="I406" s="35"/>
      <c r="J406" s="35"/>
      <c r="K406" s="35"/>
      <c r="L406" s="35">
        <v>17835</v>
      </c>
      <c r="M406" s="14"/>
      <c r="N406" s="23">
        <v>44369</v>
      </c>
      <c r="O406" s="35">
        <f t="shared" si="416"/>
        <v>-395</v>
      </c>
      <c r="P406" s="35"/>
      <c r="Q406" s="35"/>
      <c r="V406" s="35"/>
      <c r="W406" s="35"/>
    </row>
    <row r="407" spans="6:23" ht="16.5" x14ac:dyDescent="0.4">
      <c r="F407" s="23">
        <v>44368</v>
      </c>
      <c r="G407" s="35">
        <v>17195</v>
      </c>
      <c r="H407" s="35">
        <v>17600</v>
      </c>
      <c r="I407" s="35"/>
      <c r="J407" s="35"/>
      <c r="K407" s="35"/>
      <c r="L407" s="35">
        <v>17295</v>
      </c>
      <c r="M407" s="14"/>
      <c r="N407" s="23">
        <v>44368</v>
      </c>
      <c r="O407" s="35">
        <f t="shared" si="416"/>
        <v>-405</v>
      </c>
      <c r="P407" s="35"/>
      <c r="Q407" s="35"/>
      <c r="V407" s="35"/>
      <c r="W407" s="35"/>
    </row>
    <row r="408" spans="6:23" ht="16.5" x14ac:dyDescent="0.4">
      <c r="F408" s="23">
        <v>44365</v>
      </c>
      <c r="G408" s="35">
        <v>17765</v>
      </c>
      <c r="H408" s="35">
        <v>18150</v>
      </c>
      <c r="I408" s="35"/>
      <c r="J408" s="35"/>
      <c r="K408" s="35"/>
      <c r="L408" s="35">
        <v>18020</v>
      </c>
      <c r="M408" s="14"/>
      <c r="N408" s="23">
        <v>44365</v>
      </c>
      <c r="O408" s="35">
        <f t="shared" si="416"/>
        <v>-385</v>
      </c>
      <c r="P408" s="35"/>
      <c r="Q408" s="35"/>
      <c r="V408" s="35"/>
      <c r="W408" s="35"/>
    </row>
    <row r="409" spans="6:23" ht="16.5" x14ac:dyDescent="0.4">
      <c r="F409" s="23">
        <v>44364</v>
      </c>
      <c r="G409" s="35">
        <v>18210</v>
      </c>
      <c r="H409" s="35">
        <v>18440</v>
      </c>
      <c r="I409" s="35"/>
      <c r="J409" s="35"/>
      <c r="K409" s="35"/>
      <c r="L409" s="35">
        <v>18705</v>
      </c>
      <c r="M409" s="14"/>
      <c r="N409" s="23">
        <v>44364</v>
      </c>
      <c r="O409" s="35">
        <f t="shared" si="416"/>
        <v>-230</v>
      </c>
      <c r="P409" s="35"/>
      <c r="Q409" s="35"/>
      <c r="V409" s="35"/>
      <c r="W409" s="35"/>
    </row>
    <row r="410" spans="6:23" ht="16.5" x14ac:dyDescent="0.4">
      <c r="F410" s="23">
        <v>44363</v>
      </c>
      <c r="G410" s="35">
        <v>18395</v>
      </c>
      <c r="H410" s="35">
        <v>18500</v>
      </c>
      <c r="I410" s="35"/>
      <c r="J410" s="35"/>
      <c r="K410" s="35"/>
      <c r="L410" s="35">
        <v>19120</v>
      </c>
      <c r="M410" s="14"/>
      <c r="N410" s="23">
        <v>44363</v>
      </c>
      <c r="O410" s="35">
        <f t="shared" si="416"/>
        <v>-105</v>
      </c>
      <c r="P410" s="35"/>
      <c r="Q410" s="35"/>
      <c r="V410" s="35"/>
      <c r="W410" s="35"/>
    </row>
    <row r="411" spans="6:23" ht="16.5" x14ac:dyDescent="0.4">
      <c r="F411" s="23">
        <v>44362</v>
      </c>
      <c r="G411" s="35">
        <v>18410</v>
      </c>
      <c r="H411" s="35">
        <v>18475</v>
      </c>
      <c r="I411" s="35"/>
      <c r="J411" s="35"/>
      <c r="K411" s="35"/>
      <c r="L411" s="35">
        <v>19210</v>
      </c>
      <c r="M411" s="14"/>
      <c r="N411" s="23">
        <v>44362</v>
      </c>
      <c r="O411" s="35">
        <f t="shared" si="416"/>
        <v>-65</v>
      </c>
      <c r="P411" s="35"/>
      <c r="Q411" s="35"/>
      <c r="V411" s="35"/>
      <c r="W411" s="35"/>
    </row>
    <row r="412" spans="6:23" ht="16.5" x14ac:dyDescent="0.4">
      <c r="F412" s="23">
        <v>44358</v>
      </c>
      <c r="G412" s="35">
        <v>18675</v>
      </c>
      <c r="H412" s="35">
        <v>18730</v>
      </c>
      <c r="I412" s="35"/>
      <c r="J412" s="35"/>
      <c r="K412" s="35"/>
      <c r="L412" s="35">
        <v>19650</v>
      </c>
      <c r="M412" s="14"/>
      <c r="N412" s="23">
        <v>44358</v>
      </c>
      <c r="O412" s="35">
        <f t="shared" si="416"/>
        <v>-55</v>
      </c>
      <c r="P412" s="35"/>
      <c r="Q412" s="35"/>
      <c r="V412" s="35"/>
      <c r="W412" s="35"/>
    </row>
    <row r="413" spans="6:23" ht="16.5" x14ac:dyDescent="0.4">
      <c r="F413" s="23">
        <v>44357</v>
      </c>
      <c r="G413" s="35">
        <v>18580</v>
      </c>
      <c r="H413" s="35">
        <v>18735</v>
      </c>
      <c r="I413" s="35"/>
      <c r="J413" s="35"/>
      <c r="K413" s="35"/>
      <c r="L413" s="35">
        <v>19715</v>
      </c>
      <c r="M413" s="14"/>
      <c r="N413" s="23">
        <v>44357</v>
      </c>
      <c r="O413" s="35">
        <f t="shared" si="416"/>
        <v>-155</v>
      </c>
      <c r="P413" s="35"/>
      <c r="Q413" s="35"/>
      <c r="V413" s="35"/>
      <c r="W413" s="35"/>
    </row>
    <row r="414" spans="6:23" ht="16.5" x14ac:dyDescent="0.4">
      <c r="F414" s="23">
        <v>44356</v>
      </c>
      <c r="G414" s="35">
        <v>18790</v>
      </c>
      <c r="H414" s="35">
        <v>18825</v>
      </c>
      <c r="I414" s="35"/>
      <c r="J414" s="35"/>
      <c r="K414" s="35"/>
      <c r="L414" s="35">
        <v>19695</v>
      </c>
      <c r="M414" s="14"/>
      <c r="N414" s="23">
        <v>44356</v>
      </c>
      <c r="O414" s="35">
        <f t="shared" si="416"/>
        <v>-35</v>
      </c>
      <c r="P414" s="35"/>
      <c r="Q414" s="35"/>
      <c r="V414" s="35"/>
      <c r="W414" s="35"/>
    </row>
    <row r="415" spans="6:23" ht="16.5" x14ac:dyDescent="0.4">
      <c r="F415" s="23">
        <v>44355</v>
      </c>
      <c r="G415" s="35">
        <v>18960</v>
      </c>
      <c r="H415" s="35">
        <v>18900</v>
      </c>
      <c r="I415" s="35"/>
      <c r="J415" s="35"/>
      <c r="K415" s="35"/>
      <c r="L415" s="35">
        <v>19355</v>
      </c>
      <c r="M415" s="14"/>
      <c r="N415" s="23">
        <v>44355</v>
      </c>
      <c r="O415" s="35">
        <f t="shared" si="416"/>
        <v>60</v>
      </c>
      <c r="P415" s="35"/>
      <c r="Q415" s="35"/>
      <c r="V415" s="35"/>
      <c r="W415" s="35"/>
    </row>
    <row r="416" spans="6:23" ht="16.5" x14ac:dyDescent="0.4">
      <c r="F416" s="23">
        <v>44354</v>
      </c>
      <c r="G416" s="35">
        <v>19100</v>
      </c>
      <c r="H416" s="35">
        <v>18840</v>
      </c>
      <c r="I416" s="35"/>
      <c r="J416" s="35"/>
      <c r="K416" s="35"/>
      <c r="L416" s="35">
        <v>19605</v>
      </c>
      <c r="M416" s="14"/>
      <c r="N416" s="23">
        <v>44354</v>
      </c>
      <c r="O416" s="35">
        <f t="shared" si="416"/>
        <v>260</v>
      </c>
      <c r="P416" s="35"/>
      <c r="Q416" s="35"/>
      <c r="V416" s="35"/>
      <c r="W416" s="35"/>
    </row>
    <row r="417" spans="6:23" ht="16.5" x14ac:dyDescent="0.4">
      <c r="F417" s="23">
        <v>44351</v>
      </c>
      <c r="G417" s="35">
        <v>18700</v>
      </c>
      <c r="H417" s="35">
        <v>18720</v>
      </c>
      <c r="I417" s="35"/>
      <c r="J417" s="35"/>
      <c r="K417" s="35"/>
      <c r="L417" s="35">
        <v>19230</v>
      </c>
      <c r="M417" s="14"/>
      <c r="N417" s="23">
        <v>44351</v>
      </c>
      <c r="O417" s="35">
        <f t="shared" si="416"/>
        <v>-20</v>
      </c>
      <c r="P417" s="35"/>
      <c r="Q417" s="35"/>
      <c r="V417" s="35"/>
      <c r="W417" s="35"/>
    </row>
    <row r="418" spans="6:23" ht="16.5" x14ac:dyDescent="0.4">
      <c r="F418" s="23">
        <v>44350</v>
      </c>
      <c r="G418" s="35">
        <v>18900</v>
      </c>
      <c r="H418" s="35">
        <v>18760</v>
      </c>
      <c r="I418" s="35"/>
      <c r="J418" s="35"/>
      <c r="K418" s="35"/>
      <c r="L418" s="35">
        <v>19790</v>
      </c>
      <c r="M418" s="14"/>
      <c r="N418" s="23">
        <v>44350</v>
      </c>
      <c r="O418" s="35">
        <f t="shared" si="416"/>
        <v>140</v>
      </c>
      <c r="P418" s="35"/>
      <c r="Q418" s="35"/>
      <c r="V418" s="35"/>
      <c r="W418" s="35"/>
    </row>
    <row r="419" spans="6:23" ht="16.5" x14ac:dyDescent="0.4">
      <c r="J419" s="4"/>
      <c r="K419" s="4"/>
      <c r="M419" s="14"/>
    </row>
    <row r="420" spans="6:23" ht="16.5" x14ac:dyDescent="0.4">
      <c r="J420" s="4"/>
      <c r="K420" s="4"/>
      <c r="M420" s="14"/>
    </row>
    <row r="421" spans="6:23" ht="16.5" x14ac:dyDescent="0.4">
      <c r="J421" s="4"/>
      <c r="K421" s="4"/>
      <c r="M421" s="14"/>
    </row>
    <row r="422" spans="6:23" ht="16.5" x14ac:dyDescent="0.4">
      <c r="J422" s="4"/>
      <c r="K422" s="4"/>
      <c r="M422" s="14"/>
    </row>
    <row r="423" spans="6:23" ht="16.5" x14ac:dyDescent="0.4">
      <c r="J423" s="4"/>
      <c r="K423" s="4"/>
      <c r="M423" s="14"/>
    </row>
    <row r="424" spans="6:23" ht="16.5" x14ac:dyDescent="0.4">
      <c r="J424" s="4"/>
      <c r="K424" s="4"/>
      <c r="M424" s="14"/>
    </row>
    <row r="425" spans="6:23" ht="16.5" x14ac:dyDescent="0.4">
      <c r="J425" s="4"/>
      <c r="K425" s="4"/>
      <c r="M425" s="14"/>
    </row>
    <row r="426" spans="6:23" ht="16.5" x14ac:dyDescent="0.4">
      <c r="J426" s="4"/>
      <c r="K426" s="4"/>
      <c r="M426" s="14"/>
    </row>
    <row r="427" spans="6:23" ht="16.5" x14ac:dyDescent="0.4">
      <c r="J427" s="4"/>
      <c r="K427" s="4"/>
      <c r="M427" s="14"/>
    </row>
    <row r="428" spans="6:23" ht="16.5" x14ac:dyDescent="0.4">
      <c r="J428" s="4"/>
      <c r="K428" s="4"/>
      <c r="M428" s="14"/>
    </row>
    <row r="429" spans="6:23" ht="16.5" x14ac:dyDescent="0.4">
      <c r="J429" s="4"/>
      <c r="K429" s="4"/>
      <c r="M429" s="14"/>
    </row>
    <row r="430" spans="6:23" ht="16.5" x14ac:dyDescent="0.4">
      <c r="J430" s="4"/>
      <c r="K430" s="4"/>
      <c r="M430" s="14"/>
    </row>
    <row r="431" spans="6:23" ht="16.5" x14ac:dyDescent="0.4">
      <c r="J431" s="4"/>
      <c r="K431" s="4"/>
      <c r="M431" s="14"/>
    </row>
    <row r="432" spans="6:23" ht="16.5" x14ac:dyDescent="0.4">
      <c r="J432" s="4"/>
      <c r="K432" s="4"/>
      <c r="M432" s="14"/>
    </row>
    <row r="433" spans="10:13" ht="16.5" x14ac:dyDescent="0.4">
      <c r="J433" s="4"/>
      <c r="K433" s="4"/>
      <c r="M433" s="14"/>
    </row>
    <row r="434" spans="10:13" ht="16.5" x14ac:dyDescent="0.4">
      <c r="J434" s="4"/>
      <c r="K434" s="4"/>
      <c r="M434" s="14"/>
    </row>
    <row r="435" spans="10:13" ht="16.5" x14ac:dyDescent="0.4">
      <c r="J435" s="4"/>
      <c r="K435" s="4"/>
      <c r="M435" s="14"/>
    </row>
    <row r="436" spans="10:13" ht="16.5" x14ac:dyDescent="0.4">
      <c r="J436" s="4"/>
      <c r="K436" s="4"/>
      <c r="M436" s="14"/>
    </row>
    <row r="437" spans="10:13" ht="16.5" x14ac:dyDescent="0.4">
      <c r="J437" s="4"/>
      <c r="K437" s="4"/>
      <c r="M437" s="14"/>
    </row>
    <row r="438" spans="10:13" ht="16.5" x14ac:dyDescent="0.4">
      <c r="J438" s="4"/>
      <c r="K438" s="4"/>
      <c r="M438" s="14"/>
    </row>
    <row r="439" spans="10:13" ht="16.5" x14ac:dyDescent="0.4">
      <c r="J439" s="4"/>
      <c r="K439" s="4"/>
      <c r="M439" s="14"/>
    </row>
    <row r="440" spans="10:13" ht="16.5" x14ac:dyDescent="0.4">
      <c r="J440" s="4"/>
      <c r="K440" s="4"/>
      <c r="M440" s="14"/>
    </row>
    <row r="441" spans="10:13" ht="16.5" x14ac:dyDescent="0.4">
      <c r="J441" s="4"/>
      <c r="K441" s="4"/>
      <c r="M441" s="14"/>
    </row>
    <row r="442" spans="10:13" ht="16.5" x14ac:dyDescent="0.4">
      <c r="J442" s="4"/>
      <c r="K442" s="4"/>
      <c r="M442" s="14"/>
    </row>
    <row r="443" spans="10:13" ht="16.5" x14ac:dyDescent="0.4">
      <c r="J443" s="4"/>
      <c r="K443" s="4"/>
      <c r="M443" s="14"/>
    </row>
    <row r="444" spans="10:13" ht="16.5" x14ac:dyDescent="0.4">
      <c r="J444" s="4"/>
      <c r="K444" s="4"/>
      <c r="M444" s="14"/>
    </row>
    <row r="445" spans="10:13" ht="16.5" x14ac:dyDescent="0.4">
      <c r="J445" s="4"/>
      <c r="K445" s="4"/>
      <c r="M445" s="14"/>
    </row>
    <row r="446" spans="10:13" ht="16.5" x14ac:dyDescent="0.4">
      <c r="J446" s="4"/>
      <c r="K446" s="4"/>
      <c r="M446" s="14"/>
    </row>
    <row r="447" spans="10:13" ht="16.5" x14ac:dyDescent="0.4">
      <c r="J447" s="4"/>
      <c r="K447" s="4"/>
      <c r="M447" s="14"/>
    </row>
    <row r="448" spans="10:13" ht="16.5" x14ac:dyDescent="0.4">
      <c r="J448" s="4"/>
      <c r="K448" s="4"/>
      <c r="M448" s="14"/>
    </row>
    <row r="449" spans="10:13" ht="16.5" x14ac:dyDescent="0.4">
      <c r="J449" s="4"/>
      <c r="K449" s="4"/>
      <c r="M449" s="14"/>
    </row>
    <row r="450" spans="10:13" ht="16.5" x14ac:dyDescent="0.4">
      <c r="J450" s="4"/>
      <c r="K450" s="4"/>
      <c r="M450" s="14"/>
    </row>
    <row r="451" spans="10:13" ht="16.5" x14ac:dyDescent="0.4">
      <c r="J451" s="4"/>
      <c r="K451" s="4"/>
      <c r="M451" s="14"/>
    </row>
    <row r="452" spans="10:13" ht="16.5" x14ac:dyDescent="0.4">
      <c r="J452" s="4"/>
      <c r="K452" s="4"/>
      <c r="M452" s="14"/>
    </row>
    <row r="453" spans="10:13" ht="16.5" x14ac:dyDescent="0.4">
      <c r="J453" s="4"/>
      <c r="K453" s="4"/>
      <c r="M453" s="14"/>
    </row>
    <row r="454" spans="10:13" ht="16.5" x14ac:dyDescent="0.4">
      <c r="J454" s="4"/>
      <c r="K454" s="4"/>
      <c r="M454" s="14"/>
    </row>
    <row r="455" spans="10:13" ht="16.5" x14ac:dyDescent="0.4">
      <c r="J455" s="4"/>
      <c r="K455" s="4"/>
      <c r="M455" s="14"/>
    </row>
    <row r="456" spans="10:13" ht="16.5" x14ac:dyDescent="0.4">
      <c r="J456" s="4"/>
      <c r="K456" s="4"/>
      <c r="M456" s="14"/>
    </row>
    <row r="457" spans="10:13" ht="16.5" x14ac:dyDescent="0.4">
      <c r="J457" s="4"/>
      <c r="K457" s="4"/>
      <c r="M457" s="14"/>
    </row>
    <row r="458" spans="10:13" ht="16.5" x14ac:dyDescent="0.4">
      <c r="J458" s="4"/>
      <c r="K458" s="4"/>
      <c r="M458" s="14"/>
    </row>
    <row r="459" spans="10:13" ht="16.5" x14ac:dyDescent="0.4">
      <c r="J459" s="4"/>
      <c r="K459" s="4"/>
      <c r="M459" s="14"/>
    </row>
    <row r="460" spans="10:13" ht="16.5" x14ac:dyDescent="0.4">
      <c r="J460" s="4"/>
      <c r="K460" s="4"/>
      <c r="M460" s="14"/>
    </row>
    <row r="461" spans="10:13" ht="16.5" x14ac:dyDescent="0.4">
      <c r="J461" s="4"/>
      <c r="K461" s="4"/>
      <c r="M461" s="14"/>
    </row>
    <row r="462" spans="10:13" ht="16.5" x14ac:dyDescent="0.4">
      <c r="J462" s="4"/>
      <c r="K462" s="4"/>
      <c r="M462" s="14"/>
    </row>
    <row r="463" spans="10:13" ht="16.5" x14ac:dyDescent="0.4">
      <c r="J463" s="4"/>
      <c r="K463" s="4"/>
      <c r="M463" s="14"/>
    </row>
    <row r="464" spans="10:13" ht="16.5" x14ac:dyDescent="0.4">
      <c r="J464" s="4"/>
      <c r="K464" s="4"/>
      <c r="M464" s="14"/>
    </row>
    <row r="465" spans="10:13" ht="16.5" x14ac:dyDescent="0.4">
      <c r="J465" s="4"/>
      <c r="K465" s="4"/>
      <c r="M465" s="14"/>
    </row>
    <row r="466" spans="10:13" ht="16.5" x14ac:dyDescent="0.4">
      <c r="J466" s="4"/>
      <c r="K466" s="4"/>
      <c r="M466" s="14"/>
    </row>
    <row r="467" spans="10:13" ht="16.5" x14ac:dyDescent="0.4">
      <c r="K467" s="4"/>
      <c r="M467" s="14"/>
    </row>
    <row r="468" spans="10:13" ht="16.5" x14ac:dyDescent="0.4">
      <c r="K468" s="4"/>
      <c r="M468" s="14"/>
    </row>
    <row r="469" spans="10:13" ht="16.5" x14ac:dyDescent="0.4">
      <c r="K469" s="4"/>
      <c r="M469" s="14"/>
    </row>
    <row r="470" spans="10:13" ht="16.5" x14ac:dyDescent="0.4">
      <c r="K470" s="4"/>
      <c r="M470" s="14"/>
    </row>
    <row r="471" spans="10:13" ht="16.5" x14ac:dyDescent="0.4">
      <c r="K471" s="4"/>
      <c r="M471" s="14"/>
    </row>
    <row r="472" spans="10:13" ht="16.5" x14ac:dyDescent="0.4">
      <c r="K472" s="4"/>
      <c r="M472" s="14"/>
    </row>
    <row r="473" spans="10:13" ht="16.5" x14ac:dyDescent="0.4">
      <c r="M473" s="14"/>
    </row>
    <row r="474" spans="10:13" ht="16.5" x14ac:dyDescent="0.4">
      <c r="M474" s="14"/>
    </row>
    <row r="475" spans="10:13" ht="16.5" x14ac:dyDescent="0.4">
      <c r="M475" s="14"/>
    </row>
    <row r="476" spans="10:13" ht="16.5" x14ac:dyDescent="0.4">
      <c r="M476" s="14"/>
    </row>
    <row r="477" spans="10:13" ht="16.5" x14ac:dyDescent="0.4">
      <c r="M477" s="14"/>
    </row>
    <row r="478" spans="10:13" ht="16.5" x14ac:dyDescent="0.4">
      <c r="M478" s="14"/>
    </row>
    <row r="479" spans="10:13" ht="16.5" x14ac:dyDescent="0.4">
      <c r="M479" s="14"/>
    </row>
    <row r="480" spans="10:13" ht="16.5" x14ac:dyDescent="0.4">
      <c r="M480" s="14"/>
    </row>
    <row r="481" spans="13:13" ht="16.5" x14ac:dyDescent="0.4">
      <c r="M481" s="14"/>
    </row>
    <row r="482" spans="13:13" ht="16.5" x14ac:dyDescent="0.4">
      <c r="M482" s="14"/>
    </row>
    <row r="483" spans="13:13" ht="16.5" x14ac:dyDescent="0.4">
      <c r="M483" s="14"/>
    </row>
    <row r="484" spans="13:13" ht="16.5" x14ac:dyDescent="0.4">
      <c r="M484" s="14"/>
    </row>
    <row r="485" spans="13:13" ht="16.5" x14ac:dyDescent="0.4">
      <c r="M485" s="14"/>
    </row>
    <row r="486" spans="13:13" ht="16.5" x14ac:dyDescent="0.4">
      <c r="M486" s="14"/>
    </row>
    <row r="487" spans="13:13" ht="16.5" x14ac:dyDescent="0.4">
      <c r="M487" s="14"/>
    </row>
    <row r="488" spans="13:13" ht="16.5" x14ac:dyDescent="0.4">
      <c r="M488" s="14"/>
    </row>
    <row r="489" spans="13:13" ht="16.5" x14ac:dyDescent="0.4">
      <c r="M489" s="14"/>
    </row>
    <row r="490" spans="13:13" ht="16.5" x14ac:dyDescent="0.4">
      <c r="M490" s="14"/>
    </row>
    <row r="491" spans="13:13" ht="16.5" x14ac:dyDescent="0.4">
      <c r="M491" s="14"/>
    </row>
    <row r="492" spans="13:13" ht="16.5" x14ac:dyDescent="0.4">
      <c r="M492" s="14"/>
    </row>
  </sheetData>
  <sortState xmlns:xlrd2="http://schemas.microsoft.com/office/spreadsheetml/2017/richdata2" ref="M29:U104">
    <sortCondition ref="M29:M104"/>
  </sortState>
  <mergeCells count="1">
    <mergeCell ref="A1:D1"/>
  </mergeCells>
  <phoneticPr fontId="47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金猪数据库目录</vt:lpstr>
      <vt:lpstr>规模场出栏</vt:lpstr>
      <vt:lpstr>动保</vt:lpstr>
      <vt:lpstr>官方数据</vt:lpstr>
      <vt:lpstr>消费</vt:lpstr>
      <vt:lpstr>饲料</vt:lpstr>
      <vt:lpstr>冻品</vt:lpstr>
      <vt:lpstr>上市公司销售数据</vt:lpstr>
      <vt:lpstr>屠宰</vt:lpstr>
      <vt:lpstr>价格 </vt:lpstr>
      <vt:lpstr>养殖利润</vt:lpstr>
      <vt:lpstr>猪粮比</vt:lpstr>
      <vt:lpstr>生猪合约价差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Xiong, Yujia</dc:creator>
  <cp:lastModifiedBy>范迪诺</cp:lastModifiedBy>
  <dcterms:created xsi:type="dcterms:W3CDTF">2021-06-01T03:52:00Z</dcterms:created>
  <dcterms:modified xsi:type="dcterms:W3CDTF">2023-02-22T11:43:37Z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97487d5a</vt:lpwstr>
  </property>
  <property fmtid="{D5CDD505-2E9C-101B-9397-08002B2CF9AE}" pid="3" name="KSOProductBuildVer">
    <vt:lpwstr>2052-11.1.0.13703</vt:lpwstr>
  </property>
  <property fmtid="{D5CDD505-2E9C-101B-9397-08002B2CF9AE}" pid="4" name="ICV">
    <vt:lpwstr>2C79C7A3B8C049FAB1D9E9FDE29FC568</vt:lpwstr>
  </property>
</Properties>
</file>